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C:\Users\03059651\Desktop\YritysDigi\Plup 2021\"/>
    </mc:Choice>
  </mc:AlternateContent>
  <bookViews>
    <workbookView xWindow="0" yWindow="0" windowWidth="10360" windowHeight="7670"/>
  </bookViews>
  <sheets>
    <sheet name="Yleiset" sheetId="2" r:id="rId1"/>
    <sheet name="Palvelut" sheetId="1" r:id="rId2"/>
    <sheet name="Va-Ku" sheetId="4" r:id="rId3"/>
    <sheet name="Kunnat" sheetId="5" r:id="rId4"/>
    <sheet name="Lait" sheetId="15" r:id="rId5"/>
    <sheet name="1-Tuloksia" sheetId="7" r:id="rId6"/>
    <sheet name="2-Tuloksia" sheetId="8" r:id="rId7"/>
    <sheet name="3-Tuloksia" sheetId="11" r:id="rId8"/>
  </sheets>
  <externalReferences>
    <externalReference r:id="rId9"/>
  </externalReferences>
  <definedNames>
    <definedName name="_xlnm._FilterDatabase" localSheetId="1" hidden="1">Palvelut!$A$1:$N$2400</definedName>
    <definedName name="_xlnm._FilterDatabase" localSheetId="2" hidden="1">'Va-Ku'!$I$3:$K$108</definedName>
    <definedName name="_xlnm._FilterDatabase" localSheetId="0" hidden="1">Yleiset!$A$1:$I$79</definedName>
    <definedName name="Palvelulistaus">Palvelut!$A$1:$N$2400</definedName>
  </definedNames>
  <calcPr calcId="162913"/>
  <pivotCaches>
    <pivotCache cacheId="0" r:id="rId10"/>
    <pivotCache cacheId="1" r:id="rId11"/>
    <pivotCache cacheId="2" r:id="rId12"/>
    <pivotCache cacheId="3" r:id="rId13"/>
    <pivotCache cacheId="4" r:id="rId14"/>
    <pivotCache cacheId="5" r:id="rId15"/>
    <pivotCache cacheId="6" r:id="rId16"/>
    <pivotCache cacheId="7" r:id="rId17"/>
    <pivotCache cacheId="8" r:id="rId18"/>
  </pivotCaches>
</workbook>
</file>

<file path=xl/calcChain.xml><?xml version="1.0" encoding="utf-8"?>
<calcChain xmlns="http://schemas.openxmlformats.org/spreadsheetml/2006/main">
  <c r="V50" i="11" l="1"/>
  <c r="U50" i="11"/>
  <c r="T50" i="11"/>
  <c r="S50" i="11"/>
  <c r="R50" i="11"/>
  <c r="Q50" i="11"/>
  <c r="P50" i="11"/>
  <c r="O50" i="11"/>
  <c r="N37" i="8" l="1"/>
  <c r="N33" i="8"/>
  <c r="N32" i="8"/>
  <c r="M118" i="8" l="1"/>
  <c r="M117" i="8"/>
  <c r="M116" i="8"/>
  <c r="M115" i="8"/>
  <c r="M114" i="8"/>
  <c r="M113" i="8"/>
  <c r="M112" i="8"/>
  <c r="M111" i="8"/>
  <c r="M110" i="8"/>
  <c r="M109" i="8"/>
  <c r="M108" i="8"/>
  <c r="M107" i="8"/>
  <c r="M106" i="8"/>
  <c r="M105" i="8"/>
  <c r="M104" i="8"/>
  <c r="L118" i="8"/>
  <c r="L117" i="8"/>
  <c r="L116" i="8"/>
  <c r="L115" i="8"/>
  <c r="L114" i="8"/>
  <c r="L113" i="8"/>
  <c r="L112" i="8"/>
  <c r="L111" i="8"/>
  <c r="L110" i="8"/>
  <c r="L109" i="8"/>
  <c r="L108" i="8"/>
  <c r="L107" i="8"/>
  <c r="L106" i="8"/>
  <c r="L105" i="8"/>
  <c r="L104" i="8"/>
  <c r="L103" i="8"/>
  <c r="L102" i="8"/>
  <c r="L101" i="8"/>
  <c r="L100" i="8"/>
  <c r="L99" i="8"/>
  <c r="L98" i="8"/>
  <c r="L97" i="8"/>
  <c r="L96" i="8"/>
  <c r="L95" i="8"/>
  <c r="L94" i="8"/>
  <c r="L93" i="8"/>
  <c r="L92" i="8"/>
  <c r="L91" i="8"/>
  <c r="L90" i="8"/>
  <c r="L89" i="8"/>
  <c r="L88" i="8"/>
  <c r="L87" i="8"/>
  <c r="L86" i="8"/>
  <c r="L85" i="8"/>
  <c r="L84" i="8"/>
  <c r="L83" i="8"/>
  <c r="L82" i="8"/>
  <c r="L81" i="8"/>
  <c r="L80" i="8"/>
  <c r="L79" i="8"/>
  <c r="L78" i="8"/>
  <c r="L77" i="8"/>
  <c r="F235" i="5"/>
  <c r="M103" i="8" l="1"/>
  <c r="M102" i="8"/>
  <c r="M101" i="8"/>
  <c r="M100" i="8"/>
  <c r="M99" i="8"/>
  <c r="M98" i="8"/>
  <c r="M97" i="8"/>
  <c r="M96" i="8"/>
  <c r="M95" i="8"/>
  <c r="M94" i="8"/>
  <c r="M93" i="8"/>
  <c r="M92" i="8"/>
  <c r="M91" i="8"/>
  <c r="M90" i="8"/>
  <c r="M89" i="8"/>
  <c r="M88" i="8"/>
  <c r="M87" i="8"/>
  <c r="M86" i="8"/>
  <c r="M85" i="8"/>
  <c r="M84" i="8"/>
  <c r="M83" i="8"/>
  <c r="M82" i="8"/>
  <c r="M81" i="8"/>
  <c r="M80" i="8"/>
  <c r="M79" i="8"/>
  <c r="M78" i="8"/>
  <c r="M77" i="8"/>
  <c r="L76" i="8"/>
  <c r="M76" i="8" s="1"/>
  <c r="V2" i="11"/>
  <c r="K931" i="1"/>
  <c r="L931" i="1" s="1"/>
  <c r="K880" i="1"/>
  <c r="L880" i="1" s="1"/>
  <c r="K165" i="1"/>
  <c r="L165" i="1" s="1"/>
  <c r="K2003" i="1"/>
  <c r="L2003" i="1" s="1"/>
  <c r="K1060" i="1"/>
  <c r="L1060" i="1" s="1"/>
  <c r="K1059" i="1"/>
  <c r="L1059" i="1" s="1"/>
  <c r="K1953" i="1"/>
  <c r="L1953" i="1" s="1"/>
  <c r="K1952" i="1"/>
  <c r="L1952" i="1" s="1"/>
  <c r="K1951" i="1"/>
  <c r="L1951" i="1" s="1"/>
  <c r="K1950" i="1"/>
  <c r="L1950" i="1" s="1"/>
  <c r="K1949" i="1"/>
  <c r="L1949" i="1" s="1"/>
  <c r="K1948" i="1"/>
  <c r="L1948" i="1" s="1"/>
  <c r="K1947" i="1"/>
  <c r="L1947" i="1" s="1"/>
  <c r="K271" i="1"/>
  <c r="L271" i="1" s="1"/>
  <c r="K2036" i="1"/>
  <c r="L2036" i="1" s="1"/>
  <c r="K2035" i="1"/>
  <c r="L2035" i="1" s="1"/>
  <c r="K2034" i="1"/>
  <c r="L2034" i="1" s="1"/>
  <c r="K1836" i="1"/>
  <c r="L1836" i="1" s="1"/>
  <c r="K1426" i="1"/>
  <c r="L1426" i="1" s="1"/>
  <c r="K1425" i="1"/>
  <c r="L1425" i="1" s="1"/>
  <c r="K1333" i="1"/>
  <c r="L1333" i="1" s="1"/>
  <c r="K1324" i="1"/>
  <c r="L1324" i="1" s="1"/>
  <c r="K1246" i="1"/>
  <c r="L1246" i="1" s="1"/>
  <c r="K1028" i="1"/>
  <c r="L1028" i="1" s="1"/>
  <c r="K478" i="1"/>
  <c r="L478" i="1" s="1"/>
  <c r="K342" i="1"/>
  <c r="L342" i="1" s="1"/>
  <c r="K254" i="1"/>
  <c r="L254" i="1" s="1"/>
  <c r="K88" i="1"/>
  <c r="L88" i="1" s="1"/>
  <c r="K84" i="1"/>
  <c r="L84" i="1" s="1"/>
  <c r="K269" i="1"/>
  <c r="L269" i="1" s="1"/>
  <c r="K589" i="1"/>
  <c r="L589" i="1" s="1"/>
  <c r="K572" i="1"/>
  <c r="L572" i="1" s="1"/>
  <c r="K353" i="1"/>
  <c r="L353" i="1" s="1"/>
  <c r="K2013" i="1"/>
  <c r="L2013" i="1" s="1"/>
  <c r="K2012" i="1"/>
  <c r="L2012" i="1" s="1"/>
  <c r="K2011" i="1"/>
  <c r="L2011" i="1" s="1"/>
  <c r="K2010" i="1"/>
  <c r="L2010" i="1" s="1"/>
  <c r="K2009" i="1"/>
  <c r="L2009" i="1" s="1"/>
  <c r="K1870" i="1"/>
  <c r="L1870" i="1" s="1"/>
  <c r="K1869" i="1"/>
  <c r="L1869" i="1" s="1"/>
  <c r="K1839" i="1"/>
  <c r="L1839" i="1" s="1"/>
  <c r="K1613" i="1"/>
  <c r="L1613" i="1" s="1"/>
  <c r="K1431" i="1"/>
  <c r="L1431" i="1" s="1"/>
  <c r="K1371" i="1"/>
  <c r="L1371" i="1" s="1"/>
  <c r="K1370" i="1"/>
  <c r="L1370" i="1" s="1"/>
  <c r="K1339" i="1"/>
  <c r="L1339" i="1" s="1"/>
  <c r="K1338" i="1"/>
  <c r="L1338" i="1" s="1"/>
  <c r="K1262" i="1"/>
  <c r="L1262" i="1" s="1"/>
  <c r="K1261" i="1"/>
  <c r="L1261" i="1" s="1"/>
  <c r="K1062" i="1"/>
  <c r="L1062" i="1" s="1"/>
  <c r="K1035" i="1"/>
  <c r="L1035" i="1" s="1"/>
  <c r="K953" i="1"/>
  <c r="L953" i="1" s="1"/>
  <c r="K588" i="1"/>
  <c r="L588" i="1" s="1"/>
  <c r="K587" i="1"/>
  <c r="L587" i="1" s="1"/>
  <c r="K586" i="1"/>
  <c r="L586" i="1" s="1"/>
  <c r="K571" i="1"/>
  <c r="L571" i="1" s="1"/>
  <c r="K570" i="1"/>
  <c r="L570" i="1" s="1"/>
  <c r="K501" i="1"/>
  <c r="L501" i="1" s="1"/>
  <c r="K498" i="1"/>
  <c r="L498" i="1" s="1"/>
  <c r="K497" i="1"/>
  <c r="L497" i="1" s="1"/>
  <c r="K484" i="1"/>
  <c r="L484" i="1" s="1"/>
  <c r="K479" i="1"/>
  <c r="L479" i="1" s="1"/>
  <c r="K411" i="1"/>
  <c r="L411" i="1" s="1"/>
  <c r="K392" i="1"/>
  <c r="L392" i="1" s="1"/>
  <c r="K391" i="1"/>
  <c r="L391" i="1" s="1"/>
  <c r="K390" i="1"/>
  <c r="L390" i="1" s="1"/>
  <c r="K389" i="1"/>
  <c r="L389" i="1" s="1"/>
  <c r="K352" i="1"/>
  <c r="L352" i="1" s="1"/>
  <c r="K268" i="1"/>
  <c r="L268" i="1" s="1"/>
  <c r="K267" i="1"/>
  <c r="L267" i="1" s="1"/>
  <c r="K266" i="1"/>
  <c r="L266" i="1" s="1"/>
  <c r="K92" i="1"/>
  <c r="L92" i="1" s="1"/>
  <c r="K43" i="1"/>
  <c r="L43" i="1" s="1"/>
  <c r="K1430" i="1"/>
  <c r="L1430" i="1" s="1"/>
  <c r="K1260" i="1"/>
  <c r="L1260" i="1" s="1"/>
  <c r="K569" i="1"/>
  <c r="L569" i="1" s="1"/>
  <c r="K568" i="1"/>
  <c r="L568" i="1" s="1"/>
  <c r="K410" i="1"/>
  <c r="L410" i="1" s="1"/>
  <c r="K351" i="1"/>
  <c r="L351" i="1" s="1"/>
  <c r="K87" i="1"/>
  <c r="L87" i="1" s="1"/>
  <c r="K388" i="1"/>
  <c r="L388" i="1" s="1"/>
  <c r="K1612" i="1"/>
  <c r="L1612" i="1" s="1"/>
  <c r="K567" i="1"/>
  <c r="L567" i="1" s="1"/>
  <c r="K1369" i="1"/>
  <c r="L1369" i="1" s="1"/>
  <c r="K566" i="1"/>
  <c r="L566" i="1" s="1"/>
  <c r="K350" i="1"/>
  <c r="L350" i="1" s="1"/>
  <c r="K477" i="1"/>
  <c r="L477" i="1" s="1"/>
  <c r="K164" i="1"/>
  <c r="L164" i="1" s="1"/>
  <c r="K1616" i="1"/>
  <c r="L1616" i="1" s="1"/>
  <c r="K1368" i="1"/>
  <c r="L1368" i="1" s="1"/>
  <c r="K1061" i="1"/>
  <c r="L1061" i="1" s="1"/>
  <c r="K1014" i="1"/>
  <c r="L1014" i="1" s="1"/>
  <c r="K1018" i="1"/>
  <c r="L1018" i="1" s="1"/>
  <c r="K1017" i="1"/>
  <c r="L1017" i="1" s="1"/>
  <c r="K349" i="1"/>
  <c r="L349" i="1" s="1"/>
  <c r="K258" i="1"/>
  <c r="L258" i="1" s="1"/>
  <c r="K1058" i="1"/>
  <c r="L1058" i="1" s="1"/>
  <c r="K468" i="1"/>
  <c r="L468" i="1" s="1"/>
  <c r="K1840" i="1"/>
  <c r="L1840" i="1" s="1"/>
  <c r="K1441" i="1"/>
  <c r="L1441" i="1" s="1"/>
  <c r="K1349" i="1"/>
  <c r="L1349" i="1" s="1"/>
  <c r="K1340" i="1"/>
  <c r="L1340" i="1" s="1"/>
  <c r="K1263" i="1"/>
  <c r="L1263" i="1" s="1"/>
  <c r="K1037" i="1"/>
  <c r="L1037" i="1" s="1"/>
  <c r="K1019" i="1"/>
  <c r="L1019" i="1" s="1"/>
  <c r="K487" i="1"/>
  <c r="L487" i="1" s="1"/>
  <c r="K486" i="1"/>
  <c r="L486" i="1" s="1"/>
  <c r="K395" i="1"/>
  <c r="L395" i="1" s="1"/>
  <c r="K394" i="1"/>
  <c r="L394" i="1" s="1"/>
  <c r="K393" i="1"/>
  <c r="L393" i="1" s="1"/>
  <c r="K89" i="1"/>
  <c r="L89" i="1" s="1"/>
  <c r="K476" i="1"/>
  <c r="L476" i="1" s="1"/>
  <c r="K467" i="1"/>
  <c r="L467" i="1" s="1"/>
  <c r="K466" i="1"/>
  <c r="L466" i="1" s="1"/>
  <c r="K1080" i="1"/>
  <c r="L1080" i="1" s="1"/>
  <c r="K1259" i="1"/>
  <c r="L1259" i="1" s="1"/>
  <c r="K1079" i="1"/>
  <c r="L1079" i="1" s="1"/>
  <c r="K384" i="1"/>
  <c r="L384" i="1" s="1"/>
  <c r="K387" i="1"/>
  <c r="L387" i="1" s="1"/>
  <c r="K247" i="1"/>
  <c r="L247" i="1" s="1"/>
  <c r="K2032" i="1"/>
  <c r="L2032" i="1" s="1"/>
  <c r="K1916" i="1"/>
  <c r="L1916" i="1" s="1"/>
  <c r="K1782" i="1"/>
  <c r="L1782" i="1" s="1"/>
  <c r="K1245" i="1"/>
  <c r="L1245" i="1" s="1"/>
  <c r="K601" i="1"/>
  <c r="L601" i="1" s="1"/>
  <c r="K263" i="1"/>
  <c r="L263" i="1" s="1"/>
  <c r="K1919" i="1"/>
  <c r="L1919" i="1" s="1"/>
  <c r="K533" i="1"/>
  <c r="L533" i="1" s="1"/>
  <c r="K216" i="1"/>
  <c r="L216" i="1" s="1"/>
  <c r="K1786" i="1"/>
  <c r="L1786" i="1" s="1"/>
  <c r="K1255" i="1"/>
  <c r="L1255" i="1" s="1"/>
  <c r="K1891" i="1"/>
  <c r="L1891" i="1" s="1"/>
  <c r="K1752" i="1"/>
  <c r="L1752" i="1" s="1"/>
  <c r="K1751" i="1"/>
  <c r="L1751" i="1" s="1"/>
  <c r="K1300" i="1"/>
  <c r="L1300" i="1" s="1"/>
  <c r="K1664" i="1"/>
  <c r="L1664" i="1" s="1"/>
  <c r="K1299" i="1"/>
  <c r="L1299" i="1" s="1"/>
  <c r="K1298" i="1"/>
  <c r="L1298" i="1" s="1"/>
  <c r="K1201" i="1"/>
  <c r="L1201" i="1" s="1"/>
  <c r="K985" i="1"/>
  <c r="L985" i="1" s="1"/>
  <c r="K582" i="1"/>
  <c r="L582" i="1" s="1"/>
  <c r="K518" i="1"/>
  <c r="L518" i="1" s="1"/>
  <c r="K257" i="1"/>
  <c r="L257" i="1" s="1"/>
  <c r="K126" i="1"/>
  <c r="L126" i="1" s="1"/>
  <c r="K125" i="1"/>
  <c r="L125" i="1" s="1"/>
  <c r="K163" i="1"/>
  <c r="L163" i="1" s="1"/>
  <c r="K124" i="1"/>
  <c r="L124" i="1" s="1"/>
  <c r="K2031" i="1"/>
  <c r="L2031" i="1" s="1"/>
  <c r="K1915" i="1"/>
  <c r="L1915" i="1" s="1"/>
  <c r="K1628" i="1"/>
  <c r="L1628" i="1" s="1"/>
  <c r="K1332" i="1"/>
  <c r="L1332" i="1" s="1"/>
  <c r="K1323" i="1"/>
  <c r="L1323" i="1" s="1"/>
  <c r="K1728" i="1"/>
  <c r="L1728" i="1" s="1"/>
  <c r="K1244" i="1"/>
  <c r="L1244" i="1" s="1"/>
  <c r="K1041" i="1"/>
  <c r="L1041" i="1" s="1"/>
  <c r="K1013" i="1"/>
  <c r="L1013" i="1" s="1"/>
  <c r="K942" i="1"/>
  <c r="L942" i="1" s="1"/>
  <c r="K532" i="1"/>
  <c r="L532" i="1" s="1"/>
  <c r="K341" i="1"/>
  <c r="L341" i="1" s="1"/>
  <c r="K340" i="1"/>
  <c r="L340" i="1" s="1"/>
  <c r="K339" i="1"/>
  <c r="L339" i="1" s="1"/>
  <c r="K338" i="1"/>
  <c r="L338" i="1" s="1"/>
  <c r="K162" i="1"/>
  <c r="L162" i="1" s="1"/>
  <c r="K337" i="1"/>
  <c r="L337" i="1" s="1"/>
  <c r="K1868" i="1"/>
  <c r="L1868" i="1" s="1"/>
  <c r="K559" i="1"/>
  <c r="L559" i="1" s="1"/>
  <c r="K558" i="1"/>
  <c r="L558" i="1" s="1"/>
  <c r="K2030" i="1"/>
  <c r="L2030" i="1" s="1"/>
  <c r="K1854" i="1"/>
  <c r="L1854" i="1" s="1"/>
  <c r="K1781" i="1"/>
  <c r="L1781" i="1" s="1"/>
  <c r="K1780" i="1"/>
  <c r="L1780" i="1" s="1"/>
  <c r="K1779" i="1"/>
  <c r="L1779" i="1" s="1"/>
  <c r="K1603" i="1"/>
  <c r="L1603" i="1" s="1"/>
  <c r="K1602" i="1"/>
  <c r="L1602" i="1" s="1"/>
  <c r="K1424" i="1"/>
  <c r="L1424" i="1" s="1"/>
  <c r="K1378" i="1"/>
  <c r="L1378" i="1" s="1"/>
  <c r="K1331" i="1"/>
  <c r="L1331" i="1" s="1"/>
  <c r="K1322" i="1"/>
  <c r="L1322" i="1" s="1"/>
  <c r="K1243" i="1"/>
  <c r="L1243" i="1" s="1"/>
  <c r="K1242" i="1"/>
  <c r="L1242" i="1" s="1"/>
  <c r="K1241" i="1"/>
  <c r="L1241" i="1" s="1"/>
  <c r="K1240" i="1"/>
  <c r="L1240" i="1" s="1"/>
  <c r="K1239" i="1"/>
  <c r="L1239" i="1" s="1"/>
  <c r="K1071" i="1"/>
  <c r="L1071" i="1" s="1"/>
  <c r="K1012" i="1"/>
  <c r="L1012" i="1" s="1"/>
  <c r="K1011" i="1"/>
  <c r="L1011" i="1" s="1"/>
  <c r="K1010" i="1"/>
  <c r="L1010" i="1" s="1"/>
  <c r="K1009" i="1"/>
  <c r="L1009" i="1" s="1"/>
  <c r="K1008" i="1"/>
  <c r="L1008" i="1" s="1"/>
  <c r="K600" i="1"/>
  <c r="L600" i="1" s="1"/>
  <c r="K531" i="1"/>
  <c r="L531" i="1" s="1"/>
  <c r="K161" i="1"/>
  <c r="L161" i="1" s="1"/>
  <c r="K465" i="1"/>
  <c r="L465" i="1" s="1"/>
  <c r="K1944" i="1"/>
  <c r="L1944" i="1" s="1"/>
  <c r="K879" i="1"/>
  <c r="L879" i="1" s="1"/>
  <c r="K1556" i="1"/>
  <c r="L1556" i="1" s="1"/>
  <c r="K1175" i="1"/>
  <c r="L1175" i="1" s="1"/>
  <c r="K1174" i="1"/>
  <c r="L1174" i="1" s="1"/>
  <c r="K1173" i="1"/>
  <c r="L1173" i="1" s="1"/>
  <c r="K1172" i="1"/>
  <c r="L1172" i="1" s="1"/>
  <c r="K1171" i="1"/>
  <c r="L1171" i="1" s="1"/>
  <c r="K1170" i="1"/>
  <c r="L1170" i="1" s="1"/>
  <c r="K1169" i="1"/>
  <c r="L1169" i="1" s="1"/>
  <c r="K1168" i="1"/>
  <c r="L1168" i="1" s="1"/>
  <c r="K1167" i="1"/>
  <c r="L1167" i="1" s="1"/>
  <c r="K1166" i="1"/>
  <c r="L1166" i="1" s="1"/>
  <c r="K1165" i="1"/>
  <c r="L1165" i="1" s="1"/>
  <c r="K1164" i="1"/>
  <c r="L1164" i="1" s="1"/>
  <c r="K1163" i="1"/>
  <c r="L1163" i="1" s="1"/>
  <c r="K1162" i="1"/>
  <c r="L1162" i="1" s="1"/>
  <c r="K878" i="1"/>
  <c r="L878" i="1" s="1"/>
  <c r="K464" i="1"/>
  <c r="L464" i="1" s="1"/>
  <c r="K246" i="1"/>
  <c r="L246" i="1" s="1"/>
  <c r="K215" i="1"/>
  <c r="L215" i="1" s="1"/>
  <c r="K1923" i="1"/>
  <c r="L1923" i="1" s="1"/>
  <c r="K475" i="1"/>
  <c r="L475" i="1" s="1"/>
  <c r="K1874" i="1"/>
  <c r="L1874" i="1" s="1"/>
  <c r="K877" i="1"/>
  <c r="L877" i="1" s="1"/>
  <c r="K876" i="1"/>
  <c r="L876" i="1" s="1"/>
  <c r="K1057" i="1"/>
  <c r="L1057" i="1" s="1"/>
  <c r="K1599" i="1"/>
  <c r="L1599" i="1" s="1"/>
  <c r="K1598" i="1"/>
  <c r="L1598" i="1" s="1"/>
  <c r="K1597" i="1"/>
  <c r="L1597" i="1" s="1"/>
  <c r="K1596" i="1"/>
  <c r="L1596" i="1" s="1"/>
  <c r="K1595" i="1"/>
  <c r="L1595" i="1" s="1"/>
  <c r="K1727" i="1"/>
  <c r="L1727" i="1" s="1"/>
  <c r="K1943" i="1"/>
  <c r="L1943" i="1" s="1"/>
  <c r="K1798" i="1"/>
  <c r="L1798" i="1" s="1"/>
  <c r="K463" i="1"/>
  <c r="L463" i="1" s="1"/>
  <c r="K2002" i="1"/>
  <c r="L2002" i="1" s="1"/>
  <c r="K462" i="1"/>
  <c r="L462" i="1" s="1"/>
  <c r="K1566" i="1"/>
  <c r="L1566" i="1" s="1"/>
  <c r="K1390" i="1"/>
  <c r="L1390" i="1" s="1"/>
  <c r="K82" i="1"/>
  <c r="L82" i="1" s="1"/>
  <c r="K1161" i="1"/>
  <c r="L1161" i="1" s="1"/>
  <c r="K1373" i="1"/>
  <c r="L1373" i="1" s="1"/>
  <c r="K75" i="1"/>
  <c r="L75" i="1" s="1"/>
  <c r="K1342" i="1"/>
  <c r="L1342" i="1" s="1"/>
  <c r="K604" i="1"/>
  <c r="L604" i="1" s="1"/>
  <c r="K1429" i="1"/>
  <c r="L1429" i="1" s="1"/>
  <c r="K496" i="1"/>
  <c r="L496" i="1" s="1"/>
  <c r="K81" i="1"/>
  <c r="L81" i="1" s="1"/>
  <c r="K1335" i="1"/>
  <c r="L1335" i="1" s="1"/>
  <c r="K1726" i="1"/>
  <c r="L1726" i="1" s="1"/>
  <c r="K1725" i="1"/>
  <c r="L1725" i="1" s="1"/>
  <c r="K1724" i="1"/>
  <c r="L1724" i="1" s="1"/>
  <c r="K1723" i="1"/>
  <c r="L1723" i="1" s="1"/>
  <c r="K875" i="1"/>
  <c r="L875" i="1" s="1"/>
  <c r="K1254" i="1"/>
  <c r="L1254" i="1" s="1"/>
  <c r="K214" i="1"/>
  <c r="L214" i="1" s="1"/>
  <c r="K1388" i="1"/>
  <c r="L1388" i="1" s="1"/>
  <c r="K1942" i="1"/>
  <c r="L1942" i="1" s="1"/>
  <c r="K336" i="1"/>
  <c r="L336" i="1" s="1"/>
  <c r="K1605" i="1"/>
  <c r="L1605" i="1" s="1"/>
  <c r="K265" i="1"/>
  <c r="L265" i="1" s="1"/>
  <c r="K874" i="1"/>
  <c r="L874" i="1" s="1"/>
  <c r="K213" i="1"/>
  <c r="L213" i="1" s="1"/>
  <c r="K480" i="1"/>
  <c r="L480" i="1" s="1"/>
  <c r="K1890" i="1"/>
  <c r="L1890" i="1" s="1"/>
  <c r="K1400" i="1"/>
  <c r="L1400" i="1" s="1"/>
  <c r="K1200" i="1"/>
  <c r="L1200" i="1" s="1"/>
  <c r="K1238" i="1"/>
  <c r="L1238" i="1" s="1"/>
  <c r="K1237" i="1"/>
  <c r="L1237" i="1" s="1"/>
  <c r="K160" i="1"/>
  <c r="L160" i="1" s="1"/>
  <c r="K1663" i="1"/>
  <c r="L1663" i="1" s="1"/>
  <c r="K1889" i="1"/>
  <c r="L1889" i="1" s="1"/>
  <c r="K1888" i="1"/>
  <c r="L1888" i="1" s="1"/>
  <c r="K1565" i="1"/>
  <c r="L1565" i="1" s="1"/>
  <c r="K952" i="1"/>
  <c r="L952" i="1" s="1"/>
  <c r="K592" i="1"/>
  <c r="L592" i="1" s="1"/>
  <c r="K557" i="1"/>
  <c r="L557" i="1" s="1"/>
  <c r="K372" i="1"/>
  <c r="L372" i="1" s="1"/>
  <c r="K873" i="1"/>
  <c r="L873" i="1" s="1"/>
  <c r="K872" i="1"/>
  <c r="L872" i="1" s="1"/>
  <c r="K871" i="1"/>
  <c r="L871" i="1" s="1"/>
  <c r="K870" i="1"/>
  <c r="L870" i="1" s="1"/>
  <c r="K869" i="1"/>
  <c r="L869" i="1" s="1"/>
  <c r="K868" i="1"/>
  <c r="L868" i="1" s="1"/>
  <c r="K867" i="1"/>
  <c r="L867" i="1" s="1"/>
  <c r="K866" i="1"/>
  <c r="L866" i="1" s="1"/>
  <c r="K865" i="1"/>
  <c r="L865" i="1" s="1"/>
  <c r="K864" i="1"/>
  <c r="L864" i="1" s="1"/>
  <c r="K863" i="1"/>
  <c r="L863" i="1" s="1"/>
  <c r="K862" i="1"/>
  <c r="L862" i="1" s="1"/>
  <c r="K861" i="1"/>
  <c r="L861" i="1" s="1"/>
  <c r="K860" i="1"/>
  <c r="L860" i="1" s="1"/>
  <c r="K859" i="1"/>
  <c r="L859" i="1" s="1"/>
  <c r="K251" i="1"/>
  <c r="L251" i="1" s="1"/>
  <c r="K2001" i="1"/>
  <c r="L2001" i="1" s="1"/>
  <c r="K2000" i="1"/>
  <c r="L2000" i="1" s="1"/>
  <c r="K1999" i="1"/>
  <c r="L1999" i="1" s="1"/>
  <c r="K1998" i="1"/>
  <c r="L1998" i="1" s="1"/>
  <c r="K1997" i="1"/>
  <c r="L1997" i="1" s="1"/>
  <c r="K1722" i="1"/>
  <c r="L1722" i="1" s="1"/>
  <c r="K858" i="1"/>
  <c r="L858" i="1" s="1"/>
  <c r="K857" i="1"/>
  <c r="L857" i="1" s="1"/>
  <c r="K1579" i="1"/>
  <c r="L1579" i="1" s="1"/>
  <c r="K1721" i="1"/>
  <c r="L1721" i="1" s="1"/>
  <c r="K1321" i="1"/>
  <c r="L1321" i="1" s="1"/>
  <c r="K856" i="1"/>
  <c r="L856" i="1" s="1"/>
  <c r="K855" i="1"/>
  <c r="L855" i="1" s="1"/>
  <c r="K854" i="1"/>
  <c r="L854" i="1" s="1"/>
  <c r="K853" i="1"/>
  <c r="L853" i="1" s="1"/>
  <c r="K852" i="1"/>
  <c r="L852" i="1" s="1"/>
  <c r="K1914" i="1"/>
  <c r="L1914" i="1" s="1"/>
  <c r="K1913" i="1"/>
  <c r="L1913" i="1" s="1"/>
  <c r="K1778" i="1"/>
  <c r="L1778" i="1" s="1"/>
  <c r="K1236" i="1"/>
  <c r="L1236" i="1" s="1"/>
  <c r="K80" i="1"/>
  <c r="L80" i="1" s="1"/>
  <c r="K941" i="1"/>
  <c r="L941" i="1" s="1"/>
  <c r="K335" i="1"/>
  <c r="L335" i="1" s="1"/>
  <c r="K1835" i="1"/>
  <c r="L1835" i="1" s="1"/>
  <c r="K1996" i="1"/>
  <c r="L1996" i="1" s="1"/>
  <c r="K41" i="1"/>
  <c r="L41" i="1" s="1"/>
  <c r="K212" i="1"/>
  <c r="L212" i="1" s="1"/>
  <c r="K1235" i="1"/>
  <c r="L1235" i="1" s="1"/>
  <c r="K1423" i="1"/>
  <c r="L1423" i="1" s="1"/>
  <c r="K1422" i="1"/>
  <c r="L1422" i="1" s="1"/>
  <c r="K851" i="1"/>
  <c r="L851" i="1" s="1"/>
  <c r="K1199" i="1"/>
  <c r="L1199" i="1" s="1"/>
  <c r="K123" i="1"/>
  <c r="L123" i="1" s="1"/>
  <c r="K946" i="1"/>
  <c r="L946" i="1" s="1"/>
  <c r="K850" i="1"/>
  <c r="L850" i="1" s="1"/>
  <c r="K849" i="1"/>
  <c r="L849" i="1" s="1"/>
  <c r="K848" i="1"/>
  <c r="L848" i="1" s="1"/>
  <c r="K1720" i="1"/>
  <c r="L1720" i="1" s="1"/>
  <c r="K1719" i="1"/>
  <c r="L1719" i="1" s="1"/>
  <c r="K1718" i="1"/>
  <c r="L1718" i="1" s="1"/>
  <c r="K79" i="1"/>
  <c r="L79" i="1" s="1"/>
  <c r="K1995" i="1"/>
  <c r="L1995" i="1" s="1"/>
  <c r="K1994" i="1"/>
  <c r="L1994" i="1" s="1"/>
  <c r="K1993" i="1"/>
  <c r="L1993" i="1" s="1"/>
  <c r="K491" i="1"/>
  <c r="L491" i="1" s="1"/>
  <c r="K847" i="1"/>
  <c r="L847" i="1" s="1"/>
  <c r="K846" i="1"/>
  <c r="L846" i="1" s="1"/>
  <c r="K1268" i="1"/>
  <c r="L1268" i="1" s="1"/>
  <c r="K2029" i="1"/>
  <c r="L2029" i="1" s="1"/>
  <c r="K1320" i="1"/>
  <c r="L1320" i="1" s="1"/>
  <c r="K530" i="1"/>
  <c r="L530" i="1" s="1"/>
  <c r="K1270" i="1"/>
  <c r="L1270" i="1" s="1"/>
  <c r="K211" i="1"/>
  <c r="L211" i="1" s="1"/>
  <c r="K210" i="1"/>
  <c r="L210" i="1" s="1"/>
  <c r="K965" i="1"/>
  <c r="L965" i="1" s="1"/>
  <c r="K964" i="1"/>
  <c r="L964" i="1" s="1"/>
  <c r="K963" i="1"/>
  <c r="L963" i="1" s="1"/>
  <c r="K962" i="1"/>
  <c r="L962" i="1" s="1"/>
  <c r="K1078" i="1"/>
  <c r="L1078" i="1" s="1"/>
  <c r="K1662" i="1"/>
  <c r="L1662" i="1" s="1"/>
  <c r="K2007" i="1"/>
  <c r="L2007" i="1" s="1"/>
  <c r="K2006" i="1"/>
  <c r="L2006" i="1" s="1"/>
  <c r="K1838" i="1"/>
  <c r="L1838" i="1" s="1"/>
  <c r="K209" i="1"/>
  <c r="L209" i="1" s="1"/>
  <c r="K1198" i="1"/>
  <c r="L1198" i="1" s="1"/>
  <c r="K1440" i="1"/>
  <c r="L1440" i="1" s="1"/>
  <c r="K1594" i="1"/>
  <c r="L1594" i="1" s="1"/>
  <c r="K1992" i="1"/>
  <c r="L1992" i="1" s="1"/>
  <c r="K461" i="1"/>
  <c r="L461" i="1" s="1"/>
  <c r="K845" i="1"/>
  <c r="L845" i="1" s="1"/>
  <c r="K888" i="1"/>
  <c r="L888" i="1" s="1"/>
  <c r="K460" i="1"/>
  <c r="L460" i="1" s="1"/>
  <c r="K208" i="1"/>
  <c r="L208" i="1" s="1"/>
  <c r="K122" i="1"/>
  <c r="L122" i="1" s="1"/>
  <c r="K207" i="1"/>
  <c r="L207" i="1" s="1"/>
  <c r="K1611" i="1"/>
  <c r="L1611" i="1" s="1"/>
  <c r="K1610" i="1"/>
  <c r="L1610" i="1" s="1"/>
  <c r="K1609" i="1"/>
  <c r="L1609" i="1" s="1"/>
  <c r="K1034" i="1"/>
  <c r="L1034" i="1" s="1"/>
  <c r="K1016" i="1"/>
  <c r="L1016" i="1" s="1"/>
  <c r="K483" i="1"/>
  <c r="L483" i="1" s="1"/>
  <c r="K348" i="1"/>
  <c r="L348" i="1" s="1"/>
  <c r="K2037" i="1"/>
  <c r="L2037" i="1" s="1"/>
  <c r="K1961" i="1"/>
  <c r="L1961" i="1" s="1"/>
  <c r="K1960" i="1"/>
  <c r="L1960" i="1" s="1"/>
  <c r="K1922" i="1"/>
  <c r="L1922" i="1" s="1"/>
  <c r="K1797" i="1"/>
  <c r="L1797" i="1" s="1"/>
  <c r="K1796" i="1"/>
  <c r="L1796" i="1" s="1"/>
  <c r="K1795" i="1"/>
  <c r="L1795" i="1" s="1"/>
  <c r="K1794" i="1"/>
  <c r="L1794" i="1" s="1"/>
  <c r="K1618" i="1"/>
  <c r="L1618" i="1" s="1"/>
  <c r="K1453" i="1"/>
  <c r="L1453" i="1" s="1"/>
  <c r="K1452" i="1"/>
  <c r="L1452" i="1" s="1"/>
  <c r="K1379" i="1"/>
  <c r="L1379" i="1" s="1"/>
  <c r="K1267" i="1"/>
  <c r="L1267" i="1" s="1"/>
  <c r="K1661" i="1"/>
  <c r="L1661" i="1" s="1"/>
  <c r="K459" i="1"/>
  <c r="L459" i="1" s="1"/>
  <c r="K844" i="1"/>
  <c r="L844" i="1" s="1"/>
  <c r="K1278" i="1"/>
  <c r="L1278" i="1" s="1"/>
  <c r="K1043" i="1"/>
  <c r="L1043" i="1" s="1"/>
  <c r="K1660" i="1"/>
  <c r="L1660" i="1" s="1"/>
  <c r="K1025" i="1"/>
  <c r="L1025" i="1" s="1"/>
  <c r="K1024" i="1"/>
  <c r="L1024" i="1" s="1"/>
  <c r="K954" i="1"/>
  <c r="L954" i="1" s="1"/>
  <c r="K488" i="1"/>
  <c r="L488" i="1" s="1"/>
  <c r="K419" i="1"/>
  <c r="L419" i="1" s="1"/>
  <c r="K368" i="1"/>
  <c r="L368" i="1" s="1"/>
  <c r="K367" i="1"/>
  <c r="L367" i="1" s="1"/>
  <c r="K245" i="1"/>
  <c r="L245" i="1" s="1"/>
  <c r="K49" i="1"/>
  <c r="L49" i="1" s="1"/>
  <c r="K1439" i="1"/>
  <c r="L1439" i="1" s="1"/>
  <c r="K1912" i="1"/>
  <c r="L1912" i="1" s="1"/>
  <c r="K1421" i="1"/>
  <c r="L1421" i="1" s="1"/>
  <c r="K1253" i="1"/>
  <c r="L1253" i="1" s="1"/>
  <c r="K159" i="1"/>
  <c r="L159" i="1" s="1"/>
  <c r="K1941" i="1"/>
  <c r="L1941" i="1" s="1"/>
  <c r="K1940" i="1"/>
  <c r="L1940" i="1" s="1"/>
  <c r="K843" i="1"/>
  <c r="L843" i="1" s="1"/>
  <c r="K1717" i="1"/>
  <c r="L1717" i="1" s="1"/>
  <c r="K1716" i="1"/>
  <c r="L1716" i="1" s="1"/>
  <c r="K1715" i="1"/>
  <c r="L1715" i="1" s="1"/>
  <c r="K842" i="1"/>
  <c r="L842" i="1" s="1"/>
  <c r="K841" i="1"/>
  <c r="L841" i="1" s="1"/>
  <c r="K1991" i="1"/>
  <c r="L1991" i="1" s="1"/>
  <c r="K1714" i="1"/>
  <c r="L1714" i="1" s="1"/>
  <c r="K1713" i="1"/>
  <c r="L1713" i="1" s="1"/>
  <c r="K1712" i="1"/>
  <c r="L1712" i="1" s="1"/>
  <c r="K1711" i="1"/>
  <c r="L1711" i="1" s="1"/>
  <c r="K458" i="1"/>
  <c r="L458" i="1" s="1"/>
  <c r="K457" i="1"/>
  <c r="L457" i="1" s="1"/>
  <c r="K1555" i="1"/>
  <c r="L1555" i="1" s="1"/>
  <c r="K840" i="1"/>
  <c r="L840" i="1" s="1"/>
  <c r="K839" i="1"/>
  <c r="L839" i="1" s="1"/>
  <c r="K1911" i="1"/>
  <c r="L1911" i="1" s="1"/>
  <c r="K1777" i="1"/>
  <c r="L1777" i="1" s="1"/>
  <c r="K1627" i="1"/>
  <c r="L1627" i="1" s="1"/>
  <c r="K1420" i="1"/>
  <c r="L1420" i="1" s="1"/>
  <c r="K1234" i="1"/>
  <c r="L1234" i="1" s="1"/>
  <c r="K1007" i="1"/>
  <c r="L1007" i="1" s="1"/>
  <c r="K1939" i="1"/>
  <c r="L1939" i="1" s="1"/>
  <c r="K529" i="1"/>
  <c r="L529" i="1" s="1"/>
  <c r="K334" i="1"/>
  <c r="L334" i="1" s="1"/>
  <c r="K158" i="1"/>
  <c r="L158" i="1" s="1"/>
  <c r="K40" i="1"/>
  <c r="L40" i="1" s="1"/>
  <c r="K1867" i="1"/>
  <c r="L1867" i="1" s="1"/>
  <c r="K556" i="1"/>
  <c r="L556" i="1" s="1"/>
  <c r="K555" i="1"/>
  <c r="L555" i="1" s="1"/>
  <c r="K206" i="1"/>
  <c r="L206" i="1" s="1"/>
  <c r="K205" i="1"/>
  <c r="L205" i="1" s="1"/>
  <c r="K554" i="1"/>
  <c r="L554" i="1" s="1"/>
  <c r="K270" i="1"/>
  <c r="L270" i="1" s="1"/>
  <c r="K204" i="1"/>
  <c r="L204" i="1" s="1"/>
  <c r="K203" i="1"/>
  <c r="L203" i="1" s="1"/>
  <c r="K1348" i="1"/>
  <c r="L1348" i="1" s="1"/>
  <c r="K202" i="1"/>
  <c r="L202" i="1" s="1"/>
  <c r="K2033" i="1"/>
  <c r="L2033" i="1" s="1"/>
  <c r="K1337" i="1"/>
  <c r="L1337" i="1" s="1"/>
  <c r="K1015" i="1"/>
  <c r="L1015" i="1" s="1"/>
  <c r="K565" i="1"/>
  <c r="L565" i="1" s="1"/>
  <c r="K408" i="1"/>
  <c r="L408" i="1" s="1"/>
  <c r="K386" i="1"/>
  <c r="L386" i="1" s="1"/>
  <c r="K385" i="1"/>
  <c r="L385" i="1" s="1"/>
  <c r="K1367" i="1"/>
  <c r="L1367" i="1" s="1"/>
  <c r="K1959" i="1"/>
  <c r="L1959" i="1" s="1"/>
  <c r="K1958" i="1"/>
  <c r="L1958" i="1" s="1"/>
  <c r="K1957" i="1"/>
  <c r="L1957" i="1" s="1"/>
  <c r="K1956" i="1"/>
  <c r="L1956" i="1" s="1"/>
  <c r="K1955" i="1"/>
  <c r="L1955" i="1" s="1"/>
  <c r="K1841" i="1"/>
  <c r="L1841" i="1" s="1"/>
  <c r="K1793" i="1"/>
  <c r="L1793" i="1" s="1"/>
  <c r="K1630" i="1"/>
  <c r="L1630" i="1" s="1"/>
  <c r="K1617" i="1"/>
  <c r="L1617" i="1" s="1"/>
  <c r="K1451" i="1"/>
  <c r="L1451" i="1" s="1"/>
  <c r="K1450" i="1"/>
  <c r="L1450" i="1" s="1"/>
  <c r="K1266" i="1"/>
  <c r="L1266" i="1" s="1"/>
  <c r="K1074" i="1"/>
  <c r="L1074" i="1" s="1"/>
  <c r="K1023" i="1"/>
  <c r="L1023" i="1" s="1"/>
  <c r="K1022" i="1"/>
  <c r="L1022" i="1" s="1"/>
  <c r="K603" i="1"/>
  <c r="L603" i="1" s="1"/>
  <c r="K579" i="1"/>
  <c r="L579" i="1" s="1"/>
  <c r="K578" i="1"/>
  <c r="L578" i="1" s="1"/>
  <c r="K577" i="1"/>
  <c r="L577" i="1" s="1"/>
  <c r="K1990" i="1"/>
  <c r="L1990" i="1" s="1"/>
  <c r="K1989" i="1"/>
  <c r="L1989" i="1" s="1"/>
  <c r="K838" i="1"/>
  <c r="L838" i="1" s="1"/>
  <c r="K837" i="1"/>
  <c r="L837" i="1" s="1"/>
  <c r="K1988" i="1"/>
  <c r="L1988" i="1" s="1"/>
  <c r="K504" i="1"/>
  <c r="L504" i="1" s="1"/>
  <c r="K1710" i="1"/>
  <c r="L1710" i="1" s="1"/>
  <c r="K1987" i="1"/>
  <c r="L1987" i="1" s="1"/>
  <c r="K1056" i="1"/>
  <c r="L1056" i="1" s="1"/>
  <c r="K1055" i="1"/>
  <c r="L1055" i="1" s="1"/>
  <c r="K1054" i="1"/>
  <c r="L1054" i="1" s="1"/>
  <c r="K366" i="1"/>
  <c r="L366" i="1" s="1"/>
  <c r="K365" i="1"/>
  <c r="L365" i="1" s="1"/>
  <c r="K364" i="1"/>
  <c r="L364" i="1" s="1"/>
  <c r="K363" i="1"/>
  <c r="L363" i="1" s="1"/>
  <c r="K259" i="1"/>
  <c r="L259" i="1" s="1"/>
  <c r="K244" i="1"/>
  <c r="L244" i="1" s="1"/>
  <c r="K243" i="1"/>
  <c r="L243" i="1" s="1"/>
  <c r="K48" i="1"/>
  <c r="L48" i="1" s="1"/>
  <c r="K1750" i="1"/>
  <c r="L1750" i="1" s="1"/>
  <c r="K1789" i="1"/>
  <c r="L1789" i="1" s="1"/>
  <c r="K1853" i="1"/>
  <c r="L1853" i="1" s="1"/>
  <c r="K1852" i="1"/>
  <c r="L1852" i="1" s="1"/>
  <c r="K1851" i="1"/>
  <c r="L1851" i="1" s="1"/>
  <c r="K1419" i="1"/>
  <c r="L1419" i="1" s="1"/>
  <c r="K1364" i="1"/>
  <c r="L1364" i="1" s="1"/>
  <c r="K1252" i="1"/>
  <c r="L1252" i="1" s="1"/>
  <c r="K836" i="1"/>
  <c r="L836" i="1" s="1"/>
  <c r="K1667" i="1"/>
  <c r="L1667" i="1" s="1"/>
  <c r="K1027" i="1"/>
  <c r="L1027" i="1" s="1"/>
  <c r="K835" i="1"/>
  <c r="L835" i="1" s="1"/>
  <c r="K951" i="1"/>
  <c r="L951" i="1" s="1"/>
  <c r="K553" i="1"/>
  <c r="L553" i="1" s="1"/>
  <c r="K1709" i="1"/>
  <c r="L1709" i="1" s="1"/>
  <c r="K1277" i="1"/>
  <c r="L1277" i="1" s="1"/>
  <c r="K834" i="1"/>
  <c r="L834" i="1" s="1"/>
  <c r="K1593" i="1"/>
  <c r="L1593" i="1" s="1"/>
  <c r="K552" i="1"/>
  <c r="L552" i="1" s="1"/>
  <c r="K493" i="1"/>
  <c r="L493" i="1" s="1"/>
  <c r="K201" i="1"/>
  <c r="L201" i="1" s="1"/>
  <c r="K1659" i="1"/>
  <c r="L1659" i="1" s="1"/>
  <c r="K1666" i="1"/>
  <c r="L1666" i="1" s="1"/>
  <c r="K914" i="1"/>
  <c r="L914" i="1" s="1"/>
  <c r="K200" i="1"/>
  <c r="L200" i="1" s="1"/>
  <c r="K199" i="1"/>
  <c r="L199" i="1" s="1"/>
  <c r="K1658" i="1"/>
  <c r="L1658" i="1" s="1"/>
  <c r="K833" i="1"/>
  <c r="L833" i="1" s="1"/>
  <c r="K832" i="1"/>
  <c r="L832" i="1" s="1"/>
  <c r="K1657" i="1"/>
  <c r="L1657" i="1" s="1"/>
  <c r="K157" i="1"/>
  <c r="L157" i="1" s="1"/>
  <c r="K198" i="1"/>
  <c r="L198" i="1" s="1"/>
  <c r="K197" i="1"/>
  <c r="L197" i="1" s="1"/>
  <c r="K83" i="1"/>
  <c r="L83" i="1" s="1"/>
  <c r="K1418" i="1"/>
  <c r="L1418" i="1" s="1"/>
  <c r="K1417" i="1"/>
  <c r="L1417" i="1" s="1"/>
  <c r="K346" i="1"/>
  <c r="L346" i="1" s="1"/>
  <c r="K196" i="1"/>
  <c r="L196" i="1" s="1"/>
  <c r="K1592" i="1"/>
  <c r="L1592" i="1" s="1"/>
  <c r="K1656" i="1"/>
  <c r="L1656" i="1" s="1"/>
  <c r="K1655" i="1"/>
  <c r="L1655" i="1" s="1"/>
  <c r="K121" i="1"/>
  <c r="L121" i="1" s="1"/>
  <c r="K1438" i="1"/>
  <c r="L1438" i="1" s="1"/>
  <c r="K1938" i="1"/>
  <c r="L1938" i="1" s="1"/>
  <c r="K831" i="1"/>
  <c r="L831" i="1" s="1"/>
  <c r="K830" i="1"/>
  <c r="L830" i="1" s="1"/>
  <c r="K829" i="1"/>
  <c r="L829" i="1" s="1"/>
  <c r="K1654" i="1"/>
  <c r="L1654" i="1" s="1"/>
  <c r="K1708" i="1"/>
  <c r="L1708" i="1" s="1"/>
  <c r="K1707" i="1"/>
  <c r="L1707" i="1" s="1"/>
  <c r="K1053" i="1"/>
  <c r="L1053" i="1" s="1"/>
  <c r="K1052" i="1"/>
  <c r="L1052" i="1" s="1"/>
  <c r="K828" i="1"/>
  <c r="L828" i="1" s="1"/>
  <c r="K1160" i="1"/>
  <c r="L1160" i="1" s="1"/>
  <c r="K1159" i="1"/>
  <c r="L1159" i="1" s="1"/>
  <c r="K1158" i="1"/>
  <c r="L1158" i="1" s="1"/>
  <c r="K1619" i="1"/>
  <c r="L1619" i="1" s="1"/>
  <c r="K1653" i="1"/>
  <c r="L1653" i="1" s="1"/>
  <c r="K827" i="1"/>
  <c r="L827" i="1" s="1"/>
  <c r="K1986" i="1"/>
  <c r="L1986" i="1" s="1"/>
  <c r="K1615" i="1"/>
  <c r="L1615" i="1" s="1"/>
  <c r="K1437" i="1"/>
  <c r="L1437" i="1" s="1"/>
  <c r="K485" i="1"/>
  <c r="L485" i="1" s="1"/>
  <c r="K1197" i="1"/>
  <c r="L1197" i="1" s="1"/>
  <c r="K120" i="1"/>
  <c r="L120" i="1" s="1"/>
  <c r="K1233" i="1"/>
  <c r="L1233" i="1" s="1"/>
  <c r="K1749" i="1"/>
  <c r="L1749" i="1" s="1"/>
  <c r="K1399" i="1"/>
  <c r="L1399" i="1" s="1"/>
  <c r="K1196" i="1"/>
  <c r="L1196" i="1" s="1"/>
  <c r="K984" i="1"/>
  <c r="L984" i="1" s="1"/>
  <c r="K1297" i="1"/>
  <c r="L1297" i="1" s="1"/>
  <c r="K517" i="1"/>
  <c r="L517" i="1" s="1"/>
  <c r="K119" i="1"/>
  <c r="L119" i="1" s="1"/>
  <c r="K156" i="1"/>
  <c r="L156" i="1" s="1"/>
  <c r="K1366" i="1"/>
  <c r="L1366" i="1" s="1"/>
  <c r="K1604" i="1"/>
  <c r="L1604" i="1" s="1"/>
  <c r="K86" i="1"/>
  <c r="L86" i="1" s="1"/>
  <c r="K1748" i="1"/>
  <c r="L1748" i="1" s="1"/>
  <c r="K2005" i="1"/>
  <c r="L2005" i="1" s="1"/>
  <c r="K383" i="1"/>
  <c r="L383" i="1" s="1"/>
  <c r="K1591" i="1"/>
  <c r="L1591" i="1" s="1"/>
  <c r="K1937" i="1"/>
  <c r="L1937" i="1" s="1"/>
  <c r="K1834" i="1"/>
  <c r="L1834" i="1" s="1"/>
  <c r="K456" i="1"/>
  <c r="L456" i="1" s="1"/>
  <c r="K826" i="1"/>
  <c r="L826" i="1" s="1"/>
  <c r="K825" i="1"/>
  <c r="L825" i="1" s="1"/>
  <c r="K1706" i="1"/>
  <c r="L1706" i="1" s="1"/>
  <c r="K1051" i="1"/>
  <c r="L1051" i="1" s="1"/>
  <c r="K1705" i="1"/>
  <c r="L1705" i="1" s="1"/>
  <c r="K1590" i="1"/>
  <c r="L1590" i="1" s="1"/>
  <c r="K1589" i="1"/>
  <c r="L1589" i="1" s="1"/>
  <c r="K1833" i="1"/>
  <c r="L1833" i="1" s="1"/>
  <c r="K1296" i="1"/>
  <c r="L1296" i="1" s="1"/>
  <c r="K1050" i="1"/>
  <c r="L1050" i="1" s="1"/>
  <c r="K1652" i="1"/>
  <c r="L1652" i="1" s="1"/>
  <c r="K1946" i="1"/>
  <c r="L1946" i="1" s="1"/>
  <c r="K1049" i="1"/>
  <c r="L1049" i="1" s="1"/>
  <c r="K1048" i="1"/>
  <c r="L1048" i="1" s="1"/>
  <c r="K1047" i="1"/>
  <c r="L1047" i="1" s="1"/>
  <c r="K1578" i="1"/>
  <c r="L1578" i="1" s="1"/>
  <c r="K1832" i="1"/>
  <c r="L1832" i="1" s="1"/>
  <c r="K74" i="1"/>
  <c r="L74" i="1" s="1"/>
  <c r="K455" i="1"/>
  <c r="L455" i="1" s="1"/>
  <c r="K454" i="1"/>
  <c r="L454" i="1" s="1"/>
  <c r="K453" i="1"/>
  <c r="L453" i="1" s="1"/>
  <c r="K1831" i="1"/>
  <c r="L1831" i="1" s="1"/>
  <c r="K1577" i="1"/>
  <c r="L1577" i="1" s="1"/>
  <c r="K1576" i="1"/>
  <c r="L1576" i="1" s="1"/>
  <c r="K1575" i="1"/>
  <c r="L1575" i="1" s="1"/>
  <c r="K1574" i="1"/>
  <c r="L1574" i="1" s="1"/>
  <c r="K824" i="1"/>
  <c r="L824" i="1" s="1"/>
  <c r="K1747" i="1"/>
  <c r="L1747" i="1" s="1"/>
  <c r="K1572" i="1"/>
  <c r="L1572" i="1" s="1"/>
  <c r="K1571" i="1"/>
  <c r="L1571" i="1" s="1"/>
  <c r="K1077" i="1"/>
  <c r="L1077" i="1" s="1"/>
  <c r="K1625" i="1"/>
  <c r="L1625" i="1" s="1"/>
  <c r="K1195" i="1"/>
  <c r="L1195" i="1" s="1"/>
  <c r="K983" i="1"/>
  <c r="L983" i="1" s="1"/>
  <c r="K948" i="1"/>
  <c r="L948" i="1" s="1"/>
  <c r="K930" i="1"/>
  <c r="L930" i="1" s="1"/>
  <c r="K580" i="1"/>
  <c r="L580" i="1" s="1"/>
  <c r="K282" i="1"/>
  <c r="L282" i="1" s="1"/>
  <c r="K1936" i="1"/>
  <c r="L1936" i="1" s="1"/>
  <c r="K913" i="1"/>
  <c r="L913" i="1" s="1"/>
  <c r="K912" i="1"/>
  <c r="L912" i="1" s="1"/>
  <c r="K118" i="1"/>
  <c r="L118" i="1" s="1"/>
  <c r="K155" i="1"/>
  <c r="L155" i="1" s="1"/>
  <c r="K1704" i="1"/>
  <c r="L1704" i="1" s="1"/>
  <c r="K30" i="1"/>
  <c r="L30" i="1" s="1"/>
  <c r="K1428" i="1"/>
  <c r="L1428" i="1" s="1"/>
  <c r="K528" i="1"/>
  <c r="L528" i="1" s="1"/>
  <c r="K1416" i="1"/>
  <c r="L1416" i="1" s="1"/>
  <c r="K1232" i="1"/>
  <c r="L1232" i="1" s="1"/>
  <c r="K1614" i="1"/>
  <c r="L1614" i="1" s="1"/>
  <c r="K495" i="1"/>
  <c r="L495" i="1" s="1"/>
  <c r="K1032" i="1"/>
  <c r="L1032" i="1" s="1"/>
  <c r="K345" i="1"/>
  <c r="L345" i="1" s="1"/>
  <c r="K272" i="1"/>
  <c r="L272" i="1" s="1"/>
  <c r="K1887" i="1"/>
  <c r="L1887" i="1" s="1"/>
  <c r="K1064" i="1"/>
  <c r="L1064" i="1" s="1"/>
  <c r="K823" i="1"/>
  <c r="L823" i="1" s="1"/>
  <c r="K1063" i="1"/>
  <c r="L1063" i="1" s="1"/>
  <c r="K1554" i="1"/>
  <c r="L1554" i="1" s="1"/>
  <c r="K1553" i="1"/>
  <c r="L1553" i="1" s="1"/>
  <c r="K1552" i="1"/>
  <c r="L1552" i="1" s="1"/>
  <c r="K1551" i="1"/>
  <c r="L1551" i="1" s="1"/>
  <c r="K1550" i="1"/>
  <c r="L1550" i="1" s="1"/>
  <c r="K1549" i="1"/>
  <c r="L1549" i="1" s="1"/>
  <c r="K1548" i="1"/>
  <c r="L1548" i="1" s="1"/>
  <c r="K1588" i="1"/>
  <c r="L1588" i="1" s="1"/>
  <c r="K381" i="1"/>
  <c r="L381" i="1" s="1"/>
  <c r="K1985" i="1"/>
  <c r="L1985" i="1" s="1"/>
  <c r="K452" i="1"/>
  <c r="L452" i="1" s="1"/>
  <c r="K451" i="1"/>
  <c r="L451" i="1" s="1"/>
  <c r="K1703" i="1"/>
  <c r="L1703" i="1" s="1"/>
  <c r="K1702" i="1"/>
  <c r="L1702" i="1" s="1"/>
  <c r="K250" i="1"/>
  <c r="L250" i="1" s="1"/>
  <c r="K1830" i="1"/>
  <c r="L1830" i="1" s="1"/>
  <c r="K1829" i="1"/>
  <c r="L1829" i="1" s="1"/>
  <c r="K154" i="1"/>
  <c r="L154" i="1" s="1"/>
  <c r="K344" i="1"/>
  <c r="L344" i="1" s="1"/>
  <c r="K1746" i="1"/>
  <c r="L1746" i="1" s="1"/>
  <c r="K153" i="1"/>
  <c r="L153" i="1" s="1"/>
  <c r="K2028" i="1"/>
  <c r="L2028" i="1" s="1"/>
  <c r="K1319" i="1"/>
  <c r="L1319" i="1" s="1"/>
  <c r="K1318" i="1"/>
  <c r="L1318" i="1" s="1"/>
  <c r="K1231" i="1"/>
  <c r="L1231" i="1" s="1"/>
  <c r="K1547" i="1"/>
  <c r="L1547" i="1" s="1"/>
  <c r="K599" i="1"/>
  <c r="L599" i="1" s="1"/>
  <c r="K1651" i="1"/>
  <c r="L1651" i="1" s="1"/>
  <c r="K1650" i="1"/>
  <c r="L1650" i="1" s="1"/>
  <c r="K1157" i="1"/>
  <c r="L1157" i="1" s="1"/>
  <c r="K1649" i="1"/>
  <c r="L1649" i="1" s="1"/>
  <c r="K1076" i="1"/>
  <c r="L1076" i="1" s="1"/>
  <c r="K1701" i="1"/>
  <c r="L1701" i="1" s="1"/>
  <c r="K1700" i="1"/>
  <c r="L1700" i="1" s="1"/>
  <c r="K598" i="1"/>
  <c r="L598" i="1" s="1"/>
  <c r="K333" i="1"/>
  <c r="L333" i="1" s="1"/>
  <c r="K1665" i="1"/>
  <c r="L1665" i="1" s="1"/>
  <c r="K961" i="1"/>
  <c r="L961" i="1" s="1"/>
  <c r="K960" i="1"/>
  <c r="L960" i="1" s="1"/>
  <c r="K959" i="1"/>
  <c r="L959" i="1" s="1"/>
  <c r="K958" i="1"/>
  <c r="L958" i="1" s="1"/>
  <c r="K957" i="1"/>
  <c r="L957" i="1" s="1"/>
  <c r="K956" i="1"/>
  <c r="L956" i="1" s="1"/>
  <c r="K955" i="1"/>
  <c r="L955" i="1" s="1"/>
  <c r="K1546" i="1"/>
  <c r="L1546" i="1" s="1"/>
  <c r="K1545" i="1"/>
  <c r="L1545" i="1" s="1"/>
  <c r="K1544" i="1"/>
  <c r="L1544" i="1" s="1"/>
  <c r="K1543" i="1"/>
  <c r="L1543" i="1" s="1"/>
  <c r="K1542" i="1"/>
  <c r="L1542" i="1" s="1"/>
  <c r="K1541" i="1"/>
  <c r="L1541" i="1" s="1"/>
  <c r="K1540" i="1"/>
  <c r="L1540" i="1" s="1"/>
  <c r="K1539" i="1"/>
  <c r="L1539" i="1" s="1"/>
  <c r="K1538" i="1"/>
  <c r="L1538" i="1" s="1"/>
  <c r="K66" i="1"/>
  <c r="L66" i="1" s="1"/>
  <c r="K822" i="1"/>
  <c r="L822" i="1" s="1"/>
  <c r="K821" i="1"/>
  <c r="L821" i="1" s="1"/>
  <c r="K820" i="1"/>
  <c r="L820" i="1" s="1"/>
  <c r="K819" i="1"/>
  <c r="L819" i="1" s="1"/>
  <c r="K818" i="1"/>
  <c r="L818" i="1" s="1"/>
  <c r="K817" i="1"/>
  <c r="L817" i="1" s="1"/>
  <c r="K816" i="1"/>
  <c r="L816" i="1" s="1"/>
  <c r="K815" i="1"/>
  <c r="L815" i="1" s="1"/>
  <c r="K814" i="1"/>
  <c r="L814" i="1" s="1"/>
  <c r="K813" i="1"/>
  <c r="L813" i="1" s="1"/>
  <c r="K253" i="1"/>
  <c r="L253" i="1" s="1"/>
  <c r="K152" i="1"/>
  <c r="L152" i="1" s="1"/>
  <c r="K482" i="1"/>
  <c r="L482" i="1" s="1"/>
  <c r="K195" i="1"/>
  <c r="L195" i="1" s="1"/>
  <c r="K1608" i="1"/>
  <c r="L1608" i="1" s="1"/>
  <c r="K1984" i="1"/>
  <c r="L1984" i="1" s="1"/>
  <c r="K1776" i="1"/>
  <c r="L1776" i="1" s="1"/>
  <c r="K1230" i="1"/>
  <c r="L1230" i="1" s="1"/>
  <c r="K1229" i="1"/>
  <c r="L1229" i="1" s="1"/>
  <c r="K151" i="1"/>
  <c r="L151" i="1" s="1"/>
  <c r="K1398" i="1"/>
  <c r="L1398" i="1" s="1"/>
  <c r="K1194" i="1"/>
  <c r="L1194" i="1" s="1"/>
  <c r="K516" i="1"/>
  <c r="L516" i="1" s="1"/>
  <c r="K117" i="1"/>
  <c r="L117" i="1" s="1"/>
  <c r="K116" i="1"/>
  <c r="L116" i="1" s="1"/>
  <c r="K1295" i="1"/>
  <c r="L1295" i="1" s="1"/>
  <c r="K982" i="1"/>
  <c r="L982" i="1" s="1"/>
  <c r="K150" i="1"/>
  <c r="L150" i="1" s="1"/>
  <c r="K1372" i="1"/>
  <c r="L1372" i="1" s="1"/>
  <c r="K1866" i="1"/>
  <c r="L1866" i="1" s="1"/>
  <c r="K551" i="1"/>
  <c r="L551" i="1" s="1"/>
  <c r="K940" i="1"/>
  <c r="L940" i="1" s="1"/>
  <c r="K2027" i="1"/>
  <c r="L2027" i="1" s="1"/>
  <c r="K2026" i="1"/>
  <c r="L2026" i="1" s="1"/>
  <c r="K2017" i="1"/>
  <c r="L2017" i="1" s="1"/>
  <c r="K1910" i="1"/>
  <c r="L1910" i="1" s="1"/>
  <c r="K1775" i="1"/>
  <c r="L1775" i="1" s="1"/>
  <c r="K1564" i="1"/>
  <c r="L1564" i="1" s="1"/>
  <c r="K1377" i="1"/>
  <c r="L1377" i="1" s="1"/>
  <c r="K1376" i="1"/>
  <c r="L1376" i="1" s="1"/>
  <c r="K1363" i="1"/>
  <c r="L1363" i="1" s="1"/>
  <c r="K1317" i="1"/>
  <c r="L1317" i="1" s="1"/>
  <c r="K1070" i="1"/>
  <c r="L1070" i="1" s="1"/>
  <c r="K332" i="1"/>
  <c r="L332" i="1" s="1"/>
  <c r="K331" i="1"/>
  <c r="L331" i="1" s="1"/>
  <c r="K330" i="1"/>
  <c r="L330" i="1" s="1"/>
  <c r="K329" i="1"/>
  <c r="L329" i="1" s="1"/>
  <c r="K328" i="1"/>
  <c r="L328" i="1" s="1"/>
  <c r="K327" i="1"/>
  <c r="L327" i="1" s="1"/>
  <c r="K326" i="1"/>
  <c r="L326" i="1" s="1"/>
  <c r="K325" i="1"/>
  <c r="L325" i="1" s="1"/>
  <c r="K324" i="1"/>
  <c r="L324" i="1" s="1"/>
  <c r="K323" i="1"/>
  <c r="L323" i="1" s="1"/>
  <c r="K322" i="1"/>
  <c r="L322" i="1" s="1"/>
  <c r="K812" i="1"/>
  <c r="L812" i="1" s="1"/>
  <c r="K321" i="1"/>
  <c r="L321" i="1" s="1"/>
  <c r="K320" i="1"/>
  <c r="L320" i="1" s="1"/>
  <c r="K149" i="1"/>
  <c r="L149" i="1" s="1"/>
  <c r="K39" i="1"/>
  <c r="L39" i="1" s="1"/>
  <c r="K38" i="1"/>
  <c r="L38" i="1" s="1"/>
  <c r="K2025" i="1"/>
  <c r="L2025" i="1" s="1"/>
  <c r="K1909" i="1"/>
  <c r="L1909" i="1" s="1"/>
  <c r="K1563" i="1"/>
  <c r="L1563" i="1" s="1"/>
  <c r="K1415" i="1"/>
  <c r="L1415" i="1" s="1"/>
  <c r="K1385" i="1"/>
  <c r="L1385" i="1" s="1"/>
  <c r="K1362" i="1"/>
  <c r="L1362" i="1" s="1"/>
  <c r="K1040" i="1"/>
  <c r="L1040" i="1" s="1"/>
  <c r="K597" i="1"/>
  <c r="L597" i="1" s="1"/>
  <c r="K407" i="1"/>
  <c r="L407" i="1" s="1"/>
  <c r="K37" i="1"/>
  <c r="L37" i="1" s="1"/>
  <c r="K1908" i="1"/>
  <c r="L1908" i="1" s="1"/>
  <c r="K1774" i="1"/>
  <c r="L1774" i="1" s="1"/>
  <c r="K1562" i="1"/>
  <c r="L1562" i="1" s="1"/>
  <c r="K1414" i="1"/>
  <c r="L1414" i="1" s="1"/>
  <c r="K1361" i="1"/>
  <c r="L1361" i="1" s="1"/>
  <c r="K500" i="1"/>
  <c r="L500" i="1" s="1"/>
  <c r="K415" i="1"/>
  <c r="L415" i="1" s="1"/>
  <c r="K262" i="1"/>
  <c r="L262" i="1" s="1"/>
  <c r="K222" i="1"/>
  <c r="L222" i="1" s="1"/>
  <c r="K1907" i="1"/>
  <c r="L1907" i="1" s="1"/>
  <c r="K1561" i="1"/>
  <c r="L1561" i="1" s="1"/>
  <c r="K1360" i="1"/>
  <c r="L1360" i="1" s="1"/>
  <c r="K515" i="1"/>
  <c r="L515" i="1" s="1"/>
  <c r="K194" i="1"/>
  <c r="L194" i="1" s="1"/>
  <c r="K193" i="1"/>
  <c r="L193" i="1" s="1"/>
  <c r="K1865" i="1"/>
  <c r="L1865" i="1" s="1"/>
  <c r="K1785" i="1"/>
  <c r="L1785" i="1" s="1"/>
  <c r="K1784" i="1"/>
  <c r="L1784" i="1" s="1"/>
  <c r="K1436" i="1"/>
  <c r="L1436" i="1" s="1"/>
  <c r="K574" i="1"/>
  <c r="L574" i="1" s="1"/>
  <c r="K192" i="1"/>
  <c r="L192" i="1" s="1"/>
  <c r="K1906" i="1"/>
  <c r="L1906" i="1" s="1"/>
  <c r="K1850" i="1"/>
  <c r="L1850" i="1" s="1"/>
  <c r="K1560" i="1"/>
  <c r="L1560" i="1" s="1"/>
  <c r="K1413" i="1"/>
  <c r="L1413" i="1" s="1"/>
  <c r="K1384" i="1"/>
  <c r="L1384" i="1" s="1"/>
  <c r="K1359" i="1"/>
  <c r="L1359" i="1" s="1"/>
  <c r="K1316" i="1"/>
  <c r="L1316" i="1" s="1"/>
  <c r="K527" i="1"/>
  <c r="L527" i="1" s="1"/>
  <c r="K406" i="1"/>
  <c r="L406" i="1" s="1"/>
  <c r="K380" i="1"/>
  <c r="L380" i="1" s="1"/>
  <c r="K148" i="1"/>
  <c r="L148" i="1" s="1"/>
  <c r="K2024" i="1"/>
  <c r="L2024" i="1" s="1"/>
  <c r="K2004" i="1"/>
  <c r="L2004" i="1" s="1"/>
  <c r="K1905" i="1"/>
  <c r="L1905" i="1" s="1"/>
  <c r="K1849" i="1"/>
  <c r="L1849" i="1" s="1"/>
  <c r="K1773" i="1"/>
  <c r="L1773" i="1" s="1"/>
  <c r="K1626" i="1"/>
  <c r="L1626" i="1" s="1"/>
  <c r="K1601" i="1"/>
  <c r="L1601" i="1" s="1"/>
  <c r="K1559" i="1"/>
  <c r="L1559" i="1" s="1"/>
  <c r="K1412" i="1"/>
  <c r="L1412" i="1" s="1"/>
  <c r="K1383" i="1"/>
  <c r="L1383" i="1" s="1"/>
  <c r="K1375" i="1"/>
  <c r="L1375" i="1" s="1"/>
  <c r="K1358" i="1"/>
  <c r="L1358" i="1" s="1"/>
  <c r="K1344" i="1"/>
  <c r="L1344" i="1" s="1"/>
  <c r="K1330" i="1"/>
  <c r="L1330" i="1" s="1"/>
  <c r="K1315" i="1"/>
  <c r="L1315" i="1" s="1"/>
  <c r="K1228" i="1"/>
  <c r="L1228" i="1" s="1"/>
  <c r="K1069" i="1"/>
  <c r="L1069" i="1" s="1"/>
  <c r="K1039" i="1"/>
  <c r="L1039" i="1" s="1"/>
  <c r="K1026" i="1"/>
  <c r="L1026" i="1" s="1"/>
  <c r="K1006" i="1"/>
  <c r="L1006" i="1" s="1"/>
  <c r="K950" i="1"/>
  <c r="L950" i="1" s="1"/>
  <c r="K945" i="1"/>
  <c r="L945" i="1" s="1"/>
  <c r="K939" i="1"/>
  <c r="L939" i="1" s="1"/>
  <c r="K596" i="1"/>
  <c r="L596" i="1" s="1"/>
  <c r="K581" i="1"/>
  <c r="L581" i="1" s="1"/>
  <c r="K526" i="1"/>
  <c r="L526" i="1" s="1"/>
  <c r="K492" i="1"/>
  <c r="L492" i="1" s="1"/>
  <c r="K405" i="1"/>
  <c r="L405" i="1" s="1"/>
  <c r="K379" i="1"/>
  <c r="L379" i="1" s="1"/>
  <c r="K378" i="1"/>
  <c r="L378" i="1" s="1"/>
  <c r="K377" i="1"/>
  <c r="L377" i="1" s="1"/>
  <c r="K319" i="1"/>
  <c r="L319" i="1" s="1"/>
  <c r="K318" i="1"/>
  <c r="L318" i="1" s="1"/>
  <c r="K317" i="1"/>
  <c r="L317" i="1" s="1"/>
  <c r="K316" i="1"/>
  <c r="L316" i="1" s="1"/>
  <c r="K315" i="1"/>
  <c r="L315" i="1" s="1"/>
  <c r="K314" i="1"/>
  <c r="L314" i="1" s="1"/>
  <c r="K313" i="1"/>
  <c r="L313" i="1" s="1"/>
  <c r="K312" i="1"/>
  <c r="L312" i="1" s="1"/>
  <c r="K252" i="1"/>
  <c r="L252" i="1" s="1"/>
  <c r="K147" i="1"/>
  <c r="L147" i="1" s="1"/>
  <c r="K115" i="1"/>
  <c r="L115" i="1" s="1"/>
  <c r="K191" i="1"/>
  <c r="L191" i="1" s="1"/>
  <c r="K190" i="1"/>
  <c r="L190" i="1" s="1"/>
  <c r="K189" i="1"/>
  <c r="L189" i="1" s="1"/>
  <c r="K188" i="1"/>
  <c r="L188" i="1" s="1"/>
  <c r="K187" i="1"/>
  <c r="L187" i="1" s="1"/>
  <c r="K186" i="1"/>
  <c r="L186" i="1" s="1"/>
  <c r="K185" i="1"/>
  <c r="L185" i="1" s="1"/>
  <c r="K184" i="1"/>
  <c r="L184" i="1" s="1"/>
  <c r="K146" i="1"/>
  <c r="L146" i="1" s="1"/>
  <c r="K145" i="1"/>
  <c r="L145" i="1" s="1"/>
  <c r="K144" i="1"/>
  <c r="L144" i="1" s="1"/>
  <c r="K143" i="1"/>
  <c r="L143" i="1" s="1"/>
  <c r="K114" i="1"/>
  <c r="L114" i="1" s="1"/>
  <c r="K113" i="1"/>
  <c r="L113" i="1" s="1"/>
  <c r="K112" i="1"/>
  <c r="L112" i="1" s="1"/>
  <c r="K142" i="1"/>
  <c r="L142" i="1" s="1"/>
  <c r="K141" i="1"/>
  <c r="L141" i="1" s="1"/>
  <c r="K140" i="1"/>
  <c r="L140" i="1" s="1"/>
  <c r="K36" i="1"/>
  <c r="L36" i="1" s="1"/>
  <c r="K1435" i="1"/>
  <c r="L1435" i="1" s="1"/>
  <c r="K2023" i="1"/>
  <c r="L2023" i="1" s="1"/>
  <c r="K1904" i="1"/>
  <c r="L1904" i="1" s="1"/>
  <c r="K1848" i="1"/>
  <c r="L1848" i="1" s="1"/>
  <c r="K1772" i="1"/>
  <c r="L1772" i="1" s="1"/>
  <c r="K1558" i="1"/>
  <c r="L1558" i="1" s="1"/>
  <c r="K1357" i="1"/>
  <c r="L1357" i="1" s="1"/>
  <c r="K1314" i="1"/>
  <c r="L1314" i="1" s="1"/>
  <c r="K1313" i="1"/>
  <c r="L1313" i="1" s="1"/>
  <c r="K73" i="1"/>
  <c r="L73" i="1" s="1"/>
  <c r="K1156" i="1"/>
  <c r="L1156" i="1" s="1"/>
  <c r="K1155" i="1"/>
  <c r="L1155" i="1" s="1"/>
  <c r="K1154" i="1"/>
  <c r="L1154" i="1" s="1"/>
  <c r="K1153" i="1"/>
  <c r="L1153" i="1" s="1"/>
  <c r="K1587" i="1"/>
  <c r="L1587" i="1" s="1"/>
  <c r="K1586" i="1"/>
  <c r="L1586" i="1" s="1"/>
  <c r="K811" i="1"/>
  <c r="L811" i="1" s="1"/>
  <c r="K810" i="1"/>
  <c r="L810" i="1" s="1"/>
  <c r="K809" i="1"/>
  <c r="L809" i="1" s="1"/>
  <c r="K808" i="1"/>
  <c r="L808" i="1" s="1"/>
  <c r="K807" i="1"/>
  <c r="L807" i="1" s="1"/>
  <c r="K806" i="1"/>
  <c r="L806" i="1" s="1"/>
  <c r="K805" i="1"/>
  <c r="L805" i="1" s="1"/>
  <c r="K1699" i="1"/>
  <c r="L1699" i="1" s="1"/>
  <c r="K1227" i="1"/>
  <c r="L1227" i="1" s="1"/>
  <c r="K1068" i="1"/>
  <c r="L1068" i="1" s="1"/>
  <c r="K1005" i="1"/>
  <c r="L1005" i="1" s="1"/>
  <c r="K525" i="1"/>
  <c r="L525" i="1" s="1"/>
  <c r="K404" i="1"/>
  <c r="L404" i="1" s="1"/>
  <c r="K376" i="1"/>
  <c r="L376" i="1" s="1"/>
  <c r="K311" i="1"/>
  <c r="L311" i="1" s="1"/>
  <c r="K139" i="1"/>
  <c r="L139" i="1" s="1"/>
  <c r="K550" i="1"/>
  <c r="L550" i="1" s="1"/>
  <c r="K549" i="1"/>
  <c r="L549" i="1" s="1"/>
  <c r="K564" i="1"/>
  <c r="L564" i="1" s="1"/>
  <c r="K409" i="1"/>
  <c r="L409" i="1" s="1"/>
  <c r="K885" i="1"/>
  <c r="L885" i="1" s="1"/>
  <c r="K884" i="1"/>
  <c r="L884" i="1" s="1"/>
  <c r="K1537" i="1"/>
  <c r="L1537" i="1" s="1"/>
  <c r="K804" i="1"/>
  <c r="L804" i="1" s="1"/>
  <c r="K65" i="1"/>
  <c r="L65" i="1" s="1"/>
  <c r="K1269" i="1"/>
  <c r="L1269" i="1" s="1"/>
  <c r="K803" i="1"/>
  <c r="L803" i="1" s="1"/>
  <c r="K1046" i="1"/>
  <c r="L1046" i="1" s="1"/>
  <c r="K802" i="1"/>
  <c r="L802" i="1" s="1"/>
  <c r="K801" i="1"/>
  <c r="L801" i="1" s="1"/>
  <c r="K800" i="1"/>
  <c r="L800" i="1" s="1"/>
  <c r="K799" i="1"/>
  <c r="L799" i="1" s="1"/>
  <c r="K798" i="1"/>
  <c r="L798" i="1" s="1"/>
  <c r="K797" i="1"/>
  <c r="L797" i="1" s="1"/>
  <c r="K796" i="1"/>
  <c r="L796" i="1" s="1"/>
  <c r="K795" i="1"/>
  <c r="L795" i="1" s="1"/>
  <c r="K794" i="1"/>
  <c r="L794" i="1" s="1"/>
  <c r="K793" i="1"/>
  <c r="L793" i="1" s="1"/>
  <c r="K792" i="1"/>
  <c r="L792" i="1" s="1"/>
  <c r="K791" i="1"/>
  <c r="L791" i="1" s="1"/>
  <c r="K790" i="1"/>
  <c r="L790" i="1" s="1"/>
  <c r="K789" i="1"/>
  <c r="L789" i="1" s="1"/>
  <c r="K264" i="1"/>
  <c r="L264" i="1" s="1"/>
  <c r="K183" i="1"/>
  <c r="L183" i="1" s="1"/>
  <c r="K1347" i="1"/>
  <c r="L1347" i="1" s="1"/>
  <c r="K1411" i="1"/>
  <c r="L1411" i="1" s="1"/>
  <c r="K1193" i="1"/>
  <c r="L1193" i="1" s="1"/>
  <c r="K1536" i="1"/>
  <c r="L1536" i="1" s="1"/>
  <c r="K1828" i="1"/>
  <c r="L1828" i="1" s="1"/>
  <c r="K1827" i="1"/>
  <c r="L1827" i="1" s="1"/>
  <c r="K1698" i="1"/>
  <c r="L1698" i="1" s="1"/>
  <c r="K1697" i="1"/>
  <c r="L1697" i="1" s="1"/>
  <c r="K788" i="1"/>
  <c r="L788" i="1" s="1"/>
  <c r="K787" i="1"/>
  <c r="L787" i="1" s="1"/>
  <c r="K786" i="1"/>
  <c r="L786" i="1" s="1"/>
  <c r="K785" i="1"/>
  <c r="L785" i="1" s="1"/>
  <c r="K784" i="1"/>
  <c r="L784" i="1" s="1"/>
  <c r="K450" i="1"/>
  <c r="L450" i="1" s="1"/>
  <c r="K449" i="1"/>
  <c r="L449" i="1" s="1"/>
  <c r="K1569" i="1"/>
  <c r="L1569" i="1" s="1"/>
  <c r="K474" i="1"/>
  <c r="L474" i="1" s="1"/>
  <c r="K182" i="1"/>
  <c r="L182" i="1" s="1"/>
  <c r="K1983" i="1"/>
  <c r="L1983" i="1" s="1"/>
  <c r="K181" i="1"/>
  <c r="L181" i="1" s="1"/>
  <c r="K180" i="1"/>
  <c r="L180" i="1" s="1"/>
  <c r="K1771" i="1"/>
  <c r="L1771" i="1" s="1"/>
  <c r="K1410" i="1"/>
  <c r="L1410" i="1" s="1"/>
  <c r="K1826" i="1"/>
  <c r="L1826" i="1" s="1"/>
  <c r="K1226" i="1"/>
  <c r="L1226" i="1" s="1"/>
  <c r="K1004" i="1"/>
  <c r="L1004" i="1" s="1"/>
  <c r="K911" i="1"/>
  <c r="L911" i="1" s="1"/>
  <c r="K310" i="1"/>
  <c r="L310" i="1" s="1"/>
  <c r="K910" i="1"/>
  <c r="L910" i="1" s="1"/>
  <c r="K909" i="1"/>
  <c r="L909" i="1" s="1"/>
  <c r="K908" i="1"/>
  <c r="L908" i="1" s="1"/>
  <c r="K907" i="1"/>
  <c r="L907" i="1" s="1"/>
  <c r="K783" i="1"/>
  <c r="L783" i="1" s="1"/>
  <c r="K782" i="1"/>
  <c r="L782" i="1" s="1"/>
  <c r="K448" i="1"/>
  <c r="L448" i="1" s="1"/>
  <c r="K447" i="1"/>
  <c r="L447" i="1" s="1"/>
  <c r="K1648" i="1"/>
  <c r="L1648" i="1" s="1"/>
  <c r="K446" i="1"/>
  <c r="L446" i="1" s="1"/>
  <c r="K1825" i="1"/>
  <c r="L1825" i="1" s="1"/>
  <c r="K548" i="1"/>
  <c r="L548" i="1" s="1"/>
  <c r="K781" i="1"/>
  <c r="L781" i="1" s="1"/>
  <c r="K547" i="1"/>
  <c r="L547" i="1" s="1"/>
  <c r="K546" i="1"/>
  <c r="L546" i="1" s="1"/>
  <c r="K1696" i="1"/>
  <c r="L1696" i="1" s="1"/>
  <c r="K887" i="1"/>
  <c r="L887" i="1" s="1"/>
  <c r="K886" i="1"/>
  <c r="L886" i="1" s="1"/>
  <c r="K1387" i="1"/>
  <c r="L1387" i="1" s="1"/>
  <c r="K242" i="1"/>
  <c r="L242" i="1" s="1"/>
  <c r="K494" i="1"/>
  <c r="L494" i="1" s="1"/>
  <c r="K780" i="1"/>
  <c r="L780" i="1" s="1"/>
  <c r="K779" i="1"/>
  <c r="L779" i="1" s="1"/>
  <c r="K64" i="1"/>
  <c r="L64" i="1" s="1"/>
  <c r="K1647" i="1"/>
  <c r="L1647" i="1" s="1"/>
  <c r="K1646" i="1"/>
  <c r="L1646" i="1" s="1"/>
  <c r="K778" i="1"/>
  <c r="L778" i="1" s="1"/>
  <c r="K777" i="1"/>
  <c r="L777" i="1" s="1"/>
  <c r="K776" i="1"/>
  <c r="L776" i="1" s="1"/>
  <c r="K1824" i="1"/>
  <c r="L1824" i="1" s="1"/>
  <c r="K1982" i="1"/>
  <c r="L1982" i="1" s="1"/>
  <c r="K514" i="1"/>
  <c r="L514" i="1" s="1"/>
  <c r="K1397" i="1"/>
  <c r="L1397" i="1" s="1"/>
  <c r="K179" i="1"/>
  <c r="L179" i="1" s="1"/>
  <c r="K1031" i="1"/>
  <c r="L1031" i="1" s="1"/>
  <c r="K1251" i="1"/>
  <c r="L1251" i="1" s="1"/>
  <c r="K1864" i="1"/>
  <c r="L1864" i="1" s="1"/>
  <c r="K563" i="1"/>
  <c r="L563" i="1" s="1"/>
  <c r="K1837" i="1"/>
  <c r="L1837" i="1" s="1"/>
  <c r="K1225" i="1"/>
  <c r="L1225" i="1" s="1"/>
  <c r="K1918" i="1"/>
  <c r="L1918" i="1" s="1"/>
  <c r="K473" i="1"/>
  <c r="L473" i="1" s="1"/>
  <c r="K906" i="1"/>
  <c r="L906" i="1" s="1"/>
  <c r="K545" i="1"/>
  <c r="L545" i="1" s="1"/>
  <c r="K1409" i="1"/>
  <c r="L1409" i="1" s="1"/>
  <c r="K1903" i="1"/>
  <c r="L1903" i="1" s="1"/>
  <c r="K1770" i="1"/>
  <c r="L1770" i="1" s="1"/>
  <c r="K1408" i="1"/>
  <c r="L1408" i="1" s="1"/>
  <c r="K1356" i="1"/>
  <c r="L1356" i="1" s="1"/>
  <c r="K1312" i="1"/>
  <c r="L1312" i="1" s="1"/>
  <c r="K1224" i="1"/>
  <c r="L1224" i="1" s="1"/>
  <c r="K524" i="1"/>
  <c r="L524" i="1" s="1"/>
  <c r="K309" i="1"/>
  <c r="L309" i="1" s="1"/>
  <c r="K138" i="1"/>
  <c r="L138" i="1" s="1"/>
  <c r="K35" i="1"/>
  <c r="L35" i="1" s="1"/>
  <c r="K137" i="1"/>
  <c r="L137" i="1" s="1"/>
  <c r="K1311" i="1"/>
  <c r="L1311" i="1" s="1"/>
  <c r="K1769" i="1"/>
  <c r="L1769" i="1" s="1"/>
  <c r="K1768" i="1"/>
  <c r="L1768" i="1" s="1"/>
  <c r="K1767" i="1"/>
  <c r="L1767" i="1" s="1"/>
  <c r="K1645" i="1"/>
  <c r="L1645" i="1" s="1"/>
  <c r="K1075" i="1"/>
  <c r="L1075" i="1" s="1"/>
  <c r="K445" i="1"/>
  <c r="L445" i="1" s="1"/>
  <c r="K1981" i="1"/>
  <c r="L1981" i="1" s="1"/>
  <c r="K775" i="1"/>
  <c r="L775" i="1" s="1"/>
  <c r="K774" i="1"/>
  <c r="L774" i="1" s="1"/>
  <c r="K1535" i="1"/>
  <c r="L1535" i="1" s="1"/>
  <c r="K1534" i="1"/>
  <c r="L1534" i="1" s="1"/>
  <c r="K773" i="1"/>
  <c r="L773" i="1" s="1"/>
  <c r="K772" i="1"/>
  <c r="L772" i="1" s="1"/>
  <c r="K1355" i="1"/>
  <c r="L1355" i="1" s="1"/>
  <c r="K1533" i="1"/>
  <c r="L1533" i="1" s="1"/>
  <c r="K1532" i="1"/>
  <c r="L1532" i="1" s="1"/>
  <c r="K1329" i="1"/>
  <c r="L1329" i="1" s="1"/>
  <c r="K1223" i="1"/>
  <c r="L1223" i="1" s="1"/>
  <c r="K1222" i="1"/>
  <c r="L1222" i="1" s="1"/>
  <c r="K1585" i="1"/>
  <c r="L1585" i="1" s="1"/>
  <c r="K771" i="1"/>
  <c r="L771" i="1" s="1"/>
  <c r="K770" i="1"/>
  <c r="L770" i="1" s="1"/>
  <c r="K769" i="1"/>
  <c r="L769" i="1" s="1"/>
  <c r="K1531" i="1"/>
  <c r="L1531" i="1" s="1"/>
  <c r="K1221" i="1"/>
  <c r="L1221" i="1" s="1"/>
  <c r="K1530" i="1"/>
  <c r="L1530" i="1" s="1"/>
  <c r="K1529" i="1"/>
  <c r="L1529" i="1" s="1"/>
  <c r="K1528" i="1"/>
  <c r="L1528" i="1" s="1"/>
  <c r="K768" i="1"/>
  <c r="L768" i="1" s="1"/>
  <c r="K767" i="1"/>
  <c r="L767" i="1" s="1"/>
  <c r="K766" i="1"/>
  <c r="L766" i="1" s="1"/>
  <c r="K765" i="1"/>
  <c r="L765" i="1" s="1"/>
  <c r="K764" i="1"/>
  <c r="L764" i="1" s="1"/>
  <c r="K1003" i="1"/>
  <c r="L1003" i="1" s="1"/>
  <c r="K1002" i="1"/>
  <c r="L1002" i="1" s="1"/>
  <c r="K1001" i="1"/>
  <c r="L1001" i="1" s="1"/>
  <c r="K949" i="1"/>
  <c r="L949" i="1" s="1"/>
  <c r="K938" i="1"/>
  <c r="L938" i="1" s="1"/>
  <c r="K595" i="1"/>
  <c r="L595" i="1" s="1"/>
  <c r="K308" i="1"/>
  <c r="L308" i="1" s="1"/>
  <c r="K178" i="1"/>
  <c r="L178" i="1" s="1"/>
  <c r="K1902" i="1"/>
  <c r="L1902" i="1" s="1"/>
  <c r="K1901" i="1"/>
  <c r="L1901" i="1" s="1"/>
  <c r="K981" i="1"/>
  <c r="L981" i="1" s="1"/>
  <c r="K1644" i="1"/>
  <c r="L1644" i="1" s="1"/>
  <c r="K444" i="1"/>
  <c r="L444" i="1" s="1"/>
  <c r="K1643" i="1"/>
  <c r="L1643" i="1" s="1"/>
  <c r="K594" i="1"/>
  <c r="L594" i="1" s="1"/>
  <c r="K2016" i="1"/>
  <c r="L2016" i="1" s="1"/>
  <c r="K1745" i="1"/>
  <c r="L1745" i="1" s="1"/>
  <c r="K1823" i="1"/>
  <c r="L1823" i="1" s="1"/>
  <c r="K1822" i="1"/>
  <c r="L1822" i="1" s="1"/>
  <c r="K72" i="1"/>
  <c r="L72" i="1" s="1"/>
  <c r="K1695" i="1"/>
  <c r="L1695" i="1" s="1"/>
  <c r="K1821" i="1"/>
  <c r="L1821" i="1" s="1"/>
  <c r="K1980" i="1"/>
  <c r="L1980" i="1" s="1"/>
  <c r="K443" i="1"/>
  <c r="L443" i="1" s="1"/>
  <c r="K763" i="1"/>
  <c r="L763" i="1" s="1"/>
  <c r="K442" i="1"/>
  <c r="L442" i="1" s="1"/>
  <c r="K1694" i="1"/>
  <c r="L1694" i="1" s="1"/>
  <c r="K1693" i="1"/>
  <c r="L1693" i="1" s="1"/>
  <c r="K1979" i="1"/>
  <c r="L1979" i="1" s="1"/>
  <c r="K441" i="1"/>
  <c r="L441" i="1" s="1"/>
  <c r="K440" i="1"/>
  <c r="L440" i="1" s="1"/>
  <c r="K472" i="1"/>
  <c r="L472" i="1" s="1"/>
  <c r="K1527" i="1"/>
  <c r="L1527" i="1" s="1"/>
  <c r="K1374" i="1"/>
  <c r="L1374" i="1" s="1"/>
  <c r="K1294" i="1"/>
  <c r="L1294" i="1" s="1"/>
  <c r="K1192" i="1"/>
  <c r="L1192" i="1" s="1"/>
  <c r="K980" i="1"/>
  <c r="L980" i="1" s="1"/>
  <c r="K929" i="1"/>
  <c r="L929" i="1" s="1"/>
  <c r="K591" i="1"/>
  <c r="L591" i="1" s="1"/>
  <c r="K513" i="1"/>
  <c r="L513" i="1" s="1"/>
  <c r="K281" i="1"/>
  <c r="L281" i="1" s="1"/>
  <c r="K111" i="1"/>
  <c r="L111" i="1" s="1"/>
  <c r="K1258" i="1"/>
  <c r="L1258" i="1" s="1"/>
  <c r="K1257" i="1"/>
  <c r="L1257" i="1" s="1"/>
  <c r="K1607" i="1"/>
  <c r="L1607" i="1" s="1"/>
  <c r="K2022" i="1"/>
  <c r="L2022" i="1" s="1"/>
  <c r="K1900" i="1"/>
  <c r="L1900" i="1" s="1"/>
  <c r="K1847" i="1"/>
  <c r="L1847" i="1" s="1"/>
  <c r="K1766" i="1"/>
  <c r="L1766" i="1" s="1"/>
  <c r="K1557" i="1"/>
  <c r="L1557" i="1" s="1"/>
  <c r="K1354" i="1"/>
  <c r="L1354" i="1" s="1"/>
  <c r="K1310" i="1"/>
  <c r="L1310" i="1" s="1"/>
  <c r="K1220" i="1"/>
  <c r="L1220" i="1" s="1"/>
  <c r="K1000" i="1"/>
  <c r="L1000" i="1" s="1"/>
  <c r="K523" i="1"/>
  <c r="L523" i="1" s="1"/>
  <c r="K403" i="1"/>
  <c r="L403" i="1" s="1"/>
  <c r="K375" i="1"/>
  <c r="L375" i="1" s="1"/>
  <c r="K307" i="1"/>
  <c r="L307" i="1" s="1"/>
  <c r="K306" i="1"/>
  <c r="L306" i="1" s="1"/>
  <c r="K305" i="1"/>
  <c r="L305" i="1" s="1"/>
  <c r="K136" i="1"/>
  <c r="L136" i="1" s="1"/>
  <c r="K34" i="1"/>
  <c r="L34" i="1" s="1"/>
  <c r="K1765" i="1"/>
  <c r="L1765" i="1" s="1"/>
  <c r="K1309" i="1"/>
  <c r="L1309" i="1" s="1"/>
  <c r="K1219" i="1"/>
  <c r="L1219" i="1" s="1"/>
  <c r="K1067" i="1"/>
  <c r="L1067" i="1" s="1"/>
  <c r="K999" i="1"/>
  <c r="L999" i="1" s="1"/>
  <c r="K1945" i="1"/>
  <c r="L1945" i="1" s="1"/>
  <c r="K1886" i="1"/>
  <c r="L1886" i="1" s="1"/>
  <c r="K1744" i="1"/>
  <c r="L1744" i="1" s="1"/>
  <c r="K1978" i="1"/>
  <c r="L1978" i="1" s="1"/>
  <c r="K1396" i="1"/>
  <c r="L1396" i="1" s="1"/>
  <c r="K1191" i="1"/>
  <c r="L1191" i="1" s="1"/>
  <c r="K979" i="1"/>
  <c r="L979" i="1" s="1"/>
  <c r="K978" i="1"/>
  <c r="L978" i="1" s="1"/>
  <c r="K928" i="1"/>
  <c r="L928" i="1" s="1"/>
  <c r="K937" i="1"/>
  <c r="L937" i="1" s="1"/>
  <c r="K280" i="1"/>
  <c r="L280" i="1" s="1"/>
  <c r="K304" i="1"/>
  <c r="L304" i="1" s="1"/>
  <c r="K261" i="1"/>
  <c r="L261" i="1" s="1"/>
  <c r="K260" i="1"/>
  <c r="L260" i="1" s="1"/>
  <c r="K585" i="1"/>
  <c r="L585" i="1" s="1"/>
  <c r="K584" i="1"/>
  <c r="L584" i="1" s="1"/>
  <c r="K2021" i="1"/>
  <c r="L2021" i="1" s="1"/>
  <c r="K1899" i="1"/>
  <c r="L1899" i="1" s="1"/>
  <c r="K1898" i="1"/>
  <c r="L1898" i="1" s="1"/>
  <c r="K1764" i="1"/>
  <c r="L1764" i="1" s="1"/>
  <c r="K1308" i="1"/>
  <c r="L1308" i="1" s="1"/>
  <c r="K1218" i="1"/>
  <c r="L1218" i="1" s="1"/>
  <c r="K1526" i="1"/>
  <c r="L1526" i="1" s="1"/>
  <c r="K1525" i="1"/>
  <c r="L1525" i="1" s="1"/>
  <c r="K1217" i="1"/>
  <c r="L1217" i="1" s="1"/>
  <c r="K998" i="1"/>
  <c r="L998" i="1" s="1"/>
  <c r="K936" i="1"/>
  <c r="L936" i="1" s="1"/>
  <c r="K935" i="1"/>
  <c r="L935" i="1" s="1"/>
  <c r="K1524" i="1"/>
  <c r="L1524" i="1" s="1"/>
  <c r="K1523" i="1"/>
  <c r="L1523" i="1" s="1"/>
  <c r="K522" i="1"/>
  <c r="L522" i="1" s="1"/>
  <c r="K303" i="1"/>
  <c r="L303" i="1" s="1"/>
  <c r="K302" i="1"/>
  <c r="L302" i="1" s="1"/>
  <c r="K1921" i="1"/>
  <c r="L1921" i="1" s="1"/>
  <c r="K1449" i="1"/>
  <c r="L1449" i="1" s="1"/>
  <c r="K1448" i="1"/>
  <c r="L1448" i="1" s="1"/>
  <c r="K1447" i="1"/>
  <c r="L1447" i="1" s="1"/>
  <c r="K1328" i="1"/>
  <c r="L1328" i="1" s="1"/>
  <c r="K590" i="1"/>
  <c r="L590" i="1" s="1"/>
  <c r="K418" i="1"/>
  <c r="L418" i="1" s="1"/>
  <c r="K399" i="1"/>
  <c r="L399" i="1" s="1"/>
  <c r="K47" i="1"/>
  <c r="L47" i="1" s="1"/>
  <c r="K1033" i="1"/>
  <c r="L1033" i="1" s="1"/>
  <c r="K218" i="1"/>
  <c r="L218" i="1" s="1"/>
  <c r="K1446" i="1"/>
  <c r="L1446" i="1" s="1"/>
  <c r="K1820" i="1"/>
  <c r="L1820" i="1" s="1"/>
  <c r="K1570" i="1"/>
  <c r="L1570" i="1" s="1"/>
  <c r="K439" i="1"/>
  <c r="L439" i="1" s="1"/>
  <c r="K762" i="1"/>
  <c r="L762" i="1" s="1"/>
  <c r="K438" i="1"/>
  <c r="L438" i="1" s="1"/>
  <c r="K1522" i="1"/>
  <c r="L1522" i="1" s="1"/>
  <c r="K63" i="1"/>
  <c r="L63" i="1" s="1"/>
  <c r="K1642" i="1"/>
  <c r="L1642" i="1" s="1"/>
  <c r="K1977" i="1"/>
  <c r="L1977" i="1" s="1"/>
  <c r="K1976" i="1"/>
  <c r="L1976" i="1" s="1"/>
  <c r="K761" i="1"/>
  <c r="L761" i="1" s="1"/>
  <c r="K760" i="1"/>
  <c r="L760" i="1" s="1"/>
  <c r="K905" i="1"/>
  <c r="L905" i="1" s="1"/>
  <c r="K1276" i="1"/>
  <c r="L1276" i="1" s="1"/>
  <c r="K1692" i="1"/>
  <c r="L1692" i="1" s="1"/>
  <c r="K1691" i="1"/>
  <c r="L1691" i="1" s="1"/>
  <c r="K1690" i="1"/>
  <c r="L1690" i="1" s="1"/>
  <c r="K1689" i="1"/>
  <c r="L1689" i="1" s="1"/>
  <c r="K1688" i="1"/>
  <c r="L1688" i="1" s="1"/>
  <c r="K1687" i="1"/>
  <c r="L1687" i="1" s="1"/>
  <c r="K1935" i="1"/>
  <c r="L1935" i="1" s="1"/>
  <c r="K1934" i="1"/>
  <c r="L1934" i="1" s="1"/>
  <c r="K1686" i="1"/>
  <c r="L1686" i="1" s="1"/>
  <c r="K1933" i="1"/>
  <c r="L1933" i="1" s="1"/>
  <c r="K1685" i="1"/>
  <c r="L1685" i="1" s="1"/>
  <c r="K1684" i="1"/>
  <c r="L1684" i="1" s="1"/>
  <c r="K1683" i="1"/>
  <c r="L1683" i="1" s="1"/>
  <c r="K1682" i="1"/>
  <c r="L1682" i="1" s="1"/>
  <c r="K1681" i="1"/>
  <c r="L1681" i="1" s="1"/>
  <c r="K759" i="1"/>
  <c r="L759" i="1" s="1"/>
  <c r="K1680" i="1"/>
  <c r="L1680" i="1" s="1"/>
  <c r="K1932" i="1"/>
  <c r="L1932" i="1" s="1"/>
  <c r="K1679" i="1"/>
  <c r="L1679" i="1" s="1"/>
  <c r="K1931" i="1"/>
  <c r="L1931" i="1" s="1"/>
  <c r="K758" i="1"/>
  <c r="L758" i="1" s="1"/>
  <c r="K757" i="1"/>
  <c r="L757" i="1" s="1"/>
  <c r="K1863" i="1"/>
  <c r="L1863" i="1" s="1"/>
  <c r="K1584" i="1"/>
  <c r="L1584" i="1" s="1"/>
  <c r="K2020" i="1"/>
  <c r="L2020" i="1" s="1"/>
  <c r="K1897" i="1"/>
  <c r="L1897" i="1" s="1"/>
  <c r="K1763" i="1"/>
  <c r="L1763" i="1" s="1"/>
  <c r="K1353" i="1"/>
  <c r="L1353" i="1" s="1"/>
  <c r="K1307" i="1"/>
  <c r="L1307" i="1" s="1"/>
  <c r="K1216" i="1"/>
  <c r="L1216" i="1" s="1"/>
  <c r="K1038" i="1"/>
  <c r="L1038" i="1" s="1"/>
  <c r="K756" i="1"/>
  <c r="L756" i="1" s="1"/>
  <c r="K997" i="1"/>
  <c r="L997" i="1" s="1"/>
  <c r="K934" i="1"/>
  <c r="L934" i="1" s="1"/>
  <c r="K521" i="1"/>
  <c r="L521" i="1" s="1"/>
  <c r="K301" i="1"/>
  <c r="L301" i="1" s="1"/>
  <c r="K33" i="1"/>
  <c r="L33" i="1" s="1"/>
  <c r="K177" i="1"/>
  <c r="L177" i="1" s="1"/>
  <c r="K1382" i="1"/>
  <c r="L1382" i="1" s="1"/>
  <c r="K1381" i="1"/>
  <c r="L1381" i="1" s="1"/>
  <c r="K544" i="1"/>
  <c r="L544" i="1" s="1"/>
  <c r="K300" i="1"/>
  <c r="L300" i="1" s="1"/>
  <c r="K32" i="1"/>
  <c r="L32" i="1" s="1"/>
  <c r="K1846" i="1"/>
  <c r="L1846" i="1" s="1"/>
  <c r="K996" i="1"/>
  <c r="L996" i="1" s="1"/>
  <c r="K1250" i="1"/>
  <c r="L1250" i="1" s="1"/>
  <c r="K543" i="1"/>
  <c r="L543" i="1" s="1"/>
  <c r="K1862" i="1"/>
  <c r="L1862" i="1" s="1"/>
  <c r="K1407" i="1"/>
  <c r="L1407" i="1" s="1"/>
  <c r="K1293" i="1"/>
  <c r="L1293" i="1" s="1"/>
  <c r="K176" i="1"/>
  <c r="L176" i="1" s="1"/>
  <c r="K175" i="1"/>
  <c r="L175" i="1" s="1"/>
  <c r="K174" i="1"/>
  <c r="L174" i="1" s="1"/>
  <c r="K1954" i="1"/>
  <c r="L1954" i="1" s="1"/>
  <c r="K1792" i="1"/>
  <c r="L1792" i="1" s="1"/>
  <c r="K1629" i="1"/>
  <c r="L1629" i="1" s="1"/>
  <c r="K1445" i="1"/>
  <c r="L1445" i="1" s="1"/>
  <c r="K1341" i="1"/>
  <c r="L1341" i="1" s="1"/>
  <c r="K1265" i="1"/>
  <c r="L1265" i="1" s="1"/>
  <c r="K1042" i="1"/>
  <c r="L1042" i="1" s="1"/>
  <c r="K944" i="1"/>
  <c r="L944" i="1" s="1"/>
  <c r="K882" i="1"/>
  <c r="L882" i="1" s="1"/>
  <c r="K881" i="1"/>
  <c r="L881" i="1" s="1"/>
  <c r="K602" i="1"/>
  <c r="L602" i="1" s="1"/>
  <c r="K576" i="1"/>
  <c r="L576" i="1" s="1"/>
  <c r="K503" i="1"/>
  <c r="L503" i="1" s="1"/>
  <c r="K417" i="1"/>
  <c r="L417" i="1" s="1"/>
  <c r="K398" i="1"/>
  <c r="L398" i="1" s="1"/>
  <c r="K362" i="1"/>
  <c r="L362" i="1" s="1"/>
  <c r="K361" i="1"/>
  <c r="L361" i="1" s="1"/>
  <c r="K360" i="1"/>
  <c r="L360" i="1" s="1"/>
  <c r="K359" i="1"/>
  <c r="L359" i="1" s="1"/>
  <c r="K358" i="1"/>
  <c r="L358" i="1" s="1"/>
  <c r="K357" i="1"/>
  <c r="L357" i="1" s="1"/>
  <c r="K241" i="1"/>
  <c r="L241" i="1" s="1"/>
  <c r="K240" i="1"/>
  <c r="L240" i="1" s="1"/>
  <c r="K239" i="1"/>
  <c r="L239" i="1" s="1"/>
  <c r="K90" i="1"/>
  <c r="L90" i="1" s="1"/>
  <c r="K1930" i="1"/>
  <c r="L1930" i="1" s="1"/>
  <c r="K755" i="1"/>
  <c r="L755" i="1" s="1"/>
  <c r="K1275" i="1"/>
  <c r="L1275" i="1" s="1"/>
  <c r="K1274" i="1"/>
  <c r="L1274" i="1" s="1"/>
  <c r="K754" i="1"/>
  <c r="L754" i="1" s="1"/>
  <c r="K753" i="1"/>
  <c r="L753" i="1" s="1"/>
  <c r="K752" i="1"/>
  <c r="L752" i="1" s="1"/>
  <c r="K751" i="1"/>
  <c r="L751" i="1" s="1"/>
  <c r="K750" i="1"/>
  <c r="L750" i="1" s="1"/>
  <c r="K46" i="1"/>
  <c r="L46" i="1" s="1"/>
  <c r="K45" i="1"/>
  <c r="L45" i="1" s="1"/>
  <c r="K2008" i="1"/>
  <c r="L2008" i="1" s="1"/>
  <c r="K562" i="1"/>
  <c r="L562" i="1" s="1"/>
  <c r="K1896" i="1"/>
  <c r="L1896" i="1" s="1"/>
  <c r="K1762" i="1"/>
  <c r="L1762" i="1" s="1"/>
  <c r="K1045" i="1"/>
  <c r="L1045" i="1" s="1"/>
  <c r="K1306" i="1"/>
  <c r="L1306" i="1" s="1"/>
  <c r="K1215" i="1"/>
  <c r="L1215" i="1" s="1"/>
  <c r="K1066" i="1"/>
  <c r="L1066" i="1" s="1"/>
  <c r="K995" i="1"/>
  <c r="L995" i="1" s="1"/>
  <c r="K749" i="1"/>
  <c r="L749" i="1" s="1"/>
  <c r="K299" i="1"/>
  <c r="L299" i="1" s="1"/>
  <c r="K1521" i="1"/>
  <c r="L1521" i="1" s="1"/>
  <c r="K1520" i="1"/>
  <c r="L1520" i="1" s="1"/>
  <c r="K1519" i="1"/>
  <c r="L1519" i="1" s="1"/>
  <c r="K1518" i="1"/>
  <c r="L1518" i="1" s="1"/>
  <c r="K1517" i="1"/>
  <c r="L1517" i="1" s="1"/>
  <c r="K1516" i="1"/>
  <c r="L1516" i="1" s="1"/>
  <c r="K1515" i="1"/>
  <c r="L1515" i="1" s="1"/>
  <c r="K1885" i="1"/>
  <c r="L1885" i="1" s="1"/>
  <c r="K1743" i="1"/>
  <c r="L1743" i="1" s="1"/>
  <c r="K1514" i="1"/>
  <c r="L1514" i="1" s="1"/>
  <c r="K71" i="1"/>
  <c r="L71" i="1" s="1"/>
  <c r="K1292" i="1"/>
  <c r="L1292" i="1" s="1"/>
  <c r="K1975" i="1"/>
  <c r="L1975" i="1" s="1"/>
  <c r="K748" i="1"/>
  <c r="L748" i="1" s="1"/>
  <c r="K747" i="1"/>
  <c r="L747" i="1" s="1"/>
  <c r="K437" i="1"/>
  <c r="L437" i="1" s="1"/>
  <c r="K62" i="1"/>
  <c r="L62" i="1" s="1"/>
  <c r="K61" i="1"/>
  <c r="L61" i="1" s="1"/>
  <c r="K436" i="1"/>
  <c r="L436" i="1" s="1"/>
  <c r="K1819" i="1"/>
  <c r="L1819" i="1" s="1"/>
  <c r="K1818" i="1"/>
  <c r="L1818" i="1" s="1"/>
  <c r="K1190" i="1"/>
  <c r="L1190" i="1" s="1"/>
  <c r="K1152" i="1"/>
  <c r="L1152" i="1" s="1"/>
  <c r="K746" i="1"/>
  <c r="L746" i="1" s="1"/>
  <c r="K977" i="1"/>
  <c r="L977" i="1" s="1"/>
  <c r="K512" i="1"/>
  <c r="L512" i="1" s="1"/>
  <c r="K745" i="1"/>
  <c r="L745" i="1" s="1"/>
  <c r="K1641" i="1"/>
  <c r="L1641" i="1" s="1"/>
  <c r="K435" i="1"/>
  <c r="L435" i="1" s="1"/>
  <c r="K434" i="1"/>
  <c r="L434" i="1" s="1"/>
  <c r="K433" i="1"/>
  <c r="L433" i="1" s="1"/>
  <c r="K432" i="1"/>
  <c r="L432" i="1" s="1"/>
  <c r="K431" i="1"/>
  <c r="L431" i="1" s="1"/>
  <c r="K60" i="1"/>
  <c r="L60" i="1" s="1"/>
  <c r="K238" i="1"/>
  <c r="L238" i="1" s="1"/>
  <c r="K1249" i="1"/>
  <c r="L1249" i="1" s="1"/>
  <c r="K1386" i="1"/>
  <c r="L1386" i="1" s="1"/>
  <c r="K256" i="1"/>
  <c r="L256" i="1" s="1"/>
  <c r="K59" i="1"/>
  <c r="L59" i="1" s="1"/>
  <c r="K1189" i="1"/>
  <c r="L1189" i="1" s="1"/>
  <c r="K976" i="1"/>
  <c r="L976" i="1" s="1"/>
  <c r="K173" i="1"/>
  <c r="L173" i="1" s="1"/>
  <c r="K1817" i="1"/>
  <c r="L1817" i="1" s="1"/>
  <c r="K744" i="1"/>
  <c r="L744" i="1" s="1"/>
  <c r="K743" i="1"/>
  <c r="L743" i="1" s="1"/>
  <c r="K742" i="1"/>
  <c r="L742" i="1" s="1"/>
  <c r="K741" i="1"/>
  <c r="L741" i="1" s="1"/>
  <c r="K904" i="1"/>
  <c r="L904" i="1" s="1"/>
  <c r="K1434" i="1"/>
  <c r="L1434" i="1" s="1"/>
  <c r="K542" i="1"/>
  <c r="L542" i="1" s="1"/>
  <c r="K430" i="1"/>
  <c r="L430" i="1" s="1"/>
  <c r="K397" i="1"/>
  <c r="L397" i="1" s="1"/>
  <c r="K1861" i="1"/>
  <c r="L1861" i="1" s="1"/>
  <c r="K511" i="1"/>
  <c r="L511" i="1" s="1"/>
  <c r="K1860" i="1"/>
  <c r="L1860" i="1" s="1"/>
  <c r="K1859" i="1"/>
  <c r="L1859" i="1" s="1"/>
  <c r="K58" i="1"/>
  <c r="L58" i="1" s="1"/>
  <c r="K1327" i="1"/>
  <c r="L1327" i="1" s="1"/>
  <c r="K933" i="1"/>
  <c r="L933" i="1" s="1"/>
  <c r="K347" i="1"/>
  <c r="L347" i="1" s="1"/>
  <c r="K541" i="1"/>
  <c r="L541" i="1" s="1"/>
  <c r="K1346" i="1"/>
  <c r="L1346" i="1" s="1"/>
  <c r="K237" i="1"/>
  <c r="L237" i="1" s="1"/>
  <c r="K1858" i="1"/>
  <c r="L1858" i="1" s="1"/>
  <c r="K1336" i="1"/>
  <c r="L1336" i="1" s="1"/>
  <c r="K1920" i="1"/>
  <c r="L1920" i="1" s="1"/>
  <c r="K1791" i="1"/>
  <c r="L1791" i="1" s="1"/>
  <c r="K1326" i="1"/>
  <c r="L1326" i="1" s="1"/>
  <c r="K740" i="1"/>
  <c r="L740" i="1" s="1"/>
  <c r="K1264" i="1"/>
  <c r="L1264" i="1" s="1"/>
  <c r="K1073" i="1"/>
  <c r="L1073" i="1" s="1"/>
  <c r="K1021" i="1"/>
  <c r="L1021" i="1" s="1"/>
  <c r="K575" i="1"/>
  <c r="L575" i="1" s="1"/>
  <c r="K356" i="1"/>
  <c r="L356" i="1" s="1"/>
  <c r="K1513" i="1"/>
  <c r="L1513" i="1" s="1"/>
  <c r="K1640" i="1"/>
  <c r="L1640" i="1" s="1"/>
  <c r="K236" i="1"/>
  <c r="L236" i="1" s="1"/>
  <c r="K1678" i="1"/>
  <c r="L1678" i="1" s="1"/>
  <c r="K1974" i="1"/>
  <c r="L1974" i="1" s="1"/>
  <c r="K739" i="1"/>
  <c r="L739" i="1" s="1"/>
  <c r="K1639" i="1"/>
  <c r="L1639" i="1" s="1"/>
  <c r="K1973" i="1"/>
  <c r="L1973" i="1" s="1"/>
  <c r="K903" i="1"/>
  <c r="L903" i="1" s="1"/>
  <c r="K902" i="1"/>
  <c r="L902" i="1" s="1"/>
  <c r="K901" i="1"/>
  <c r="L901" i="1" s="1"/>
  <c r="K900" i="1"/>
  <c r="L900" i="1" s="1"/>
  <c r="K172" i="1"/>
  <c r="L172" i="1" s="1"/>
  <c r="K1214" i="1"/>
  <c r="L1214" i="1" s="1"/>
  <c r="K899" i="1"/>
  <c r="L899" i="1" s="1"/>
  <c r="K898" i="1"/>
  <c r="L898" i="1" s="1"/>
  <c r="K897" i="1"/>
  <c r="L897" i="1" s="1"/>
  <c r="K896" i="1"/>
  <c r="L896" i="1" s="1"/>
  <c r="K895" i="1"/>
  <c r="L895" i="1" s="1"/>
  <c r="K994" i="1"/>
  <c r="L994" i="1" s="1"/>
  <c r="K510" i="1"/>
  <c r="L510" i="1" s="1"/>
  <c r="K298" i="1"/>
  <c r="L298" i="1" s="1"/>
  <c r="K110" i="1"/>
  <c r="L110" i="1" s="1"/>
  <c r="K1677" i="1"/>
  <c r="L1677" i="1" s="1"/>
  <c r="K540" i="1"/>
  <c r="L540" i="1" s="1"/>
  <c r="K1816" i="1"/>
  <c r="L1816" i="1" s="1"/>
  <c r="K1815" i="1"/>
  <c r="L1815" i="1" s="1"/>
  <c r="K1406" i="1"/>
  <c r="L1406" i="1" s="1"/>
  <c r="K1814" i="1"/>
  <c r="L1814" i="1" s="1"/>
  <c r="K171" i="1"/>
  <c r="L171" i="1" s="1"/>
  <c r="K170" i="1"/>
  <c r="L170" i="1" s="1"/>
  <c r="K1857" i="1"/>
  <c r="L1857" i="1" s="1"/>
  <c r="K1325" i="1"/>
  <c r="L1325" i="1" s="1"/>
  <c r="K396" i="1"/>
  <c r="L396" i="1" s="1"/>
  <c r="K1213" i="1"/>
  <c r="L1213" i="1" s="1"/>
  <c r="K927" i="1"/>
  <c r="L927" i="1" s="1"/>
  <c r="K738" i="1"/>
  <c r="L738" i="1" s="1"/>
  <c r="K481" i="1"/>
  <c r="L481" i="1" s="1"/>
  <c r="K737" i="1"/>
  <c r="L737" i="1" s="1"/>
  <c r="K736" i="1"/>
  <c r="L736" i="1" s="1"/>
  <c r="K297" i="1"/>
  <c r="L297" i="1" s="1"/>
  <c r="K1845" i="1"/>
  <c r="L1845" i="1" s="1"/>
  <c r="K539" i="1"/>
  <c r="L539" i="1" s="1"/>
  <c r="K169" i="1"/>
  <c r="L169" i="1" s="1"/>
  <c r="K168" i="1"/>
  <c r="L168" i="1" s="1"/>
  <c r="K2019" i="1"/>
  <c r="L2019" i="1" s="1"/>
  <c r="K1512" i="1"/>
  <c r="L1512" i="1" s="1"/>
  <c r="K1511" i="1"/>
  <c r="L1511" i="1" s="1"/>
  <c r="K1510" i="1"/>
  <c r="L1510" i="1" s="1"/>
  <c r="K1509" i="1"/>
  <c r="L1509" i="1" s="1"/>
  <c r="K1508" i="1"/>
  <c r="L1508" i="1" s="1"/>
  <c r="K1507" i="1"/>
  <c r="L1507" i="1" s="1"/>
  <c r="K1506" i="1"/>
  <c r="L1506" i="1" s="1"/>
  <c r="K1505" i="1"/>
  <c r="L1505" i="1" s="1"/>
  <c r="K1504" i="1"/>
  <c r="L1504" i="1" s="1"/>
  <c r="K1503" i="1"/>
  <c r="L1503" i="1" s="1"/>
  <c r="K1502" i="1"/>
  <c r="L1502" i="1" s="1"/>
  <c r="K1501" i="1"/>
  <c r="L1501" i="1" s="1"/>
  <c r="K1500" i="1"/>
  <c r="L1500" i="1" s="1"/>
  <c r="K1499" i="1"/>
  <c r="L1499" i="1" s="1"/>
  <c r="K1813" i="1"/>
  <c r="L1813" i="1" s="1"/>
  <c r="K1812" i="1"/>
  <c r="L1812" i="1" s="1"/>
  <c r="K1498" i="1"/>
  <c r="L1498" i="1" s="1"/>
  <c r="K1497" i="1"/>
  <c r="L1497" i="1" s="1"/>
  <c r="K1496" i="1"/>
  <c r="L1496" i="1" s="1"/>
  <c r="K1844" i="1"/>
  <c r="L1844" i="1" s="1"/>
  <c r="K1761" i="1"/>
  <c r="L1761" i="1" s="1"/>
  <c r="K1212" i="1"/>
  <c r="L1212" i="1" s="1"/>
  <c r="K993" i="1"/>
  <c r="L993" i="1" s="1"/>
  <c r="K296" i="1"/>
  <c r="L296" i="1" s="1"/>
  <c r="K135" i="1"/>
  <c r="L135" i="1" s="1"/>
  <c r="K109" i="1"/>
  <c r="L109" i="1" s="1"/>
  <c r="K134" i="1"/>
  <c r="L134" i="1" s="1"/>
  <c r="K894" i="1"/>
  <c r="L894" i="1" s="1"/>
  <c r="K429" i="1"/>
  <c r="L429" i="1" s="1"/>
  <c r="K428" i="1"/>
  <c r="L428" i="1" s="1"/>
  <c r="K427" i="1"/>
  <c r="L427" i="1" s="1"/>
  <c r="K735" i="1"/>
  <c r="L735" i="1" s="1"/>
  <c r="K1638" i="1"/>
  <c r="L1638" i="1" s="1"/>
  <c r="K133" i="1"/>
  <c r="L133" i="1" s="1"/>
  <c r="K1788" i="1"/>
  <c r="L1788" i="1" s="1"/>
  <c r="K1433" i="1"/>
  <c r="L1433" i="1" s="1"/>
  <c r="K1432" i="1"/>
  <c r="L1432" i="1" s="1"/>
  <c r="K1036" i="1"/>
  <c r="L1036" i="1" s="1"/>
  <c r="K502" i="1"/>
  <c r="L502" i="1" s="1"/>
  <c r="K414" i="1"/>
  <c r="L414" i="1" s="1"/>
  <c r="K354" i="1"/>
  <c r="L354" i="1" s="1"/>
  <c r="K221" i="1"/>
  <c r="L221" i="1" s="1"/>
  <c r="K44" i="1"/>
  <c r="L44" i="1" s="1"/>
  <c r="K1873" i="1"/>
  <c r="L1873" i="1" s="1"/>
  <c r="K1872" i="1"/>
  <c r="L1872" i="1" s="1"/>
  <c r="K1444" i="1"/>
  <c r="L1444" i="1" s="1"/>
  <c r="K1443" i="1"/>
  <c r="L1443" i="1" s="1"/>
  <c r="K1442" i="1"/>
  <c r="L1442" i="1" s="1"/>
  <c r="K1389" i="1"/>
  <c r="L1389" i="1" s="1"/>
  <c r="K499" i="1"/>
  <c r="L499" i="1" s="1"/>
  <c r="K235" i="1"/>
  <c r="L235" i="1" s="1"/>
  <c r="K234" i="1"/>
  <c r="L234" i="1" s="1"/>
  <c r="K734" i="1"/>
  <c r="L734" i="1" s="1"/>
  <c r="K233" i="1"/>
  <c r="L233" i="1" s="1"/>
  <c r="K232" i="1"/>
  <c r="L232" i="1" s="1"/>
  <c r="K471" i="1"/>
  <c r="L471" i="1" s="1"/>
  <c r="K470" i="1"/>
  <c r="L470" i="1" s="1"/>
  <c r="K231" i="1"/>
  <c r="L231" i="1" s="1"/>
  <c r="K230" i="1"/>
  <c r="L230" i="1" s="1"/>
  <c r="K229" i="1"/>
  <c r="L229" i="1" s="1"/>
  <c r="K228" i="1"/>
  <c r="L228" i="1" s="1"/>
  <c r="K227" i="1"/>
  <c r="L227" i="1" s="1"/>
  <c r="K226" i="1"/>
  <c r="L226" i="1" s="1"/>
  <c r="K225" i="1"/>
  <c r="L225" i="1" s="1"/>
  <c r="K1760" i="1"/>
  <c r="L1760" i="1" s="1"/>
  <c r="K1811" i="1"/>
  <c r="L1811" i="1" s="1"/>
  <c r="K1810" i="1"/>
  <c r="L1810" i="1" s="1"/>
  <c r="K733" i="1"/>
  <c r="L733" i="1" s="1"/>
  <c r="K1211" i="1"/>
  <c r="L1211" i="1" s="1"/>
  <c r="K1884" i="1"/>
  <c r="L1884" i="1" s="1"/>
  <c r="K1759" i="1"/>
  <c r="L1759" i="1" s="1"/>
  <c r="K1305" i="1"/>
  <c r="L1305" i="1" s="1"/>
  <c r="K1210" i="1"/>
  <c r="L1210" i="1" s="1"/>
  <c r="K1209" i="1"/>
  <c r="L1209" i="1" s="1"/>
  <c r="K1065" i="1"/>
  <c r="L1065" i="1" s="1"/>
  <c r="K992" i="1"/>
  <c r="L992" i="1" s="1"/>
  <c r="K295" i="1"/>
  <c r="L295" i="1" s="1"/>
  <c r="K413" i="1"/>
  <c r="L413" i="1" s="1"/>
  <c r="K412" i="1"/>
  <c r="L412" i="1" s="1"/>
  <c r="K1895" i="1"/>
  <c r="L1895" i="1" s="1"/>
  <c r="K1304" i="1"/>
  <c r="L1304" i="1" s="1"/>
  <c r="K1208" i="1"/>
  <c r="L1208" i="1" s="1"/>
  <c r="K991" i="1"/>
  <c r="L991" i="1" s="1"/>
  <c r="K374" i="1"/>
  <c r="L374" i="1" s="1"/>
  <c r="K294" i="1"/>
  <c r="L294" i="1" s="1"/>
  <c r="K108" i="1"/>
  <c r="L108" i="1" s="1"/>
  <c r="K2015" i="1"/>
  <c r="L2015" i="1" s="1"/>
  <c r="K1883" i="1"/>
  <c r="L1883" i="1" s="1"/>
  <c r="K1742" i="1"/>
  <c r="L1742" i="1" s="1"/>
  <c r="K1291" i="1"/>
  <c r="L1291" i="1" s="1"/>
  <c r="K1188" i="1"/>
  <c r="L1188" i="1" s="1"/>
  <c r="K975" i="1"/>
  <c r="L975" i="1" s="1"/>
  <c r="K926" i="1"/>
  <c r="L926" i="1" s="1"/>
  <c r="K509" i="1"/>
  <c r="L509" i="1" s="1"/>
  <c r="K279" i="1"/>
  <c r="L279" i="1" s="1"/>
  <c r="K107" i="1"/>
  <c r="L107" i="1" s="1"/>
  <c r="K1882" i="1"/>
  <c r="L1882" i="1" s="1"/>
  <c r="K1600" i="1"/>
  <c r="L1600" i="1" s="1"/>
  <c r="K932" i="1"/>
  <c r="L932" i="1" s="1"/>
  <c r="K293" i="1"/>
  <c r="L293" i="1" s="1"/>
  <c r="K292" i="1"/>
  <c r="L292" i="1" s="1"/>
  <c r="K291" i="1"/>
  <c r="L291" i="1" s="1"/>
  <c r="K1606" i="1"/>
  <c r="L1606" i="1" s="1"/>
  <c r="K561" i="1"/>
  <c r="L561" i="1" s="1"/>
  <c r="K1881" i="1"/>
  <c r="L1881" i="1" s="1"/>
  <c r="K1030" i="1"/>
  <c r="L1030" i="1" s="1"/>
  <c r="K538" i="1"/>
  <c r="L538" i="1" s="1"/>
  <c r="K537" i="1"/>
  <c r="L537" i="1" s="1"/>
  <c r="K371" i="1"/>
  <c r="L371" i="1" s="1"/>
  <c r="K78" i="1"/>
  <c r="L78" i="1" s="1"/>
  <c r="K370" i="1"/>
  <c r="L370" i="1" s="1"/>
  <c r="K369" i="1"/>
  <c r="L369" i="1" s="1"/>
  <c r="K278" i="1"/>
  <c r="L278" i="1" s="1"/>
  <c r="K106" i="1"/>
  <c r="L106" i="1" s="1"/>
  <c r="K373" i="1"/>
  <c r="L373" i="1" s="1"/>
  <c r="K70" i="1"/>
  <c r="L70" i="1" s="1"/>
  <c r="K284" i="1"/>
  <c r="L284" i="1" s="1"/>
  <c r="K732" i="1"/>
  <c r="L732" i="1" s="1"/>
  <c r="K490" i="1"/>
  <c r="L490" i="1" s="1"/>
  <c r="K1676" i="1"/>
  <c r="L1676" i="1" s="1"/>
  <c r="K1675" i="1"/>
  <c r="L1675" i="1" s="1"/>
  <c r="K1637" i="1"/>
  <c r="L1637" i="1" s="1"/>
  <c r="K283" i="1"/>
  <c r="L283" i="1" s="1"/>
  <c r="K1856" i="1"/>
  <c r="L1856" i="1" s="1"/>
  <c r="K560" i="1"/>
  <c r="L560" i="1" s="1"/>
  <c r="K2018" i="1"/>
  <c r="L2018" i="1" s="1"/>
  <c r="K489" i="1"/>
  <c r="L489" i="1" s="1"/>
  <c r="K1783" i="1"/>
  <c r="L1783" i="1" s="1"/>
  <c r="K1248" i="1"/>
  <c r="L1248" i="1" s="1"/>
  <c r="K1072" i="1"/>
  <c r="L1072" i="1" s="1"/>
  <c r="K220" i="1"/>
  <c r="L220" i="1" s="1"/>
  <c r="K167" i="1"/>
  <c r="L167" i="1" s="1"/>
  <c r="K132" i="1"/>
  <c r="L132" i="1" s="1"/>
  <c r="K224" i="1"/>
  <c r="L224" i="1" s="1"/>
  <c r="K925" i="1"/>
  <c r="L925" i="1" s="1"/>
  <c r="K1290" i="1"/>
  <c r="L1290" i="1" s="1"/>
  <c r="K1624" i="1"/>
  <c r="L1624" i="1" s="1"/>
  <c r="K1623" i="1"/>
  <c r="L1623" i="1" s="1"/>
  <c r="K1187" i="1"/>
  <c r="L1187" i="1" s="1"/>
  <c r="K974" i="1"/>
  <c r="L974" i="1" s="1"/>
  <c r="K924" i="1"/>
  <c r="L924" i="1" s="1"/>
  <c r="K277" i="1"/>
  <c r="L277" i="1" s="1"/>
  <c r="K249" i="1"/>
  <c r="L249" i="1" s="1"/>
  <c r="K29" i="1"/>
  <c r="L29" i="1" s="1"/>
  <c r="K28" i="1"/>
  <c r="L28" i="1" s="1"/>
  <c r="K27" i="1"/>
  <c r="L27" i="1" s="1"/>
  <c r="K26" i="1"/>
  <c r="L26" i="1" s="1"/>
  <c r="K25" i="1"/>
  <c r="L25" i="1" s="1"/>
  <c r="K24" i="1"/>
  <c r="L24" i="1" s="1"/>
  <c r="K1151" i="1"/>
  <c r="L1151" i="1" s="1"/>
  <c r="K1150" i="1"/>
  <c r="L1150" i="1" s="1"/>
  <c r="K23" i="1"/>
  <c r="L23" i="1" s="1"/>
  <c r="K22" i="1"/>
  <c r="L22" i="1" s="1"/>
  <c r="K21" i="1"/>
  <c r="L21" i="1" s="1"/>
  <c r="K1809" i="1"/>
  <c r="L1809" i="1" s="1"/>
  <c r="K1808" i="1"/>
  <c r="L1808" i="1" s="1"/>
  <c r="K20" i="1"/>
  <c r="L20" i="1" s="1"/>
  <c r="K19" i="1"/>
  <c r="L19" i="1" s="1"/>
  <c r="K18" i="1"/>
  <c r="L18" i="1" s="1"/>
  <c r="K731" i="1"/>
  <c r="L731" i="1" s="1"/>
  <c r="K17" i="1"/>
  <c r="L17" i="1" s="1"/>
  <c r="K1149" i="1"/>
  <c r="L1149" i="1" s="1"/>
  <c r="K730" i="1"/>
  <c r="L730" i="1" s="1"/>
  <c r="K1929" i="1"/>
  <c r="L1929" i="1" s="1"/>
  <c r="K16" i="1"/>
  <c r="L16" i="1" s="1"/>
  <c r="K105" i="1"/>
  <c r="L105" i="1" s="1"/>
  <c r="K1741" i="1"/>
  <c r="L1741" i="1" s="1"/>
  <c r="K1807" i="1"/>
  <c r="L1807" i="1" s="1"/>
  <c r="K729" i="1"/>
  <c r="L729" i="1" s="1"/>
  <c r="K1806" i="1"/>
  <c r="L1806" i="1" s="1"/>
  <c r="K728" i="1"/>
  <c r="L728" i="1" s="1"/>
  <c r="K1583" i="1"/>
  <c r="L1583" i="1" s="1"/>
  <c r="K1805" i="1"/>
  <c r="L1805" i="1" s="1"/>
  <c r="K1148" i="1"/>
  <c r="L1148" i="1" s="1"/>
  <c r="K727" i="1"/>
  <c r="L727" i="1" s="1"/>
  <c r="K726" i="1"/>
  <c r="L726" i="1" s="1"/>
  <c r="K1289" i="1"/>
  <c r="L1289" i="1" s="1"/>
  <c r="K923" i="1"/>
  <c r="L923" i="1" s="1"/>
  <c r="K15" i="1"/>
  <c r="L15" i="1" s="1"/>
  <c r="K922" i="1"/>
  <c r="L922" i="1" s="1"/>
  <c r="K508" i="1"/>
  <c r="L508" i="1" s="1"/>
  <c r="K1288" i="1"/>
  <c r="L1288" i="1" s="1"/>
  <c r="K104" i="1"/>
  <c r="L104" i="1" s="1"/>
  <c r="K103" i="1"/>
  <c r="L103" i="1" s="1"/>
  <c r="K725" i="1"/>
  <c r="L725" i="1" s="1"/>
  <c r="K1928" i="1"/>
  <c r="L1928" i="1" s="1"/>
  <c r="K724" i="1"/>
  <c r="L724" i="1" s="1"/>
  <c r="K1740" i="1"/>
  <c r="L1740" i="1" s="1"/>
  <c r="K723" i="1"/>
  <c r="L723" i="1" s="1"/>
  <c r="K722" i="1"/>
  <c r="L722" i="1" s="1"/>
  <c r="K721" i="1"/>
  <c r="L721" i="1" s="1"/>
  <c r="K720" i="1"/>
  <c r="L720" i="1" s="1"/>
  <c r="K719" i="1"/>
  <c r="L719" i="1" s="1"/>
  <c r="K718" i="1"/>
  <c r="L718" i="1" s="1"/>
  <c r="K717" i="1"/>
  <c r="L717" i="1" s="1"/>
  <c r="K716" i="1"/>
  <c r="L716" i="1" s="1"/>
  <c r="K715" i="1"/>
  <c r="L715" i="1" s="1"/>
  <c r="K714" i="1"/>
  <c r="L714" i="1" s="1"/>
  <c r="K713" i="1"/>
  <c r="L713" i="1" s="1"/>
  <c r="K712" i="1"/>
  <c r="L712" i="1" s="1"/>
  <c r="K711" i="1"/>
  <c r="L711" i="1" s="1"/>
  <c r="K710" i="1"/>
  <c r="L710" i="1" s="1"/>
  <c r="K426" i="1"/>
  <c r="L426" i="1" s="1"/>
  <c r="K709" i="1"/>
  <c r="L709" i="1" s="1"/>
  <c r="K708" i="1"/>
  <c r="L708" i="1" s="1"/>
  <c r="K707" i="1"/>
  <c r="L707" i="1" s="1"/>
  <c r="K706" i="1"/>
  <c r="L706" i="1" s="1"/>
  <c r="K705" i="1"/>
  <c r="L705" i="1" s="1"/>
  <c r="K704" i="1"/>
  <c r="L704" i="1" s="1"/>
  <c r="K703" i="1"/>
  <c r="L703" i="1" s="1"/>
  <c r="K702" i="1"/>
  <c r="L702" i="1" s="1"/>
  <c r="K701" i="1"/>
  <c r="L701" i="1" s="1"/>
  <c r="K700" i="1"/>
  <c r="L700" i="1" s="1"/>
  <c r="K1287" i="1"/>
  <c r="L1287" i="1" s="1"/>
  <c r="K699" i="1"/>
  <c r="L699" i="1" s="1"/>
  <c r="K1804" i="1"/>
  <c r="L1804" i="1" s="1"/>
  <c r="K893" i="1"/>
  <c r="L893" i="1" s="1"/>
  <c r="K892" i="1"/>
  <c r="L892" i="1" s="1"/>
  <c r="K891" i="1"/>
  <c r="L891" i="1" s="1"/>
  <c r="K1636" i="1"/>
  <c r="L1636" i="1" s="1"/>
  <c r="K77" i="1"/>
  <c r="L77" i="1" s="1"/>
  <c r="K1635" i="1"/>
  <c r="L1635" i="1" s="1"/>
  <c r="K57" i="1"/>
  <c r="L57" i="1" s="1"/>
  <c r="K1186" i="1"/>
  <c r="L1186" i="1" s="1"/>
  <c r="K973" i="1"/>
  <c r="L973" i="1" s="1"/>
  <c r="K102" i="1"/>
  <c r="L102" i="1" s="1"/>
  <c r="K1185" i="1"/>
  <c r="L1185" i="1" s="1"/>
  <c r="K14" i="1"/>
  <c r="L14" i="1" s="1"/>
  <c r="K1880" i="1"/>
  <c r="L1880" i="1" s="1"/>
  <c r="K1273" i="1"/>
  <c r="L1273" i="1" s="1"/>
  <c r="K698" i="1"/>
  <c r="L698" i="1" s="1"/>
  <c r="K1184" i="1"/>
  <c r="L1184" i="1" s="1"/>
  <c r="K1927" i="1"/>
  <c r="L1927" i="1" s="1"/>
  <c r="K697" i="1"/>
  <c r="L697" i="1" s="1"/>
  <c r="K1272" i="1"/>
  <c r="L1272" i="1" s="1"/>
  <c r="K1271" i="1"/>
  <c r="L1271" i="1" s="1"/>
  <c r="K583" i="1"/>
  <c r="L583" i="1" s="1"/>
  <c r="K1790" i="1"/>
  <c r="L1790" i="1" s="1"/>
  <c r="K696" i="1"/>
  <c r="L696" i="1" s="1"/>
  <c r="K1020" i="1"/>
  <c r="L1020" i="1" s="1"/>
  <c r="K355" i="1"/>
  <c r="L355" i="1" s="1"/>
  <c r="K1803" i="1"/>
  <c r="L1803" i="1" s="1"/>
  <c r="K1802" i="1"/>
  <c r="L1802" i="1" s="1"/>
  <c r="K695" i="1"/>
  <c r="L695" i="1" s="1"/>
  <c r="K694" i="1"/>
  <c r="L694" i="1" s="1"/>
  <c r="K693" i="1"/>
  <c r="L693" i="1" s="1"/>
  <c r="K223" i="1"/>
  <c r="L223" i="1" s="1"/>
  <c r="K692" i="1"/>
  <c r="L692" i="1" s="1"/>
  <c r="K691" i="1"/>
  <c r="L691" i="1" s="1"/>
  <c r="K690" i="1"/>
  <c r="L690" i="1" s="1"/>
  <c r="K1365" i="1"/>
  <c r="L1365" i="1" s="1"/>
  <c r="K219" i="1"/>
  <c r="L219" i="1" s="1"/>
  <c r="K255" i="1"/>
  <c r="L255" i="1" s="1"/>
  <c r="K343" i="1"/>
  <c r="L343" i="1" s="1"/>
  <c r="K42" i="1"/>
  <c r="L42" i="1" s="1"/>
  <c r="K689" i="1"/>
  <c r="L689" i="1" s="1"/>
  <c r="K688" i="1"/>
  <c r="L688" i="1" s="1"/>
  <c r="K687" i="1"/>
  <c r="L687" i="1" s="1"/>
  <c r="K990" i="1"/>
  <c r="L990" i="1" s="1"/>
  <c r="K686" i="1"/>
  <c r="L686" i="1" s="1"/>
  <c r="K685" i="1"/>
  <c r="L685" i="1" s="1"/>
  <c r="K684" i="1"/>
  <c r="L684" i="1" s="1"/>
  <c r="K683" i="1"/>
  <c r="L683" i="1" s="1"/>
  <c r="K682" i="1"/>
  <c r="L682" i="1" s="1"/>
  <c r="K681" i="1"/>
  <c r="L681" i="1" s="1"/>
  <c r="K680" i="1"/>
  <c r="L680" i="1" s="1"/>
  <c r="K679" i="1"/>
  <c r="L679" i="1" s="1"/>
  <c r="K678" i="1"/>
  <c r="L678" i="1" s="1"/>
  <c r="K677" i="1"/>
  <c r="L677" i="1" s="1"/>
  <c r="K676" i="1"/>
  <c r="L676" i="1" s="1"/>
  <c r="K675" i="1"/>
  <c r="L675" i="1" s="1"/>
  <c r="K674" i="1"/>
  <c r="L674" i="1" s="1"/>
  <c r="K673" i="1"/>
  <c r="L673" i="1" s="1"/>
  <c r="K672" i="1"/>
  <c r="L672" i="1" s="1"/>
  <c r="K671" i="1"/>
  <c r="L671" i="1" s="1"/>
  <c r="K670" i="1"/>
  <c r="L670" i="1" s="1"/>
  <c r="K669" i="1"/>
  <c r="L669" i="1" s="1"/>
  <c r="K668" i="1"/>
  <c r="L668" i="1" s="1"/>
  <c r="K667" i="1"/>
  <c r="L667" i="1" s="1"/>
  <c r="K1303" i="1"/>
  <c r="L1303" i="1" s="1"/>
  <c r="K1207" i="1"/>
  <c r="L1207" i="1" s="1"/>
  <c r="K989" i="1"/>
  <c r="L989" i="1" s="1"/>
  <c r="K593" i="1"/>
  <c r="L593" i="1" s="1"/>
  <c r="K290" i="1"/>
  <c r="L290" i="1" s="1"/>
  <c r="K1573" i="1"/>
  <c r="L1573" i="1" s="1"/>
  <c r="K666" i="1"/>
  <c r="L666" i="1" s="1"/>
  <c r="K665" i="1"/>
  <c r="L665" i="1" s="1"/>
  <c r="K664" i="1"/>
  <c r="L664" i="1" s="1"/>
  <c r="K91" i="1"/>
  <c r="L91" i="1" s="1"/>
  <c r="K69" i="1"/>
  <c r="L69" i="1" s="1"/>
  <c r="K68" i="1"/>
  <c r="L68" i="1" s="1"/>
  <c r="K663" i="1"/>
  <c r="L663" i="1" s="1"/>
  <c r="K1568" i="1"/>
  <c r="L1568" i="1" s="1"/>
  <c r="K1567" i="1"/>
  <c r="L1567" i="1" s="1"/>
  <c r="K1674" i="1"/>
  <c r="L1674" i="1" s="1"/>
  <c r="K1673" i="1"/>
  <c r="L1673" i="1" s="1"/>
  <c r="K1672" i="1"/>
  <c r="L1672" i="1" s="1"/>
  <c r="K1495" i="1"/>
  <c r="L1495" i="1" s="1"/>
  <c r="K1739" i="1"/>
  <c r="L1739" i="1" s="1"/>
  <c r="K1972" i="1"/>
  <c r="L1972" i="1" s="1"/>
  <c r="K662" i="1"/>
  <c r="L662" i="1" s="1"/>
  <c r="K56" i="1"/>
  <c r="L56" i="1" s="1"/>
  <c r="K661" i="1"/>
  <c r="L661" i="1" s="1"/>
  <c r="K660" i="1"/>
  <c r="L660" i="1" s="1"/>
  <c r="K1395" i="1"/>
  <c r="L1395" i="1" s="1"/>
  <c r="K1286" i="1"/>
  <c r="L1286" i="1" s="1"/>
  <c r="K972" i="1"/>
  <c r="L972" i="1" s="1"/>
  <c r="K101" i="1"/>
  <c r="L101" i="1" s="1"/>
  <c r="K382" i="1"/>
  <c r="L382" i="1" s="1"/>
  <c r="K1671" i="1"/>
  <c r="L1671" i="1" s="1"/>
  <c r="K1044" i="1"/>
  <c r="L1044" i="1" s="1"/>
  <c r="K1971" i="1"/>
  <c r="L1971" i="1" s="1"/>
  <c r="K1970" i="1"/>
  <c r="L1970" i="1" s="1"/>
  <c r="K1969" i="1"/>
  <c r="L1969" i="1" s="1"/>
  <c r="K1968" i="1"/>
  <c r="L1968" i="1" s="1"/>
  <c r="K1670" i="1"/>
  <c r="L1670" i="1" s="1"/>
  <c r="K1967" i="1"/>
  <c r="L1967" i="1" s="1"/>
  <c r="K1758" i="1"/>
  <c r="L1758" i="1" s="1"/>
  <c r="K55" i="1"/>
  <c r="L55" i="1" s="1"/>
  <c r="K54" i="1"/>
  <c r="L54" i="1" s="1"/>
  <c r="K1757" i="1"/>
  <c r="L1757" i="1" s="1"/>
  <c r="K289" i="1"/>
  <c r="L289" i="1" s="1"/>
  <c r="K31" i="1"/>
  <c r="L31" i="1" s="1"/>
  <c r="K943" i="1"/>
  <c r="L943" i="1" s="1"/>
  <c r="K1494" i="1"/>
  <c r="L1494" i="1" s="1"/>
  <c r="K1493" i="1"/>
  <c r="L1493" i="1" s="1"/>
  <c r="K1492" i="1"/>
  <c r="L1492" i="1" s="1"/>
  <c r="K1491" i="1"/>
  <c r="L1491" i="1" s="1"/>
  <c r="K1490" i="1"/>
  <c r="L1490" i="1" s="1"/>
  <c r="K1489" i="1"/>
  <c r="L1489" i="1" s="1"/>
  <c r="K1488" i="1"/>
  <c r="L1488" i="1" s="1"/>
  <c r="K1487" i="1"/>
  <c r="L1487" i="1" s="1"/>
  <c r="K1486" i="1"/>
  <c r="L1486" i="1" s="1"/>
  <c r="K1485" i="1"/>
  <c r="L1485" i="1" s="1"/>
  <c r="K1484" i="1"/>
  <c r="L1484" i="1" s="1"/>
  <c r="K1483" i="1"/>
  <c r="L1483" i="1" s="1"/>
  <c r="K288" i="1"/>
  <c r="L288" i="1" s="1"/>
  <c r="K1738" i="1"/>
  <c r="L1738" i="1" s="1"/>
  <c r="K402" i="1"/>
  <c r="L402" i="1" s="1"/>
  <c r="K401" i="1"/>
  <c r="L401" i="1" s="1"/>
  <c r="K416" i="1"/>
  <c r="L416" i="1" s="1"/>
  <c r="K1894" i="1"/>
  <c r="L1894" i="1" s="1"/>
  <c r="K1405" i="1"/>
  <c r="L1405" i="1" s="1"/>
  <c r="K1352" i="1"/>
  <c r="L1352" i="1" s="1"/>
  <c r="K131" i="1"/>
  <c r="L131" i="1" s="1"/>
  <c r="K921" i="1"/>
  <c r="L921" i="1" s="1"/>
  <c r="K1482" i="1"/>
  <c r="L1482" i="1" s="1"/>
  <c r="K1481" i="1"/>
  <c r="L1481" i="1" s="1"/>
  <c r="K1394" i="1"/>
  <c r="L1394" i="1" s="1"/>
  <c r="K1480" i="1"/>
  <c r="L1480" i="1" s="1"/>
  <c r="K1479" i="1"/>
  <c r="L1479" i="1" s="1"/>
  <c r="K1478" i="1"/>
  <c r="L1478" i="1" s="1"/>
  <c r="K1477" i="1"/>
  <c r="L1477" i="1" s="1"/>
  <c r="K1476" i="1"/>
  <c r="L1476" i="1" s="1"/>
  <c r="K1475" i="1"/>
  <c r="L1475" i="1" s="1"/>
  <c r="K1474" i="1"/>
  <c r="L1474" i="1" s="1"/>
  <c r="K1473" i="1"/>
  <c r="L1473" i="1" s="1"/>
  <c r="K1472" i="1"/>
  <c r="L1472" i="1" s="1"/>
  <c r="K1183" i="1"/>
  <c r="L1183" i="1" s="1"/>
  <c r="K130" i="1"/>
  <c r="L130" i="1" s="1"/>
  <c r="K1247" i="1"/>
  <c r="L1247" i="1" s="1"/>
  <c r="K1256" i="1"/>
  <c r="L1256" i="1" s="1"/>
  <c r="K536" i="1"/>
  <c r="L536" i="1" s="1"/>
  <c r="K400" i="1"/>
  <c r="L400" i="1" s="1"/>
  <c r="K535" i="1"/>
  <c r="L535" i="1" s="1"/>
  <c r="K1471" i="1"/>
  <c r="L1471" i="1" s="1"/>
  <c r="K1470" i="1"/>
  <c r="L1470" i="1" s="1"/>
  <c r="K1469" i="1"/>
  <c r="L1469" i="1" s="1"/>
  <c r="K1468" i="1"/>
  <c r="L1468" i="1" s="1"/>
  <c r="K1917" i="1"/>
  <c r="L1917" i="1" s="1"/>
  <c r="K1206" i="1"/>
  <c r="L1206" i="1" s="1"/>
  <c r="K1205" i="1"/>
  <c r="L1205" i="1" s="1"/>
  <c r="K166" i="1"/>
  <c r="L166" i="1" s="1"/>
  <c r="K1879" i="1"/>
  <c r="L1879" i="1" s="1"/>
  <c r="K1182" i="1"/>
  <c r="L1182" i="1" s="1"/>
  <c r="K1878" i="1"/>
  <c r="L1878" i="1" s="1"/>
  <c r="K883" i="1"/>
  <c r="L883" i="1" s="1"/>
  <c r="K1756" i="1"/>
  <c r="L1756" i="1" s="1"/>
  <c r="K1404" i="1"/>
  <c r="L1404" i="1" s="1"/>
  <c r="K1204" i="1"/>
  <c r="L1204" i="1" s="1"/>
  <c r="K988" i="1"/>
  <c r="L988" i="1" s="1"/>
  <c r="K100" i="1"/>
  <c r="L100" i="1" s="1"/>
  <c r="K1302" i="1"/>
  <c r="L1302" i="1" s="1"/>
  <c r="K99" i="1"/>
  <c r="L99" i="1" s="1"/>
  <c r="K1877" i="1"/>
  <c r="L1877" i="1" s="1"/>
  <c r="K1737" i="1"/>
  <c r="L1737" i="1" s="1"/>
  <c r="K1393" i="1"/>
  <c r="L1393" i="1" s="1"/>
  <c r="K1351" i="1"/>
  <c r="L1351" i="1" s="1"/>
  <c r="K1285" i="1"/>
  <c r="L1285" i="1" s="1"/>
  <c r="K1181" i="1"/>
  <c r="L1181" i="1" s="1"/>
  <c r="K971" i="1"/>
  <c r="L971" i="1" s="1"/>
  <c r="K507" i="1"/>
  <c r="L507" i="1" s="1"/>
  <c r="K98" i="1"/>
  <c r="L98" i="1" s="1"/>
  <c r="K13" i="1"/>
  <c r="L13" i="1" s="1"/>
  <c r="K1893" i="1"/>
  <c r="L1893" i="1" s="1"/>
  <c r="K1755" i="1"/>
  <c r="L1755" i="1" s="1"/>
  <c r="K1754" i="1"/>
  <c r="L1754" i="1" s="1"/>
  <c r="K1403" i="1"/>
  <c r="L1403" i="1" s="1"/>
  <c r="K1350" i="1"/>
  <c r="L1350" i="1" s="1"/>
  <c r="K1284" i="1"/>
  <c r="L1284" i="1" s="1"/>
  <c r="K1301" i="1"/>
  <c r="L1301" i="1" s="1"/>
  <c r="K1203" i="1"/>
  <c r="L1203" i="1" s="1"/>
  <c r="K987" i="1"/>
  <c r="L987" i="1" s="1"/>
  <c r="K986" i="1"/>
  <c r="L986" i="1" s="1"/>
  <c r="K520" i="1"/>
  <c r="L520" i="1" s="1"/>
  <c r="K287" i="1"/>
  <c r="L287" i="1" s="1"/>
  <c r="K129" i="1"/>
  <c r="L129" i="1" s="1"/>
  <c r="K128" i="1"/>
  <c r="L128" i="1" s="1"/>
  <c r="K1736" i="1"/>
  <c r="L1736" i="1" s="1"/>
  <c r="K1735" i="1"/>
  <c r="L1735" i="1" s="1"/>
  <c r="K1622" i="1"/>
  <c r="L1622" i="1" s="1"/>
  <c r="K1621" i="1"/>
  <c r="L1621" i="1" s="1"/>
  <c r="K1392" i="1"/>
  <c r="L1392" i="1" s="1"/>
  <c r="K1402" i="1"/>
  <c r="L1402" i="1" s="1"/>
  <c r="K1343" i="1"/>
  <c r="L1343" i="1" s="1"/>
  <c r="K1283" i="1"/>
  <c r="L1283" i="1" s="1"/>
  <c r="K1180" i="1"/>
  <c r="L1180" i="1" s="1"/>
  <c r="K1179" i="1"/>
  <c r="L1179" i="1" s="1"/>
  <c r="K970" i="1"/>
  <c r="L970" i="1" s="1"/>
  <c r="K969" i="1"/>
  <c r="L969" i="1" s="1"/>
  <c r="K947" i="1"/>
  <c r="L947" i="1" s="1"/>
  <c r="K920" i="1"/>
  <c r="L920" i="1" s="1"/>
  <c r="K1467" i="1"/>
  <c r="L1467" i="1" s="1"/>
  <c r="K1466" i="1"/>
  <c r="L1466" i="1" s="1"/>
  <c r="K1465" i="1"/>
  <c r="L1465" i="1" s="1"/>
  <c r="K919" i="1"/>
  <c r="L919" i="1" s="1"/>
  <c r="K918" i="1"/>
  <c r="L918" i="1" s="1"/>
  <c r="K917" i="1"/>
  <c r="L917" i="1" s="1"/>
  <c r="K519" i="1"/>
  <c r="L519" i="1" s="1"/>
  <c r="K276" i="1"/>
  <c r="L276" i="1" s="1"/>
  <c r="K275" i="1"/>
  <c r="L275" i="1" s="1"/>
  <c r="K97" i="1"/>
  <c r="L97" i="1" s="1"/>
  <c r="K12" i="1"/>
  <c r="L12" i="1" s="1"/>
  <c r="K11" i="1"/>
  <c r="L11" i="1" s="1"/>
  <c r="K10" i="1"/>
  <c r="L10" i="1" s="1"/>
  <c r="K1464" i="1"/>
  <c r="L1464" i="1" s="1"/>
  <c r="K1463" i="1"/>
  <c r="L1463" i="1" s="1"/>
  <c r="K1462" i="1"/>
  <c r="L1462" i="1" s="1"/>
  <c r="K1461" i="1"/>
  <c r="L1461" i="1" s="1"/>
  <c r="K1460" i="1"/>
  <c r="L1460" i="1" s="1"/>
  <c r="K1459" i="1"/>
  <c r="L1459" i="1" s="1"/>
  <c r="K1458" i="1"/>
  <c r="L1458" i="1" s="1"/>
  <c r="K1457" i="1"/>
  <c r="L1457" i="1" s="1"/>
  <c r="K1456" i="1"/>
  <c r="L1456" i="1" s="1"/>
  <c r="K1455" i="1"/>
  <c r="L1455" i="1" s="1"/>
  <c r="K1454" i="1"/>
  <c r="L1454" i="1" s="1"/>
  <c r="K659" i="1"/>
  <c r="L659" i="1" s="1"/>
  <c r="K658" i="1"/>
  <c r="L658" i="1" s="1"/>
  <c r="K76" i="1"/>
  <c r="L76" i="1" s="1"/>
  <c r="K657" i="1"/>
  <c r="L657" i="1" s="1"/>
  <c r="K656" i="1"/>
  <c r="L656" i="1" s="1"/>
  <c r="K655" i="1"/>
  <c r="L655" i="1" s="1"/>
  <c r="K67" i="1"/>
  <c r="L67" i="1" s="1"/>
  <c r="K1634" i="1"/>
  <c r="L1634" i="1" s="1"/>
  <c r="K1801" i="1"/>
  <c r="L1801" i="1" s="1"/>
  <c r="K1633" i="1"/>
  <c r="L1633" i="1" s="1"/>
  <c r="K1147" i="1"/>
  <c r="L1147" i="1" s="1"/>
  <c r="K1146" i="1"/>
  <c r="L1146" i="1" s="1"/>
  <c r="K1145" i="1"/>
  <c r="L1145" i="1" s="1"/>
  <c r="K654" i="1"/>
  <c r="L654" i="1" s="1"/>
  <c r="K1669" i="1"/>
  <c r="L1669" i="1" s="1"/>
  <c r="K53" i="1"/>
  <c r="L53" i="1" s="1"/>
  <c r="K52" i="1"/>
  <c r="L52" i="1" s="1"/>
  <c r="K1632" i="1"/>
  <c r="L1632" i="1" s="1"/>
  <c r="K890" i="1"/>
  <c r="L890" i="1" s="1"/>
  <c r="K9" i="1"/>
  <c r="L9" i="1" s="1"/>
  <c r="K1966" i="1"/>
  <c r="L1966" i="1" s="1"/>
  <c r="K653" i="1"/>
  <c r="L653" i="1" s="1"/>
  <c r="K652" i="1"/>
  <c r="L652" i="1" s="1"/>
  <c r="K651" i="1"/>
  <c r="L651" i="1" s="1"/>
  <c r="K8" i="1"/>
  <c r="L8" i="1" s="1"/>
  <c r="K7" i="1"/>
  <c r="L7" i="1" s="1"/>
  <c r="K6" i="1"/>
  <c r="L6" i="1" s="1"/>
  <c r="K5" i="1"/>
  <c r="L5" i="1" s="1"/>
  <c r="K4" i="1"/>
  <c r="L4" i="1" s="1"/>
  <c r="K1029" i="1"/>
  <c r="L1029" i="1" s="1"/>
  <c r="K2014" i="1"/>
  <c r="L2014" i="1" s="1"/>
  <c r="K1734" i="1"/>
  <c r="L1734" i="1" s="1"/>
  <c r="K1282" i="1"/>
  <c r="L1282" i="1" s="1"/>
  <c r="K425" i="1"/>
  <c r="L425" i="1" s="1"/>
  <c r="K424" i="1"/>
  <c r="L424" i="1" s="1"/>
  <c r="K1281" i="1"/>
  <c r="L1281" i="1" s="1"/>
  <c r="K1178" i="1"/>
  <c r="L1178" i="1" s="1"/>
  <c r="K51" i="1"/>
  <c r="L51" i="1" s="1"/>
  <c r="K1582" i="1"/>
  <c r="L1582" i="1" s="1"/>
  <c r="K968" i="1"/>
  <c r="L968" i="1" s="1"/>
  <c r="K50" i="1"/>
  <c r="L50" i="1" s="1"/>
  <c r="K1843" i="1"/>
  <c r="L1843" i="1" s="1"/>
  <c r="K1842" i="1"/>
  <c r="L1842" i="1" s="1"/>
  <c r="K1732" i="1"/>
  <c r="L1732" i="1" s="1"/>
  <c r="K1731" i="1"/>
  <c r="L1731" i="1" s="1"/>
  <c r="K1730" i="1"/>
  <c r="L1730" i="1" s="1"/>
  <c r="K1729" i="1"/>
  <c r="L1729" i="1" s="1"/>
  <c r="K1631" i="1"/>
  <c r="L1631" i="1" s="1"/>
  <c r="K916" i="1"/>
  <c r="L916" i="1" s="1"/>
  <c r="K506" i="1"/>
  <c r="L506" i="1" s="1"/>
  <c r="K274" i="1"/>
  <c r="L274" i="1" s="1"/>
  <c r="K1345" i="1"/>
  <c r="L1345" i="1" s="1"/>
  <c r="K85" i="1"/>
  <c r="L85" i="1" s="1"/>
  <c r="K217" i="1"/>
  <c r="L217" i="1" s="1"/>
  <c r="K1787" i="1"/>
  <c r="L1787" i="1" s="1"/>
  <c r="K1334" i="1"/>
  <c r="L1334" i="1" s="1"/>
  <c r="K1855" i="1"/>
  <c r="L1855" i="1" s="1"/>
  <c r="K1965" i="1"/>
  <c r="L1965" i="1" s="1"/>
  <c r="K1964" i="1"/>
  <c r="L1964" i="1" s="1"/>
  <c r="K650" i="1"/>
  <c r="L650" i="1" s="1"/>
  <c r="K1144" i="1"/>
  <c r="L1144" i="1" s="1"/>
  <c r="K1143" i="1"/>
  <c r="L1143" i="1" s="1"/>
  <c r="K1142" i="1"/>
  <c r="L1142" i="1" s="1"/>
  <c r="K889" i="1"/>
  <c r="L889" i="1" s="1"/>
  <c r="K649" i="1"/>
  <c r="L649" i="1" s="1"/>
  <c r="K1427" i="1"/>
  <c r="L1427" i="1" s="1"/>
  <c r="K423" i="1"/>
  <c r="L423" i="1" s="1"/>
  <c r="K422" i="1"/>
  <c r="L422" i="1" s="1"/>
  <c r="K421" i="1"/>
  <c r="L421" i="1" s="1"/>
  <c r="K648" i="1"/>
  <c r="L648" i="1" s="1"/>
  <c r="K1581" i="1"/>
  <c r="L1581" i="1" s="1"/>
  <c r="K1580" i="1"/>
  <c r="L1580" i="1" s="1"/>
  <c r="K1926" i="1"/>
  <c r="L1926" i="1" s="1"/>
  <c r="K1141" i="1"/>
  <c r="L1141" i="1" s="1"/>
  <c r="K1140" i="1"/>
  <c r="L1140" i="1" s="1"/>
  <c r="K1139" i="1"/>
  <c r="L1139" i="1" s="1"/>
  <c r="K1138" i="1"/>
  <c r="L1138" i="1" s="1"/>
  <c r="K1137" i="1"/>
  <c r="L1137" i="1" s="1"/>
  <c r="K1136" i="1"/>
  <c r="L1136" i="1" s="1"/>
  <c r="K1135" i="1"/>
  <c r="L1135" i="1" s="1"/>
  <c r="K1134" i="1"/>
  <c r="L1134" i="1" s="1"/>
  <c r="K1133" i="1"/>
  <c r="L1133" i="1" s="1"/>
  <c r="K1132" i="1"/>
  <c r="L1132" i="1" s="1"/>
  <c r="K1131" i="1"/>
  <c r="L1131" i="1" s="1"/>
  <c r="K1130" i="1"/>
  <c r="L1130" i="1" s="1"/>
  <c r="K1129" i="1"/>
  <c r="L1129" i="1" s="1"/>
  <c r="K1128" i="1"/>
  <c r="L1128" i="1" s="1"/>
  <c r="K1127" i="1"/>
  <c r="L1127" i="1" s="1"/>
  <c r="K1126" i="1"/>
  <c r="L1126" i="1" s="1"/>
  <c r="K1125" i="1"/>
  <c r="L1125" i="1" s="1"/>
  <c r="K1124" i="1"/>
  <c r="L1124" i="1" s="1"/>
  <c r="K1123" i="1"/>
  <c r="L1123" i="1" s="1"/>
  <c r="K1122" i="1"/>
  <c r="L1122" i="1" s="1"/>
  <c r="K1121" i="1"/>
  <c r="L1121" i="1" s="1"/>
  <c r="K1120" i="1"/>
  <c r="L1120" i="1" s="1"/>
  <c r="K1119" i="1"/>
  <c r="L1119" i="1" s="1"/>
  <c r="K1118" i="1"/>
  <c r="L1118" i="1" s="1"/>
  <c r="K1117" i="1"/>
  <c r="L1117" i="1" s="1"/>
  <c r="K1116" i="1"/>
  <c r="L1116" i="1" s="1"/>
  <c r="K1115" i="1"/>
  <c r="L1115" i="1" s="1"/>
  <c r="K1114" i="1"/>
  <c r="L1114" i="1" s="1"/>
  <c r="K1113" i="1"/>
  <c r="L1113" i="1" s="1"/>
  <c r="K1112" i="1"/>
  <c r="L1112" i="1" s="1"/>
  <c r="K1111" i="1"/>
  <c r="L1111" i="1" s="1"/>
  <c r="K1110" i="1"/>
  <c r="L1110" i="1" s="1"/>
  <c r="K1109" i="1"/>
  <c r="L1109" i="1" s="1"/>
  <c r="K1108" i="1"/>
  <c r="L1108" i="1" s="1"/>
  <c r="K1107" i="1"/>
  <c r="L1107" i="1" s="1"/>
  <c r="K1106" i="1"/>
  <c r="L1106" i="1" s="1"/>
  <c r="K1105" i="1"/>
  <c r="L1105" i="1" s="1"/>
  <c r="K1104" i="1"/>
  <c r="L1104" i="1" s="1"/>
  <c r="K1103" i="1"/>
  <c r="L1103" i="1" s="1"/>
  <c r="K1102" i="1"/>
  <c r="L1102" i="1" s="1"/>
  <c r="K1101" i="1"/>
  <c r="L1101" i="1" s="1"/>
  <c r="K1100" i="1"/>
  <c r="L1100" i="1" s="1"/>
  <c r="K1099" i="1"/>
  <c r="L1099" i="1" s="1"/>
  <c r="K1098" i="1"/>
  <c r="L1098" i="1" s="1"/>
  <c r="K1097" i="1"/>
  <c r="L1097" i="1" s="1"/>
  <c r="K1096" i="1"/>
  <c r="L1096" i="1" s="1"/>
  <c r="K1095" i="1"/>
  <c r="L1095" i="1" s="1"/>
  <c r="K1094" i="1"/>
  <c r="L1094" i="1" s="1"/>
  <c r="K1093" i="1"/>
  <c r="L1093" i="1" s="1"/>
  <c r="K1092" i="1"/>
  <c r="L1092" i="1" s="1"/>
  <c r="K1091" i="1"/>
  <c r="L1091" i="1" s="1"/>
  <c r="K1090" i="1"/>
  <c r="L1090" i="1" s="1"/>
  <c r="K1089" i="1"/>
  <c r="L1089" i="1" s="1"/>
  <c r="K1088" i="1"/>
  <c r="L1088" i="1" s="1"/>
  <c r="K1087" i="1"/>
  <c r="L1087" i="1" s="1"/>
  <c r="K1086" i="1"/>
  <c r="L1086" i="1" s="1"/>
  <c r="K1085" i="1"/>
  <c r="L1085" i="1" s="1"/>
  <c r="K1084" i="1"/>
  <c r="L1084" i="1" s="1"/>
  <c r="K1083" i="1"/>
  <c r="L1083" i="1" s="1"/>
  <c r="K1082" i="1"/>
  <c r="L1082" i="1" s="1"/>
  <c r="K647" i="1"/>
  <c r="L647" i="1" s="1"/>
  <c r="K646" i="1"/>
  <c r="L646" i="1" s="1"/>
  <c r="K645" i="1"/>
  <c r="L645" i="1" s="1"/>
  <c r="K644" i="1"/>
  <c r="L644" i="1" s="1"/>
  <c r="K643" i="1"/>
  <c r="L643" i="1" s="1"/>
  <c r="K534" i="1"/>
  <c r="L534" i="1" s="1"/>
  <c r="K1401" i="1"/>
  <c r="L1401" i="1" s="1"/>
  <c r="K642" i="1"/>
  <c r="L642" i="1" s="1"/>
  <c r="K641" i="1"/>
  <c r="L641" i="1" s="1"/>
  <c r="K640" i="1"/>
  <c r="L640" i="1" s="1"/>
  <c r="K639" i="1"/>
  <c r="L639" i="1" s="1"/>
  <c r="K638" i="1"/>
  <c r="L638" i="1" s="1"/>
  <c r="K637" i="1"/>
  <c r="L637" i="1" s="1"/>
  <c r="K636" i="1"/>
  <c r="L636" i="1" s="1"/>
  <c r="K635" i="1"/>
  <c r="L635" i="1" s="1"/>
  <c r="K634" i="1"/>
  <c r="L634" i="1" s="1"/>
  <c r="K633" i="1"/>
  <c r="L633" i="1" s="1"/>
  <c r="K632" i="1"/>
  <c r="L632" i="1" s="1"/>
  <c r="K631" i="1"/>
  <c r="L631" i="1" s="1"/>
  <c r="K630" i="1"/>
  <c r="L630" i="1" s="1"/>
  <c r="K629" i="1"/>
  <c r="L629" i="1" s="1"/>
  <c r="K628" i="1"/>
  <c r="L628" i="1" s="1"/>
  <c r="K627" i="1"/>
  <c r="L627" i="1" s="1"/>
  <c r="K286" i="1"/>
  <c r="L286" i="1" s="1"/>
  <c r="K285" i="1"/>
  <c r="L285" i="1" s="1"/>
  <c r="K127" i="1"/>
  <c r="L127" i="1" s="1"/>
  <c r="K469" i="1"/>
  <c r="L469" i="1" s="1"/>
  <c r="K1753" i="1"/>
  <c r="L1753" i="1" s="1"/>
  <c r="K1202" i="1"/>
  <c r="L1202" i="1" s="1"/>
  <c r="K248" i="1"/>
  <c r="L248" i="1" s="1"/>
  <c r="K1892" i="1"/>
  <c r="L1892" i="1" s="1"/>
  <c r="K1876" i="1"/>
  <c r="L1876" i="1" s="1"/>
  <c r="K1733" i="1"/>
  <c r="L1733" i="1" s="1"/>
  <c r="K1620" i="1"/>
  <c r="L1620" i="1" s="1"/>
  <c r="K1391" i="1"/>
  <c r="L1391" i="1" s="1"/>
  <c r="K1380" i="1"/>
  <c r="L1380" i="1" s="1"/>
  <c r="K1280" i="1"/>
  <c r="L1280" i="1" s="1"/>
  <c r="K1279" i="1"/>
  <c r="L1279" i="1" s="1"/>
  <c r="K1177" i="1"/>
  <c r="L1177" i="1" s="1"/>
  <c r="K967" i="1"/>
  <c r="L967" i="1" s="1"/>
  <c r="K966" i="1"/>
  <c r="L966" i="1" s="1"/>
  <c r="K915" i="1"/>
  <c r="L915" i="1" s="1"/>
  <c r="K505" i="1"/>
  <c r="L505" i="1" s="1"/>
  <c r="K273" i="1"/>
  <c r="L273" i="1" s="1"/>
  <c r="K96" i="1"/>
  <c r="L96" i="1" s="1"/>
  <c r="K95" i="1"/>
  <c r="L95" i="1" s="1"/>
  <c r="K3" i="1"/>
  <c r="L3" i="1" s="1"/>
  <c r="K626" i="1"/>
  <c r="L626" i="1" s="1"/>
  <c r="K1925" i="1"/>
  <c r="L1925" i="1" s="1"/>
  <c r="K1924" i="1"/>
  <c r="L1924" i="1" s="1"/>
  <c r="K1800" i="1"/>
  <c r="L1800" i="1" s="1"/>
  <c r="K1799" i="1"/>
  <c r="L1799" i="1" s="1"/>
  <c r="K625" i="1"/>
  <c r="L625" i="1" s="1"/>
  <c r="K624" i="1"/>
  <c r="L624" i="1" s="1"/>
  <c r="K623" i="1"/>
  <c r="L623" i="1" s="1"/>
  <c r="K622" i="1"/>
  <c r="L622" i="1" s="1"/>
  <c r="K621" i="1"/>
  <c r="L621" i="1" s="1"/>
  <c r="K620" i="1"/>
  <c r="L620" i="1" s="1"/>
  <c r="K1963" i="1"/>
  <c r="L1963" i="1" s="1"/>
  <c r="K2" i="1"/>
  <c r="L2" i="1" s="1"/>
  <c r="K1875" i="1"/>
  <c r="L1875" i="1" s="1"/>
  <c r="K1176" i="1"/>
  <c r="L1176" i="1" s="1"/>
  <c r="K94" i="1"/>
  <c r="L94" i="1" s="1"/>
  <c r="K619" i="1"/>
  <c r="L619" i="1" s="1"/>
  <c r="K618" i="1"/>
  <c r="L618" i="1" s="1"/>
  <c r="K617" i="1"/>
  <c r="L617" i="1" s="1"/>
  <c r="K616" i="1"/>
  <c r="L616" i="1" s="1"/>
  <c r="K615" i="1"/>
  <c r="L615" i="1" s="1"/>
  <c r="K614" i="1"/>
  <c r="L614" i="1" s="1"/>
  <c r="K1962" i="1"/>
  <c r="L1962" i="1" s="1"/>
  <c r="K613" i="1"/>
  <c r="L613" i="1" s="1"/>
  <c r="K612" i="1"/>
  <c r="L612" i="1" s="1"/>
  <c r="K611" i="1"/>
  <c r="L611" i="1" s="1"/>
  <c r="K610" i="1"/>
  <c r="L610" i="1" s="1"/>
  <c r="K609" i="1"/>
  <c r="L609" i="1" s="1"/>
  <c r="K608" i="1"/>
  <c r="L608" i="1" s="1"/>
  <c r="K607" i="1"/>
  <c r="L607" i="1" s="1"/>
  <c r="K93" i="1"/>
  <c r="L93" i="1" s="1"/>
  <c r="K1081" i="1"/>
  <c r="L1081" i="1" s="1"/>
  <c r="K420" i="1"/>
  <c r="L420" i="1" s="1"/>
  <c r="K1871" i="1"/>
  <c r="L1871" i="1" s="1"/>
  <c r="K573" i="1"/>
  <c r="L573" i="1" s="1"/>
  <c r="K1668" i="1"/>
  <c r="L1668" i="1" s="1"/>
  <c r="K606" i="1"/>
  <c r="L606" i="1" s="1"/>
  <c r="K605" i="1"/>
  <c r="L605" i="1" s="1"/>
  <c r="H9" i="2" l="1"/>
  <c r="G9" i="2"/>
  <c r="H13" i="2"/>
  <c r="G13" i="2"/>
  <c r="H77" i="2"/>
  <c r="G77" i="2"/>
  <c r="H10" i="2"/>
  <c r="G10" i="2"/>
  <c r="H75" i="2"/>
  <c r="G75" i="2"/>
  <c r="H26" i="2"/>
  <c r="G26" i="2"/>
  <c r="H48" i="2"/>
  <c r="G48" i="2"/>
  <c r="H72" i="2"/>
  <c r="G72" i="2"/>
  <c r="H38" i="2"/>
  <c r="G38" i="2"/>
  <c r="H70" i="2"/>
  <c r="G70" i="2"/>
  <c r="H41" i="2"/>
  <c r="G41" i="2"/>
  <c r="H68" i="2"/>
  <c r="G68" i="2"/>
  <c r="H67" i="2"/>
  <c r="G67" i="2"/>
  <c r="H66" i="2"/>
  <c r="G66" i="2"/>
  <c r="H65" i="2"/>
  <c r="G65" i="2"/>
  <c r="H74" i="2"/>
  <c r="G74" i="2"/>
  <c r="H63" i="2"/>
  <c r="G63" i="2"/>
  <c r="H19" i="2"/>
  <c r="G19" i="2"/>
  <c r="H61" i="2"/>
  <c r="G61" i="2"/>
  <c r="H60" i="2"/>
  <c r="G60" i="2"/>
  <c r="H59" i="2"/>
  <c r="G59" i="2"/>
  <c r="H58" i="2"/>
  <c r="G58" i="2"/>
  <c r="H14" i="2"/>
  <c r="G14" i="2"/>
  <c r="H56" i="2"/>
  <c r="G56" i="2"/>
  <c r="H57" i="2"/>
  <c r="G57" i="2"/>
  <c r="H64" i="2"/>
  <c r="G64" i="2"/>
  <c r="H62" i="2"/>
  <c r="G62" i="2"/>
  <c r="H79" i="2"/>
  <c r="G79" i="2"/>
  <c r="H25" i="2"/>
  <c r="G25" i="2"/>
  <c r="H37" i="2"/>
  <c r="G37" i="2"/>
  <c r="H69" i="2"/>
  <c r="G69" i="2"/>
  <c r="H78" i="2"/>
  <c r="G78" i="2"/>
  <c r="H47" i="2"/>
  <c r="G47" i="2"/>
  <c r="H46" i="2"/>
  <c r="G46" i="2"/>
  <c r="H39" i="2"/>
  <c r="G39" i="2"/>
  <c r="H44" i="2"/>
  <c r="G44" i="2"/>
  <c r="H43" i="2"/>
  <c r="G43" i="2"/>
  <c r="H71" i="2"/>
  <c r="G71" i="2"/>
  <c r="H6" i="2"/>
  <c r="G6" i="2"/>
  <c r="H40" i="2"/>
  <c r="G40" i="2"/>
  <c r="H24" i="2"/>
  <c r="G24" i="2"/>
  <c r="H12" i="2"/>
  <c r="G12" i="2"/>
  <c r="H45" i="2"/>
  <c r="G45" i="2"/>
  <c r="H36" i="2"/>
  <c r="G36" i="2"/>
  <c r="H42" i="2"/>
  <c r="G42" i="2"/>
  <c r="H11" i="2"/>
  <c r="G11" i="2"/>
  <c r="H49" i="2"/>
  <c r="G49" i="2"/>
  <c r="H32" i="2"/>
  <c r="G32" i="2"/>
  <c r="H31" i="2"/>
  <c r="G31" i="2"/>
  <c r="H30" i="2"/>
  <c r="G30" i="2"/>
  <c r="H35" i="2"/>
  <c r="G35" i="2"/>
  <c r="H28" i="2"/>
  <c r="G28" i="2"/>
  <c r="H34" i="2"/>
  <c r="G34" i="2"/>
  <c r="H29" i="2"/>
  <c r="G29" i="2"/>
  <c r="H55" i="2"/>
  <c r="G55" i="2"/>
  <c r="H33" i="2"/>
  <c r="G33" i="2"/>
  <c r="H23" i="2"/>
  <c r="G23" i="2"/>
  <c r="H16" i="2"/>
  <c r="G16" i="2"/>
  <c r="H21" i="2"/>
  <c r="G21" i="2"/>
  <c r="H54" i="2"/>
  <c r="G54" i="2"/>
  <c r="H22" i="2"/>
  <c r="G22" i="2"/>
  <c r="H18" i="2"/>
  <c r="G18" i="2"/>
  <c r="H17" i="2"/>
  <c r="G17" i="2"/>
  <c r="H76" i="2"/>
  <c r="G76" i="2"/>
  <c r="H52" i="2"/>
  <c r="G52" i="2"/>
  <c r="H51" i="2"/>
  <c r="G51" i="2"/>
  <c r="H15" i="2"/>
  <c r="G15" i="2"/>
  <c r="H20" i="2"/>
  <c r="G20" i="2"/>
  <c r="H53" i="2"/>
  <c r="G53" i="2"/>
  <c r="H73" i="2"/>
  <c r="G73" i="2"/>
  <c r="H2" i="2"/>
  <c r="G2" i="2"/>
  <c r="H8" i="2"/>
  <c r="G8" i="2"/>
  <c r="H7" i="2"/>
  <c r="G7" i="2"/>
  <c r="H27" i="2"/>
  <c r="G27" i="2"/>
  <c r="H5" i="2"/>
  <c r="G5" i="2"/>
  <c r="H4" i="2"/>
  <c r="G4" i="2"/>
  <c r="H3" i="2"/>
  <c r="G3" i="2"/>
  <c r="H50" i="2"/>
  <c r="G50" i="2"/>
  <c r="D50" i="2"/>
  <c r="E130" i="4"/>
  <c r="D130" i="4"/>
  <c r="E129" i="4"/>
  <c r="D129" i="4"/>
  <c r="E128" i="4"/>
  <c r="D128" i="4"/>
  <c r="E127" i="4"/>
  <c r="D127" i="4"/>
  <c r="E126" i="4"/>
  <c r="D126" i="4"/>
  <c r="E125" i="4"/>
  <c r="D125" i="4"/>
  <c r="E124" i="4"/>
  <c r="D124" i="4"/>
  <c r="E123" i="4"/>
  <c r="D123" i="4"/>
  <c r="E122" i="4"/>
  <c r="D122" i="4"/>
  <c r="E121" i="4"/>
  <c r="D121" i="4"/>
  <c r="E120" i="4"/>
  <c r="D120" i="4"/>
  <c r="E119" i="4"/>
  <c r="D119" i="4"/>
  <c r="E118" i="4"/>
  <c r="D118" i="4"/>
  <c r="E117" i="4"/>
  <c r="D117" i="4"/>
  <c r="E116" i="4"/>
  <c r="D116" i="4"/>
  <c r="E115" i="4"/>
  <c r="D115" i="4"/>
  <c r="E114" i="4"/>
  <c r="D114" i="4"/>
  <c r="E113" i="4"/>
  <c r="D113" i="4"/>
  <c r="E112" i="4"/>
  <c r="D112" i="4"/>
  <c r="E111" i="4"/>
  <c r="D111" i="4"/>
  <c r="E110" i="4"/>
  <c r="D110" i="4"/>
  <c r="E109" i="4"/>
  <c r="D109" i="4"/>
  <c r="E108" i="4"/>
  <c r="D108" i="4"/>
  <c r="E107" i="4"/>
  <c r="D107" i="4"/>
  <c r="E106" i="4"/>
  <c r="D106" i="4"/>
  <c r="E105" i="4"/>
  <c r="D105" i="4"/>
  <c r="E104" i="4"/>
  <c r="D104" i="4"/>
  <c r="E103" i="4"/>
  <c r="D103" i="4"/>
  <c r="E102" i="4"/>
  <c r="D102" i="4"/>
  <c r="E101" i="4"/>
  <c r="D101" i="4"/>
  <c r="E100" i="4"/>
  <c r="D100" i="4"/>
  <c r="E99" i="4"/>
  <c r="D99" i="4"/>
  <c r="E98" i="4"/>
  <c r="D98" i="4"/>
  <c r="E97" i="4"/>
  <c r="D97" i="4"/>
  <c r="E96" i="4"/>
  <c r="D96" i="4"/>
  <c r="E95" i="4"/>
  <c r="D95" i="4"/>
  <c r="E94" i="4"/>
  <c r="D94" i="4"/>
  <c r="E93" i="4"/>
  <c r="D93" i="4"/>
  <c r="E92" i="4"/>
  <c r="D92" i="4"/>
  <c r="E91" i="4"/>
  <c r="D91" i="4"/>
  <c r="E90" i="4"/>
  <c r="D90" i="4"/>
  <c r="E89" i="4"/>
  <c r="D89" i="4"/>
  <c r="E88" i="4"/>
  <c r="D88" i="4"/>
  <c r="E87" i="4"/>
  <c r="D87" i="4"/>
  <c r="E86" i="4"/>
  <c r="D86" i="4"/>
  <c r="E85" i="4"/>
  <c r="D85" i="4"/>
  <c r="E84" i="4"/>
  <c r="D84" i="4"/>
  <c r="E83" i="4"/>
  <c r="D83" i="4"/>
  <c r="E82" i="4"/>
  <c r="D82" i="4"/>
  <c r="E81" i="4"/>
  <c r="D81" i="4"/>
  <c r="E80" i="4"/>
  <c r="D80" i="4"/>
  <c r="E79" i="4"/>
  <c r="D79" i="4"/>
  <c r="E78" i="4"/>
  <c r="D78" i="4"/>
  <c r="E77" i="4"/>
  <c r="D77" i="4"/>
  <c r="E76" i="4"/>
  <c r="D76" i="4"/>
  <c r="E75" i="4"/>
  <c r="D75" i="4"/>
  <c r="E74" i="4"/>
  <c r="D74" i="4"/>
  <c r="E73" i="4"/>
  <c r="D73" i="4"/>
  <c r="E72" i="4"/>
  <c r="D72" i="4"/>
  <c r="E71" i="4"/>
  <c r="D71" i="4"/>
  <c r="E70" i="4"/>
  <c r="D70" i="4"/>
  <c r="E69" i="4"/>
  <c r="D69" i="4"/>
  <c r="E68" i="4"/>
  <c r="D68" i="4"/>
  <c r="E67" i="4"/>
  <c r="D67" i="4"/>
  <c r="E66" i="4"/>
  <c r="D66" i="4"/>
  <c r="E65" i="4"/>
  <c r="D65" i="4"/>
  <c r="E64" i="4"/>
  <c r="D64" i="4"/>
  <c r="E63" i="4"/>
  <c r="D63" i="4"/>
  <c r="E62" i="4"/>
  <c r="D62" i="4"/>
  <c r="E61" i="4"/>
  <c r="D61" i="4"/>
  <c r="E60" i="4"/>
  <c r="D60" i="4"/>
  <c r="E59" i="4"/>
  <c r="D59" i="4"/>
  <c r="E58" i="4"/>
  <c r="D58" i="4"/>
  <c r="E57" i="4"/>
  <c r="D57" i="4"/>
  <c r="E56" i="4"/>
  <c r="D56" i="4"/>
  <c r="E55" i="4"/>
  <c r="D55" i="4"/>
  <c r="E54" i="4"/>
  <c r="D54" i="4"/>
  <c r="E53" i="4"/>
  <c r="D53" i="4"/>
  <c r="E52" i="4"/>
  <c r="D52" i="4"/>
  <c r="E51" i="4"/>
  <c r="D51" i="4"/>
  <c r="E50" i="4"/>
  <c r="D50" i="4"/>
  <c r="E49" i="4"/>
  <c r="D49" i="4"/>
  <c r="E48" i="4"/>
  <c r="D48" i="4"/>
  <c r="E47" i="4"/>
  <c r="D47" i="4"/>
  <c r="E46" i="4"/>
  <c r="D46" i="4"/>
  <c r="E45" i="4"/>
  <c r="D45" i="4"/>
  <c r="E44" i="4"/>
  <c r="D44" i="4"/>
  <c r="E43" i="4"/>
  <c r="D43" i="4"/>
  <c r="E42" i="4"/>
  <c r="D42" i="4"/>
  <c r="E41" i="4"/>
  <c r="D41" i="4"/>
  <c r="E40" i="4"/>
  <c r="D40" i="4"/>
  <c r="E39" i="4"/>
  <c r="D39" i="4"/>
  <c r="E38" i="4"/>
  <c r="D38" i="4"/>
  <c r="E37" i="4"/>
  <c r="D37" i="4"/>
  <c r="E36" i="4"/>
  <c r="D36" i="4"/>
  <c r="E35" i="4"/>
  <c r="D35" i="4"/>
  <c r="E34" i="4"/>
  <c r="D34" i="4"/>
  <c r="E33" i="4"/>
  <c r="D33" i="4"/>
  <c r="E32" i="4"/>
  <c r="D32" i="4"/>
  <c r="E31" i="4"/>
  <c r="D31" i="4"/>
  <c r="E30" i="4"/>
  <c r="D30" i="4"/>
  <c r="E29" i="4"/>
  <c r="D29" i="4"/>
  <c r="E28" i="4"/>
  <c r="D28" i="4"/>
  <c r="E27" i="4"/>
  <c r="D27" i="4"/>
  <c r="E26" i="4"/>
  <c r="D26" i="4"/>
  <c r="E25" i="4"/>
  <c r="D25" i="4"/>
  <c r="E24" i="4"/>
  <c r="D24" i="4"/>
  <c r="E23" i="4"/>
  <c r="D23" i="4"/>
  <c r="E22" i="4"/>
  <c r="D22" i="4"/>
  <c r="E21" i="4"/>
  <c r="D21" i="4"/>
  <c r="E20" i="4"/>
  <c r="D20" i="4"/>
  <c r="E19" i="4"/>
  <c r="D19" i="4"/>
  <c r="E18" i="4"/>
  <c r="D18" i="4"/>
  <c r="E17" i="4"/>
  <c r="E16" i="4"/>
  <c r="E15" i="4"/>
  <c r="E14" i="4"/>
  <c r="E13" i="4"/>
  <c r="E12" i="4"/>
  <c r="E11" i="4"/>
  <c r="E10" i="4"/>
  <c r="E9" i="4"/>
  <c r="E8" i="4"/>
  <c r="E7" i="4"/>
  <c r="E6" i="4"/>
  <c r="E5" i="4"/>
  <c r="E4" i="4"/>
  <c r="E3" i="4"/>
  <c r="E2" i="4"/>
  <c r="D17" i="4"/>
  <c r="D16" i="4"/>
  <c r="D15" i="4"/>
  <c r="D14" i="4"/>
  <c r="D13" i="4"/>
  <c r="D12" i="4"/>
  <c r="D11" i="4"/>
  <c r="D10" i="4"/>
  <c r="D9" i="4"/>
  <c r="D8" i="4"/>
  <c r="D7" i="4"/>
  <c r="D6" i="4"/>
  <c r="D5" i="4"/>
  <c r="D4" i="4"/>
  <c r="D3" i="4"/>
  <c r="D2" i="4"/>
  <c r="I5" i="2" l="1"/>
  <c r="I15" i="2"/>
  <c r="I21" i="2"/>
  <c r="I55" i="2"/>
  <c r="I35" i="2"/>
  <c r="I49" i="2"/>
  <c r="I45" i="2"/>
  <c r="I61" i="2"/>
  <c r="I65" i="2"/>
  <c r="I41" i="2"/>
  <c r="I48" i="2"/>
  <c r="I77" i="2"/>
  <c r="I50" i="2"/>
  <c r="I73" i="2"/>
  <c r="I18" i="2"/>
  <c r="I16" i="2"/>
  <c r="I29" i="2"/>
  <c r="I30" i="2"/>
  <c r="I11" i="2"/>
  <c r="I12" i="2"/>
  <c r="I71" i="2"/>
  <c r="I46" i="2"/>
  <c r="I37" i="2"/>
  <c r="I64" i="2"/>
  <c r="I58" i="2"/>
  <c r="I19" i="2"/>
  <c r="I22" i="2"/>
  <c r="I23" i="2"/>
  <c r="I34" i="2"/>
  <c r="I31" i="2"/>
  <c r="I42" i="2"/>
  <c r="I24" i="2"/>
  <c r="I9" i="2"/>
  <c r="I10" i="2"/>
  <c r="I70" i="2"/>
  <c r="I26" i="2"/>
  <c r="I47" i="2"/>
  <c r="I25" i="2"/>
  <c r="I7" i="2"/>
  <c r="I53" i="2"/>
  <c r="I39" i="2"/>
  <c r="I69" i="2"/>
  <c r="I62" i="2"/>
  <c r="I3" i="2"/>
  <c r="I67" i="2"/>
  <c r="I38" i="2"/>
  <c r="I4" i="2"/>
  <c r="I20" i="2"/>
  <c r="I76" i="2"/>
  <c r="I54" i="2"/>
  <c r="I33" i="2"/>
  <c r="I32" i="2"/>
  <c r="I40" i="2"/>
  <c r="I44" i="2"/>
  <c r="I79" i="2"/>
  <c r="I56" i="2"/>
  <c r="I68" i="2"/>
  <c r="I72" i="2"/>
  <c r="W6" i="11"/>
  <c r="V6" i="11"/>
  <c r="U6" i="11"/>
  <c r="T6" i="11"/>
  <c r="S6" i="11"/>
  <c r="R6" i="11"/>
  <c r="Q6" i="11"/>
  <c r="X6" i="11" l="1"/>
  <c r="AF16" i="7"/>
  <c r="AF15" i="7"/>
  <c r="AF14" i="7"/>
  <c r="AF13" i="7"/>
  <c r="AF12" i="7"/>
  <c r="AF11" i="7"/>
  <c r="AF10" i="7"/>
  <c r="N606" i="1" l="1"/>
  <c r="N1668" i="1"/>
  <c r="N2" i="1"/>
  <c r="N3" i="1"/>
  <c r="N420" i="1"/>
  <c r="N1081" i="1"/>
  <c r="N4" i="1"/>
  <c r="N607" i="1"/>
  <c r="N608" i="1"/>
  <c r="N609" i="1"/>
  <c r="N610" i="1"/>
  <c r="N611" i="1"/>
  <c r="N612" i="1"/>
  <c r="N613" i="1"/>
  <c r="N1962" i="1"/>
  <c r="N614" i="1"/>
  <c r="N615" i="1"/>
  <c r="N616" i="1"/>
  <c r="N617" i="1"/>
  <c r="N618" i="1"/>
  <c r="N619" i="1"/>
  <c r="N5" i="1"/>
  <c r="N6" i="1"/>
  <c r="N7" i="1"/>
  <c r="N8" i="1"/>
  <c r="N1963" i="1"/>
  <c r="N620" i="1"/>
  <c r="N621" i="1"/>
  <c r="N622" i="1"/>
  <c r="N623" i="1"/>
  <c r="N624" i="1"/>
  <c r="N625" i="1"/>
  <c r="N1799" i="1"/>
  <c r="N1800" i="1"/>
  <c r="N1924" i="1"/>
  <c r="N1925" i="1"/>
  <c r="N626" i="1"/>
  <c r="N9" i="1"/>
  <c r="N10" i="1"/>
  <c r="N11" i="1"/>
  <c r="N12" i="1"/>
  <c r="N13" i="1"/>
  <c r="N31" i="1"/>
  <c r="N42" i="1"/>
  <c r="N14" i="1"/>
  <c r="N15" i="1"/>
  <c r="N16" i="1"/>
  <c r="N17" i="1"/>
  <c r="N18" i="1"/>
  <c r="N19" i="1"/>
  <c r="N20" i="1"/>
  <c r="N21" i="1"/>
  <c r="N22" i="1"/>
  <c r="N23" i="1"/>
  <c r="N24" i="1"/>
  <c r="N469" i="1"/>
  <c r="N25" i="1"/>
  <c r="N26" i="1"/>
  <c r="N27" i="1"/>
  <c r="N627" i="1"/>
  <c r="N628" i="1"/>
  <c r="N629" i="1"/>
  <c r="N630" i="1"/>
  <c r="N631" i="1"/>
  <c r="N632" i="1"/>
  <c r="N633" i="1"/>
  <c r="N634" i="1"/>
  <c r="N635" i="1"/>
  <c r="N636" i="1"/>
  <c r="N637" i="1"/>
  <c r="N638" i="1"/>
  <c r="N639" i="1"/>
  <c r="N640" i="1"/>
  <c r="N641" i="1"/>
  <c r="N642" i="1"/>
  <c r="N28" i="1"/>
  <c r="N29" i="1"/>
  <c r="N643" i="1"/>
  <c r="N644" i="1"/>
  <c r="N645" i="1"/>
  <c r="N646" i="1"/>
  <c r="N647"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926" i="1"/>
  <c r="N1580" i="1"/>
  <c r="N1581" i="1"/>
  <c r="N648" i="1"/>
  <c r="N421" i="1"/>
  <c r="N422" i="1"/>
  <c r="N423" i="1"/>
  <c r="N44" i="1"/>
  <c r="N649" i="1"/>
  <c r="N889" i="1"/>
  <c r="N1142" i="1"/>
  <c r="N1143" i="1"/>
  <c r="N1144" i="1"/>
  <c r="N650" i="1"/>
  <c r="N1964" i="1"/>
  <c r="N1965" i="1"/>
  <c r="N45" i="1"/>
  <c r="N46" i="1"/>
  <c r="N32" i="1"/>
  <c r="N33" i="1"/>
  <c r="N47" i="1"/>
  <c r="N34" i="1"/>
  <c r="N35" i="1"/>
  <c r="N36" i="1"/>
  <c r="N37" i="1"/>
  <c r="N1631" i="1"/>
  <c r="N1729" i="1"/>
  <c r="N1730" i="1"/>
  <c r="N1731" i="1"/>
  <c r="N1732" i="1"/>
  <c r="N1842" i="1"/>
  <c r="N1843" i="1"/>
  <c r="N50" i="1"/>
  <c r="N38" i="1"/>
  <c r="N1582" i="1"/>
  <c r="N51" i="1"/>
  <c r="N39" i="1"/>
  <c r="N30" i="1"/>
  <c r="N48" i="1"/>
  <c r="N40" i="1"/>
  <c r="N424" i="1"/>
  <c r="N425" i="1"/>
  <c r="N49" i="1"/>
  <c r="N41" i="1"/>
  <c r="N43" i="1"/>
  <c r="N85" i="1"/>
  <c r="N90" i="1"/>
  <c r="N86" i="1"/>
  <c r="N83" i="1"/>
  <c r="N89" i="1"/>
  <c r="N87" i="1"/>
  <c r="N651" i="1"/>
  <c r="N652" i="1"/>
  <c r="N653" i="1"/>
  <c r="N1966" i="1"/>
  <c r="N84" i="1"/>
  <c r="N890" i="1"/>
  <c r="N1632" i="1"/>
  <c r="N88" i="1"/>
  <c r="N92" i="1"/>
  <c r="N52" i="1"/>
  <c r="N53" i="1"/>
  <c r="N1669" i="1"/>
  <c r="N654" i="1"/>
  <c r="N1145" i="1"/>
  <c r="N1146" i="1"/>
  <c r="N1147" i="1"/>
  <c r="N1633" i="1"/>
  <c r="N1801" i="1"/>
  <c r="N93" i="1"/>
  <c r="N1634" i="1"/>
  <c r="N67" i="1"/>
  <c r="N655" i="1"/>
  <c r="N94" i="1"/>
  <c r="N656" i="1"/>
  <c r="N657" i="1"/>
  <c r="N76" i="1"/>
  <c r="N658" i="1"/>
  <c r="N659" i="1"/>
  <c r="N95" i="1"/>
  <c r="N1454" i="1"/>
  <c r="N1455" i="1"/>
  <c r="N1456" i="1"/>
  <c r="N1457" i="1"/>
  <c r="N1458" i="1"/>
  <c r="N1459" i="1"/>
  <c r="N1460" i="1"/>
  <c r="N1461" i="1"/>
  <c r="N1462" i="1"/>
  <c r="N1463" i="1"/>
  <c r="N1464" i="1"/>
  <c r="N96" i="1"/>
  <c r="N133" i="1"/>
  <c r="N134" i="1"/>
  <c r="N127" i="1"/>
  <c r="N217" i="1"/>
  <c r="N159" i="1"/>
  <c r="N243" i="1"/>
  <c r="N117" i="1"/>
  <c r="N97" i="1"/>
  <c r="N128" i="1"/>
  <c r="N129" i="1"/>
  <c r="N98" i="1"/>
  <c r="N99" i="1"/>
  <c r="N100" i="1"/>
  <c r="N166" i="1"/>
  <c r="N130" i="1"/>
  <c r="N131" i="1"/>
  <c r="N101" i="1"/>
  <c r="N109" i="1"/>
  <c r="N219" i="1"/>
  <c r="N201" i="1"/>
  <c r="N223" i="1"/>
  <c r="N102" i="1"/>
  <c r="N103" i="1"/>
  <c r="N104" i="1"/>
  <c r="N105" i="1"/>
  <c r="N1465" i="1"/>
  <c r="N1466" i="1"/>
  <c r="N1467" i="1"/>
  <c r="N224" i="1"/>
  <c r="N132" i="1"/>
  <c r="N167" i="1"/>
  <c r="N220" i="1"/>
  <c r="N106" i="1"/>
  <c r="N107" i="1"/>
  <c r="N108" i="1"/>
  <c r="N221" i="1"/>
  <c r="N135" i="1"/>
  <c r="N168" i="1"/>
  <c r="N169" i="1"/>
  <c r="N199" i="1"/>
  <c r="N225" i="1"/>
  <c r="N226" i="1"/>
  <c r="N174" i="1"/>
  <c r="N175" i="1"/>
  <c r="N176" i="1"/>
  <c r="N170" i="1"/>
  <c r="N171" i="1"/>
  <c r="N110" i="1"/>
  <c r="N172" i="1"/>
  <c r="N236" i="1"/>
  <c r="N237" i="1"/>
  <c r="N173" i="1"/>
  <c r="N238" i="1"/>
  <c r="N239" i="1"/>
  <c r="N240" i="1"/>
  <c r="N883" i="1"/>
  <c r="N241" i="1"/>
  <c r="N227" i="1"/>
  <c r="N228" i="1"/>
  <c r="N229" i="1"/>
  <c r="N230" i="1"/>
  <c r="N177" i="1"/>
  <c r="N218" i="1"/>
  <c r="N1468" i="1"/>
  <c r="N1469" i="1"/>
  <c r="N1470" i="1"/>
  <c r="N1471" i="1"/>
  <c r="N136" i="1"/>
  <c r="N155" i="1"/>
  <c r="N111" i="1"/>
  <c r="N178" i="1"/>
  <c r="N137" i="1"/>
  <c r="N147" i="1"/>
  <c r="N138" i="1"/>
  <c r="N1472" i="1"/>
  <c r="N1473" i="1"/>
  <c r="N1474" i="1"/>
  <c r="N1475" i="1"/>
  <c r="N1476" i="1"/>
  <c r="N1477" i="1"/>
  <c r="N1478" i="1"/>
  <c r="N1479" i="1"/>
  <c r="N1480" i="1"/>
  <c r="N231" i="1"/>
  <c r="N1481" i="1"/>
  <c r="N1482" i="1"/>
  <c r="N232" i="1"/>
  <c r="N233" i="1"/>
  <c r="N179" i="1"/>
  <c r="N242" i="1"/>
  <c r="N234" i="1"/>
  <c r="N180" i="1"/>
  <c r="N181" i="1"/>
  <c r="N182" i="1"/>
  <c r="N183" i="1"/>
  <c r="N139" i="1"/>
  <c r="N1483" i="1"/>
  <c r="N1484" i="1"/>
  <c r="N140" i="1"/>
  <c r="N1485" i="1"/>
  <c r="N1486" i="1"/>
  <c r="N1487" i="1"/>
  <c r="N1488" i="1"/>
  <c r="N1489" i="1"/>
  <c r="N1490" i="1"/>
  <c r="N1491" i="1"/>
  <c r="N1492" i="1"/>
  <c r="N1493" i="1"/>
  <c r="N1494" i="1"/>
  <c r="N141" i="1"/>
  <c r="N142" i="1"/>
  <c r="N112" i="1"/>
  <c r="N54" i="1"/>
  <c r="N55" i="1"/>
  <c r="N113" i="1"/>
  <c r="N1967" i="1"/>
  <c r="N1670" i="1"/>
  <c r="N1968" i="1"/>
  <c r="N1969" i="1"/>
  <c r="N1970" i="1"/>
  <c r="N1971" i="1"/>
  <c r="N1044" i="1"/>
  <c r="N1671" i="1"/>
  <c r="N114" i="1"/>
  <c r="N143" i="1"/>
  <c r="N144" i="1"/>
  <c r="N145" i="1"/>
  <c r="N146" i="1"/>
  <c r="N660" i="1"/>
  <c r="N661" i="1"/>
  <c r="N56" i="1"/>
  <c r="N662" i="1"/>
  <c r="N1972" i="1"/>
  <c r="N184" i="1"/>
  <c r="N1495" i="1"/>
  <c r="N1672" i="1"/>
  <c r="N1673" i="1"/>
  <c r="N1674" i="1"/>
  <c r="N1567" i="1"/>
  <c r="N1568" i="1"/>
  <c r="N663" i="1"/>
  <c r="N68" i="1"/>
  <c r="N69" i="1"/>
  <c r="N91" i="1"/>
  <c r="N664" i="1"/>
  <c r="N665" i="1"/>
  <c r="N666" i="1"/>
  <c r="N1573" i="1"/>
  <c r="N185" i="1"/>
  <c r="N186" i="1"/>
  <c r="N187" i="1"/>
  <c r="N188" i="1"/>
  <c r="N189" i="1"/>
  <c r="N667" i="1"/>
  <c r="N668" i="1"/>
  <c r="N669" i="1"/>
  <c r="N670" i="1"/>
  <c r="N671" i="1"/>
  <c r="N672" i="1"/>
  <c r="N673" i="1"/>
  <c r="N674" i="1"/>
  <c r="N675" i="1"/>
  <c r="N676" i="1"/>
  <c r="N677" i="1"/>
  <c r="N678" i="1"/>
  <c r="N679" i="1"/>
  <c r="N680" i="1"/>
  <c r="N681" i="1"/>
  <c r="N682" i="1"/>
  <c r="N683" i="1"/>
  <c r="N684" i="1"/>
  <c r="N685" i="1"/>
  <c r="N686" i="1"/>
  <c r="N190" i="1"/>
  <c r="N687" i="1"/>
  <c r="N688" i="1"/>
  <c r="N689" i="1"/>
  <c r="N191" i="1"/>
  <c r="N115" i="1"/>
  <c r="N148" i="1"/>
  <c r="N192" i="1"/>
  <c r="N193" i="1"/>
  <c r="N194" i="1"/>
  <c r="N690" i="1"/>
  <c r="N691" i="1"/>
  <c r="N692" i="1"/>
  <c r="N222" i="1"/>
  <c r="N693" i="1"/>
  <c r="N694" i="1"/>
  <c r="N695" i="1"/>
  <c r="N1802" i="1"/>
  <c r="N1803" i="1"/>
  <c r="N149" i="1"/>
  <c r="N150" i="1"/>
  <c r="N696" i="1"/>
  <c r="N116" i="1"/>
  <c r="N151" i="1"/>
  <c r="N1271" i="1"/>
  <c r="N1272" i="1"/>
  <c r="N697" i="1"/>
  <c r="N1927" i="1"/>
  <c r="N200" i="1"/>
  <c r="N698" i="1"/>
  <c r="N1273" i="1"/>
  <c r="N195" i="1"/>
  <c r="N152" i="1"/>
  <c r="N153" i="1"/>
  <c r="N154" i="1"/>
  <c r="N235" i="1"/>
  <c r="N118" i="1"/>
  <c r="N57" i="1"/>
  <c r="N1635" i="1"/>
  <c r="N77" i="1"/>
  <c r="N1636" i="1"/>
  <c r="N891" i="1"/>
  <c r="N892" i="1"/>
  <c r="N893" i="1"/>
  <c r="N1804" i="1"/>
  <c r="N699" i="1"/>
  <c r="N156" i="1"/>
  <c r="N700" i="1"/>
  <c r="N701" i="1"/>
  <c r="N702" i="1"/>
  <c r="N703" i="1"/>
  <c r="N704" i="1"/>
  <c r="N705" i="1"/>
  <c r="N706" i="1"/>
  <c r="N707" i="1"/>
  <c r="N708" i="1"/>
  <c r="N709" i="1"/>
  <c r="N426" i="1"/>
  <c r="N710" i="1"/>
  <c r="N711" i="1"/>
  <c r="N712" i="1"/>
  <c r="N713" i="1"/>
  <c r="N714" i="1"/>
  <c r="N715" i="1"/>
  <c r="N716" i="1"/>
  <c r="N717" i="1"/>
  <c r="N718" i="1"/>
  <c r="N719" i="1"/>
  <c r="N720" i="1"/>
  <c r="N721" i="1"/>
  <c r="N722" i="1"/>
  <c r="N723" i="1"/>
  <c r="N119" i="1"/>
  <c r="N724" i="1"/>
  <c r="N1928" i="1"/>
  <c r="N725" i="1"/>
  <c r="N197" i="1"/>
  <c r="N120" i="1"/>
  <c r="N121" i="1"/>
  <c r="N196" i="1"/>
  <c r="N244" i="1"/>
  <c r="N202" i="1"/>
  <c r="N203" i="1"/>
  <c r="N204" i="1"/>
  <c r="N205" i="1"/>
  <c r="N206" i="1"/>
  <c r="N726" i="1"/>
  <c r="N727" i="1"/>
  <c r="N1148" i="1"/>
  <c r="N198" i="1"/>
  <c r="N1805" i="1"/>
  <c r="N1583" i="1"/>
  <c r="N728" i="1"/>
  <c r="N1806" i="1"/>
  <c r="N729" i="1"/>
  <c r="N1807" i="1"/>
  <c r="N157" i="1"/>
  <c r="N158" i="1"/>
  <c r="N245" i="1"/>
  <c r="N1929" i="1"/>
  <c r="N730" i="1"/>
  <c r="N207" i="1"/>
  <c r="N1149" i="1"/>
  <c r="N122" i="1"/>
  <c r="N731" i="1"/>
  <c r="N161" i="1"/>
  <c r="N208" i="1"/>
  <c r="N209" i="1"/>
  <c r="N1808" i="1"/>
  <c r="N1809" i="1"/>
  <c r="N210" i="1"/>
  <c r="N211" i="1"/>
  <c r="N123" i="1"/>
  <c r="N1150" i="1"/>
  <c r="N1151" i="1"/>
  <c r="N212" i="1"/>
  <c r="N160" i="1"/>
  <c r="N213" i="1"/>
  <c r="N214" i="1"/>
  <c r="N215" i="1"/>
  <c r="N246" i="1"/>
  <c r="N162" i="1"/>
  <c r="N124" i="1"/>
  <c r="N163" i="1"/>
  <c r="N125" i="1"/>
  <c r="N126" i="1"/>
  <c r="N216" i="1"/>
  <c r="N247" i="1"/>
  <c r="N164" i="1"/>
  <c r="N165" i="1"/>
  <c r="N248" i="1"/>
  <c r="N255" i="1"/>
  <c r="N249" i="1"/>
  <c r="N256" i="1"/>
  <c r="N252" i="1"/>
  <c r="N253" i="1"/>
  <c r="N250" i="1"/>
  <c r="N489" i="1"/>
  <c r="N259" i="1"/>
  <c r="N251" i="1"/>
  <c r="N257" i="1"/>
  <c r="N258" i="1"/>
  <c r="N1637" i="1"/>
  <c r="N254" i="1"/>
  <c r="N1675" i="1"/>
  <c r="N1676" i="1"/>
  <c r="N490" i="1"/>
  <c r="N260" i="1"/>
  <c r="N261" i="1"/>
  <c r="N264" i="1"/>
  <c r="N732" i="1"/>
  <c r="N262" i="1"/>
  <c r="N70" i="1"/>
  <c r="N270" i="1"/>
  <c r="N265" i="1"/>
  <c r="N263" i="1"/>
  <c r="N266" i="1"/>
  <c r="N267" i="1"/>
  <c r="N78" i="1"/>
  <c r="N268" i="1"/>
  <c r="N269" i="1"/>
  <c r="N271" i="1"/>
  <c r="N273" i="1"/>
  <c r="N285" i="1"/>
  <c r="N286" i="1"/>
  <c r="N274" i="1"/>
  <c r="N275" i="1"/>
  <c r="N276" i="1"/>
  <c r="N287" i="1"/>
  <c r="N288" i="1"/>
  <c r="N289" i="1"/>
  <c r="N290" i="1"/>
  <c r="N343" i="1"/>
  <c r="N355" i="1"/>
  <c r="N277" i="1"/>
  <c r="N304" i="1"/>
  <c r="N283" i="1"/>
  <c r="N284" i="1"/>
  <c r="N278" i="1"/>
  <c r="N291" i="1"/>
  <c r="N292" i="1"/>
  <c r="N293" i="1"/>
  <c r="N279" i="1"/>
  <c r="N294" i="1"/>
  <c r="N295" i="1"/>
  <c r="N296" i="1"/>
  <c r="N297" i="1"/>
  <c r="N298" i="1"/>
  <c r="N356" i="1"/>
  <c r="N354" i="1"/>
  <c r="N347" i="1"/>
  <c r="N299" i="1"/>
  <c r="N357" i="1"/>
  <c r="N358" i="1"/>
  <c r="N359" i="1"/>
  <c r="N360" i="1"/>
  <c r="N361" i="1"/>
  <c r="N362" i="1"/>
  <c r="N300" i="1"/>
  <c r="N301" i="1"/>
  <c r="N302" i="1"/>
  <c r="N303" i="1"/>
  <c r="N733" i="1"/>
  <c r="N1810" i="1"/>
  <c r="N1811" i="1"/>
  <c r="N280" i="1"/>
  <c r="N305" i="1"/>
  <c r="N306" i="1"/>
  <c r="N307" i="1"/>
  <c r="N281" i="1"/>
  <c r="N308" i="1"/>
  <c r="N309" i="1"/>
  <c r="N310" i="1"/>
  <c r="N470" i="1"/>
  <c r="N471" i="1"/>
  <c r="N311" i="1"/>
  <c r="N312" i="1"/>
  <c r="N734" i="1"/>
  <c r="N313" i="1"/>
  <c r="N314" i="1"/>
  <c r="N315" i="1"/>
  <c r="N316" i="1"/>
  <c r="N317" i="1"/>
  <c r="N318" i="1"/>
  <c r="N319" i="1"/>
  <c r="N320" i="1"/>
  <c r="N321" i="1"/>
  <c r="N1638" i="1"/>
  <c r="N735" i="1"/>
  <c r="N427" i="1"/>
  <c r="N428" i="1"/>
  <c r="N429" i="1"/>
  <c r="N894" i="1"/>
  <c r="N322" i="1"/>
  <c r="N323" i="1"/>
  <c r="N324" i="1"/>
  <c r="N325" i="1"/>
  <c r="N326" i="1"/>
  <c r="N327" i="1"/>
  <c r="N328" i="1"/>
  <c r="N329" i="1"/>
  <c r="N1496" i="1"/>
  <c r="N1497" i="1"/>
  <c r="N1498" i="1"/>
  <c r="N1812" i="1"/>
  <c r="N1813" i="1"/>
  <c r="N1499" i="1"/>
  <c r="N1500" i="1"/>
  <c r="N1501" i="1"/>
  <c r="N1502" i="1"/>
  <c r="N1503" i="1"/>
  <c r="N1504" i="1"/>
  <c r="N1505" i="1"/>
  <c r="N1506" i="1"/>
  <c r="N1507" i="1"/>
  <c r="N1508" i="1"/>
  <c r="N1509" i="1"/>
  <c r="N1510" i="1"/>
  <c r="N1511" i="1"/>
  <c r="N1512" i="1"/>
  <c r="N330" i="1"/>
  <c r="N331" i="1"/>
  <c r="N332" i="1"/>
  <c r="N333" i="1"/>
  <c r="N344" i="1"/>
  <c r="N272" i="1"/>
  <c r="N345" i="1"/>
  <c r="N282" i="1"/>
  <c r="N736" i="1"/>
  <c r="N737" i="1"/>
  <c r="N346" i="1"/>
  <c r="N738" i="1"/>
  <c r="N363" i="1"/>
  <c r="N364" i="1"/>
  <c r="N365" i="1"/>
  <c r="N366" i="1"/>
  <c r="N334" i="1"/>
  <c r="N367" i="1"/>
  <c r="N368" i="1"/>
  <c r="N348" i="1"/>
  <c r="N335" i="1"/>
  <c r="N336" i="1"/>
  <c r="N1814" i="1"/>
  <c r="N1815" i="1"/>
  <c r="N1816" i="1"/>
  <c r="N337" i="1"/>
  <c r="N1677" i="1"/>
  <c r="N338" i="1"/>
  <c r="N339" i="1"/>
  <c r="N340" i="1"/>
  <c r="N341" i="1"/>
  <c r="N349" i="1"/>
  <c r="N350" i="1"/>
  <c r="N351" i="1"/>
  <c r="N895" i="1"/>
  <c r="N896" i="1"/>
  <c r="N897" i="1"/>
  <c r="N898" i="1"/>
  <c r="N899" i="1"/>
  <c r="N352" i="1"/>
  <c r="N353" i="1"/>
  <c r="N900" i="1"/>
  <c r="N901" i="1"/>
  <c r="N902" i="1"/>
  <c r="N903" i="1"/>
  <c r="N1973" i="1"/>
  <c r="N1639" i="1"/>
  <c r="N739" i="1"/>
  <c r="N1974" i="1"/>
  <c r="N1678" i="1"/>
  <c r="N342" i="1"/>
  <c r="N1640" i="1"/>
  <c r="N1513" i="1"/>
  <c r="N382" i="1"/>
  <c r="N398" i="1"/>
  <c r="N373" i="1"/>
  <c r="N369" i="1"/>
  <c r="N370" i="1"/>
  <c r="N740" i="1"/>
  <c r="N371" i="1"/>
  <c r="N374" i="1"/>
  <c r="N377" i="1"/>
  <c r="N380" i="1"/>
  <c r="N396" i="1"/>
  <c r="N397" i="1"/>
  <c r="N399" i="1"/>
  <c r="N375" i="1"/>
  <c r="N381" i="1"/>
  <c r="N376" i="1"/>
  <c r="N378" i="1"/>
  <c r="N58" i="1"/>
  <c r="N379" i="1"/>
  <c r="N383" i="1"/>
  <c r="N385" i="1"/>
  <c r="N386" i="1"/>
  <c r="N372" i="1"/>
  <c r="N430" i="1"/>
  <c r="N387" i="1"/>
  <c r="N384" i="1"/>
  <c r="N904" i="1"/>
  <c r="N741" i="1"/>
  <c r="N742" i="1"/>
  <c r="N743" i="1"/>
  <c r="N744" i="1"/>
  <c r="N1817" i="1"/>
  <c r="N393" i="1"/>
  <c r="N395" i="1"/>
  <c r="N394" i="1"/>
  <c r="N59" i="1"/>
  <c r="N388" i="1"/>
  <c r="N389" i="1"/>
  <c r="N391" i="1"/>
  <c r="N390" i="1"/>
  <c r="N392" i="1"/>
  <c r="N400" i="1"/>
  <c r="N60" i="1"/>
  <c r="N431" i="1"/>
  <c r="N432" i="1"/>
  <c r="N433" i="1"/>
  <c r="N434" i="1"/>
  <c r="N435" i="1"/>
  <c r="N1641" i="1"/>
  <c r="N745" i="1"/>
  <c r="N416" i="1"/>
  <c r="N401" i="1"/>
  <c r="N746" i="1"/>
  <c r="N1152" i="1"/>
  <c r="N402" i="1"/>
  <c r="N1818" i="1"/>
  <c r="N1819" i="1"/>
  <c r="N436" i="1"/>
  <c r="N61" i="1"/>
  <c r="N62" i="1"/>
  <c r="N437" i="1"/>
  <c r="N747" i="1"/>
  <c r="N748" i="1"/>
  <c r="N1975" i="1"/>
  <c r="N412" i="1"/>
  <c r="N71" i="1"/>
  <c r="N1514" i="1"/>
  <c r="N413" i="1"/>
  <c r="N414" i="1"/>
  <c r="N1515" i="1"/>
  <c r="N1516" i="1"/>
  <c r="N1517" i="1"/>
  <c r="N1518" i="1"/>
  <c r="N1519" i="1"/>
  <c r="N1520" i="1"/>
  <c r="N1521" i="1"/>
  <c r="N417" i="1"/>
  <c r="N749" i="1"/>
  <c r="N403" i="1"/>
  <c r="N415" i="1"/>
  <c r="N418" i="1"/>
  <c r="N409" i="1"/>
  <c r="N1045" i="1"/>
  <c r="N404" i="1"/>
  <c r="N405" i="1"/>
  <c r="N406" i="1"/>
  <c r="N407" i="1"/>
  <c r="N408" i="1"/>
  <c r="N419" i="1"/>
  <c r="N750" i="1"/>
  <c r="N751" i="1"/>
  <c r="N752" i="1"/>
  <c r="N753" i="1"/>
  <c r="N754" i="1"/>
  <c r="N1274" i="1"/>
  <c r="N1275" i="1"/>
  <c r="N755" i="1"/>
  <c r="N1930" i="1"/>
  <c r="N410" i="1"/>
  <c r="N411" i="1"/>
  <c r="N479" i="1"/>
  <c r="N478" i="1"/>
  <c r="N481" i="1"/>
  <c r="N482" i="1"/>
  <c r="N485" i="1"/>
  <c r="N488" i="1"/>
  <c r="N483" i="1"/>
  <c r="N480" i="1"/>
  <c r="N486" i="1"/>
  <c r="N487" i="1"/>
  <c r="N484" i="1"/>
  <c r="N499" i="1"/>
  <c r="N494" i="1"/>
  <c r="N492" i="1"/>
  <c r="N495" i="1"/>
  <c r="N493" i="1"/>
  <c r="N496" i="1"/>
  <c r="N497" i="1"/>
  <c r="N498" i="1"/>
  <c r="N502" i="1"/>
  <c r="N503" i="1"/>
  <c r="N500" i="1"/>
  <c r="N504" i="1"/>
  <c r="N501" i="1"/>
  <c r="N573" i="1"/>
  <c r="N505" i="1"/>
  <c r="N534" i="1"/>
  <c r="N506" i="1"/>
  <c r="N519" i="1"/>
  <c r="N520" i="1"/>
  <c r="N507" i="1"/>
  <c r="N535" i="1"/>
  <c r="N536" i="1"/>
  <c r="N516" i="1"/>
  <c r="N508" i="1"/>
  <c r="N560" i="1"/>
  <c r="N561" i="1"/>
  <c r="N509" i="1"/>
  <c r="N537" i="1"/>
  <c r="N538" i="1"/>
  <c r="N756" i="1"/>
  <c r="N566" i="1"/>
  <c r="N567" i="1"/>
  <c r="N539" i="1"/>
  <c r="N552" i="1"/>
  <c r="N540" i="1"/>
  <c r="N510" i="1"/>
  <c r="N575" i="1"/>
  <c r="N1584" i="1"/>
  <c r="N541" i="1"/>
  <c r="N757" i="1"/>
  <c r="N758" i="1"/>
  <c r="N1931" i="1"/>
  <c r="N1679" i="1"/>
  <c r="N1932" i="1"/>
  <c r="N1680" i="1"/>
  <c r="N759" i="1"/>
  <c r="N511" i="1"/>
  <c r="N1681" i="1"/>
  <c r="N1682" i="1"/>
  <c r="N1683" i="1"/>
  <c r="N1684" i="1"/>
  <c r="N1685" i="1"/>
  <c r="N1933" i="1"/>
  <c r="N1686" i="1"/>
  <c r="N1934" i="1"/>
  <c r="N1935" i="1"/>
  <c r="N1687" i="1"/>
  <c r="N1688" i="1"/>
  <c r="N1689" i="1"/>
  <c r="N1690" i="1"/>
  <c r="N1691" i="1"/>
  <c r="N1692" i="1"/>
  <c r="N542" i="1"/>
  <c r="N1276" i="1"/>
  <c r="N553" i="1"/>
  <c r="N905" i="1"/>
  <c r="N760" i="1"/>
  <c r="N761" i="1"/>
  <c r="N1976" i="1"/>
  <c r="N1977" i="1"/>
  <c r="N1642" i="1"/>
  <c r="N63" i="1"/>
  <c r="N1522" i="1"/>
  <c r="N438" i="1"/>
  <c r="N762" i="1"/>
  <c r="N439" i="1"/>
  <c r="N1570" i="1"/>
  <c r="N1820" i="1"/>
  <c r="N512" i="1"/>
  <c r="N562" i="1"/>
  <c r="N543" i="1"/>
  <c r="N544" i="1"/>
  <c r="N521" i="1"/>
  <c r="N522" i="1"/>
  <c r="N523" i="1"/>
  <c r="N513" i="1"/>
  <c r="N524" i="1"/>
  <c r="N545" i="1"/>
  <c r="N563" i="1"/>
  <c r="N514" i="1"/>
  <c r="N546" i="1"/>
  <c r="N547" i="1"/>
  <c r="N548" i="1"/>
  <c r="N1523" i="1"/>
  <c r="N1524" i="1"/>
  <c r="N564" i="1"/>
  <c r="N549" i="1"/>
  <c r="N550" i="1"/>
  <c r="N525" i="1"/>
  <c r="N526" i="1"/>
  <c r="N527" i="1"/>
  <c r="N574" i="1"/>
  <c r="N515" i="1"/>
  <c r="N1525" i="1"/>
  <c r="N1526" i="1"/>
  <c r="N551" i="1"/>
  <c r="N528" i="1"/>
  <c r="N517" i="1"/>
  <c r="N577" i="1"/>
  <c r="N578" i="1"/>
  <c r="N579" i="1"/>
  <c r="N565" i="1"/>
  <c r="N554" i="1"/>
  <c r="N555" i="1"/>
  <c r="N556" i="1"/>
  <c r="N529" i="1"/>
  <c r="N530" i="1"/>
  <c r="N1978" i="1"/>
  <c r="N557" i="1"/>
  <c r="N576" i="1"/>
  <c r="N531" i="1"/>
  <c r="N558" i="1"/>
  <c r="N559" i="1"/>
  <c r="N532" i="1"/>
  <c r="N518" i="1"/>
  <c r="N533" i="1"/>
  <c r="N568" i="1"/>
  <c r="N569" i="1"/>
  <c r="N570" i="1"/>
  <c r="N571" i="1"/>
  <c r="N572" i="1"/>
  <c r="N580" i="1"/>
  <c r="N583" i="1"/>
  <c r="N590" i="1"/>
  <c r="N584" i="1"/>
  <c r="N585" i="1"/>
  <c r="N581" i="1"/>
  <c r="N582" i="1"/>
  <c r="N586" i="1"/>
  <c r="N587" i="1"/>
  <c r="N588" i="1"/>
  <c r="N589" i="1"/>
  <c r="N593" i="1"/>
  <c r="N602" i="1"/>
  <c r="N591" i="1"/>
  <c r="N594" i="1"/>
  <c r="N595" i="1"/>
  <c r="N596" i="1"/>
  <c r="N597" i="1"/>
  <c r="N598" i="1"/>
  <c r="N599" i="1"/>
  <c r="N603" i="1"/>
  <c r="N592" i="1"/>
  <c r="N1527" i="1"/>
  <c r="N472" i="1"/>
  <c r="N440" i="1"/>
  <c r="N441" i="1"/>
  <c r="N1979" i="1"/>
  <c r="N1693" i="1"/>
  <c r="N1694" i="1"/>
  <c r="N442" i="1"/>
  <c r="N763" i="1"/>
  <c r="N443" i="1"/>
  <c r="N1980" i="1"/>
  <c r="N604" i="1"/>
  <c r="N1821" i="1"/>
  <c r="N1695" i="1"/>
  <c r="N72" i="1"/>
  <c r="N1822" i="1"/>
  <c r="N1823" i="1"/>
  <c r="N600" i="1"/>
  <c r="N601" i="1"/>
  <c r="N881" i="1"/>
  <c r="N1643" i="1"/>
  <c r="N444" i="1"/>
  <c r="N1644" i="1"/>
  <c r="N882" i="1"/>
  <c r="N915" i="1"/>
  <c r="N916" i="1"/>
  <c r="N917" i="1"/>
  <c r="N918" i="1"/>
  <c r="N919" i="1"/>
  <c r="N920" i="1"/>
  <c r="N921" i="1"/>
  <c r="N943" i="1"/>
  <c r="N922" i="1"/>
  <c r="N923" i="1"/>
  <c r="N764" i="1"/>
  <c r="N765" i="1"/>
  <c r="N766" i="1"/>
  <c r="N767" i="1"/>
  <c r="N768" i="1"/>
  <c r="N1528" i="1"/>
  <c r="N1529" i="1"/>
  <c r="N1530" i="1"/>
  <c r="N924" i="1"/>
  <c r="N1531" i="1"/>
  <c r="N769" i="1"/>
  <c r="N770" i="1"/>
  <c r="N771" i="1"/>
  <c r="N1585" i="1"/>
  <c r="N925" i="1"/>
  <c r="N937" i="1"/>
  <c r="N932" i="1"/>
  <c r="N926" i="1"/>
  <c r="N927" i="1"/>
  <c r="N1532" i="1"/>
  <c r="N1533" i="1"/>
  <c r="N933" i="1"/>
  <c r="N772" i="1"/>
  <c r="N773" i="1"/>
  <c r="N1534" i="1"/>
  <c r="N1535" i="1"/>
  <c r="N774" i="1"/>
  <c r="N775" i="1"/>
  <c r="N1981" i="1"/>
  <c r="N445" i="1"/>
  <c r="N1075" i="1"/>
  <c r="N1645" i="1"/>
  <c r="N944" i="1"/>
  <c r="N934" i="1"/>
  <c r="N935" i="1"/>
  <c r="N936" i="1"/>
  <c r="N928" i="1"/>
  <c r="N929" i="1"/>
  <c r="N938" i="1"/>
  <c r="N939" i="1"/>
  <c r="N940" i="1"/>
  <c r="N930" i="1"/>
  <c r="N941" i="1"/>
  <c r="N942" i="1"/>
  <c r="N931" i="1"/>
  <c r="N945" i="1"/>
  <c r="N946" i="1"/>
  <c r="N947" i="1"/>
  <c r="N949" i="1"/>
  <c r="N950" i="1"/>
  <c r="N906" i="1"/>
  <c r="N473" i="1"/>
  <c r="N948" i="1"/>
  <c r="N951" i="1"/>
  <c r="N954" i="1"/>
  <c r="N952" i="1"/>
  <c r="N953" i="1"/>
  <c r="N966" i="1"/>
  <c r="N967" i="1"/>
  <c r="N968" i="1"/>
  <c r="N1022" i="1"/>
  <c r="N1982" i="1"/>
  <c r="N1824" i="1"/>
  <c r="N776" i="1"/>
  <c r="N777" i="1"/>
  <c r="N778" i="1"/>
  <c r="N969" i="1"/>
  <c r="N970" i="1"/>
  <c r="N986" i="1"/>
  <c r="N1646" i="1"/>
  <c r="N1647" i="1"/>
  <c r="N64" i="1"/>
  <c r="N779" i="1"/>
  <c r="N780" i="1"/>
  <c r="N987" i="1"/>
  <c r="N971" i="1"/>
  <c r="N988" i="1"/>
  <c r="N886" i="1"/>
  <c r="N887" i="1"/>
  <c r="N1696" i="1"/>
  <c r="N972" i="1"/>
  <c r="N989" i="1"/>
  <c r="N781" i="1"/>
  <c r="N990" i="1"/>
  <c r="N1825" i="1"/>
  <c r="N446" i="1"/>
  <c r="N1648" i="1"/>
  <c r="N447" i="1"/>
  <c r="N448" i="1"/>
  <c r="N782" i="1"/>
  <c r="N783" i="1"/>
  <c r="N907" i="1"/>
  <c r="N908" i="1"/>
  <c r="N909" i="1"/>
  <c r="N910" i="1"/>
  <c r="N1020" i="1"/>
  <c r="N911" i="1"/>
  <c r="N973" i="1"/>
  <c r="N974" i="1"/>
  <c r="N1826" i="1"/>
  <c r="N975" i="1"/>
  <c r="N991" i="1"/>
  <c r="N992" i="1"/>
  <c r="N993" i="1"/>
  <c r="N1983" i="1"/>
  <c r="N994" i="1"/>
  <c r="N474" i="1"/>
  <c r="N1569" i="1"/>
  <c r="N449" i="1"/>
  <c r="N1021" i="1"/>
  <c r="N976" i="1"/>
  <c r="N450" i="1"/>
  <c r="N784" i="1"/>
  <c r="N785" i="1"/>
  <c r="N786" i="1"/>
  <c r="N787" i="1"/>
  <c r="N788" i="1"/>
  <c r="N1697" i="1"/>
  <c r="N1698" i="1"/>
  <c r="N1827" i="1"/>
  <c r="N1828" i="1"/>
  <c r="N977" i="1"/>
  <c r="N995" i="1"/>
  <c r="N1536" i="1"/>
  <c r="N996" i="1"/>
  <c r="N997" i="1"/>
  <c r="N998" i="1"/>
  <c r="N978" i="1"/>
  <c r="N979" i="1"/>
  <c r="N999" i="1"/>
  <c r="N789" i="1"/>
  <c r="N790" i="1"/>
  <c r="N791" i="1"/>
  <c r="N792" i="1"/>
  <c r="N793" i="1"/>
  <c r="N794" i="1"/>
  <c r="N795" i="1"/>
  <c r="N796" i="1"/>
  <c r="N797" i="1"/>
  <c r="N798" i="1"/>
  <c r="N799" i="1"/>
  <c r="N800" i="1"/>
  <c r="N801" i="1"/>
  <c r="N802" i="1"/>
  <c r="N1046" i="1"/>
  <c r="N803" i="1"/>
  <c r="N1269" i="1"/>
  <c r="N1000" i="1"/>
  <c r="N980" i="1"/>
  <c r="N981" i="1"/>
  <c r="N65" i="1"/>
  <c r="N804" i="1"/>
  <c r="N1537" i="1"/>
  <c r="N884" i="1"/>
  <c r="N885" i="1"/>
  <c r="N1001" i="1"/>
  <c r="N1002" i="1"/>
  <c r="N1003" i="1"/>
  <c r="N1016" i="1"/>
  <c r="N1004" i="1"/>
  <c r="N1005" i="1"/>
  <c r="N1006" i="1"/>
  <c r="N982" i="1"/>
  <c r="N983" i="1"/>
  <c r="N984" i="1"/>
  <c r="N1023" i="1"/>
  <c r="N1015" i="1"/>
  <c r="N1699" i="1"/>
  <c r="N805" i="1"/>
  <c r="N806" i="1"/>
  <c r="N807" i="1"/>
  <c r="N808" i="1"/>
  <c r="N809" i="1"/>
  <c r="N810" i="1"/>
  <c r="N811" i="1"/>
  <c r="N1586" i="1"/>
  <c r="N1587" i="1"/>
  <c r="N1153" i="1"/>
  <c r="N1154" i="1"/>
  <c r="N1155" i="1"/>
  <c r="N1156" i="1"/>
  <c r="N73" i="1"/>
  <c r="N1007" i="1"/>
  <c r="N1024" i="1"/>
  <c r="N1025" i="1"/>
  <c r="N1008" i="1"/>
  <c r="N1009" i="1"/>
  <c r="N1010" i="1"/>
  <c r="N1011" i="1"/>
  <c r="N1012" i="1"/>
  <c r="N1013" i="1"/>
  <c r="N985" i="1"/>
  <c r="N1019" i="1"/>
  <c r="N1017" i="1"/>
  <c r="N1018" i="1"/>
  <c r="N1014" i="1"/>
  <c r="N1029" i="1"/>
  <c r="N1037" i="1"/>
  <c r="N1030" i="1"/>
  <c r="N1036" i="1"/>
  <c r="N1033" i="1"/>
  <c r="N1031" i="1"/>
  <c r="N1026" i="1"/>
  <c r="N1032" i="1"/>
  <c r="N1027" i="1"/>
  <c r="N1034" i="1"/>
  <c r="N1035" i="1"/>
  <c r="N1028" i="1"/>
  <c r="N1042" i="1"/>
  <c r="N1038" i="1"/>
  <c r="N1039" i="1"/>
  <c r="N1040" i="1"/>
  <c r="N1043" i="1"/>
  <c r="N1041" i="1"/>
  <c r="N1061" i="1"/>
  <c r="N1062" i="1"/>
  <c r="N1072" i="1"/>
  <c r="N1065" i="1"/>
  <c r="N1073" i="1"/>
  <c r="N1066" i="1"/>
  <c r="N1067" i="1"/>
  <c r="N1068" i="1"/>
  <c r="N1069" i="1"/>
  <c r="N1070" i="1"/>
  <c r="N1063" i="1"/>
  <c r="N1064" i="1"/>
  <c r="N1074" i="1"/>
  <c r="N1071" i="1"/>
  <c r="N1256" i="1"/>
  <c r="N1176" i="1"/>
  <c r="N1177" i="1"/>
  <c r="N1202" i="1"/>
  <c r="N1178" i="1"/>
  <c r="N1179" i="1"/>
  <c r="N1180" i="1"/>
  <c r="N1203" i="1"/>
  <c r="N1181" i="1"/>
  <c r="N1204" i="1"/>
  <c r="N1182" i="1"/>
  <c r="N1205" i="1"/>
  <c r="N1206" i="1"/>
  <c r="N1247" i="1"/>
  <c r="N1183" i="1"/>
  <c r="N1207" i="1"/>
  <c r="N1184" i="1"/>
  <c r="N1185" i="1"/>
  <c r="N1186" i="1"/>
  <c r="N1187" i="1"/>
  <c r="N1248" i="1"/>
  <c r="N1188" i="1"/>
  <c r="N1208" i="1"/>
  <c r="N1209" i="1"/>
  <c r="N1210" i="1"/>
  <c r="N1211" i="1"/>
  <c r="N1212" i="1"/>
  <c r="N1213" i="1"/>
  <c r="N1214" i="1"/>
  <c r="N1264" i="1"/>
  <c r="N1189" i="1"/>
  <c r="N1249" i="1"/>
  <c r="N1190" i="1"/>
  <c r="N1215" i="1"/>
  <c r="N1265" i="1"/>
  <c r="N1250" i="1"/>
  <c r="N1216" i="1"/>
  <c r="N1217" i="1"/>
  <c r="N1218" i="1"/>
  <c r="N1191" i="1"/>
  <c r="N1219" i="1"/>
  <c r="N1220" i="1"/>
  <c r="N1257" i="1"/>
  <c r="N1258" i="1"/>
  <c r="N1192" i="1"/>
  <c r="N1221" i="1"/>
  <c r="N1222" i="1"/>
  <c r="N1223" i="1"/>
  <c r="N1224" i="1"/>
  <c r="N1225" i="1"/>
  <c r="N1251" i="1"/>
  <c r="N1226" i="1"/>
  <c r="N1193" i="1"/>
  <c r="N1227" i="1"/>
  <c r="N1228" i="1"/>
  <c r="N1194" i="1"/>
  <c r="N1229" i="1"/>
  <c r="N1230" i="1"/>
  <c r="N1231" i="1"/>
  <c r="N1232" i="1"/>
  <c r="N812" i="1"/>
  <c r="N1195" i="1"/>
  <c r="N1196" i="1"/>
  <c r="N1233" i="1"/>
  <c r="N1197" i="1"/>
  <c r="N1252" i="1"/>
  <c r="N1266" i="1"/>
  <c r="N1234" i="1"/>
  <c r="N1253" i="1"/>
  <c r="N1267" i="1"/>
  <c r="N1198" i="1"/>
  <c r="N1268" i="1"/>
  <c r="N1199" i="1"/>
  <c r="N1235" i="1"/>
  <c r="N1236" i="1"/>
  <c r="N1237" i="1"/>
  <c r="N1238" i="1"/>
  <c r="N1200" i="1"/>
  <c r="N1254" i="1"/>
  <c r="N1239" i="1"/>
  <c r="N1240" i="1"/>
  <c r="N1241" i="1"/>
  <c r="N1242" i="1"/>
  <c r="N1243" i="1"/>
  <c r="N1244" i="1"/>
  <c r="N1201" i="1"/>
  <c r="N1255" i="1"/>
  <c r="N1245" i="1"/>
  <c r="N1259" i="1"/>
  <c r="N1263" i="1"/>
  <c r="N1260" i="1"/>
  <c r="N1261" i="1"/>
  <c r="N1262" i="1"/>
  <c r="N1246" i="1"/>
  <c r="N1279" i="1"/>
  <c r="N1280" i="1"/>
  <c r="N1281" i="1"/>
  <c r="N1282" i="1"/>
  <c r="N1283" i="1"/>
  <c r="N1984" i="1"/>
  <c r="N1301" i="1"/>
  <c r="N1284" i="1"/>
  <c r="N1285" i="1"/>
  <c r="N1302" i="1"/>
  <c r="N1286" i="1"/>
  <c r="N813" i="1"/>
  <c r="N814" i="1"/>
  <c r="N815" i="1"/>
  <c r="N816" i="1"/>
  <c r="N817" i="1"/>
  <c r="N818" i="1"/>
  <c r="N819" i="1"/>
  <c r="N820" i="1"/>
  <c r="N821" i="1"/>
  <c r="N822" i="1"/>
  <c r="N66" i="1"/>
  <c r="N1538" i="1"/>
  <c r="N1539" i="1"/>
  <c r="N1540" i="1"/>
  <c r="N1541" i="1"/>
  <c r="N1542" i="1"/>
  <c r="N1543" i="1"/>
  <c r="N1544" i="1"/>
  <c r="N1545" i="1"/>
  <c r="N1546" i="1"/>
  <c r="N955" i="1"/>
  <c r="N956" i="1"/>
  <c r="N957" i="1"/>
  <c r="N958" i="1"/>
  <c r="N959" i="1"/>
  <c r="N960" i="1"/>
  <c r="N961" i="1"/>
  <c r="N1665" i="1"/>
  <c r="N1303" i="1"/>
  <c r="N1321" i="1"/>
  <c r="N1700" i="1"/>
  <c r="N1701" i="1"/>
  <c r="N1076" i="1"/>
  <c r="N1649" i="1"/>
  <c r="N1157" i="1"/>
  <c r="N1650" i="1"/>
  <c r="N1651" i="1"/>
  <c r="N1287" i="1"/>
  <c r="N1547" i="1"/>
  <c r="N1288" i="1"/>
  <c r="N1289" i="1"/>
  <c r="N1296" i="1"/>
  <c r="N1290" i="1"/>
  <c r="N1312" i="1"/>
  <c r="N1291" i="1"/>
  <c r="N1829" i="1"/>
  <c r="N1830" i="1"/>
  <c r="N1304" i="1"/>
  <c r="N1702" i="1"/>
  <c r="N1703" i="1"/>
  <c r="N451" i="1"/>
  <c r="N452" i="1"/>
  <c r="N1985" i="1"/>
  <c r="N1305" i="1"/>
  <c r="N1588" i="1"/>
  <c r="N1548" i="1"/>
  <c r="N1549" i="1"/>
  <c r="N1550" i="1"/>
  <c r="N1551" i="1"/>
  <c r="N1552" i="1"/>
  <c r="N1553" i="1"/>
  <c r="N1554" i="1"/>
  <c r="N1325" i="1"/>
  <c r="N823" i="1"/>
  <c r="N1326" i="1"/>
  <c r="N1327" i="1"/>
  <c r="N1292" i="1"/>
  <c r="N1306" i="1"/>
  <c r="N1293" i="1"/>
  <c r="N1323" i="1"/>
  <c r="N1307" i="1"/>
  <c r="N1328" i="1"/>
  <c r="N1308" i="1"/>
  <c r="N1309" i="1"/>
  <c r="N1310" i="1"/>
  <c r="N1294" i="1"/>
  <c r="N1704" i="1"/>
  <c r="N1311" i="1"/>
  <c r="N1313" i="1"/>
  <c r="N1314" i="1"/>
  <c r="N1315" i="1"/>
  <c r="N912" i="1"/>
  <c r="N913" i="1"/>
  <c r="N1936" i="1"/>
  <c r="N1316" i="1"/>
  <c r="N1317" i="1"/>
  <c r="N1295" i="1"/>
  <c r="N1318" i="1"/>
  <c r="N1319" i="1"/>
  <c r="N1297" i="1"/>
  <c r="N1320" i="1"/>
  <c r="N1077" i="1"/>
  <c r="N1322" i="1"/>
  <c r="N1571" i="1"/>
  <c r="N1572" i="1"/>
  <c r="N1298" i="1"/>
  <c r="N824" i="1"/>
  <c r="N1574" i="1"/>
  <c r="N1575" i="1"/>
  <c r="N1576" i="1"/>
  <c r="N1577" i="1"/>
  <c r="N1831" i="1"/>
  <c r="N453" i="1"/>
  <c r="N454" i="1"/>
  <c r="N455" i="1"/>
  <c r="N74" i="1"/>
  <c r="N1832" i="1"/>
  <c r="N1578" i="1"/>
  <c r="N1047" i="1"/>
  <c r="N1048" i="1"/>
  <c r="N1049" i="1"/>
  <c r="N1299" i="1"/>
  <c r="N1652" i="1"/>
  <c r="N1050" i="1"/>
  <c r="N1300" i="1"/>
  <c r="N1833" i="1"/>
  <c r="N1589" i="1"/>
  <c r="N1590" i="1"/>
  <c r="N1705" i="1"/>
  <c r="N1051" i="1"/>
  <c r="N1706" i="1"/>
  <c r="N825" i="1"/>
  <c r="N826" i="1"/>
  <c r="N456" i="1"/>
  <c r="N1834" i="1"/>
  <c r="N1937" i="1"/>
  <c r="N1591" i="1"/>
  <c r="N1324" i="1"/>
  <c r="N1334" i="1"/>
  <c r="N1336" i="1"/>
  <c r="N1341" i="1"/>
  <c r="N1329" i="1"/>
  <c r="N1330" i="1"/>
  <c r="N1337" i="1"/>
  <c r="N1335" i="1"/>
  <c r="N1342" i="1"/>
  <c r="N1331" i="1"/>
  <c r="N1332" i="1"/>
  <c r="N1340" i="1"/>
  <c r="N1338" i="1"/>
  <c r="N1339" i="1"/>
  <c r="N1333" i="1"/>
  <c r="N1345" i="1"/>
  <c r="N1343" i="1"/>
  <c r="N1346" i="1"/>
  <c r="N1347" i="1"/>
  <c r="N1986" i="1"/>
  <c r="N827" i="1"/>
  <c r="N1653" i="1"/>
  <c r="N1619" i="1"/>
  <c r="N1158" i="1"/>
  <c r="N1159" i="1"/>
  <c r="N1160" i="1"/>
  <c r="N828" i="1"/>
  <c r="N1052" i="1"/>
  <c r="N1053" i="1"/>
  <c r="N1707" i="1"/>
  <c r="N1708" i="1"/>
  <c r="N1654" i="1"/>
  <c r="N829" i="1"/>
  <c r="N830" i="1"/>
  <c r="N831" i="1"/>
  <c r="N1938" i="1"/>
  <c r="N1344" i="1"/>
  <c r="N1348" i="1"/>
  <c r="N1655" i="1"/>
  <c r="N1656" i="1"/>
  <c r="N1592" i="1"/>
  <c r="N1349" i="1"/>
  <c r="N1350" i="1"/>
  <c r="N1351" i="1"/>
  <c r="N1352" i="1"/>
  <c r="N1365" i="1"/>
  <c r="N1353" i="1"/>
  <c r="N1354" i="1"/>
  <c r="N1355" i="1"/>
  <c r="N1356" i="1"/>
  <c r="N1657" i="1"/>
  <c r="N832" i="1"/>
  <c r="N833" i="1"/>
  <c r="N1658" i="1"/>
  <c r="N1357" i="1"/>
  <c r="N1358" i="1"/>
  <c r="N914" i="1"/>
  <c r="N1666" i="1"/>
  <c r="N1659" i="1"/>
  <c r="N1359" i="1"/>
  <c r="N1360" i="1"/>
  <c r="N1361" i="1"/>
  <c r="N1593" i="1"/>
  <c r="N834" i="1"/>
  <c r="N1277" i="1"/>
  <c r="N1709" i="1"/>
  <c r="N1362" i="1"/>
  <c r="N1363" i="1"/>
  <c r="N835" i="1"/>
  <c r="N1372" i="1"/>
  <c r="N1667" i="1"/>
  <c r="N836" i="1"/>
  <c r="N1366" i="1"/>
  <c r="N1364" i="1"/>
  <c r="N1367" i="1"/>
  <c r="N1373" i="1"/>
  <c r="N1368" i="1"/>
  <c r="N1369" i="1"/>
  <c r="N1370" i="1"/>
  <c r="N1371" i="1"/>
  <c r="N1374" i="1"/>
  <c r="N1375" i="1"/>
  <c r="N1376" i="1"/>
  <c r="N1377" i="1"/>
  <c r="N1054" i="1"/>
  <c r="N1055" i="1"/>
  <c r="N1056" i="1"/>
  <c r="N1987" i="1"/>
  <c r="N1710" i="1"/>
  <c r="N1379" i="1"/>
  <c r="N1988" i="1"/>
  <c r="N837" i="1"/>
  <c r="N838" i="1"/>
  <c r="N1989" i="1"/>
  <c r="N1990" i="1"/>
  <c r="N1378" i="1"/>
  <c r="N1380" i="1"/>
  <c r="N1389" i="1"/>
  <c r="N1386" i="1"/>
  <c r="N1381" i="1"/>
  <c r="N1382" i="1"/>
  <c r="N1387" i="1"/>
  <c r="N1383" i="1"/>
  <c r="N1384" i="1"/>
  <c r="N1385" i="1"/>
  <c r="N1388" i="1"/>
  <c r="N1390" i="1"/>
  <c r="N1391" i="1"/>
  <c r="N1428" i="1"/>
  <c r="N1401" i="1"/>
  <c r="N1427" i="1"/>
  <c r="N1402" i="1"/>
  <c r="N1392" i="1"/>
  <c r="N1403" i="1"/>
  <c r="N1393" i="1"/>
  <c r="N1404" i="1"/>
  <c r="N1394" i="1"/>
  <c r="N1405" i="1"/>
  <c r="N1395" i="1"/>
  <c r="N1442" i="1"/>
  <c r="N1443" i="1"/>
  <c r="N1444" i="1"/>
  <c r="N1432" i="1"/>
  <c r="N1433" i="1"/>
  <c r="N1939" i="1"/>
  <c r="N1406" i="1"/>
  <c r="N1434" i="1"/>
  <c r="N1445" i="1"/>
  <c r="N1407" i="1"/>
  <c r="N1446" i="1"/>
  <c r="N1447" i="1"/>
  <c r="N1448" i="1"/>
  <c r="N839" i="1"/>
  <c r="N840" i="1"/>
  <c r="N1555" i="1"/>
  <c r="N1449" i="1"/>
  <c r="N457" i="1"/>
  <c r="N458" i="1"/>
  <c r="N1711" i="1"/>
  <c r="N1712" i="1"/>
  <c r="N1713" i="1"/>
  <c r="N1714" i="1"/>
  <c r="N1991" i="1"/>
  <c r="N841" i="1"/>
  <c r="N842" i="1"/>
  <c r="N1715" i="1"/>
  <c r="N1716" i="1"/>
  <c r="N1717" i="1"/>
  <c r="N843" i="1"/>
  <c r="N1940" i="1"/>
  <c r="N1941" i="1"/>
  <c r="N1396" i="1"/>
  <c r="N1414" i="1"/>
  <c r="N1408" i="1"/>
  <c r="N1409" i="1"/>
  <c r="N1397" i="1"/>
  <c r="N1410" i="1"/>
  <c r="N1411" i="1"/>
  <c r="N1435" i="1"/>
  <c r="N1412" i="1"/>
  <c r="N1413" i="1"/>
  <c r="N1436" i="1"/>
  <c r="N1415" i="1"/>
  <c r="N1660" i="1"/>
  <c r="N1398" i="1"/>
  <c r="N1278" i="1"/>
  <c r="N844" i="1"/>
  <c r="N459" i="1"/>
  <c r="N1661" i="1"/>
  <c r="N1416" i="1"/>
  <c r="N1399" i="1"/>
  <c r="N1437" i="1"/>
  <c r="N1438" i="1"/>
  <c r="N1417" i="1"/>
  <c r="N1418" i="1"/>
  <c r="N1419" i="1"/>
  <c r="N1450" i="1"/>
  <c r="N1451" i="1"/>
  <c r="N1420" i="1"/>
  <c r="N1421" i="1"/>
  <c r="N1439" i="1"/>
  <c r="N1452" i="1"/>
  <c r="N1453" i="1"/>
  <c r="N1440" i="1"/>
  <c r="N1422" i="1"/>
  <c r="N1423" i="1"/>
  <c r="N1400" i="1"/>
  <c r="N1429" i="1"/>
  <c r="N1424" i="1"/>
  <c r="N1441" i="1"/>
  <c r="N1430" i="1"/>
  <c r="N1431" i="1"/>
  <c r="N1425" i="1"/>
  <c r="N1426" i="1"/>
  <c r="N1557" i="1"/>
  <c r="N460" i="1"/>
  <c r="N888" i="1"/>
  <c r="N845" i="1"/>
  <c r="N461" i="1"/>
  <c r="N1992" i="1"/>
  <c r="N1558" i="1"/>
  <c r="N1594" i="1"/>
  <c r="N1559" i="1"/>
  <c r="N1662" i="1"/>
  <c r="N1078" i="1"/>
  <c r="N962" i="1"/>
  <c r="N963" i="1"/>
  <c r="N964" i="1"/>
  <c r="N965" i="1"/>
  <c r="N1560" i="1"/>
  <c r="N1561" i="1"/>
  <c r="N1562" i="1"/>
  <c r="N1270" i="1"/>
  <c r="N1563" i="1"/>
  <c r="N1564" i="1"/>
  <c r="N1565" i="1"/>
  <c r="N1566" i="1"/>
  <c r="N846" i="1"/>
  <c r="N847" i="1"/>
  <c r="N1606" i="1"/>
  <c r="N491" i="1"/>
  <c r="N1993" i="1"/>
  <c r="N1994" i="1"/>
  <c r="N1995" i="1"/>
  <c r="N79" i="1"/>
  <c r="N1718" i="1"/>
  <c r="N1719" i="1"/>
  <c r="N1720" i="1"/>
  <c r="N848" i="1"/>
  <c r="N849" i="1"/>
  <c r="N850" i="1"/>
  <c r="N1600" i="1"/>
  <c r="N1612" i="1"/>
  <c r="N1609" i="1"/>
  <c r="N851" i="1"/>
  <c r="N1607" i="1"/>
  <c r="N1601" i="1"/>
  <c r="N1608" i="1"/>
  <c r="N1614" i="1"/>
  <c r="N1604" i="1"/>
  <c r="N1996" i="1"/>
  <c r="N1835" i="1"/>
  <c r="N1615" i="1"/>
  <c r="N1617" i="1"/>
  <c r="N80" i="1"/>
  <c r="N1618" i="1"/>
  <c r="N1610" i="1"/>
  <c r="N1611" i="1"/>
  <c r="N1605" i="1"/>
  <c r="N1602" i="1"/>
  <c r="N852" i="1"/>
  <c r="N853" i="1"/>
  <c r="N854" i="1"/>
  <c r="N855" i="1"/>
  <c r="N856" i="1"/>
  <c r="N1603" i="1"/>
  <c r="N1721" i="1"/>
  <c r="N1579" i="1"/>
  <c r="N857" i="1"/>
  <c r="N858" i="1"/>
  <c r="N1616" i="1"/>
  <c r="N1722" i="1"/>
  <c r="N1997" i="1"/>
  <c r="N1998" i="1"/>
  <c r="N1999" i="1"/>
  <c r="N2000" i="1"/>
  <c r="N2001" i="1"/>
  <c r="N1613" i="1"/>
  <c r="N1620" i="1"/>
  <c r="N1621" i="1"/>
  <c r="N859" i="1"/>
  <c r="N860" i="1"/>
  <c r="N861" i="1"/>
  <c r="N862" i="1"/>
  <c r="N863" i="1"/>
  <c r="N864" i="1"/>
  <c r="N865" i="1"/>
  <c r="N866" i="1"/>
  <c r="N867" i="1"/>
  <c r="N868" i="1"/>
  <c r="N869" i="1"/>
  <c r="N870" i="1"/>
  <c r="N871" i="1"/>
  <c r="N872" i="1"/>
  <c r="N873" i="1"/>
  <c r="N1622" i="1"/>
  <c r="N1623" i="1"/>
  <c r="N1624" i="1"/>
  <c r="N1629" i="1"/>
  <c r="N1626" i="1"/>
  <c r="N1625" i="1"/>
  <c r="N1630" i="1"/>
  <c r="N1627" i="1"/>
  <c r="N1663" i="1"/>
  <c r="N1628" i="1"/>
  <c r="N1733" i="1"/>
  <c r="N1761" i="1"/>
  <c r="N1753" i="1"/>
  <c r="N1787" i="1"/>
  <c r="N874" i="1"/>
  <c r="N1734" i="1"/>
  <c r="N1735" i="1"/>
  <c r="N1736" i="1"/>
  <c r="N1942" i="1"/>
  <c r="N1754" i="1"/>
  <c r="N1755" i="1"/>
  <c r="N1737" i="1"/>
  <c r="N875" i="1"/>
  <c r="N1723" i="1"/>
  <c r="N1724" i="1"/>
  <c r="N1725" i="1"/>
  <c r="N1726" i="1"/>
  <c r="N1756" i="1"/>
  <c r="N81" i="1"/>
  <c r="N1738" i="1"/>
  <c r="N1757" i="1"/>
  <c r="N1758" i="1"/>
  <c r="N1739" i="1"/>
  <c r="N75" i="1"/>
  <c r="N1790" i="1"/>
  <c r="N1161" i="1"/>
  <c r="N82" i="1"/>
  <c r="N1740" i="1"/>
  <c r="N1741" i="1"/>
  <c r="N462" i="1"/>
  <c r="N2002" i="1"/>
  <c r="N463" i="1"/>
  <c r="N1783" i="1"/>
  <c r="N1943" i="1"/>
  <c r="N1727" i="1"/>
  <c r="N1595" i="1"/>
  <c r="N1596" i="1"/>
  <c r="N1597" i="1"/>
  <c r="N1598" i="1"/>
  <c r="N1599" i="1"/>
  <c r="N1057" i="1"/>
  <c r="N876" i="1"/>
  <c r="N877" i="1"/>
  <c r="N1742" i="1"/>
  <c r="N475" i="1"/>
  <c r="N1759" i="1"/>
  <c r="N1760" i="1"/>
  <c r="N1788" i="1"/>
  <c r="N464" i="1"/>
  <c r="N878" i="1"/>
  <c r="N1162" i="1"/>
  <c r="N1163" i="1"/>
  <c r="N1164" i="1"/>
  <c r="N1165" i="1"/>
  <c r="N1166" i="1"/>
  <c r="N1167" i="1"/>
  <c r="N1168" i="1"/>
  <c r="N1169" i="1"/>
  <c r="N1170" i="1"/>
  <c r="N1171" i="1"/>
  <c r="N1172" i="1"/>
  <c r="N1173" i="1"/>
  <c r="N1174" i="1"/>
  <c r="N1175" i="1"/>
  <c r="N1556" i="1"/>
  <c r="N879" i="1"/>
  <c r="N1944" i="1"/>
  <c r="N465" i="1"/>
  <c r="N1791" i="1"/>
  <c r="N1743" i="1"/>
  <c r="N1762" i="1"/>
  <c r="N1792" i="1"/>
  <c r="N1763" i="1"/>
  <c r="N1764" i="1"/>
  <c r="N1744" i="1"/>
  <c r="N1765" i="1"/>
  <c r="N1766" i="1"/>
  <c r="N1745" i="1"/>
  <c r="N1767" i="1"/>
  <c r="N1768" i="1"/>
  <c r="N1769" i="1"/>
  <c r="N1770" i="1"/>
  <c r="N1771" i="1"/>
  <c r="N1772" i="1"/>
  <c r="N1773" i="1"/>
  <c r="N1784" i="1"/>
  <c r="N1785" i="1"/>
  <c r="N1774" i="1"/>
  <c r="N1775" i="1"/>
  <c r="N1776" i="1"/>
  <c r="N1746" i="1"/>
  <c r="N1747" i="1"/>
  <c r="N1748" i="1"/>
  <c r="N1749" i="1"/>
  <c r="N1789" i="1"/>
  <c r="N1750" i="1"/>
  <c r="N1793" i="1"/>
  <c r="N1777" i="1"/>
  <c r="N1794" i="1"/>
  <c r="N1795" i="1"/>
  <c r="N1796" i="1"/>
  <c r="N1797" i="1"/>
  <c r="N1778" i="1"/>
  <c r="N1798" i="1"/>
  <c r="N1779" i="1"/>
  <c r="N1780" i="1"/>
  <c r="N1728" i="1"/>
  <c r="N1781" i="1"/>
  <c r="N1751" i="1"/>
  <c r="N1752" i="1"/>
  <c r="N1786" i="1"/>
  <c r="N1782" i="1"/>
  <c r="N1837" i="1"/>
  <c r="N1841" i="1"/>
  <c r="N1838" i="1"/>
  <c r="N1840" i="1"/>
  <c r="N1839" i="1"/>
  <c r="N1836" i="1"/>
  <c r="N1871" i="1"/>
  <c r="N1855" i="1"/>
  <c r="N1856" i="1"/>
  <c r="N1872" i="1"/>
  <c r="N1664" i="1"/>
  <c r="N1873" i="1"/>
  <c r="N1844" i="1"/>
  <c r="N1845" i="1"/>
  <c r="N1857" i="1"/>
  <c r="N1858" i="1"/>
  <c r="N1859" i="1"/>
  <c r="N1860" i="1"/>
  <c r="N1861" i="1"/>
  <c r="N1862" i="1"/>
  <c r="N1846" i="1"/>
  <c r="N1863" i="1"/>
  <c r="N1847" i="1"/>
  <c r="N1864" i="1"/>
  <c r="N1848" i="1"/>
  <c r="N1849" i="1"/>
  <c r="N1850" i="1"/>
  <c r="N1865" i="1"/>
  <c r="N1866" i="1"/>
  <c r="N1851" i="1"/>
  <c r="N1852" i="1"/>
  <c r="N1853" i="1"/>
  <c r="N1867" i="1"/>
  <c r="N1874" i="1"/>
  <c r="N1854" i="1"/>
  <c r="N1868" i="1"/>
  <c r="N1869" i="1"/>
  <c r="N1870" i="1"/>
  <c r="N1875" i="1"/>
  <c r="N1876" i="1"/>
  <c r="N1892" i="1"/>
  <c r="N1912" i="1"/>
  <c r="N1893" i="1"/>
  <c r="N1877" i="1"/>
  <c r="N1878" i="1"/>
  <c r="N1879" i="1"/>
  <c r="N1917" i="1"/>
  <c r="N1894" i="1"/>
  <c r="N1880" i="1"/>
  <c r="N1881" i="1"/>
  <c r="N1882" i="1"/>
  <c r="N1883" i="1"/>
  <c r="N1079" i="1"/>
  <c r="N1895" i="1"/>
  <c r="N1080" i="1"/>
  <c r="N466" i="1"/>
  <c r="N1884" i="1"/>
  <c r="N467" i="1"/>
  <c r="N1920" i="1"/>
  <c r="N1885" i="1"/>
  <c r="N1896" i="1"/>
  <c r="N1897" i="1"/>
  <c r="N1898" i="1"/>
  <c r="N1899" i="1"/>
  <c r="N1886" i="1"/>
  <c r="N476" i="1"/>
  <c r="N1900" i="1"/>
  <c r="N1901" i="1"/>
  <c r="N468" i="1"/>
  <c r="N1902" i="1"/>
  <c r="N1903" i="1"/>
  <c r="N1918" i="1"/>
  <c r="N1904" i="1"/>
  <c r="N1905" i="1"/>
  <c r="N1058" i="1"/>
  <c r="N1906" i="1"/>
  <c r="N1907" i="1"/>
  <c r="N1908" i="1"/>
  <c r="N1909" i="1"/>
  <c r="N1910" i="1"/>
  <c r="N1887" i="1"/>
  <c r="N1911" i="1"/>
  <c r="N1922" i="1"/>
  <c r="N1913" i="1"/>
  <c r="N1914" i="1"/>
  <c r="N1888" i="1"/>
  <c r="N1889" i="1"/>
  <c r="N1890" i="1"/>
  <c r="N1921" i="1"/>
  <c r="N1923" i="1"/>
  <c r="N1915" i="1"/>
  <c r="N1891" i="1"/>
  <c r="N1919" i="1"/>
  <c r="N1916" i="1"/>
  <c r="N1954" i="1"/>
  <c r="N1945" i="1"/>
  <c r="N1946" i="1"/>
  <c r="N477" i="1"/>
  <c r="N1955" i="1"/>
  <c r="N1956" i="1"/>
  <c r="N1957" i="1"/>
  <c r="N1958" i="1"/>
  <c r="N1959" i="1"/>
  <c r="N1960" i="1"/>
  <c r="N1961" i="1"/>
  <c r="N1947" i="1"/>
  <c r="N1948" i="1"/>
  <c r="N1949" i="1"/>
  <c r="N1950" i="1"/>
  <c r="N1951" i="1"/>
  <c r="N1952" i="1"/>
  <c r="N1953" i="1"/>
  <c r="N2008" i="1"/>
  <c r="N2004" i="1"/>
  <c r="N2005" i="1"/>
  <c r="N2006" i="1"/>
  <c r="N2007" i="1"/>
  <c r="N2009" i="1"/>
  <c r="N2010" i="1"/>
  <c r="N2011" i="1"/>
  <c r="N2012" i="1"/>
  <c r="N2013" i="1"/>
  <c r="N2014" i="1"/>
  <c r="N2018" i="1"/>
  <c r="N2015" i="1"/>
  <c r="N2019" i="1"/>
  <c r="N2021" i="1"/>
  <c r="N2020" i="1"/>
  <c r="N2022" i="1"/>
  <c r="N2016" i="1"/>
  <c r="N2023" i="1"/>
  <c r="N2024" i="1"/>
  <c r="N2025" i="1"/>
  <c r="N2017" i="1"/>
  <c r="N2026" i="1"/>
  <c r="N2027" i="1"/>
  <c r="N2028" i="1"/>
  <c r="N2033" i="1"/>
  <c r="N2037" i="1"/>
  <c r="N2029" i="1"/>
  <c r="N2030" i="1"/>
  <c r="N2031" i="1"/>
  <c r="N2032" i="1"/>
  <c r="N2034" i="1"/>
  <c r="N1059" i="1"/>
  <c r="N1060" i="1"/>
  <c r="N2003" i="1"/>
  <c r="N2035" i="1"/>
  <c r="N880" i="1"/>
  <c r="N2036" i="1"/>
  <c r="N605" i="1"/>
  <c r="X28" i="11" l="1"/>
  <c r="X27" i="11"/>
  <c r="X26" i="11"/>
  <c r="X25" i="11"/>
  <c r="X24" i="11"/>
  <c r="X23" i="11"/>
  <c r="X22" i="11"/>
  <c r="X21" i="11"/>
  <c r="X20" i="11"/>
  <c r="X19" i="11"/>
  <c r="X18" i="11"/>
  <c r="X17" i="11"/>
  <c r="X16" i="11"/>
  <c r="X15" i="11"/>
  <c r="X14" i="11"/>
  <c r="X13" i="11"/>
  <c r="X12" i="11"/>
  <c r="X11" i="11"/>
  <c r="X1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L9" i="11"/>
  <c r="AD11" i="8"/>
  <c r="F376" i="5" l="1"/>
  <c r="M57" i="8" l="1"/>
  <c r="I57" i="8"/>
  <c r="J18" i="8"/>
  <c r="D20" i="8"/>
  <c r="M1724" i="1"/>
  <c r="M1843" i="1"/>
  <c r="B70" i="7"/>
  <c r="E20" i="8"/>
  <c r="F20" i="8" l="1"/>
  <c r="F372" i="5"/>
  <c r="F337" i="5" l="1"/>
  <c r="F288" i="5"/>
  <c r="F262" i="5"/>
  <c r="F16" i="5"/>
  <c r="F286" i="5"/>
  <c r="AH92" i="11" l="1"/>
  <c r="AG92" i="11"/>
  <c r="AF92" i="11"/>
  <c r="AE92" i="11"/>
  <c r="AD92" i="11"/>
  <c r="AC92" i="11"/>
  <c r="AB92" i="11"/>
  <c r="AA92" i="11"/>
  <c r="AH84" i="11"/>
  <c r="AG84" i="11"/>
  <c r="AF84" i="11"/>
  <c r="AE84" i="11"/>
  <c r="AD84" i="11"/>
  <c r="AC84" i="11"/>
  <c r="AB84" i="11"/>
  <c r="AA84" i="11"/>
  <c r="AH82" i="11"/>
  <c r="AH86" i="11" s="1"/>
  <c r="AG82" i="11"/>
  <c r="AG86" i="11" s="1"/>
  <c r="AF82" i="11"/>
  <c r="AF86" i="11" s="1"/>
  <c r="AE82" i="11"/>
  <c r="AE86" i="11" s="1"/>
  <c r="AD82" i="11"/>
  <c r="AD86" i="11" s="1"/>
  <c r="AC82" i="11"/>
  <c r="AC86" i="11" s="1"/>
  <c r="AB82" i="11"/>
  <c r="AB86" i="11" s="1"/>
  <c r="AA82" i="11"/>
  <c r="AA86" i="11" s="1"/>
  <c r="N36" i="8" l="1"/>
  <c r="O37" i="8" l="1"/>
  <c r="N55" i="8" l="1"/>
  <c r="N57" i="8"/>
  <c r="N56" i="8"/>
  <c r="J57" i="8"/>
  <c r="N34" i="8" l="1"/>
  <c r="J55" i="8"/>
  <c r="J56" i="8"/>
  <c r="M13" i="7"/>
  <c r="M12" i="7"/>
  <c r="M8" i="7"/>
  <c r="M10" i="7"/>
  <c r="M11" i="7"/>
  <c r="M9" i="7"/>
  <c r="G11" i="7"/>
  <c r="G10" i="7"/>
  <c r="G9" i="7"/>
  <c r="G6" i="7"/>
  <c r="G7" i="7"/>
  <c r="M18" i="7"/>
  <c r="G8" i="7"/>
  <c r="O32" i="8" l="1"/>
  <c r="O33" i="8"/>
  <c r="N9" i="7"/>
  <c r="N13" i="7"/>
  <c r="N10" i="7"/>
  <c r="N11" i="7"/>
  <c r="N12" i="7"/>
  <c r="N8" i="7"/>
  <c r="M1647" i="1"/>
  <c r="M1751" i="1"/>
  <c r="M373" i="1"/>
  <c r="M1286" i="1"/>
  <c r="M1262" i="1"/>
  <c r="M436" i="1"/>
  <c r="M452" i="1"/>
  <c r="M1204" i="1"/>
  <c r="M375" i="1"/>
  <c r="M460" i="1"/>
  <c r="M1244" i="1"/>
  <c r="M1289" i="1"/>
  <c r="M455" i="1"/>
  <c r="M1282" i="1"/>
  <c r="M1758" i="1"/>
  <c r="M1288" i="1"/>
  <c r="M1463" i="1"/>
  <c r="M1202" i="1"/>
  <c r="M376" i="1"/>
  <c r="M1221" i="1"/>
  <c r="M378" i="1"/>
  <c r="M1205" i="1"/>
  <c r="M1224" i="1"/>
  <c r="M1234" i="1"/>
  <c r="M1753" i="1"/>
  <c r="M1238" i="1"/>
  <c r="M1247" i="1"/>
  <c r="M1248" i="1"/>
  <c r="M1296" i="1"/>
  <c r="M456" i="1"/>
  <c r="M1256" i="1"/>
  <c r="M1254" i="1"/>
  <c r="M1243" i="1"/>
  <c r="F136" i="5"/>
  <c r="F11" i="5"/>
  <c r="F301" i="5"/>
  <c r="D68" i="2"/>
  <c r="D37" i="2"/>
  <c r="D47" i="2"/>
  <c r="M409" i="1" l="1"/>
  <c r="M411" i="1"/>
  <c r="M386" i="1"/>
  <c r="M401" i="1"/>
  <c r="M416" i="1"/>
  <c r="M408" i="1"/>
  <c r="M392" i="1"/>
  <c r="F37" i="2"/>
  <c r="E37" i="2"/>
  <c r="F47" i="2"/>
  <c r="E47" i="2"/>
  <c r="F68" i="2"/>
  <c r="E68" i="2"/>
  <c r="M1279" i="1"/>
  <c r="M1226" i="1"/>
  <c r="M1255" i="1"/>
  <c r="M1762" i="1"/>
  <c r="M377" i="1"/>
  <c r="M380" i="1"/>
  <c r="M1281" i="1"/>
  <c r="M1748" i="1"/>
  <c r="M1237" i="1"/>
  <c r="M1760" i="1"/>
  <c r="M1258" i="1"/>
  <c r="M1770" i="1"/>
  <c r="M1213" i="1"/>
  <c r="M371" i="1"/>
  <c r="M1290" i="1"/>
  <c r="M1250" i="1"/>
  <c r="M1223" i="1"/>
  <c r="M1249" i="1"/>
  <c r="M1768" i="1"/>
  <c r="M1235" i="1"/>
  <c r="M459" i="1"/>
  <c r="M461" i="1"/>
  <c r="M1263" i="1"/>
  <c r="M1294" i="1"/>
  <c r="M1292" i="1"/>
  <c r="M1266" i="1"/>
  <c r="M1206" i="1"/>
  <c r="M1280" i="1"/>
  <c r="M894" i="1"/>
  <c r="M1299" i="1"/>
  <c r="M402" i="1"/>
  <c r="M372" i="1"/>
  <c r="M1218" i="1"/>
  <c r="M1252" i="1"/>
  <c r="M419" i="1"/>
  <c r="M1251" i="1"/>
  <c r="M1259" i="1"/>
  <c r="M1260" i="1"/>
  <c r="M1269" i="1"/>
  <c r="M457" i="1"/>
  <c r="M1769" i="1"/>
  <c r="M374" i="1"/>
  <c r="M1771" i="1"/>
  <c r="M1261" i="1"/>
  <c r="M379" i="1"/>
  <c r="M1270" i="1"/>
  <c r="M417" i="1"/>
  <c r="M216" i="1"/>
  <c r="M78" i="1"/>
  <c r="M858" i="1"/>
  <c r="M74" i="1"/>
  <c r="M756" i="1"/>
  <c r="M907" i="1"/>
  <c r="M2012" i="1"/>
  <c r="M1813" i="1"/>
  <c r="M1393" i="1"/>
  <c r="M1967" i="1"/>
  <c r="M752" i="1"/>
  <c r="M575" i="1"/>
  <c r="M606" i="1"/>
  <c r="M1927" i="1"/>
  <c r="M1535" i="1"/>
  <c r="M1264" i="1"/>
  <c r="M1872" i="1"/>
  <c r="M1821" i="1"/>
  <c r="M1493" i="1"/>
  <c r="M1489" i="1"/>
  <c r="M471" i="1"/>
  <c r="M1833" i="1"/>
  <c r="M1825" i="1"/>
  <c r="M52" i="1"/>
  <c r="M719" i="1"/>
  <c r="M1611" i="1"/>
  <c r="M954" i="1"/>
  <c r="F284" i="5"/>
  <c r="D36" i="2"/>
  <c r="D8" i="2"/>
  <c r="E8" i="2" s="1"/>
  <c r="D3" i="2"/>
  <c r="E3" i="2" s="1"/>
  <c r="D67" i="2"/>
  <c r="D59" i="2"/>
  <c r="D45" i="2"/>
  <c r="D31" i="2"/>
  <c r="D35" i="2"/>
  <c r="E35" i="2" s="1"/>
  <c r="D18" i="2"/>
  <c r="D21" i="2"/>
  <c r="D38" i="2"/>
  <c r="D19" i="2"/>
  <c r="D6" i="2"/>
  <c r="D42" i="2"/>
  <c r="D49" i="2"/>
  <c r="E49" i="2" s="1"/>
  <c r="D23" i="2"/>
  <c r="E23" i="2" s="1"/>
  <c r="D56" i="2"/>
  <c r="E56" i="2" s="1"/>
  <c r="D26" i="2"/>
  <c r="E26" i="2" s="1"/>
  <c r="D20" i="2"/>
  <c r="D57" i="2"/>
  <c r="D51" i="2"/>
  <c r="D34" i="2"/>
  <c r="D7" i="2"/>
  <c r="D64" i="2"/>
  <c r="E64" i="2" s="1"/>
  <c r="D24" i="2"/>
  <c r="D73" i="2"/>
  <c r="D61" i="2"/>
  <c r="E61" i="2" s="1"/>
  <c r="D72" i="2"/>
  <c r="D25" i="2"/>
  <c r="D69" i="2"/>
  <c r="D17" i="2"/>
  <c r="D58" i="2"/>
  <c r="E58" i="2" s="1"/>
  <c r="D11" i="2"/>
  <c r="D76" i="2"/>
  <c r="D75" i="2"/>
  <c r="E75" i="2" s="1"/>
  <c r="D66" i="2"/>
  <c r="E66" i="2" s="1"/>
  <c r="D65" i="2"/>
  <c r="E65" i="2" s="1"/>
  <c r="D15" i="2"/>
  <c r="D54" i="2"/>
  <c r="D39" i="2"/>
  <c r="D44" i="2"/>
  <c r="D5" i="2"/>
  <c r="D60" i="2"/>
  <c r="E60" i="2" s="1"/>
  <c r="D9" i="2"/>
  <c r="D41" i="2"/>
  <c r="D70" i="2"/>
  <c r="D46" i="2"/>
  <c r="D22" i="2"/>
  <c r="D77" i="2"/>
  <c r="D13" i="2"/>
  <c r="E13" i="2" s="1"/>
  <c r="D32" i="2"/>
  <c r="D79" i="2"/>
  <c r="D55" i="2"/>
  <c r="D52" i="2"/>
  <c r="D12" i="2"/>
  <c r="D53" i="2"/>
  <c r="D62" i="2"/>
  <c r="D27" i="2"/>
  <c r="D29" i="2"/>
  <c r="D10" i="2"/>
  <c r="D2" i="2"/>
  <c r="D33" i="2"/>
  <c r="D78" i="2"/>
  <c r="D4" i="2"/>
  <c r="D14" i="2"/>
  <c r="D63" i="2"/>
  <c r="D74" i="2"/>
  <c r="D30" i="2"/>
  <c r="D16" i="2"/>
  <c r="D48" i="2"/>
  <c r="D40" i="2"/>
  <c r="D71" i="2"/>
  <c r="D43" i="2"/>
  <c r="D28" i="2"/>
  <c r="E28" i="2" s="1"/>
  <c r="F363" i="5"/>
  <c r="F339" i="5"/>
  <c r="F332" i="5"/>
  <c r="F277" i="5"/>
  <c r="F275" i="5"/>
  <c r="F272" i="5"/>
  <c r="F211" i="5"/>
  <c r="F208" i="5"/>
  <c r="F198" i="5"/>
  <c r="F181" i="5"/>
  <c r="F166" i="5"/>
  <c r="F129" i="5"/>
  <c r="F118" i="5"/>
  <c r="F112" i="5"/>
  <c r="F90" i="5"/>
  <c r="F87" i="5"/>
  <c r="F79" i="5"/>
  <c r="F53" i="5"/>
  <c r="F25" i="5"/>
  <c r="F5" i="5"/>
  <c r="F6" i="5"/>
  <c r="E51" i="2" l="1"/>
  <c r="E6" i="2"/>
  <c r="E45" i="2"/>
  <c r="E36" i="2"/>
  <c r="E57" i="2"/>
  <c r="E19" i="2"/>
  <c r="M1658" i="1"/>
  <c r="M1139" i="1"/>
  <c r="M345" i="1"/>
  <c r="M1220" i="1"/>
  <c r="M53" i="1"/>
  <c r="E20" i="2"/>
  <c r="E38" i="2"/>
  <c r="E59" i="2"/>
  <c r="M1344" i="1"/>
  <c r="M444" i="1"/>
  <c r="M1350" i="1"/>
  <c r="M649" i="1"/>
  <c r="E21" i="2"/>
  <c r="M1638" i="1"/>
  <c r="M768" i="1"/>
  <c r="M841" i="1"/>
  <c r="M1732" i="1"/>
  <c r="M1277" i="1"/>
  <c r="E18" i="2"/>
  <c r="E67" i="2"/>
  <c r="M1642" i="1"/>
  <c r="M1680" i="1"/>
  <c r="M370" i="1"/>
  <c r="M625" i="1"/>
  <c r="M1679" i="1"/>
  <c r="M1458" i="1"/>
  <c r="M1366" i="1"/>
  <c r="E34" i="2"/>
  <c r="E42" i="2"/>
  <c r="E31" i="2"/>
  <c r="F34" i="2"/>
  <c r="F63" i="2"/>
  <c r="F60" i="2"/>
  <c r="F66" i="2"/>
  <c r="F10" i="2"/>
  <c r="F77" i="2"/>
  <c r="F36" i="2"/>
  <c r="F29" i="2"/>
  <c r="F16" i="2"/>
  <c r="F4" i="2"/>
  <c r="F27" i="2"/>
  <c r="F32" i="2"/>
  <c r="F46" i="2"/>
  <c r="F5" i="2"/>
  <c r="F17" i="2"/>
  <c r="F20" i="2"/>
  <c r="F38" i="2"/>
  <c r="F59" i="2"/>
  <c r="F55" i="2"/>
  <c r="F31" i="2"/>
  <c r="F51" i="2"/>
  <c r="F22" i="2"/>
  <c r="F72" i="2"/>
  <c r="F48" i="2"/>
  <c r="F58" i="2"/>
  <c r="F61" i="2"/>
  <c r="F30" i="2"/>
  <c r="F44" i="2"/>
  <c r="F73" i="2"/>
  <c r="F26" i="2"/>
  <c r="F21" i="2"/>
  <c r="F53" i="2"/>
  <c r="F13" i="2"/>
  <c r="F70" i="2"/>
  <c r="F39" i="2"/>
  <c r="F76" i="2"/>
  <c r="F69" i="2"/>
  <c r="F24" i="2"/>
  <c r="F56" i="2"/>
  <c r="F18" i="2"/>
  <c r="F67" i="2"/>
  <c r="F9" i="2"/>
  <c r="F54" i="2"/>
  <c r="F42" i="2"/>
  <c r="F79" i="2"/>
  <c r="F15" i="2"/>
  <c r="F6" i="2"/>
  <c r="F14" i="2"/>
  <c r="F57" i="2"/>
  <c r="F78" i="2"/>
  <c r="F62" i="2"/>
  <c r="F71" i="2"/>
  <c r="F33" i="2"/>
  <c r="F12" i="2"/>
  <c r="F41" i="2"/>
  <c r="F11" i="2"/>
  <c r="F64" i="2"/>
  <c r="F23" i="2"/>
  <c r="F3" i="2"/>
  <c r="F40" i="2"/>
  <c r="F25" i="2"/>
  <c r="F50" i="2"/>
  <c r="F45" i="2"/>
  <c r="F75" i="2"/>
  <c r="F19" i="2"/>
  <c r="F43" i="2"/>
  <c r="F28" i="2"/>
  <c r="F74" i="2"/>
  <c r="F2" i="2"/>
  <c r="F52" i="2"/>
  <c r="F65" i="2"/>
  <c r="F7" i="2"/>
  <c r="F49" i="2"/>
  <c r="F35" i="2"/>
  <c r="F8" i="2"/>
  <c r="M1976" i="1"/>
  <c r="M483" i="1"/>
  <c r="M482" i="1"/>
  <c r="M1618" i="1"/>
  <c r="M413" i="1"/>
  <c r="M480" i="1"/>
  <c r="M836" i="1"/>
  <c r="M938" i="1"/>
  <c r="M730" i="1"/>
  <c r="M557" i="1"/>
  <c r="M218" i="1"/>
  <c r="M901" i="1"/>
  <c r="M1816" i="1"/>
  <c r="M1826" i="1"/>
  <c r="M1860" i="1"/>
  <c r="M391" i="1"/>
  <c r="M240" i="1"/>
  <c r="M1708" i="1"/>
  <c r="M1186" i="1"/>
  <c r="M85" i="1"/>
  <c r="M1693" i="1"/>
  <c r="M1859" i="1"/>
  <c r="M1827" i="1"/>
  <c r="M1801" i="1"/>
  <c r="M1652" i="1"/>
  <c r="M673" i="1"/>
  <c r="M1869" i="1"/>
  <c r="M2009" i="1"/>
  <c r="M255" i="1"/>
  <c r="M897" i="1"/>
  <c r="M1363" i="1"/>
  <c r="M1560" i="1"/>
  <c r="M777" i="1"/>
  <c r="M922" i="1"/>
  <c r="M827" i="1"/>
  <c r="M83" i="1"/>
  <c r="M269" i="1"/>
  <c r="M1203" i="1"/>
  <c r="M1978" i="1"/>
  <c r="M1284" i="1"/>
  <c r="M1674" i="1"/>
  <c r="M1549" i="1"/>
  <c r="M853" i="1"/>
  <c r="M958" i="1"/>
  <c r="M403" i="1"/>
  <c r="M1929" i="1"/>
  <c r="M607" i="1"/>
  <c r="M1714" i="1"/>
  <c r="M70" i="1"/>
  <c r="M448" i="1"/>
  <c r="M743" i="1"/>
  <c r="M1648" i="1"/>
  <c r="M1921" i="1"/>
  <c r="M4" i="1"/>
  <c r="M32" i="1"/>
  <c r="M1147" i="1"/>
  <c r="M2034" i="1"/>
  <c r="M757" i="1"/>
  <c r="M843" i="1"/>
  <c r="M1312" i="1"/>
  <c r="M1855" i="1"/>
  <c r="M113" i="1"/>
  <c r="M1541" i="1"/>
  <c r="M1936" i="1"/>
  <c r="M1646" i="1"/>
  <c r="M605" i="1"/>
  <c r="M1564" i="1"/>
  <c r="M578" i="1"/>
  <c r="M648" i="1"/>
  <c r="M759" i="1"/>
  <c r="M238" i="1"/>
  <c r="M1265" i="1"/>
  <c r="M1302" i="1"/>
  <c r="M181" i="1"/>
  <c r="M1507" i="1"/>
  <c r="M657" i="1"/>
  <c r="M145" i="1"/>
  <c r="M23" i="1"/>
  <c r="M796" i="1"/>
  <c r="M1919" i="1"/>
  <c r="M6" i="1"/>
  <c r="M477" i="1"/>
  <c r="M1943" i="1"/>
  <c r="M805" i="1"/>
  <c r="M971" i="1"/>
  <c r="M955" i="1"/>
  <c r="M1600" i="1"/>
  <c r="M953" i="1"/>
  <c r="M274" i="1"/>
  <c r="M1140" i="1"/>
  <c r="M1184" i="1"/>
  <c r="M1222" i="1"/>
  <c r="M1729" i="1"/>
  <c r="M711" i="1"/>
  <c r="M58" i="1"/>
  <c r="M50" i="1"/>
  <c r="M84" i="1"/>
  <c r="M1377" i="1"/>
  <c r="M1376" i="1"/>
  <c r="M916" i="1"/>
  <c r="M15" i="1"/>
  <c r="M24" i="1"/>
  <c r="M1348" i="1"/>
  <c r="M25" i="1"/>
  <c r="M9" i="1"/>
  <c r="M504" i="1"/>
  <c r="M1603" i="1"/>
  <c r="M1617" i="1"/>
  <c r="M1446" i="1"/>
  <c r="M1686" i="1"/>
  <c r="M1219" i="1"/>
  <c r="M1360" i="1"/>
  <c r="M1356" i="1"/>
  <c r="M869" i="1"/>
  <c r="M57" i="1"/>
  <c r="M44" i="1"/>
  <c r="M1346" i="1"/>
  <c r="M930" i="1"/>
  <c r="M92" i="1"/>
  <c r="M16" i="1"/>
  <c r="M935" i="1"/>
  <c r="M931" i="1"/>
  <c r="M949" i="1"/>
  <c r="M1359" i="1"/>
  <c r="M842" i="1"/>
  <c r="M776" i="1"/>
  <c r="M1651" i="1"/>
  <c r="M883" i="1"/>
  <c r="M45" i="1"/>
  <c r="M414" i="1"/>
  <c r="M33" i="1"/>
  <c r="M934" i="1"/>
  <c r="M580" i="1"/>
  <c r="M254" i="1"/>
  <c r="M724" i="1"/>
  <c r="M1694" i="1"/>
  <c r="M1207" i="1"/>
  <c r="M2023" i="1"/>
  <c r="M48" i="1"/>
  <c r="M19" i="1"/>
  <c r="M18" i="1"/>
  <c r="M14" i="1"/>
  <c r="M43" i="1"/>
  <c r="M885" i="1"/>
  <c r="M940" i="1"/>
  <c r="M1606" i="1"/>
  <c r="M407" i="1"/>
  <c r="M921" i="1"/>
  <c r="M282" i="1"/>
  <c r="M658" i="1"/>
  <c r="M1683" i="1"/>
  <c r="M1695" i="1"/>
  <c r="M1189" i="1"/>
  <c r="M1236" i="1"/>
  <c r="M110" i="1"/>
  <c r="M232" i="1"/>
  <c r="M406" i="1"/>
  <c r="M415" i="1"/>
  <c r="M929" i="1"/>
  <c r="M257" i="1"/>
  <c r="M1723" i="1"/>
  <c r="M1677" i="1"/>
  <c r="M1128" i="1"/>
  <c r="M1185" i="1"/>
  <c r="M1338" i="1"/>
  <c r="M1712" i="1"/>
  <c r="M418" i="1"/>
  <c r="M442" i="1"/>
  <c r="M35" i="1"/>
  <c r="M937" i="1"/>
  <c r="M917" i="1"/>
  <c r="M1379" i="1"/>
  <c r="M503" i="1"/>
  <c r="M933" i="1"/>
  <c r="M884" i="1"/>
  <c r="M1138" i="1"/>
  <c r="M369" i="1"/>
  <c r="M864" i="1"/>
  <c r="M1351" i="1"/>
  <c r="M2036" i="1"/>
  <c r="M160" i="1"/>
  <c r="M263" i="1"/>
  <c r="M12" i="1"/>
  <c r="M31" i="1"/>
  <c r="M1347" i="1"/>
  <c r="M2026" i="1"/>
  <c r="M2" i="1"/>
  <c r="M40" i="1"/>
  <c r="M10" i="1"/>
  <c r="M950" i="1"/>
  <c r="M948" i="1"/>
  <c r="M915" i="1"/>
  <c r="M926" i="1"/>
  <c r="M943" i="1"/>
  <c r="M258" i="1"/>
  <c r="M1682" i="1"/>
  <c r="M1530" i="1"/>
  <c r="M1196" i="1"/>
  <c r="M850" i="1"/>
  <c r="M857" i="1"/>
  <c r="M810" i="1"/>
  <c r="M198" i="1"/>
  <c r="M502" i="1"/>
  <c r="M924" i="1"/>
  <c r="M252" i="1"/>
  <c r="M1687" i="1"/>
  <c r="M778" i="1"/>
  <c r="M1688" i="1"/>
  <c r="M1698" i="1"/>
  <c r="M821" i="1"/>
  <c r="M873" i="1"/>
  <c r="M242" i="1"/>
  <c r="M192" i="1"/>
  <c r="M136" i="1"/>
  <c r="M86" i="1"/>
  <c r="M412" i="1"/>
  <c r="M992" i="1"/>
  <c r="M785" i="1"/>
  <c r="M1158" i="1"/>
  <c r="M294" i="1"/>
  <c r="M1824" i="1"/>
  <c r="M475" i="1"/>
  <c r="M1510" i="1"/>
  <c r="M706" i="1"/>
  <c r="M822" i="1"/>
  <c r="M1820" i="1"/>
  <c r="M684" i="1"/>
  <c r="M764" i="1"/>
  <c r="M1925" i="1"/>
  <c r="M1932" i="1"/>
  <c r="M1941" i="1"/>
  <c r="M596" i="1"/>
  <c r="M1986" i="1"/>
  <c r="M1337" i="1"/>
  <c r="M849" i="1"/>
  <c r="M1863" i="1"/>
  <c r="M88" i="1"/>
  <c r="M1614" i="1"/>
  <c r="M443" i="1"/>
  <c r="M1474" i="1"/>
  <c r="M1518" i="1"/>
  <c r="M473" i="1"/>
  <c r="M1481" i="1"/>
  <c r="M493" i="1"/>
  <c r="M1511" i="1"/>
  <c r="M1815" i="1"/>
  <c r="M1520" i="1"/>
  <c r="M1874" i="1"/>
  <c r="M1933" i="1"/>
  <c r="M1924" i="1"/>
  <c r="M859" i="1"/>
  <c r="M708" i="1"/>
  <c r="M1636" i="1"/>
  <c r="M1291" i="1"/>
  <c r="M1670" i="1"/>
  <c r="M1548" i="1"/>
  <c r="M1308" i="1"/>
  <c r="M1854" i="1"/>
  <c r="M688" i="1"/>
  <c r="M346" i="1"/>
  <c r="M780" i="1"/>
  <c r="M1654" i="1"/>
  <c r="M64" i="1"/>
  <c r="M116" i="1"/>
  <c r="M149" i="1"/>
  <c r="M135" i="1"/>
  <c r="M38" i="1"/>
  <c r="M90" i="1"/>
  <c r="M270" i="1"/>
  <c r="M260" i="1"/>
  <c r="M1177" i="1"/>
  <c r="M1480" i="1"/>
  <c r="M543" i="1"/>
  <c r="M426" i="1"/>
  <c r="M476" i="1"/>
  <c r="M548" i="1"/>
  <c r="M1537" i="1"/>
  <c r="M1944" i="1"/>
  <c r="M1569" i="1"/>
  <c r="M671" i="1"/>
  <c r="M1587" i="1"/>
  <c r="M1632" i="1"/>
  <c r="M962" i="1"/>
  <c r="M1644" i="1"/>
  <c r="M1977" i="1"/>
  <c r="M1994" i="1"/>
  <c r="M729" i="1"/>
  <c r="M887" i="1"/>
  <c r="M1430" i="1"/>
  <c r="M674" i="1"/>
  <c r="M750" i="1"/>
  <c r="M1937" i="1"/>
  <c r="M39" i="1"/>
  <c r="M87" i="1"/>
  <c r="M271" i="1"/>
  <c r="M410" i="1"/>
  <c r="M659" i="1"/>
  <c r="M1459" i="1"/>
  <c r="M787" i="1"/>
  <c r="M545" i="1"/>
  <c r="M466" i="1"/>
  <c r="M472" i="1"/>
  <c r="M1267" i="1"/>
  <c r="M738" i="1"/>
  <c r="M1521" i="1"/>
  <c r="M1928" i="1"/>
  <c r="M1562" i="1"/>
  <c r="M880" i="1"/>
  <c r="M591" i="1"/>
  <c r="M877" i="1"/>
  <c r="M1550" i="1"/>
  <c r="M1137" i="1"/>
  <c r="M1828" i="1"/>
  <c r="M910" i="1"/>
  <c r="M206" i="1"/>
  <c r="M262" i="1"/>
  <c r="M405" i="1"/>
  <c r="M1152" i="1"/>
  <c r="M1239" i="1"/>
  <c r="M1229" i="1"/>
  <c r="M1466" i="1"/>
  <c r="M1484" i="1"/>
  <c r="M1834" i="1"/>
  <c r="M1508" i="1"/>
  <c r="M547" i="1"/>
  <c r="M561" i="1"/>
  <c r="M645" i="1"/>
  <c r="M608" i="1"/>
  <c r="M699" i="1"/>
  <c r="M635" i="1"/>
  <c r="M1972" i="1"/>
  <c r="M1340" i="1"/>
  <c r="M758" i="1"/>
  <c r="M770" i="1"/>
  <c r="M1472" i="1"/>
  <c r="M1656" i="1"/>
  <c r="M2010" i="1"/>
  <c r="M814" i="1"/>
  <c r="M1849" i="1"/>
  <c r="M225" i="1"/>
  <c r="M1448" i="1"/>
  <c r="M137" i="1"/>
  <c r="M37" i="1"/>
  <c r="M267" i="1"/>
  <c r="M384" i="1"/>
  <c r="M1179" i="1"/>
  <c r="M1197" i="1"/>
  <c r="M556" i="1"/>
  <c r="M1495" i="1"/>
  <c r="M1523" i="1"/>
  <c r="M1800" i="1"/>
  <c r="M1538" i="1"/>
  <c r="M1283" i="1"/>
  <c r="M1557" i="1"/>
  <c r="M761" i="1"/>
  <c r="M573" i="1"/>
  <c r="M656" i="1"/>
  <c r="M647" i="1"/>
  <c r="M813" i="1"/>
  <c r="M1641" i="1"/>
  <c r="M46" i="1"/>
  <c r="M265" i="1"/>
  <c r="M1087" i="1"/>
  <c r="M1476" i="1"/>
  <c r="M965" i="1"/>
  <c r="M468" i="1"/>
  <c r="M469" i="1"/>
  <c r="M1500" i="1"/>
  <c r="M555" i="1"/>
  <c r="M1486" i="1"/>
  <c r="M1536" i="1"/>
  <c r="M670" i="1"/>
  <c r="M1940" i="1"/>
  <c r="M1527" i="1"/>
  <c r="M1964" i="1"/>
  <c r="M579" i="1"/>
  <c r="M740" i="1"/>
  <c r="M668" i="1"/>
  <c r="M678" i="1"/>
  <c r="M697" i="1"/>
  <c r="M593" i="1"/>
  <c r="M833" i="1"/>
  <c r="M601" i="1"/>
  <c r="M732" i="1"/>
  <c r="M1552" i="1"/>
  <c r="M723" i="1"/>
  <c r="M1803" i="1"/>
  <c r="M1846" i="1"/>
  <c r="M1852" i="1"/>
  <c r="M1479" i="1"/>
  <c r="M1514" i="1"/>
  <c r="M490" i="1"/>
  <c r="M1485" i="1"/>
  <c r="M687" i="1"/>
  <c r="M582" i="1"/>
  <c r="M651" i="1"/>
  <c r="M598" i="1"/>
  <c r="M1637" i="1"/>
  <c r="M1300" i="1"/>
  <c r="M1857" i="1"/>
  <c r="M1862" i="1"/>
  <c r="M2015" i="1"/>
  <c r="M239" i="1"/>
  <c r="M1594" i="1"/>
  <c r="M533" i="1"/>
  <c r="M961" i="1"/>
  <c r="M1451" i="1"/>
  <c r="M158" i="1"/>
  <c r="M2013" i="1"/>
  <c r="M100" i="1"/>
  <c r="M230" i="1"/>
  <c r="M1890" i="1"/>
  <c r="M221" i="1"/>
  <c r="M1650" i="1"/>
  <c r="M1788" i="1"/>
  <c r="M1807" i="1"/>
  <c r="M679" i="1"/>
  <c r="M1867" i="1"/>
  <c r="M1272" i="1"/>
  <c r="M618" i="1"/>
  <c r="M61" i="1"/>
  <c r="M111" i="1"/>
  <c r="M237" i="1"/>
  <c r="M1663" i="1"/>
  <c r="M227" i="1"/>
  <c r="M223" i="1"/>
  <c r="M1581" i="1"/>
  <c r="M350" i="1"/>
  <c r="M564" i="1"/>
  <c r="M1882" i="1"/>
  <c r="M124" i="1"/>
  <c r="M151" i="1"/>
  <c r="M1970" i="1"/>
  <c r="M231" i="1"/>
  <c r="M250" i="1"/>
  <c r="M343" i="1"/>
  <c r="M1910" i="1"/>
  <c r="M217" i="1"/>
  <c r="M165" i="1"/>
  <c r="M669" i="1"/>
  <c r="M1844" i="1"/>
  <c r="M908" i="1"/>
  <c r="M1942" i="1"/>
  <c r="M56" i="1"/>
  <c r="M71" i="1"/>
  <c r="M807" i="1"/>
  <c r="M75" i="1"/>
  <c r="M77" i="1"/>
  <c r="M132" i="1"/>
  <c r="M342" i="1"/>
  <c r="M1583" i="1"/>
  <c r="M524" i="1"/>
  <c r="M973" i="1"/>
  <c r="M1449" i="1"/>
  <c r="M1657" i="1"/>
  <c r="M1793" i="1"/>
  <c r="M1809" i="1"/>
  <c r="M1842" i="1"/>
  <c r="M121" i="1"/>
  <c r="M446" i="1"/>
  <c r="M228" i="1"/>
  <c r="M1917" i="1"/>
  <c r="M811" i="1"/>
  <c r="M171" i="1"/>
  <c r="M1916" i="1"/>
  <c r="M1901" i="1"/>
  <c r="M1655" i="1"/>
  <c r="M1403" i="1"/>
  <c r="M641" i="1"/>
  <c r="M1850" i="1"/>
  <c r="M1865" i="1"/>
  <c r="M1963" i="1"/>
  <c r="M118" i="1"/>
  <c r="M245" i="1"/>
  <c r="M1575" i="1"/>
  <c r="M975" i="1"/>
  <c r="M220" i="1"/>
  <c r="M465" i="1"/>
  <c r="M1832" i="1"/>
  <c r="M1468" i="1"/>
  <c r="M549" i="1"/>
  <c r="M1525" i="1"/>
  <c r="M1830" i="1"/>
  <c r="M1934" i="1"/>
  <c r="M1559" i="1"/>
  <c r="M646" i="1"/>
  <c r="M734" i="1"/>
  <c r="M636" i="1"/>
  <c r="M1661" i="1"/>
  <c r="M509" i="1"/>
  <c r="M510" i="1"/>
  <c r="M640" i="1"/>
  <c r="M2011" i="1"/>
  <c r="M783" i="1"/>
  <c r="M705" i="1"/>
  <c r="M1273" i="1"/>
  <c r="M661" i="1"/>
  <c r="M63" i="1"/>
  <c r="M68" i="1"/>
  <c r="M803" i="1"/>
  <c r="M96" i="1"/>
  <c r="M226" i="1"/>
  <c r="M665" i="1"/>
  <c r="M721" i="1"/>
  <c r="M899" i="1"/>
  <c r="M1884" i="1"/>
  <c r="M222" i="1"/>
  <c r="M1875" i="1"/>
  <c r="M353" i="1"/>
  <c r="M957" i="1"/>
  <c r="M976" i="1"/>
  <c r="M739" i="1"/>
  <c r="M983" i="1"/>
  <c r="M1914" i="1"/>
  <c r="M94" i="1"/>
  <c r="M203" i="1"/>
  <c r="M1881" i="1"/>
  <c r="M163" i="1"/>
  <c r="M1573" i="1"/>
  <c r="M150" i="1"/>
  <c r="M878" i="1"/>
  <c r="M8" i="1"/>
  <c r="M1457" i="1"/>
  <c r="M744" i="1"/>
  <c r="M621" i="1"/>
  <c r="M1491" i="1"/>
  <c r="M546" i="1"/>
  <c r="M690" i="1"/>
  <c r="M27" i="1"/>
  <c r="M1701" i="1"/>
  <c r="M233" i="1"/>
  <c r="M400" i="1"/>
  <c r="M1160" i="1"/>
  <c r="M1097" i="1"/>
  <c r="M676" i="1"/>
  <c r="M1965" i="1"/>
  <c r="M677" i="1"/>
  <c r="M903" i="1"/>
  <c r="M890" i="1"/>
  <c r="M17" i="1"/>
  <c r="M1609" i="1"/>
  <c r="M1362" i="1"/>
  <c r="M1490" i="1"/>
  <c r="M946" i="1"/>
  <c r="M65" i="1"/>
  <c r="M13" i="1"/>
  <c r="M22" i="1"/>
  <c r="M500" i="1"/>
  <c r="M1062" i="1"/>
  <c r="M1692" i="1"/>
  <c r="M1365" i="1"/>
  <c r="M650" i="1"/>
  <c r="M1733" i="1"/>
  <c r="M702" i="1"/>
  <c r="M266" i="1"/>
  <c r="M21" i="1"/>
  <c r="M1374" i="1"/>
  <c r="M1612" i="1"/>
  <c r="M1613" i="1"/>
  <c r="M3" i="1"/>
  <c r="M28" i="1"/>
  <c r="M47" i="1"/>
  <c r="M918" i="1"/>
  <c r="M923" i="1"/>
  <c r="M925" i="1"/>
  <c r="M1691" i="1"/>
  <c r="M1145" i="1"/>
  <c r="M1209" i="1"/>
  <c r="M42" i="1"/>
  <c r="M1155" i="1"/>
  <c r="M1873" i="1"/>
  <c r="M1533" i="1"/>
  <c r="M1558" i="1"/>
  <c r="M881" i="1"/>
  <c r="M1551" i="1"/>
  <c r="M1230" i="1"/>
  <c r="M1802" i="1"/>
  <c r="M568" i="1"/>
  <c r="M1939" i="1"/>
  <c r="M1938" i="1"/>
  <c r="M852" i="1"/>
  <c r="M134" i="1"/>
  <c r="M99" i="1"/>
  <c r="M675" i="1"/>
  <c r="M634" i="1"/>
  <c r="M1364" i="1"/>
  <c r="M1749" i="1"/>
  <c r="M1908" i="1"/>
  <c r="M1345" i="1"/>
  <c r="M30" i="1"/>
  <c r="M488" i="1"/>
  <c r="M947" i="1"/>
  <c r="M486" i="1"/>
  <c r="M939" i="1"/>
  <c r="M1607" i="1"/>
  <c r="M1528" i="1"/>
  <c r="M830" i="1"/>
  <c r="M831" i="1"/>
  <c r="M863" i="1"/>
  <c r="M860" i="1"/>
  <c r="M264" i="1"/>
  <c r="M1534" i="1"/>
  <c r="M1810" i="1"/>
  <c r="M600" i="1"/>
  <c r="M599" i="1"/>
  <c r="M633" i="1"/>
  <c r="M1731" i="1"/>
  <c r="M1519" i="1"/>
  <c r="M2037" i="1"/>
  <c r="M80" i="1"/>
  <c r="M920" i="1"/>
  <c r="M919" i="1"/>
  <c r="M944" i="1"/>
  <c r="M1529" i="1"/>
  <c r="M1354" i="1"/>
  <c r="M1341" i="1"/>
  <c r="M59" i="1"/>
  <c r="M36" i="1"/>
  <c r="M847" i="1"/>
  <c r="M404" i="1"/>
  <c r="M1141" i="1"/>
  <c r="M1159" i="1"/>
  <c r="M1704" i="1"/>
  <c r="M1082" i="1"/>
  <c r="M1707" i="1"/>
  <c r="M1478" i="1"/>
  <c r="M1488" i="1"/>
  <c r="M1487" i="1"/>
  <c r="M1499" i="1"/>
  <c r="M1532" i="1"/>
  <c r="M570" i="1"/>
  <c r="M587" i="1"/>
  <c r="M1566" i="1"/>
  <c r="M589" i="1"/>
  <c r="M1582" i="1"/>
  <c r="M715" i="1"/>
  <c r="M1848" i="1"/>
  <c r="M698" i="1"/>
  <c r="M219" i="1"/>
  <c r="M467" i="1"/>
  <c r="M491" i="1"/>
  <c r="M1799" i="1"/>
  <c r="M1542" i="1"/>
  <c r="M1555" i="1"/>
  <c r="M1553" i="1"/>
  <c r="M1818" i="1"/>
  <c r="M1861" i="1"/>
  <c r="M1475" i="1"/>
  <c r="M489" i="1"/>
  <c r="M1526" i="1"/>
  <c r="M749" i="1"/>
  <c r="M812" i="1"/>
  <c r="M763" i="1"/>
  <c r="M1554" i="1"/>
  <c r="M1805" i="1"/>
  <c r="M1851" i="1"/>
  <c r="M2018" i="1"/>
  <c r="M67" i="1"/>
  <c r="M717" i="1"/>
  <c r="M127" i="1"/>
  <c r="M261" i="1"/>
  <c r="M1469" i="1"/>
  <c r="M1531" i="1"/>
  <c r="M1835" i="1"/>
  <c r="M1509" i="1"/>
  <c r="M1856" i="1"/>
  <c r="M1522" i="1"/>
  <c r="M1301" i="1"/>
  <c r="M1543" i="1"/>
  <c r="M660" i="1"/>
  <c r="M1545" i="1"/>
  <c r="M620" i="1"/>
  <c r="M1579" i="1"/>
  <c r="M682" i="1"/>
  <c r="M802" i="1"/>
  <c r="M1992" i="1"/>
  <c r="M900" i="1"/>
  <c r="M753" i="1"/>
  <c r="M1482" i="1"/>
  <c r="M574" i="1"/>
  <c r="M840" i="1"/>
  <c r="M838" i="1"/>
  <c r="M637" i="1"/>
  <c r="M817" i="1"/>
  <c r="M1868" i="1"/>
  <c r="M119" i="1"/>
  <c r="M551" i="1"/>
  <c r="M577" i="1"/>
  <c r="M581" i="1"/>
  <c r="M653" i="1"/>
  <c r="M632" i="1"/>
  <c r="M638" i="1"/>
  <c r="M505" i="1"/>
  <c r="M701" i="1"/>
  <c r="M1506" i="1"/>
  <c r="M1853" i="1"/>
  <c r="M1931" i="1"/>
  <c r="M1935" i="1"/>
  <c r="M652" i="1"/>
  <c r="M1578" i="1"/>
  <c r="M815" i="1"/>
  <c r="M751" i="1"/>
  <c r="M747" i="1"/>
  <c r="M603" i="1"/>
  <c r="M1985" i="1"/>
  <c r="M1726" i="1"/>
  <c r="M1336" i="1"/>
  <c r="M507" i="1"/>
  <c r="M1396" i="1"/>
  <c r="M909" i="1"/>
  <c r="M157" i="1"/>
  <c r="M243" i="1"/>
  <c r="M902" i="1"/>
  <c r="M520" i="1"/>
  <c r="M1577" i="1"/>
  <c r="M1662" i="1"/>
  <c r="M771" i="1"/>
  <c r="M1845" i="1"/>
  <c r="M1870" i="1"/>
  <c r="M1421" i="1"/>
  <c r="M120" i="1"/>
  <c r="M683" i="1"/>
  <c r="M642" i="1"/>
  <c r="M1864" i="1"/>
  <c r="M352" i="1"/>
  <c r="M122" i="1"/>
  <c r="M131" i="1"/>
  <c r="M1565" i="1"/>
  <c r="M846" i="1"/>
  <c r="M1653" i="1"/>
  <c r="M1324" i="1"/>
  <c r="M1471" i="1"/>
  <c r="M1164" i="1"/>
  <c r="M1817" i="1"/>
  <c r="M1831" i="1"/>
  <c r="M693" i="1"/>
  <c r="M2014" i="1"/>
  <c r="M835" i="1"/>
  <c r="M105" i="1"/>
  <c r="M259" i="1"/>
  <c r="M334" i="1"/>
  <c r="M1584" i="1"/>
  <c r="M193" i="1"/>
  <c r="M173" i="1"/>
  <c r="M1915" i="1"/>
  <c r="M244" i="1"/>
  <c r="M765" i="1"/>
  <c r="M272" i="1"/>
  <c r="M895" i="1"/>
  <c r="M972" i="1"/>
  <c r="M129" i="1"/>
  <c r="M1962" i="1"/>
  <c r="M154" i="1"/>
  <c r="M666" i="1"/>
  <c r="M1892" i="1"/>
  <c r="M234" i="1"/>
  <c r="M695" i="1"/>
  <c r="M896" i="1"/>
  <c r="M349" i="1"/>
  <c r="M1563" i="1"/>
  <c r="M69" i="1"/>
  <c r="M1635" i="1"/>
  <c r="M664" i="1"/>
  <c r="M1420" i="1"/>
  <c r="M529" i="1"/>
  <c r="M138" i="1"/>
  <c r="M906" i="1"/>
  <c r="M872" i="1"/>
  <c r="M1633" i="1"/>
  <c r="M1889" i="1"/>
  <c r="M130" i="1"/>
  <c r="M247" i="1"/>
  <c r="M161" i="1"/>
  <c r="M1906" i="1"/>
  <c r="M1689" i="1"/>
  <c r="M1715" i="1"/>
  <c r="M34" i="1"/>
  <c r="M89" i="1"/>
  <c r="M1156" i="1"/>
  <c r="M1100" i="1"/>
  <c r="M1709" i="1"/>
  <c r="M1191" i="1"/>
  <c r="M395" i="1"/>
  <c r="M268" i="1"/>
  <c r="M249" i="1"/>
  <c r="M1631" i="1"/>
  <c r="M1473" i="1"/>
  <c r="M1811" i="1"/>
  <c r="M1539" i="1"/>
  <c r="M760" i="1"/>
  <c r="M1285" i="1"/>
  <c r="M586" i="1"/>
  <c r="M624" i="1"/>
  <c r="M837" i="1"/>
  <c r="M1576" i="1"/>
  <c r="M879" i="1"/>
  <c r="M609" i="1"/>
  <c r="M820" i="1"/>
  <c r="M1639" i="1"/>
  <c r="M748" i="1"/>
  <c r="M829" i="1"/>
  <c r="M1995" i="1"/>
  <c r="M718" i="1"/>
  <c r="M1352" i="1"/>
  <c r="M766" i="1"/>
  <c r="M735" i="1"/>
  <c r="M1858" i="1"/>
  <c r="M1926" i="1"/>
  <c r="M741" i="1"/>
  <c r="M1561" i="1"/>
  <c r="M844" i="1"/>
  <c r="M746" i="1"/>
  <c r="M799" i="1"/>
  <c r="M861" i="1"/>
  <c r="M1593" i="1"/>
  <c r="M597" i="1"/>
  <c r="M595" i="1"/>
  <c r="M629" i="1"/>
  <c r="M1664" i="1"/>
  <c r="M1643" i="1"/>
  <c r="M806" i="1"/>
  <c r="M882" i="1"/>
  <c r="M1090" i="1"/>
  <c r="M1645" i="1"/>
  <c r="M1540" i="1"/>
  <c r="M1930" i="1"/>
  <c r="M1524" i="1"/>
  <c r="M1544" i="1"/>
  <c r="M588" i="1"/>
  <c r="M825" i="1"/>
  <c r="M1574" i="1"/>
  <c r="M592" i="1"/>
  <c r="M839" i="1"/>
  <c r="M845" i="1"/>
  <c r="M709" i="1"/>
  <c r="M727" i="1"/>
  <c r="M1293" i="1"/>
  <c r="M1328" i="1"/>
  <c r="M1546" i="1"/>
  <c r="M1681" i="1"/>
  <c r="M1730" i="1"/>
  <c r="M888" i="1"/>
  <c r="M1161" i="1"/>
  <c r="M1477" i="1"/>
  <c r="M898" i="1"/>
  <c r="M639" i="1"/>
  <c r="M1847" i="1"/>
  <c r="M1808" i="1"/>
  <c r="M1163" i="1"/>
  <c r="M1640" i="1"/>
  <c r="M755" i="1"/>
  <c r="M1829" i="1"/>
  <c r="M1659" i="1"/>
  <c r="M1789" i="1"/>
  <c r="M662" i="1"/>
  <c r="M692" i="1"/>
  <c r="M672" i="1"/>
  <c r="M235" i="1"/>
  <c r="M229" i="1"/>
  <c r="M1275" i="1"/>
  <c r="M2025" i="1"/>
  <c r="M62" i="1"/>
  <c r="M246" i="1"/>
  <c r="M241" i="1"/>
  <c r="M643" i="1"/>
  <c r="M1866" i="1"/>
  <c r="M1871" i="1"/>
  <c r="M2016" i="1"/>
  <c r="M700" i="1"/>
  <c r="M73" i="1"/>
  <c r="M76" i="1"/>
  <c r="M610" i="1"/>
  <c r="M914" i="1"/>
  <c r="M772" i="1"/>
  <c r="M51" i="1"/>
  <c r="M224" i="1"/>
  <c r="M114" i="1"/>
  <c r="M236" i="1"/>
  <c r="M2008" i="1"/>
  <c r="M2024" i="1"/>
  <c r="M112" i="1"/>
  <c r="M72" i="1"/>
  <c r="M733" i="1"/>
  <c r="M309" i="1"/>
  <c r="M1922" i="1"/>
  <c r="M344" i="1"/>
  <c r="M351" i="1"/>
  <c r="M367" i="1"/>
  <c r="M572" i="1"/>
  <c r="M985" i="1"/>
  <c r="M148" i="1"/>
  <c r="M147" i="1"/>
  <c r="M152" i="1"/>
  <c r="M162" i="1"/>
  <c r="M184" i="1"/>
  <c r="M153" i="1"/>
  <c r="M1907" i="1"/>
  <c r="M1450" i="1"/>
  <c r="M1918" i="1"/>
  <c r="M156" i="1"/>
  <c r="M892" i="1"/>
  <c r="M977" i="1"/>
  <c r="M104" i="1"/>
  <c r="M159" i="1"/>
  <c r="M144" i="1"/>
  <c r="M146" i="1"/>
  <c r="M816" i="1"/>
  <c r="M164" i="1"/>
  <c r="M956" i="1"/>
  <c r="M81" i="1"/>
  <c r="M126" i="1"/>
  <c r="M1909" i="1"/>
  <c r="M166" i="1"/>
  <c r="M251" i="1"/>
  <c r="M1649" i="1"/>
  <c r="M630" i="1"/>
  <c r="M1666" i="1"/>
  <c r="M49" i="1"/>
  <c r="M5" i="1"/>
  <c r="M20" i="1"/>
  <c r="M26" i="1"/>
  <c r="M11" i="1"/>
  <c r="M7" i="1"/>
  <c r="M712" i="1"/>
  <c r="M2027" i="1"/>
  <c r="M66" i="1"/>
  <c r="M1667" i="1"/>
  <c r="M725" i="1"/>
  <c r="M617" i="1"/>
  <c r="M622" i="1"/>
  <c r="M754" i="1"/>
  <c r="M1343" i="1"/>
  <c r="M1349" i="1"/>
  <c r="M1634" i="1"/>
  <c r="M29" i="1"/>
  <c r="M41" i="1"/>
  <c r="M1378" i="1"/>
  <c r="M945" i="1"/>
  <c r="M485" i="1"/>
  <c r="M952" i="1"/>
  <c r="M942" i="1"/>
  <c r="M481" i="1"/>
  <c r="M253" i="1"/>
  <c r="M1678" i="1"/>
  <c r="M1684" i="1"/>
  <c r="M298" i="1"/>
  <c r="M1700" i="1"/>
  <c r="M348" i="1"/>
  <c r="M1742" i="1"/>
  <c r="M779" i="1"/>
  <c r="M848" i="1"/>
  <c r="M854" i="1"/>
  <c r="M870" i="1"/>
  <c r="M928" i="1"/>
  <c r="M941" i="1"/>
  <c r="M501" i="1"/>
  <c r="M932" i="1"/>
  <c r="M1061" i="1"/>
  <c r="M951" i="1"/>
  <c r="M1610" i="1"/>
  <c r="M484" i="1"/>
  <c r="M979" i="1"/>
  <c r="M279" i="1"/>
  <c r="M875" i="1"/>
  <c r="M1146" i="1"/>
  <c r="M1690" i="1"/>
  <c r="M1721" i="1"/>
  <c r="M1743" i="1"/>
  <c r="M1357" i="1"/>
  <c r="M1710" i="1"/>
  <c r="M716" i="1"/>
  <c r="M1722" i="1"/>
  <c r="M204" i="1"/>
  <c r="M155" i="1"/>
  <c r="M927" i="1"/>
  <c r="M1375" i="1"/>
  <c r="M1601" i="1"/>
  <c r="M936" i="1"/>
  <c r="M487" i="1"/>
  <c r="M1615" i="1"/>
  <c r="M1608" i="1"/>
  <c r="M256" i="1"/>
  <c r="M627" i="1"/>
  <c r="M1685" i="1"/>
  <c r="M782" i="1"/>
  <c r="M1699" i="1"/>
  <c r="M1696" i="1"/>
  <c r="M1208" i="1"/>
  <c r="M1358" i="1"/>
  <c r="M1361" i="1"/>
  <c r="M1974" i="1"/>
  <c r="M714" i="1"/>
  <c r="M742" i="1"/>
  <c r="M1271" i="1"/>
  <c r="F3" i="5" l="1"/>
  <c r="F4" i="5"/>
  <c r="F7" i="5"/>
  <c r="F8" i="5"/>
  <c r="F9" i="5"/>
  <c r="F10" i="5"/>
  <c r="F12" i="5"/>
  <c r="F13" i="5"/>
  <c r="F14" i="5"/>
  <c r="F15" i="5"/>
  <c r="F17" i="5"/>
  <c r="F18" i="5"/>
  <c r="F19" i="5"/>
  <c r="F20" i="5"/>
  <c r="F21" i="5"/>
  <c r="F22" i="5"/>
  <c r="F23" i="5"/>
  <c r="F24" i="5"/>
  <c r="F26" i="5"/>
  <c r="F27" i="5"/>
  <c r="F28" i="5"/>
  <c r="F29" i="5"/>
  <c r="F30" i="5"/>
  <c r="F31" i="5"/>
  <c r="F32" i="5"/>
  <c r="F33" i="5"/>
  <c r="F34" i="5"/>
  <c r="F35" i="5"/>
  <c r="F36" i="5"/>
  <c r="F37" i="5"/>
  <c r="F38" i="5"/>
  <c r="F39" i="5"/>
  <c r="F40" i="5"/>
  <c r="F41" i="5"/>
  <c r="F42" i="5"/>
  <c r="F43" i="5"/>
  <c r="F44" i="5"/>
  <c r="F45" i="5"/>
  <c r="F46" i="5"/>
  <c r="F47" i="5"/>
  <c r="F48" i="5"/>
  <c r="F49" i="5"/>
  <c r="F50" i="5"/>
  <c r="F51" i="5"/>
  <c r="F52" i="5"/>
  <c r="F54" i="5"/>
  <c r="F55" i="5"/>
  <c r="F56" i="5"/>
  <c r="F57" i="5"/>
  <c r="F58" i="5"/>
  <c r="F59" i="5"/>
  <c r="F60" i="5"/>
  <c r="F61" i="5"/>
  <c r="F62" i="5"/>
  <c r="F63" i="5"/>
  <c r="F64" i="5"/>
  <c r="F65" i="5"/>
  <c r="F66" i="5"/>
  <c r="F67" i="5"/>
  <c r="F68" i="5"/>
  <c r="F69" i="5"/>
  <c r="F70" i="5"/>
  <c r="F71" i="5"/>
  <c r="F72" i="5"/>
  <c r="F73" i="5"/>
  <c r="F74" i="5"/>
  <c r="F75" i="5"/>
  <c r="F76" i="5"/>
  <c r="F77" i="5"/>
  <c r="F78" i="5"/>
  <c r="F80" i="5"/>
  <c r="F81" i="5"/>
  <c r="F82" i="5"/>
  <c r="F83" i="5"/>
  <c r="F84" i="5"/>
  <c r="F85" i="5"/>
  <c r="F86" i="5"/>
  <c r="F88" i="5"/>
  <c r="F89" i="5"/>
  <c r="F91" i="5"/>
  <c r="F92" i="5"/>
  <c r="F93" i="5"/>
  <c r="F94" i="5"/>
  <c r="F95" i="5"/>
  <c r="F96" i="5"/>
  <c r="F97" i="5"/>
  <c r="F98" i="5"/>
  <c r="F99" i="5"/>
  <c r="F100" i="5"/>
  <c r="F101" i="5"/>
  <c r="F102" i="5"/>
  <c r="F103" i="5"/>
  <c r="F104" i="5"/>
  <c r="F105" i="5"/>
  <c r="F106" i="5"/>
  <c r="F107" i="5"/>
  <c r="F108" i="5"/>
  <c r="F109" i="5"/>
  <c r="F110" i="5"/>
  <c r="F111" i="5"/>
  <c r="F113" i="5"/>
  <c r="F114" i="5"/>
  <c r="F115" i="5"/>
  <c r="F116" i="5"/>
  <c r="F117" i="5"/>
  <c r="F119" i="5"/>
  <c r="F120" i="5"/>
  <c r="F121" i="5"/>
  <c r="F122" i="5"/>
  <c r="F123" i="5"/>
  <c r="F124" i="5"/>
  <c r="F125" i="5"/>
  <c r="F126" i="5"/>
  <c r="F127" i="5"/>
  <c r="F128" i="5"/>
  <c r="F130" i="5"/>
  <c r="F131" i="5"/>
  <c r="F132" i="5"/>
  <c r="F133" i="5"/>
  <c r="F134" i="5"/>
  <c r="F135"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7" i="5"/>
  <c r="F168" i="5"/>
  <c r="F169" i="5"/>
  <c r="F170" i="5"/>
  <c r="F171" i="5"/>
  <c r="F172" i="5"/>
  <c r="F173" i="5"/>
  <c r="F174" i="5"/>
  <c r="F175" i="5"/>
  <c r="F176" i="5"/>
  <c r="F177" i="5"/>
  <c r="F178" i="5"/>
  <c r="F179" i="5"/>
  <c r="F180" i="5"/>
  <c r="F182" i="5"/>
  <c r="F183" i="5"/>
  <c r="F184" i="5"/>
  <c r="F185" i="5"/>
  <c r="F186" i="5"/>
  <c r="F187" i="5"/>
  <c r="F188" i="5"/>
  <c r="F189" i="5"/>
  <c r="F190" i="5"/>
  <c r="F191" i="5"/>
  <c r="F192" i="5"/>
  <c r="F193" i="5"/>
  <c r="F194" i="5"/>
  <c r="F195" i="5"/>
  <c r="F196" i="5"/>
  <c r="F197" i="5"/>
  <c r="F199" i="5"/>
  <c r="F200" i="5"/>
  <c r="F201" i="5"/>
  <c r="F202" i="5"/>
  <c r="F203" i="5"/>
  <c r="F204" i="5"/>
  <c r="F205" i="5"/>
  <c r="F206" i="5"/>
  <c r="F207" i="5"/>
  <c r="F209" i="5"/>
  <c r="F210" i="5"/>
  <c r="F212" i="5"/>
  <c r="F213" i="5"/>
  <c r="F214" i="5"/>
  <c r="F215" i="5"/>
  <c r="F216" i="5"/>
  <c r="F217" i="5"/>
  <c r="F218" i="5"/>
  <c r="F219" i="5"/>
  <c r="F220" i="5"/>
  <c r="F221" i="5"/>
  <c r="F222" i="5"/>
  <c r="F223" i="5"/>
  <c r="F224" i="5"/>
  <c r="F225" i="5"/>
  <c r="F226" i="5"/>
  <c r="F227" i="5"/>
  <c r="F228" i="5"/>
  <c r="F229" i="5"/>
  <c r="F230" i="5"/>
  <c r="F231" i="5"/>
  <c r="F232" i="5"/>
  <c r="F233" i="5"/>
  <c r="F234"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3" i="5"/>
  <c r="F264" i="5"/>
  <c r="F265" i="5"/>
  <c r="F266" i="5"/>
  <c r="F267" i="5"/>
  <c r="F268" i="5"/>
  <c r="F269" i="5"/>
  <c r="F270" i="5"/>
  <c r="F271" i="5"/>
  <c r="F273" i="5"/>
  <c r="F274" i="5"/>
  <c r="F276" i="5"/>
  <c r="F278" i="5"/>
  <c r="F279" i="5"/>
  <c r="F280" i="5"/>
  <c r="F281" i="5"/>
  <c r="F282" i="5"/>
  <c r="F283" i="5"/>
  <c r="F285" i="5"/>
  <c r="F287" i="5"/>
  <c r="F289" i="5"/>
  <c r="F290" i="5"/>
  <c r="F291" i="5"/>
  <c r="F292" i="5"/>
  <c r="F293" i="5"/>
  <c r="F294" i="5"/>
  <c r="F295" i="5"/>
  <c r="F296" i="5"/>
  <c r="F297" i="5"/>
  <c r="F298" i="5"/>
  <c r="F299" i="5"/>
  <c r="F300"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3" i="5"/>
  <c r="F334" i="5"/>
  <c r="F335" i="5"/>
  <c r="F336" i="5"/>
  <c r="F338" i="5"/>
  <c r="F340" i="5"/>
  <c r="F341" i="5"/>
  <c r="F342" i="5"/>
  <c r="F343" i="5"/>
  <c r="F344" i="5"/>
  <c r="F345" i="5"/>
  <c r="F346" i="5"/>
  <c r="F347" i="5"/>
  <c r="F348" i="5"/>
  <c r="F349" i="5"/>
  <c r="F350" i="5"/>
  <c r="F351" i="5"/>
  <c r="F352" i="5"/>
  <c r="F353" i="5"/>
  <c r="F354" i="5"/>
  <c r="F355" i="5"/>
  <c r="F356" i="5"/>
  <c r="F357" i="5"/>
  <c r="F358" i="5"/>
  <c r="F359" i="5"/>
  <c r="F360" i="5"/>
  <c r="F361" i="5"/>
  <c r="F362" i="5"/>
  <c r="F364" i="5"/>
  <c r="F365" i="5"/>
  <c r="F366" i="5"/>
  <c r="F367" i="5"/>
  <c r="F368" i="5"/>
  <c r="F369" i="5"/>
  <c r="F370" i="5"/>
  <c r="F371" i="5"/>
  <c r="F373" i="5"/>
  <c r="F374" i="5"/>
  <c r="F375" i="5"/>
  <c r="F377" i="5"/>
  <c r="F378" i="5"/>
  <c r="F379" i="5"/>
  <c r="F380" i="5"/>
  <c r="F381" i="5"/>
  <c r="F382" i="5"/>
  <c r="F383" i="5"/>
  <c r="F384" i="5"/>
  <c r="F385" i="5"/>
  <c r="F386" i="5"/>
  <c r="F387" i="5"/>
  <c r="F388" i="5"/>
  <c r="F2" i="5"/>
  <c r="E14" i="2" l="1"/>
  <c r="E39" i="2"/>
  <c r="M447" i="1"/>
  <c r="M191" i="1"/>
  <c r="M1441" i="1"/>
  <c r="M182" i="1"/>
  <c r="M1408" i="1"/>
  <c r="M1409" i="1"/>
  <c r="M93" i="1"/>
  <c r="M180" i="1"/>
  <c r="M974" i="1"/>
  <c r="M1404" i="1"/>
  <c r="M188" i="1"/>
  <c r="M187" i="1"/>
  <c r="E5" i="2"/>
  <c r="M1439" i="1"/>
  <c r="M172" i="1"/>
  <c r="M194" i="1"/>
  <c r="M177" i="1"/>
  <c r="M1001" i="1"/>
  <c r="M189" i="1"/>
  <c r="M197" i="1"/>
  <c r="M213" i="1"/>
  <c r="M196" i="1"/>
  <c r="M200" i="1"/>
  <c r="M212" i="1"/>
  <c r="M186" i="1"/>
  <c r="M183" i="1"/>
  <c r="M179" i="1"/>
  <c r="M1405" i="1"/>
  <c r="M211" i="1"/>
  <c r="M1004" i="1"/>
  <c r="M195" i="1"/>
  <c r="M202" i="1"/>
  <c r="M190" i="1"/>
  <c r="M178" i="1"/>
  <c r="M528" i="1"/>
  <c r="M209" i="1"/>
  <c r="M569" i="1"/>
  <c r="E72" i="2"/>
  <c r="M54" i="1"/>
  <c r="M519" i="1"/>
  <c r="M60" i="1"/>
  <c r="M435" i="1"/>
  <c r="M563" i="1"/>
  <c r="M434" i="1"/>
  <c r="M55" i="1"/>
  <c r="E40" i="2"/>
  <c r="M1095" i="1"/>
  <c r="M1131" i="1"/>
  <c r="M1089" i="1"/>
  <c r="M1085" i="1"/>
  <c r="M1122" i="1"/>
  <c r="M1123" i="1"/>
  <c r="M1130" i="1"/>
  <c r="M515" i="1"/>
  <c r="M542" i="1"/>
  <c r="M1367" i="1"/>
  <c r="M1397" i="1"/>
  <c r="M1411" i="1"/>
  <c r="M1394" i="1"/>
  <c r="M1399" i="1"/>
  <c r="M1384" i="1"/>
  <c r="M1395" i="1"/>
  <c r="M1373" i="1"/>
  <c r="M1402" i="1"/>
  <c r="M1381" i="1"/>
  <c r="M1387" i="1"/>
  <c r="M531" i="1"/>
  <c r="M1388" i="1"/>
  <c r="M1406" i="1"/>
  <c r="M522" i="1"/>
  <c r="E22" i="2"/>
  <c r="M1806" i="1"/>
  <c r="M553" i="1"/>
  <c r="M1398" i="1"/>
  <c r="M1368" i="1"/>
  <c r="M1812" i="1"/>
  <c r="M536" i="1"/>
  <c r="M541" i="1"/>
  <c r="M525" i="1"/>
  <c r="M1412" i="1"/>
  <c r="M1385" i="1"/>
  <c r="M1401" i="1"/>
  <c r="M539" i="1"/>
  <c r="M511" i="1"/>
  <c r="M1389" i="1"/>
  <c r="M521" i="1"/>
  <c r="M527" i="1"/>
  <c r="M1407" i="1"/>
  <c r="M530" i="1"/>
  <c r="M1425" i="1"/>
  <c r="M1418" i="1"/>
  <c r="M1415" i="1"/>
  <c r="M1410" i="1"/>
  <c r="M1429" i="1"/>
  <c r="M1814" i="1"/>
  <c r="M1382" i="1"/>
  <c r="M523" i="1"/>
  <c r="M1400" i="1"/>
  <c r="M1428" i="1"/>
  <c r="M513" i="1"/>
  <c r="M537" i="1"/>
  <c r="M540" i="1"/>
  <c r="M1515" i="1"/>
  <c r="M1372" i="1"/>
  <c r="M1516" i="1"/>
  <c r="M538" i="1"/>
  <c r="M526" i="1"/>
  <c r="M517" i="1"/>
  <c r="M1383" i="1"/>
  <c r="M552" i="1"/>
  <c r="M1417" i="1"/>
  <c r="M1424" i="1"/>
  <c r="M1386" i="1"/>
  <c r="M1427" i="1"/>
  <c r="M1380" i="1"/>
  <c r="M1414" i="1"/>
  <c r="M532" i="1"/>
  <c r="M1426" i="1"/>
  <c r="M1413" i="1"/>
  <c r="M558" i="1"/>
  <c r="M1431" i="1"/>
  <c r="M1390" i="1"/>
  <c r="E7" i="2"/>
  <c r="M174" i="1"/>
  <c r="M207" i="1"/>
  <c r="M208" i="1"/>
  <c r="M175" i="1"/>
  <c r="M969" i="1"/>
  <c r="E4" i="2"/>
  <c r="M106" i="1"/>
  <c r="M168" i="1"/>
  <c r="M968" i="1"/>
  <c r="M1923" i="1"/>
  <c r="M133" i="1"/>
  <c r="M967" i="1"/>
  <c r="M201" i="1"/>
  <c r="M1660" i="1"/>
  <c r="M176" i="1"/>
  <c r="M199" i="1"/>
  <c r="M984" i="1"/>
  <c r="M167" i="1"/>
  <c r="M128" i="1"/>
  <c r="M185" i="1"/>
  <c r="M205" i="1"/>
  <c r="M210" i="1"/>
  <c r="M170" i="1"/>
  <c r="M1920" i="1"/>
  <c r="M169" i="1"/>
  <c r="M970" i="1"/>
  <c r="E48" i="2"/>
  <c r="M1898" i="1"/>
  <c r="M1333" i="1"/>
  <c r="M1331" i="1"/>
  <c r="M497" i="1"/>
  <c r="M1334" i="1"/>
  <c r="M1335" i="1"/>
  <c r="M1342" i="1"/>
  <c r="M445" i="1"/>
  <c r="M492" i="1"/>
  <c r="M516" i="1"/>
  <c r="M512" i="1"/>
  <c r="M470" i="1"/>
  <c r="M1332" i="1"/>
  <c r="M498" i="1"/>
  <c r="E17" i="2"/>
  <c r="M478" i="1"/>
  <c r="M496" i="1"/>
  <c r="M1353" i="1"/>
  <c r="M1257" i="1"/>
  <c r="M479" i="1"/>
  <c r="M495" i="1"/>
  <c r="M1339" i="1"/>
  <c r="M474" i="1"/>
  <c r="M1355" i="1"/>
  <c r="M1330" i="1"/>
  <c r="M494" i="1"/>
  <c r="M514" i="1"/>
  <c r="M440" i="1"/>
  <c r="M1498" i="1"/>
  <c r="M1297" i="1"/>
  <c r="M1502" i="1"/>
  <c r="M1492" i="1"/>
  <c r="M1316" i="1"/>
  <c r="M1794" i="1"/>
  <c r="M1317" i="1"/>
  <c r="E77" i="2"/>
  <c r="M1513" i="1"/>
  <c r="M1253" i="1"/>
  <c r="M1319" i="1"/>
  <c r="M1313" i="1"/>
  <c r="M1314" i="1"/>
  <c r="M1307" i="1"/>
  <c r="M1795" i="1"/>
  <c r="M788" i="1"/>
  <c r="M1792" i="1"/>
  <c r="M1318" i="1"/>
  <c r="M1504" i="1"/>
  <c r="M1287" i="1"/>
  <c r="M1305" i="1"/>
  <c r="M1321" i="1"/>
  <c r="M786" i="1"/>
  <c r="M804" i="1"/>
  <c r="M1798" i="1"/>
  <c r="M1214" i="1"/>
  <c r="M1464" i="1"/>
  <c r="M1804" i="1"/>
  <c r="M1790" i="1"/>
  <c r="M1797" i="1"/>
  <c r="M1315" i="1"/>
  <c r="M1791" i="1"/>
  <c r="M1505" i="1"/>
  <c r="M1323" i="1"/>
  <c r="M1780" i="1"/>
  <c r="M1503" i="1"/>
  <c r="M1796" i="1"/>
  <c r="M1501" i="1"/>
  <c r="M1303" i="1"/>
  <c r="M1268" i="1"/>
  <c r="M1777" i="1"/>
  <c r="M1309" i="1"/>
  <c r="M1298" i="1"/>
  <c r="M383" i="1"/>
  <c r="M1512" i="1"/>
  <c r="M1306" i="1"/>
  <c r="E33" i="2"/>
  <c r="E52" i="2"/>
  <c r="M2020" i="1"/>
  <c r="M2019" i="1"/>
  <c r="E25" i="2"/>
  <c r="M694" i="1"/>
  <c r="M1912" i="1"/>
  <c r="M2030" i="1"/>
  <c r="M2022" i="1"/>
  <c r="M689" i="1"/>
  <c r="M691" i="1"/>
  <c r="M2028" i="1"/>
  <c r="M2032" i="1"/>
  <c r="M2021" i="1"/>
  <c r="M2029" i="1"/>
  <c r="M2017" i="1"/>
  <c r="M2031" i="1"/>
  <c r="M1877" i="1"/>
  <c r="M790" i="1"/>
  <c r="M1423" i="1"/>
  <c r="M1993" i="1"/>
  <c r="E69" i="2"/>
  <c r="M1888" i="1"/>
  <c r="M828" i="1"/>
  <c r="M959" i="1"/>
  <c r="M102" i="1"/>
  <c r="M1966" i="1"/>
  <c r="M109" i="1"/>
  <c r="M1886" i="1"/>
  <c r="M1975" i="1"/>
  <c r="M1885" i="1"/>
  <c r="M704" i="1"/>
  <c r="M2000" i="1"/>
  <c r="M2002" i="1"/>
  <c r="M1893" i="1"/>
  <c r="M631" i="1"/>
  <c r="M1895" i="1"/>
  <c r="M1878" i="1"/>
  <c r="M115" i="1"/>
  <c r="M107" i="1"/>
  <c r="M214" i="1"/>
  <c r="M793" i="1"/>
  <c r="M795" i="1"/>
  <c r="M1973" i="1"/>
  <c r="M1991" i="1"/>
  <c r="M1989" i="1"/>
  <c r="M1894" i="1"/>
  <c r="M1891" i="1"/>
  <c r="M797" i="1"/>
  <c r="M1983" i="1"/>
  <c r="M912" i="1"/>
  <c r="M960" i="1"/>
  <c r="M823" i="1"/>
  <c r="M1903" i="1"/>
  <c r="M1981" i="1"/>
  <c r="M663" i="1"/>
  <c r="M1880" i="1"/>
  <c r="M1979" i="1"/>
  <c r="M2007" i="1"/>
  <c r="M826" i="1"/>
  <c r="M1997" i="1"/>
  <c r="M667" i="1"/>
  <c r="M1980" i="1"/>
  <c r="M800" i="1"/>
  <c r="M1969" i="1"/>
  <c r="M773" i="1"/>
  <c r="M1911" i="1"/>
  <c r="M798" i="1"/>
  <c r="M1416" i="1"/>
  <c r="M1999" i="1"/>
  <c r="M97" i="1"/>
  <c r="M904" i="1"/>
  <c r="M2004" i="1"/>
  <c r="M1883" i="1"/>
  <c r="M2005" i="1"/>
  <c r="M891" i="1"/>
  <c r="M1572" i="1"/>
  <c r="M1968" i="1"/>
  <c r="M2006" i="1"/>
  <c r="M1876" i="1"/>
  <c r="M913" i="1"/>
  <c r="M101" i="1"/>
  <c r="M1887" i="1"/>
  <c r="M791" i="1"/>
  <c r="M1571" i="1"/>
  <c r="M792" i="1"/>
  <c r="M889" i="1"/>
  <c r="M851" i="1"/>
  <c r="M117" i="1"/>
  <c r="M1422" i="1"/>
  <c r="M1998" i="1"/>
  <c r="M905" i="1"/>
  <c r="M794" i="1"/>
  <c r="M1879" i="1"/>
  <c r="M1971" i="1"/>
  <c r="M1984" i="1"/>
  <c r="M1987" i="1"/>
  <c r="M1570" i="1"/>
  <c r="M95" i="1"/>
  <c r="M1990" i="1"/>
  <c r="M1996" i="1"/>
  <c r="M1913" i="1"/>
  <c r="M1117" i="1"/>
  <c r="M1118" i="1"/>
  <c r="E24" i="2"/>
  <c r="M1107" i="1"/>
  <c r="M1121" i="1"/>
  <c r="M1105" i="1"/>
  <c r="M1111" i="1"/>
  <c r="M1120" i="1"/>
  <c r="M1170" i="1"/>
  <c r="M1168" i="1"/>
  <c r="M1132" i="1"/>
  <c r="M1094" i="1"/>
  <c r="M1104" i="1"/>
  <c r="M613" i="1"/>
  <c r="M1672" i="1"/>
  <c r="M1497" i="1"/>
  <c r="M654" i="1"/>
  <c r="M655" i="1"/>
  <c r="E11" i="2"/>
  <c r="M1671" i="1"/>
  <c r="M644" i="1"/>
  <c r="M1725" i="1"/>
  <c r="M1673" i="1"/>
  <c r="M1669" i="1"/>
  <c r="M626" i="1"/>
  <c r="E76" i="2"/>
  <c r="M1630" i="1"/>
  <c r="M1616" i="1"/>
  <c r="M1605" i="1"/>
  <c r="M1604" i="1"/>
  <c r="M1629" i="1"/>
  <c r="M1623" i="1"/>
  <c r="M1626" i="1"/>
  <c r="M1625" i="1"/>
  <c r="M1622" i="1"/>
  <c r="M1602" i="1"/>
  <c r="M1628" i="1"/>
  <c r="M1620" i="1"/>
  <c r="M1621" i="1"/>
  <c r="M394" i="1"/>
  <c r="M425" i="1"/>
  <c r="M437" i="1"/>
  <c r="M439" i="1"/>
  <c r="M358" i="1"/>
  <c r="M893" i="1"/>
  <c r="M421" i="1"/>
  <c r="M362" i="1"/>
  <c r="M1592" i="1"/>
  <c r="M963" i="1"/>
  <c r="E41" i="2"/>
  <c r="M393" i="1"/>
  <c r="M429" i="1"/>
  <c r="M431" i="1"/>
  <c r="M966" i="1"/>
  <c r="M368" i="1"/>
  <c r="M464" i="1"/>
  <c r="M427" i="1"/>
  <c r="M381" i="1"/>
  <c r="M428" i="1"/>
  <c r="M396" i="1"/>
  <c r="M361" i="1"/>
  <c r="M441" i="1"/>
  <c r="M911" i="1"/>
  <c r="M1591" i="1"/>
  <c r="M964" i="1"/>
  <c r="M398" i="1"/>
  <c r="M978" i="1"/>
  <c r="M818" i="1"/>
  <c r="M2033" i="1"/>
  <c r="E70" i="2"/>
  <c r="M824" i="1"/>
  <c r="M819" i="1"/>
  <c r="M681" i="1"/>
  <c r="M707" i="1"/>
  <c r="M834" i="1"/>
  <c r="M108" i="1"/>
  <c r="M98" i="1"/>
  <c r="M789" i="1"/>
  <c r="M1278" i="1"/>
  <c r="M123" i="1"/>
  <c r="M1276" i="1"/>
  <c r="M680" i="1"/>
  <c r="M2035" i="1"/>
  <c r="M1274" i="1"/>
  <c r="M832" i="1"/>
  <c r="M808" i="1"/>
  <c r="M1434" i="1"/>
  <c r="M1823" i="1"/>
  <c r="M1419" i="1"/>
  <c r="M1443" i="1"/>
  <c r="E29" i="2"/>
  <c r="M1819" i="1"/>
  <c r="M1437" i="1"/>
  <c r="M1442" i="1"/>
  <c r="M1465" i="1"/>
  <c r="M1456" i="1"/>
  <c r="M1454" i="1"/>
  <c r="M1455" i="1"/>
  <c r="M1444" i="1"/>
  <c r="M559" i="1"/>
  <c r="M1822" i="1"/>
  <c r="M399" i="1"/>
  <c r="M397" i="1"/>
  <c r="E53" i="2"/>
  <c r="M1327" i="1"/>
  <c r="M1326" i="1"/>
  <c r="M1325" i="1"/>
  <c r="M1329" i="1"/>
  <c r="E63" i="2"/>
  <c r="M1752" i="1"/>
  <c r="M360" i="1"/>
  <c r="M1194" i="1"/>
  <c r="E74" i="2"/>
  <c r="M424" i="1"/>
  <c r="M1193" i="1"/>
  <c r="M356" i="1"/>
  <c r="M1187" i="1"/>
  <c r="M1201" i="1"/>
  <c r="M1188" i="1"/>
  <c r="M1182" i="1"/>
  <c r="M454" i="1"/>
  <c r="M432" i="1"/>
  <c r="M1190" i="1"/>
  <c r="M1180" i="1"/>
  <c r="M430" i="1"/>
  <c r="M355" i="1"/>
  <c r="M357" i="1"/>
  <c r="M1198" i="1"/>
  <c r="M433" i="1"/>
  <c r="M1954" i="1"/>
  <c r="M1445" i="1"/>
  <c r="M1947" i="1"/>
  <c r="M1951" i="1"/>
  <c r="M1948" i="1"/>
  <c r="M1452" i="1"/>
  <c r="M1952" i="1"/>
  <c r="M458" i="1"/>
  <c r="M1946" i="1"/>
  <c r="M1961" i="1"/>
  <c r="M1453" i="1"/>
  <c r="M453" i="1"/>
  <c r="M1905" i="1"/>
  <c r="M567" i="1"/>
  <c r="M1447" i="1"/>
  <c r="M140" i="1"/>
  <c r="E9" i="2"/>
  <c r="M248" i="1"/>
  <c r="M82" i="1"/>
  <c r="M125" i="1"/>
  <c r="M544" i="1"/>
  <c r="M141" i="1"/>
  <c r="M142" i="1"/>
  <c r="M103" i="1"/>
  <c r="M1896" i="1"/>
  <c r="M535" i="1"/>
  <c r="M91" i="1"/>
  <c r="M1899" i="1"/>
  <c r="M139" i="1"/>
  <c r="M1902" i="1"/>
  <c r="M980" i="1"/>
  <c r="M982" i="1"/>
  <c r="M1904" i="1"/>
  <c r="M143" i="1"/>
  <c r="M215" i="1"/>
  <c r="M79" i="1"/>
  <c r="M1900" i="1"/>
  <c r="M775" i="1"/>
  <c r="M1783" i="1"/>
  <c r="M1786" i="1"/>
  <c r="E46" i="2"/>
  <c r="M1787" i="1"/>
  <c r="M1785" i="1"/>
  <c r="M1775" i="1"/>
  <c r="M1774" i="1"/>
  <c r="M1784" i="1"/>
  <c r="M1757" i="1"/>
  <c r="M886" i="1"/>
  <c r="M1776" i="1"/>
  <c r="M784" i="1"/>
  <c r="M1225" i="1"/>
  <c r="M1232" i="1"/>
  <c r="M451" i="1"/>
  <c r="E50" i="2"/>
  <c r="M1246" i="1"/>
  <c r="M1227" i="1"/>
  <c r="M1750" i="1"/>
  <c r="M1228" i="1"/>
  <c r="M1233" i="1"/>
  <c r="M1231" i="1"/>
  <c r="M1129" i="1"/>
  <c r="M1083" i="1"/>
  <c r="M1705" i="1"/>
  <c r="M1125" i="1"/>
  <c r="M1181" i="1"/>
  <c r="M1084" i="1"/>
  <c r="M1135" i="1"/>
  <c r="M304" i="1"/>
  <c r="M1114" i="1"/>
  <c r="M321" i="1"/>
  <c r="M323" i="1"/>
  <c r="M1556" i="1"/>
  <c r="M1589" i="1"/>
  <c r="M1108" i="1"/>
  <c r="M1096" i="1"/>
  <c r="M326" i="1"/>
  <c r="M1595" i="1"/>
  <c r="M1143" i="1"/>
  <c r="M450" i="1"/>
  <c r="M1088" i="1"/>
  <c r="M291" i="1"/>
  <c r="M320" i="1"/>
  <c r="M1010" i="1"/>
  <c r="M327" i="1"/>
  <c r="M331" i="1"/>
  <c r="M1112" i="1"/>
  <c r="M1588" i="1"/>
  <c r="M1483" i="1"/>
  <c r="M583" i="1"/>
  <c r="M324" i="1"/>
  <c r="M576" i="1"/>
  <c r="M1580" i="1"/>
  <c r="M1599" i="1"/>
  <c r="M1175" i="1"/>
  <c r="M1586" i="1"/>
  <c r="M1173" i="1"/>
  <c r="M1496" i="1"/>
  <c r="M1009" i="1"/>
  <c r="M463" i="1"/>
  <c r="M325" i="1"/>
  <c r="M1598" i="1"/>
  <c r="M322" i="1"/>
  <c r="M995" i="1"/>
  <c r="M1494" i="1"/>
  <c r="M319" i="1"/>
  <c r="M1003" i="1"/>
  <c r="M1172" i="1"/>
  <c r="M329" i="1"/>
  <c r="M332" i="1"/>
  <c r="M1171" i="1"/>
  <c r="M330" i="1"/>
  <c r="M328" i="1"/>
  <c r="M1597" i="1"/>
  <c r="M1590" i="1"/>
  <c r="M993" i="1"/>
  <c r="M422" i="1"/>
  <c r="M420" i="1"/>
  <c r="M1142" i="1"/>
  <c r="M1470" i="1"/>
  <c r="M1169" i="1"/>
  <c r="M562" i="1"/>
  <c r="M283" i="1"/>
  <c r="M286" i="1"/>
  <c r="M1002" i="1"/>
  <c r="M315" i="1"/>
  <c r="M273" i="1"/>
  <c r="M989" i="1"/>
  <c r="M565" i="1"/>
  <c r="M277" i="1"/>
  <c r="M280" i="1"/>
  <c r="M1460" i="1"/>
  <c r="E55" i="2"/>
  <c r="M571" i="1"/>
  <c r="M305" i="1"/>
  <c r="M308" i="1"/>
  <c r="M317" i="1"/>
  <c r="M986" i="1"/>
  <c r="M285" i="1"/>
  <c r="M289" i="1"/>
  <c r="M278" i="1"/>
  <c r="M300" i="1"/>
  <c r="M1438" i="1"/>
  <c r="M284" i="1"/>
  <c r="M275" i="1"/>
  <c r="M313" i="1"/>
  <c r="M991" i="1"/>
  <c r="M276" i="1"/>
  <c r="M312" i="1"/>
  <c r="M281" i="1"/>
  <c r="M311" i="1"/>
  <c r="M990" i="1"/>
  <c r="M1467" i="1"/>
  <c r="M1008" i="1"/>
  <c r="M987" i="1"/>
  <c r="M1461" i="1"/>
  <c r="M306" i="1"/>
  <c r="M318" i="1"/>
  <c r="M310" i="1"/>
  <c r="M316" i="1"/>
  <c r="M566" i="1"/>
  <c r="M560" i="1"/>
  <c r="M297" i="1"/>
  <c r="M314" i="1"/>
  <c r="E44" i="2"/>
  <c r="E32" i="2"/>
  <c r="M1217" i="1"/>
  <c r="M1200" i="1"/>
  <c r="M347" i="1"/>
  <c r="M359" i="1"/>
  <c r="M1199" i="1"/>
  <c r="M1192" i="1"/>
  <c r="E2" i="2"/>
  <c r="M1195" i="1"/>
  <c r="M1183" i="1"/>
  <c r="M1166" i="1"/>
  <c r="M301" i="1"/>
  <c r="M1150" i="1"/>
  <c r="M340" i="1"/>
  <c r="M290" i="1"/>
  <c r="M1153" i="1"/>
  <c r="E79" i="2"/>
  <c r="M1178" i="1"/>
  <c r="M341" i="1"/>
  <c r="M1162" i="1"/>
  <c r="M1176" i="1"/>
  <c r="M292" i="1"/>
  <c r="M1157" i="1"/>
  <c r="M1711" i="1"/>
  <c r="M1167" i="1"/>
  <c r="M336" i="1"/>
  <c r="M1174" i="1"/>
  <c r="M1151" i="1"/>
  <c r="M287" i="1"/>
  <c r="M335" i="1"/>
  <c r="M1110" i="1"/>
  <c r="M1154" i="1"/>
  <c r="M1148" i="1"/>
  <c r="M293" i="1"/>
  <c r="M303" i="1"/>
  <c r="M1718" i="1"/>
  <c r="M1119" i="1"/>
  <c r="M1719" i="1"/>
  <c r="M1149" i="1"/>
  <c r="M354" i="1"/>
  <c r="M1720" i="1"/>
  <c r="M1081" i="1"/>
  <c r="M302" i="1"/>
  <c r="E78" i="2"/>
  <c r="E73" i="2"/>
  <c r="M1772" i="1"/>
  <c r="M1982" i="1"/>
  <c r="M865" i="1"/>
  <c r="M767" i="1"/>
  <c r="M866" i="1"/>
  <c r="M1737" i="1"/>
  <c r="M611" i="1"/>
  <c r="M612" i="1"/>
  <c r="M868" i="1"/>
  <c r="M1745" i="1"/>
  <c r="M499" i="1"/>
  <c r="E71" i="2"/>
  <c r="M1371" i="1"/>
  <c r="M876" i="1"/>
  <c r="M1761" i="1"/>
  <c r="M1754" i="1"/>
  <c r="M745" i="1"/>
  <c r="M614" i="1"/>
  <c r="M619" i="1"/>
  <c r="M506" i="1"/>
  <c r="M696" i="1"/>
  <c r="M1391" i="1"/>
  <c r="M1392" i="1"/>
  <c r="M1766" i="1"/>
  <c r="M1744" i="1"/>
  <c r="M781" i="1"/>
  <c r="M1756" i="1"/>
  <c r="M774" i="1"/>
  <c r="M1773" i="1"/>
  <c r="M1781" i="1"/>
  <c r="M1782" i="1"/>
  <c r="M862" i="1"/>
  <c r="M2001" i="1"/>
  <c r="M1778" i="1"/>
  <c r="M1738" i="1"/>
  <c r="M1740" i="1"/>
  <c r="M728" i="1"/>
  <c r="M1735" i="1"/>
  <c r="M1759" i="1"/>
  <c r="M616" i="1"/>
  <c r="M623" i="1"/>
  <c r="M1747" i="1"/>
  <c r="M1755" i="1"/>
  <c r="M1741" i="1"/>
  <c r="M1988" i="1"/>
  <c r="M1767" i="1"/>
  <c r="M518" i="1"/>
  <c r="M1370" i="1"/>
  <c r="M867" i="1"/>
  <c r="M1763" i="1"/>
  <c r="M1369" i="1"/>
  <c r="M855" i="1"/>
  <c r="M1736" i="1"/>
  <c r="M1165" i="1"/>
  <c r="M1779" i="1"/>
  <c r="M2003" i="1"/>
  <c r="M1764" i="1"/>
  <c r="M1739" i="1"/>
  <c r="M1746" i="1"/>
  <c r="M615" i="1"/>
  <c r="M871" i="1"/>
  <c r="M1734" i="1"/>
  <c r="M703" i="1"/>
  <c r="M1765" i="1"/>
  <c r="M508" i="1"/>
  <c r="M1075" i="1"/>
  <c r="M1006" i="1"/>
  <c r="M1045" i="1"/>
  <c r="M731" i="1"/>
  <c r="M1023" i="1"/>
  <c r="M809" i="1"/>
  <c r="M1547" i="1"/>
  <c r="M1018" i="1"/>
  <c r="M1897" i="1"/>
  <c r="M1000" i="1"/>
  <c r="M856" i="1"/>
  <c r="M1056" i="1"/>
  <c r="M769" i="1"/>
  <c r="M710" i="1"/>
  <c r="M720" i="1"/>
  <c r="M1025" i="1"/>
  <c r="M998" i="1"/>
  <c r="M1055" i="1"/>
  <c r="M1304" i="1"/>
  <c r="E12" i="2"/>
  <c r="M1007" i="1"/>
  <c r="M685" i="1"/>
  <c r="M1106" i="1"/>
  <c r="M1024" i="1"/>
  <c r="M1074" i="1"/>
  <c r="M1034" i="1"/>
  <c r="M981" i="1"/>
  <c r="M1016" i="1"/>
  <c r="M1078" i="1"/>
  <c r="M1086" i="1"/>
  <c r="M686" i="1"/>
  <c r="M1019" i="1"/>
  <c r="M1043" i="1"/>
  <c r="M1134" i="1"/>
  <c r="M988" i="1"/>
  <c r="M1567" i="1"/>
  <c r="M1073" i="1"/>
  <c r="M1020" i="1"/>
  <c r="M762" i="1"/>
  <c r="M1022" i="1"/>
  <c r="M736" i="1"/>
  <c r="M713" i="1"/>
  <c r="M1063" i="1"/>
  <c r="M997" i="1"/>
  <c r="M1021" i="1"/>
  <c r="M1032" i="1"/>
  <c r="M1028" i="1"/>
  <c r="M1067" i="1"/>
  <c r="M1054" i="1"/>
  <c r="M1037" i="1"/>
  <c r="M1042" i="1"/>
  <c r="M874" i="1"/>
  <c r="M1064" i="1"/>
  <c r="M1076" i="1"/>
  <c r="M737" i="1"/>
  <c r="M1295" i="1"/>
  <c r="M1568" i="1"/>
  <c r="M1065" i="1"/>
  <c r="M1066" i="1"/>
  <c r="M1136" i="1"/>
  <c r="E16" i="2"/>
  <c r="M1433" i="1"/>
  <c r="M1436" i="1"/>
  <c r="M550" i="1"/>
  <c r="M1517" i="1"/>
  <c r="M1435" i="1"/>
  <c r="M1432" i="1"/>
  <c r="M554" i="1"/>
  <c r="M534" i="1"/>
  <c r="M462" i="1"/>
  <c r="M449" i="1"/>
  <c r="E15" i="2"/>
  <c r="M1144" i="1"/>
  <c r="E30" i="2"/>
  <c r="M590" i="1"/>
  <c r="M1717" i="1"/>
  <c r="M1070" i="1"/>
  <c r="M1102" i="1"/>
  <c r="M1071" i="1"/>
  <c r="M337" i="1"/>
  <c r="M1036" i="1"/>
  <c r="M1030" i="1"/>
  <c r="M1098" i="1"/>
  <c r="M1031" i="1"/>
  <c r="M288" i="1"/>
  <c r="M1093" i="1"/>
  <c r="M1116" i="1"/>
  <c r="M1046" i="1"/>
  <c r="M1716" i="1"/>
  <c r="M299" i="1"/>
  <c r="M1077" i="1"/>
  <c r="M1039" i="1"/>
  <c r="M1124" i="1"/>
  <c r="M1665" i="1"/>
  <c r="M1596" i="1"/>
  <c r="M1101" i="1"/>
  <c r="M1005" i="1"/>
  <c r="M1035" i="1"/>
  <c r="M999" i="1"/>
  <c r="M1013" i="1"/>
  <c r="M1049" i="1"/>
  <c r="M1011" i="1"/>
  <c r="M1103" i="1"/>
  <c r="M438" i="1"/>
  <c r="M296" i="1"/>
  <c r="M333" i="1"/>
  <c r="M1697" i="1"/>
  <c r="M1053" i="1"/>
  <c r="M1017" i="1"/>
  <c r="M1703" i="1"/>
  <c r="M1051" i="1"/>
  <c r="M1585" i="1"/>
  <c r="M338" i="1"/>
  <c r="M1676" i="1"/>
  <c r="M1057" i="1"/>
  <c r="M594" i="1"/>
  <c r="M994" i="1"/>
  <c r="M1050" i="1"/>
  <c r="M801" i="1"/>
  <c r="M1091" i="1"/>
  <c r="M1033" i="1"/>
  <c r="M1109" i="1"/>
  <c r="M1702" i="1"/>
  <c r="M1026" i="1"/>
  <c r="M1058" i="1"/>
  <c r="M1675" i="1"/>
  <c r="M1040" i="1"/>
  <c r="M295" i="1"/>
  <c r="M1713" i="1"/>
  <c r="M1060" i="1"/>
  <c r="M1113" i="1"/>
  <c r="M307" i="1"/>
  <c r="M604" i="1"/>
  <c r="M1041" i="1"/>
  <c r="M1127" i="1"/>
  <c r="M602" i="1"/>
  <c r="M1072" i="1"/>
  <c r="M722" i="1"/>
  <c r="M1029" i="1"/>
  <c r="M1044" i="1"/>
  <c r="M1133" i="1"/>
  <c r="M1092" i="1"/>
  <c r="M1619" i="1"/>
  <c r="M1048" i="1"/>
  <c r="M423" i="1"/>
  <c r="M1052" i="1"/>
  <c r="M1126" i="1"/>
  <c r="M1099" i="1"/>
  <c r="M1079" i="1"/>
  <c r="M1015" i="1"/>
  <c r="M1012" i="1"/>
  <c r="M1059" i="1"/>
  <c r="M339" i="1"/>
  <c r="M584" i="1"/>
  <c r="M1115" i="1"/>
  <c r="M1047" i="1"/>
  <c r="M1014" i="1"/>
  <c r="M1068" i="1"/>
  <c r="M1668" i="1"/>
  <c r="M1706" i="1"/>
  <c r="M1440" i="1"/>
  <c r="M1069" i="1"/>
  <c r="M1027" i="1"/>
  <c r="M1080" i="1"/>
  <c r="M585" i="1"/>
  <c r="M996" i="1"/>
  <c r="M1038" i="1"/>
  <c r="M1624" i="1"/>
  <c r="M1960" i="1"/>
  <c r="M1955" i="1"/>
  <c r="M1950" i="1"/>
  <c r="M1836" i="1"/>
  <c r="M1959" i="1"/>
  <c r="E54" i="2"/>
  <c r="M1838" i="1"/>
  <c r="M1837" i="1"/>
  <c r="M1945" i="1"/>
  <c r="M1627" i="1"/>
  <c r="M1839" i="1"/>
  <c r="M1949" i="1"/>
  <c r="M1957" i="1"/>
  <c r="M1953" i="1"/>
  <c r="M1840" i="1"/>
  <c r="M1841" i="1"/>
  <c r="M1958" i="1"/>
  <c r="M1956" i="1"/>
  <c r="E27" i="2"/>
  <c r="M628" i="1"/>
  <c r="M726" i="1"/>
  <c r="M382" i="1"/>
  <c r="M1320" i="1"/>
  <c r="M1310" i="1"/>
  <c r="M390" i="1"/>
  <c r="E43" i="2"/>
  <c r="M389" i="1"/>
  <c r="M388" i="1"/>
  <c r="M1322" i="1"/>
  <c r="M1311" i="1"/>
  <c r="M387" i="1"/>
  <c r="M385" i="1"/>
  <c r="M1462" i="1"/>
  <c r="M1242" i="1"/>
  <c r="M1210" i="1"/>
  <c r="M365" i="1"/>
  <c r="E10" i="2"/>
  <c r="M1212" i="1"/>
  <c r="M363" i="1"/>
  <c r="M366" i="1"/>
  <c r="M1241" i="1"/>
  <c r="M1215" i="1"/>
  <c r="M1211" i="1"/>
  <c r="M1216" i="1"/>
  <c r="M1240" i="1"/>
  <c r="M1245" i="1"/>
  <c r="M364" i="1"/>
  <c r="E62" i="2"/>
  <c r="M1727" i="1"/>
  <c r="M1728" i="1"/>
</calcChain>
</file>

<file path=xl/sharedStrings.xml><?xml version="1.0" encoding="utf-8"?>
<sst xmlns="http://schemas.openxmlformats.org/spreadsheetml/2006/main" count="21122" uniqueCount="4830">
  <si>
    <t>Säteilyturvakeskus</t>
  </si>
  <si>
    <t>Kyllä</t>
  </si>
  <si>
    <t>Työpaikkojen radon-mittaustulosten ilmoitus- ja hallintapalvelu</t>
  </si>
  <si>
    <t>1.1</t>
  </si>
  <si>
    <t>Ydinlaitostoslupien sähköinen asiointi</t>
  </si>
  <si>
    <t>1.0</t>
  </si>
  <si>
    <t>Annosrekisterin extranet</t>
  </si>
  <si>
    <t>0.5</t>
  </si>
  <si>
    <t>Q4/2022</t>
  </si>
  <si>
    <t>Mittauspalvelun, kalibrointipalvelun tai ohjelmiston tilaus</t>
  </si>
  <si>
    <t>0.3</t>
  </si>
  <si>
    <t>Säteilytoiminnan lupa-asioiden hoitaminen</t>
  </si>
  <si>
    <t>Showlaserlaitteen luvat ja ilmoitukset</t>
  </si>
  <si>
    <t>Ydinlaitosten tarkastuslaitosten hyväksyntä</t>
  </si>
  <si>
    <t>Luonnonsäteilylle altistavan toiminnan ilmoitus ja säteilyaltistuksen selvitysvelvollisuus</t>
  </si>
  <si>
    <t>Ilmoitus korkea-aktiivisen umpilähteen kuljetuksesta</t>
  </si>
  <si>
    <t>Ydinaineiden ja ydinjätteiden kuljetuksen lupa-asioiden hoitaminen</t>
  </si>
  <si>
    <t>Ei digitoteutusta</t>
  </si>
  <si>
    <t>Ydinjätteiden tuonti- ja vientilupa</t>
  </si>
  <si>
    <t>Säteilyturvallisuusvastaavan ja säteilyturvallisuusasiantuntijan ammattipätevyyden hakeminen</t>
  </si>
  <si>
    <t>Iisalmen kaupunki</t>
  </si>
  <si>
    <t>0.9</t>
  </si>
  <si>
    <t>Myöhemmin</t>
  </si>
  <si>
    <t>Julkisten hankintojen neuvonta</t>
  </si>
  <si>
    <t>Kesätyötuki</t>
  </si>
  <si>
    <t>Yrityksen perustajan neuvonta</t>
  </si>
  <si>
    <t>Ympäristönsuojelulain mukainen ilmoitus poikkeuksellisesta tilanteesta</t>
  </si>
  <si>
    <t>Johtotietopalvelu</t>
  </si>
  <si>
    <t>Hissiavustukset</t>
  </si>
  <si>
    <t>Kansallisarkisto</t>
  </si>
  <si>
    <t>kyllä</t>
  </si>
  <si>
    <t>Asiakaspalvelu</t>
  </si>
  <si>
    <t>Siilinjärvi</t>
  </si>
  <si>
    <t>Poikkeamislupa</t>
  </si>
  <si>
    <t>Q1/2021</t>
  </si>
  <si>
    <t>Suunnittelutarveratkaisu</t>
  </si>
  <si>
    <t>Alkutuotantopaikasta ilmoittaminen</t>
  </si>
  <si>
    <t>Elintarvikehuoneiston hyväksyminen laitokseksi</t>
  </si>
  <si>
    <t>Elintarvikehuoneiston ilmoitus (esim. ravintola, kahvila, myymälä, kioski, ulkomyynti)</t>
  </si>
  <si>
    <t>Elintarvikekontaktimateriaalialan toimijan ilmoitus toiminnasta ja tiloista</t>
  </si>
  <si>
    <t>Elintarvikelain mukaiset hakemukset</t>
  </si>
  <si>
    <t>Eläintarhan sivutuotelupa</t>
  </si>
  <si>
    <t>Hakemus vesilaitoksen tai vesiosuuskunnan perustamisesta</t>
  </si>
  <si>
    <t>Ilmoitus alkutuotantopaikasta</t>
  </si>
  <si>
    <t>Ilmoitus eläintenpidosta ja ilmoitus eläinten pitopaikasta</t>
  </si>
  <si>
    <t>Itsehoitoon tarkoitettujen nikotiinivalmisteiden vähittäismyyntilupa</t>
  </si>
  <si>
    <t>Liikkuvasta elintarvikehuoneistosta tiedottaminen</t>
  </si>
  <si>
    <t>Terveydensuojelulain mukainen ilmoitus</t>
  </si>
  <si>
    <t>Tupakkatuotteiden ja nikotiinivalmisteiden vähittäismyyntilupa</t>
  </si>
  <si>
    <t>Haaskaruokintapaikan rekisteröinti</t>
  </si>
  <si>
    <t>Ilmoitus haaskalle viedyn sivutuotteen määrästä</t>
  </si>
  <si>
    <t>Ilmoitus yleisötilaisuudesta</t>
  </si>
  <si>
    <t>Sivutuotelaitoksen rekisteröinti</t>
  </si>
  <si>
    <t>Q4/2020</t>
  </si>
  <si>
    <t>Q2/2021</t>
  </si>
  <si>
    <t>Q4/2021</t>
  </si>
  <si>
    <t>Kivijärven kunta</t>
  </si>
  <si>
    <t>Lupapiste</t>
  </si>
  <si>
    <t>Karttapalvelu</t>
  </si>
  <si>
    <t>Kiuruveden kaupunki</t>
  </si>
  <si>
    <t>Keski-Karjalan Kehitysyhtiö Oy KETI</t>
  </si>
  <si>
    <t>Q1/2022</t>
  </si>
  <si>
    <t>Maanmittauslaitos</t>
  </si>
  <si>
    <t>Digitaalisten palveluiden kehittämisen rahoituksen riittävyys. Joissain palveluissa on edelleen laissa sanottu velvoite toimittaa tai näyttää viranomaiselle alkuperäinen paperinen asiakirja. Sähköisen asioinnin yhteisenä tukipalveluna ei ole saatavilla sähköisen allekirjoituksen palvelua, jossa yritys (ja viranomainen) voisivat allekirjoittaa hakemuksia, käyttölupia ja sopimuksia.</t>
  </si>
  <si>
    <t>Kiinteistövaihdannan palvelu ml. luovutuskirjan luonnostelupalvelu</t>
  </si>
  <si>
    <t>Kiinteistönluovutusilmoitus</t>
  </si>
  <si>
    <t>Kiinteistön käyttäminen lainan  vakuutena</t>
  </si>
  <si>
    <t>Kiinteistön vuokraoikeuden kirjaaminen</t>
  </si>
  <si>
    <t>Kiinteistön muun erityisen oikeuden kirjaaminen</t>
  </si>
  <si>
    <t>Kiinteistön omistusoikeuden rekisteröinti (Lainhuuto)</t>
  </si>
  <si>
    <t>Kiinteistörekisterinpitäjän päätös</t>
  </si>
  <si>
    <t>Osakehuoneiston hallintaoikeuden rajoituksen rekisteröinti</t>
  </si>
  <si>
    <t>Osakehuoneiston käyttäminen lainan vakuutena</t>
  </si>
  <si>
    <t>Osakehuoneiston omistusoikeuden rekisteröinti</t>
  </si>
  <si>
    <t>Osakeluettelon siirto Huoneistotietojärjestelmään</t>
  </si>
  <si>
    <t>Tiekunnan päätöksen tai yhteisen alueen tietojen ilmoittaminen KTJ:ään</t>
  </si>
  <si>
    <t>Kiinteistötoimituksen hakeminen</t>
  </si>
  <si>
    <t>Määräalan muodostaminen kiinteistöksi</t>
  </si>
  <si>
    <t>Avoimet paikkatietoaineistopalvelut</t>
  </si>
  <si>
    <t>Sopimuspohjaiset paikkatietoaineistopalvelut</t>
  </si>
  <si>
    <t>Luvanvaraiset paikkatietoaineistopalvelut</t>
  </si>
  <si>
    <t>KTJ-tietopalvelurajapinnat (KTJ-lupa teknisen käyttöyhteyteen)</t>
  </si>
  <si>
    <t>HTJ-tiedot rajapintoina (HTJ-lupa teknisen käyttöyhteyteen)</t>
  </si>
  <si>
    <t>Huoneistotietojärjestelmän tulosteet</t>
  </si>
  <si>
    <t>Q3/2021</t>
  </si>
  <si>
    <t>Otteet ja todistukset kiinteistötietojärjestelmästä</t>
  </si>
  <si>
    <t>Kiinteistötietojärjestelmän tiedot</t>
  </si>
  <si>
    <t>Arkistotietopalvelu kiinteistöistä</t>
  </si>
  <si>
    <t>Kartat ja karttatulosteet</t>
  </si>
  <si>
    <t>Sopimuksen tai käyttöluvan käsittely</t>
  </si>
  <si>
    <t>Asumisen rahoitus- ja kehittämiskeskus</t>
  </si>
  <si>
    <t>Avustus sähköautojen latausinfran rakentamiseen</t>
  </si>
  <si>
    <t>Energia-avustukset</t>
  </si>
  <si>
    <t>Energiatodistusrekisteri</t>
  </si>
  <si>
    <t>Hissiavustus</t>
  </si>
  <si>
    <t>Avustus liikuntaesteen poistoon</t>
  </si>
  <si>
    <t>Korkotukilainat rakentamiseen, korjaamiseen ja hankintaan</t>
  </si>
  <si>
    <t>Purkuavustus</t>
  </si>
  <si>
    <t>Kunnallistekniikan rakentamisavustus</t>
  </si>
  <si>
    <t>Q3/2020</t>
  </si>
  <si>
    <t>Asumisneuvoja-avustus</t>
  </si>
  <si>
    <t>Käynnistysavustus</t>
  </si>
  <si>
    <t>Ohjauspalvelut ja valvonta -palvelualue</t>
  </si>
  <si>
    <t>RAVA-hakemukset</t>
  </si>
  <si>
    <t>Erityísryhmien investointiavustus</t>
  </si>
  <si>
    <t>Käyttötarkoituksen muutosavustus</t>
  </si>
  <si>
    <t>Lähiöavustus</t>
  </si>
  <si>
    <t>Business Finland</t>
  </si>
  <si>
    <t>Rahoituksen asiointipalvelu</t>
  </si>
  <si>
    <t>Laivauskäsikirja (Shipping handbook)</t>
  </si>
  <si>
    <t>Finnish supplier list</t>
  </si>
  <si>
    <t>Expert search</t>
  </si>
  <si>
    <t>Dealflow</t>
  </si>
  <si>
    <t>Marketopportunities</t>
  </si>
  <si>
    <t>Jobs in Finland</t>
  </si>
  <si>
    <t>Finnvera Oyj</t>
  </si>
  <si>
    <t>-</t>
  </si>
  <si>
    <t>Finnveran rahoituspalvelu: Finnveran rahoituspalvelut ovat suomalaisten asiakkaiden digitaalisesti haettavissa</t>
  </si>
  <si>
    <t>Helsingin kaupunki</t>
  </si>
  <si>
    <t>Kartta-aineistot</t>
  </si>
  <si>
    <t>Kiinteistönmuodostuspalvelut</t>
  </si>
  <si>
    <t>Rakennusvalvontamittaukset</t>
  </si>
  <si>
    <t>Korkotukilainahakemusten vastaanotto</t>
  </si>
  <si>
    <t>Asemakaavan muutoksen hakeminen</t>
  </si>
  <si>
    <t>Poikkeaminen asemakaavasta</t>
  </si>
  <si>
    <t>Helsinki-lisä</t>
  </si>
  <si>
    <t>Hollolan kunta</t>
  </si>
  <si>
    <t>Avustukset yhdistyksille ja yhteisöille</t>
  </si>
  <si>
    <t>Ilmoitus melusta ja tärinästä</t>
  </si>
  <si>
    <t>Maisematyölupa</t>
  </si>
  <si>
    <t>Sijoituslupa</t>
  </si>
  <si>
    <t>Kaivulupa</t>
  </si>
  <si>
    <t>Huittisten kaupunki</t>
  </si>
  <si>
    <t>Yrityspalvelut</t>
  </si>
  <si>
    <t>Hankinnat</t>
  </si>
  <si>
    <t>Palvelusetelituottaja</t>
  </si>
  <si>
    <t>Tonttien varaus</t>
  </si>
  <si>
    <t>Sijoitusluvat</t>
  </si>
  <si>
    <t>Vesimittarien lukeminen</t>
  </si>
  <si>
    <t>Yhdistysten avustukset</t>
  </si>
  <si>
    <t>Kuntalaisaloite</t>
  </si>
  <si>
    <t>Ympäristönsuojelun luvat ja ilmoitukset</t>
  </si>
  <si>
    <t>Ympäristönterveyden huollon luvat ja ilmoitukset</t>
  </si>
  <si>
    <t>Ilmatieteen laitos</t>
  </si>
  <si>
    <t>Joroisten kunta</t>
  </si>
  <si>
    <t>Aumausilmoitus</t>
  </si>
  <si>
    <t>Q2/2022</t>
  </si>
  <si>
    <t>Leirintäalueesta ilmoittaminen</t>
  </si>
  <si>
    <t>Ympäristönsuojelu, maasto- ja vesiliikenteen luvat</t>
  </si>
  <si>
    <t>Ilmoitus leirintäalueesta</t>
  </si>
  <si>
    <t>Hakemus käytöstä poistetun öljysäiliön jättämiseksi maahan</t>
  </si>
  <si>
    <t>Ilmoitus jätteen ammattimaisesta keräystoiminnasta jätehuoltorekisteriin</t>
  </si>
  <si>
    <t>Ilmoitus lannan levittämisestä poikkeustilanteessa</t>
  </si>
  <si>
    <t>Ilmoitus poikkeuksellisesta tilanteesta, ympäristönsuojelu</t>
  </si>
  <si>
    <t>Jätteen sijoittaminen maaperään</t>
  </si>
  <si>
    <t>Lupa ympäristönsuojelumääräyksistä poikkeamisesta</t>
  </si>
  <si>
    <t>Maa-ainesten ottamislupa</t>
  </si>
  <si>
    <t>Maastoliikennelain mukainen lupa</t>
  </si>
  <si>
    <t>Toiminnan rekisteröinti ympäristönsuojelun tietojärjestelmään</t>
  </si>
  <si>
    <t>Ympäristönsuojelu, jätehuollon valvonta</t>
  </si>
  <si>
    <t>Ympäristönsuojelu, vesiensuojelu</t>
  </si>
  <si>
    <t>Ympäristönsuojelu, vesistötyöt ja ojitus</t>
  </si>
  <si>
    <t>Ympäristönsuojelu, ympäristöluvat ja ilmoitukset</t>
  </si>
  <si>
    <t>Ympäristönsuojelulain mukainen ilmoitus koeluonteisesta toiminnasta</t>
  </si>
  <si>
    <t>Jyväskylän kaupunki</t>
  </si>
  <si>
    <t>KRP - Hakemus kaupunkikuvatoimikunnan ennakkolausunnosta</t>
  </si>
  <si>
    <t>KRP - Rakennuslupa: Uusi rakennus, asuinpientalot jne.</t>
  </si>
  <si>
    <t>KRP - Rakennuslupa: Uusi rakennus, kerrotalo jne.</t>
  </si>
  <si>
    <t>KRP - Rakennuslupa: Rakennuksen laajennus</t>
  </si>
  <si>
    <t>KRP - Rakennuslupa: Käyttötarkoituksen muutos</t>
  </si>
  <si>
    <t>KRP - Rakennuslupa: Muu muutos</t>
  </si>
  <si>
    <t>KRP - Rakennuslupa: Rakennuksen purkaminen</t>
  </si>
  <si>
    <t>KRP - Rakennuslupa: Luvan voimassaolon jatkaminen</t>
  </si>
  <si>
    <t>KRP - Rakennuslupa: Tulisijan tai savuhormin rakentaminen jne.</t>
  </si>
  <si>
    <t>KRP - Toimenpidelupa: Aitaaminen</t>
  </si>
  <si>
    <t>KRP - Toimenpidelupa: Erillislaite</t>
  </si>
  <si>
    <t>KRP - Toimenpidelupa: Huoneistojärjestely</t>
  </si>
  <si>
    <t>KRP - Toimenpidelupa: Julkisivutoimenpide</t>
  </si>
  <si>
    <t>KRP - Toimenpidelupa: Jätevesijärjestelmän uusiminen</t>
  </si>
  <si>
    <t>KRP - Toimenpidelupa: Kaupunkikuvajärjestely</t>
  </si>
  <si>
    <t>KRP - Toimenpidelupa: Laituri</t>
  </si>
  <si>
    <t>KRP - Toimenpidelupa: Liikuteltava laite</t>
  </si>
  <si>
    <t>KRP - Toimenpidelupa: Maalämpökaivon poraus</t>
  </si>
  <si>
    <t>KRP - Toimenpidelupa: Mainostoimenpide</t>
  </si>
  <si>
    <t>KRP - Toimenpidelupa: Rakennelmat</t>
  </si>
  <si>
    <t>KRP - Toimenpidelupa: Säilytys ja varastointialue</t>
  </si>
  <si>
    <t>KRP - Yleisörakennelma</t>
  </si>
  <si>
    <t>KRP - Rakennusvalvonnan ilmoitukset: Ilmoitusmenettely</t>
  </si>
  <si>
    <t>KRP - Maisematyöluvat: Puiden kaataminen</t>
  </si>
  <si>
    <t>KRP - Maisematyöluvat: Maisematyölupa</t>
  </si>
  <si>
    <t>KRP - Yleisten alueiden luvat: Sijoituspaikkalupa</t>
  </si>
  <si>
    <t>KRP - Yleisten alueiden luvat: Katutyölupa</t>
  </si>
  <si>
    <t>KRP - Yleisten alueiden luvat: Viherhoitolupa</t>
  </si>
  <si>
    <t>KRP - Yleisten alueiden luvat: Maa-alueen omistajan lupa muuntamon sijoittamista varten</t>
  </si>
  <si>
    <t>KRP - Ympäristönsuojelun luvat: Meluilmoitus</t>
  </si>
  <si>
    <t>KRP - Ympäristönsuojelun luvat: Ympäristölupa (louhinta ja murskaus), yhteislupa</t>
  </si>
  <si>
    <t>KRP - Ympäristönsuojelun luvat: Ympäristölupa (jätteen käsittely, muu toimiala)</t>
  </si>
  <si>
    <t>KRP - Ympäristönsuojelun luvat: Maa-aineslupa</t>
  </si>
  <si>
    <t>KRP - Ympäristönsuojelun luvat: Ympäristösuojelulain mukainen yleinen ilmoiuts</t>
  </si>
  <si>
    <t>KRP - Ympäristönsuojelun luvat: Jätteen pienimuotoinen hyödyntäminen maanrakentamisessa</t>
  </si>
  <si>
    <t>KRP - Ympäristönsuojelun luvat: Kemikaalisäiliön jättäminen maaperään</t>
  </si>
  <si>
    <t>KRP - Ympäristönsuojelun luvat: Poikkeamishakemus jätevesien käsittelystä</t>
  </si>
  <si>
    <t>KRP - Ympäristönsuojelun luvat: Vapautus liittymisestä vesi- tai veimäriverkostoon</t>
  </si>
  <si>
    <t>KRP - Ympäristönsuojelun luvat: Asfalttiaseman rekisteröinti-ilmoitus:</t>
  </si>
  <si>
    <t>KRP - Ympäristönsuojelun luvat: Betoniaseman rekisteröinti-ilmoitus</t>
  </si>
  <si>
    <t>KRP - Ympäristönsuojelun luvat: Energiatuotantolaitoksen rekisteröinti-ilmoitus</t>
  </si>
  <si>
    <t>KRP - Ympäristönsuojelun luvat: Jakelusaseman rekisteröinti-ilmoitus</t>
  </si>
  <si>
    <t>KRP - Ympäristönsuojelun luvat: VOC-laitoksen rekisteröinti-ilmoitus</t>
  </si>
  <si>
    <t>KRP - Ympäristönsuojelun luvat: Jätteen ammattimainen keräys</t>
  </si>
  <si>
    <t>KRP - Ympäristönsuojelun luvat: Lannan varastointi aulassa</t>
  </si>
  <si>
    <t>KRP - Ympäristönsuojelun luvat: Maastoliikennelain mukainen lupa</t>
  </si>
  <si>
    <t>KRP - Ympäristönsuojelun luvat: Vesiliikennelain mukainen lupa</t>
  </si>
  <si>
    <t>KRP - Ympäristönsuojelun luvat: Ilmoitus koeluontoisesta toiminnasta</t>
  </si>
  <si>
    <t>KRP - Tapahtumaluvat: Maa-alueen käyttölupa tapahtuman jörjestämiseen</t>
  </si>
  <si>
    <t>KRP - Tulossa olevat palvelut: Ilmoitus asumisessa syntyvien jätevesilietteiden omatoimisesta käsittelystä</t>
  </si>
  <si>
    <t>KRP - Tulossa olevat palvelut: Yksityistiet / Kaupungin suostumus liikenteen ohjauslaitteen asentamiseksi</t>
  </si>
  <si>
    <t>KRP - Jatehuollon luvat: Hakemus sekajätteen pidennetystä tyhjennysvälistä</t>
  </si>
  <si>
    <t>KRP - Jätehuollon luvat: Hakemus jäteastian tyhjennysten keskeyttämisestä</t>
  </si>
  <si>
    <t>KRP - Jätehuollon luvat: Muutoksen hakeminen jätemaksuun</t>
  </si>
  <si>
    <t>KRP - Poikkeamispäätös (MRL 171)</t>
  </si>
  <si>
    <t>KRP - Sunnittelutarveratkaisu</t>
  </si>
  <si>
    <t>KRP - Ympäristöterveydenhuolto: Alkutuotantopaikasta ilmoittaminen</t>
  </si>
  <si>
    <t>KRP - Ympäristöterveydenhuolto: Elintarvikehuoneiston hyväksyminen laitokseksi</t>
  </si>
  <si>
    <t>KRP - Ympäristöterveydenhuolto: Elintarvikehuoneiston ilmoitus</t>
  </si>
  <si>
    <t>KRP - Ympäristöterveydenhuolto: Hakemus vesilaitoksen tai vesiosuuskunnan perustamisesta</t>
  </si>
  <si>
    <t>KRP - Ympäristöterveydenhuolto: Itsehoitoon tarkoitettujen nikotiinivalmisteiden vähittäismyyntilupa</t>
  </si>
  <si>
    <t>KRP - Joulukuusien myynti</t>
  </si>
  <si>
    <t>KRP - Korkotukilainahakemuksten vastaanotto</t>
  </si>
  <si>
    <t>KRP - Ympäristöterveydenhuolto: Liikkuvasta elintarvikehuoneistosta tiedottaminen</t>
  </si>
  <si>
    <t>KRP - Maatalousyrittäjien lomituspalvelut</t>
  </si>
  <si>
    <t>KRP - Ympäristöterveydenhuolto: Terveydensuojelulain mukainen ilmoitus</t>
  </si>
  <si>
    <t>KRP - Ympäristöterveydenhuolto: Tupakkatuotteiden ja nikotiinivalmisteiden vähittäismyyntilupa</t>
  </si>
  <si>
    <t>KRP - Lupa erikoiskuljetuksille</t>
  </si>
  <si>
    <t>KRP - Johtotietopalvelu</t>
  </si>
  <si>
    <t>KRP - Pysäköintiluvat yrityksille ja yhdistyksille</t>
  </si>
  <si>
    <t>KRP - Hissi- ja esteettömyysavustukset</t>
  </si>
  <si>
    <t>KRP - Yksityistieavustukset</t>
  </si>
  <si>
    <t>KRP - Tontinmyynti</t>
  </si>
  <si>
    <t>KRP - Asemakaavamuutos</t>
  </si>
  <si>
    <t>KRP - Kaavamuistutukset ja kaavalausunnot</t>
  </si>
  <si>
    <t>SIV - Kansalaistoiminnan avustukset</t>
  </si>
  <si>
    <t>SIV - Kulttuuriavustukset</t>
  </si>
  <si>
    <t>SIV - Liikunta-avustukset</t>
  </si>
  <si>
    <t>SIV - Nuorisoavustukset</t>
  </si>
  <si>
    <t>SOTE - Sosiaali- ja terveyspalvelujen avustukset</t>
  </si>
  <si>
    <t>SOTE - Kotihoidon mobiili- ja optimointi</t>
  </si>
  <si>
    <t>SOTE - Palvelusetelit</t>
  </si>
  <si>
    <t>SOTE - APTJ</t>
  </si>
  <si>
    <t>ELTY - Yrityspalveluseteli, palvelun tuottaja</t>
  </si>
  <si>
    <t>ELTY - Yrityspalveluseteli, setelin hakija</t>
  </si>
  <si>
    <t>ELTY - Yksinyrittäjän avustus (Korona)</t>
  </si>
  <si>
    <t>ELTY - Yritysklinikka</t>
  </si>
  <si>
    <t>ELTY - Sijoittumispalvelut</t>
  </si>
  <si>
    <t>ELTY - Kansainvälistymispalvelut</t>
  </si>
  <si>
    <t>ELTY - Ekosysteemi- ja arvoverkostopalvelut</t>
  </si>
  <si>
    <t>ELTY - Kuntalisä</t>
  </si>
  <si>
    <t>ELTY - Lisäpalkkatuki työnantajille</t>
  </si>
  <si>
    <t>HANK - Tarjouspalvelu</t>
  </si>
  <si>
    <t>Järvenpään kaupunki</t>
  </si>
  <si>
    <t>Kaupungin omistamien alueiden käyttö</t>
  </si>
  <si>
    <t>Tilavuokraus</t>
  </si>
  <si>
    <t>Kiinteistötoimitukset</t>
  </si>
  <si>
    <t>Kesätyöllistämistuki</t>
  </si>
  <si>
    <t>Karvian kunta</t>
  </si>
  <si>
    <t>Yrittäjäkoulutukset</t>
  </si>
  <si>
    <t>Toimitilapalvelut</t>
  </si>
  <si>
    <t>Kansallinen audiovisuaalinen instituutti</t>
  </si>
  <si>
    <t>Keiteleen kunta</t>
  </si>
  <si>
    <t>Vesiosuuskunta-avustukset</t>
  </si>
  <si>
    <t>Liikenteenohjauslaitteiden asentaminen yksityisteille</t>
  </si>
  <si>
    <t>Mainos- ja viitoituslupa</t>
  </si>
  <si>
    <t>Pysäköintiluvat yrityksille ja viranomaisille</t>
  </si>
  <si>
    <t>Kaivuilmoitus</t>
  </si>
  <si>
    <t>Katutyöluvat</t>
  </si>
  <si>
    <t>Purkamislupa</t>
  </si>
  <si>
    <t>Rakennuslupa</t>
  </si>
  <si>
    <t>Ympäristöluvat ja ilmoitukset</t>
  </si>
  <si>
    <t>Leirintäalueilmoitus</t>
  </si>
  <si>
    <t>Keuruun kaupunki</t>
  </si>
  <si>
    <t>Tilavaraukset</t>
  </si>
  <si>
    <t>Kilpailu- ja kuluttajavirasto</t>
  </si>
  <si>
    <t>Vakuudenasettamisvelvollisten raportointi</t>
  </si>
  <si>
    <t>Ilmoitus yrityskaupasta</t>
  </si>
  <si>
    <t>Irrottaudu kartellista ja vapaudu seuraamusmaksusta</t>
  </si>
  <si>
    <t>Kontionloikka Oy</t>
  </si>
  <si>
    <t>Kuusamon kaupunki/Koillis-Suomen kehittämisyhtiö Naturpolis Oy</t>
  </si>
  <si>
    <t>Lapinlahden kunta</t>
  </si>
  <si>
    <t>Liikenteenohjauslaitteiden sijoittaminen</t>
  </si>
  <si>
    <t>Kuntalisä</t>
  </si>
  <si>
    <t>Maa-aineslupa</t>
  </si>
  <si>
    <t>Purkulupa</t>
  </si>
  <si>
    <t>Myyntipaikkahakemus ja -lupa</t>
  </si>
  <si>
    <t>Kaivu- ja sijoituslupa</t>
  </si>
  <si>
    <t>Leppävirran kunta</t>
  </si>
  <si>
    <t>Kesätyöseteli</t>
  </si>
  <si>
    <t>Neuvontapalvelu</t>
  </si>
  <si>
    <t>Purkuilmoitus</t>
  </si>
  <si>
    <t>Lestijärven kunta</t>
  </si>
  <si>
    <t>Kaavatiedot</t>
  </si>
  <si>
    <t>Q3/2022</t>
  </si>
  <si>
    <t>Lipertek Oy</t>
  </si>
  <si>
    <t>Yrityspalveluseteli</t>
  </si>
  <si>
    <t>Yksinyrittäjien korona-avustus</t>
  </si>
  <si>
    <t>Oikeusapu- ja edunvalvontapiirit / Oikeusaputoimistot</t>
  </si>
  <si>
    <t>Oikeusrekisterikeskus</t>
  </si>
  <si>
    <t>Täytäntöönpanotehtävät: Maksuajan hakeminen perintäasioille</t>
  </si>
  <si>
    <t>Täytäntöönpanotehtävät: Saldotodistus</t>
  </si>
  <si>
    <t>Täytäntöönpanotehtävät ja rekisterinpito: Aikaisemmin tilattujen otteiden/todistusten/päätösten katselu</t>
  </si>
  <si>
    <t>Rekisterinpito: Rikosrekisteriote hankintamenettelyä varten</t>
  </si>
  <si>
    <t>Rekisterinpito: Rikosrekisteriote lasten kanssa toimivalle vapaaehtoiselle</t>
  </si>
  <si>
    <t>Rekisterinpito: Rikosrekisteriote ulkomaan viranomaisia varten</t>
  </si>
  <si>
    <t>Rekisterinpito: Ote konkurssi- ja yrityssaneerausrekisteristä</t>
  </si>
  <si>
    <t>Rekisterinpito: Ote liiketoimintakieltorekisteristä</t>
  </si>
  <si>
    <t>Rekisterinpito: Ote velkajärjestelyrekisteristä</t>
  </si>
  <si>
    <t>Rekisterinpito: Ote eläintenpitokieltorekisteristä</t>
  </si>
  <si>
    <t>Oulun kaupunki</t>
  </si>
  <si>
    <t>Osassa palveluprosesseja on mukana valtion viranomaisia, jolloin koko palveluketjun digitalisaatioaste on eri tahojen käsissä. Olemme Mahdolliset esteet -sarakkeeseen kuvanneet myös tietoa kehittämisen etenemisestä: usein on käyttöönotossa työkalu, jonka avulla saadaan edistettyä prosesseja, mutta eteneminen tehdään vaiheittain.</t>
  </si>
  <si>
    <t>Jätteen sijoittaminen maaperään (Jätteen kertaluontoinen hyödyntäminen maarakenteissa)</t>
  </si>
  <si>
    <t>Rekisteröinti-ilmoistus (Ympäristösuojelun tietojärjestelmään)</t>
  </si>
  <si>
    <t>Kesätyösetelituki työnantajille</t>
  </si>
  <si>
    <t>Kuntalisä yrityksille ja yhdistyksille</t>
  </si>
  <si>
    <t>Ympäristölupa</t>
  </si>
  <si>
    <t>Ympäristönsuojelulain mukainen ilmoitus koeluonteisesta toiminnasta (koeluonteinen toiminta, ilmoitus )</t>
  </si>
  <si>
    <t>Aluevuokraus</t>
  </si>
  <si>
    <t>Huoltopysäköintilupa ja -tunnus</t>
  </si>
  <si>
    <t>Joulukuusien myyntipaikat</t>
  </si>
  <si>
    <t>Katujen ja viheralueiden käyttöluvat ja vuokraus</t>
  </si>
  <si>
    <t>Kauppahallin myyntipaikkojen vuokraus</t>
  </si>
  <si>
    <t>Kioskipaikat</t>
  </si>
  <si>
    <t>Terassilupa</t>
  </si>
  <si>
    <t>Yleisen alueen käyttölupa</t>
  </si>
  <si>
    <t>Toimitilapörssi</t>
  </si>
  <si>
    <t>Yrityshakemisto</t>
  </si>
  <si>
    <t>Yritysten osto- ja myyntipaikka BusinessPlaza</t>
  </si>
  <si>
    <t>Yrityspalvelut Oulu</t>
  </si>
  <si>
    <t>Palvelut työnantajille</t>
  </si>
  <si>
    <t>Yleinen ilmoitusmenettely</t>
  </si>
  <si>
    <t>Vapautus viemäriverkostoon tai talousvesijohtoon liittymisestä</t>
  </si>
  <si>
    <t>Moottorikelkkareitin perustaminen</t>
  </si>
  <si>
    <t>Terveyshaitta-asian selvityspyyntö</t>
  </si>
  <si>
    <t>Hakemus luonnonmuistomerkiksi</t>
  </si>
  <si>
    <t>Paltamon kunta</t>
  </si>
  <si>
    <t>Kesätyösetelin haku</t>
  </si>
  <si>
    <t>Yrityspalvelusetelin haku</t>
  </si>
  <si>
    <t>Pielaveden kunta</t>
  </si>
  <si>
    <t>Avustukset yhteisöille ja järjestöille</t>
  </si>
  <si>
    <t>Kaivu- ja sijoitusluvat</t>
  </si>
  <si>
    <t>Ilmoitus yksityisen sosiaalipalvelun tuottamisesta</t>
  </si>
  <si>
    <t>Ilmoitus yksityisten varhaiskasvatuspalvelujen tuottamisesta tai muutoksesta</t>
  </si>
  <si>
    <t>Toimenpidelupa</t>
  </si>
  <si>
    <t>Poliisihallitus</t>
  </si>
  <si>
    <t>Rikosilmoitus</t>
  </si>
  <si>
    <t>Ajanvaraus</t>
  </si>
  <si>
    <t>Voimassaolopalvelu</t>
  </si>
  <si>
    <t>yli 1.1</t>
  </si>
  <si>
    <t>Yksityinen turvallisuusala: Elinkeinolupahakemus</t>
  </si>
  <si>
    <t>Yksityinen turvallisuusala: Elinkeinoluvan ehtojen ja rajoitusten muuttaminen</t>
  </si>
  <si>
    <t>Yksityinen turvallisuusala: Elinkeinoluvan peruuttamispyyntö ja/tai elinkeinotoiminnan lopettamisilmoitus</t>
  </si>
  <si>
    <t>Yksityinen turvallisuusala: Muutosilmoitus</t>
  </si>
  <si>
    <t>Yksityinen turvallisuusala: Vuosi-ilmoitus</t>
  </si>
  <si>
    <t>Yksityinen turvallisuusala: Vastaavaksi hoitajaksi tai vastaavan hoitajan sijaiseksi hyväksyminen</t>
  </si>
  <si>
    <t>Yksityinen turvallisuusala: Vastaavaksi hoitajaksi tai vastaavan hoitajan sijaiseksi hyväksymisen muuttaminen</t>
  </si>
  <si>
    <t>Yksityinen turvallisuusala: Vastaavaksi hoitajaksi tai vastaavan hoitajan sijaiseksi hyväksymisen peruuttamispyyntö</t>
  </si>
  <si>
    <t>Yksityinen turvallisuusala: Voimankäyttökouluttajaksi hyväksyminen</t>
  </si>
  <si>
    <t>Yksityinen turvallisuusala: Asekouluttajaksi hyväksyminen</t>
  </si>
  <si>
    <t>Yksityinen turvallisuusala: Järjestyksenvalvojakouluttajaksi hyväksyminen</t>
  </si>
  <si>
    <t>Ilmoitus ilotulitusnäytöksestä</t>
  </si>
  <si>
    <t>Ilmoitus yleisestä kokouksesta</t>
  </si>
  <si>
    <t>Ilmoitus yleisötilaisuuden järjestämisestä</t>
  </si>
  <si>
    <t>Ilmoitus räjäytystyöstä</t>
  </si>
  <si>
    <t>Yksityinen turvallisuusala: Turvatarkastajaksi hyväksyminen: hakeminen, muuttaminen, peruuttaminen</t>
  </si>
  <si>
    <t>Yksityinen turvallisuusala: Järjestyksenvalvojan asettamislupa: hakeminen, muuttaminen, peruuttaminen</t>
  </si>
  <si>
    <t>Ampuma-aseasiat: Luvan peruuttamisen hakeminen</t>
  </si>
  <si>
    <t>Ampuma-aseasiat: Aselupahakemus</t>
  </si>
  <si>
    <t>Ampuma-aseasiat: Aseluvan uudistaminen</t>
  </si>
  <si>
    <t>Ampuma-aseasiat: Aselupahakemus erityisen vaaralliseen ampuma-aseeseen tai sen osaan</t>
  </si>
  <si>
    <t>Ampuma-aseasiat: Rinnakkaislupahakemus</t>
  </si>
  <si>
    <t>Ampuma-aseasiat:  Haastattelu</t>
  </si>
  <si>
    <t>Ampuma-aseasiat: Ilmoitus asetietojärjestelmään</t>
  </si>
  <si>
    <t>Ampuma-aseasiat: Ilmoitus patruunoiden luovutuksesta</t>
  </si>
  <si>
    <t>Ampuma-aseasiat: Esineen tarkastaminen</t>
  </si>
  <si>
    <t>Ampuma-aseasiat: Ase-elinkeinonharjoittajan yksilöintitietoilmoitus (sisältää ostajan luvan tietojen tarkastelun)</t>
  </si>
  <si>
    <t>Ampuma-aseasiat: Luovutusilmoitus</t>
  </si>
  <si>
    <t>Ampuma-aseasiat: Kaasusumutinlupa</t>
  </si>
  <si>
    <t>Ampuma-aseasiat: Aseen osasta ja tehokkaasta ilma-aseesta tehtävä ilmoitus</t>
  </si>
  <si>
    <t>Ampuma-aseasiat: Lupatodistushakemus (ensimmäinen todistus ja kaksoiskappale)</t>
  </si>
  <si>
    <t>Ampuma-aseasiat: Ilmoitus luvattomasta ampuma-aseesta, aseen osasta, patruunasta, erityisen vaarallisesta ammuksesta tai räjähteestä</t>
  </si>
  <si>
    <t>Ampuma-aseasiat: Asevastaavahyväksyntä</t>
  </si>
  <si>
    <t>Ampuma-aseasiat: Euroopan ampuma-asepassi</t>
  </si>
  <si>
    <t>Ampuma-aseasiat: Euroopan ampuma-asepassin uudistaminen (muuttaminen + lisälehti)</t>
  </si>
  <si>
    <t>Ampuma-aseasiat: Elinkeinonharjoittajan ilmoitus esineen deaktivoinnista</t>
  </si>
  <si>
    <t>Ampuma-aseasiat: Ilmoitus käyttöturvallisuustarkastuksesta</t>
  </si>
  <si>
    <t>Ampuma-aseasiat: Aseen merkintä</t>
  </si>
  <si>
    <t>Ampuma-aseasiat: Katoamis- ja anastusilmoitus</t>
  </si>
  <si>
    <t>Ampuma-aseasiat: Romutusilmoitus</t>
  </si>
  <si>
    <t>Ampuma-aseasiat: Kaasusumuttimen ja tehokkaan ilma-aseen kaupallinen tuontilupa</t>
  </si>
  <si>
    <t>Ampuma-aseasiat: Kaasusumuttimen kaupallinen kauttakuljetuslupa</t>
  </si>
  <si>
    <t>Ampuma-aseasiat: Kaasusumuttimen kaupallinen vientilupa</t>
  </si>
  <si>
    <t>Ampuma-aseasiat: Kaupallinen ennakkosuostumus</t>
  </si>
  <si>
    <t>Ampuma-aseasiat: Kaupallinen kauttakuljetuslupa</t>
  </si>
  <si>
    <t>Ampuma-aseasiat: Kaupallinen siirtolupa</t>
  </si>
  <si>
    <t>Ampuma-aseasiat: Kaupallinen tuontilupa</t>
  </si>
  <si>
    <t>Ampuma-aseasiat: Maahanjääntitodistus</t>
  </si>
  <si>
    <t>Ampuma-aseasiat: Määräaikainen kaupallinen siirtolupa</t>
  </si>
  <si>
    <t>Ampuma-aseasiat: Määräaikaisen kaupallisen siirtoluvan nojalla tehtävää siirtoa koskeva ilmoitus</t>
  </si>
  <si>
    <t>Ampuma-aseasiat: Yksityinen ennakkosuostumus</t>
  </si>
  <si>
    <t>Ampuma-aseasiat: Yksityinen siirtolupa</t>
  </si>
  <si>
    <t>Ampuma-aseasiat: Yksityinen tuontilupa</t>
  </si>
  <si>
    <t>Ampuma-aseasiat: Yksityinen vientilupa</t>
  </si>
  <si>
    <t>Ampuma-aseasiat: Asealan elinkeinolupa</t>
  </si>
  <si>
    <t>Ampuma-aseasiat: Elinkeinoluvan muutoshakemus</t>
  </si>
  <si>
    <t>Ampuma-aseasiat: Aseenkäsittelylupa</t>
  </si>
  <si>
    <t>Ampuma-aseasiat: Vastuuhenkilömuutoshakemus</t>
  </si>
  <si>
    <t>Ampuma-aseasiat: Ilmoittautuminen vastuuhenkilökokeeseen</t>
  </si>
  <si>
    <t>Ampuma-aseasiat: Työntekijän ilmoittaminen vastuuhenkilökokeeseen</t>
  </si>
  <si>
    <t>Ampuma-aseasiat: Ilmoitus ase-elinkeinonharjoittajan konkurssista tai kuolemasta</t>
  </si>
  <si>
    <t>Ampuma-aseasiat: Ilmoitus ase-elinkeinonharjoittajan säilytystiloja koskevista muutoksista</t>
  </si>
  <si>
    <t>Ampuma-aseasiat: Ilmoitus ase-elinkeinoluvan sisältämien tietojen muutoksesta</t>
  </si>
  <si>
    <t>Ampuma-aseasiat: Ilmoitus asealan elinkeinon lopettamisesta</t>
  </si>
  <si>
    <t>Ampuma-aseasiat: Ampumatarvikelupa</t>
  </si>
  <si>
    <t>Ampuma-aseasiat: Ilmoitus palvelussuhteen päättymisestä</t>
  </si>
  <si>
    <t>Ampuma-aseasiat: Asekeräilijähyväksyntä (sisältää patruunoiden ja ERVA-ammusten keräilyn)</t>
  </si>
  <si>
    <t>Ampuma-aseasiat: Ilmoitus säilytystilojen muutoksesta</t>
  </si>
  <si>
    <t>Ampuma-aseasiat: Räjähteiden lähtöainelupa</t>
  </si>
  <si>
    <t>Ampuma-aseasiat: Metsästysaseen kuljetuslupahakemus</t>
  </si>
  <si>
    <t>Ampuma-aseasiat: Ampumaratalupahakemus</t>
  </si>
  <si>
    <t>Ampuma-aseasiat: Ilmoitus vähäisestä ampumaradasta</t>
  </si>
  <si>
    <t>Ampuma-aseasiat: Ilmoitus ampumaradan vaaraa aiheuttavasta kunnosta</t>
  </si>
  <si>
    <t>Ampuma-aseasiat: Ilmoitus ampumarataluvan haltijan konkurssista tai kuolemasta</t>
  </si>
  <si>
    <t>Ampuma-aseasiat: Patruunoiden tarkastusmerkinnän käyttöoikeus</t>
  </si>
  <si>
    <t>Ampuma-aseasiat: Lupa poiketa ampuma-aseen merkintävelvollisuudesta</t>
  </si>
  <si>
    <t>Ampuma-aseasiat: Hankkimislupa ulkomailla asuvalle</t>
  </si>
  <si>
    <t>Arvauskilpailut: Arvauskilpailujen toimeenpanoa koskeva ilmoitus</t>
  </si>
  <si>
    <t>Arvauskilpailut: Arvauskilpailujen toimeenpanoa koskeva muutos</t>
  </si>
  <si>
    <t>Arvauskilpailut: Voittajan ilmoittamisesta poikkeamiseen annettava lupa (erillinen päätös)</t>
  </si>
  <si>
    <t>Bingo: Bingolupa</t>
  </si>
  <si>
    <t>Bingo: Bingoluvan muutos</t>
  </si>
  <si>
    <t>Bingo: Pelisääntöjen tai suurimman sallitun pelipanoksen muuttaminen</t>
  </si>
  <si>
    <t>Rahankeräys: Rahankeräyslupa</t>
  </si>
  <si>
    <t>Rahankeräys: Rahankeräysluvan muutos</t>
  </si>
  <si>
    <t>Tavara-arpajaiset: Tavara-arpajaislupa</t>
  </si>
  <si>
    <t>Tavara-arpajaiset: Tavara-arpajaisluvan muutos</t>
  </si>
  <si>
    <t>Tavara-arpajaiset: Arvonnan tuloksen ilmoittamisesta poikkeamiseen annettava lupa (erillinen päätös)</t>
  </si>
  <si>
    <t>Rahankeräys: Pienkeräysilmoitus</t>
  </si>
  <si>
    <t>Yksityinen turvallisuusala: Hakemus todistuksen saamiseksi luvan voimassaolosta, vuosi-ilmoituksen teosta ajallaan tai muusta asiasta</t>
  </si>
  <si>
    <t>Rahankeräys- ja arpajaisasioiden tilitykset</t>
  </si>
  <si>
    <t>Kuuleminen ajo-oikeusasiassa</t>
  </si>
  <si>
    <t>Porvoon kaupunki</t>
  </si>
  <si>
    <t>Lupa yleisen alueen käyttöön</t>
  </si>
  <si>
    <t>Torimyynti, pitkäaikaiset paikat</t>
  </si>
  <si>
    <t>Ajoneuvon siirtopyyntö</t>
  </si>
  <si>
    <t>Oikaisuvaatimus pysäköintivirhemaksuun</t>
  </si>
  <si>
    <t>Venepaikkahakemus</t>
  </si>
  <si>
    <t>Ilmoitus vedenjakelualueesta</t>
  </si>
  <si>
    <t>Talousvettä toimittavan laitoksen riskinarvioinnin hyväksyminen</t>
  </si>
  <si>
    <t>Ilmoitus vesivälitteisestä epidemiasta</t>
  </si>
  <si>
    <t>Terveydensuojelulain mukainen ilmoitus huoneiston käyttöönotosta</t>
  </si>
  <si>
    <t>Ilmoitus epäillystä asunnon terveyshaitasta</t>
  </si>
  <si>
    <t>Hakemus haudatun ruumiin siirtämiseen</t>
  </si>
  <si>
    <t>Hakemus kansainväliseen ruumiinkuljetusluvan saamiseksi</t>
  </si>
  <si>
    <t>Pyyntö kansainvälisen terveyssäännöstön mukaisen kansainvälisen terveyssäännöstön mukaisen todistuksen saamiseksi ulkomaan liikenteen alukselle</t>
  </si>
  <si>
    <t>Tupakointikieltohakemus asuinyhteisölle</t>
  </si>
  <si>
    <t>Elintarvikelain mukainen hakemus huoneiston hyväksymiseksi laitokseksi</t>
  </si>
  <si>
    <t>Elintarvikekontaktimateriaalialan toimijan ilmoitus toiminnan aloittamisesta, muuttamisesta ja lopettamisesta</t>
  </si>
  <si>
    <t>Ruokamyrkytysepäilyilmoitus</t>
  </si>
  <si>
    <t>Ilmoitus elintarvikkeen takaisinvedosta</t>
  </si>
  <si>
    <t>Vientitodistustilaus - elintarvikkeet</t>
  </si>
  <si>
    <t>Tonttien luovutus</t>
  </si>
  <si>
    <t>Sijoitusluvat ja muut maankäyttöluvat muille kuin yleisille alueille</t>
  </si>
  <si>
    <t>Paikkatietopalvelut</t>
  </si>
  <si>
    <t>Sivutuotelaitoksen rekisteröinti / hyväksyntä</t>
  </si>
  <si>
    <t>Eläinsuojeluilmoitus</t>
  </si>
  <si>
    <t>Teuraseläimen elävänä tarkastus - tilaus</t>
  </si>
  <si>
    <t>Vientitodistus tilaus, elävät eläimet, sukusolut ja eläinperäiset tuotteet jne.</t>
  </si>
  <si>
    <t>Ympäristönsuojelu, vesilain mukainen lupa eli vesilupa</t>
  </si>
  <si>
    <t>Vahingonkorvaus katujen kunnossapidon laiminlyönnin vuoksi</t>
  </si>
  <si>
    <t>Eläinlääkärin tilakäynnin tilaus</t>
  </si>
  <si>
    <t>Matkailupalvelut, yhteistyöalusta</t>
  </si>
  <si>
    <t>Matkailupalvelut, paikallisten yritysten aukiolopalvelut</t>
  </si>
  <si>
    <t>Yhteinen verkkokauppa paikallisten yrittäjien tarjoamille retkille ja aktiviteeteille.</t>
  </si>
  <si>
    <t>Ajanvaraus yritysneuvontaan</t>
  </si>
  <si>
    <t>Yritystoiminnan suunnittelu</t>
  </si>
  <si>
    <t>Yritysneuvontatapaaminen</t>
  </si>
  <si>
    <t>Yrittäjäkoulutukset &amp; tapahtumat</t>
  </si>
  <si>
    <t>Yrittäjärekisterit</t>
  </si>
  <si>
    <t>Liikuntatilojen ja -kenttien vuokraus</t>
  </si>
  <si>
    <t>Ilmoittautumisohjelma/Ilmari</t>
  </si>
  <si>
    <t>Patentti- ja rekisterihallitus (PRH)</t>
  </si>
  <si>
    <t>YTJ-asiointipalvelu/ sähköinen ilmoittaminen kaupparekisteriin</t>
  </si>
  <si>
    <t>YTJ/Kaupparekisterin paperiasiointi (Y-lomakkeet)</t>
  </si>
  <si>
    <t>Tilinpäätösdokumentit PRH:lle sähköisen veroilmoituksen yhteydessä</t>
  </si>
  <si>
    <t>Tilinpäätöstiedot iXBRL-muodossa</t>
  </si>
  <si>
    <t>Säätiörekisterin paperiasiointi (Y-lomakkeet)</t>
  </si>
  <si>
    <t>Yrityskiinnityshakemukset</t>
  </si>
  <si>
    <t>Tilintarkastusvalvonnan palvelut</t>
  </si>
  <si>
    <t>Sähköinen ilmoitus yhdistysrekisteriin</t>
  </si>
  <si>
    <t>Yhdistysrekisterin paperiasiointi (Y-lomakkeet)</t>
  </si>
  <si>
    <t>LEI -hakemukset</t>
  </si>
  <si>
    <t>PRH:n tietopalvelut</t>
  </si>
  <si>
    <t>eOLF (Epoline Online Filing) - patentti ja hyödyllisyysmalli</t>
  </si>
  <si>
    <t>Sähköinen tavaramerkkihakemus</t>
  </si>
  <si>
    <t>Tavaramerkin uudistus</t>
  </si>
  <si>
    <t>Tavaramerkin muutokset</t>
  </si>
  <si>
    <t>Sähköinen mallioikeushakemus</t>
  </si>
  <si>
    <t>Sähköinen patenttihakemus</t>
  </si>
  <si>
    <t>Raaseporin kaupunki</t>
  </si>
  <si>
    <t>Tietyt palvelut halutaan vielä henkilökohtaisina tapaamisilla. Ei ole resursseja tehdä eikä ostaa näitä palveluita</t>
  </si>
  <si>
    <t>Uusyritysneuvonta</t>
  </si>
  <si>
    <t>Yritysneuvonta</t>
  </si>
  <si>
    <t>Korona-neuvonta</t>
  </si>
  <si>
    <t>Yksinyrittäjätuki</t>
  </si>
  <si>
    <t>Yritysrekisteri</t>
  </si>
  <si>
    <t>Toimitila ja yritystontti-palvelu</t>
  </si>
  <si>
    <t>Rakennusluvat</t>
  </si>
  <si>
    <t>ympäristöluvat</t>
  </si>
  <si>
    <t>maanvuokraan liittyvät luvat, esim myyntitoiminta</t>
  </si>
  <si>
    <t>yksityisteiden avustukset</t>
  </si>
  <si>
    <t>kaupungin tilojen vuokraaminen</t>
  </si>
  <si>
    <t>yhteiskäyttöautojen vuokraaminen</t>
  </si>
  <si>
    <t>Asiakirjojen tilaaminen</t>
  </si>
  <si>
    <t>Raision kaupunki</t>
  </si>
  <si>
    <t>Tietotekniset resurssit sekä henkilöstöresurssit.</t>
  </si>
  <si>
    <t>Yritys- ja palveluhakemisto</t>
  </si>
  <si>
    <t>Tapahtumaluvat</t>
  </si>
  <si>
    <t>Elintarvikehuoneistot</t>
  </si>
  <si>
    <t>Torimyynti</t>
  </si>
  <si>
    <t>Rautavaaran kunta</t>
  </si>
  <si>
    <t>Yritystilaisuudet</t>
  </si>
  <si>
    <t>Toimitilat</t>
  </si>
  <si>
    <t>Rikosseuraamuslaitos</t>
  </si>
  <si>
    <t>Sipoon kunta</t>
  </si>
  <si>
    <t>Sotkamon kunta</t>
  </si>
  <si>
    <t>Suonenjoen kaupunki</t>
  </si>
  <si>
    <t>Ilmoitus vesirakennustyöstä</t>
  </si>
  <si>
    <t>Suomen ympäristökeskus</t>
  </si>
  <si>
    <t>Tasa-arvovaltuutettu</t>
  </si>
  <si>
    <t>Palvelun kehittämisessä tietotekniset haasteet (tehtävä kehitystyönä, ei valmista ratkaisua tarjolla), taloudelliset resurssit ja henkilöresurssit</t>
  </si>
  <si>
    <t>Tasa-arvosuunnittelutyökalu</t>
  </si>
  <si>
    <t>Tervolan kunta</t>
  </si>
  <si>
    <t>Yritystuet</t>
  </si>
  <si>
    <t>Poikkeamisluvat</t>
  </si>
  <si>
    <t>Erikoiskuljetukset</t>
  </si>
  <si>
    <t>Tervon kunta</t>
  </si>
  <si>
    <t>Elintarvikehuoneistoilmoitus</t>
  </si>
  <si>
    <t>Elintarvikekuljetus</t>
  </si>
  <si>
    <t>Alkutuotantopaikkailmoitus</t>
  </si>
  <si>
    <t>Sosiaalihuollon toimipaikkailmoitus</t>
  </si>
  <si>
    <t>Rasitetoimitus</t>
  </si>
  <si>
    <t>Terveyden ja hyvinvoinnin laitos (THL)</t>
  </si>
  <si>
    <t>Lainsäädännölliset esteet, valtionhallinnon yhteisten hankkeiden aikataulu, yhteistyökumppaneista johtuvat esteet, toiminnalliset syyt kuten asiointipalvelu ei kokonaisuudessaan digitalisoitavissa vaan sisältää välttämättömiä elementtejä (mm. näytteiden lähettäminen postitse), lopullinen palvelu räätälöidään kullekin asiakkaalle.</t>
  </si>
  <si>
    <t>THL verkkokirjakauppa</t>
  </si>
  <si>
    <t>Biopankkipalvelut</t>
  </si>
  <si>
    <t>Data-analytiikkapalvelut</t>
  </si>
  <si>
    <t>THL Koodistopalvelu</t>
  </si>
  <si>
    <t>Terveyden edistämisen määrärahan hakeminen</t>
  </si>
  <si>
    <t>Avoin data</t>
  </si>
  <si>
    <t>Opiskelun aikainen huumetestaus</t>
  </si>
  <si>
    <t>Terveydenhoidollinen päihdetestaus</t>
  </si>
  <si>
    <t>Työelämän huumetestaus</t>
  </si>
  <si>
    <t>Kansallinen elintarvikkeiden koostumustietokanta Fineli</t>
  </si>
  <si>
    <t>Kliinisen mikrobiologian laboratorioiden toimilupamenettely</t>
  </si>
  <si>
    <t>Tietolupahakemus salassa pidettävän tiedon tutkimuskäytölle</t>
  </si>
  <si>
    <t>Hometaloanalytiikka</t>
  </si>
  <si>
    <t>Mykobakteerien laboratoriotutkimukset</t>
  </si>
  <si>
    <t>Rokoteimmunologian laboratorion muut tutkimuspalvelut</t>
  </si>
  <si>
    <t>Rokoteimmunologian vasta-ainemääritykset</t>
  </si>
  <si>
    <t>HIV-mapa diagnostiikka</t>
  </si>
  <si>
    <t>Ympäristömyrkkyjen analytiikka</t>
  </si>
  <si>
    <t>Asiantuntijamikrobiologia</t>
  </si>
  <si>
    <t>Kuolemansyyn selvittämisen ohjaus ja valvonta</t>
  </si>
  <si>
    <t>Lähisuhdeväkivallan auttava puhelin -Nollalinjan tuottamisesta maksettava korvaus</t>
  </si>
  <si>
    <t>Rikos- ja riita-asioiden sovittelupalveluiden tuottamisesta maksettava korvaus</t>
  </si>
  <si>
    <t>Turvakotipalvelujen tuottamisesta maksettava korvaus</t>
  </si>
  <si>
    <t>Näytehallinnan palvelut</t>
  </si>
  <si>
    <t>Näytekeräyspalvelut</t>
  </si>
  <si>
    <t>Imeväisikäisten ruokintaan liittyvän kaupallisen tiedotusaineiston ennakkotarkastus</t>
  </si>
  <si>
    <t>Matkailuterveys</t>
  </si>
  <si>
    <t>Mediaviestintä</t>
  </si>
  <si>
    <t>Tartuntatautilääkärin konsultaatio</t>
  </si>
  <si>
    <t>Tilastokeskus</t>
  </si>
  <si>
    <t>Rekisteripalvelut</t>
  </si>
  <si>
    <t>Tietojen antaminen tilastointia varten (yritykset ja yhteisöt)</t>
  </si>
  <si>
    <t>Tilastointi- ja tutkimuspalvelut</t>
  </si>
  <si>
    <t>Radioluvat sekä radioviestinnän tunnukset (heti voimaan tuleva, 6 eri radiolupalajia)</t>
  </si>
  <si>
    <t>Radioluvat sekä radioviestinnän tunnukset (käsittelyä vaativa, kaikki radiolupalajit)</t>
  </si>
  <si>
    <t>Radio- ja televisiotoiminnan toimiluvat</t>
  </si>
  <si>
    <t>Tiedonkeruujärjestelmä</t>
  </si>
  <si>
    <t>Postitoimintailmoitus</t>
  </si>
  <si>
    <t>Teletoimintailmoitus</t>
  </si>
  <si>
    <t>Tilausohjelmapalveluilmoitus</t>
  </si>
  <si>
    <t>Ilmoitus radiohäiriöstä</t>
  </si>
  <si>
    <t>Puhelinverkon numerointi</t>
  </si>
  <si>
    <t>Verkkotietopiste</t>
  </si>
  <si>
    <t>Ohjelmistotoimintailmoitus</t>
  </si>
  <si>
    <t>Maksutelevisiopalveluilmoitus</t>
  </si>
  <si>
    <t>Kadonneet kirjelähetykset</t>
  </si>
  <si>
    <t>Laajakaistatuen hakeminen</t>
  </si>
  <si>
    <t>Laajakaistatuen maksun hakeminen</t>
  </si>
  <si>
    <t>Fi-verkkotunnusvälittäjäksi ilmoittautuminen</t>
  </si>
  <si>
    <t>Fi-verkkotunnuksen hallinnointi</t>
  </si>
  <si>
    <t>Fi-verkkotunnuksen poistovaatimus</t>
  </si>
  <si>
    <t>Verkkotunnusvälittäjän tietoturvaloukkausilmoitus</t>
  </si>
  <si>
    <t>Ilmoita tunnistusvälineen tai -palvelun häiriöstä</t>
  </si>
  <si>
    <t>Ilmoita uusi tunnistusväline</t>
  </si>
  <si>
    <t>Luottamuspalvelun lopetusilmoitus</t>
  </si>
  <si>
    <t>Ilmoita uusi tunnistusvälityspalvelu</t>
  </si>
  <si>
    <t>Ilmoita luottamuspalvelun muutos</t>
  </si>
  <si>
    <t>Ilmoita haavoittuvuudesta</t>
  </si>
  <si>
    <t>Häiriönhallintajärjestelmä</t>
  </si>
  <si>
    <t>Ilmoita luottamuspalvelun häiriö</t>
  </si>
  <si>
    <t>Ilmoitus tietoturvaloukkauksesta</t>
  </si>
  <si>
    <t>Ilmoita tunnistusvälineen muutos</t>
  </si>
  <si>
    <t>Tunnistuspalvelun lopetusilmoitus</t>
  </si>
  <si>
    <t>Ilmoita uusi luottamuspalvelu</t>
  </si>
  <si>
    <t>NIS-ilmoitus tietoturvapoikkeamasta</t>
  </si>
  <si>
    <t>Ilmoita tunnistusvälityspalvelu/-välistyspalvelun muutos</t>
  </si>
  <si>
    <t>Arviointilaitokseksi hyväksymistä koskeva hakemus</t>
  </si>
  <si>
    <t>Havaro</t>
  </si>
  <si>
    <t>Autoreporter</t>
  </si>
  <si>
    <t>ADR-koulutuslupa</t>
  </si>
  <si>
    <t>ADR-koulutusohjelma</t>
  </si>
  <si>
    <t>Digitaalisen ajopiirturin yrityskortti</t>
  </si>
  <si>
    <t>Digitaalisen ajopiirturin korjaamokortti</t>
  </si>
  <si>
    <t>Erikoiskuljetusten liikenteenohjaajien koulutuslupa</t>
  </si>
  <si>
    <t>Ammattipätevyyskoulutuksen järjestäminen</t>
  </si>
  <si>
    <t>Ammattipätevyyden jatkokoulutuksen suoritus</t>
  </si>
  <si>
    <t>Ammattipätevyys koulutusohjelma</t>
  </si>
  <si>
    <t>Ammattipätevyyden koulutuslupa</t>
  </si>
  <si>
    <t>Kuljetusyritysten vastuullisuusmalli</t>
  </si>
  <si>
    <t>Kansainväliset kuljetusluvat</t>
  </si>
  <si>
    <t>Ajoneuvojen katsastajien kouluttajat</t>
  </si>
  <si>
    <t>Ajoneuvojen katsastuksen toimilupa</t>
  </si>
  <si>
    <t>Ajoneuvojen sopimusrekisteröijäksi Traficomille</t>
  </si>
  <si>
    <t>Ajoneuvojen yksittäishyväksyjä</t>
  </si>
  <si>
    <t>Ajoneuvon diplomaattirekisteröinti</t>
  </si>
  <si>
    <t>Ajoneuvon ensirekisteröinti</t>
  </si>
  <si>
    <t>Tyyppihyväksyntähakemus</t>
  </si>
  <si>
    <t>Ajoneuvon käyttövastaavatiedon ilmoittaminen ja poistaminen</t>
  </si>
  <si>
    <t>Ajoneuvon omistajanvaihdos</t>
  </si>
  <si>
    <t>Ajoneuvon rekisteri- ja verotiedot</t>
  </si>
  <si>
    <t>Ajoneuvon rekisteröintitodistuksen tilaus</t>
  </si>
  <si>
    <t>Ajoneuvoveron palauttaminen ja hyvittäminen</t>
  </si>
  <si>
    <t>Ajoneuvoveron verovelvollisuuden siirto</t>
  </si>
  <si>
    <t>Ajoterveysohjeet terveydenhuollon ammattilaisille</t>
  </si>
  <si>
    <t>Alkolukkolain mukainen toimintailmoitus</t>
  </si>
  <si>
    <t>Autokiinnityshakemus (vahvistaminen, uudistaminen, kuolettaminen)</t>
  </si>
  <si>
    <t>Autokoululupa ja lomakkeet autokouluille</t>
  </si>
  <si>
    <t>Erityiskilpihakemus</t>
  </si>
  <si>
    <t>Hae lupaa tai tee ilmoitus korjaamotoiminnasta</t>
  </si>
  <si>
    <t>Henkilöliikenneluvan hakeminen sekä lupaan liittyvistä muutoksista ilmoittaminen</t>
  </si>
  <si>
    <t>Ilmoitus kuorma-auton perävaunun vetolaitteen käyttöönotosta tai käyttämättömyydestä</t>
  </si>
  <si>
    <t>Kuolinpesän ilmoitus liikennöinnin jatkamisesta</t>
  </si>
  <si>
    <t>Laskutussopimus yritysasiakkaille</t>
  </si>
  <si>
    <t>Lisäkilpihakemus</t>
  </si>
  <si>
    <t>Nopeudenrajoittimen asennus ja korjaus</t>
  </si>
  <si>
    <t>Taksiliikenneluvan hakeminen sekä lupaan liittyvistä muutoksista ilmoittaminen</t>
  </si>
  <si>
    <t>Traficomin tietopalvelun lupahakemuslomakkeet</t>
  </si>
  <si>
    <t>Traficomin tietopalvelun palvelukuvauslomake</t>
  </si>
  <si>
    <t>Yhdistämis- tai välityspalveluntarjoajaksi ilmoittautuminen. Ilmoitukseen liittyvistä muutoksista ilmoittaminen.</t>
  </si>
  <si>
    <t>Ajoneuvon liikennekäyttöönotto</t>
  </si>
  <si>
    <t>Ajoneuvon liikennekäytöstäpoisto</t>
  </si>
  <si>
    <t>Ajoneuvon romutus ja lopullinen poisto</t>
  </si>
  <si>
    <t>Ajoneuvon yksittäishyväksynnän myöntäjä</t>
  </si>
  <si>
    <t>Ajoneuvotiedot ja veron maksu</t>
  </si>
  <si>
    <t>Ajopiirturin asennus ja korjaus</t>
  </si>
  <si>
    <t>Arkistotietopalvelu</t>
  </si>
  <si>
    <t>Bensiinikäyttöisen auton pakokaasumittaaja</t>
  </si>
  <si>
    <t>Dieselkäyttöisen auton pakokaasumittaaja</t>
  </si>
  <si>
    <t>Hae ajoneuvolle vientirekisteröintiä</t>
  </si>
  <si>
    <t>Haltijan hallinnasta luopumisilmoitus</t>
  </si>
  <si>
    <t>Koenumerotodistushakemus</t>
  </si>
  <si>
    <t>Kuljettajaopetus ja -tutkinnot</t>
  </si>
  <si>
    <t>Kuljettajatodistuksen hakeminen</t>
  </si>
  <si>
    <t>Kuorma- ja linja-autojen ja niiden perävaunujen jarrujärjestelmien korjaukseen liittyvät luvat</t>
  </si>
  <si>
    <t>Muuta ajoneuvosi omistaja- tai haltijatietoja</t>
  </si>
  <si>
    <t>Muuta ajoneuvoveron maksuerää</t>
  </si>
  <si>
    <t>Nopeudenrajoittimen asetusnopeuden tarkastus</t>
  </si>
  <si>
    <t>Paperittoman ajoneuvon rekisteröintikatsastus ja rekisteröinti</t>
  </si>
  <si>
    <t>Poikkeuslupa ajoneuvon ja ajoneuvoyhdistelmän mitoista ja massoista</t>
  </si>
  <si>
    <t>Poikkeuslupa auton tai perävaunun rakenteen muuttamiselle</t>
  </si>
  <si>
    <t>Poikkeuslupa erikoiskuljetusajoneuvolle</t>
  </si>
  <si>
    <t>Poikkeuslupa käytettynä maahantuotavalle valmistussarjan viimeiselle ajoneuvolle (ns. jälkihäntälupa)</t>
  </si>
  <si>
    <t>Poikkeuslupa L-luokan ajoneuvon rakenteen muuttamiselle</t>
  </si>
  <si>
    <t>Poikkeuslupa nastan ulkonemasta</t>
  </si>
  <si>
    <t>Poikkeuslupa talvi- ja nastarenkaiden käyttöajasta</t>
  </si>
  <si>
    <t>Poikkeuslupa teknisistä vaatimuksista ja vaatimustenmukaisuuden osoittamisesta (muu kuin ns. häntä- tai jälkihäntälupa)</t>
  </si>
  <si>
    <t>Poikkeuslupa valmistussarjan viimeisille ajoneuvoille (ns. häntälupa)</t>
  </si>
  <si>
    <t>Polttoainemaksun vapauttamishakemus</t>
  </si>
  <si>
    <t>Siirtolupa</t>
  </si>
  <si>
    <t>Taksamittarin asennus ja korjaus</t>
  </si>
  <si>
    <t>Ilmoittautuminen taksi- ja/tai tavaraliikenteen harjoittajaksi. Ilmoitukseen liittyvistä muutoksista ilmoittaminen.</t>
  </si>
  <si>
    <t>Tarkista liikennelupatiedot</t>
  </si>
  <si>
    <t>Tavaraliikenneluvan hakeminen sekä lupaan liittyvistä muutoksista ilmoittaminen</t>
  </si>
  <si>
    <t>Vetolaitteen tarkastus</t>
  </si>
  <si>
    <t>Älykkään ajopiirturin asennus ja korjaus</t>
  </si>
  <si>
    <t>Kuljettajatiedot</t>
  </si>
  <si>
    <t>Yksilöllisesti valmistettu omavalmisteinen moottoripyörä</t>
  </si>
  <si>
    <t>Hae ennakkoilmoittajaksi</t>
  </si>
  <si>
    <t>Hae hyväksytyksi asiantuntijaksi</t>
  </si>
  <si>
    <t>Tuotannon vaatimustenmukaisuuden valvonta (CoP)</t>
  </si>
  <si>
    <t>Hae nimetyksi tutkimuslaitokseksi</t>
  </si>
  <si>
    <t>EU-yksittäishyväksyntä (tuleva palvleu, josta ei vielä tietoa Traficom.fi:ssä tai suomi.fi:ssä)</t>
  </si>
  <si>
    <t>Vakavaraisuuden osoittaminen</t>
  </si>
  <si>
    <t>Organisaation laskutusosoite</t>
  </si>
  <si>
    <t>Vapautus ajoneuvoveron perusverosta</t>
  </si>
  <si>
    <t>Muun liikenneturvallisuusalan toimijan hyväksyntä</t>
  </si>
  <si>
    <t>Aluksen kiinnitys</t>
  </si>
  <si>
    <t>Aluksen mittakirja</t>
  </si>
  <si>
    <t>Aluksen rekisteröinti</t>
  </si>
  <si>
    <t>Ilma-aluksen rekisteröinti tai omistajan vaihdos</t>
  </si>
  <si>
    <t>Jatko-osa, hakemus ilma-aluksen rekisteröimiseksi</t>
  </si>
  <si>
    <t>Ilma-aluskiinnityshakemus</t>
  </si>
  <si>
    <t>Hakemus ilma-aluksen poistamiseksi ilma-alusrekisteristä</t>
  </si>
  <si>
    <t>Hakemus lentokelpoisuuden valvontamaksusta vapauttamiseksi</t>
  </si>
  <si>
    <t>Ilma-aluksen kiinnityksen kuolettaminen / Dödande av inteckningen av luftfartyg</t>
  </si>
  <si>
    <t>Ilmoitus ilma-aluksen myynnistä (ilma-alusrekisteriä varten)</t>
  </si>
  <si>
    <t>Ilmoitus ilma-aluksen käyttäjästä/edustajasta/haltijasta (Ilma-alusrekisteriä varten)</t>
  </si>
  <si>
    <t>Hakemus luvasta ilmailuun ja lentoehtojen hyväksymiseksi</t>
  </si>
  <si>
    <t>Application form for RVSM Airworthines approval</t>
  </si>
  <si>
    <t>Hakemus lentokelpoisuustodistusta varten</t>
  </si>
  <si>
    <t>Hakemus melutodistusta varten</t>
  </si>
  <si>
    <t>Lentokelpoisuuden tarkastuksen tilaus</t>
  </si>
  <si>
    <t>Ilmoitus lentokelpoisuuden tarkastuksesta / jatkosta</t>
  </si>
  <si>
    <t>EASA Form 4 selvitys vastuuhenkilön kokemuksesta sekä suostumus tehtäviinsä</t>
  </si>
  <si>
    <t>Part 145 Approval Application for initial grant / Application for change</t>
  </si>
  <si>
    <t>Easa Form 51 Apllication for singnificanht changes or variation of scope and terms of Part 21 POA</t>
  </si>
  <si>
    <t>Part 147 Approval  Application for initial grant / Application for change</t>
  </si>
  <si>
    <t>Part M Subpart G Approval  Application for initial grant / Application for change</t>
  </si>
  <si>
    <t>Part M Subpart F Approval  Application for initial grant / Application for change</t>
  </si>
  <si>
    <t>Hae lupaa lentonäytökselle tai -kilpailulle</t>
  </si>
  <si>
    <t>Hakemus hyväksynnästä toimia lentoliikenteen päästökaupan ja CORSIAn todentajana Suomessa</t>
  </si>
  <si>
    <t>Hakemus lentää Suomen ilmatilassa ulkomaille rekisteröidyllä ilma-aluksella</t>
  </si>
  <si>
    <t>Hakemus ilma-aluksen muutostyösuunnitelman hyväksymiseksi</t>
  </si>
  <si>
    <t>Ilmailun liikenneluvan hakeminen</t>
  </si>
  <si>
    <t>Ilmailun tarkastuslentäjät ja kielitaitotarkastajat</t>
  </si>
  <si>
    <t>Ilmoittautuminen ilmailun ilmoituksenvaraiseksi koulutusorganisaatioksi (DTO)</t>
  </si>
  <si>
    <t>Ilmoitus aluksen käytön yhteydessä tapahtuneesta onnettomuudesta ja vaaratilanteesta</t>
  </si>
  <si>
    <t>Kansallisen harrasteilmailun lentokoulutusluvan hakeminen</t>
  </si>
  <si>
    <t>Kaupallinen erityislentotoiminta (SPO)</t>
  </si>
  <si>
    <t>Lennonjohtajan/lennontiedottajan lupakirjahakemukset</t>
  </si>
  <si>
    <t>Osa-66 ammattimekaanikon lupakirjahakemus</t>
  </si>
  <si>
    <t>Ammattilentäjän lupakirjahakemus</t>
  </si>
  <si>
    <t>Lentotoimintailmoitus</t>
  </si>
  <si>
    <t>Lupa lentoesteelle</t>
  </si>
  <si>
    <t>Meripalvelun ilmoittaminen</t>
  </si>
  <si>
    <t>Poikkeus alus-ja lastijätteiden jättöpakosta</t>
  </si>
  <si>
    <t>Radiokatsastus</t>
  </si>
  <si>
    <t>Radioluvat ja tunnukset: Veneilijät ja merenkulku</t>
  </si>
  <si>
    <t>Rataverkon haltijan turvallisuuslupa</t>
  </si>
  <si>
    <t>Rautatieliikenteen onnettomuuksista ja vaaratilanteista ilmoittaminen</t>
  </si>
  <si>
    <t>Rautatieyrityksen toimilupa</t>
  </si>
  <si>
    <t>Tietopyyntö eurooppalaisesta keskusrekisteristä</t>
  </si>
  <si>
    <t>Todistus huoltotoimenpiteistä (Ilma-alus)</t>
  </si>
  <si>
    <t>Vesikulkuneuvojen sopimusrekisteröijäksi Traficomille</t>
  </si>
  <si>
    <t>Vesikulkuneuvojen/moottoreiden ennakkoilmoittajaksi Traficomille</t>
  </si>
  <si>
    <t>Aluksen CSR-asiakirja</t>
  </si>
  <si>
    <t>Aluksen kansallisuus ja lipunkäyttöoikeus</t>
  </si>
  <si>
    <t>Aluksen merkitseminen kauppa-alusluetteloon</t>
  </si>
  <si>
    <t>Aluksen muutosrekisteröinti</t>
  </si>
  <si>
    <t>Aluksen poistaminen rekisteristä</t>
  </si>
  <si>
    <t>Aluksen rekisteriotteen ja rasitustodistuksen tilaus</t>
  </si>
  <si>
    <t>Aluskiinnityksen uudistaminen ja kuolettaminen</t>
  </si>
  <si>
    <t>Alusrakennuksen poistaminen rekisteristä</t>
  </si>
  <si>
    <t>Alusrakennuksen rekisteröinti</t>
  </si>
  <si>
    <t>Erivapaushakemus miehityksestä poikkeamiseksi</t>
  </si>
  <si>
    <t>Hae aluksenmittausta</t>
  </si>
  <si>
    <t>Hae harrasterakenteisen ilma-aluksen hyväksyntää</t>
  </si>
  <si>
    <t>Hae hyväksyntää lentoaseman muutokselle</t>
  </si>
  <si>
    <t>Hae lentopaikan pitolupaa</t>
  </si>
  <si>
    <t>Hae lentopaikan rakentamislupaa</t>
  </si>
  <si>
    <t>Hae lupaa ilmailuun kieltoalueella</t>
  </si>
  <si>
    <t>Hae rautatiekaluston markkinoillesaattamislupaa tai tyyppihyväksyntää</t>
  </si>
  <si>
    <t>Hae vesikulkuneuvon koetunnusta</t>
  </si>
  <si>
    <t>Hakemus miehityksen vahvistamiseksi</t>
  </si>
  <si>
    <t>Kaupunkiraideliikenteen ilmoitusmenettely</t>
  </si>
  <si>
    <t>Kirjallinen ilmoitus meriselitystä varten</t>
  </si>
  <si>
    <t>Lentoliikenteen onnettomuuksista ja vaaratilanteista ilmoittaminen</t>
  </si>
  <si>
    <t>Merenkulun onnettomuuksista ja vaaratilanteista ilmoittaminen</t>
  </si>
  <si>
    <t>Omavalmisteen ja historiallisen veneen ensirekisteröinti</t>
  </si>
  <si>
    <t>Rautateillä liikkuvan kaluston hankesuunnitelma</t>
  </si>
  <si>
    <t>Rautateillä liikkuvan kaluston käyttöönottolupahakemus</t>
  </si>
  <si>
    <t>Rautateillä liikkuvan kaluston rekisteröintihakemus</t>
  </si>
  <si>
    <t>Rautateillä liikkuvan kaluston rekisteröintivaraus</t>
  </si>
  <si>
    <t>Rautatiekaluston romutustodistus</t>
  </si>
  <si>
    <t>Rautatieliikenteen harjoittajan turvallisuustodistus</t>
  </si>
  <si>
    <t>Tilapäinen ilmatilavaraus ja sen hakeminen</t>
  </si>
  <si>
    <t>Vaihtoehtoiset vaatimusten täyttämisen menetelmät (AltMoC)</t>
  </si>
  <si>
    <t>Veneen erityistunnuksen varaaminen</t>
  </si>
  <si>
    <t>Veneen rekisteriotteen tilaus</t>
  </si>
  <si>
    <t>Veneen rekisteritunnuksen siirtäminen</t>
  </si>
  <si>
    <t>Veneen tietojen muuttaminen</t>
  </si>
  <si>
    <t>Vesikulkuneuvojen tietotuotteet - Beta</t>
  </si>
  <si>
    <t>Vesikulkuneuvon lopullinen poisto</t>
  </si>
  <si>
    <t>Vesikulkuneuvon luovutus tuntemattomalle</t>
  </si>
  <si>
    <t>Vesikulkuneuvon luovutusilmoitus</t>
  </si>
  <si>
    <t>Vesikulkuneuvon moottorin vaihto</t>
  </si>
  <si>
    <t>Vesikulkuneuvon omistajanvaihdos</t>
  </si>
  <si>
    <t>Vesikulkuneuvon rekisteristä poisto</t>
  </si>
  <si>
    <t>Vesikulkuneuvon rekisteritiedot</t>
  </si>
  <si>
    <t>Vesikulkuneuvon rekisteröintitodistuksen tilaaminen</t>
  </si>
  <si>
    <t>Vesikulkuneuvon varmenne</t>
  </si>
  <si>
    <t>Yksityisraiteen haltijan ilmoitusmenettely</t>
  </si>
  <si>
    <t>Ilma-aluksen rekisteritiedot</t>
  </si>
  <si>
    <t>Hae rautatieliikenteen kuljettajan lupaa</t>
  </si>
  <si>
    <t>Työnantajan ilmoitus lupakirjarekisteriin</t>
  </si>
  <si>
    <t>Hae rautatieliikenteen oppilaitoksen hyväksyntää</t>
  </si>
  <si>
    <t>Hae rautatieliikenteen näytön vastaanottajan hyväksyntää</t>
  </si>
  <si>
    <t>Todistus rautatieliikenteen lupakirjakoulutuksesta</t>
  </si>
  <si>
    <t>Portnet-järjestelmä</t>
  </si>
  <si>
    <t>Merenkulun kabotaasiluvan hakeminen</t>
  </si>
  <si>
    <t>Erivapaus luotsinkäyttövelvolisuudesta</t>
  </si>
  <si>
    <t>Luotsaukseen liittyvän yleispoikkeuksen myöntäminen</t>
  </si>
  <si>
    <t>Meripalveluotteen tilaus</t>
  </si>
  <si>
    <t>Ilmoita vesiliikennemerkin ja valo-opasteen asettamisesta</t>
  </si>
  <si>
    <t>Ilmoita vikaantuneesta turvalaitteesta</t>
  </si>
  <si>
    <t>Ilmoita TM- tiedotustarpeesta</t>
  </si>
  <si>
    <t>Hae Merikartta-aineistojen käyttölupaa</t>
  </si>
  <si>
    <t>Merenkulun loistot</t>
  </si>
  <si>
    <t>Hae vesiliikenteen kieltoja ja rajoituksia</t>
  </si>
  <si>
    <t>Hae väyläpäätöstä ja lupaa turvalaitteen asettamiseen</t>
  </si>
  <si>
    <t>Tiedonantoja merenkulkijoille</t>
  </si>
  <si>
    <t>Suomalaiset merikartat</t>
  </si>
  <si>
    <t>Vesistörakenteen valmistumisilmoitus</t>
  </si>
  <si>
    <t>Hae tieturvallisuusarvioijan koulutukseen</t>
  </si>
  <si>
    <t>Veneilyjärjestön laatukäsikirjan auditointi</t>
  </si>
  <si>
    <t>Vesikulkuneuvon valmistajatunnuksen myöntäminen</t>
  </si>
  <si>
    <t>Pursiseurojen erikoislipun käyttöoikeuden myöntäminen</t>
  </si>
  <si>
    <t>Valvotun edustajan hyväksynnän hakeminen</t>
  </si>
  <si>
    <t>Tunnetun lähettäjän hyväksynnän hakeminen</t>
  </si>
  <si>
    <t>Valvotun toimittajan hyväksynnän hakeminen</t>
  </si>
  <si>
    <t>Ratahankkeen käyttöönottolupatarpeen arvioiminen</t>
  </si>
  <si>
    <t>Rakentamisaikaisen käyttöluvan myöntäminen ratahankkeelle</t>
  </si>
  <si>
    <t>Radan kiinteän rakenteellisen osajärjestelmän käyttöönottoluvan myöntäminen</t>
  </si>
  <si>
    <t>Radan yleissuunnitelman tai ratasuunnitelman hyväksyminen</t>
  </si>
  <si>
    <t>Poikkeuslupa rautateiden viranomaismääräyksiin</t>
  </si>
  <si>
    <t>Yhteentoimivuuden teknisen eritelmän soveltamatta jättäminen</t>
  </si>
  <si>
    <t>Lennonvarmistuspalvelun tarjoajan toimilupa tai lentomittausorganisaation hyväksyntä</t>
  </si>
  <si>
    <t>Lennonvarmistuspalveluun liittyvän poikkeamahakemuksen käsittely taikka luvan tai hyväksynnän peruuttaminen luvanhaltijan pyynnöstä</t>
  </si>
  <si>
    <t>Ilmaliikennepalvelukoulutusorganisaation toimiluvan hyväksyntä sisältäen koulutusohjelmien ja/tai suunnitelmien hyväksynnän</t>
  </si>
  <si>
    <t>Ilmaliikennepalvelukoulutusorganisaation toimiluvan, käsikirjan, suunnitelman tai koulutusohjelman muutos</t>
  </si>
  <si>
    <t>Miehittämättömän ilma-alusjärjestelmän (UAS) käyttäjien rekisteröinti</t>
  </si>
  <si>
    <t>Kauko-ohjaajien tutkinnot - Verkkoteoriakoe</t>
  </si>
  <si>
    <t>Kauko-ohjaajien tutkinnot - Valvottu lisäteoriakoe</t>
  </si>
  <si>
    <t>Valvotun teoriakokeen järjestäjän hyväksyntä</t>
  </si>
  <si>
    <t>Miehittämättömän ilma-alusjärjestelmän ilmoituksenvarainen toiminta</t>
  </si>
  <si>
    <t>Miehittämättömän ilma-alusjärjestelmän luvanvarainen toiminta</t>
  </si>
  <si>
    <t>Alusten katsastuksiin ja tarkastuksiin kuuluvien piirustusten ja muun materiaalin hyväksyminen</t>
  </si>
  <si>
    <t>Alusteknisten turvallisuus- ja ympäristötodistusten myöntäminen</t>
  </si>
  <si>
    <t>Alusteknisten poikkeuslupien myöntäminen</t>
  </si>
  <si>
    <t>Alusteknisten hyväksyntien tai arvioiden myöntäminen</t>
  </si>
  <si>
    <t>Ilmailulääketieteen keskuksen toimiluvan hakeminen toimintaa aloitettaessa ja toiminnan, tilojen tai henkilöstön muuttuessa lupa-/ilmoitus ilmailuregulaation mukaisesti</t>
  </si>
  <si>
    <t>Ilmailulääkäriksi hakeminen ja hyväksyminen sekä hyväksynnän uusiminen</t>
  </si>
  <si>
    <t>Sähkö- ja hissiurakointi-ilmoitukset</t>
  </si>
  <si>
    <t>Sähkölaitteistorekisteri-ilmoitukset</t>
  </si>
  <si>
    <t>Kylmäalan pätevyyshakemus</t>
  </si>
  <si>
    <t>Kylmälaiteliikkeen toimintailmoitus</t>
  </si>
  <si>
    <t>Pelastustoimen laitteiden asennus-, huolto- ja tarkastusliikkeen vastuuhenkilön pätevyyshakemus</t>
  </si>
  <si>
    <t>Pelastustoimen laiteliikkeen toimintailmoitus</t>
  </si>
  <si>
    <t>Nimileima-asiointi</t>
  </si>
  <si>
    <t>Hyväksytyn liikkeen toimintailmoitus</t>
  </si>
  <si>
    <t>Kemikaaliturvallisuuslupa</t>
  </si>
  <si>
    <t>Maa- ja biokaasulupa</t>
  </si>
  <si>
    <t>Ilmoitus kasvinsuojelututkinnon suorittaneista</t>
  </si>
  <si>
    <t>Hakemus nestekaasun teollisesta käsittelystä ja varastoinnista</t>
  </si>
  <si>
    <t>Ilmoitus laitoksen toiminnan lopettamisesta/keskeyttämisestä/muutoksista</t>
  </si>
  <si>
    <t>Ilmoitus maa/biokaasun käytön valvojasta</t>
  </si>
  <si>
    <t>Kullanhuuhdonta-asiointi</t>
  </si>
  <si>
    <t>Malminetsintä-asiointi</t>
  </si>
  <si>
    <t>Kaivoslupa</t>
  </si>
  <si>
    <t>Kaivosturvallisuuslupa</t>
  </si>
  <si>
    <t>Räjähteiden varastoinnin lupa</t>
  </si>
  <si>
    <t>Onnettomuusilmoitukset</t>
  </si>
  <si>
    <t>Painelaitteiden muutosilmoitukset</t>
  </si>
  <si>
    <t>Räjähteiden siirtotodistus (kansallinen)</t>
  </si>
  <si>
    <t>Kemikaali-ilmoitus</t>
  </si>
  <si>
    <t>Biosidivalmisteiden hyväksyntään liittyvä asiointi (lomakkeita 4 kpl)</t>
  </si>
  <si>
    <t>Hakemus tuholaistorjujan kouluttajaksi/tutkinnon vastaanottajaksi</t>
  </si>
  <si>
    <t>Ilmoitus tuholaistorjujan tutkinnosta tai yritystoiminnasta</t>
  </si>
  <si>
    <t>Kasvinsuojeluaineisiin liittyvä asiointi (lomakkeita 6 kpl)</t>
  </si>
  <si>
    <t>Kasvinsuojeluainekouluttajaksi/tutkinnonjärjestäjäksi/ruiskuntestaajaksi haku</t>
  </si>
  <si>
    <t>Markkinoille saatettujen KS-aineiden määrätietojen ilmoittaminen</t>
  </si>
  <si>
    <t>Markkinoille saatettujen BS-aineiden määrätietojen ilmoittaminen</t>
  </si>
  <si>
    <t>Akkreditointihakemus</t>
  </si>
  <si>
    <t>Akkreditointipäätöksen muutoshakemus</t>
  </si>
  <si>
    <t>Tulli</t>
  </si>
  <si>
    <t>EORI-numeron hakeminen</t>
  </si>
  <si>
    <t>Intrastat-ilmoituspalvelu yrityksille</t>
  </si>
  <si>
    <t>Passitusilmoituksen tekeminen yritysasiakkaana</t>
  </si>
  <si>
    <t>Vientiselvityksen tekeminen yritysasiakkaana</t>
  </si>
  <si>
    <t>Tuonnin tulliselvityksen tekeminen yritysasiakkaana</t>
  </si>
  <si>
    <t>Tullivarastoinnin tulli-ilmoituksen tekeminen</t>
  </si>
  <si>
    <t>Saapumisen ja poistumisen ilmoitusten tekeminen yritysasiakkaana</t>
  </si>
  <si>
    <t>Ahvenanmaan verorajailmoituspalvelu (yhteenvetoilmoitusten antaminen)</t>
  </si>
  <si>
    <t>EU-Ahvenanmaa -kaupan kotitullauslupa</t>
  </si>
  <si>
    <t>EU-kaupan maksunlykkäys- ja yleisvakuuslupa</t>
  </si>
  <si>
    <t>Keskitetyn tulliselvityksen lupa</t>
  </si>
  <si>
    <t>Kirjanpidollisen materiaalin erottelun lupa</t>
  </si>
  <si>
    <t>Lupa erityismallisten sinettien käyttöön</t>
  </si>
  <si>
    <t>Lupa käyttää sähköistä kuljetusasiakirjaa passitusilmoituksena</t>
  </si>
  <si>
    <t>Lupa palautustavaran palautusajan pidentämiseen</t>
  </si>
  <si>
    <t>Lupa passitusilmoituksen pienemmän sisällön käyttöön</t>
  </si>
  <si>
    <t>Lupa sisäisen jalostusmenettelyn käyttöön</t>
  </si>
  <si>
    <t>Lupa tavaroiden väliaikaiseen varastointiin</t>
  </si>
  <si>
    <t>Lupa tietyn käyttötarkoituksen menettelyn käyttöön</t>
  </si>
  <si>
    <t>Lupa tulliselvitykseen kirjanpitoon tehtävällä merkinnällä</t>
  </si>
  <si>
    <t>Lupa ulkoisen jalostusmenettelyn käyttöön</t>
  </si>
  <si>
    <t>Lupa valtuutetun antajan asemaan</t>
  </si>
  <si>
    <t>Lupa valtuutetun vastaanottajan asemaan</t>
  </si>
  <si>
    <t>Lupa väliaikaisen maahantuonnin menettelyn käyttöön</t>
  </si>
  <si>
    <t>Lupa yksinkertaistetun ilmoitusmenettelyn käyttöön</t>
  </si>
  <si>
    <t>Lupa yksityiseen, I tyypin tai II tyypin tullivarastoon</t>
  </si>
  <si>
    <t>Maksunlykkäyslupa</t>
  </si>
  <si>
    <t>Manner-Suomi-Ahvenanmaa -kaupan kotitullauslupa</t>
  </si>
  <si>
    <t>Oma-aloitteisen määräämisen lupa</t>
  </si>
  <si>
    <t>Säännöllistä alusliikennettä koskeva lupa</t>
  </si>
  <si>
    <t>Tietty käyttötarkoitus - tavaroita koskevien oikeuksien ja velvollisuuksien siirron lupa</t>
  </si>
  <si>
    <t>Tavaroiden tullausarvon yksinkertaistuslupa</t>
  </si>
  <si>
    <t>Tullittomuuslupa</t>
  </si>
  <si>
    <t>Valtuutettu talouden toimija</t>
  </si>
  <si>
    <t>Valtuutetun lähettäjän lupa</t>
  </si>
  <si>
    <t>Valtuutetun viejän lupa</t>
  </si>
  <si>
    <t>Väylämaksun yhteisvastuullisen edustajan lupa</t>
  </si>
  <si>
    <t>Yleisvakuuslupa</t>
  </si>
  <si>
    <t>Banaanien valtuutetun punnitsijan asemaa koskeva valtuutus</t>
  </si>
  <si>
    <t>Päätös TIR-järjestelmään hyväksymisestä</t>
  </si>
  <si>
    <t>Rekisteröity väylämaksuasiakas</t>
  </si>
  <si>
    <t>TIR-kuntoisuusasiantuntijan rekisteröinti</t>
  </si>
  <si>
    <t>Tullin hyväksymä paikka</t>
  </si>
  <si>
    <t>Maksunlykkäyksen hakeminen</t>
  </si>
  <si>
    <t>Ennakkoratkaisu</t>
  </si>
  <si>
    <t>EUR.1- ja A.TR.-tavaratodistusten vahvistaminen</t>
  </si>
  <si>
    <t>Rekisteröity viejä</t>
  </si>
  <si>
    <t>Sitovan tariffitiedon hakeminen</t>
  </si>
  <si>
    <t>Tavaroiden väliaikainen vienti ATA-carnet -tulliasiakirjalla</t>
  </si>
  <si>
    <t>T2L- ja T2LF-lomakkeiden vahvistaminen (unioniaseman vahvistaminen)</t>
  </si>
  <si>
    <t>Verohuojennuksen hakeminen</t>
  </si>
  <si>
    <t>Intrastat-sanoma-asiointi yrityksille</t>
  </si>
  <si>
    <t>Passitusilmoittamisen sanoma-asiointi yritysasiakkaille</t>
  </si>
  <si>
    <t>Vientiselvityksen sanoma-asiointi yritysasiakkaille</t>
  </si>
  <si>
    <t>Tuonnin tulliselvityksen sanoma-asiointi yritysasiakkaille</t>
  </si>
  <si>
    <t>Tullivarastoinnin sanoma-asiointi yritysasiakkaille</t>
  </si>
  <si>
    <t>Saapumisen ja poistumisen ilmoitusten sanoma-asiointi yritysasiakkaille</t>
  </si>
  <si>
    <t>Vientilupien esittäminen ja niiden vahvistaminen</t>
  </si>
  <si>
    <t>Tuusulan Elinvoima, asuminen ja kehittäminen -palveluyksikkö</t>
  </si>
  <si>
    <t>Avustuksien hakeminen</t>
  </si>
  <si>
    <t>Vapaiden yritystonttien hakemisto</t>
  </si>
  <si>
    <t>Omakotitonttien sähköinen ostaminen</t>
  </si>
  <si>
    <t>Yritystonttien ostaminen</t>
  </si>
  <si>
    <t>Ulosottolaitos</t>
  </si>
  <si>
    <t>Utajärven kunta</t>
  </si>
  <si>
    <t>Liittyminen vesi- ja viemäriverkostoon</t>
  </si>
  <si>
    <t>Maakuntakaavoitukseen vaikuttaminen</t>
  </si>
  <si>
    <t>Ranta-asemakaavoitukseen vaikuttaminen</t>
  </si>
  <si>
    <t>Suunnittelutarveratkaisu tai poikkeamispäätös</t>
  </si>
  <si>
    <t>Tontin korkeuden näyttö ja rakennuksen sijainnin merkitseminen ja katselmoiminen</t>
  </si>
  <si>
    <t>Tontit ja toimitilat</t>
  </si>
  <si>
    <t>Tonttijako</t>
  </si>
  <si>
    <t>Yksityistiet ja tieavustukset</t>
  </si>
  <si>
    <t>Yleiskaavoitukseen vaikuttaminen</t>
  </si>
  <si>
    <t>Rakennusvalvonnan arkistopalvelut</t>
  </si>
  <si>
    <t>Asemakaavoitukseen vaikuttaminen</t>
  </si>
  <si>
    <t>Katujen ja yleisten alueiden kunnossapito</t>
  </si>
  <si>
    <t>Kiinteistöhuolto</t>
  </si>
  <si>
    <t>Kunnan järjestämät ruokapalvelut</t>
  </si>
  <si>
    <t>Kunnan vuokra-asunnot</t>
  </si>
  <si>
    <t>Aineisto- ja tietopalvelu</t>
  </si>
  <si>
    <t>Osallistu ja vaikuta</t>
  </si>
  <si>
    <t>Liikuntapaikat</t>
  </si>
  <si>
    <t>Kulttuuriin liittyvän kansalaistoiminnan tuki ja avustukset</t>
  </si>
  <si>
    <t>Liikunnan kansalaistoiminnan tuki ja avustukset</t>
  </si>
  <si>
    <t>Toimitilojen vuokraus</t>
  </si>
  <si>
    <t>Kaupanvahvistus</t>
  </si>
  <si>
    <t>Järjestötyö</t>
  </si>
  <si>
    <t>Kulttuuripalvelut</t>
  </si>
  <si>
    <t>Kotiseutuarkisto</t>
  </si>
  <si>
    <t>Vaasan kaupunki</t>
  </si>
  <si>
    <t>Tilapäiset liikennejärjestelyt</t>
  </si>
  <si>
    <t>Sähköinen allekirjoitus</t>
  </si>
  <si>
    <t>Sosiaali- ja terveysalan lupa- ja valvontavirasto, Valvira</t>
  </si>
  <si>
    <t>Alkoholijuomien valmistus ja tukkumyyntilupa</t>
  </si>
  <si>
    <t>Anniskelu- ja vähittäismyyntiluvan haltijan ilmoitus maahantuonnista</t>
  </si>
  <si>
    <t>Alkoholielinkeinon harjoittamiseen liittyvä raportointi</t>
  </si>
  <si>
    <t>Hedelmöityshoitolupa</t>
  </si>
  <si>
    <t>Ilmoitus alkoholijuomien myynnistä kansainvälisessä liikenteessä</t>
  </si>
  <si>
    <t>Ilmoitus potilas- ja asiakastietojen käsittelyyn tarkoitetun tietojärjestelmän poikkeamasta</t>
  </si>
  <si>
    <t>Lievästi denaturoidun väkiviinan myynti-ilmoitus</t>
  </si>
  <si>
    <t>Lupa adoptiotoimiston ylläpitämiseen</t>
  </si>
  <si>
    <t>Lupa kansainvälisen adoptiopalvelun antamiseen, lupa yhteistyöhön ulkomaisen palvelunantajan kanssa</t>
  </si>
  <si>
    <t>Lupa toimia raskauden keskeyttämissairaalana</t>
  </si>
  <si>
    <t>Lupa tuottaa yksityisiä sosiaalihuollon palveluja</t>
  </si>
  <si>
    <t>Lupa tuottaa yksityisiä terveydenhuollon palveluja</t>
  </si>
  <si>
    <t>Sosiaali- ja terveydenhuollon tietojärjestelmien rekisteröinti</t>
  </si>
  <si>
    <t>Vesityökortti</t>
  </si>
  <si>
    <t>Talous- ja allasvesiosaajien testaajalupa</t>
  </si>
  <si>
    <t>Teollisuus- ja keittiöalkoholin käyttölupa</t>
  </si>
  <si>
    <t>Tupakkalain alaisiin tuotteisiin liittyvät ilmoitukset ja raportointi</t>
  </si>
  <si>
    <t>Väkiviinan maahantuonti-, valmistus- ja tukkumyyntilupa</t>
  </si>
  <si>
    <t>Yksityisten sosiaali- ja terveydenhuollon palvelujen tuottajien raportointi (toimintakertomus)</t>
  </si>
  <si>
    <t>Verohallinto</t>
  </si>
  <si>
    <t>Ulkomainen yritys tai yhteisö voi asioida tällä hetkellä sähköisissä palveluissa vahvasti tunnistautuneena vain jos heillä on käytössä mobiilitunnistautuminen tai suomalaiset verkkopankkitunnukset.  EIDAS-tunnistauminen mahdollistaa myöhemmin EU-jäsenvaltioiden yrityksille vahvan tunnistautumisen sähköisissä palveluissa ko. tunnistautumisen käyttöönottaneiden ja tunnustaneiden maiden yritysten ja yhteisöjen osalta.  Tunnistuspalvelua tarjoavan viranomaisen tulisi kehittää ulkomaalaisille, erityisesti EU:n ulkopuolisille toimijoille, vahva sähköinen tunnistusratkaisu.</t>
  </si>
  <si>
    <t>Ajoneuvon käyttöönottoilmoitus</t>
  </si>
  <si>
    <t>Ajoneuvon väliaikaisen verottoman käytön ilmoitus</t>
  </si>
  <si>
    <t>Autoveroilmoitus</t>
  </si>
  <si>
    <t>Ennakkoperintärekisteri</t>
  </si>
  <si>
    <t>Ennakkovero</t>
  </si>
  <si>
    <t>Eräiden yleishyödyllisten yhteisöjen veronhuojennus</t>
  </si>
  <si>
    <t>Kiinteistöveroilmoitus</t>
  </si>
  <si>
    <t>Kirjallinen ohjauspyyntö</t>
  </si>
  <si>
    <t>Lahjaveroilmoitus</t>
  </si>
  <si>
    <t>Lähdeverokorttihakemus - ulkomainen yritys tai yhteisö</t>
  </si>
  <si>
    <t>Lähdeveron palautushakemus - ulkomainen yhteisö</t>
  </si>
  <si>
    <t>Maksujärjestelypyyntö</t>
  </si>
  <si>
    <t>Maksuviitekysely</t>
  </si>
  <si>
    <t>Muutoksenhaku</t>
  </si>
  <si>
    <t>Nimeämispäätös</t>
  </si>
  <si>
    <t>Palkka.fi (palkanlaskenta)</t>
  </si>
  <si>
    <t>Rakentamisilmoitukset</t>
  </si>
  <si>
    <t>Tappioiden käyttämistä koskeva poikkeuslupahakemus</t>
  </si>
  <si>
    <t>Tilinumeroilmoitus</t>
  </si>
  <si>
    <t>Todistus arvonlisäverovelvollisuudesta</t>
  </si>
  <si>
    <t>Todistus Suomessa asumisesta (kotipaikkatodistus)</t>
  </si>
  <si>
    <t>Todistus varainsiirtoverosta</t>
  </si>
  <si>
    <t>Tulorekisteri (palkkatiedot)</t>
  </si>
  <si>
    <t>Työnantajarekisteri</t>
  </si>
  <si>
    <t>Valmisteveroilmoitus</t>
  </si>
  <si>
    <t>Valmisteveronalaisten tuotteiden verottomien siirtojen ilmoituspalvelu</t>
  </si>
  <si>
    <t>Valmisteverotuksen tuensaajarekisteri</t>
  </si>
  <si>
    <t>Varainsiirtoveroilmoitus</t>
  </si>
  <si>
    <t>Veroilmoitus, tuloverotus</t>
  </si>
  <si>
    <t>Verojen maksaminen</t>
  </si>
  <si>
    <t>Veronumerorekisteröinti</t>
  </si>
  <si>
    <t>Verovelkatodistus</t>
  </si>
  <si>
    <t>Vuosi-ilmoitus</t>
  </si>
  <si>
    <t>Vesannon kunta</t>
  </si>
  <si>
    <t>Kesätyötuki yrityksille</t>
  </si>
  <si>
    <t>Vieremän kunta</t>
  </si>
  <si>
    <t>Aloitteet</t>
  </si>
  <si>
    <t>Ylöjärven kaupunki</t>
  </si>
  <si>
    <t>Toimenpideilmoitus</t>
  </si>
  <si>
    <t>Jatkoaikahakemus</t>
  </si>
  <si>
    <t>Katulupa</t>
  </si>
  <si>
    <t>Lupa yleisten alueiden käyttöön</t>
  </si>
  <si>
    <t>Yhtiömuotoisten tonttien haku</t>
  </si>
  <si>
    <t>Yritystontin ostaminen</t>
  </si>
  <si>
    <t>Yritystontin vuokraaminen</t>
  </si>
  <si>
    <t>Äänekosken kaupunki</t>
  </si>
  <si>
    <t>Toimitilarekisteri</t>
  </si>
  <si>
    <t>Lomituspalvelu</t>
  </si>
  <si>
    <t>Jätehuolto</t>
  </si>
  <si>
    <t>Vesihuolto</t>
  </si>
  <si>
    <t>Ruokavirasto</t>
  </si>
  <si>
    <t>Rehualan toimijan rekisteröinti</t>
  </si>
  <si>
    <t>Rehualan toimijan hyväksyntä</t>
  </si>
  <si>
    <t>Rehualan yritystoiminnan harjoittaminen - ilmoitukset ja hakemukset</t>
  </si>
  <si>
    <t>Rehualan yrityksen laboratoriopalvelut</t>
  </si>
  <si>
    <t>Rehualan toiminnan lopettaminen</t>
  </si>
  <si>
    <t>Rehuala -Luomusertifikaatti</t>
  </si>
  <si>
    <t>Rehuala - Luomutuotteiden tuonti</t>
  </si>
  <si>
    <t>Rehuala - Tuonti</t>
  </si>
  <si>
    <t>Rehuala - Vienti</t>
  </si>
  <si>
    <t>Maaseudun yritystuet</t>
  </si>
  <si>
    <t>Maaseudun kehittämistuet</t>
  </si>
  <si>
    <t>Maaseudun kehittäminen - Ympäristönhoito</t>
  </si>
  <si>
    <t>Ruokaketjuhankkeet</t>
  </si>
  <si>
    <t>Eläinten pitämiseen liittyvän toiminnan aloittaminen - Luvat</t>
  </si>
  <si>
    <t>Eläinten pitämiseen liittyvän toiminnan aloittaminen - Ilmoitukset</t>
  </si>
  <si>
    <t>Eläinten pidon aloittaminen - Eläintuet</t>
  </si>
  <si>
    <t>Eläinten pitäminen - Laboratoriopalvelut</t>
  </si>
  <si>
    <t>Eläinten pitäminen - Ilmoitukset</t>
  </si>
  <si>
    <t>Muut eläinten pitämiseen liittyvät palvelut</t>
  </si>
  <si>
    <t>Eläinten pitäminen - Eläintuet</t>
  </si>
  <si>
    <t>Eläinten pidon  lopettaminen - Ilmoitukset</t>
  </si>
  <si>
    <t>Eläinten kuljetus</t>
  </si>
  <si>
    <t>Eläinten välitys</t>
  </si>
  <si>
    <t>Eläinlääkärin ammatinharjoittaminen</t>
  </si>
  <si>
    <t>Eläinlääkäreille tarjottavat laboratoriopalvelut</t>
  </si>
  <si>
    <t>Eläinten tuonti - Laboratoriotutkimukset</t>
  </si>
  <si>
    <t>Eläimet - Tuonnin aloittaminen sisämarkkinat</t>
  </si>
  <si>
    <t>Eläimet - Tuonnin harjoittaminen sisämarkkinat</t>
  </si>
  <si>
    <t>Eläimet - Tuonti - 3. maa tuonnin harjoittaminen</t>
  </si>
  <si>
    <t>Eläimet - Viennin aloittaminen sisämarkkinat</t>
  </si>
  <si>
    <t>Eläimet - Viennin harjoittaminen sisämarkkinat</t>
  </si>
  <si>
    <t>Eläimet - 3. maa viennin aloittaminen</t>
  </si>
  <si>
    <t>Eläimet - 3. maa viennin harjoittaminen</t>
  </si>
  <si>
    <t>Eläimistä saatavat sivutuotteet toiminnan aloittaminen</t>
  </si>
  <si>
    <t>Eläimistä saatavat sivutuotteet toiminnan harjoittaminen</t>
  </si>
  <si>
    <t>Muu eläimiin liittyvä palvelu</t>
  </si>
  <si>
    <t>Eläinten jalostus</t>
  </si>
  <si>
    <t>Lääkeala</t>
  </si>
  <si>
    <t>Koe-eläintoiminta</t>
  </si>
  <si>
    <t>Lannoitevalmistetoiminnan aloittaminen</t>
  </si>
  <si>
    <t>Lannoitevalmistetoiminnan harjoittaminen - ilmoitukset</t>
  </si>
  <si>
    <t>Lannoitevalmistetoiminnan harjoittaminen - laboratoriopalvelut</t>
  </si>
  <si>
    <t>Lannoitevalmistetoiminnan lopettaminen</t>
  </si>
  <si>
    <t>Lannoitevalmisteet - Vienti</t>
  </si>
  <si>
    <t>Lannoitevalmisteet - Luomu</t>
  </si>
  <si>
    <t>Muut lannoitevalmistepalvelut  - Tyyppinimen hakeminen kansalliseen tyyppinimiluetteloon</t>
  </si>
  <si>
    <t>Lannoitevalmisteet - Tuonti</t>
  </si>
  <si>
    <t>Siementuotanto - Toiminnan aloittaminen</t>
  </si>
  <si>
    <t>Siementuotanto - Toiminnan harjoittaminen</t>
  </si>
  <si>
    <t>Siementuotanto - Pakkaamotoiminnan aloittaminen</t>
  </si>
  <si>
    <t>Siementuotanto - Pakkaamotoiminnan harjoittaminen</t>
  </si>
  <si>
    <t>Siementuotanto - Pakkaamotoiminnan lopettaminen</t>
  </si>
  <si>
    <t>Siementuotanto - Toiminnan lopettaminen</t>
  </si>
  <si>
    <t>Siementuotanto - Lakisääteiset laboratoriopalvelut</t>
  </si>
  <si>
    <t>Metsänviljelyaineisto  - toiminnan aloittaminen</t>
  </si>
  <si>
    <t>Metsänviljelyaineisto  - toiminnan harjoittaminen</t>
  </si>
  <si>
    <t>Metsänviljelyaineisto  - toiminnan lopettaminen</t>
  </si>
  <si>
    <t>Lajiketestaus ja -rekisteröinti - Toiminnan harjoittaminen</t>
  </si>
  <si>
    <t>Kasvintuotannon aloittamisen tuet</t>
  </si>
  <si>
    <t>Peltotuet</t>
  </si>
  <si>
    <t>Puutarhatuet</t>
  </si>
  <si>
    <t>Kasvituotannon lopettaminen</t>
  </si>
  <si>
    <t>Kasvien tukku- ja vähittäismyynti - Toiminnan aloittaminen</t>
  </si>
  <si>
    <t>Kasvien tukku- ja vähittäismyynti - Toiminnan harjoittaminen</t>
  </si>
  <si>
    <t>Kasvit, metsä ja puu - Luomusertifikaatti</t>
  </si>
  <si>
    <t>Kasvit, metsä ja puu - Luomu luvat</t>
  </si>
  <si>
    <t>Kasvit, metsä ja puu - Kasvipassia vaativan toiminnan aloittaminen</t>
  </si>
  <si>
    <t>Kasvit, metsä ja puu - Kasvipassia vaativan toiminnan harjoittaminen</t>
  </si>
  <si>
    <t>Kasvit, metsä ja puu - Kasvipassia vaativan toiminnan lopettaminen</t>
  </si>
  <si>
    <t>Kasvit, metsä ja puu - Tuonnin aloittaminen</t>
  </si>
  <si>
    <t>Kasvit, metsä ja puu - Tuonnin harjoittaminen</t>
  </si>
  <si>
    <t>Kasvit, metsä ja puu - Tuonnin lopettaminen</t>
  </si>
  <si>
    <t>Kasvit, metsä ja puu - Vientitoiminnan aloittaminen</t>
  </si>
  <si>
    <t>Kasvit, metsä ja puu - Vientitoiminnan harjoittaminen</t>
  </si>
  <si>
    <t>Kasvit, metsä ja puu - Vientitoiminnan lopettaminen</t>
  </si>
  <si>
    <t>Elintarvikealan yritystoiminnan aloittaminen - hyväksynnät</t>
  </si>
  <si>
    <t>Elintarvikealan yritystoiminnan aloittaminen - ilmoitukset (rekisteröinti)</t>
  </si>
  <si>
    <t>Elintarvikeyrityksen laboratoriopalvelut</t>
  </si>
  <si>
    <t>Elintarvikeyrityksen ilmoitukset</t>
  </si>
  <si>
    <t>Elintarvikeyrityksen hakemukset</t>
  </si>
  <si>
    <t>Elintarvikeyrityksen tuet</t>
  </si>
  <si>
    <t>Elintarvikealan toiminta - Interventio</t>
  </si>
  <si>
    <t>Elintarvikealan yritystoiminnan lopettaminen</t>
  </si>
  <si>
    <t>Elintarvikealan vienti</t>
  </si>
  <si>
    <t>Elintarvikealan tuonti</t>
  </si>
  <si>
    <t>Elintarvikeala - laboratoriot</t>
  </si>
  <si>
    <t>Muu elintarvikealan palvelu</t>
  </si>
  <si>
    <t>Elintarvikeala - Kontaktimateriaalialan toiminnan aloittaminen</t>
  </si>
  <si>
    <t>Elintarvikeala - Kontaktimateriaalialan toiminnan harjoittaminen</t>
  </si>
  <si>
    <t>Elintarvikeala - Kontaktimateriaalialan toiminnan lopettaminen</t>
  </si>
  <si>
    <t>Elintarvikeala - Luomusertifikaatti</t>
  </si>
  <si>
    <t>Elintarvikeala - Luomu luvat</t>
  </si>
  <si>
    <t>Elintarvikeala - Luomutuotteiden tuonti</t>
  </si>
  <si>
    <t>Elintarvikeala - Luomutuotteiden vienti</t>
  </si>
  <si>
    <t>Kitee</t>
  </si>
  <si>
    <t>Rakennusvalvonnan luvat</t>
  </si>
  <si>
    <t>Neuvonta</t>
  </si>
  <si>
    <t>Ympäristönsuojelulain mukainen rekisteröinti</t>
  </si>
  <si>
    <t>Vesihuoltolain mukainen vapautushakemus</t>
  </si>
  <si>
    <t>Hätäkeskuslaitos</t>
  </si>
  <si>
    <t>KEHA-keskus</t>
  </si>
  <si>
    <t>Yritysrahoitus (EAKR)- ja yritysten kehittämispalvelut</t>
  </si>
  <si>
    <t>Alueellinen kuljetustuki</t>
  </si>
  <si>
    <t>Palkkaturvapalvelut</t>
  </si>
  <si>
    <t>Yrityksille tarjottavat työvoimapalvelut</t>
  </si>
  <si>
    <t>Yhteishankintakoulutus muutos,- täsmä- ja rekry</t>
  </si>
  <si>
    <t>Maksatuspalvelut yrityksille</t>
  </si>
  <si>
    <t>Neuvontapalvelut yrityksille</t>
  </si>
  <si>
    <t>Kalastuslain mukaiset luvat</t>
  </si>
  <si>
    <t>Kalastuslain mukaiset kiellot ja rajoitukset</t>
  </si>
  <si>
    <t>Kempeleen kunta</t>
  </si>
  <si>
    <t xml:space="preserve">Kaikkia toimintoja ei ole järkevä asiakkaan kannalta tuottaa digitaalisina. </t>
  </si>
  <si>
    <t>Kuopion kaupunki</t>
  </si>
  <si>
    <t>Maatalousyrittäjien lomituspalvelut</t>
  </si>
  <si>
    <t>Yksinyrittäjien koronatuki</t>
  </si>
  <si>
    <t>Lieksan kaupunki</t>
  </si>
  <si>
    <t>Avustukset yhdistyksille</t>
  </si>
  <si>
    <t>Yksityistieavustukset</t>
  </si>
  <si>
    <t>Meluilmoituksen tekeminen</t>
  </si>
  <si>
    <t>Metsästysoikeuksien vuokraaminen</t>
  </si>
  <si>
    <t>Katu- tai muun yleisen alueen käyttöluvan myöntäminen</t>
  </si>
  <si>
    <t>Sijoittamisluvan myöntäminen</t>
  </si>
  <si>
    <t>MRL:n mukaisen poikkeamisluvan myöntäminen</t>
  </si>
  <si>
    <t>Ympäristönsuojelulainsäädäntöön liittyvän poikkeamisluvan myöntäminen</t>
  </si>
  <si>
    <t>Toripaikkojen vuokraaminen</t>
  </si>
  <si>
    <t>Vesimittarilukeman ilmoittaminen</t>
  </si>
  <si>
    <t>Maahanmuuttovirasto</t>
  </si>
  <si>
    <t>Työnantajan Enter Finland</t>
  </si>
  <si>
    <t>Oleskelulupa yrittäjälle</t>
  </si>
  <si>
    <t>Oleskelulupa startup-yrittäjälle</t>
  </si>
  <si>
    <t>Museovirasto</t>
  </si>
  <si>
    <t>Pieksämäen kaupunki</t>
  </si>
  <si>
    <t>Sisäministeriö</t>
  </si>
  <si>
    <t>Suomenlinnan hoitokunta</t>
  </si>
  <si>
    <t>Suomenlinna Extranet</t>
  </si>
  <si>
    <t>Verkkolaskutus</t>
  </si>
  <si>
    <t>Verkkosivustot</t>
  </si>
  <si>
    <t>Granlund Manager</t>
  </si>
  <si>
    <t>Tuomioistuinlaitos</t>
  </si>
  <si>
    <t>Asiointi hallinto- ja erityistuomioistuinten lainkäyttöasioissa</t>
  </si>
  <si>
    <t>Asiointi tuomioistuinten hallinnollisissa asioissa</t>
  </si>
  <si>
    <t>Asiointi yleisten tuomioistuinten lainkäyttöasioissa</t>
  </si>
  <si>
    <t>Turun kaupunki</t>
  </si>
  <si>
    <t>Raskaan liikenteen erityislupa Turun keskusta-alueelle</t>
  </si>
  <si>
    <t>Rekrylisä</t>
  </si>
  <si>
    <t>Turku-lisä</t>
  </si>
  <si>
    <t>Korotettu Turku-lisä</t>
  </si>
  <si>
    <t>Asiakirja- ja sopimusjäljennökset</t>
  </si>
  <si>
    <t>Kartta- ja ilmakuvajäjennökset sekä teemakartat</t>
  </si>
  <si>
    <t>Todistukset ja otteet</t>
  </si>
  <si>
    <t>Rakennuslupa- ja suunnittelukarttaaineistot</t>
  </si>
  <si>
    <t>Ruumiin siirtolupa</t>
  </si>
  <si>
    <t>Alusten saniteettitodistuksen myöntäminen</t>
  </si>
  <si>
    <t>Asunnontarkastus</t>
  </si>
  <si>
    <t>Ulkoministeriö</t>
  </si>
  <si>
    <t>Hallinnon johtoryhmä</t>
  </si>
  <si>
    <t>Org</t>
  </si>
  <si>
    <t>ePalveluita</t>
  </si>
  <si>
    <t>IlmOrg</t>
  </si>
  <si>
    <t>Esteet</t>
  </si>
  <si>
    <t>Otype</t>
  </si>
  <si>
    <t>Syyttäjälaitos</t>
  </si>
  <si>
    <t>v</t>
  </si>
  <si>
    <t>k</t>
  </si>
  <si>
    <t>e</t>
  </si>
  <si>
    <t>oType</t>
  </si>
  <si>
    <t>Palvelu</t>
  </si>
  <si>
    <t>Kuvaus</t>
  </si>
  <si>
    <t>Daste</t>
  </si>
  <si>
    <t>DL</t>
  </si>
  <si>
    <t>Kohde</t>
  </si>
  <si>
    <t>HA</t>
  </si>
  <si>
    <t>Ympäristöministeriö</t>
  </si>
  <si>
    <t>Työ- ja elinkeinoministeriö</t>
  </si>
  <si>
    <t>Liikenne- ja viestintäministeriö</t>
  </si>
  <si>
    <t>Opetus- ja kulttuuriministeriö</t>
  </si>
  <si>
    <t>Maa- ja metsätalousministeriö</t>
  </si>
  <si>
    <t>Oikeusministeriö</t>
  </si>
  <si>
    <t>Sosiaali- ja terveysministeriö</t>
  </si>
  <si>
    <t>Valtiovarainministeriö</t>
  </si>
  <si>
    <t>'020'</t>
  </si>
  <si>
    <t>Akaa</t>
  </si>
  <si>
    <t>'06'</t>
  </si>
  <si>
    <t>Pirkanmaa</t>
  </si>
  <si>
    <t>'005'</t>
  </si>
  <si>
    <t>Alajärvi</t>
  </si>
  <si>
    <t>'14'</t>
  </si>
  <si>
    <t>Etelä-Pohjanmaa</t>
  </si>
  <si>
    <t>'009'</t>
  </si>
  <si>
    <t>Alavieska</t>
  </si>
  <si>
    <t>'17'</t>
  </si>
  <si>
    <t>Pohjois-Pohjanmaa</t>
  </si>
  <si>
    <t>'010'</t>
  </si>
  <si>
    <t>Alavus</t>
  </si>
  <si>
    <t>'016'</t>
  </si>
  <si>
    <t>Asikkala</t>
  </si>
  <si>
    <t>'07'</t>
  </si>
  <si>
    <t>Päijät-Häme</t>
  </si>
  <si>
    <t>'018'</t>
  </si>
  <si>
    <t>Askola</t>
  </si>
  <si>
    <t>'01'</t>
  </si>
  <si>
    <t>Uusimaa</t>
  </si>
  <si>
    <t>'019'</t>
  </si>
  <si>
    <t>Aura</t>
  </si>
  <si>
    <t>'02'</t>
  </si>
  <si>
    <t>Varsinais-Suomi</t>
  </si>
  <si>
    <t>'035'</t>
  </si>
  <si>
    <t>Brändö</t>
  </si>
  <si>
    <t>'21'</t>
  </si>
  <si>
    <t>Ahvenanmaa</t>
  </si>
  <si>
    <t>'043'</t>
  </si>
  <si>
    <t>Eckerö</t>
  </si>
  <si>
    <t>'046'</t>
  </si>
  <si>
    <t>Enonkoski</t>
  </si>
  <si>
    <t>'10'</t>
  </si>
  <si>
    <t>Etelä-Savo</t>
  </si>
  <si>
    <t>'047'</t>
  </si>
  <si>
    <t>Enontekiö</t>
  </si>
  <si>
    <t>'19'</t>
  </si>
  <si>
    <t>Lappi</t>
  </si>
  <si>
    <t>'049'</t>
  </si>
  <si>
    <t>Espoo</t>
  </si>
  <si>
    <t>'050'</t>
  </si>
  <si>
    <t>Eura</t>
  </si>
  <si>
    <t>'04'</t>
  </si>
  <si>
    <t>Satakunta</t>
  </si>
  <si>
    <t>'051'</t>
  </si>
  <si>
    <t>Eurajoki</t>
  </si>
  <si>
    <t>'052'</t>
  </si>
  <si>
    <t>Evijärvi</t>
  </si>
  <si>
    <t>'060'</t>
  </si>
  <si>
    <t>Finström</t>
  </si>
  <si>
    <t>'061'</t>
  </si>
  <si>
    <t>Forssa</t>
  </si>
  <si>
    <t>'05'</t>
  </si>
  <si>
    <t>Kanta-Häme</t>
  </si>
  <si>
    <t>'062'</t>
  </si>
  <si>
    <t>Föglö</t>
  </si>
  <si>
    <t>'065'</t>
  </si>
  <si>
    <t>Geta</t>
  </si>
  <si>
    <t>'069'</t>
  </si>
  <si>
    <t>Haapajärvi</t>
  </si>
  <si>
    <t>'071'</t>
  </si>
  <si>
    <t>Haapavesi</t>
  </si>
  <si>
    <t>'072'</t>
  </si>
  <si>
    <t>Hailuoto</t>
  </si>
  <si>
    <t>'074'</t>
  </si>
  <si>
    <t>Halsua</t>
  </si>
  <si>
    <t>'16'</t>
  </si>
  <si>
    <t>Keski-Pohjanmaa</t>
  </si>
  <si>
    <t>'075'</t>
  </si>
  <si>
    <t>Hamina</t>
  </si>
  <si>
    <t>'08'</t>
  </si>
  <si>
    <t>Kymenlaakso</t>
  </si>
  <si>
    <t>'076'</t>
  </si>
  <si>
    <t>Hammarland</t>
  </si>
  <si>
    <t>'077'</t>
  </si>
  <si>
    <t>Hankasalmi</t>
  </si>
  <si>
    <t>'13'</t>
  </si>
  <si>
    <t>Keski-Suomi</t>
  </si>
  <si>
    <t>'078'</t>
  </si>
  <si>
    <t>Hanko</t>
  </si>
  <si>
    <t>'079'</t>
  </si>
  <si>
    <t>Harjavalta</t>
  </si>
  <si>
    <t>'081'</t>
  </si>
  <si>
    <t>Hartola</t>
  </si>
  <si>
    <t>'082'</t>
  </si>
  <si>
    <t>Hattula</t>
  </si>
  <si>
    <t>'086'</t>
  </si>
  <si>
    <t>Hausjärvi</t>
  </si>
  <si>
    <t>'111'</t>
  </si>
  <si>
    <t>Heinola</t>
  </si>
  <si>
    <t>'090'</t>
  </si>
  <si>
    <t>Heinävesi</t>
  </si>
  <si>
    <t>'091'</t>
  </si>
  <si>
    <t>Helsinki</t>
  </si>
  <si>
    <t>'097'</t>
  </si>
  <si>
    <t>Hirvensalmi</t>
  </si>
  <si>
    <t>'098'</t>
  </si>
  <si>
    <t>Hollola</t>
  </si>
  <si>
    <t>'099'</t>
  </si>
  <si>
    <t>Honkajoki</t>
  </si>
  <si>
    <t>'102'</t>
  </si>
  <si>
    <t>Huittinen</t>
  </si>
  <si>
    <t>'103'</t>
  </si>
  <si>
    <t>Humppila</t>
  </si>
  <si>
    <t>'105'</t>
  </si>
  <si>
    <t>Hyrynsalmi</t>
  </si>
  <si>
    <t>'18'</t>
  </si>
  <si>
    <t>Kainuu</t>
  </si>
  <si>
    <t>'106'</t>
  </si>
  <si>
    <t>Hyvinkää</t>
  </si>
  <si>
    <t>'108'</t>
  </si>
  <si>
    <t>Hämeenkyrö</t>
  </si>
  <si>
    <t>'109'</t>
  </si>
  <si>
    <t>Hämeenlinna</t>
  </si>
  <si>
    <t>'139'</t>
  </si>
  <si>
    <t>Ii</t>
  </si>
  <si>
    <t>'140'</t>
  </si>
  <si>
    <t>Iisalmi</t>
  </si>
  <si>
    <t>'11'</t>
  </si>
  <si>
    <t>Pohjois-Savo</t>
  </si>
  <si>
    <t>'142'</t>
  </si>
  <si>
    <t>Iitti</t>
  </si>
  <si>
    <t>'143'</t>
  </si>
  <si>
    <t>Ikaalinen</t>
  </si>
  <si>
    <t>'145'</t>
  </si>
  <si>
    <t>Ilmajoki</t>
  </si>
  <si>
    <t>'146'</t>
  </si>
  <si>
    <t>Ilomantsi</t>
  </si>
  <si>
    <t>'12'</t>
  </si>
  <si>
    <t>Pohjois-Karjala</t>
  </si>
  <si>
    <t>'153'</t>
  </si>
  <si>
    <t>Imatra</t>
  </si>
  <si>
    <t>'09'</t>
  </si>
  <si>
    <t>Etelä-Karjala</t>
  </si>
  <si>
    <t>'148'</t>
  </si>
  <si>
    <t>Inari</t>
  </si>
  <si>
    <t>'149'</t>
  </si>
  <si>
    <t>Inkoo</t>
  </si>
  <si>
    <t>'151'</t>
  </si>
  <si>
    <t>Isojoki</t>
  </si>
  <si>
    <t>'152'</t>
  </si>
  <si>
    <t>Isokyrö</t>
  </si>
  <si>
    <t>'15'</t>
  </si>
  <si>
    <t>Pohjanmaa</t>
  </si>
  <si>
    <t>'165'</t>
  </si>
  <si>
    <t>Janakkala</t>
  </si>
  <si>
    <t>'167'</t>
  </si>
  <si>
    <t>Joensuu</t>
  </si>
  <si>
    <t>'169'</t>
  </si>
  <si>
    <t>Jokioinen</t>
  </si>
  <si>
    <t>'170'</t>
  </si>
  <si>
    <t>Jomala</t>
  </si>
  <si>
    <t>'171'</t>
  </si>
  <si>
    <t>Joroinen</t>
  </si>
  <si>
    <t>'172'</t>
  </si>
  <si>
    <t>Joutsa</t>
  </si>
  <si>
    <t>'176'</t>
  </si>
  <si>
    <t>Juuka</t>
  </si>
  <si>
    <t>'177'</t>
  </si>
  <si>
    <t>Juupajoki</t>
  </si>
  <si>
    <t>'178'</t>
  </si>
  <si>
    <t>Juva</t>
  </si>
  <si>
    <t>'179'</t>
  </si>
  <si>
    <t>Jyväskylä</t>
  </si>
  <si>
    <t>'181'</t>
  </si>
  <si>
    <t>Jämijärvi</t>
  </si>
  <si>
    <t>'182'</t>
  </si>
  <si>
    <t>Jämsä</t>
  </si>
  <si>
    <t>'186'</t>
  </si>
  <si>
    <t>Järvenpää</t>
  </si>
  <si>
    <t>'202'</t>
  </si>
  <si>
    <t>Kaarina</t>
  </si>
  <si>
    <t>'204'</t>
  </si>
  <si>
    <t>Kaavi</t>
  </si>
  <si>
    <t>'205'</t>
  </si>
  <si>
    <t>Kajaani</t>
  </si>
  <si>
    <t>'208'</t>
  </si>
  <si>
    <t>Kalajoki</t>
  </si>
  <si>
    <t>'211'</t>
  </si>
  <si>
    <t>Kangasala</t>
  </si>
  <si>
    <t>'213'</t>
  </si>
  <si>
    <t>Kangasniemi</t>
  </si>
  <si>
    <t>'214'</t>
  </si>
  <si>
    <t>Kankaanpää</t>
  </si>
  <si>
    <t>'216'</t>
  </si>
  <si>
    <t>Kannonkoski</t>
  </si>
  <si>
    <t>'217'</t>
  </si>
  <si>
    <t>Kannus</t>
  </si>
  <si>
    <t>'218'</t>
  </si>
  <si>
    <t>Karijoki</t>
  </si>
  <si>
    <t>'224'</t>
  </si>
  <si>
    <t>Karkkila</t>
  </si>
  <si>
    <t>'226'</t>
  </si>
  <si>
    <t>Karstula</t>
  </si>
  <si>
    <t>'230'</t>
  </si>
  <si>
    <t>Karvia</t>
  </si>
  <si>
    <t>'231'</t>
  </si>
  <si>
    <t>Kaskinen</t>
  </si>
  <si>
    <t>'232'</t>
  </si>
  <si>
    <t>Kauhajoki</t>
  </si>
  <si>
    <t>'233'</t>
  </si>
  <si>
    <t>Kauhava</t>
  </si>
  <si>
    <t>'235'</t>
  </si>
  <si>
    <t>Kauniainen</t>
  </si>
  <si>
    <t>'236'</t>
  </si>
  <si>
    <t>Kaustinen</t>
  </si>
  <si>
    <t>'239'</t>
  </si>
  <si>
    <t>Keitele</t>
  </si>
  <si>
    <t>'240'</t>
  </si>
  <si>
    <t>Kemi</t>
  </si>
  <si>
    <t>'320'</t>
  </si>
  <si>
    <t>Kemijärvi</t>
  </si>
  <si>
    <t>'241'</t>
  </si>
  <si>
    <t>Keminmaa</t>
  </si>
  <si>
    <t>'322'</t>
  </si>
  <si>
    <t>Kemiönsaari</t>
  </si>
  <si>
    <t>'244'</t>
  </si>
  <si>
    <t>Kempele</t>
  </si>
  <si>
    <t>'245'</t>
  </si>
  <si>
    <t>Kerava</t>
  </si>
  <si>
    <t>'249'</t>
  </si>
  <si>
    <t>Keuruu</t>
  </si>
  <si>
    <t>'250'</t>
  </si>
  <si>
    <t>Kihniö</t>
  </si>
  <si>
    <t>'256'</t>
  </si>
  <si>
    <t>Kinnula</t>
  </si>
  <si>
    <t>'257'</t>
  </si>
  <si>
    <t>Kirkkonummi</t>
  </si>
  <si>
    <t>'260'</t>
  </si>
  <si>
    <t>'261'</t>
  </si>
  <si>
    <t>Kittilä</t>
  </si>
  <si>
    <t>'263'</t>
  </si>
  <si>
    <t>Kiuruvesi</t>
  </si>
  <si>
    <t>'265'</t>
  </si>
  <si>
    <t>Kivijärvi</t>
  </si>
  <si>
    <t>'271'</t>
  </si>
  <si>
    <t>Kokemäki</t>
  </si>
  <si>
    <t>'272'</t>
  </si>
  <si>
    <t>Kokkola</t>
  </si>
  <si>
    <t>'273'</t>
  </si>
  <si>
    <t>Kolari</t>
  </si>
  <si>
    <t>'275'</t>
  </si>
  <si>
    <t>Konnevesi</t>
  </si>
  <si>
    <t>'276'</t>
  </si>
  <si>
    <t>Kontiolahti</t>
  </si>
  <si>
    <t>'280'</t>
  </si>
  <si>
    <t>Korsnäs</t>
  </si>
  <si>
    <t>'284'</t>
  </si>
  <si>
    <t>Koski Tl</t>
  </si>
  <si>
    <t>'285'</t>
  </si>
  <si>
    <t>Kotka</t>
  </si>
  <si>
    <t>'286'</t>
  </si>
  <si>
    <t>Kouvola</t>
  </si>
  <si>
    <t>'287'</t>
  </si>
  <si>
    <t>Kristiinankaupunki</t>
  </si>
  <si>
    <t>'288'</t>
  </si>
  <si>
    <t>Kruunupyy</t>
  </si>
  <si>
    <t>'290'</t>
  </si>
  <si>
    <t>Kuhmo</t>
  </si>
  <si>
    <t>'291'</t>
  </si>
  <si>
    <t>Kuhmoinen</t>
  </si>
  <si>
    <t>'295'</t>
  </si>
  <si>
    <t>Kumlinge</t>
  </si>
  <si>
    <t>'297'</t>
  </si>
  <si>
    <t>Kuopio</t>
  </si>
  <si>
    <t>'300'</t>
  </si>
  <si>
    <t>Kuortane</t>
  </si>
  <si>
    <t>'301'</t>
  </si>
  <si>
    <t>Kurikka</t>
  </si>
  <si>
    <t>'304'</t>
  </si>
  <si>
    <t>Kustavi</t>
  </si>
  <si>
    <t>'305'</t>
  </si>
  <si>
    <t>Kuusamo</t>
  </si>
  <si>
    <t>'312'</t>
  </si>
  <si>
    <t>Kyyjärvi</t>
  </si>
  <si>
    <t>'316'</t>
  </si>
  <si>
    <t>Kärkölä</t>
  </si>
  <si>
    <t>'317'</t>
  </si>
  <si>
    <t>Kärsämäki</t>
  </si>
  <si>
    <t>'318'</t>
  </si>
  <si>
    <t>Kökar</t>
  </si>
  <si>
    <t>'398'</t>
  </si>
  <si>
    <t>Lahti</t>
  </si>
  <si>
    <t>'399'</t>
  </si>
  <si>
    <t>Laihia</t>
  </si>
  <si>
    <t>'400'</t>
  </si>
  <si>
    <t>Laitila</t>
  </si>
  <si>
    <t>'407'</t>
  </si>
  <si>
    <t>Lapinjärvi</t>
  </si>
  <si>
    <t>'402'</t>
  </si>
  <si>
    <t>Lapinlahti</t>
  </si>
  <si>
    <t>'403'</t>
  </si>
  <si>
    <t>Lappajärvi</t>
  </si>
  <si>
    <t>'405'</t>
  </si>
  <si>
    <t>Lappeenranta</t>
  </si>
  <si>
    <t>'408'</t>
  </si>
  <si>
    <t>Lapua</t>
  </si>
  <si>
    <t>'410'</t>
  </si>
  <si>
    <t>Laukaa</t>
  </si>
  <si>
    <t>'416'</t>
  </si>
  <si>
    <t>Lemi</t>
  </si>
  <si>
    <t>'417'</t>
  </si>
  <si>
    <t>Lemland</t>
  </si>
  <si>
    <t>'418'</t>
  </si>
  <si>
    <t>Lempäälä</t>
  </si>
  <si>
    <t>'420'</t>
  </si>
  <si>
    <t>Leppävirta</t>
  </si>
  <si>
    <t>'421'</t>
  </si>
  <si>
    <t>Lestijärvi</t>
  </si>
  <si>
    <t>'422'</t>
  </si>
  <si>
    <t>Lieksa</t>
  </si>
  <si>
    <t>'423'</t>
  </si>
  <si>
    <t>Lieto</t>
  </si>
  <si>
    <t>'425'</t>
  </si>
  <si>
    <t>Liminka</t>
  </si>
  <si>
    <t>'426'</t>
  </si>
  <si>
    <t>Liperi</t>
  </si>
  <si>
    <t>'444'</t>
  </si>
  <si>
    <t>Lohja</t>
  </si>
  <si>
    <t>'430'</t>
  </si>
  <si>
    <t>Loimaa</t>
  </si>
  <si>
    <t>'433'</t>
  </si>
  <si>
    <t>Loppi</t>
  </si>
  <si>
    <t>'434'</t>
  </si>
  <si>
    <t>Loviisa</t>
  </si>
  <si>
    <t>'435'</t>
  </si>
  <si>
    <t>Luhanka</t>
  </si>
  <si>
    <t>'436'</t>
  </si>
  <si>
    <t>Lumijoki</t>
  </si>
  <si>
    <t>'438'</t>
  </si>
  <si>
    <t>Lumparland</t>
  </si>
  <si>
    <t>'440'</t>
  </si>
  <si>
    <t>Luoto</t>
  </si>
  <si>
    <t>'441'</t>
  </si>
  <si>
    <t>Luumäki</t>
  </si>
  <si>
    <t>'475'</t>
  </si>
  <si>
    <t>Maalahti</t>
  </si>
  <si>
    <t>'478'</t>
  </si>
  <si>
    <t>Maarianhamina - Mariehamn</t>
  </si>
  <si>
    <t>'480'</t>
  </si>
  <si>
    <t>Marttila</t>
  </si>
  <si>
    <t>'481'</t>
  </si>
  <si>
    <t>Masku</t>
  </si>
  <si>
    <t>'483'</t>
  </si>
  <si>
    <t>Merijärvi</t>
  </si>
  <si>
    <t>'484'</t>
  </si>
  <si>
    <t>Merikarvia</t>
  </si>
  <si>
    <t>'489'</t>
  </si>
  <si>
    <t>Miehikkälä</t>
  </si>
  <si>
    <t>'491'</t>
  </si>
  <si>
    <t>Mikkeli</t>
  </si>
  <si>
    <t>'494'</t>
  </si>
  <si>
    <t>Muhos</t>
  </si>
  <si>
    <t>'495'</t>
  </si>
  <si>
    <t>Multia</t>
  </si>
  <si>
    <t>'498'</t>
  </si>
  <si>
    <t>Muonio</t>
  </si>
  <si>
    <t>'499'</t>
  </si>
  <si>
    <t>Mustasaari</t>
  </si>
  <si>
    <t>'500'</t>
  </si>
  <si>
    <t>Muurame</t>
  </si>
  <si>
    <t>'503'</t>
  </si>
  <si>
    <t>Mynämäki</t>
  </si>
  <si>
    <t>'504'</t>
  </si>
  <si>
    <t>Myrskylä</t>
  </si>
  <si>
    <t>'505'</t>
  </si>
  <si>
    <t>Mäntsälä</t>
  </si>
  <si>
    <t>'508'</t>
  </si>
  <si>
    <t>Mänttä-Vilppula</t>
  </si>
  <si>
    <t>'507'</t>
  </si>
  <si>
    <t>Mäntyharju</t>
  </si>
  <si>
    <t>'529'</t>
  </si>
  <si>
    <t>Naantali</t>
  </si>
  <si>
    <t>'531'</t>
  </si>
  <si>
    <t>Nakkila</t>
  </si>
  <si>
    <t>'535'</t>
  </si>
  <si>
    <t>Nivala</t>
  </si>
  <si>
    <t>'536'</t>
  </si>
  <si>
    <t>Nokia</t>
  </si>
  <si>
    <t>'538'</t>
  </si>
  <si>
    <t>Nousiainen</t>
  </si>
  <si>
    <t>'541'</t>
  </si>
  <si>
    <t>Nurmes</t>
  </si>
  <si>
    <t>'543'</t>
  </si>
  <si>
    <t>Nurmijärvi</t>
  </si>
  <si>
    <t>'545'</t>
  </si>
  <si>
    <t>Närpiö</t>
  </si>
  <si>
    <t>'560'</t>
  </si>
  <si>
    <t>Orimattila</t>
  </si>
  <si>
    <t>'561'</t>
  </si>
  <si>
    <t>Oripää</t>
  </si>
  <si>
    <t>'562'</t>
  </si>
  <si>
    <t>Orivesi</t>
  </si>
  <si>
    <t>'563'</t>
  </si>
  <si>
    <t>Oulainen</t>
  </si>
  <si>
    <t>'564'</t>
  </si>
  <si>
    <t>Oulu</t>
  </si>
  <si>
    <t>'309'</t>
  </si>
  <si>
    <t>Outokumpu</t>
  </si>
  <si>
    <t>'576'</t>
  </si>
  <si>
    <t>Padasjoki</t>
  </si>
  <si>
    <t>'577'</t>
  </si>
  <si>
    <t>Paimio</t>
  </si>
  <si>
    <t>'578'</t>
  </si>
  <si>
    <t>Paltamo</t>
  </si>
  <si>
    <t>'445'</t>
  </si>
  <si>
    <t>Parainen</t>
  </si>
  <si>
    <t>'580'</t>
  </si>
  <si>
    <t>Parikkala</t>
  </si>
  <si>
    <t>'581'</t>
  </si>
  <si>
    <t>Parkano</t>
  </si>
  <si>
    <t>'599'</t>
  </si>
  <si>
    <t>Pedersören kunta</t>
  </si>
  <si>
    <t>'583'</t>
  </si>
  <si>
    <t>Pelkosenniemi</t>
  </si>
  <si>
    <t>'854'</t>
  </si>
  <si>
    <t>Pello</t>
  </si>
  <si>
    <t>'584'</t>
  </si>
  <si>
    <t>Perho</t>
  </si>
  <si>
    <t>'588'</t>
  </si>
  <si>
    <t>Pertunmaa</t>
  </si>
  <si>
    <t>'592'</t>
  </si>
  <si>
    <t>Petäjävesi</t>
  </si>
  <si>
    <t>'593'</t>
  </si>
  <si>
    <t>Pieksämäki</t>
  </si>
  <si>
    <t>'595'</t>
  </si>
  <si>
    <t>Pielavesi</t>
  </si>
  <si>
    <t>'598'</t>
  </si>
  <si>
    <t>Pietarsaari</t>
  </si>
  <si>
    <t>'601'</t>
  </si>
  <si>
    <t>Pihtipudas</t>
  </si>
  <si>
    <t>'604'</t>
  </si>
  <si>
    <t>Pirkkala</t>
  </si>
  <si>
    <t>'607'</t>
  </si>
  <si>
    <t>Polvijärvi</t>
  </si>
  <si>
    <t>'608'</t>
  </si>
  <si>
    <t>Pomarkku</t>
  </si>
  <si>
    <t>'609'</t>
  </si>
  <si>
    <t>Pori</t>
  </si>
  <si>
    <t>'611'</t>
  </si>
  <si>
    <t>Pornainen</t>
  </si>
  <si>
    <t>'638'</t>
  </si>
  <si>
    <t>Porvoo</t>
  </si>
  <si>
    <t>'614'</t>
  </si>
  <si>
    <t>Posio</t>
  </si>
  <si>
    <t>'615'</t>
  </si>
  <si>
    <t>Pudasjärvi</t>
  </si>
  <si>
    <t>'616'</t>
  </si>
  <si>
    <t>Pukkila</t>
  </si>
  <si>
    <t>'619'</t>
  </si>
  <si>
    <t>Punkalaidun</t>
  </si>
  <si>
    <t>'620'</t>
  </si>
  <si>
    <t>Puolanka</t>
  </si>
  <si>
    <t>'623'</t>
  </si>
  <si>
    <t>Puumala</t>
  </si>
  <si>
    <t>'624'</t>
  </si>
  <si>
    <t>Pyhtää</t>
  </si>
  <si>
    <t>'625'</t>
  </si>
  <si>
    <t>Pyhäjoki</t>
  </si>
  <si>
    <t>'626'</t>
  </si>
  <si>
    <t>Pyhäjärvi</t>
  </si>
  <si>
    <t>'630'</t>
  </si>
  <si>
    <t>Pyhäntä</t>
  </si>
  <si>
    <t>'631'</t>
  </si>
  <si>
    <t>Pyhäranta</t>
  </si>
  <si>
    <t>'635'</t>
  </si>
  <si>
    <t>Pälkäne</t>
  </si>
  <si>
    <t>'636'</t>
  </si>
  <si>
    <t>Pöytyä</t>
  </si>
  <si>
    <t>'678'</t>
  </si>
  <si>
    <t>Raahe</t>
  </si>
  <si>
    <t>'710'</t>
  </si>
  <si>
    <t>Raasepori</t>
  </si>
  <si>
    <t>'680'</t>
  </si>
  <si>
    <t>Raisio</t>
  </si>
  <si>
    <t>'681'</t>
  </si>
  <si>
    <t>Rantasalmi</t>
  </si>
  <si>
    <t>'683'</t>
  </si>
  <si>
    <t>Ranua</t>
  </si>
  <si>
    <t>'684'</t>
  </si>
  <si>
    <t>Rauma</t>
  </si>
  <si>
    <t>'686'</t>
  </si>
  <si>
    <t>Rautalampi</t>
  </si>
  <si>
    <t>'687'</t>
  </si>
  <si>
    <t>Rautavaara</t>
  </si>
  <si>
    <t>'689'</t>
  </si>
  <si>
    <t>Rautjärvi</t>
  </si>
  <si>
    <t>'691'</t>
  </si>
  <si>
    <t>Reisjärvi</t>
  </si>
  <si>
    <t>'694'</t>
  </si>
  <si>
    <t>Riihimäki</t>
  </si>
  <si>
    <t>'697'</t>
  </si>
  <si>
    <t>Ristijärvi</t>
  </si>
  <si>
    <t>'698'</t>
  </si>
  <si>
    <t>Rovaniemi</t>
  </si>
  <si>
    <t>'700'</t>
  </si>
  <si>
    <t>Ruokolahti</t>
  </si>
  <si>
    <t>'702'</t>
  </si>
  <si>
    <t>Ruovesi</t>
  </si>
  <si>
    <t>'704'</t>
  </si>
  <si>
    <t>Rusko</t>
  </si>
  <si>
    <t>'707'</t>
  </si>
  <si>
    <t>Rääkkylä</t>
  </si>
  <si>
    <t>'729'</t>
  </si>
  <si>
    <t>Saarijärvi</t>
  </si>
  <si>
    <t>'732'</t>
  </si>
  <si>
    <t>Salla</t>
  </si>
  <si>
    <t>'734'</t>
  </si>
  <si>
    <t>Salo</t>
  </si>
  <si>
    <t>'736'</t>
  </si>
  <si>
    <t>Saltvik</t>
  </si>
  <si>
    <t>'790'</t>
  </si>
  <si>
    <t>Sastamala</t>
  </si>
  <si>
    <t>'738'</t>
  </si>
  <si>
    <t>Sauvo</t>
  </si>
  <si>
    <t>'739'</t>
  </si>
  <si>
    <t>Savitaipale</t>
  </si>
  <si>
    <t>'740'</t>
  </si>
  <si>
    <t>Savonlinna</t>
  </si>
  <si>
    <t>'742'</t>
  </si>
  <si>
    <t>Savukoski</t>
  </si>
  <si>
    <t>'743'</t>
  </si>
  <si>
    <t>Seinäjoki</t>
  </si>
  <si>
    <t>'746'</t>
  </si>
  <si>
    <t>Sievi</t>
  </si>
  <si>
    <t>'747'</t>
  </si>
  <si>
    <t>Siikainen</t>
  </si>
  <si>
    <t>'748'</t>
  </si>
  <si>
    <t>Siikajoki</t>
  </si>
  <si>
    <t>'791'</t>
  </si>
  <si>
    <t>Siikalatva</t>
  </si>
  <si>
    <t>'749'</t>
  </si>
  <si>
    <t>'751'</t>
  </si>
  <si>
    <t>Simo</t>
  </si>
  <si>
    <t>'753'</t>
  </si>
  <si>
    <t>Sipoo</t>
  </si>
  <si>
    <t>'755'</t>
  </si>
  <si>
    <t>Siuntio</t>
  </si>
  <si>
    <t>'758'</t>
  </si>
  <si>
    <t>Sodankylä</t>
  </si>
  <si>
    <t>'759'</t>
  </si>
  <si>
    <t>Soini</t>
  </si>
  <si>
    <t>'761'</t>
  </si>
  <si>
    <t>Somero</t>
  </si>
  <si>
    <t>'762'</t>
  </si>
  <si>
    <t>Sonkajärvi</t>
  </si>
  <si>
    <t>'765'</t>
  </si>
  <si>
    <t>Sotkamo</t>
  </si>
  <si>
    <t>'766'</t>
  </si>
  <si>
    <t>Sottunga</t>
  </si>
  <si>
    <t>'768'</t>
  </si>
  <si>
    <t>Sulkava</t>
  </si>
  <si>
    <t>'771'</t>
  </si>
  <si>
    <t>Sund</t>
  </si>
  <si>
    <t>'777'</t>
  </si>
  <si>
    <t>Suomussalmi</t>
  </si>
  <si>
    <t>'778'</t>
  </si>
  <si>
    <t>Suonenjoki</t>
  </si>
  <si>
    <t>'781'</t>
  </si>
  <si>
    <t>Sysmä</t>
  </si>
  <si>
    <t>'783'</t>
  </si>
  <si>
    <t>Säkylä</t>
  </si>
  <si>
    <t>'831'</t>
  </si>
  <si>
    <t>Taipalsaari</t>
  </si>
  <si>
    <t>'832'</t>
  </si>
  <si>
    <t>Taivalkoski</t>
  </si>
  <si>
    <t>'833'</t>
  </si>
  <si>
    <t>Taivassalo</t>
  </si>
  <si>
    <t>'834'</t>
  </si>
  <si>
    <t>Tammela</t>
  </si>
  <si>
    <t>'837'</t>
  </si>
  <si>
    <t>Tampere</t>
  </si>
  <si>
    <t>'844'</t>
  </si>
  <si>
    <t>Tervo</t>
  </si>
  <si>
    <t>'845'</t>
  </si>
  <si>
    <t>Tervola</t>
  </si>
  <si>
    <t>'846'</t>
  </si>
  <si>
    <t>Teuva</t>
  </si>
  <si>
    <t>'848'</t>
  </si>
  <si>
    <t>Tohmajärvi</t>
  </si>
  <si>
    <t>'849'</t>
  </si>
  <si>
    <t>Toholampi</t>
  </si>
  <si>
    <t>'850'</t>
  </si>
  <si>
    <t>Toivakka</t>
  </si>
  <si>
    <t>'851'</t>
  </si>
  <si>
    <t>Tornio</t>
  </si>
  <si>
    <t>'853'</t>
  </si>
  <si>
    <t>Turku</t>
  </si>
  <si>
    <t>'857'</t>
  </si>
  <si>
    <t>Tuusniemi</t>
  </si>
  <si>
    <t>'858'</t>
  </si>
  <si>
    <t>Tuusula</t>
  </si>
  <si>
    <t>'859'</t>
  </si>
  <si>
    <t>Tyrnävä</t>
  </si>
  <si>
    <t>'886'</t>
  </si>
  <si>
    <t>Ulvila</t>
  </si>
  <si>
    <t>'887'</t>
  </si>
  <si>
    <t>Urjala</t>
  </si>
  <si>
    <t>'889'</t>
  </si>
  <si>
    <t>Utajärvi</t>
  </si>
  <si>
    <t>'890'</t>
  </si>
  <si>
    <t>Utsjoki</t>
  </si>
  <si>
    <t>'892'</t>
  </si>
  <si>
    <t>Uurainen</t>
  </si>
  <si>
    <t>'893'</t>
  </si>
  <si>
    <t>Uusikaarlepyy</t>
  </si>
  <si>
    <t>'895'</t>
  </si>
  <si>
    <t>Uusikaupunki</t>
  </si>
  <si>
    <t>'785'</t>
  </si>
  <si>
    <t>Vaala</t>
  </si>
  <si>
    <t>'905'</t>
  </si>
  <si>
    <t>Vaasa</t>
  </si>
  <si>
    <t>'908'</t>
  </si>
  <si>
    <t>Valkeakoski</t>
  </si>
  <si>
    <t>'092'</t>
  </si>
  <si>
    <t>Vantaa</t>
  </si>
  <si>
    <t>'915'</t>
  </si>
  <si>
    <t>Varkaus</t>
  </si>
  <si>
    <t>'918'</t>
  </si>
  <si>
    <t>Vehmaa</t>
  </si>
  <si>
    <t>'921'</t>
  </si>
  <si>
    <t>Vesanto</t>
  </si>
  <si>
    <t>'922'</t>
  </si>
  <si>
    <t>Vesilahti</t>
  </si>
  <si>
    <t>'924'</t>
  </si>
  <si>
    <t>Veteli</t>
  </si>
  <si>
    <t>'925'</t>
  </si>
  <si>
    <t>Vieremä</t>
  </si>
  <si>
    <t>'927'</t>
  </si>
  <si>
    <t>Vihti</t>
  </si>
  <si>
    <t>'931'</t>
  </si>
  <si>
    <t>Viitasaari</t>
  </si>
  <si>
    <t>'934'</t>
  </si>
  <si>
    <t>Vimpeli</t>
  </si>
  <si>
    <t>'935'</t>
  </si>
  <si>
    <t>Virolahti</t>
  </si>
  <si>
    <t>'936'</t>
  </si>
  <si>
    <t>Virrat</t>
  </si>
  <si>
    <t>'941'</t>
  </si>
  <si>
    <t>Vårdö</t>
  </si>
  <si>
    <t>'946'</t>
  </si>
  <si>
    <t>Vöyri</t>
  </si>
  <si>
    <t>'976'</t>
  </si>
  <si>
    <t>Ylitornio</t>
  </si>
  <si>
    <t>'977'</t>
  </si>
  <si>
    <t>Ylivieska</t>
  </si>
  <si>
    <t>'980'</t>
  </si>
  <si>
    <t>Ylöjärvi</t>
  </si>
  <si>
    <t>'981'</t>
  </si>
  <si>
    <t>Ypäjä</t>
  </si>
  <si>
    <t>'989'</t>
  </si>
  <si>
    <t>Ähtäri</t>
  </si>
  <si>
    <t>'992'</t>
  </si>
  <si>
    <t>Äänekoski</t>
  </si>
  <si>
    <t>OG</t>
  </si>
  <si>
    <t>Kurikan kaupunki</t>
  </si>
  <si>
    <t>Ilmoitus elintarvikehuoneistosta</t>
  </si>
  <si>
    <t>Kasvuyrityspalvelut</t>
  </si>
  <si>
    <t>Liiketoiminnan kehittämisneuvonta</t>
  </si>
  <si>
    <t>Maa-ainesten ottamiseen liittyvä ilmoitus ja luvat</t>
  </si>
  <si>
    <t>Omistajanvaihdosneuvonta ja yrityskaupat</t>
  </si>
  <si>
    <t>Torimyyntipaikkojen vuokraus</t>
  </si>
  <si>
    <t>Tupakkatuotteiden ja nikotiininesteiden vähittäismyyntilupa sekä tukkumyynti-ilmoitus</t>
  </si>
  <si>
    <t>Tietopalvelu</t>
  </si>
  <si>
    <t>Lahden kaupunki</t>
  </si>
  <si>
    <t>Digi- ja väestötietovirasto</t>
  </si>
  <si>
    <t>Paimion kaupunki</t>
  </si>
  <si>
    <t>Puolustusministeriö</t>
  </si>
  <si>
    <t>Puolustusvoimat</t>
  </si>
  <si>
    <t>Sosiaali- ja terveysmnisteriö</t>
  </si>
  <si>
    <t>Tietosuojavaltuutetun toimisto</t>
  </si>
  <si>
    <t>Vakuutusoikeus</t>
  </si>
  <si>
    <t>Rakennusrasite- ja kiinteistön yhteisjärjestelypäätökset</t>
  </si>
  <si>
    <t>Laskutus / ei tarvitse laittaa</t>
  </si>
  <si>
    <t>ELTY - Yrityspalvelut</t>
  </si>
  <si>
    <t>E-tapahtuma</t>
  </si>
  <si>
    <t>Täytäntöönpanotehtävät: Omien perintäasioiden katselu</t>
  </si>
  <si>
    <t>Kesätyöseteli työnantajille eli kesätyöllistämistuki</t>
  </si>
  <si>
    <t>Lausuntopyyntö terveydensuojeluviranomaiselle yksityisen sosiaalipalvelun lupahakemuksen liitteeksi</t>
  </si>
  <si>
    <t>Teleyrityksen ilmoitus häiriönhallinnan yhteystiedoista</t>
  </si>
  <si>
    <t>Teleyrityksen ilmoitus tietoturvahäiriöstä</t>
  </si>
  <si>
    <t>Vesikulkuneuvon ensirekisteröinti</t>
  </si>
  <si>
    <t>Vesikulkuneuvon uudelleenrekisteröinti</t>
  </si>
  <si>
    <t>Lääketieteellisen kelpoisuustodistusten käsittely</t>
  </si>
  <si>
    <t>Suomi.fi Viestien vastaanotto</t>
  </si>
  <si>
    <t>Arvonlisävero ja muut oma-aloitteiset verot</t>
  </si>
  <si>
    <t>Arvonlisäverovelvollisten rekisteri</t>
  </si>
  <si>
    <t>Satovahinko-, kasvintuhooja- ja eläintautivakuutusten tukitiedot</t>
  </si>
  <si>
    <t>Kasvintuotannon harjoittaminen</t>
  </si>
  <si>
    <t>Kasvien tukku- ja vähittäismyynti - Toiminnan lopettaminen</t>
  </si>
  <si>
    <t>VTJ Tietopalvelut (rekisteri-, poiminta- ja kyselypalvelut)</t>
  </si>
  <si>
    <t>Varmenteet (toimikortit ja varmenteet)</t>
  </si>
  <si>
    <t>Valtuudet-palvelu</t>
  </si>
  <si>
    <t>Viestit-palvelu</t>
  </si>
  <si>
    <t>Holhousasioiden rekisteri</t>
  </si>
  <si>
    <t>DVV:n eräistä henkilörekistereistä annettavat tietojen luovutukset</t>
  </si>
  <si>
    <t>Julkisen notaarin palvelut</t>
  </si>
  <si>
    <t>Muuntamoiden ja johtojen sijoittamisluvan myöntäminen</t>
  </si>
  <si>
    <t>Yritystontit</t>
  </si>
  <si>
    <t>Yritysten neuvonta ja kehittämispalvelut</t>
  </si>
  <si>
    <t>Maaseutupalvelut maaseutuyrittäjille (neuvontapalvelu)</t>
  </si>
  <si>
    <t>Vuokrattavat kokoustiat ja laitteet</t>
  </si>
  <si>
    <t>Työvoimapalvelut</t>
  </si>
  <si>
    <t>Avoimet langttoman verkon pisteet</t>
  </si>
  <si>
    <t>Sunpaimio-verkkosivu</t>
  </si>
  <si>
    <t>Paimion Leijonienluola</t>
  </si>
  <si>
    <t>Internetsivujen yrittäjät-kohderyhmän tietopalvelu</t>
  </si>
  <si>
    <t>Ulkomaalaisomistuksen valvonnan asiointipalvelu</t>
  </si>
  <si>
    <t>Puolustustarvikkeiden vientivalvonnan asiointipalvelu</t>
  </si>
  <si>
    <t>Henkilövaraushakemus</t>
  </si>
  <si>
    <t>Tuulivoimaluvat</t>
  </si>
  <si>
    <t>Lentomeluilmoitukset</t>
  </si>
  <si>
    <t>Harjoitusalueen vuokraaminen</t>
  </si>
  <si>
    <t>Hankintojen sähköinen kilpailutus</t>
  </si>
  <si>
    <t>STEAn avustusten hakeminen</t>
  </si>
  <si>
    <t>STM:n valtionavustuksien hakeminen</t>
  </si>
  <si>
    <t>Lääkkeiden hintalautakunnan asiointipalvelu</t>
  </si>
  <si>
    <t>Suomenlinna Atlas</t>
  </si>
  <si>
    <t>Aluehallintovirastot</t>
  </si>
  <si>
    <t>Elinkeinoyhtiöt</t>
  </si>
  <si>
    <t>Riviotsikot</t>
  </si>
  <si>
    <t>(tyhjä)</t>
  </si>
  <si>
    <t>Kaikki yhteensä</t>
  </si>
  <si>
    <t>Sarakeotsikot</t>
  </si>
  <si>
    <t>Määrä  / Palvelu</t>
  </si>
  <si>
    <t>Tuet ja avustukset</t>
  </si>
  <si>
    <t>Ilmoitukset</t>
  </si>
  <si>
    <t>Luvat</t>
  </si>
  <si>
    <t>(Useita kohteita)</t>
  </si>
  <si>
    <t xml:space="preserve"> </t>
  </si>
  <si>
    <t>Valtio</t>
  </si>
  <si>
    <t>Kkoko</t>
  </si>
  <si>
    <t>Yrittäjäkoulutus</t>
  </si>
  <si>
    <t>Kansainvälistymispalvelut</t>
  </si>
  <si>
    <t>Eläinlääkäripalvelut</t>
  </si>
  <si>
    <t>(Kaikki)</t>
  </si>
  <si>
    <t>Lannan levitysilmoitus</t>
  </si>
  <si>
    <t>Meluilmoitus</t>
  </si>
  <si>
    <t>Nikotiinivalmisteiden vähittäismyyntilupa</t>
  </si>
  <si>
    <t>Katutyölupa</t>
  </si>
  <si>
    <t>Tupakointikieltohakemus</t>
  </si>
  <si>
    <t>Yleisörakennelmalupa</t>
  </si>
  <si>
    <t>Vesilaitoksen tai vesiosuuskunnan perustamisilmoitus</t>
  </si>
  <si>
    <t>Sijoituspaikkalupa (johdot, kaapelit, putket)</t>
  </si>
  <si>
    <t>Moottorikelkkareitin perustamishakemus</t>
  </si>
  <si>
    <t>Maastossa tai vesistössä tapahtuvan kilpailun tai harjoituksen ilmoitus</t>
  </si>
  <si>
    <t>Ojituserimielisyyden ratkaiseminen</t>
  </si>
  <si>
    <t>Mahdollista terveyshaittaa aiheuttavan toiminnan aloittamisilmoitus</t>
  </si>
  <si>
    <t>Ympäristön äkillisestä pilaantumisesta tai vaarasta tehtävä ilmoitus</t>
  </si>
  <si>
    <t>VOC-laitoksen rekisteröinti-ilmoitus</t>
  </si>
  <si>
    <t>Koeluonteisen toiminnan ilmoitus</t>
  </si>
  <si>
    <t>Energiatuotantolaitoksen rekisteröinti-ilmoitus</t>
  </si>
  <si>
    <t>Jätteen ammattimaisen keräyksen ilmoitus</t>
  </si>
  <si>
    <t>Hakemus käytöstä poistetun kemikaalisäiliön jättämiseksi maahan</t>
  </si>
  <si>
    <t>Ilmoitus ympäristölle vaaraa aiheuttavasta toiminnasta</t>
  </si>
  <si>
    <t>Vesivälitteisen epidemian ilmoitus</t>
  </si>
  <si>
    <t>Vesitaloushankkeen lupa</t>
  </si>
  <si>
    <t>Jäteastian tyhjennysvälin muutoshakemus</t>
  </si>
  <si>
    <t>Jätemaksun muutoshakemus</t>
  </si>
  <si>
    <t>Vedenjakelualueesta ilmoittaminen</t>
  </si>
  <si>
    <t>Elintarvikelaitoksen sivutuotelaitoksen rekisteröinti</t>
  </si>
  <si>
    <t>Talousvettä toimittavan laitoksen omavalvontailmoitus</t>
  </si>
  <si>
    <t>Jätevesien käsittelyn poikkeamisilmoitus</t>
  </si>
  <si>
    <t>Rakentamisen toimenpidelupa</t>
  </si>
  <si>
    <t>Rakennuksen purkamislupa</t>
  </si>
  <si>
    <t>Rakentamisen poikkeuslupa</t>
  </si>
  <si>
    <t>Rakennuslupa suunnittelutarveratkaisualueelle</t>
  </si>
  <si>
    <t>Rakennusrasite</t>
  </si>
  <si>
    <t>Hissi- ja esteettömyysavustus</t>
  </si>
  <si>
    <t>Kaupunkikuvatoimikunnan ennakkolausunnon hakeminen</t>
  </si>
  <si>
    <t>Yritystonttien myynti ja vuokraus</t>
  </si>
  <si>
    <t>Elintarvikekontaktimateriaalialan toimintailmoitus</t>
  </si>
  <si>
    <t>Elintarvikkeen takaisinvetoilmoitus</t>
  </si>
  <si>
    <t>Pysäköintilupa</t>
  </si>
  <si>
    <t>Työllistämistuki</t>
  </si>
  <si>
    <t>Liiketoiminnan kehittämistuki</t>
  </si>
  <si>
    <t>Toiminta-avustukset yhdistyksille ja yhteisöille</t>
  </si>
  <si>
    <t>Sosiaalialan palvelun tuottamisilmoitus</t>
  </si>
  <si>
    <t>Tapahtumailmoitus</t>
  </si>
  <si>
    <t>Kansalaistoiminnan tuet ja avustukset</t>
  </si>
  <si>
    <t>Haapaveden kaupunki</t>
  </si>
  <si>
    <t>Alavuden kaupunki</t>
  </si>
  <si>
    <t xml:space="preserve">Resurssipulan vuoksi digitalisaatio etenee vaiheittain. Suuren osan 1.1 -tason palveluista tuottaa kolmas osapuoli kuten Ruokavirasto tms. palveluntuottaja.  Tällä hetkellä on testausvaiheessa mm. elintarvikevalvontaan liittyvä asiointikokonaisuus ja on odotettavissa, että se otetaan 1.1 -tasolla käyttöön vuonna 2021.Osa asiakkaista haluaa hyödyntää kasvokkain tuotettuja palveluita ja asiantuntija-apua mahdollisten digipalvelujen käytössä. Yleinen osaamispuute on asiakkaiden digitaidoissa, esim. liitetietojen liittämisessä. </t>
  </si>
  <si>
    <t>Fimea</t>
  </si>
  <si>
    <t>Geologian tutkimuskeskus</t>
  </si>
  <si>
    <t>EI</t>
  </si>
  <si>
    <t xml:space="preserve">Iin kunta </t>
  </si>
  <si>
    <t>Pienessä kunnassa yrittäjät ovat toivoneet, että yritysneuvonta ja -kehittäminen tarjotaan kohtaamisten kautta.</t>
  </si>
  <si>
    <t>Yritysneuvontapalvelut</t>
  </si>
  <si>
    <t>Kankaanpään kaupunki</t>
  </si>
  <si>
    <t>Keravan kaupunki</t>
  </si>
  <si>
    <t>Yleinen taloudellinen tilanne, käytettävissä olevat resurssit, sijoittumispalvelut ja yritysneuvonta ovat lähipalvelua ja vaativat aina henkilökohtaista kontaktia ei voida 100% digitalisoida, toimijoiden pieni volyymi</t>
  </si>
  <si>
    <t>Kirkkonummen kunta</t>
  </si>
  <si>
    <t>lainsäädännölliset esteet, resurssien puute, osaaminen, asenteet</t>
  </si>
  <si>
    <t>Kolarin kunta</t>
  </si>
  <si>
    <t>Digilupaus sote-puolella käytössä jo hyvin. Elinkeinopalveluiden osalta resursseja ei juuri ole. Toimivat yhteydet haastavat paikoin asiakkaiden yhteysmahdollisuuksia. Kuntaympäristöpalveluissa erityisesti rakennusvalvonnassa käytössä verraten hyvä digiaste.</t>
  </si>
  <si>
    <t>Laukaan kunta</t>
  </si>
  <si>
    <t>Korona, suuri henkilöstön vaihtuvuus eläköitymisten johdosta,digipalvelujen kysynnän vähyys</t>
  </si>
  <si>
    <t>Luonnonvarakeskus</t>
  </si>
  <si>
    <t>Elinkeinoharjoittajille suunnattujen asiointipalveluiden vähäinen osuus Luken toiminnassa, rajalliset resurssit palveluiden uudistamiseen, digitaalisen palvelukehitysosaamisen puute</t>
  </si>
  <si>
    <t>Mikkelin kaupunki</t>
  </si>
  <si>
    <t>Lupapisteen käyttö ympäristöasioiden osalta voi loppua vuonna 2021. Neuvottelut ja tarjouspyyntöjen valmistelu Lupapisteestaan palveluntarjoajasta ovat meneillään. VATI-kohdetietojärjestelmän kehittäjät eivät toteuta Suomi.fi kautta täytettävien sähköisten lomakeiden käyttöönottoa jo vuonna 2021.</t>
  </si>
  <si>
    <t>Mänttä-Vilppulan kaupunki</t>
  </si>
  <si>
    <t>Naantalin kaupunki</t>
  </si>
  <si>
    <t>Taloudelliset ja henkilöresurssit</t>
  </si>
  <si>
    <t>Pelkosenniemen kunta</t>
  </si>
  <si>
    <t>Pelkosenniemen koko kunnan alueella ei ole riittävää laajakaistaverkkoa, joka mahdollistaisi digitaalisten palveluiden hyödyntämisen tarkoituksenmukaisesti.</t>
  </si>
  <si>
    <t>Ranuan kunta</t>
  </si>
  <si>
    <t>Rautalammin kunta</t>
  </si>
  <si>
    <t>Pienet käyttäjämäärät tietyissä palveluissa. Sähköisen toteutuksen rakentaminen ei välttämättä ole mielekästä, jos palvelua käytetään muutamia kertoja vuodessa.</t>
  </si>
  <si>
    <t>Ristijärven kunta</t>
  </si>
  <si>
    <t xml:space="preserve">Pienen kunnan digitalisaation toteuttaminen on kiinni resursseista, niin taloudellisista kuin työntekijäresursseista sekä osaamisen puutteesta. </t>
  </si>
  <si>
    <t>Tampereen kaupunki</t>
  </si>
  <si>
    <t>Palveluita ei ole kunnolla kuvattu ja luetteloitu. Palvelut ovat kovasti hajallaan eri osissa kaupunkiorganisaatiota. Palveluiden kehittäminen on tällöin pistemäistä ja hyvin vastuuyksikköriippuvaista. Kaupungin talouden heikkeneminen vie kehittämisresursseja digikehittämiseltäkin.</t>
  </si>
  <si>
    <t>Työterveyslaitos</t>
  </si>
  <si>
    <t>Vantaan kaupunki</t>
  </si>
  <si>
    <t>Lohjan kaupunki</t>
  </si>
  <si>
    <t>Jämsän kaupunki</t>
  </si>
  <si>
    <t>Kangasalan kaupunki</t>
  </si>
  <si>
    <t>Teuvan kunta</t>
  </si>
  <si>
    <t>Päivähoitohakemukset</t>
  </si>
  <si>
    <t>Kouluilmoitukset</t>
  </si>
  <si>
    <t>Asuntohakemukset</t>
  </si>
  <si>
    <t>Tonttihakemukset</t>
  </si>
  <si>
    <t>Elintarvikehuoneistoilmoitus, toimijan vaihtuminen</t>
  </si>
  <si>
    <t>Ilmoitus toiminnan keskeyttämisestä tai lopettamisesta</t>
  </si>
  <si>
    <t>Tiedottaminen liikkuvasta elintarvikehuoneistosta tapahtuvasta toiminnasta</t>
  </si>
  <si>
    <t>Kontaktimateriaalitoimijan ilmoituslomake</t>
  </si>
  <si>
    <t>Hakemus elintarvikehuoneiston ja/tai omavalvontasuunnitelman hyväksymiseksi_liha-alan laitos</t>
  </si>
  <si>
    <t>Hakemus elintarvikehuoneiston ja/tai omavalvontasuunnitelman hyväksymiseksi_kala-alan laitos</t>
  </si>
  <si>
    <t>Hakemus elintarvikehuoneiston ja/tai omavalvontasuunnitelman hyväksymiseksi_maito-alan laitos</t>
  </si>
  <si>
    <t>Hakemus elintarvikehuoneiston ja/tai omavalvontasuunnitelman hyväksymiseksi_muna-alan laitos</t>
  </si>
  <si>
    <t>Hakemus elintarvikehuoneiston ja/tai omavalvontasuunnitelman hyväksymiseksi_munapakkaamo</t>
  </si>
  <si>
    <t>Hakemus elintarvikehuoneiston ja/tai omavalvontasuunnitelman hyväksymiseksi_varastolaitos</t>
  </si>
  <si>
    <t>Virtuaalinen elintarvikehuoneisto toimijan ilmoitus</t>
  </si>
  <si>
    <t>Ilmoitus eläinperäisten elintarvikkeiden sisämarkkinatuonnista</t>
  </si>
  <si>
    <t>Selvitys suuresta yleisötilaisuudesta</t>
  </si>
  <si>
    <t>Terveydensuojelulain mukainen lomake koulu oppilaitos</t>
  </si>
  <si>
    <t>Terveydensuojelulain mukainen lomake päiväkoti</t>
  </si>
  <si>
    <t>Terveydensuojelulain mukainen lomake uimahalli kylpylä uu allastila</t>
  </si>
  <si>
    <t>Terveydensuojelulain mukainen lomake lastenkoti vanhainkoti muu sosiaalialan huoneisto</t>
  </si>
  <si>
    <t>Terveydensuojelulain mukainen lomake solarium liitelomake</t>
  </si>
  <si>
    <t>Terveydensuojelulain mukainen lomake kokoontumishuoneisto liikuntatila kuntosali</t>
  </si>
  <si>
    <t>Terveydensuojelulain mukainen lomake hotelli ja muu vastaava majoitushuoneisto</t>
  </si>
  <si>
    <t>Terveydensuojelulain mukainen lomake loma-asuntojen liitelomake</t>
  </si>
  <si>
    <t>Terveydensuojelulain mukainen lomake yleinen sauna</t>
  </si>
  <si>
    <t>Terveydensuojelulain mukainen lomake eläintenpito asemakaava-alueella ja muualla taajaan asutulla alueella</t>
  </si>
  <si>
    <t>Terveydensuojelulain mukainen lomake työtila asuinrakennuksessa tai -alueella</t>
  </si>
  <si>
    <t>Terveydensuojelulain mukainen lomake uimaranta</t>
  </si>
  <si>
    <t>Terveydensuojelulain mukainen lomake  yleislomake</t>
  </si>
  <si>
    <t>Terveydensuojelulain mukainen lomake toiminnanharjoittajan vaihtuminen</t>
  </si>
  <si>
    <t>Terveydensuojelulain mukainen lomake vesilaitoshakemus</t>
  </si>
  <si>
    <t>Hakemus tupakkatuotteiden ja nikotiininesteiden vähittäismyyntiin/ilmoitus tukkumyynnistä</t>
  </si>
  <si>
    <t>Hakemus nikotiinivalmiesteiden myyntiin</t>
  </si>
  <si>
    <t>Investointituki yritykselle</t>
  </si>
  <si>
    <t>Maatalousyrittäjän lomituspalvelut</t>
  </si>
  <si>
    <t>Erikoiskuljetuslupahakemus</t>
  </si>
  <si>
    <t>Maa-ainesluvat</t>
  </si>
  <si>
    <t>Ilmoitus eläintenpidosta ja pitopaikasta</t>
  </si>
  <si>
    <t>Kunnan maaseutuviranomaiselta haettavat kansalliset ja EU-maataloustuet</t>
  </si>
  <si>
    <t>Hakemus vuokra-asunnosta</t>
  </si>
  <si>
    <t>Yksinyrittäjän tuki</t>
  </si>
  <si>
    <t>Kaupungin karttapalvelut</t>
  </si>
  <si>
    <t>Toimenpideluvat</t>
  </si>
  <si>
    <t>Toimenpideilmoitukset</t>
  </si>
  <si>
    <t>Maisematyöluvat</t>
  </si>
  <si>
    <t>Alkavan yrittäjän neuvonta</t>
  </si>
  <si>
    <t>Yrityksen perustamisneuvonta</t>
  </si>
  <si>
    <t>Yritysneuvonta, yleinen</t>
  </si>
  <si>
    <t>Rahoitusneuvonta</t>
  </si>
  <si>
    <t>Toimitilojen vuokraus ja rakentaminen</t>
  </si>
  <si>
    <t>Yritystonttien vuokraus ja osto</t>
  </si>
  <si>
    <t>Rakennusvalvonta</t>
  </si>
  <si>
    <t>Ympäristöterveydenhuoltoviranomaisen lupapalvelut</t>
  </si>
  <si>
    <t>Vihreän kasvun neuvonta</t>
  </si>
  <si>
    <t>Ympäristönsuojeluviranomaisen lupapalvelut</t>
  </si>
  <si>
    <t>Yrittäjille tarjottavat omalle koneelle ladattavat lomakkeet</t>
  </si>
  <si>
    <t>Toimitilahakemisto</t>
  </si>
  <si>
    <t>Yritysneuvonta etäyhteyksien kautta</t>
  </si>
  <si>
    <t>Kuntien jakama yksinyrittäjien koronatuki</t>
  </si>
  <si>
    <t>Rahoitushakemusneuvonta</t>
  </si>
  <si>
    <t>Eläinten pitoon liittyvän toiminnan aloittaminen- ilmoitukset</t>
  </si>
  <si>
    <t>Eläinten pitäminen-Eläintuet</t>
  </si>
  <si>
    <t>Eläinten pidon lopettaminen-ilmoitukset</t>
  </si>
  <si>
    <t>Eläin- ja muut vahingonkorvaukset</t>
  </si>
  <si>
    <t>Kaavamuutos</t>
  </si>
  <si>
    <t>Kaavatuotanto</t>
  </si>
  <si>
    <t>Karttatuotanto</t>
  </si>
  <si>
    <t>Mittaustoimiston palvelut</t>
  </si>
  <si>
    <t>Suunnittelutarveluvat</t>
  </si>
  <si>
    <t>Sijoittumispalvelut</t>
  </si>
  <si>
    <t>Yritysrekisteripalvelut kuntalaisille</t>
  </si>
  <si>
    <t>Työllistymispalvelut</t>
  </si>
  <si>
    <t>Tietopalvelut</t>
  </si>
  <si>
    <t>Viestintäpalvelut</t>
  </si>
  <si>
    <t>Yritysrekisteripalvelut kunnan viranhaltijoille sisäiseen käyttöön</t>
  </si>
  <si>
    <t>Kehittämispalvelut</t>
  </si>
  <si>
    <t>Yritysneuvonta (YritysEspoon palvelut, osto)</t>
  </si>
  <si>
    <t>Tilojen vuokraus yrityksille ja yhdistyksille</t>
  </si>
  <si>
    <t>Kunnan avustukset (konserni)</t>
  </si>
  <si>
    <t>Palautteet ja kuntalaisaloitteet</t>
  </si>
  <si>
    <t>Yhteistyöalusta sidosryhmätyöskentelyyn (ESRIHUB)</t>
  </si>
  <si>
    <t>Valtion yksinyrittäjän korona-avustus</t>
  </si>
  <si>
    <t>Karttapalvelut, maankäyttö</t>
  </si>
  <si>
    <t>Yhteisöavustukset</t>
  </si>
  <si>
    <t>Alkavien yrittäjien neuvontapalvelu</t>
  </si>
  <si>
    <t>Ideanappi -palvelu alkaville yrityksille</t>
  </si>
  <si>
    <t>Toimivien yritysten neuvontapalvelut</t>
  </si>
  <si>
    <t>Yritysten sijoittumispalvelut</t>
  </si>
  <si>
    <t>Alkavien maaseutuyrittäjien neuvontapalvelut</t>
  </si>
  <si>
    <t>Maatalousyritysten perustamispalvelut</t>
  </si>
  <si>
    <t>Maatalousyritysten neuvota</t>
  </si>
  <si>
    <t>Maatalousyritysten tukihakemukset</t>
  </si>
  <si>
    <t>Elintarvikekuljetuskaluston (ATP) sertifiointi</t>
  </si>
  <si>
    <t>Puutavaran virallinen mittaus</t>
  </si>
  <si>
    <t>Puutavaran tehdasmittauksen valvonta</t>
  </si>
  <si>
    <t>Vesihuoltolain mukainen 11§ mukainen poikkeaminen</t>
  </si>
  <si>
    <t>Maastoliikennelain 30§ mukainen lupahakemus</t>
  </si>
  <si>
    <t>Vesiliikennelain 21§ mukainen lupa</t>
  </si>
  <si>
    <t>Eläinsuojien, polttoainejakelupisteen tai  ilmoitusmenettely</t>
  </si>
  <si>
    <t>Energiantuotantolaitoksen, nestemäisen polttoaineen jakelupisteen tai asfalttiaseman rekisteröinti</t>
  </si>
  <si>
    <t>Yleiset yritysten avustukset</t>
  </si>
  <si>
    <t>Rakennuslupa ja poikkeamishakemukset</t>
  </si>
  <si>
    <t>Rakenteiden sijoittamislupa yleisille alueille</t>
  </si>
  <si>
    <t>Ilmoitus jätteen ammattimaisesta keräystoiminnasta</t>
  </si>
  <si>
    <t>Kemikaalien käsittely- ja varastointilupa</t>
  </si>
  <si>
    <t>Ilotulitteiden käyttölupa juhlissa ja tapahtumissa</t>
  </si>
  <si>
    <t>Kulotuslupa</t>
  </si>
  <si>
    <t>Öljylämmityslaitteiston käyttöönottoilmoitus</t>
  </si>
  <si>
    <t>Torin myyntipaikan varaus</t>
  </si>
  <si>
    <t>Erhe-laskun reklamaatio</t>
  </si>
  <si>
    <t>Ilmoitus ilotulitteiden varastoinnista myynnin yhteydessä</t>
  </si>
  <si>
    <t>Ilmoitus tilapäismajoituksesta</t>
  </si>
  <si>
    <t>Ilmoitus liikkuvan elintarvikehuoneiston käyttöönotosta</t>
  </si>
  <si>
    <t>Ilmoitus toimijan vaihtumisesta, toiminnan keskeyttämisestä tai lopettamisesta</t>
  </si>
  <si>
    <t>Ilmoitus alkutuotantopaikasta tai alkutuotannon tuotteiden kuljetuksesta</t>
  </si>
  <si>
    <t>Ilmoitus virtuaalisesta elintarvikehuoneistosta</t>
  </si>
  <si>
    <t>Ilmoitus terveydensuojelulain 13§ mukaisesta huoneiston käyttöönotosta</t>
  </si>
  <si>
    <t>Ilmoitus suuresta yleisötilaisuudesta</t>
  </si>
  <si>
    <t>Hakemus talousvettä toimittavan laitoksen hyväksymiseksi</t>
  </si>
  <si>
    <t>Lupapalvelu</t>
  </si>
  <si>
    <t>Varhaiskasvatus</t>
  </si>
  <si>
    <t>Rakennus- ja toimenpideluvat</t>
  </si>
  <si>
    <t>Elintarvikehuoneistot ja muu terveysvalvonta</t>
  </si>
  <si>
    <t>Vesihuoltopalvelu</t>
  </si>
  <si>
    <t>Elinkeinopalveluiden neuvonta</t>
  </si>
  <si>
    <t>Yritysten sähköiset palvelut ja toimintatavat</t>
  </si>
  <si>
    <t>Yrityksen perustamispalvelut</t>
  </si>
  <si>
    <t>Yrityksen kehittämispalvelut</t>
  </si>
  <si>
    <t>Hillatori, markkinapaikka</t>
  </si>
  <si>
    <t>Hillatori, markkinapaikan maksu</t>
  </si>
  <si>
    <t>Teollisuustontin varaus</t>
  </si>
  <si>
    <t>Yrityksen kansainvälistymispalvelut</t>
  </si>
  <si>
    <t>Toimintaympäristön yleinen markkinointi</t>
  </si>
  <si>
    <t>Ranua sovellus</t>
  </si>
  <si>
    <t>Business Ranua, yrityspalvelut</t>
  </si>
  <si>
    <t>Rakennusvalvonnan ilmoitukset</t>
  </si>
  <si>
    <t>Rakennusvalvonnan toimenpideluvat</t>
  </si>
  <si>
    <t>Rakennusvalvonnan rakennusluvat</t>
  </si>
  <si>
    <t>Yleisten alueiden käyttöluvat</t>
  </si>
  <si>
    <t>Ilmoitus melua ja tärinää aiheuttavasta tilapäisestä toiminnasta</t>
  </si>
  <si>
    <t>Lupapiste; rakennuslupien sähköinen käsittely</t>
  </si>
  <si>
    <t>Perusopetuksen poissaololupa, Primus, Wilma</t>
  </si>
  <si>
    <t>Liikunta-avutus</t>
  </si>
  <si>
    <t>Turkistuottajien lomituspalvelut</t>
  </si>
  <si>
    <t>Lausunnot</t>
  </si>
  <si>
    <t>Yksityistieavustus</t>
  </si>
  <si>
    <t>Vuokra-asuntohakemus - ja irtisanominen</t>
  </si>
  <si>
    <t>Rakennusvalvonnan luvat (lupapiste)</t>
  </si>
  <si>
    <t>Jätehuollon viranomaispalveluiden asiakaspalvelu</t>
  </si>
  <si>
    <t>Katujen käyttöluvat ja vuokraus (Lupapiste)</t>
  </si>
  <si>
    <t>Jätehuollon järjestämisen poikkeamispäätökset</t>
  </si>
  <si>
    <t>Kasvupalvelut</t>
  </si>
  <si>
    <t>Työnvälityspalvelut</t>
  </si>
  <si>
    <t>Työllistämisen neuvonta</t>
  </si>
  <si>
    <t>Kohtaantopalvelut</t>
  </si>
  <si>
    <t>Räätälöity rekrytointi</t>
  </si>
  <si>
    <t>Rekrytoinnin taloudelliset tuet</t>
  </si>
  <si>
    <t>Avustusten ja tukien myöntäminen</t>
  </si>
  <si>
    <t>Matching-palvelu</t>
  </si>
  <si>
    <t>Sähköinen työkalupakki yrityksille</t>
  </si>
  <si>
    <t>Yritysneuvonta ja palveluiden brokerointi</t>
  </si>
  <si>
    <t>Digitaalinen liiketoimintayhteisö</t>
  </si>
  <si>
    <t>Virtuaaliset tapahtumat, Webinaarit ja koulutukset</t>
  </si>
  <si>
    <t>Tapahtumien 3D huoneet/eteiset</t>
  </si>
  <si>
    <t>Viheralueiden käyttöluvat ja vuokraus (Lupapiste)</t>
  </si>
  <si>
    <t>Kunnan myöntämä yksinyrittäjäntuki</t>
  </si>
  <si>
    <t>Rakennus- ja toimenpidelupahakemus</t>
  </si>
  <si>
    <t>Elintarvikelain mukainen ilmoitus toiminnan lopettamisesta, keskeytyksestä tai muutoksesta</t>
  </si>
  <si>
    <t>Ilmoitus elintarvike huoneistosta</t>
  </si>
  <si>
    <t>Terveydensuojelulain mukaiset ilmoitukset</t>
  </si>
  <si>
    <t>Tupakkatuotteiden vähittäismyyntilupa</t>
  </si>
  <si>
    <t>Ympäristöterveydenhuollon ilmoitukset, tiedoitukset ja hakemukset Oma Vantaa palvelussa</t>
  </si>
  <si>
    <t>Vantaan hyvinvoinnin ja terveyden edistämisen avustukset</t>
  </si>
  <si>
    <t>Vantaan kulttuuriavustukset</t>
  </si>
  <si>
    <t>Vantaan liikunta-avustukset</t>
  </si>
  <si>
    <t>Vantaan nuorisoavustukset</t>
  </si>
  <si>
    <t>Vantaan paikallisen kansalaistoiminnan avustukset</t>
  </si>
  <si>
    <t>Vantaan työllisyyspalvelun tuet</t>
  </si>
  <si>
    <t>YritysVantaa -yritysneuvontatapaamiset</t>
  </si>
  <si>
    <t>YritysVantaa -sijoittumispalvelut</t>
  </si>
  <si>
    <t>YritysVantaa -rekrytointipalvelut</t>
  </si>
  <si>
    <t>YritysVantaa -koulutus- ja kehityspalvelut</t>
  </si>
  <si>
    <t>YritysVantaa kasvu ja kansainvälistymispalvelut</t>
  </si>
  <si>
    <t>YritysVantaa yhteydenottolomake</t>
  </si>
  <si>
    <t>YritysVantaa työnantajapalvelut</t>
  </si>
  <si>
    <t>Nuorten kesätyöseteli</t>
  </si>
  <si>
    <t>Vantaan Yksinyrittäjän koronatuen haku</t>
  </si>
  <si>
    <t>Vantaan tapahtumakalenteri</t>
  </si>
  <si>
    <t>Kotkan kaupunki</t>
  </si>
  <si>
    <t>Cursor Oy</t>
  </si>
  <si>
    <t>Savonlinnan kaupunki</t>
  </si>
  <si>
    <t>Kunnan viralliset ilmoitukset</t>
  </si>
  <si>
    <t>Kiinteistönmuodostus</t>
  </si>
  <si>
    <t>Ojitusta koskevan erimielisyyden ratkaiseminen</t>
  </si>
  <si>
    <t>Tupakointikiellon hakeminen taloyhtiöön</t>
  </si>
  <si>
    <t>Sivutuotenäytteitä ja näyttelyesineitä koskeva lupa</t>
  </si>
  <si>
    <t>Elintarvikkeiden sekä muiden eläin- ja kasviperäisten tuotteiden vientitodistukset</t>
  </si>
  <si>
    <t>Tapahtuman jätehuoltoilmoitus</t>
  </si>
  <si>
    <t>Määrä  / IlmOrg</t>
  </si>
  <si>
    <t>10 001 - 20 000</t>
  </si>
  <si>
    <t>20 001 - 40 000</t>
  </si>
  <si>
    <t>40 001 - 100 000</t>
  </si>
  <si>
    <t>6 001 - 10000</t>
  </si>
  <si>
    <t>alle 6001</t>
  </si>
  <si>
    <t>yli 100 000</t>
  </si>
  <si>
    <t>Ympäristönsuojelumääräyksistä poikkeamisen lupa</t>
  </si>
  <si>
    <t>Erikoiskuljetuksen lupa</t>
  </si>
  <si>
    <t>Vastanneet kunnat ja kaupungit</t>
  </si>
  <si>
    <t>Kunta</t>
  </si>
  <si>
    <t>Kuntakoodi</t>
  </si>
  <si>
    <t>Maakunta</t>
  </si>
  <si>
    <t>Maakuntakoodi</t>
  </si>
  <si>
    <t>Asukasluku</t>
  </si>
  <si>
    <t>Kokoluokka</t>
  </si>
  <si>
    <t>Tupla</t>
  </si>
  <si>
    <t>elinkeino</t>
  </si>
  <si>
    <t>Määrä  / Kunta</t>
  </si>
  <si>
    <t>Kuntien vastausprosentti</t>
  </si>
  <si>
    <t>Asiointipalvelut</t>
  </si>
  <si>
    <t>Asiontipalvelut, alle 1.0 tai ei arvioitu</t>
  </si>
  <si>
    <t>Valmistuu</t>
  </si>
  <si>
    <t>Ei valmistu</t>
  </si>
  <si>
    <t>Nyt Ok</t>
  </si>
  <si>
    <t>AS-palv total</t>
  </si>
  <si>
    <t>Kunn+E</t>
  </si>
  <si>
    <t>Kunnat</t>
  </si>
  <si>
    <t/>
  </si>
  <si>
    <t>asi.palv</t>
  </si>
  <si>
    <t>Korkotukilainahakemus</t>
  </si>
  <si>
    <t>Eläintenpidon ilmoitukset</t>
  </si>
  <si>
    <t>Maaseututuet</t>
  </si>
  <si>
    <t>Ei digi</t>
  </si>
  <si>
    <t>Yht</t>
  </si>
  <si>
    <t>Työttömyysturvalaki (1290/2002)</t>
  </si>
  <si>
    <t>Vesilaki (587/2011)</t>
  </si>
  <si>
    <t>Maa-aineslaki (555/1981)</t>
  </si>
  <si>
    <t>Maastoliikennelaki (1710/1995)</t>
  </si>
  <si>
    <t>Ympäristönsuojelulaki (527/2014)</t>
  </si>
  <si>
    <t>Jätelaki (646/2011)</t>
  </si>
  <si>
    <t>Lääkelaki (395/1987)</t>
  </si>
  <si>
    <t>Tupakkalaki (549/2016)</t>
  </si>
  <si>
    <t>Elintarvikeasetus (178/2002/EY)</t>
  </si>
  <si>
    <t>Elintarvikelaki (23/2006)</t>
  </si>
  <si>
    <t>Laki ajoneuvojen siirtämisestä (1508/2019)</t>
  </si>
  <si>
    <t>Laki maatalouden tukien toimeenpanosta (192/2013)</t>
  </si>
  <si>
    <t>Laki sosiaali- ja terveydenhuollon palvelusetelistä (569/2009)</t>
  </si>
  <si>
    <t>Laki yksityisistä teistä (560/2018)</t>
  </si>
  <si>
    <t>Maankäyttö- ja rakennuslaki (132/1999)</t>
  </si>
  <si>
    <t>Tartuntatautilaki (1227/2016)</t>
  </si>
  <si>
    <t>Terveydensuojelulaki (763/1994)</t>
  </si>
  <si>
    <t>Tieliikennelaki (267/1981)</t>
  </si>
  <si>
    <t>Vesihuoltolaki (119/2001)</t>
  </si>
  <si>
    <t>Laki omistusasuntolainojen korkotuesta (1204/1993)</t>
  </si>
  <si>
    <t>Eläintautilaki (441/2013)</t>
  </si>
  <si>
    <t>Laki eläimistä saatavista sivutuotteista (517/2015)</t>
  </si>
  <si>
    <t>VastMin</t>
  </si>
  <si>
    <t>Laki</t>
  </si>
  <si>
    <t>VastuuMinisteriö</t>
  </si>
  <si>
    <t>Vastanneita</t>
  </si>
  <si>
    <t>Virastot/laitokset</t>
  </si>
  <si>
    <t>Vastanneiden kuntien kokoluokkavertailu</t>
  </si>
  <si>
    <t>Valtiohallinnon organisaatioiden hall.alat</t>
  </si>
  <si>
    <t>Raportoidut palvelut org.tyypin ja palvelutyypin mukaan</t>
  </si>
  <si>
    <t>Palvelut DigiAasteen mukaan</t>
  </si>
  <si>
    <t>Raportoidut palvelut / kunta</t>
  </si>
  <si>
    <t>Raportoidut palvelut / virasto</t>
  </si>
  <si>
    <t>Asiointipalveluiden kehittymissuunnitelmien aikataulut</t>
  </si>
  <si>
    <t>Palveluiden (norm.nimi) digiasteita</t>
  </si>
  <si>
    <t>Palvelujen digiasteet organisaatioryhmittäin</t>
  </si>
  <si>
    <t>Kuntien lakisääteisiksi asiointipalveluiksi tunnistetut</t>
  </si>
  <si>
    <t>Organisaation palvelut ja digiasteet</t>
  </si>
  <si>
    <t>Turvallisuus- ja kemikaalivirasto (Tukes)</t>
  </si>
  <si>
    <t>Yhteensä</t>
  </si>
  <si>
    <t>Ei-laki</t>
  </si>
  <si>
    <t>ero</t>
  </si>
  <si>
    <t>Lakisääteiset palvelut näyttäisivät olevan hieman paremalla tasolla (0.3 =&gt; 0.5)</t>
  </si>
  <si>
    <t>Laki (-maankäyttö)</t>
  </si>
  <si>
    <t>Kuntalaki (410/2015) 23 §</t>
  </si>
  <si>
    <t>Luonnonsuojelulaki (1096/1996)</t>
  </si>
  <si>
    <t>Pelastuslaki (379/2011)</t>
  </si>
  <si>
    <t>Laki kadun ja eräiden yleisten alueiden kunnossa- ja puhtaanapidosta (669/1978)</t>
  </si>
  <si>
    <t>Laki kaupanvahvistajista (573/2009)</t>
  </si>
  <si>
    <t>Laki vaarallisten kemikaalien ja räjähteiden käsittelyn turvallisuudesta (390/2005)</t>
  </si>
  <si>
    <t>Perusopetuslaki (628/1998)</t>
  </si>
  <si>
    <t>EU-asetus (useita)</t>
  </si>
  <si>
    <t>Maatalousyrittäjien lomituspalvelulaki (1231/1996)</t>
  </si>
  <si>
    <t>Laki maaseutuhallinnon järjestämisestä kunnissa (210/2010)</t>
  </si>
  <si>
    <t>Laki pysäköinninvalvonnasta (727/2011)</t>
  </si>
  <si>
    <t>Laki oppisopimuskoulutuksesta (1605/1992)</t>
  </si>
  <si>
    <t>Laki liikennejärjestelmästä ja maanteistä (503/2005)</t>
  </si>
  <si>
    <t>Työterveyshuoltolaki (1383/2001)</t>
  </si>
  <si>
    <t>Laki hankintayksiköiden ja elinkeinonharjoittajien sähköisestä laskutuksesta (241/2019)</t>
  </si>
  <si>
    <t>Pirkanmaan TE-toimisto</t>
  </si>
  <si>
    <t>Moni kunnan ja kaupungin käyttämä kansallinen / valtion tai ministeriön tuottama taustajärjestelmä on otettu käyttöön "raakileena" (esim. VATI), kunnat ovat otona kehittäneet näitä järjestelmiä. Eri ministeriöiden yhteistyön puute johtaa siihen, että kuntakenttä joutuu syöttämään tietoja moneen eri taustajärjestelmään, kunnan/kaupungin on vaikea paikata tätä omassa palveluympäristössään. Suuri osa kaupungin yrityksille ja elinkenoelämälle tuottamista palveluista on myös palveluja yksityishenkilöille. [2021-&gt;] COVID19-pandemian vaikutus kuntakentän toimintaympäristöön vaikuttaa myös digitaalisten palvelujen kehittämisen prioriteetteihin. Tältä osin akuutti Koronatilanne ja siitä elpyminen on otettu huomioon kehityshankkeiden tavoiteaikatauluissa (siirretty vuodella eteenpäin). Edelleen, tuleva SoTe-toimialan hyvinvointialuerakenne ja sen muodostumisen kautta SoTe-järjestämisvastuiden siirtyminen pois kunnilta/kaupungeilta on johtanut SoTe-alueen kehitysprioriteettien uudelleenarvioiontiin. Edelleen, tuleva TE2024-muutos aiheuttaa myös toimenpiteitä kunnissa/kaupungeissa. Tällä hetkellä ne toteutuvat "Työllisyyden iuntakokeilu" - hankkeena, ja digitaalisten palvelujen osalta odotusarvot kohdistuvat tulevaa "Työmarkkinatori"-palveluun.</t>
  </si>
  <si>
    <t>Kansaneläkelaitos</t>
  </si>
  <si>
    <t xml:space="preserve">Kehittämisresurssit tulevat olemaan haaste. Kelaan toimitetaan valtava määrä liitteitä. Näissä korostuu lääkärintodistusten määrä. Sähköisten lääkärintodistusten tuottamista koskeva lainsäädäntö on voimassa, ja Kelassa on rakennettu sähköisten lääkärintodistusten vastaanotto, jota käytetään kuitenkin vain vähän. Tilanne on A-todistusten osalta hieman parantunut: tammi-heinäkuun aikana 2021 lähes 25 % A-todistuksista tuli suoraan sähköisinä. </t>
  </si>
  <si>
    <t>Henkilöresurssien rajallisuus, kustannukset</t>
  </si>
  <si>
    <t>Nykyisten verkkosivujen soveltuvuus sähköiseen tunnistautumiseen ja liitteiden lähettämiseen</t>
  </si>
  <si>
    <t xml:space="preserve">Suurimmalla osalla asiakkaista ei ole käytössä vahvan tunnistautumisen mahdollistavia välineitä. Suurin osa asiakkaista ei ole Suomen kansalaisia (koskeeko tavoite v. 2023 osalta vain Suomen kansalaisia?). Laki ei mahdollista yleensä kokonaan digitaalista asiointia, vaan asiakkaan on suuressa osassa hakemuksia käytävä antamassa biometriset tunnisteet ja tunnistautumassa. </t>
  </si>
  <si>
    <t>Ohjelmistotoimittajasta johtuvat syyt, toisen viranomaisen tarjoama lomake joka lähetetään kuntaan</t>
  </si>
  <si>
    <t>VNK vastaa valtioneuvoston yhteisistä verkkopalveluista. VNK:lla ei kuitenkaan ole meneillään hanketta sähköisestä asioinnista kun taas PLM:llä on tarve kehittää asiointia pikaisesti. Asiakkaina voi olla muualla kuin Suomessa asuvia ulkomaan kansalaisia. Jos asiointitapahtumia on vain vähän (esim. 10 / viikko) on asiointipalvelujen kehittäminen kallista / tapahtuma.</t>
  </si>
  <si>
    <t>Pienen kunnan digitalisaation toteuttaminen on kiinni resursseista, niin taloudellisista kuin henkilöresursseistakin sekä osaamisen puutteesta. Alati lisääntyvät lakisääteiset tehtävät vievät leijonaosan jo muutoinkin sotemaksujen takia tiukille ajetun kunnan organisaatioon. Olemme mukana Kainuun kuntien yhteisessä projektissa, jossa kehitetään erityisesti sähköisiä palveluita. Projekti on vielä alkutekijöissään, joten emme pysty vielä arvioimaan täysin aikataulua tai digitalisaatioastetta toimintojen osalta.</t>
  </si>
  <si>
    <t>Rovaniemen kaupunki</t>
  </si>
  <si>
    <t>Digiasteen nostamisen esteitä ovat mm valtakunnallisten palveluiden kehittymisen odottaminen, sopivan välineen tai tietyn ominaisuuden puuttuminen (esim sähköinen asiointi ja lomakkeet) tai olemassaolevien toimintojen hidas käyttöönotto (sähköinen allekirjoitus / arkisto, vahva tunnistautuminen) ja resurssivajaus sekä henkilöissä että taloudessa.</t>
  </si>
  <si>
    <t xml:space="preserve">Resurssit (henkilö, raha). Joissakin lupa- ja valvonta-asioissa prosessit ovat laajoja ja monimutkaisia (esim. asianosaisten kuuleminen), joten viraston päässä voi koitua tosi suuri työmäärä prosessien liinauksessa digikuntoon. </t>
  </si>
  <si>
    <t>Todennäköisesti suurin osa kartoituksessa olevista palveluista on sellaisia, että niissä kysytään tiettyjä tietoja, joiden perusteella tehdään päätös. Lisäksi yksi palvelu saattaa olla vain pieni osa koko palveluketjusta. Digitaalisuuden kehittämisen pitäisi olla kokonaisvaltaisempaa eikä lomakelähtöistä.</t>
  </si>
  <si>
    <t>Käytössä olevien järjestelmien taipumattomuus asetettuihin digiaste-tavoitetasovaatimuksiin.</t>
  </si>
  <si>
    <t>Rahoituksen niukkuus, toimittajavaihdokset, vähäiset henkilöresurssit.</t>
  </si>
  <si>
    <t xml:space="preserve">Digitaalisten palveluiden kehittämisen tiekartta edellyttää, että ulkomaalaisten henkilöiden (myös EU:n ulkopuolisille) vahvalle tunnistamiselle on olemassa kansallinen ratkaisu. Julkiset hankinnat tuovat omat haasteensa ketterään kehitykseen.   </t>
  </si>
  <si>
    <t>Euran kunta</t>
  </si>
  <si>
    <t>Osaa palveluista ei koeta tarpeelliseksi viedä digikanavaan</t>
  </si>
  <si>
    <t>Pyhäjärven kaupunki</t>
  </si>
  <si>
    <t>Ruokolahden kunta</t>
  </si>
  <si>
    <t>Monet palvelut ovat volyymiltaan pieniä,  kehittyshankkeita priorisoidaan saatavan hyödyn perusteella.</t>
  </si>
  <si>
    <t>Teak Oy</t>
  </si>
  <si>
    <t>Suomi.fi-palvelun viestit-palvelun kanssa haasteita.</t>
  </si>
  <si>
    <t>Valvira</t>
  </si>
  <si>
    <t>Liikenne- ja viestintävirasto TRAFICOM</t>
  </si>
  <si>
    <t>Vihdin kunta</t>
  </si>
  <si>
    <t>Asiakaskunnan digiosaaminen ja kuntakoon vaikutus palvelutarjonnan laajuuteen.</t>
  </si>
  <si>
    <t>Eduskunta</t>
  </si>
  <si>
    <t>IlmNormNimi</t>
  </si>
  <si>
    <t>IlmTyyppi</t>
  </si>
  <si>
    <t>IlmLaki</t>
  </si>
  <si>
    <t xml:space="preserve">Kansainvälisiin sopimuksiin pohjautuvat toimintatavat ovat osittain paperisiin asiakirjoihin perustuvia. </t>
  </si>
  <si>
    <t>Yritystoimintaan liittyvien sähköisten palveluiden kehittäminen kytkeytyy suoraan tuomioistuinten asiankäsittelyjärjestelmien kehittämiseen. Molemmilla tuomioistuinlinjoilla käynnissä olevat laajat hankkeet (AIPA ja HAIPA) luovat edellytykset kattavalle sähköiselle asioinnille. HAIPA-hanke on päättynyt vuoden 2020 lopussa, mutta kattavasti tarjolla olevan sähköisen asioinnin käyttöaste on jäänyt varsin alhaiseksi (noin 10 % uusista asioista). Valtionhallinnon yhteisiin ratkaisuihin pohjautuvat asiointipalvelu ei ole nykyisellään houkutteleva vaihtoehto sähköpostin kautta tapahtuvalle asioinnille, jolla on tuomioistuimmissa on pitkät perinteet. Yleisten tuomioistuinten AIPA-hanke jatkuu vuoteen 2022 ja asiointiratkaisujen tuottaminen on vielä kesken. On kuitenkin ilmeistä, että sähköisen asioinnin käyttöaste tulee myös yleisten tuomiostuinten puolella jäämään alhaiseksi, ellei sen käyttämiseen ole pakkoa tai käytettävyttä saada merkittävästi nykyist HAIPA-asiointia paremmaksi.</t>
  </si>
  <si>
    <t>Digitalisoinnin kehittäminen valtion tietojärjestelmässä on riippuvainen valtion panostuksista. Lupahakemusten määrä on erittäin pieni, joten digitalisointia ei ole kannattavaa tehdä kunnassa. Asia mukana kehittämislistassa, muttei kovin korkealla prioriteetilla. Sähköisen kiinteistökaupan toimivuus, kokemuksia Suomessa vielä vähän. Valtion vastuulla oleva tehtävä, johon liittyviä tehtäviä kunnan viranhaltijat hoitavat. Kunta ei vastaa palvelujen digitalisoinnista. Heikot digitaidot. Mielellään digitalisoidaan, mutta ei ole resursseja itse viedä asiaa eteenpäin.</t>
  </si>
  <si>
    <t>Yrityksille ja kuluttajille  avoin palveluhakemisto/Ruskon ja Vahdon Yrittäjien laatima</t>
  </si>
  <si>
    <t>Myös luonnollisille henkilöille</t>
  </si>
  <si>
    <t>Valtakunnallinen palvelu tulossa vuonna 2021 kaikissa elintarvikevalvonnan asioinneissa.</t>
  </si>
  <si>
    <t>Rakentamiseeen liittyvät luvat, käytössä lupapiste.fi</t>
  </si>
  <si>
    <t>Luvat ja ilmoitukset</t>
  </si>
  <si>
    <t>Vain elinkeinotoimintaa harjoittaville</t>
  </si>
  <si>
    <t>Haku päivähoitoon, E-asiointi</t>
  </si>
  <si>
    <t>Kouluun ilmoittautuminen</t>
  </si>
  <si>
    <t>Haku asuntoihin</t>
  </si>
  <si>
    <t>Tonttien osto/vuokraaminen</t>
  </si>
  <si>
    <t>yrityksen perustamiseen tai kehittämiseen liittyvä neuvonta ja tukitoimet. Kysymyksiin voi saada vastauksen digitaalisesti.</t>
  </si>
  <si>
    <t>Yhdistykset ja yhteisöt voivat hakea avustuksia kaupunginhallitukselta. Avustuksia voidaan myöntää toimintaan tai tapahtumien järjestämiseen.</t>
  </si>
  <si>
    <t>Ilmoitus elintarvikehuoneistosta tai siinä tapahtuvasta toiminnan olennaisesta muuttamisesta on lähetettävä ympäristöterveydenhuoltoon</t>
  </si>
  <si>
    <t>Elintarvikehuoneiston toiminnan keskeyttämisestä tai toiminnan lopettamisesta on viivytyksettä ilmoitettava valvontaviranomaiselle.</t>
  </si>
  <si>
    <t>Toimijan on tiedotettava elintarvikkeen myynnistä tai muusta käsittelystä liikkuvassa, elintarvikelain 13 §:n mukaan ilmoitetussa tai 15 §:n mukaan hyväksytyssä liikkuvassa elintarvikehuoneistossa niiden kuntien valvontaviranomaisille, joiden alueella toimintaa harjoitetaan</t>
  </si>
  <si>
    <t>Elintarvikelain (23/2006) muutoksen (643/2010) mukaan toimijan, joka saattaa markkinoille elintarvikkeen kanssa kosketukseen joutuvia materiaaleja ja tarvikkeita, on tehtävä ilmoitus toimipaikastaan ja siellä harjoitettavasta toiminnasta</t>
  </si>
  <si>
    <t>Ilmoitus alkutuotantopaikasta tai ilmoitus alkutuotannon tuotteiden kuljetuksesta tai niissä tapahtuvasta olennaisesta muuttamisesta on lähetettävä ympäristöterveydenhuoltoon. Ilmoitus uudesta toiminnasta on tehtävä hyvissä ajoin ennen toiminnan aloittamista.</t>
  </si>
  <si>
    <t>Yrittäjä hakee hyväksyntää käyttämälleen elintarvikehuoneistolle ja/tai omavalvontasuunnitelmalleen.</t>
  </si>
  <si>
    <t>Esim. vienti- ja tuontikauppaa harjoittava agentuuriliike tms.toimija, joka välittää tai luovuttaa elintarvikkeita puhelimen tai internetin välityksellä tehtyjen tilausten välityksellä ilmoittaa virtuaalisesta elintarvikehuoneistostaan tai siinä tapahtuneesta muutoksesta.</t>
  </si>
  <si>
    <t>Eläinperäisten elintarvikkeiden sisämarkkinatuonnin aloittamisesta, olennaisesta muutoksesta tai lopettamisesta ilmoittaminen.</t>
  </si>
  <si>
    <t>Toimija selvittää yli 500 henkilöä käsittävän yleisötilaisuuden järjestelyt.</t>
  </si>
  <si>
    <t>Ilmoitus uuden koulutus-/opetustilan perustamisesta, käyttöönotosta tai toiminnan/tilojen olennaisesta muutoksesta.</t>
  </si>
  <si>
    <t>Ilmoitus uudenpäiväkotitilan perustamisesta, käyttöönotosta tai toiminnan/tilojen olennaisesta muutoksesta.</t>
  </si>
  <si>
    <t>Ilmoitus uuden uimahallin, kylpylän tai muun allastilan perustamisesta, käyttöönotosta tai toiminnan/tilojen olennaisesta muutoksesta.</t>
  </si>
  <si>
    <t>Ilmoitus uuden lastenkodin, vanhainkodin tai muun sosiaalialan huoneiston perustamisesta, käyttöönotosta tai toiminnan/tilojen olennaisesta muutoksesta.</t>
  </si>
  <si>
    <t>Ilmoitus uuden kauneus- tai jalkahoitolan, tatuointiliikkeen, solariumin tms. perustamisesta, käyttöönotosta tai toiminnan/tilojen olennaisesta muutoksesta.</t>
  </si>
  <si>
    <t>Ilmoitus uuden julkisen huvi- tai kokoontumishuoneiston, liikuntatilan, kuntosalin tms. perustamisesta, käyttöönotosta tai toiminnan/tilojen olennaisesta muutoksesta.</t>
  </si>
  <si>
    <t>Ilmoitus uuden hotellin ja muun vastaavan majoitushuoneiston perustamisesta, käyttöönotosta tai toiminnan/tilojen olennaisesta muutoksesta.</t>
  </si>
  <si>
    <t>Liite ilmoitukseen toiminnanharjoittajan uudesta loma-asunnosta.</t>
  </si>
  <si>
    <t>Ilmoitus uuden yleisen saunan perustamisesta/käyttöönotosta tai olennaisesta muutoksesta.</t>
  </si>
  <si>
    <t>Toimija ilmoittaa eläinten pidosta asemakaava-alueella tai muualla taajaan asutulla alueella.</t>
  </si>
  <si>
    <t>Toimija ilmoittaa työtilasta asuinrakennuksessa tai asuinalueella.</t>
  </si>
  <si>
    <t>Ilmoitus uuden uimarannan perustamisesta/käyttöönotosta tai toiminnan/tilojen olennaisesta muutoksesta.</t>
  </si>
  <si>
    <t>Yleislomake ilmoittamista varten.</t>
  </si>
  <si>
    <t>Ilmoitus toiminnan harjoittajan vaihtumisesta.</t>
  </si>
  <si>
    <t>Hakemus talousvettä toimittavasta laitoksesta.</t>
  </si>
  <si>
    <t>Valviran aikatauista riippuvainen toteutus</t>
  </si>
  <si>
    <t>Yritys hakee investointitukea Hyrrä-palvelun kautta ely-keskukselta tai Leader-yhdistykseltä</t>
  </si>
  <si>
    <t>Valtakunnallinen palvelu, ylläpitäjä ruokavirasto. Osa asiakkaista haluaa yrityspalveluiden tuottmaa apua palvelun käytössä.</t>
  </si>
  <si>
    <t>Maatalousyrittäjä hakee vuosilomitusta, sijaisapua ja maksullista lomittaja-apua, turkistuottaja hakee vuosilomaa ja lisävapaata</t>
  </si>
  <si>
    <t>Valtakunnallinen palvelu, ylläpitäjä ruokavirasto. Osa asiakkaista haluaa lomituspalvleujen tuottamaa apua palvelun käytössä.</t>
  </si>
  <si>
    <t>Tarvittava erikoiskuljetuslupa haetaan Ely-keskukselta</t>
  </si>
  <si>
    <t>Kaupungin kesätyöllistämistuki yrityksille ja yhteisöille alavutelaisen nuoren työllistämiseen.</t>
  </si>
  <si>
    <t>Verkkosivun kautta voi varata ajan yritysneuvontaan</t>
  </si>
  <si>
    <t>Yrittäjä ilmoittaa vuotuiset maa-ainesten ottomäärät.</t>
  </si>
  <si>
    <t>Ilmoitus eräinten eläinten pidosta ja pitopaikasta</t>
  </si>
  <si>
    <t>Valtakunnallinen palvelu, digipalvelu suljettu väliaikaisesti käyttöliittymän kehittämisen vuoksi. Esteenä palvelua ylläpitävän ruokaviraston resurssipula.</t>
  </si>
  <si>
    <t>Verkkoasiointipalvelu viljelijöille, jossa voi laatia sähköisen tukihakemuksen ja tarkastella maatilan tukihakemustietoja ja karttakuvia.</t>
  </si>
  <si>
    <t>Asiakkaiden puuttuvat digitaidot, puuttuvat tekniikat ja huonot verkkoyhteydet sekä lähettäjän sähköpostin tietoturvapuutteet. Hybridimalli käytössä osassa palveluita (palvelupyyntö sähköpostitse) laskee digiasteen 0,9:ään, osa palveluista asteeltaan 1.1</t>
  </si>
  <si>
    <t>toimija hakee vuokra-asuntoa</t>
  </si>
  <si>
    <t>Ruokavirasto ylläpitää palvelua, kunnan viranomainen neuvoo käytössä.</t>
  </si>
  <si>
    <t>Yksinyrittäjä voi hakea hänelle suunnattua koronatukea. Palvelu väliaikainen.</t>
  </si>
  <si>
    <t>Palvelussa voi tutustua kaavoihin, tontteihin yms.</t>
  </si>
  <si>
    <t>Rskennuslupa haetaan lupapiste.fi -palvelusta</t>
  </si>
  <si>
    <t>Rakentamiseen liittyvät luvat (esim. varastoalueen toteutus, rakennuksen ulkonäön muutos) lupapiste.fi</t>
  </si>
  <si>
    <t>Lupa kevyen rakennelmat tekemiseen (puuvajat, katokset) lupapiste.fi</t>
  </si>
  <si>
    <t>Kun toimenpide vaikuttaa ympäristönäkymään haetaan lupa lupapiste.fi -palvelun kautta.</t>
  </si>
  <si>
    <t>Kun tarvitaan lupaa poiketa kaavan asettamista määräyksistä haetaan lupa lupapiste.fi -palvelusta</t>
  </si>
  <si>
    <t>Yritystontin varaus sähköpostilla</t>
  </si>
  <si>
    <t>Tontin myynti</t>
  </si>
  <si>
    <t>Yritystontin myynti tunnistautumisella</t>
  </si>
  <si>
    <t>Yritystuet, esim. koronatuet tunnistautumisella.</t>
  </si>
  <si>
    <t>Asuntojen vuokraus</t>
  </si>
  <si>
    <t>Asuntojen vuokraus sähköpostilla</t>
  </si>
  <si>
    <t>Toimitilojen vuokraus sähköpostila</t>
  </si>
  <si>
    <t>Tapahtumiin ilmoittautuminen</t>
  </si>
  <si>
    <t>Tapahtumiin ilmoittautuminen sähköpostilla</t>
  </si>
  <si>
    <t>Yritysneuvontaa puhelimella, toimistolla, asiakkaan luonna, sähköpostilla</t>
  </si>
  <si>
    <t>Neuvottelut</t>
  </si>
  <si>
    <t>Neuvottelut toimistolla, asiakkaan luonna tai teams-kokouksina</t>
  </si>
  <si>
    <t>Yritysidean työstö, liketoimintasuunnitelma, neuvontatoimet</t>
  </si>
  <si>
    <t>tavoitteena ei ole palvella yrittäjää täysin digitaalisesti, yrittäjien kanssa yhdessä suunniteltu palvelukokonaisuus sisältää kohtaamisia</t>
  </si>
  <si>
    <t>Starttirahan hakeminen, tukihaut, yrityksen varsinainen perustaminen</t>
  </si>
  <si>
    <t>Yleinen olemassa olevien yritysten neuvonta, liiketoiminta- ja kannattavuuslaskelmien pohdinta</t>
  </si>
  <si>
    <t>Rahoituskanavien neuvonta, mahdolliset tukihakemukset</t>
  </si>
  <si>
    <t>Yritysten verkottaminen ja koulutus</t>
  </si>
  <si>
    <t>Verkostoituminen vaatii tapaamisia.</t>
  </si>
  <si>
    <t>Palvelut tarkoitettu yritysten ja yhdistysten toimintaa tukemaan toimitilojen kautta.</t>
  </si>
  <si>
    <t>Rakennus-, toimenpide- ja poikkeamisluvat, maisematyöluvat.</t>
  </si>
  <si>
    <t>Tupakan ja nikotiininesteiden myyntiluvat</t>
  </si>
  <si>
    <t>Vähähiilisyys- ja energianeuvonta, ympäristölupaukset</t>
  </si>
  <si>
    <t>Vaatii usein fyysistä kohtaamista</t>
  </si>
  <si>
    <t>Ympäristönsuojelu- ja maa-aineslain mukaiset ilmoitukset, luvat ja rekisteröinnit</t>
  </si>
  <si>
    <t>Valtakunnallinen digitaalinen menettely tulossa, aikataulu eri riipu kunnasta. Kunta (Ok. ym.palv.) on ilmaissut kiin. hankintaan.</t>
  </si>
  <si>
    <t>Elintarvike- ja terveydensuojelulain mukaiset ilmoitukset ja luvat</t>
  </si>
  <si>
    <t>Valtakunnallinen digitaalinen menettely tulossa, aikataulu eri riipu kunnasta. Tulee käyttöön automaattisesti.</t>
  </si>
  <si>
    <t>Asiakas täyttää ajanvarauslomakkeen nettisivuilla</t>
  </si>
  <si>
    <t>Yritystulkin täytettävät laskelma- ja suunnittelupohjat</t>
  </si>
  <si>
    <t>Yrittäjän tiedot haetaan Virre-järjestelmästä ja syötetään Jämsän yrityshakemistoon, minkä jälkeen pyydetään tietojen julkaisulupa yrittäjältä</t>
  </si>
  <si>
    <t>Tyhjän toimisto-, liiketilan tai teollisuustilan tiedot voi asiakas syöttää Jämsän toimitilahakemistoon</t>
  </si>
  <si>
    <t>Asiakastapaaminen voidaan toteuttaa sähköisesti - esim. Teams sovelluksella</t>
  </si>
  <si>
    <t>Kaupungin elinkeinopalvelut -yksikkö tuottaa yritysneuvontaa yrittäjäksi ryhtymistä suunnitteleville ja toimiville yrityksille niiden elinkaaren kaikkiin vaiheisiin.</t>
  </si>
  <si>
    <t>Yritysneuvonnassa palvelun digiastetta voidaan osittain/tai osalla asiakkaita nostaa, mutta rinnalla tulee kulkea toistaiseksi mahdollisuus myös muuhun asiointitapaan. Yritysneuvonnassa eräissä asioissa/asiontivaiheissa/joidenkin asiakkaiden kohdalla kasvoikkainen vuorovaikutus tärkeää ja joskus välttämätöntäkin. Toki osa siitä/joskus, voidaan hoitaa myös digitaalisin kanavin (esim. etäneuvottelu). Jo nytkin asiakkaan kanssa niin sovittaessa neuvontaa annetaan puhelimitse (onko se digitaalinen kanava?), sähköpostitse ja etäneuvotteluin. Näitä toimia voidaan ottaa tavoitteeksi digitalisoida esim. tietoturvallisen yhteyden varmistamisen osalta ja asiakkaan tunnistautumisen osalta. E-sarakkeen aikataulutavoite voisi koskea näitä toimia. Samoin voidaan osin hyödyntää digitaalisia työkaluja, esim. sähköinen liiketoimintasuunnitelma ja yrityksen perustamispalvelu verkossa.</t>
  </si>
  <si>
    <t>Yksinyrittäjien oli mahdollista hakea kaupungilta yksinyrittäjän tukea ajanjaksolla 04-09/2020. Sähköinen haku tapahtui Porin kaupungin sähköisen asiointipalvelun kautta, Porin oman yksinyrittäjätukihaun rinnalla, heidän järjestelmää hyödyntäen. Järjestelmästä hakemukset ohjautuivat Kankaanpään kaupungille käsiteltäväksi. Sähköisen tukihaun rinnalla asiakkaan oli mahdollista vaihtoehtoisesti ladata Kankaanpään www-sivuilta täytettävä lomake, jonka sitten toimittaa sähköpostitse/paperisena kaupungin kirjaamoon. Sähköistä hakemusta jätettäessä vahva tunnistautuminen, ei kuitenkaan enää myöhemmissä prosessin vaiheissa/tiedonvälityksessä.</t>
  </si>
  <si>
    <t>Tämä yksinyrittäjätukihaku oli koronasta johtuvana toivottavasti kertaluonteinen, tätä nimenomaista prosessia ei siten jälkikäteen ole tarkoituksenmukaista digitalisoida. Voidaan kuitenkin olettaa, että jotain vastaavanlaista voisi olla tulossa tulevaisuudessakin. Ja jopa voidaan toivoakin ja tehdä työtä sen eteen, että kuntien elinkeinopalveluilla voisi tulevaisuudessa olla joidenkin tukien/avustusten myöntämisessä rooli. Yritystuen sähköisen hakemustenjättämisen jälkeisissä prosessivaiheissa tulisi sitten olemaan paljonkin hiomisen varaa,  jos jokin tuki uudelleen tulee kaupungin kautta haettavaksi. Mihin järjestelmään saapunut hakemus istutetaan", kytkennät kaupungin viranhaltijapäätösjärjestelmään ja rahaliikennejärjestelmään. Viestintä asiakkaan suuntaan saapuneen hakemuksen jälkeen."</t>
  </si>
  <si>
    <t>Yrityksille tuotettava rahoitushakemusneuvonta (sisältyy kylläkin edellä olevaan Yritysneuvonta -palveluun, mutta pitää sisällään erityispiirteitä, joiden vuoksi tuodaan tässä esiin myös erikseen). Erityispiirteenä se, että rahoitushakemusneuvonnassa saatetaan toimia eri rahoittajaviranomaisten hakemusten digitaalisessa täyttämisessä asiakkaan asiamiehenä, asiakkaalta saadun digitaalisen valtuutuksen mahdollistamana.</t>
  </si>
  <si>
    <t>Sisältää neuvonnallisia elementtejä, jotka osin tuotettavissa digitaalisin järjestelmin.</t>
  </si>
  <si>
    <t>Mahdollisuus yrityksille ja yksityisille tarjota ja hakea vapaana olevia, myytäviä tai vuokrattavia paikkakunnan yritystoimitiloja (tuotantotilat, toimisto- ja liiketilat, varastotilat) kaupungin www-sivujen yhteydessä.</t>
  </si>
  <si>
    <t>Palveluun rekisteröityminen ja ilmoituksen jättäminen tapahtuu sähköisesti. Ei kuitenkaan vahvaa tunnistautumista, joka kyllä ehkä voisi olla järkevää ottaa käyttöön. Palvelu ei sisällä sensitiivistä tietoa, joten erityisen tietoturvalliselle tiedonvaihdolle asiakkaan ja kaupungin välillä jatkovaiheissa ei ole vaadetta. Toki voi niinkin toimia.</t>
  </si>
  <si>
    <t>Kaupungin avustus yrityksille/yhteisöille, jotka työllistävät paikkakuntalaisen nuoren kesätyösuhteeseen</t>
  </si>
  <si>
    <t>Tällä hetkellä kesätyötuki ei ole ollut käytössä kaupungin säästötoimien vuoksi. Jos palautuu, sitten digitalisoitavissa. Viimeksi ollut lomake nettisivuilta ladaten ja palautus paperisena tai sähköpostilla. Voisi olla vahva tunnistautuminen, sähköinen lomake ja käsittely. Viestintä ja päätöstiedot turvatuin viestikanavin, koska henkilötietojen käsittelyä sisältäviä.</t>
  </si>
  <si>
    <t>Toimija ilmoittaa eläinten pidon aloittamisesta kunnan maaseutuelinkeinoviranomaiselle</t>
  </si>
  <si>
    <t>Eläinten pitäjä voi hakea tukea toiminnan harjoittamiseen. Suurin osa tuista on jo mahdollista hakea sähköisen asointipalvelun kautta</t>
  </si>
  <si>
    <t>Ilmoitus eläintenpidon lopettamisesta rekisteriin</t>
  </si>
  <si>
    <t>Toimija voi hakea tukea peltoviljelyyn. Osa tuista on haettavissa vain paperilla.</t>
  </si>
  <si>
    <t>Toimija voi hakea vahingonkorvauksia vain paperilla</t>
  </si>
  <si>
    <t>Kaikken toimintaan toimialalla liittyen. Vaikea digitalisoida, vaatii asiakaan tilanteen ymmärtämisen</t>
  </si>
  <si>
    <t>Monisyisyys</t>
  </si>
  <si>
    <t>Lupaa tarvitaan rakentamiseen, laajentamiseen, merkittäviin korjaustöihin ja käyttötarkoituksen muutokseen.</t>
  </si>
  <si>
    <t>Rakennuksen tai sen osan purkamiseen tarvitaan lupa asemakaava-alueella</t>
  </si>
  <si>
    <t>on haettava lupa maisemaa muuttavaan maanrakennustyöhön, puiden kaatamiseen ym. toimiin</t>
  </si>
  <si>
    <t>Asemakaavan tai yleiskaavan muutos vastaamaan hakijan tarpeita</t>
  </si>
  <si>
    <t>Asema tai yleiskaavan tekeminen</t>
  </si>
  <si>
    <t>Toimitetaan tarvittava karttaaineisto</t>
  </si>
  <si>
    <t>Rajojen näytöt,merkkaukset ja mittaukset</t>
  </si>
  <si>
    <t>Lupa joka mahdollistaa rakennusluvan hakemisen suunnittelutarvealueella</t>
  </si>
  <si>
    <t>Luvalla haetaan poikkeusta rakentaa kaavan vastaisesti</t>
  </si>
  <si>
    <t>Sähköinen tontti- ja toimitilaportaali, josta löytyy Keravan kaupungin yritystontit</t>
  </si>
  <si>
    <t>Alkupalvelu digitaalisesti. Jos yritys kiinnostuu tontista, jatkopalvelu henkilökohtaista.  Ei voida 100% digitalisoida.</t>
  </si>
  <si>
    <t>Ulkoistettu yritysneuvontapavelu Keski-Uudenmaan Kehittämiskeskukselle</t>
  </si>
  <si>
    <t>Vaatii lähipalvelua, koska on henkilökohtaista palvelua tai ryhmäneuvontaa, ei  saavuteta 100% digiastetta</t>
  </si>
  <si>
    <t>Sähköinen yrityshakemisto kaupunkilaisille, josta löytyy keravalaisia palvelutuottajia.</t>
  </si>
  <si>
    <t>Rekisteröityminen pohjautuu yrittäjän vapaaehtoisuuteen. Noin 20% yrityskannasta on liittynyt rekisteriin.</t>
  </si>
  <si>
    <t>Seudullinen sähköinen Duuniportaali palvelu, jossa työnantajat ja työntekijät kohtaavat.</t>
  </si>
  <si>
    <t>Rekisteröityminen pohjautuu työnhakijan ja työnantajan vapaaehtoisuuteen.</t>
  </si>
  <si>
    <t>kaupungin nettisivuilla tiedotetaan ajankohtaisista elinkeinopalveluiden asioista</t>
  </si>
  <si>
    <t>Päivityksistä huolehtiminen, resurssien riittävyys.</t>
  </si>
  <si>
    <t>Ajankohtaiset uutiskirjeet kerran kuukaudessa, facebookin elinkeinopalveluiden sivut</t>
  </si>
  <si>
    <t>Resurssipula uutiskirjeiden valmisteluissa, tiedon kokoamisessa ja toteutuksissa.</t>
  </si>
  <si>
    <t>Asiakastietojärjestelmä CRM, josta löytyy Keravalla toimivat yritykset 2600 kpl</t>
  </si>
  <si>
    <t>Kunnan eri viranhaltijoiden käyttöön. Tietojen päivitys,kun viranhaltija tekee yhteydenoton tai toimenpiteen yritykseen.</t>
  </si>
  <si>
    <t>Yhteistyö  eri verkoston toimijoiden kanssa. Yhteisten projektien suunnittelua.</t>
  </si>
  <si>
    <t>Kehittäminen vaatii henkilökohtaista tapaamista ja yhteistyötä. Yhteistyön tuloksena voi syntyä uusia digitaalisia palveluja.</t>
  </si>
  <si>
    <t>Kun palkkaa 17-29 vuotiaan nuoren, saa tukea nuoren palkkakustannuksiin.</t>
  </si>
  <si>
    <t>Tuen hakulomakkeet nettisivuilla, palautus elinkeinopalveluihin sähköpostitse tai postitse. Ei voida 100% digitalisoida.</t>
  </si>
  <si>
    <t>Kirkkonummelaisille yrittäjille tarjolla laaja kattaus yrityspalveluita neuvonnasta yritystoiminnan kehittämiseen ja koulutukseen.</t>
  </si>
  <si>
    <t>Yrittäjien digiosaaminen</t>
  </si>
  <si>
    <t>Kirkkonummen kunta vuokraa tiloja yritysten ja yhdistysten käyttöön</t>
  </si>
  <si>
    <t>Kunnan taloustilanne/ resurssien puute</t>
  </si>
  <si>
    <t>Kunta myöntää yhdistyksille avustuksia</t>
  </si>
  <si>
    <t>Kuntalaisten it-taidot</t>
  </si>
  <si>
    <t>Kuntalaiset voivat antaa palautetta ja tehdä kuntalaisaloitteita</t>
  </si>
  <si>
    <t>Kunnan palvelupiste palvelee kuntalaisten lisäksi yhdistyksiä ja yrityksiä</t>
  </si>
  <si>
    <t>Kuntalaisten, yhdistysten ja yritysten edustajien it-taidot. Asiakaspalvelun luonne itsessään on jo este (asiakkaat haluavat henkilökohtaista palvelua).</t>
  </si>
  <si>
    <t>Käyttäjien digiosaaminen, tietoliikenneyhteydet, kunnan taloustilanne/ resurssien puute</t>
  </si>
  <si>
    <t>Elinvoimapalvelut tuottavat yhteistyöverkoston kanssa yritysneuvontapalveluja. Osin sähköisesti, meets, googlen työkalut. LTS YritysTulkki käytössä</t>
  </si>
  <si>
    <t>Resurssit, osaaminen</t>
  </si>
  <si>
    <t>2000 euron korona-avustuksen järjestäminen digitaalisesti, hankittu Visma-palvelu tätä varten</t>
  </si>
  <si>
    <t>Resurssit, asiakkaiden osaaminen ja valmiustaso digitaalisten palveluiden hyödyntämiseen</t>
  </si>
  <si>
    <t>kunnan tonttien ja palveluiden osalta käytössä www-sivuilla olevat karttapalvelut</t>
  </si>
  <si>
    <t>Palveluiden kömpelyys, osaaminen asiakaspuolella</t>
  </si>
  <si>
    <t>Lupapiste.fi käytössä, sähköinen työtila rakennuslupa-asioiden hoitamiseen</t>
  </si>
  <si>
    <t>Rekisteröityminen vaatiin verkkopankkitunnukset tai mobiilivarmenteen.</t>
  </si>
  <si>
    <t>Kolmannen sektorin toimijat voivat hakea yhteisöavustuksia lomakkeella, joka täytetään sähköisesti, mutta toimitetaan (vielä) kuntaan postitse tai muutoin.</t>
  </si>
  <si>
    <t>Tapahtumapaikan varaaminen sekä tapahtuman järjestämiseen liittyvien lupien sähköinen hakeminen.</t>
  </si>
  <si>
    <t>Idean sparrausta, liiketoimintasuunnitelman laatimisen neuvontaa. Palvelun toteuttaa Keski-Suomen Uusyrityskeskus.</t>
  </si>
  <si>
    <t>Keski-Suomen Uusyrityskeskuksen toiminta päättyy. Uuden toimijan kanssa neuvottelut vasta alkamassa. Digiasteesta ei tarkempaa tietoa.</t>
  </si>
  <si>
    <t>24/7 käytössä oleva digitaalinen palvelu, jossa alkava yrittäjä voi testata oman liikeideansa. Vastaus tulee seuraavan arkipäivän kuluessa.</t>
  </si>
  <si>
    <t>Elinkeinoasiamies, yrityskoordinaattori ja elinkeinojohtaja neuvovat toimivia yrityksiä erilaisissa asioissa.</t>
  </si>
  <si>
    <t>Nykyisen haastavan taloustilanteen vallitessa on haastavaa panostaa digitaalisiin palveluihin.</t>
  </si>
  <si>
    <t>Yritysten sijoittumiseen liittyvät palvelut tarjolla pääosin sähköpostilla ja puhelimitse – yritystontit esillä sähköisesti kunnan verkkosivuilla</t>
  </si>
  <si>
    <t>Lähtötaso varsin alhainen. Vaatii isoa ajallista ja taloudellista panostusta.</t>
  </si>
  <si>
    <t>– toteutetaan omalla henkilöstöllä ja ProAgrian toimesta. Yhteydenooto sähköpostilla tai puhelimitse.</t>
  </si>
  <si>
    <t>Maatalousyrityksen aloittaminen perustetaan paperisilla lomakkeilla. Yrityksen perustamisen jälkeen asiointi siirtyy sähköiseen järjestelmään, jonka avulla toteutetaan tukihakemusten jättäminen ja muut yritykseen liittyvät muutostoiminnat.</t>
  </si>
  <si>
    <t>Neuvontapalveluna käytämme sähköisiä välineitä, koulutustilaisuuksia, sekä henkilökohtaisia tapaamisia.</t>
  </si>
  <si>
    <t>Maatalouden tukien haku tapahtunee n.95% sähköisesti. Loppu viidenprosentin osuus toimkittaa paperisen hakemuksen.</t>
  </si>
  <si>
    <t>ATP-todistus on kuljetusvälineen rekisteröintimaan viranomaisen antama todistus siitä, että kuljetusväline on ATP-sopimuksen vaatimusten mukainen.</t>
  </si>
  <si>
    <t>Suoritteesta peritään omakustannusarvon mukaan määräytyvän kiinteä hinta, joka ei mahdollista palvelun digitalisoimista.</t>
  </si>
  <si>
    <t>Virallista mittausta voi hakea puutavaran mittausosapuoli. Sitä haetaan perusmittausta (luovutus-, työ- tai urakointimittaus) koskevan erimielisyyden ratkaisemiseksi.</t>
  </si>
  <si>
    <t>Tehdasmittauksen valvonnan perustana on tehdasmittausilmoitus, jonka tehtaan oma mittaaja on velvoitettu toimittamaan Luonnonvarakeskukseen.</t>
  </si>
  <si>
    <t>Käsitellään lupapiste.fi -palvelun kautta, johon käyttäjä tunnistautuu sähköisesti. Kokonaan sähköinen palveluprosessi. Vastuualue: Ympäristöpalvelut</t>
  </si>
  <si>
    <t>Käsitellään lupapiste.fi -palvelun kautta, johon käyttäjä tunnistautuu sähköisesti. Lisäksi verkkosivuilta tulostettava lomake. Vastuualue: Ympäristöpalvelut</t>
  </si>
  <si>
    <t>Verkkosivuilta tulostettava lomake. Vastuualue: Ympäristöpalvelut</t>
  </si>
  <si>
    <t>Pyritään saamaan mukaan Lupapisteeseen. Lupapiste -palvelun tarjoaja ratkaisee asian.</t>
  </si>
  <si>
    <t>Sähköisellä tunnistautumisella varustettu lomake, joka käsitellään kokonaan sähköisesti Fujitsun CaseM -järjestelmässä. Vastuu: Hallintopalvelut</t>
  </si>
  <si>
    <t>Käsitellään lupapiste.fi -palvelun kautta, johon käyttäjä tunnistautuu sähköisesti. Kokonaan sähköinen palveluprosessi. Vastuualue: Rakennusvalvonta</t>
  </si>
  <si>
    <t>Verkkosivuilta tulostettava lomake. Vastuutaho: Ympäristöpalvelut</t>
  </si>
  <si>
    <t>Kunnittain ei ole syytä lähteä rakentamaan erillisilä kuntakohtaisia sähköisiä järjestelmiä ympäristönsuojelulain mukaisille ilmoituksille vaan ympäristönsuojelun ilmoituksille pitäisi olla valtakunnallinen sähköinen portaali. Yhtenä vaihtoehtona on ottaa tämä mukaan Lupapisteeseen.</t>
  </si>
  <si>
    <t>Yritys-Suomi.fi sivuilta tulostettava lomake. Vastuualue: Ympäristöpalvelut</t>
  </si>
  <si>
    <t>Kunnittain ei ole syytä lähteä rakentamaan erillisilä kuntakohtaisia sähköisiä järjestelmiä ympäristönsuojelulain mukaisille ilmoituksille vaan ympäristönsuojelun ilmoituksille pitäisi olla valtakunnallinen sähköinen portaali. Yhtenä vaihtoehtona on ottaa</t>
  </si>
  <si>
    <t>Verkkosivuilta tulostettava lomake. Vastuutaho: Etelä-Savon Pelastuslaitos</t>
  </si>
  <si>
    <t>Tavoitteena on valtakunnallinen sovellus vuoden 2022 loppuun mennessä. Aikatulu on haasteellinen ja maakuntauudistus vaikuttaa asiaan myös.</t>
  </si>
  <si>
    <t>Verkkosivuilla täytettävä sähköinen lomake (ei tunnistautumisvaadetta mutta mahdollinen)</t>
  </si>
  <si>
    <t>Vapaamuotoinen ilmoitus sähköpostitse. Vastuutaho: Etelä-Savon Pelastuslaitos</t>
  </si>
  <si>
    <t>Sähköisellä tunnistautumisella varustettu lomake, joka käsitellään kokonaan sähköisesti Fujitsun CaseM -järjestelmässä. Vastuu: Terveysvalvonta</t>
  </si>
  <si>
    <t>VATI-kohdetietojärjestelmän kehittäjät eivät toteuta Suomi.fi kautta täytettävien sähköisten lomakeiden käyttöönottoa jo vuonna 2021.</t>
  </si>
  <si>
    <t>Verkkosivuilta tulostettava lomake. Vastuualue: Terveysvalvonta</t>
  </si>
  <si>
    <t>Erilaisten rakennushankkeiden sähköinen vireille saattaminen.</t>
  </si>
  <si>
    <t>Sähköiset hakemukset</t>
  </si>
  <si>
    <t>Rakentamiseen liittyvät luvat, käytössä lupapiste.fi</t>
  </si>
  <si>
    <t>Nuorten palkkaamiseen</t>
  </si>
  <si>
    <t>torin myyntipaikat</t>
  </si>
  <si>
    <t>Yleisötilaisuudet ja massatapahtumat</t>
  </si>
  <si>
    <t>Vesimittari-ilmoitus</t>
  </si>
  <si>
    <t>Yritysneuvontapalvelut yrittäjille</t>
  </si>
  <si>
    <t>Ei välitöntä tarvetta digitalisoimiseen</t>
  </si>
  <si>
    <t>Tonttien myynti ja toimilojen vuokraaminen</t>
  </si>
  <si>
    <t>Pientalotonttien hakeminen onnistuu tunnistautuneena. Yritystonttien osalta ei tarvetta digitalisoimiseen.</t>
  </si>
  <si>
    <t>Neuvontaa tehdään salatun sähköpostin ja etäyhteyksien avulla. Kunnassa käytössä verkossa toimivassa Yritystulkki-palvelussa, josta on saatavilla sekä aineistoa että aloittavan että toimivan yrityksen kehittämiseen, ja työkaluja laskelmien tekoon sekä liiketoimintasuunnitelman tekemiseen.</t>
  </si>
  <si>
    <t>Pelkosenniemen kunnan painopiste palveluiden digitalisoinnissa on tällä hetkellä talous- ja henkilöstöhallinnon digitalisoinnissa, jotta kunta kykenisi vastaamaan lakisääteisiin muutoksiin koskien taloustietojen automatisoitua raportointia valtionkonttorille.</t>
  </si>
  <si>
    <t>Kunta on mukana Yrittäjien Itä-Lappi -hankkeessa, jossa kehitetään yritysten sähköisiä palveluita ja toimintatapoja.</t>
  </si>
  <si>
    <t>Koko kunnan alueella ei ole riittävää laajakaistaverkkoa, joka mahdollistaisi digitaalisten palveluiden hyödyntämisen tarkoituksenmukaisesti.</t>
  </si>
  <si>
    <t>Palveluseteli, haku Visma</t>
  </si>
  <si>
    <t>Lomakkeiden päivitys voi olla tulevaisuudessa haasteena?</t>
  </si>
  <si>
    <t>Yrityksen kehittämissuunnitelmat ja investoinnit. Yritystulkki toimii apuvälineenä tietoturvallisesti.</t>
  </si>
  <si>
    <t>Riittääkö budjetti sopimusten ylläpitoon.</t>
  </si>
  <si>
    <t>Toimitilapalvelu yhteistyössä Ranuan Infra Oy:n kanssa</t>
  </si>
  <si>
    <t>Torimyyntipaikan markkinointi ja myyntipaikan varaus</t>
  </si>
  <si>
    <t>Ikäihmisillä ei ole käytössä tietokonetta tai nettiyhteyttä</t>
  </si>
  <si>
    <t>Markkinapaikan laskutus</t>
  </si>
  <si>
    <t>Vapaiden teollisuustonttien tiedot ja kartta. Yritys varaa tontin omaa tuotantoa varten.</t>
  </si>
  <si>
    <t>Sähköisiä kanavia käyttäen yhteistyössä viranomaisten kanssa.</t>
  </si>
  <si>
    <t>Positiivinen näkyminen julkisuudessa digikanavia hyödyntäen</t>
  </si>
  <si>
    <t>Ranualta löytyvät palvelut löytyvät turvallisesti ladattavan sovelluksen avulla.</t>
  </si>
  <si>
    <t>Palvelut turvallisilla ja saavutettavilla kotisivuilla.</t>
  </si>
  <si>
    <t>Laajennetaan sivustoa sitä mukaan kun saadaan palveluita sähköiseen muotoon mm. teollisuustonttien varaus ja Hillatorin varaus ja maksu.</t>
  </si>
  <si>
    <t>Toimenpiteet, jotka lain tai rakennusjärjestyksen mukaan vaativat ilmoitusta kunnan rakennusvalvontaan.</t>
  </si>
  <si>
    <t>Toimenpiteet, jotka lain tai rakennusjärjestyksen mukaan vaativat kunnan rakennusvalvonnan myöntämän toimenpideluvan.</t>
  </si>
  <si>
    <t>Toimenpiteet, jotka lain tai rakennusjärjestyksen mukaan vaativat kunnan rakennusvalvonnan myöntämän rakennusluvan.</t>
  </si>
  <si>
    <t>Yleisten alueiden (esim. torit, puistot) käyttöluvat.</t>
  </si>
  <si>
    <t>Kesätyöllistämisen tukeminen, tukea maksetaan paikallisen nuoren työllistämisestä paikallisille yrityksille tai yhteisöille sekä yksityishenkilöille.</t>
  </si>
  <si>
    <t>Ysl 118 § mukainen ilmoitusmenettely</t>
  </si>
  <si>
    <t>Rakennulupasovellus; kansalainen voi hakea rakentamiseen liittyviä lupia</t>
  </si>
  <si>
    <t>Q2/2020</t>
  </si>
  <si>
    <t>Perusopetuksen oppilaan sähköinen poissaololupahakemus</t>
  </si>
  <si>
    <t>Yhdistykset ja yhteisöt voivat hakea avustusta kunnanhallitukselta.</t>
  </si>
  <si>
    <t>Maatalousyrittäjä hakee lomatoimistosta  vuosilomalomitusta, sijaisapua ja maksullista lomittaja-apua.</t>
  </si>
  <si>
    <t>Turkistuottaja hakee lomatoimistosta vuosilomaa ja lisävapaata.</t>
  </si>
  <si>
    <t>Lakimuutoksen aikataulu viivästyy.</t>
  </si>
  <si>
    <t>Jokaisen tuotantoeläintenpitäjän on rekisteröidyttävä eläintenpitäjäksi. Rekisteröityminen tehdään  kaupungin maaseutupalveluissa.</t>
  </si>
  <si>
    <t>Ruokaviraston eläinpitäjäreksiterin sähköisen asiointipalvelun kehitystyön viivästyminen edelleen. Piti aueta jo vuonna 2019.</t>
  </si>
  <si>
    <t>Erilaiset maatalousyrittäjien ja maanomistajien pyytämät lausunnot, esim. arviot pellon käyvästä arvosta</t>
  </si>
  <si>
    <t>Rakennuslupa, purkamislupa ja maisematyölupa</t>
  </si>
  <si>
    <t>Taustaprosessit ja -teknologia</t>
  </si>
  <si>
    <t>Jätehuollon järjestämisen viranomaistehtäviin liittyvä asiakasneuvonta ja -tiedotus. </t>
  </si>
  <si>
    <t>Katuluvat</t>
  </si>
  <si>
    <t>Jätemaksun kohtuullistamispäätös, jätehuoltomääräysten poikkeamispäätös</t>
  </si>
  <si>
    <t>Palvelutarvekartoitukset, uutiskirjeet ja tiedotteet yrityksille</t>
  </si>
  <si>
    <t>Avoimet paikat, rekryilmoitukset, työmarkkinatori (TE-palvelut), Ehdokasesittelyt</t>
  </si>
  <si>
    <t>Valtakunnallinen kehitys Työmarkkinatorin osalta, voidaan vaikuttaa paikallisesti osittain</t>
  </si>
  <si>
    <t>Työnantajapuhelin- ja sähköposti, Yrittäjyysneuvonta</t>
  </si>
  <si>
    <t>Virtuaaliset rekrytointitapahtumat, virtuaalinen rekrytointikanava (tulossa)</t>
  </si>
  <si>
    <t>Taylor´s house: ehdokasesittely yritystarpeeseen ja räätälöity yrityksen ja osaajan yhteistyö</t>
  </si>
  <si>
    <t>Rekrylisä- ja palkkio työnantajalle rekrytoinnin tueksi (e-lomake), Tulossa palkkatukipäätökset (oma-asiointi/ ura) sekä palkkatukimatching palvelu oma-asioinnissa</t>
  </si>
  <si>
    <t>www.tukialusta.fi, neuvontapalvelu (puhelin ja chatbot), starttiraha</t>
  </si>
  <si>
    <t>www.yritystieto.businesstampere.fi, Elinvoimanäkymien tietokokoelma, Business Explorer – datatyökalu auttaa alueesta kiinnostuneita yrityksiä etsimään ja analysoimaan alueen talous- ja väestötilastoja</t>
  </si>
  <si>
    <t>Yritysten ja ekosysteemitasolla tapahtuvan matching toiminnan kehittäminen</t>
  </si>
  <si>
    <t>Työkaluja, lomakkeita ja tietoa kootusti sekä aloittavalle että toimivalle yrityksille (https://www.yritystulkki.fi/fi/alue/tredea/)</t>
  </si>
  <si>
    <t>Käyttäminen mahdollista myös yrityksen perustamista harkitsevalle</t>
  </si>
  <si>
    <t>Henkilökohtaiset tapaamiset asiakkaiden kanssa, klinikat</t>
  </si>
  <si>
    <t>Kehitteillä digitaalinen Tampere Business Community, Alustan tuleva osoite: https://business-tampere.hivebrite.com/</t>
  </si>
  <si>
    <t>Ajankohtaista tietoa ja koulutusta yrittäjille, mm. verkkowebinaarit ja koulutukset</t>
  </si>
  <si>
    <t>Tavoitteena kehittää n.s 3D-virtuaalinen eteinen, huone, alue, jonne voidaan ohjata isompiin tapahtumiin/messuihin osallistuvat ennen tapahtuman alkua ja jonka kautta pääsee ohjautumaan erilaisiin virtuaalihuoneisiin yms. pilottiversio: https://mobility4recovery.fi/MNGSiDN/tampere/</t>
  </si>
  <si>
    <t>Viheralueluvat Lupapisteessä</t>
  </si>
  <si>
    <t>Yhdistykset ja yhteisöt voivat hakea avustuksia kunnanhallitukselta. Avustuksia voidaan myöntää toimintaan tai tapahtumien järjestämiseen.</t>
  </si>
  <si>
    <t>Yksinyrittäjä voi hakea toimintatukea kunnalta</t>
  </si>
  <si>
    <t>Haku loppuu 30.9.2020. Toteutusta voidaan käyttää jatkossa muissa vastaavissa hauissa, ja se on päivitettävissä tasolle 1.1</t>
  </si>
  <si>
    <t>Voi hakea rakennus- tai toimenpidelupaa</t>
  </si>
  <si>
    <t>Palvelun tuottaa Suupohjan peruspalveluliikelaitokuntayhtymä, Toimii vastuu organisaationa</t>
  </si>
  <si>
    <t>Ilmoittautuminen yrityshakemistoon ja kunnan yritysten hakeminen</t>
  </si>
  <si>
    <t>Sähköinen asiointi ja ajanvaraus, neuvonta Teams-kokouksessa</t>
  </si>
  <si>
    <t>Avustuksien hakeminen, käsittely ja oikaisuvaatimuksen tekeminen</t>
  </si>
  <si>
    <t>Tarpeisiin sopivan yritystontin löytäminen</t>
  </si>
  <si>
    <t>Omakotitontin ostaminen</t>
  </si>
  <si>
    <t>Vantaan Ympäristöterveydenhuollon ilmoitukset, tiedoitukset ja hakemukset Oma Vantaa palvelussa</t>
  </si>
  <si>
    <t>Saavutettavuuden huomiointi kesken, ratkaisun tiekartta tekeillä</t>
  </si>
  <si>
    <t>Vantaan avustushakemukset Oma Vantaa -palvelussa osoitteessa asiointi.vantaa.fi</t>
  </si>
  <si>
    <t>Sähköinen yhteydenotto ja ajanvaraus neuvontapalveluun - neuvonta mahdollista etäyhteydellä</t>
  </si>
  <si>
    <t>kartoitus meneillään</t>
  </si>
  <si>
    <t>Kesätyöseteli - haku sähköisesti ja paperilomakkeella</t>
  </si>
  <si>
    <t>Mahdollisuus hakea tukea COVID-19 viruksen johdosta tukea</t>
  </si>
  <si>
    <t>tilapäinen palvelu</t>
  </si>
  <si>
    <t>Mahdollisuus ilmoittaa tapahtuma kaupungin tapahtumakalenteriin</t>
  </si>
  <si>
    <t>Uusi ratkaisu hankinnassa</t>
  </si>
  <si>
    <t>Asiakas hankkii kopion arkistossa olevasta asiakirjasta tai kartasta rajapinnan kautta</t>
  </si>
  <si>
    <t>Paikkatietoaineisto WMS, WMTS tai OGC API Features rajapintana taikka tiedostona.</t>
  </si>
  <si>
    <t>Luvan saanut sopimuskäyttäjä (isännöintitoimisto, pankki, kiinteistönvälitys tai vastaava) voi hakea tietoja HTJ:stä rajapintojen kautta.</t>
  </si>
  <si>
    <t>Osakeluettelo (julkinen, yhtiön) ja osakehuoneistotuloste (laaja, suppea).</t>
  </si>
  <si>
    <t>Yritys voi ostaa painettuja karttoja taikka räätälöidyn karttatulosteen haluamaltaan alueelta.</t>
  </si>
  <si>
    <t>Hakemus kiinnityksen vahvistamiseksi kiinteistöön</t>
  </si>
  <si>
    <t>Hakemus muun erityisen oikeuden (käyttöoikeus, eläkeoikeus ja hallinnanjakosopimus) vahvistamiseksi toisen omistamaan kiinteistöön.</t>
  </si>
  <si>
    <t>Kiinteistön saaja voi hakea omistusoikeutensa rekisteröintiä. Omistusoikeus merkitään lainhuuto- ja kiinnitysrekisteriin.</t>
  </si>
  <si>
    <t>Hakemus vuokraoikeuden vahvistamiseksi toisen omistamaan kiinteistöön</t>
  </si>
  <si>
    <t>Kaupanvahvistaja tekee MML:lle ilmoituksen vahvistamastaan kiinteistöluovutuksesta</t>
  </si>
  <si>
    <t>Lunastuslupa, tutkimuslupa, kaupanvahvistajan määräys, rasitteen lakkauttaminen, yhteisen alueen liittäminen kiinteistöön ym. Päätökset jotka eivät edellytä maanmittaustoimitusta..</t>
  </si>
  <si>
    <t>KTJ tietotuotteet rajapinnoilta</t>
  </si>
  <si>
    <t>Kiinteistön omistaja hakee maanmittaustoimitusta.</t>
  </si>
  <si>
    <t>Myyjä voi luonnostella kauppakirjan tai muun kiinteistön luovutuskirjan jonka jälkeen myyjä ja ostaja allekirjoittavat sen sähköisesti. Kiinteistön luovutuskirjan voi luonnostella myös integraattorin tarjoamassa palvelussa ja toimittaa XML sanomana MML:een</t>
  </si>
  <si>
    <t>Asiakas saa käyttöoikeuden rajapinnan kautta Kiinteistötietojärjestelmän aineistoon</t>
  </si>
  <si>
    <t>Käyttäjä voi ladata tiedostoina paikkatietoaineistoja jotka eivät ole avoimia.</t>
  </si>
  <si>
    <t>Odottaa sopimushallinnan digitalisoinnin toteutusta</t>
  </si>
  <si>
    <t>Luovutettu alue kiinteistöstä. Määräalasta muodostetaan uusi kiinteistö.</t>
  </si>
  <si>
    <t>Osakehuoneistorekisteriin kirjataan rajoitus että osakehuoneiston omistaja ei voi ilman käyttöoikeuden haltijan suostumusta luovuttaa huoneistoa edelleen tai hakea panttauksen rekisteröintiä. Myös ns. RS-menettelyn alkaminen katsotaan tähän kuuluvaksi.</t>
  </si>
  <si>
    <t>Lainanantaja (yleensä pankki) hakee panttauksen rekisteröintiä, kun osakehuoneistoa käytetään lainan vakuutena. Panttaus rekisteröidään Maanmittauslaitoksen huoneistotietojärjestelmään ja se korvaa osakekirjan antamisen pantiksi lainanantajalle.</t>
  </si>
  <si>
    <t>Omistaja hakee omistusoikeutensa rekisteröintiä omaan osakehuoneistoonsa, kun taloyhtiön osakeluettelo on sähköisenä Maanmittauslaitoksen ylläpitämässä huoneistotietojärjestelmässä.</t>
  </si>
  <si>
    <t>As Oy tai tämän edustaja siirtää osakeluettelon osakehuoneistorekisteriin MML:n ylläpitovastuulle</t>
  </si>
  <si>
    <t>Lainhuuto-, rasitus- tai vuokraoikeustodistus. Ote kiinteistörekisteristä, karttaote, käyttöoikeusyksikön ote.</t>
  </si>
  <si>
    <t>Yritys voi hakea rajapintapalvelun tai käyttöliittymän käyttöoikeutta. Edellyttää lupaa tai molempien osapuolten allekirjoittamaa sopimusta.</t>
  </si>
  <si>
    <t>Sähköisen allekirjoituksen yhteinen tukipalvelu puuttuu.</t>
  </si>
  <si>
    <t>Asiakas saa käyttöoikeuden rajapinnan kautta paikkatietoaineistoon joka ei ole avointa dataa</t>
  </si>
  <si>
    <t>Maanmittauslaitokseen ilmoitetaan tiekunnan päätös, joka koskee tiekunnan sääntöjen vahvistamista tai kumoamista, tiekunnan perustamista, yhdistämistä, liittämistä, jakamista tai lakkauttamista sekä yhteystietoja.</t>
  </si>
  <si>
    <t>Huoneiston omistajan yhteystietojen ylläpitäminen HTJ:ssä</t>
  </si>
  <si>
    <t>Huoneistotietojärjestelmässä ylläpidetään huoneiston omistajan yhteystietoja, ja niitä käytetään taloyhtiön viestintään ja esim. kokouskutsujen lähettämiseen. Lähtökohtaisesti yhteystietoina huoneistotietojärjestelmässä ovat VTJ/YTJ yhteystiedot, mutta omistajalla on oikeus ilmoittaa tästä poikkeava yhteystieto.</t>
  </si>
  <si>
    <t>Tarkoitus on käyttää digitalisointia ja automatisointia työpaikkojen tasa-arvosuunnitelmien valvonnan apuna. Työkalun avulla ei ole tarkoitus tehdä tasa-arvosuunnitelmaa, vaan tarkoitus on antaa digitalisoidusti  palautetta jo tehdystä työpaikan tasa-arvosuunnitelmasta.</t>
  </si>
  <si>
    <t>Resurssien (henkilö- ja taloudelliset resurssit) puute; mahdolliset teknisen kehittämisen haasteet</t>
  </si>
  <si>
    <t>Matka-alan yritykset voivat itse tallentaa KKV:lle raportoitavat tiedot KKV:n Valma-palveluun lähettämisen sijaan.</t>
  </si>
  <si>
    <t>Yritykset, jotka ovat lain mukaan velvollisia tekemään ilmoituksen yrityskaupastaan, toimittavat ilmoituksen liitteineen turvaviestillä.</t>
  </si>
  <si>
    <t>Puhelimitse ja/tai turvaviesti</t>
  </si>
  <si>
    <t>Työnantajan hakemus varata henkilöstöään kriittisiin töihin poikkeusoloissa</t>
  </si>
  <si>
    <t>Lupahallinnon asiointipalvelut</t>
  </si>
  <si>
    <t>Aluehallintolain alaisten lupien sekä PV:n vierailulupien hakeminen</t>
  </si>
  <si>
    <t>Osin edellyttää hallinnollista käsittelyä useiden viranomaisten toimesta, johon ei ole teknistä toteutusta tarjolla. Tuotannossa olevan järjestelmän audtioinnin mahdollisuuksista sopiminen G15Valtori TUVE-yksikön kanssa</t>
  </si>
  <si>
    <t>Tuulivoimalupien lausuntojen käsittely</t>
  </si>
  <si>
    <t>Mahdollisuus ilmoittaa lentomelusta aiheutuneista vahingoista.</t>
  </si>
  <si>
    <t>Lentonäytökset/ylilennot</t>
  </si>
  <si>
    <t>Mahdollisuus esittää pyyntö lentonäytöksen / ylilennon toteutuksesta</t>
  </si>
  <si>
    <t>Tietoturvallinen viestintä- kanava</t>
  </si>
  <si>
    <t>Tunnistautumista edellyttävä luottamuksellisen tiedon välityskanava</t>
  </si>
  <si>
    <t>Muu palvelu</t>
  </si>
  <si>
    <t>Edellytetyn saantitodisuksellisen paperijakelun puuttuminen suomi.fi viestit -palvelun valikoimasta</t>
  </si>
  <si>
    <t>PV kumppani tekee esityksen tarpeesta,  metsähallitus laatii vuokrasopimuksen</t>
  </si>
  <si>
    <t>Toteutuu osana valtionhallinnon yhteistä HANKI-palvelua</t>
  </si>
  <si>
    <t>Palvelu on jo käytössä digitaalisena. Palvelun omistaa Hansel Oy, jota ohjaa VM.</t>
  </si>
  <si>
    <t>Palvelussa voit antaa ajoneuvon käyttöönottoilmoituksen sähköisesti. Käyttöönottoilmoitus annetaan ajoneuvoista, jotka on tarkoitus rekisteröidä Suomeen.</t>
  </si>
  <si>
    <t>Palvelussa voit ilmoittaa siitä, että tuot ajoneuvon väliaikaisesti Suomeen omaan käyttöösi ja ajoneuvon käyttö on verotonta. Ajoneuvoa voi käyttää verottomasti enintään 14 vuorokautta kalenterivuodessa.</t>
  </si>
  <si>
    <t>Arvonlisävero sekä muut oma-aloitteisesti ilmoitettavat ja maksettavat verot kuten arpajaisvero,apteekkivero, vakuutusmaksuvero ja ennakonpidätykset ja lähdeverot pitää ilmoittaa sähköisesti OmaVerossa tai Ilmoitin.fi-palvelussa. Näiden palvelujen kautta voi antaa myös arvonlisäveron yhteenvetoilmoituksen sekä ilmoituksen toimitusvarastoon siirrosta. OmaVerossa voi hakea arvonlisäveron palautusta toisesta EU-maasta ja ilmoittaa arvonlisäveron erityisjärjestelmän tietoja. Ilmoitin.fi-palvelussa voi hakea maahantuonnon arvonlisäveron vertailutietoja.</t>
  </si>
  <si>
    <t>Arvonlisäverovelvollisten rekisteriin voi ilmoittautua tai hakeutua ja rekisteröintiä muuttaa OmaVerossa. OmaVerossa rekistereihin voi ilmoittautua/hakeutua ja rekisteröintejä muuttaa ja päättää ne, joilla on Y-tunnus.</t>
  </si>
  <si>
    <t>Palvelussa voit lähettää  autoveroilmoituksen liitteineen tai hakemuksen autoveron vientipalautuksesta sähköisesti Verohallinnolle. Palvelun kautta annettuun autoveroilmoitukseen saat autoveropäätöksen sähköisesti. Autojen maahantuojat ja autoliikkeet /rekisteröidyt asiamiehet) voivat ilmoittaa XML-sanomalla, rekisterit ja käteisasiakkaat.</t>
  </si>
  <si>
    <t>Maatalouden energiatuotteiden valmisteveron palautus</t>
  </si>
  <si>
    <t>Yritykset ja yhteisöt voivat hakea maatalouden energiatuotteiden valmisteveron palautusta OmaVerossa tai ilmoitin.fi:ssä.</t>
  </si>
  <si>
    <t>Ennakonpidätystiedot maksajille</t>
  </si>
  <si>
    <t>Yrityksen ja yhteisöt voivat kysellä API rajapinnan kautta suorituksensaajan ennakonpidätystiedot ennen suorituksen maksamista.</t>
  </si>
  <si>
    <t>Ennakonpidätystietojen suorasiirto maksajille</t>
  </si>
  <si>
    <t>Yritykset ja yhteisöt saavat peruslaskennan ennakonpidätystiedot suorasiirtomenettelyllä</t>
  </si>
  <si>
    <t>Ennakonpidätystietojen suorasiirto</t>
  </si>
  <si>
    <t>Ennakkoperintärekisteriin voi ilmoittautua ja rekisteröinnin päättää OmaVerossa. OmaVerossa rekisteriin voi ilmoittautua ja rekisteröinnin päättää ne, joilla on Y-tunnus.</t>
  </si>
  <si>
    <t>Yritykset ja yhteisöt voivat hakea eri verolajien ennakkoratkaisuja OmaVerossa.</t>
  </si>
  <si>
    <t>Yritykset ja yhteisöt voivat hakea ennakkoveroa, tehdä muutoksia ennakkoveroon ja hakea lisäennakkoa OmaVerossa.</t>
  </si>
  <si>
    <t>Verohallinto voi vapauttaa yleishyödyllisen yhteisön kokonaan tai osittain suorittamasta tuloveroa eräiden yleishyödyllisten yhteisöjen veronhuojennuksista annetun lain (1976/680) mukaisesti. Veronhuojennusta voi hakea OmaVerossa tai paperilomakkeella.</t>
  </si>
  <si>
    <t>Yritykset ja yhteisöt voivat tarkistaa ja antaa kiinteistöveroilmoituksen OmaVerossa.</t>
  </si>
  <si>
    <t>OmaVerossa voi hakea kirjallista ohjausta arvonlisäverotuksesta ja vakuutusmaksuverotuksesta.</t>
  </si>
  <si>
    <t>Yritys tai yhteisö voi antaa lahjaveroilmoituksen OmaVerossa sekä hakea pidennystä lahjaveroilmoituksen jättämiseen OmaVerossa.</t>
  </si>
  <si>
    <t>Lahjaveroilmoitus ja hakemus lahjaveroilmoituksen antamisajan pidentämiseksi</t>
  </si>
  <si>
    <t>Ulkomainen yritys tai yhteisö hakee lähdeverokorttia Suomesta saamaansa tuloa varten paperilomakkeella. Lähetä hakemus lomakkeessa mainittuun osoitteeseen. Voit myös viedä hakemuksen mihin tahansa Verohallinnon toimipisteeseen.</t>
  </si>
  <si>
    <t>Nykyään vain paperilomake mahdollinen.  Jatkokehityksen osalta edellytyksenä viestinvaihdon mahdollistaminen palvelussa ja ulkomaisen yrityksen vahvan tunnistautumisen mahdollistaminen laajemmin.</t>
  </si>
  <si>
    <t>Ulkomainen yhteisö voi hakea takaisin Suomessa liikaa tai aiheettomasti perittyä lähdeveroa. Verohallinnon sähköisen asiointipalvelun kautta voi jättää lähdeveron palautushakemuksia osinko-, korko- ja roljaltituloista. Ulkomainen yhteisö voi hyödyntää Finnish Authenticator -tunnistuspalvelua.</t>
  </si>
  <si>
    <t>Yritys tai yhteisö voi tehdä maksujärjestelypyynnön OmaVerossa.</t>
  </si>
  <si>
    <t>OmaVerossa on nähtävillä verojenmaksuyhteystiedot: Verohallinnon tilinumerot ja viitenumerot. API rajapinnan kautta voi kysyä maksuviitteitä. Myös kiinteistönvälittäjä voi kysyä asiakkaan puolesta tämän viitenumeroa rajapinnan kautta.</t>
  </si>
  <si>
    <t>Voit hakea muutosta eri verolajien verotukseen, ennakkoratkaisuihin ja muihin päätöksiin OmaVerossa.</t>
  </si>
  <si>
    <t>Lahjoituksen saajana oleva, euroopan talousalueella sijaitseva yhdistys, säätiö tai niiden yhteydessä oleva rahasto, voi hakea nimeämispäätöstä lahjoitusvähennystä varten OmaVerossa.</t>
  </si>
  <si>
    <t>Voit käyttää palkanlaskentaan ilmaista palkka.fi-palvelua. Palvelu laskee palkan sivukuluineen, muodostaa maksutiedot, hoitaa arkistoinnin ja tulorekisteri-ilmoitukset puolestasi.</t>
  </si>
  <si>
    <t>Palkanlaskentaan ja ilmoittamiseen tarkoitettu palvelu, jossa ei ole lisäselvityspyyntöjen tai päätösten viestinvaihtoa, koska ko. toiminnallisuuksille ei ole tässä palvelussa tarvetta. Tietojen tarkastelu ja viestinvaihto kunkin organisaation muissa palveluissa.</t>
  </si>
  <si>
    <t>Rakennustyön tilaajien on kerättävä tietoja rakennusurakoista, ja päätoteuttajan on kerättävä tietoja yhteisen työmaan työntekijöistä. Tiedot voi ilmoittaa OmaVerossa tai Ilmoitin.fi-palvelussa.</t>
  </si>
  <si>
    <t>Vakuutuksenantajan pitää joka vuosi ilmoittaa Verohallinnolle tiedot satovahinko-, maatalouden alkutuotannon kasvintuhooja- ja eläintautivakuutussopimuksista. Tiedot ilmoitetaan sähköisessä muodossa, esim. Excel-taulukossa turvasähköpostin liitteenä.</t>
  </si>
  <si>
    <t>Ilmoittaminen mahdollista nykyään vain sähköpostin liitetiedostona. Ilmoittajia vähäinen määrä. Väliaikainen laki.</t>
  </si>
  <si>
    <t>Jos avoimen yhtiön, kommandiittiyhtiön, osakeyhtiön tai osuuskunnan omistuksesta tai osuuksista yli puolet vaihtuu, edellisten vuosien tappioita ei voi enää vähentää. Osakeyhtiö tai osuuskunta ei voi myöskään käyttää edellisten vuosien yhtiöveron hyvityksiä. Vähentämiseen voi kuitenkin hakea poikkeuslupaa. Hakemuksen voi tehdä se yhtiö tai osuuskunta, jonka tappioista tai yhtiöveron hyvityksistä on kysymys. Poikkeuslupaa voi hakea OmaVerossa.</t>
  </si>
  <si>
    <t>Tilinumero ilmoitetaan Verohallinnolle veronpalautusten maksamista varten sähköisesti OmaVero-palvelussa.</t>
  </si>
  <si>
    <t>Yritys tai yhteisö voi pyytää todistusta arvonlisäverovelvollisuudesta OmaVerossa.</t>
  </si>
  <si>
    <t>Yritys tai yhteisö voi hakea todistusta Suomessa asumisesta OmaVerossa.</t>
  </si>
  <si>
    <t>Varainsiirtovero ilmoitetaan OmaVerossa. Sen jälkeen saat yleensä noin 2 arkipäivän kuluessa todistuksen varainsiirtoverosta OmaVeron postilaatikkoon.</t>
  </si>
  <si>
    <t>Tulorekisteriin ilmoitetaan tiedot palkoista, luontoisedut, palkkiot, työkorvaukset (kun suorituksen saaja ei ole ennakkoperintärekisterissä), muut ansiotulot ja verovapaat ja veronalaiset kustannusten korvaukset. Jos käytät palkanlaskentaan Palkka.fi-palvelua, tiedot voit lähettää sitä kautta tulorekisteriin.</t>
  </si>
  <si>
    <t>Työnantajarekisteriin voi ilmoittautua OmaVerossa tai YTJ asiointipalvelussa. OmaVerossa rekisteriin voivat ilmoittautua ja rekisteröintitietoja muuttaa ja päättää ne, joilla on y-tunnus.</t>
  </si>
  <si>
    <t>Voit antaa ennakkoilmoituksia, valmisteveroilmoituksia, sähkönmyyjän luovutustietoilmoituksia, tehdä palautushakemuksia ja maksaa valmisteveron suorituksia sekä selailla omia aikaisempia valmisteverotietoja OmaVerossa.</t>
  </si>
  <si>
    <t>EMCS on sähköinen järjestelmä, jonka avulla valvotaan EU:ssa yhdenmukaistetun valmisteveron alaisten tuotteiden eli alkoholin, alkoholijuomien, tupakan ja nestemäisten energiatuotteiden verottomuusjärjestelmässä tapahtuvia siirtoja.</t>
  </si>
  <si>
    <t>Teollisuusyrityksen pitää rekisteröityä tuensaajaksi, jos yritykselle ei makseta tukea veronpalautuksena vaan yritys saa tuen suoraan verotuksen yhteydessä alempana verotasona. Tässä palvelussa voit rekisteröityä sähköiseen valmisteverotuksen tuensaajarekisteriin.</t>
  </si>
  <si>
    <t>Voit ilmoittaa ja maksaa varainsiirtoveron OmaVero-palvelussa. Kiinteistövälittäjä ja arvopaperikauppiaan on annettava varainsiirtoveroilmoitus sähköisesti VeroAPI-rajapinnan kautta tai Lomake.fi:ssä.</t>
  </si>
  <si>
    <t>Voit antaa ilmoituksen toiminnan tuloista ja menoista OmaVerossa, Ilmoitin.fi-palvelussa tai rajapinnan kautta. OmaVerossa voi myös hakea lisäaikaa veroilmoituksen antamiseen.</t>
  </si>
  <si>
    <t>Voit maksaa verosi OmaVerossa. Jos maksat veron OmaVeron kautta, maksupäivä on aina kuluva päivä, jota ei voi muuttaa. Maksu näkyy OmaVerossa yleensä 1–2 arkipäivän kuluttua maksusta.</t>
  </si>
  <si>
    <t>Ammatinharjoittaja voi merkitä veronumeron rekisteriin OmaVerossa. Yritys tai yhteisö voi työnantajana hakea työntekijöilleen veronumerot OmaVerosta tai Ilmoitin.fi-palvelun kautta.</t>
  </si>
  <si>
    <t>Yritys tai yhteisö voi tilata verovelkatodistuksen OmaVerosta tai sähköisellä lomakkeella (vero.fi/verovelkatodistus). OmaVerossa tilattu todistus toimitetaan palveluun heti tilauksen jälkeen ja sen voi tulostaa sieltä itse.</t>
  </si>
  <si>
    <t>Vuosi-ilmoituksia voi antaa Lomake.fi-, Ilmoitin.fi- ja Verohallinnon asiointipalveluissa. Vuosi-ilmoituksen voi antaa muun muassa rajoitetusti verovelvolliselle maksetuista suorituksista, osingoista, eläkkeistä ja etuuksista, ammattiyhdistysjäsenmaksuista ja  työttömyyskassamaksuista sekä puukaupoista (puun ostajan vuosi-ilmoitus).</t>
  </si>
  <si>
    <t>Ilmoitin.fi ja Lomake.fi on tarkoitettu vain ilmoitusten antamiseen. Viestinvaihto ja mahdolliset ilmoituksista aiheutuvat päätökset ovat OmaVerossa.</t>
  </si>
  <si>
    <t>Y-tunnuksen hakeminen</t>
  </si>
  <si>
    <t>Y-tunnuksen hakeminen elinkeinotoiminnan tai maatalouden harjoittamista varten on mahdollista OmaVerossa.</t>
  </si>
  <si>
    <t>Työkorvaus verokortti arvolisäverovelvolliselle tai ei-arvonlisäverovelvolliselle</t>
  </si>
  <si>
    <t>Verokortti</t>
  </si>
  <si>
    <t>Starttirahan myöntäminen</t>
  </si>
  <si>
    <t>Starttiraha edistää uutta yritystoimintaa ja työllistymistä. Se turvaa yrittäjän toimeentulon siltä ajalta, jonka yritystoiminnan käynnistys ja vakiinnuttaminen arviolta kestää – kuitenkin enintään 12 kuukauden ajan. Starttiraha on peruspäivärahan suuruinen (33,78 € /päivä) ja sitä maksetaan enintään viideltä päivältä kalenteriviikossa. -Ts. Starttiraha on yrittäjälle tarjottava tuki, jonka tarkoitus on edistää uutta yritystoimintaa ja työllistymistä. Tuki turvaa yrittäjän toimeentulon siltä ajalta, jonka yritystoiminnan käynnistys ja vakiinnuttaminen arviolta kestää.</t>
  </si>
  <si>
    <t>Starttiraha</t>
  </si>
  <si>
    <t>Työvoimakoulutuksena järjestetään myös koulutusta, joka tähtää yrittäjän ammattitutkintoon tai sen osan suorittamiseen.</t>
  </si>
  <si>
    <t>Yrittäjyysbuustipalvelu</t>
  </si>
  <si>
    <t>Yrittäjyysbuusti on ainutlaatuinen palvelumalli, jolla tuetaan yrittäjyyttä suunnittelevien pyrkimyksiä ja alle 12 kuukautta yrittäjinä toimineiden liiketoimintaa. Palvelun mahdollistaa yrittäjyyden aloittamisen, yrityksen perustamisen tai juuri käynnistyneen yritystoiminnan kehittämisen.</t>
  </si>
  <si>
    <t>Yrittäjyysbuusti</t>
  </si>
  <si>
    <t>RekryKoulutus</t>
  </si>
  <si>
    <t>RekryKoulutus on joustava tapa hankkia uusia työntekijöitä yritykseen, jos heitä ei löydy työmarkkinoilta tai alan oppilaitoksista. Palvelussa valitut työnhakijat saavat työtehtäviin räätälöidyn ammatillisen koulutuksen, minkä jälkeen yritys palkkaa heidät töihin</t>
  </si>
  <si>
    <t>TäsmäKoulutus</t>
  </si>
  <si>
    <t>Palvelussa olemassaolevat työntekijät saavat työnantajan tarpeisiin räätälöityä ammatillista lisäkoulutusta, joka helpottaa uusien osaamisvaatimusten hallintaa.</t>
  </si>
  <si>
    <t>Muutosturva</t>
  </si>
  <si>
    <t>Henkilöstön sopeuttamiseen liittyviä yhteistoimintaneuvotteluja käyvä yritys ilmoittaa neuvottelujen alkamisesta te-toimistoon (Laki yhteistoiminnasta yrityksessä). Lakisääteisen ilmoituksen lisäksi tarjotaan työnantajalle neuvontaa yhteistoimintamenettelyssä sekä julkisista palveluista lomautetuille ja irtisanotuille. Jos irtisanottuja on 10 tai enemmän, työnantaja ilmoittaa irtisanotuista tiedot TEM722-lomakkeella. Yt-neuvottelutiedon ja TEM722-lomakkeen voi toimittaa Suomi.fi-tunnuksilla TE-palvelun työnantajan oma asiointi -järjestelmään. Muutosturvabotti TE-palvelut.fi -sivuilla neuvoo myös työantaja-asiakasta.</t>
  </si>
  <si>
    <t>Hankintayksikkö avaa hankintailmoituksen sähköisessä järjestelmässä, jossa tarjoajat voivat jättää tarjouksen. Pienhankintajärjestelmä ja Porin hankintapalveluiden kautta hankintajärjestelmä ovat käytössä</t>
  </si>
  <si>
    <t>Kuntalaisaloite on asukkaiden tai asukasryhmien laatima kirjallinen aloite, jonka kautta kunnan asukas voi vaikuttaa suoraan oman kuntansa toimintaan ja päätöksentekoon.</t>
  </si>
  <si>
    <t>Kaupungin laskutus ja laskujen vastaanottaminen. E-lasku on jo käytössä.</t>
  </si>
  <si>
    <t>Sähköinen lupapiste kattaa rakennus- ja toimenpidelupien, toimenpideilmoitusten sekä poikkeamispäätösten hakemisen.</t>
  </si>
  <si>
    <t>Hakemus palvelusetelituottajaksi sivistys- ja perusturvapalvelukeskuksiin</t>
  </si>
  <si>
    <t>Katu- ja muilla yleisillä alueilla tehtäviin töihin on haettava ennakkoon lupa. Pysyvät ja tilaipäiset sijoittamis- ja käyttöluvat kaupungin alueella.</t>
  </si>
  <si>
    <t>Sähköinen kartta- ja varausjärjestelmä</t>
  </si>
  <si>
    <t>Vesiliittymien omistajat ilmoittavat mittarilukemat</t>
  </si>
  <si>
    <t>Yhdistysten liikunta- ja kulttuuriavustusten hakeminen tapahtuu sähköisen avustusverkon kautta.</t>
  </si>
  <si>
    <t>Etelä-Satakunnan ympäristötoimisto on toimijana.  Toimintaan kuuluu seuraavat toimet ja niihin liittyvät luvat:  ympäristön pilaantumisen valvonta ja ennaltaehkäisy, ympäristöluvat, jätehuollon, vesihuollon, ojitusasioiden, vesirakentamisen ja maa-ainesten oton lupa- ja valvontatehtävät, maasto- ja vesiliikenteen lupa-asiat, maisematyöluvat asemakaava-alueilla, ajoneuvojen siirtotehtävät, luonnonmuistomerkkien rauhoittaminen</t>
  </si>
  <si>
    <t>Etelä-Satakunnan ympäristötoimisto on toimijana. Toimintaan kuuluu seuraavat toimet ja niihin liittyvät luvat: eläinlääkintähuolto, terveydensuojelu-, elintarvike- ja tupakkavalvonta sekä lääkelain mukainen valvonta</t>
  </si>
  <si>
    <t>Alkavien ja toimivien yritysten neuvonta, tiedottaminen.</t>
  </si>
  <si>
    <t>Yritysten arvoverkosto- ja ekosysteemipalvelut</t>
  </si>
  <si>
    <t>Yritysten kansaivälistymispalvelut</t>
  </si>
  <si>
    <t>Palkkatuki yrityksille ja yhdistyksille tukemaan työttömän työllistämistä</t>
  </si>
  <si>
    <t>Voidaan myöntää yritykselle kuntalaisen työllistämisestä</t>
  </si>
  <si>
    <t>Yrityksten sijoittumispalvelut</t>
  </si>
  <si>
    <t>Yksinyrittäjille haettava Korona-avustus</t>
  </si>
  <si>
    <t>Yrityksille järjestettävä teemakohtainen sparraus.</t>
  </si>
  <si>
    <t>Yrityksille haettava kehittämisen avustus, palvelun tuottajan osio</t>
  </si>
  <si>
    <t>Yrityksille haettava kehittämisen avustus, kehittämisen palvelun käyttäjän osio</t>
  </si>
  <si>
    <t>Yrityksten kehittämispalvelut</t>
  </si>
  <si>
    <t>ELTY - Työllisyyden kuntakokeilu (Työmarkkinatori)</t>
  </si>
  <si>
    <t>Työllistymisen uuden palveluympäristön kuntatasoinen käyttöönotto</t>
  </si>
  <si>
    <t>Kaupungin hankinnoista tiedottaminen, yksittäisen hankinnan valinta siirtää Cloudiaan</t>
  </si>
  <si>
    <t>Hankintaprosessi kansallisessa portaalissa, Tarjouspalvelu enemmän tiedottamisen kanava.</t>
  </si>
  <si>
    <t>Yritys voi hakea asemakaavan muutosta.</t>
  </si>
  <si>
    <t>Hakemus kaupunkikuvatoimikunnan ennakkolausunnosta</t>
  </si>
  <si>
    <t>ARA:lta haettavan avustukseen lisäksi kaupungilta haettava avustus</t>
  </si>
  <si>
    <t>Lupa 8 viikon tyhjennysvälille</t>
  </si>
  <si>
    <t>Kaupungin keskitetty karttasovellut (Trimble), jossa johtotiedot osana muuta rakennetun infran tietopalvelua</t>
  </si>
  <si>
    <t>Myyntipaikoista ilmoittaminen, myyntipaikkojen lunastaminen (kauppatori)</t>
  </si>
  <si>
    <t>Lupa jätehuollon keskeyttämiselle</t>
  </si>
  <si>
    <t>Hekmus jätehuollon maksujen kohtuullistamisesta</t>
  </si>
  <si>
    <t>Yritys voi esittää muistutuksen tai lausunnon liittyen kaavoitukseen</t>
  </si>
  <si>
    <t>ARA-hakemusten vastaanotto, lausuminen ja toimittaminen ARA:an.</t>
  </si>
  <si>
    <t>Lupa normaaliliikenteen mittarajat ja painorajoitukset ylittävälle kuljetukselle.</t>
  </si>
  <si>
    <t>Haetaan ELY:n kautta</t>
  </si>
  <si>
    <t>Lomittaja-apu maatalousyrittäjille ja turkistuottajille</t>
  </si>
  <si>
    <t>Ulkoistettu Keuruulle</t>
  </si>
  <si>
    <t>Lupa tehdä muutostyö rakennuskielto- tai kaava-alueella</t>
  </si>
  <si>
    <t>Lupa yli kymmenen puun kaatamiselle</t>
  </si>
  <si>
    <t>Lupa kaavasta tai määräyksistä poikkeavalle rakentamiselle</t>
  </si>
  <si>
    <t>Huolto- tai muiden pysäköintilupien hakeminen</t>
  </si>
  <si>
    <t>Rakennuslupahakemus kantavan tai paloa osastoivan rakenteen muutokselle</t>
  </si>
  <si>
    <t>Rakennuslupahakemus luvan voimassaolon jatkamiselle</t>
  </si>
  <si>
    <t>Rakennuslupahakemus muille muutoksille</t>
  </si>
  <si>
    <t>Rakennuslupahakemus rakennuksen laajennusta varten</t>
  </si>
  <si>
    <t>Rakennuslupahakemus rakennuksen purkamiselle</t>
  </si>
  <si>
    <t>Rakennuslupahakemus tulisijan ja savuhoirmin rakentamiselle tai uusimiselle</t>
  </si>
  <si>
    <t>Rakennuslupahakemus asuinpientaloille, autotalleille, loma-asunnoille, jne.</t>
  </si>
  <si>
    <t>Rakennuslupahakemus kerrostaloille, teollisuushalleille jne.</t>
  </si>
  <si>
    <t>Lupa vaikutukselta vähäisen rakennelman rakentamiselle</t>
  </si>
  <si>
    <t>Lupa aloittaa rakennussuunnittelu rakennuslupaa varten haja-asutusalueilla</t>
  </si>
  <si>
    <t>Lupa alueella järjestettävälle tapahtumalle</t>
  </si>
  <si>
    <t>Lupa aidan tai muurin rakentamiselle rakennettuun ympäristöön</t>
  </si>
  <si>
    <t>Lupa erillislaitteen (mastot, hiihtohissit, jne) rakentamiselle</t>
  </si>
  <si>
    <t>Lupa asuinhuoneiston jakamiselle tai yhdistämiselle</t>
  </si>
  <si>
    <t>Lupa määrityille julkisivutoimenpiteille</t>
  </si>
  <si>
    <t>Lupa viemäriverkosta erillisen jätevesijärjestelmän rakentamiselle</t>
  </si>
  <si>
    <t>Lupa tehdä pitkäaikainen muutos kaupunkikuvaan</t>
  </si>
  <si>
    <t>Lupa laiturin tai vastaavan rakentamiselle</t>
  </si>
  <si>
    <t>Lupa liikuteltavan laitteen sijoittamiseksi paikalleen (ei käytetä retkeilyyn / veneilyyn)</t>
  </si>
  <si>
    <t>Lupa maalämpökaivon tai maastoon sijoittuvan lämmönkeruuputkiston rakentamiselle</t>
  </si>
  <si>
    <t>Lupa mainostaulun (ei tieliikennalain alainen) tai ikkunaa peittävän mainoksen sijoittamisesta</t>
  </si>
  <si>
    <t>Lupa erilaisten rakennelmien rakentamiselle (esim. grillit, vajat, viemärittömät käymälät jne.)</t>
  </si>
  <si>
    <t>Lupa varastointi- tai pysäköintialueen rajaamiselle</t>
  </si>
  <si>
    <t>Yritystonttien myyminen</t>
  </si>
  <si>
    <t>Ilmoitys jätevesilietteen käsittelyn aloittamisesta tai lopettamisesta</t>
  </si>
  <si>
    <t>Ilmoitus / Lupa liikenteen ohjauslaitteen asentamiseksi yksityistielle</t>
  </si>
  <si>
    <t>Yksityisteiden asiamiehet voivat hakea yksityistien hoidolle tukea kaupungilta</t>
  </si>
  <si>
    <t>Yksityistielaki 560/2018</t>
  </si>
  <si>
    <t>Lupa tehdä työtä katualueella</t>
  </si>
  <si>
    <t>Lupa sitjoittaa muuntamo tai pumppaamo kaupungin omistamalle maalle</t>
  </si>
  <si>
    <t>Lupa sijoittaa uusia johtoja, kaapeleita tai putkia rakennettuun ympäristöön</t>
  </si>
  <si>
    <t>Lupa kaupungin asemakaava-alueen hoitamiseen</t>
  </si>
  <si>
    <t>Lupa yli 2 viikkoa olemassa olevalle yleisörakennelmalle</t>
  </si>
  <si>
    <t>Ilmoitus asfalttiaseman käyttöönotosta (jos ei tarvitse ympäristölupaa)</t>
  </si>
  <si>
    <t>Ilmoitus betoniaseman käyttöönotosta (jos ei tarvitse ympäristölupaa)</t>
  </si>
  <si>
    <t>Ilmoitus alle 50MW energiatuotantolaitoksen käyttöönotosta (jos ei tarvitse ympäristölupaa)</t>
  </si>
  <si>
    <t>Ilmoitus koeluontoisesta lyhytaikaisesta toiminnasta ympäristössä</t>
  </si>
  <si>
    <t>Ilmoitus yli 10m3 polttoainesäiliön käyttöönotosta</t>
  </si>
  <si>
    <t>Ilmoitus jätteen ammattimaisesta keräyksestä.</t>
  </si>
  <si>
    <t>Lupa käyttää jätettä pienimuotoisesti maanrakentamisessa</t>
  </si>
  <si>
    <t>Lupa jättää kemikaaliusäiliö maaperään</t>
  </si>
  <si>
    <t>Ilmoitus kuivalannan ja pakkaamattomien orgaanisten lannotteiden varastoinnista aumassa</t>
  </si>
  <si>
    <t>Lupa maa-aineksen ottamiseksi pois kuljetettavaksi</t>
  </si>
  <si>
    <t>Lupa moottoriurheiluun (kilpailu &amp; harjoittelu) sekä tapahtuman järjestämiseen maastossa</t>
  </si>
  <si>
    <t>Ilmoitus melua tuottavasta toiminnasta</t>
  </si>
  <si>
    <t>Lupa poiketa jätevesien lainmukaisesta käsittelystä haja-asutusalueella</t>
  </si>
  <si>
    <t>Lupa olla liittymättä vesihuolto- ja viemäriverkostoon</t>
  </si>
  <si>
    <t>Lupa moottoriurheiluun (kilpailu &amp; harjoittelu) sekä tapahtuman järjestämiseen vesialueella.</t>
  </si>
  <si>
    <t>Ilmoitus VOC-laitoksen käyttöönotosta (orgaanisten liuttimien kulutus alle 10 tonnia vuodessa).</t>
  </si>
  <si>
    <t>Lupa ympäristön vaaraa aiheuttavalle toiminnalle (jätteen käsittely tai muu toimiala)</t>
  </si>
  <si>
    <t>Lupa ympäristön vaaraa aiheuttavalle toiminnalle (louhinta ja murskaus)</t>
  </si>
  <si>
    <t>Ympäristölupaa korvaava kevyempi ilmoitus</t>
  </si>
  <si>
    <t>Ilmoitus alkutuotantopaikasta kunnan elintarvikevalvontaviranomaiselle</t>
  </si>
  <si>
    <t>Ilmoitus laitoksesta tai toiminnasta jossa käsitellään eläimistä saatavia elintarvikkeita</t>
  </si>
  <si>
    <t>Ilmoitus toiminnan aloittamisesta, toiminnan muuttamisesta tai toimijan vaihtumisesta</t>
  </si>
  <si>
    <t>Hakemus itsehoitoon tarkoitetujen nikotiinivalmisteiden vähittäismyynnille</t>
  </si>
  <si>
    <t>Ilmoitus elintarvikkeen myynnistä ja ksäittelystä liikkuvassa elintarvikehuoneistossa.</t>
  </si>
  <si>
    <t>Ilmoitus toiminnasta, josta mahdollisesti koituu terveyshaittaa</t>
  </si>
  <si>
    <t>Hakemus tupakkatuotteiden ja nikotiinivalmisteiden vähittäismyynnille</t>
  </si>
  <si>
    <t>Sivistystoimelta haettavat kansalaistoiminnan avustukset</t>
  </si>
  <si>
    <t>Sivistystoimelta haettavat kulttuuritoiminnan avustukset</t>
  </si>
  <si>
    <t>Sivistystoimelta haettavat liikuntatoiminnan avustukset</t>
  </si>
  <si>
    <t>Sivistystoimelta haettavat nuorisoavustukset</t>
  </si>
  <si>
    <t>SIV - DigiOne</t>
  </si>
  <si>
    <t>Sivistystoimi mukana kansallisessa DigiOne-hankkeessa, jossa tavoitteena luoda digitaalinen palvelualusta ja ekosysteemi, johon erilaiset koulutuspalvelujen tuottajat voivat liittyä</t>
  </si>
  <si>
    <t>SIV - Kaupungin tilojen varaaminen</t>
  </si>
  <si>
    <t>Sivistystoimi tuottaa tällä hetkellä liikuntapalvelujen kautta erityisesti liikuntatilojen varauspalvelun</t>
  </si>
  <si>
    <t>Lifecare - integraatio palvelutuottajille</t>
  </si>
  <si>
    <t>Integraatio saatavilla perustellusti.</t>
  </si>
  <si>
    <t>Kotihoidon mobiilipalvelu sekä palvelujen optimointi</t>
  </si>
  <si>
    <t>Effector / Palse - integraatio palvelutuottajille</t>
  </si>
  <si>
    <t>Sosiaali- ja terveyspalveluita haettavat avustulset</t>
  </si>
  <si>
    <t>Apteekkien suorakorvaussopimuksiin liittyvä asiointi</t>
  </si>
  <si>
    <t>Apteekin suorakorvaussopimuksiin (muutosilmoitukset ja sitoumukset) liittyvä yhteydenpito Kelan kanssa.</t>
  </si>
  <si>
    <t>Apteekkien tilitysten käsittelyyn liittyvä asiointi</t>
  </si>
  <si>
    <t>Apteekin suorakorvaustilityksiin ja perustoimeentulotuen tilityksiin liittyvä yhteydenpito tilityksiä käsittelevän vakuutuspiirin kanssa (sis.lääkekorvaukset ja perustoimeentulotuen maksusitoumuksella toimitetut lääkkeet/valmisteet).</t>
  </si>
  <si>
    <t>Apteekkitilityserän palautetietojen kyselypalvelu</t>
  </si>
  <si>
    <t>Apteekit voivat kysellä apteekkijärjestelmästään Kelaan lähettämiensä ostotietojen koontitietoja.</t>
  </si>
  <si>
    <t>Lääkeosto- ja tilitystietojen vastaanottopalvelu</t>
  </si>
  <si>
    <t>Apteekki lähettää toimitetun oston tiedot vastaanottopalveluun sekä  kuukausitilityksen yhteenvedon.</t>
  </si>
  <si>
    <t>Suorakorvaustietojen kyselypalvelu apteekeille</t>
  </si>
  <si>
    <t>Apteekki hakee asiakkaan suorakorvaus- ja maksusitoumustiedot Kelan Suorakorvaustietojen kyselypalvelusta.</t>
  </si>
  <si>
    <t>Lääkeyritysten asiointipalvelu</t>
  </si>
  <si>
    <t>Lääkeyritykset ilmoittavat palvelussa lääkevaihtoon ja viitehintajärjestelmän hintailmoitusmenettelyyn kuuluvien lääkevalmisteiden hinnat neljännesvuosittain.</t>
  </si>
  <si>
    <t>Ateriatuen laskutus</t>
  </si>
  <si>
    <t>Opiskelijaravintola laskuttaa Kelasta ateriatukea.</t>
  </si>
  <si>
    <t>Ateriatukioikeuden hakemispalvelu</t>
  </si>
  <si>
    <t>Opiskelijaravintoja hakee oikeutta toimia ateriatukeen oikeuttavana toimijana.</t>
  </si>
  <si>
    <t>Kanta-asiakkuuden sitoumuksen allekirjoittaminen ja toimittaminen</t>
  </si>
  <si>
    <t>Asiakas allekirjoittaa asiakassopimuksen Kelan kanssa Kanta Ekstranetissä</t>
  </si>
  <si>
    <t>Kanta-palvelun hallinnollinen käyttöönotto</t>
  </si>
  <si>
    <t>Asiakas tekee hakemuksen Kanta-palvelun käyttäjäksi Kanta Ekstranetissä</t>
  </si>
  <si>
    <t>Käytössä olevan palvelun teknisten tietojen muutoksista ilmoittaminen</t>
  </si>
  <si>
    <t>Asiakas päivittää käytössä olevan palvelun teknisiä tietoja.</t>
  </si>
  <si>
    <t>Yhteyshenkilöiden tai laskutustietojen päivittäminen</t>
  </si>
  <si>
    <t>Kanta-palvelun asiakas päivittää käytössä olevien palvelujen yhteyshenkilöitä tai laskutustietoja.</t>
  </si>
  <si>
    <t>Kanta-asiakkuuden irtisanominen</t>
  </si>
  <si>
    <t>Asiakas päättää asiakassopimuksen Kelan kanssa.</t>
  </si>
  <si>
    <t>Koulukuljetukseen liittyvä koulumatkatuen laskuttaminen</t>
  </si>
  <si>
    <t>Kuljetuspalvelun järjestäjä laskuttaa koulumatkatuet.</t>
  </si>
  <si>
    <t>Tarve palvelulle voi muuttua/päättyä tulossa olevan lainmuutoksen (1.8.2023) myötä.</t>
  </si>
  <si>
    <t>Kuntoutuksen kurssijärjestelmä</t>
  </si>
  <si>
    <t>Kurssien päivitys kuntoutuksen kurssijärjestelmään.</t>
  </si>
  <si>
    <t>Kuntoutuksen palveluntuottajat</t>
  </si>
  <si>
    <t>Sähköinen laskutus (kuntoutustilitykset)</t>
  </si>
  <si>
    <t>Kuntoutuksen vaikuttavuuden arviointi</t>
  </si>
  <si>
    <t>Kuntoutuksen palveluntuottaja  kerää arviointitiedot asiakkaalta ja toimittaa ne Kelaan</t>
  </si>
  <si>
    <t>Kuntoutuspalvelun rekisteröinti Kelan kuntoutuspalveluiden palveluntuottajaksi</t>
  </si>
  <si>
    <t>Uusi palvelu, jossa kuntoutuksen palveluntuottaja rekisteröityy</t>
  </si>
  <si>
    <t>Kuntoutustarpeen ilmoittamisen järjestelmä (KIILA)</t>
  </si>
  <si>
    <t>Työnantaja hakee KIILA-kuntoutuskurssia asiontipalvelussa.</t>
  </si>
  <si>
    <t>Palveluntuottajien haku</t>
  </si>
  <si>
    <t>Asiakas voi hakea järjestelmästä kuntoutuksen palveluntuottajia</t>
  </si>
  <si>
    <t>Maksettua maksua koskevat selvittelyt</t>
  </si>
  <si>
    <t>Asiakas selvittää maksettuun maksuun liittyviä yksityiskohtia.</t>
  </si>
  <si>
    <t>Maksusitoumusten laskutus</t>
  </si>
  <si>
    <t>Palveluntuottaja laskuttaa Kelaa maksusitoumuksella tehdyistä ostoista.</t>
  </si>
  <si>
    <t>Perustoimeentulotuen maksusitoumuslaskut palveluntarjoaja voi toimittaa nykyisin tavanomaisena verkkolaskuna paperilaskun sijaan verkkolaskutusstandardien mukaisesti. Maksusitoumusten laskujen toimittamista varten ei ole tarvetta rakentaa erillistä palvelua.</t>
  </si>
  <si>
    <t>Maksuvaatimukset</t>
  </si>
  <si>
    <t>Muiden kuin kuntien maksuvaatimukset Kelaan.</t>
  </si>
  <si>
    <t>Digitaalisen palvelun toteutus sovittava yhteistyökumppaneiden kanssa, koska edellyttää digitalisointia myös heillä.</t>
  </si>
  <si>
    <t>Matkalipunmyyjille laskutuspalvelu koulumatkatuesta</t>
  </si>
  <si>
    <t>Matkalipunmyyjä laskuttaa Kelalta koulumatkatuet.</t>
  </si>
  <si>
    <t>Oppilaitosten asiointipalvelu</t>
  </si>
  <si>
    <t>Koulutusta koskevat tiedot (opintolinjatiedot)</t>
  </si>
  <si>
    <t>Oppilaitosten ilmoituspalvelu</t>
  </si>
  <si>
    <t>Henkilöiden opiskelutietojen ja oppilaitosta koskevien tietojen ilmoittaminen opintoetuuksia varten</t>
  </si>
  <si>
    <t>Jos kaikkien oppilaitosten ja opiskelijoiden tiedot saataisiin kansallisista opiskelutietovarannosta, ei kyseiselle palvelulle ole tarvetta.</t>
  </si>
  <si>
    <t>Opintolainan takaussaatavien perintään liittyvien velkakirjojen sähköinen välittäminen</t>
  </si>
  <si>
    <t>Pankeille mahdollisuus toimittaa opintolainojen velkakirjoja sähköisesti Kelaan.</t>
  </si>
  <si>
    <t>Pankille tiedot opintolainan takauksesta</t>
  </si>
  <si>
    <t>Pankille opintolainakannan ylläpitoon liittyvät tiedot sekä opiskelijoiden opintolainan nostamiseen liittyvät tiedot tiedonsiirtona</t>
  </si>
  <si>
    <t>Maksuhäiriöilmoitusten ja maksuvaatimusten sähköinen vastaanottaminen pankeista</t>
  </si>
  <si>
    <t>Pankit toimittavat maksuhäiriöilmoituksia ja maksuvaatimuksia sähköisesti.</t>
  </si>
  <si>
    <t>Sairaanhoitokorvausten (esim. lääkärinpalkkiot) ja matkakorvausten sähköinen tilityspavelu</t>
  </si>
  <si>
    <t>Yhteisöasiakkaat (mm. vakuutusyhtiöt, työnantajat, potilasvakuutuskeskus, säätiöt, lääkkeellisen hapen toimittajat, ensihoidon palveluntuottajat) voisivat lähettää Kelaan valtakirja- ja suorakorvaustilityshakemukset sähköisesti.</t>
  </si>
  <si>
    <t>Sairaanhoitokorvausten sähköiset suorakorvaustilitykset palveluntuottajilta</t>
  </si>
  <si>
    <t>Yksityisen terveydenhuollon palveluntuottajat lähettävät Kelaan tilityshakemukset tilitystietojen välityspalvelun kautta, kun palveluntuottaja on antanut asiakkaalle sairausvakuutuslain mukaisen suorakorvauksen. Palveluntuottajalla tulee olla Kelan kanssa suorakorvaussopimus sähköisestä tilitysmenettelystä ja tätä tarkoitusta varten hyväksytty potilastietojärjestelmä.</t>
  </si>
  <si>
    <t>Suorakorvaussopimusten solmiminen</t>
  </si>
  <si>
    <t>Palveluntuottajien kanssa voitaisiin solmia sähköisesti suorakorvaus- ja valtakirjasopimukset.</t>
  </si>
  <si>
    <t>Kyselypalvelu terveydenhuollon palveluntuottajille</t>
  </si>
  <si>
    <t>Yksityiset terveydenhuollon palveluntuottajat (sekä laitokset että ammatinharjoittajat) tarvisevat tiedon siitä, voiko asiakkaalle antaa sairausvakuutuslain mukaisen suorakorvauksen.</t>
  </si>
  <si>
    <t>Suorakorvaustietojen kyselypalvelu taksien tilausvälityskeskuksille</t>
  </si>
  <si>
    <t>Taksien tilausvälityskeskukset hakevat kyselyllä tiedot asiakkaan suorakorvausoikaudesta sekä muita tarvittavia tietoja, kuten tiedon matkakaton täyttymisestä sekä vakiotaksioikeudesta.</t>
  </si>
  <si>
    <t>Taksimatkojen sähköiset suorakorvaustilitykset</t>
  </si>
  <si>
    <t>Taksien maksuliikenteen hoitajat (esim. tilausvälityskeskus) lähettävät Kelaan tilityshakemukset sähköisesti ja saavat palautesanomat sekä tilitysilmoitukset.</t>
  </si>
  <si>
    <t>Tulkkauspalvelujen palveluntuottajat / laskutus</t>
  </si>
  <si>
    <t>Tulkkauspalvelujen laskutus</t>
  </si>
  <si>
    <t>Tulkkauspalvelujen palveluntuottajat / tulkkiaikojen vapautus</t>
  </si>
  <si>
    <t>Tulkkauspalvelun tulkkiaikojen vapautus</t>
  </si>
  <si>
    <t>Työeläkelaitokset</t>
  </si>
  <si>
    <t>Regressiperintä</t>
  </si>
  <si>
    <t>Työnantaja voi hakea korvausta työterveyshuollon kustannuksistaan</t>
  </si>
  <si>
    <t>Asiointipalvelussa y-tunnuksella asioiva työnantaja voi hakea korvausta työterveyshuollon kustannuksista ja tarkastella lähetettyjä verkkohakemuksia ja korvauspäätöksiä.</t>
  </si>
  <si>
    <t>Työnantajan päivärahaetuuksien hakeminen ja siihen liittyvät ilmoitukset</t>
  </si>
  <si>
    <t>Työnantaja voi hakea päivärahoja ja vanhempainvapaisiin liittyviä korvauksia työnantajalle poissaoloajoilta, joilta ovat makseneet palkkaa. Työnantaja voi tarkistaa etuusmaksujen ja etuuspäätösten tietoja. Työnantaja voi ylläpitää maksuyhteystietoja, jolle päivärahat maksetaan. Työnantaja voi ilmoittaa työntekijän ulkomaan työstä. Työnantaja voi antaa suostumuksen sähköisiin päivärahaetuuspäätöksiin. Työnantaja voi ilmoittaa työntekijän kokonaistyöajasta. Työnantaja voi tarkistaa palvelun käyttölokitietoja.</t>
  </si>
  <si>
    <t>Muutoksenhaku työnantajille annettavista etuuspäätöksistä</t>
  </si>
  <si>
    <t>Työnantaja hakee muutosta päivärahaetuuksista ja työterveyshuollon kustannusten korvauksista annetuista päätöksistä.</t>
  </si>
  <si>
    <t>Vuokranantajien asiointi</t>
  </si>
  <si>
    <t>Tietojen muutos, tuen maksunsaajien muutos, vuokravakuuden realisointi</t>
  </si>
  <si>
    <t>Vuosi-ilmoitustiedot kuntoutuksen ja lastenhoidon tuen palveluntuottajille.</t>
  </si>
  <si>
    <t>Palveluntuottajille lähetettävät vuosi-ilmoitustiedot sähköisenä.</t>
  </si>
  <si>
    <t>Yksityisten varhaiskasvatuksentuottajien ilmoituspalvelu</t>
  </si>
  <si>
    <t>Varhaiskasvatuksen tuottaja voi asiointipalvelussa lähettää päivähoidon tuottajan ilmoituksen yksityisenhoidon tukea varten ja katsella aiemmin lähettämiään tietoja</t>
  </si>
  <si>
    <t>Yrittäjän puolesta korvausta  työterveyshuollon kustannuksista hakee työterveyshuollon palveluntuottaja tilitysmenettelyllä.</t>
  </si>
  <si>
    <t>Työterveyshuollon palveluntuottajat lähettävät Kelaan tilityshakemukset.</t>
  </si>
  <si>
    <t>Yrittäjät voivat hakea korvausta omista työterveyshuollon kustannuksistaan</t>
  </si>
  <si>
    <t>Asiointipalvelussa yrittäjä voisi hakea korvausta työterveyshuollon kustannuksista ja tarkastella lähetettyjä verkkohakemuksia ja korvauspäätöksiä.</t>
  </si>
  <si>
    <t>Ajantasaisen tiedon saaminen yritysten ja yhteisöjen keskeneräisistä takaisinperinnässä olevista etuuksista.</t>
  </si>
  <si>
    <t>Yritys- ja yhteisöasiakkaiden mahdollisuus nähdä omien keskeneräisten perintöjen sekä lähetettyjen perintä- tai asiakaskirjeiden tietoja Kelan asiointipalvelussa</t>
  </si>
  <si>
    <t>Yritys ja yhteisö toimittaa etuuskäsittelyssä tarvittavia asiakirjoja ja viestejä Kelaan</t>
  </si>
  <si>
    <t>Eri etuuksissa tarvittavat liitteet on toimitettava Kelaan. Tällä hetkellä vaihtoehtona kirjeposti tai suojattu sähköposti. Erilaisiin tiedusteluihin on myös tarjolla puhelinpalvelu ja suojattu sähköposti.</t>
  </si>
  <si>
    <t>Liitteissä on paljon lääkärintodistuksia.Kela ottaa vastaan sähköisiä lääkärintodistuksia, mutta niiden osuus on toistaiseksi erittäin pieni. Sähköisten lääkärintodistusten tuottamista koskeva lainsäädäntö on voimassa, mutta sitä ei noudateta. Tämän vuoksi paljon ns. turhaa liitteiden toimittamista työnantajilta Kelaan. Tarvitaan terveydenhuollon tietojärjestelmien ja palveluntuottajien toimia, mihin liittyy myös taloudellisia näkökulmia ja sote-uudistuksen odottaminen.</t>
  </si>
  <si>
    <t>Ilman Y-tunnusta toimivien elinkeinonharjoittajien asiointi eri etuuksissa.</t>
  </si>
  <si>
    <t>Elinkeinonharjoittajia toimii mm. palveluntuottajina ja työnantajina Kelan kanssa henkilötunnuksella. Heillä on tarve hakea etuuksia, tehdä sopimuksia, ilmoittaa muutoksista ym.</t>
  </si>
  <si>
    <t>Palvelu siirtyy Aluehallinon asiointipalveluun 06/2020 kielillä suomi ja ruotsi (nykyisin lomake.fi).Palvelu tarjoaa asiakkaalle mahdollisuuden aika- ja paikkariippumattomasti saada palvelu vireille, hoitaa kommunikointi viranomaisen kanssa sekä vastaanottaa päätöksiä. Asiointipalvelussa hyödynnetään Suomi.fi tunnistusta (vahva sähköinen tunnistus) sekä Suomi.fi valtuuksia. Yrityksen perustiedot haetaan asiakastieto-varannosta. Tiedot ovat rakenteisena sekä asiointipalvelussa että viranomaisen käsittelyjärjestelmässä.</t>
  </si>
  <si>
    <t>Resursoinnin haasteet ja aikataulujen siirtyminen mm. COVID-19 syistä, Palvelukokonaisuuden kehittämiseen liittyvän rahoituksen puute, Haasteita sovittaa monisyistä asiointia ELYn yhteiseen kokonaisarkkitehtuuriin ja geneerisiin alustoihin</t>
  </si>
  <si>
    <t>Palvelu sisältää kalastuksen rajoittamisen (pyydykset, ajankohta, saalis, pyyntimitta yms), Yleiskalastusoikeuden rajoittamisen, Kalojen ja rapujen istuttamiskiellot, Kielto kalastaa padon alapuolella, patoaltaassa tai tekoaltaassa. Em. palvelut tuotetaan kalastuslain mukaisesti ja hoidetaan keskitettyinä tehtävinä 3 ELYn toimesta kielillä suomi ja ruotsi. Palveluiden nykytaso on 0,3, tavoite on volyymiltaan vaikuttavimman yleiskalastusoikeuksien rajoittamista koskien onki-,pilkki- ja viehekalastusoikeuksien rajoittamista koskevan asioinnin osalta asettaa tavoitetaso 0,9-1.0.</t>
  </si>
  <si>
    <t>Palvelukokonaisuuden kehittämisen resursoinnin ja rahoituksen haasteet ja aikataulujen yhteensovittaminen. Askelien sovittaminen siten että harppaus ei tule liian suureksi palveluiden tuottamisen turvaamisen kannalta, USPA-sähköisen asianhallinta ja arkistointi järjestelmän käyttöönotto (2020)</t>
  </si>
  <si>
    <t>Palvelu sisältää kalastusoppaiden lupa-asiat, kalastuksenvalvojien luvat, uuden kala- tai rapulajin istutusluvat, kalojen ja rapujen maahantuontiluvat, kaupallisen kalastuksen alueelliset luvat, kalastuksen poikkeusluvat kotiutusistutukseen, siirtoistutusta, kalanviljelyä, tutkimusta, kalastusperinnettä, kalatalousvelvoitteiden toimeenpanoa tai muuta kalavarojen käyttöä ja hoitoa varten. Em. palvelut tuotetaan kalastuslain mukaisesti ja hoidetaan keskitettyinä tehtävinä 3 ELYn toimesta kielillä suomi ja ruotsi. Palveluiden nykytaso on 0,3, tavoite on mahdollistaa volyymiltaan suurimmille ja toistuvimmille asiakasryhmille kalastusoppaille ja kalastuksenvalvojille lupa -asioita koskevan asioinnin sähköisesti ja asettaa tavoitetaso 0,9-1.0.</t>
  </si>
  <si>
    <t>ELYn yritystukien maksatusten osalta tavoitetaso 1.1 saavutettu (Eura koskee vain ESR-hankkeita), Tuki2014). Starttirahan ja palkkatuen osalta maksatuksen 0,9 ja tavoite saavutettu 2022 alussa (TE-digi-hankkeen kautta). Kokonaisarvio 1.0. Asiakkaalle on jo sähköinen!</t>
  </si>
  <si>
    <t>YA -järjestelmän (KEHA yleinen avustusjärjestelmä) kehityksen riittämätön resursointi, TE-digi TEA osahankkeen toteutuksen suunnittelun ja rahoituksen haasteet. Synkronissa TE-digihankkeen kanssa joka osaltaan aiheuttaa viivästystä myös YA- hankkeelle</t>
  </si>
  <si>
    <t>YRITYS-SUOMI-PUHELINPALVELU tarjoaa henkilökohtaista, valtakunnallista neuvontaa yrityksen perustamiseen liittyvissä kysymyksissä sekä neuvontaa eri viranomaisten yrityksille ja työantajille suunnatuista palveluista sekä niihin liittyvistä sähköisistä asiointipalveluista. Palvelukanavina puhelin, sähköinen palvelupyyntö ja chat. YRITYS-SUOMI TALOUSAPU- NEUVONTAPALVELU tarjoaa henkilökohtaista, valtakunnallista neuvontaa maksuvaikeuksiin joutuneille yrityksille. Palvelukanava puhelin HUOM! Digiasteikon määrittelyt eivät juurikaan sovellu neuvontapalvelun toimintamalleihin.</t>
  </si>
  <si>
    <t>Sähköistä asiointipalvelua tukevat työkalut/sovellukset, Laaja palvelumalli haastaa osaamisen/aika- ja henkilöresurssit, Asiakasrajapinnan kokemusten ja näkemysten sivuuttaminen palveluiden ja toimintamallien kehittämisessä</t>
  </si>
  <si>
    <t>Palkkaturvan pääasiakas on luonnollinen henkilö mutta prosessissa on mukana vastapuolena työnantaja, joka on elinkeinotoimija. Hakijana luonnollinen henkilö noin 88 % tapauksista. Hakijana voi toimia myös ammattiliitto (4 %) tai asianajotoimisto (konkurssipesä) (8 %). Tällä hetkellä elinkeinotoimijoista ammattiliitoilla käytössä sähköinen asiointipalvelu, muilla salattu sähköposti.</t>
  </si>
  <si>
    <t>Digi- ja väestötietoviraston Suomi.fi-yritysviestipalvelu ei tarjoa valtuutuksiin perustuvia postilaatikoita vaan yrityksen kaikki valtuutetut näkevät kaikki viestit. Tämän vuoksi moni yritys ei käytä yritysviestipalvelua, jonka kautta työnantaja voisi osallistua hakemusprosessiin sähköisesti.</t>
  </si>
  <si>
    <t>Yrityksille tarjotaan lain (Laki julkisesta työvoima- ja yrityspalvelusta) mukaista yhteishankintakoulutusta. Arvio nykytilasta; puuttuu koko sähköinen järjestelmä ja siihen liittyvä sähköinen prosessi. Prosessi toimii sähköpostin varassa, paitsi HJJ-järjestelmän avulla hoidetaan sopimusten allekirjoittaminen ja uspaaminen.</t>
  </si>
  <si>
    <t>Puuttuu sähköinen järjestelmä ja sähköinen prosessi, TE-digi TEA osahankkeen toteutuksen suunnittelun ja rahoituksen haasteet, YA järjestelmän kehityksen haasteet, TEA- järjestelmän käyttöönoton läpiviennin venyminen, URA- ja verkkopalvelujen ylläpidon haasteet TEA käyttöönottoon saakka</t>
  </si>
  <si>
    <t>Yrityksille tarjotaan lain (Laki julkisesta työvoima- ja yrityspalvelusta) mukaiset työvoimapalvelut niin, että työnantajat voivat saada TE-palvelut digitaalisesti. Lisäksi tarjotaan Työmarkkinatorin kautta digitaaliset palvelut osaavan työvoiman hankintaan. Arvio nykytilasta n. 1.0.</t>
  </si>
  <si>
    <t>TE-digi TEA osahankkeen toteutuksen suunnittelun ja rahoituksen haasteet, YA järjestelmän kehityksen haasteet, TEA- järjestelmän käyttöönoton läpiviennin venyminen, URA- ja verkkopalvelujen ylläpidon haasteet TEA käyttöönottoon saakka. Hanke viivästynyt.</t>
  </si>
  <si>
    <t>Molemmat palvelut löytyvät Aluehallinon asiointipalvelusta suomen ja ruotsin kielillä. Palveluttarjotaan asiakkaalle aika- ja paikkariippumattomasti. Asiointipalvelussa saadaan kyseiset palvelut vireille eli hakemus jätetään TUki2014- järjestelmään ja hakemusprosessi käynnistyy sekä päätös tehdäänsähköisesti. Asiointipalvelussa hyödynnetään Suomi.fi tunnistusta (vahva sähköinen tunnistus) sekä Suomi.fi valtuuksia. Yrityksen perustiedot haetaan asiakastieto-varannosta. Tiedot ovat rakenteisena sekä asiointipalvelussa että viranomaisen käsittelyjärjestelmässä</t>
  </si>
  <si>
    <t>Yritystonttien myynti ja vuokraus rakentamista varten</t>
  </si>
  <si>
    <t>Sähköistä allekirjoittamista käytetään mikäli se koetaan tapauksessa parhaimmaksi tavaksi.</t>
  </si>
  <si>
    <t>Yrityksen tarpeen mukainen neuvonta, mm. avustus- ja rahoitushakemusten täyttö.</t>
  </si>
  <si>
    <t>Palvelun luonteen vuoksi ei tarkoituksenmukaista vaatia vahvaa tunnistautumista. Tämä on kuitenkin mahdollista mm. sopimusten allekirjoituksessa.</t>
  </si>
  <si>
    <t>Yrityksille suunnatut lupapalvelut/ viranomaisluvat (Lupapiste.fi)</t>
  </si>
  <si>
    <t>Rakentamisen luvat, ympäristöluvat, yleisten alueiden väliaikaiseen  käyttöön liittyvät luvat</t>
  </si>
  <si>
    <t>Tapahtumakalenteri</t>
  </si>
  <si>
    <t>Kirkkonummelaisille yrittäjille tarkoitetttu palvelu/ sähköinen markkinointikanava, jonne voi ilmoittaa tulevia tapahtumia sekä järjestäjän ja paikan.</t>
  </si>
  <si>
    <t>Sähköinen tapahtumakalenteri</t>
  </si>
  <si>
    <t>Ympäristösuojelulain mukaiset toiminnot</t>
  </si>
  <si>
    <t>Valtaosa toiminnoista hoituu sähköisesti: ympäristönsuojelulain mukaiset hakemus-, ilmoitus-, rekisteröintiasiat, samoin valvonta.</t>
  </si>
  <si>
    <t>Määrät niin pieniä, ettei omia sovelluksia ole taloudellisesti järkevä toteuttaa.</t>
  </si>
  <si>
    <t>Rakennusvalvonnan palvelut</t>
  </si>
  <si>
    <t>Rakennusvalvonnasta voi hakea sähköisesti lupia asiointipalvelun kautta (Trimble eServices).</t>
  </si>
  <si>
    <t>määräaikainen</t>
  </si>
  <si>
    <t>Määräaikainen/loppunut</t>
  </si>
  <si>
    <t>Yrityksen kehittämiseen tarkoitettu yrityspalveluseteli liperiläisille yrityksille</t>
  </si>
  <si>
    <t>kustannukset, yrityksen verkkosivujen rakenne</t>
  </si>
  <si>
    <t>Palvelussa työnantaja voi: täydentää työntekijän hakemusta, maksaa työntekijän hakemuksen, tarkistaa työnantajalta pyydetyt lisäselvitykset, toimittaa liitteitä ja saada tietyissä tilanteissa päätöksen tiedoksi</t>
  </si>
  <si>
    <t>kaikkien yritysmuotojen osalta tunnistautuminen ei ole ollut mahdollista suomi.fissä &gt; tulossa kesäkuussa (DVV vastaa aikataulusta)? Hakijan itsensä on yleensä edelleen asioitava palvelupisteessä. Tietoturvallinen viestiminen: kuka määrittelee tietoturvatason?</t>
  </si>
  <si>
    <t>Oleskelulupa henkilölle, joka aikoo tulla yrittäjäksi Suomeen. Hakemuksen voi tehdä digitaalisesti Enter Finland -palvelussa.</t>
  </si>
  <si>
    <t>Asioinnin voi laittaa käyntiin digitaalisesti, mutta yleensä on lisäksi käytävä tunnistautumassa ja antamassa biometriset tunnisteet palvelupisteessä, verkkopankkitunnuksien puute. Tason 1.1 mukaisesti perustiedot haetaan muilta viranomaisilta suoraan UMAan, mutta osa</t>
  </si>
  <si>
    <t>Oleskelulupa henkilölle, joka aikoo tulla kasvuyrittäjäksi Suomeen. Hakemuksen voi tehdä digitaalisesti Enter Finland -palvelussa.</t>
  </si>
  <si>
    <t>Asioinnin voi laittaa käyntiin digitaalisesti, mutta yleensä on lisäksi käytävä tunnistautumassa ja antamassa biometriset tunnisteet palvelupisteessä, verkkopankkitunnuksien puute. Tason 1.1 mukaisesti perustiedot haetaan muilta viranomaisilta suoraan UMA</t>
  </si>
  <si>
    <t>Alkutuotantopaikasta tulee ilmoittaa kunnan elintarvikevalvontaviranomaiselle ellei viranomainen saa tietoa toiselta viranomaiselta.</t>
  </si>
  <si>
    <t>Yleisen alueen käyttöluvat. Katua, toria tai puistoa voidaan käyttää kaupungin luvalla työalueena esimerkiksi rakennustyössä, muutossa, nostotyössä, kiinteistöremontissa,...</t>
  </si>
  <si>
    <t>ePermit. Aumasta eli lannan patteroinnista maakuoppaan pitää tehdä etukäteen ilmoitus kunnan ympäristönsuojeluviranomaisille.</t>
  </si>
  <si>
    <t>ei toisen puolesta asiointia</t>
  </si>
  <si>
    <t>Oulun kaupungissa on käynnissä vaiheittainen eAsiointi-ratkaisun käyttöönotto eri palveluihin ja viranomaisasiointiin. Avustushakemusprosessin digitalisointi on yksi keskeisistä kehittämistoimista.</t>
  </si>
  <si>
    <t>Hae elintarvikehuoneiston hyväksymistä laitokseksi, kun perustat laitosta tai muutat toimintaa, jossa käsitellään eläimistä saatavia elintarvikkeita.</t>
  </si>
  <si>
    <t>Toiminnan aloittamisesta, toiminnan olennaisesta muuttamisesta tai toimijan (toiminnanharjoittajan) vaihtumisesta tulee tehdä ilmoitus.</t>
  </si>
  <si>
    <t>Valtakunnallisesa Ilppa-palvelussa koekäytössä</t>
  </si>
  <si>
    <t>Elintarvikekontaktimateriaalialan toimijan on tehtävä ilmoitus toiminnasta ja tiloista sijaintikunnan elintarvikevalvontaviranomaiselle.</t>
  </si>
  <si>
    <t>Eläinperäisiä elintarvikkeita käsittelevän tai varastoivan laitoksen toiminnan aloittamisesta tulee tehdä hakemus.</t>
  </si>
  <si>
    <t>Haaskaruokintapaikkojen pito edellyttää haaskaruokintapaikan rekisteröintiä.</t>
  </si>
  <si>
    <t>Ilmoitukset Eläinlääkintähuollon puolelle</t>
  </si>
  <si>
    <t>Käytöstä poistetut maanalaiset öljysäiliöt on poistettava maasta kunnan ympäristönsuojelumääräysten mukaan.</t>
  </si>
  <si>
    <t>Taloyhtiöt voivat saada hissiavustusta ja konsulttiapua kaupungilta hissin rakentamiseen asuinkerrostaloonsa.</t>
  </si>
  <si>
    <t>Yritys tai yhteisö voi lunastaa ajoneuvoon kaupungin huoltopysäköintitunnuksen.</t>
  </si>
  <si>
    <t>Ilmoitus tehdään maaseutuviranomaisille</t>
  </si>
  <si>
    <t>Haaskanpitäjän tulee ilmoittaa kaupungineläinlääkärille kuukausittain haaskapaikalle viemänsä sivutuote ja sen määrä.</t>
  </si>
  <si>
    <t>Jätteen ammattimaisesta keräystoiminnasta on tehtävä ilmoitus jätehuoltorekisteriin merkitsemistä varten kunnan ympäristönsuojeluviranomaiselle.</t>
  </si>
  <si>
    <t>käyttöönotetaan ePermit palvelussa vuoden 2021 aikana</t>
  </si>
  <si>
    <t>Ilmoitus lannan levittämisestä levityksen kieltoaikana (marraskuu-maaliskuu) poikkeuksellisten olosuhteiden vuoksi.</t>
  </si>
  <si>
    <t>Melu- ja tärinäilmoitus tehdään esimerkiksi isoista yleisötapahtumista ja rakennushankkeista.</t>
  </si>
  <si>
    <t>Ympäristönsuojelu, ilmoitus poikkeuksellisesta tilanteesta</t>
  </si>
  <si>
    <t>Tarvittaessa julkaistaan ePermitiin</t>
  </si>
  <si>
    <t>Tee ilmoitus yleisötapahtumasta Kunnan Ympäristöterveyteen.</t>
  </si>
  <si>
    <t>Yleisen alueen käyttöluvat.Kaupunki järjestää joulukuusien myyjille myyntipaikkoja toreilta, puistoista ja aukioilta. Myyntipaikat jaetaan huutokauppana...</t>
  </si>
  <si>
    <t>Jätteen käytöstä maarakentamisessa tai muusta jätteen sijoittamisesta maaperään tulee olla yhteydessä ympäristökeskukseen ennen toimintaan ryhtymistä.</t>
  </si>
  <si>
    <t>Yleisellä alueella tapahtuvaan kaivamiseen tarvitset aina erillisen kaivuluvan.</t>
  </si>
  <si>
    <t>Katujen ja muiden yleisten alueiden käyttöluvat ja vuokraus sekä kaivu- ja sijoitusluvat.</t>
  </si>
  <si>
    <t>Kun katualueella tai puistossa kaivetaan tai tehdään muuta työtä, tarvitaan katutyölupa.</t>
  </si>
  <si>
    <t>Yrittäjät voivat vuokrata myyntipaikkoja kauppahalleista.</t>
  </si>
  <si>
    <t>Kaupungin omistamia alueita voi hakea tilapäiseen käyttöön.</t>
  </si>
  <si>
    <t>Kesätyösetelillä voi palkata oululaisen 15–17-vuotiaan nuoren töihin kesäkaudella. Tuemme työnantajaa kesätyösetelinuoren palkkakustannuksissaa. Kesätyösetelillä voi työllistää yritykset ja kolmannen sektorin toimijat, jotka toimivat Oulun kaupunkiseudulla.</t>
  </si>
  <si>
    <t>Yleisten alueiden käyttöluvat. Kioskipaikat ovat jäätelön, grillituotteiden tai muiden elintarvikkeiden myyntiin tarkoitettuja myyntipaikkoja.</t>
  </si>
  <si>
    <t>Hakija jättää hakemusasiakirjat kuntaan, joka antaa hankkeesta lausuntonsa ja toimittaa asiakirjat ARAan.</t>
  </si>
  <si>
    <t>Lisätietoa, hakuohjeet ja -lomakkeet ARAn nettisivuilla</t>
  </si>
  <si>
    <t>Kuntalisä on rahallinen tuki, jolla korvataan työnantajalle osa oululaisen työttömän työnhakijan palkkakustannuksista. Sitä voidaan myöntää myös oppisopimustyösuhteeseen, jonka tavoite on ammattillinen tutkinto tai osatutkinto. Kuntalisän myöntämisen edellytyksenä on työttömälle työnhakijalle myönnetty palkkatuki, tukien myöntämisperusteet vahvistetaan vuosittain.</t>
  </si>
  <si>
    <t>Palvelua ollaan rakentamassa osana yhteistä Oulun kaupungin eAsiointi -palveluun siirtymistä.</t>
  </si>
  <si>
    <t>Kuntouttavan työtoiminnan tuki yhteistyökumppaneille</t>
  </si>
  <si>
    <t>Yhteistyökumppani, eli avustuksen hakija hakee avustusta sähköisellä verkkolomakkeella hyödyntäen vahvaa tunnistusta. Hakemus esitäytetään oukatypa -järjestelmästä noudetuilla tiedoilla, jota yhteistyökumppani käyttää kuntouttavan työtoiminnan asiakkaiden työajanseurannassa.</t>
  </si>
  <si>
    <t>Tee leirintäalueilmoitus seudun ympäristötoimelle, kun perustat leirintäaluetta.</t>
  </si>
  <si>
    <t>Pysyvien liikenteenohjauslaitteiden sijoittaminen yksityisteille vaatii kaupungin luvan.</t>
  </si>
  <si>
    <t>Elintarvikealan toimijan on tiedotettava elintarvikkeen myynnistä ja muusta käsittelystä liikkuvassa elintarvikehuoneistossa.</t>
  </si>
  <si>
    <t>Kaupallisessa tarkoituksessa suoritettuun maa-ainesten ottamiseen tarvitaan maa-aineslupa.</t>
  </si>
  <si>
    <t>Toteutettu ePermitiin</t>
  </si>
  <si>
    <t>eServices. Tarvitset luvan yleiselle alueelle laitettaville tilapäisille mainoksille ja viitoituksille.</t>
  </si>
  <si>
    <t>Maa-alueen omistajan tai haltijan on haettava lupa maisemaa muuttavaan maanrakennustyöhön, puiden kaatamiseen ym. toimiin asemakaava-alueella.</t>
  </si>
  <si>
    <t>Yhteydenotot koskien: Rekrytointitarve, kesätyösetelipaikka ilmoitus, kesätyöpaikka ilmoitus, työkokeilupaikka ilmoitus.</t>
  </si>
  <si>
    <t>OuluBot-kehitys</t>
  </si>
  <si>
    <t>Rakennuksen tai sen osan purkamiseen tarvitaan lupa asemakaava-alueella ja alueilla, joissa on rakennuskielto tai yleiskaavan määräys asiasta.</t>
  </si>
  <si>
    <t>Vaaditaan valtakirja toisen asioinnin puolesta</t>
  </si>
  <si>
    <t>Rakennusluvat myöntää rakennusvalvonta. Lupaa tarvitaan rakentamiseen, laajentamiseen, merkittäviin korjaustöihin ja käyttötarkoituksen muutokseen.</t>
  </si>
  <si>
    <t>Ympäristöön vaikuttavien toimintojen harjoittajilla on velvollisuus rekisteröidä toimintansa ympäristönsuojelun tietojärjestelmään., pesulat, huoltoasemat tms.</t>
  </si>
  <si>
    <t>Tarvitset hyväksynnän eläinperäisen sivutuotelaitoksen toiminnan aloittamiseen.</t>
  </si>
  <si>
    <t>Lomake Ruokaviraston sivuilla, toimitetaan kunnan eläinlääkärille</t>
  </si>
  <si>
    <t>Ravintolan tai kahvilan ulkotarjoilualuetta varten tarvitset terassiluvan, jos terassi tulee kaupungin julkiselle katu- tai puistoalueelle....</t>
  </si>
  <si>
    <t>Toiminnasta, josta voi aiheutua terveyshaittaa, on tehtävä terveydensuojelulain mukainen ilmoitus.</t>
  </si>
  <si>
    <t>Valtakunnallisessa Ilppa-palvelussa koekäytössä</t>
  </si>
  <si>
    <t>Oulun seudun toimitilojen myynti-, vuokraus- ja ostoilmoitukset</t>
  </si>
  <si>
    <t>Tupakkatuotteiden ja nikotiinivalmisteiden myynti on luvanvaraista. Näitä myyvien toimijoiden pitää hakea kunnalta vähittäismyyntilupa.</t>
  </si>
  <si>
    <t>Hakemukset lähetetään ja käsitellään Valviran sähköisissä palveluissa.</t>
  </si>
  <si>
    <t>Tulossa ePermitiin</t>
  </si>
  <si>
    <t>ampumaradat, eläinsuojat tms.</t>
  </si>
  <si>
    <t>Kun haluat vuokrata yleistä aluetta käyttöösi - kadun, aukion tai puiston - luvan myöntää kaupunkiympäristön toimiala.</t>
  </si>
  <si>
    <t>Maasto- ja vesiliikenteen luvat</t>
  </si>
  <si>
    <t>Käyttöönotetaan ePermit palvelussa vuoden 2020 aikana</t>
  </si>
  <si>
    <t>Vesiensuojelu: poikkeamishakemus jätevesien käsittelystä</t>
  </si>
  <si>
    <t>Koeluonteista toimintaa harjoittava yritys tai toimija on velvollinen ilmoittamaan asiasta kunnalle viimeistään 30 päivää ennen sen aloittamista.</t>
  </si>
  <si>
    <t>Oulun seudun toimialakohtainen yrityshakemisto</t>
  </si>
  <si>
    <t>Kaikki yrityksen palvelut perustamsisesta kasvuun.</t>
  </si>
  <si>
    <t>Yrityskehitystä tarjoavat yritykset ja organisaatiot voivat mainostaa palveluitaan</t>
  </si>
  <si>
    <t>Yritys voi ilmoittaa yrityksensä myytäväksi tai ostaja voi ilmoittaa olevansa kiinnostunut ostamaan yrityksen</t>
  </si>
  <si>
    <t>Kaupungillilla on useita guest-verkkoja, mutta näiden laajentaminen/ kehittäminen on lopetettu vanhanaikaisena, koska mobiiliverkkojen kehittyminen, parempi liikkuvuus ja vähintään sama laatu on tehnyt niistä käyttökelpoisempia.</t>
  </si>
  <si>
    <t>Kotisivuilla ja uutiskirjeissä on tietoa kaikille yrityksille. Yrityksen pyynnöstä ja tarpeen mukaan mennään syvempää työskentelyyn. Palveluihin ei ole vahvaa digitaalista tunnistautumista, koska kutsu työskentely alustoille ja ja itse alustatkin räätälöidään yritysten tarpeiden mukaisesti. Pääsy työskentelyyn siis vain kutsuttuna Käytämme Howspace- järjestelmän sisälle laadittuja työhuoneita, joihin olemme laatineet erillaisia rakenteita. Digitalisaation tason nosto lisäisi kustannuksia suhteessa hyötyyn liikaa. Emme näe tämän palvelun osalta digitalisaation tason nostoa annetun mittariston ehdoilla (vahvatunnistautuminen) hyödyllisenä.</t>
  </si>
  <si>
    <t>Järjestämisvastuu Lounais-Suomen JH eikä kaupungilla, joten kehitystyö tapahtuu siella.  Kaupunki ohjaa palveluihinn LSJH</t>
  </si>
  <si>
    <t>Lupapiste.fi</t>
  </si>
  <si>
    <t>Tukiin liittyvät palvelut ovat valtakunnallisia ja niitä kehitetään muualla. Alueemme maatilayrittäjien palvelu on pääsääntöisesti kasvokkain tapahtuvaa neuvontaa.</t>
  </si>
  <si>
    <t>Pääomasijoittajien ja yritysten treffipalvelu</t>
  </si>
  <si>
    <t>Palvelumallissa saatetaan yrityksiä ja pääomasijittajia yhteen. Kehitystyössä on huomattu, että tämä palvelumalli perustuu hyvin paljon kasvokkain tehtävään työhön. Digitalisaation lisääminen heikentää mahdollisuuksia saada palveluun asiakkaita.</t>
  </si>
  <si>
    <t>Tämä sivusto on hakemisto tyyppinen sivusto. Paimiossa on sen verran vähän yrityksiä, että webropol ilmoittautumisen jälkeen heidät tavataan kasvokkain. Digiastetta ei kannata tästä nostaa.</t>
  </si>
  <si>
    <t>On otettu käyttöön valtakunnallisia palveluja joita kehitetään. Ei omia järjestelmiä. Palvelu on henkilökohtaista ja tapahtuu pääsääntöisesti kasvokkain.</t>
  </si>
  <si>
    <t>Ostamme näitä Palveluja nyt Turku Science Park Oy:ltä. Kehitystyö on pääsääntöisesti heidän käsissään. Organisaatiossa on tehty uudistuksia, jotka koskevat nimenomaan neuvontapalveluja. Seuraamme laadun kehittymistä.</t>
  </si>
  <si>
    <t>Kunta tukee kesätyön antanutta yritystä/yhdistystä 300 eurolla</t>
  </si>
  <si>
    <t>resurssit</t>
  </si>
  <si>
    <t>Lupakäsittely kaupallisessa tarkoituksessa suoritettavaa maa-ainesten ottamista varten</t>
  </si>
  <si>
    <t>Lupakäsittely kaavamääräyksistä poikkevaan rakentamiseen</t>
  </si>
  <si>
    <t>Rakentamiseen liittyvien hakemusten lupakäsittely Lupapiste-palvelun kautta</t>
  </si>
  <si>
    <t>Lupakäsittely ympäristön pilaantumisen vaaraa aiheuttavaan toimintaan</t>
  </si>
  <si>
    <t>Kunta tukee yritysten kehittämishankkeita</t>
  </si>
  <si>
    <t>Asiantuntijoille suunnattu sähköinen patenttihakemuspalvelu</t>
  </si>
  <si>
    <t>Päätökset oman asiakirjapalvelun kautta.</t>
  </si>
  <si>
    <t>YTJ asioinnin kehittäminen vuosina 2021-2023 erittäin laajamittaista Kaupparekisterilain uudistamisen takia. LEI tunnisterekisterin kustannusvastaavuus ei mahdollista laajamittaista kehittämistä.</t>
  </si>
  <si>
    <t>PRH:n rekistereistä on tarjolla tietoja teknisten rajapintojen kautta, poimintoina, käyttöliittymien kautta niin kansalaisille, elinkeinoelämälle kuin julkiselle sektorille.  Tietoja on tarjolla rakenteisessa muodossa laajalti.</t>
  </si>
  <si>
    <t>Yhdistyksen perustamisen ja muutosten ilmoittaminen sähköisesti</t>
  </si>
  <si>
    <t>Asiointitiedot siirtyvät rakenteisina ja automaattisesti yhdistysrekisterin sähköiseen käsittely- ja tietopalvelujärjestelmään. Osa asiointiprosesseista käsittely- ja päätösvaiheineen on automatisoitu, esim. osoite- ja yhteystietojen muutos.  Asiointiin liittyvät asiakirjat ja päätökset välittyvät asiakkaalle suoraan asiointipalveluun.</t>
  </si>
  <si>
    <t>Mallioikeuden hakeminen sähköisesti</t>
  </si>
  <si>
    <t>Päätöksiä ei toimiteta vielä sähköisesti, tavoiteaikataulu 12/2023</t>
  </si>
  <si>
    <t>Patentin hakeminen sähköisesti</t>
  </si>
  <si>
    <t>Päätöksiä ei toimiteta vielä sähköisesti, tavoiteaikataulu 12/2024</t>
  </si>
  <si>
    <t>Tavaramerkin hakeminen sähköisesti</t>
  </si>
  <si>
    <t>Päätöksiä ei toimiteta vielä sähköisesti, tavoiteaikataulu 12/2021</t>
  </si>
  <si>
    <t>Paperilomakkeilla tietojen ilmoittaminen säätiörekisteriin.</t>
  </si>
  <si>
    <t>Säätiöiden sähköistä asiointia ei ole suunniteltu säätiöiden vähäisen määrän ja rekisterin tulokertymän vuoksi.</t>
  </si>
  <si>
    <t>Tavaramerkin muutokset sähköisesti</t>
  </si>
  <si>
    <t>Päätöksiä ei toimiteta vielä sähköisesti, tavoiteaikataulu 12/2022</t>
  </si>
  <si>
    <t>Tavaramerkin uudistaminen sähköisesti</t>
  </si>
  <si>
    <t>Osakeyhtiöiden ja osuuskuntien tilinpäätökset voi ilmoittaa sähköisesti kaupparekisteriin veroilmoituksen yhteydessä. Tilinpäätös rekisteröidään automaattisesti kaupparekisteriin.</t>
  </si>
  <si>
    <t>Tilinpäätöstietojen ilmoittaminen teknisen rajapinnan kautta rakenteisessa muodossa</t>
  </si>
  <si>
    <t>Osakeyhtiö, ei muita yritysmuotoja toteutettu. Tavoitetila on iXBRL tilinpäätösten toimittaminen kaikkien tilinpäätöstietojen osalta. Tavoitetilan saavuttaminen vaatii lainsäädäntömuutoksia, prosessimuutoksia sekä teknistä kehittämistä.</t>
  </si>
  <si>
    <t>Tilintarkastusvalvonnan palveluiden tiekartan analyysi ja määritys valmistuu syksyllä 2021. Jatkokehittäminen suunnitellaan sen perusteella.</t>
  </si>
  <si>
    <t>Tietyt ilmoitustyypit: yhdistyksen lakkaaminen, vastuuhenkilön oma ero ja kaksikieliset yhdistykset yms.</t>
  </si>
  <si>
    <t>Loput ilmoitusmuodot sähköistetään vuoden 2021 loppuun mennessä. Kaksikielisten yhdistysten, uskonnollisten yhdyskuntien ja kauppakamareiden ilmoituksia ei ole suunnitelmissa sähköistää  pienen määrän takia.</t>
  </si>
  <si>
    <t>Paperilomakkeilla yrityskiinnityshakemukset ja niihin liittyvät alkuperäiset velkakirjat</t>
  </si>
  <si>
    <t>Palvelun sähköistäminen ei ole suunnitelmissa. Edellyttäisi lainmuutosta ja sähköisten velkakirjojen käyttöönottoa.</t>
  </si>
  <si>
    <t>Paperilomakkeilla tietojen ilmoittaminen kaupparekisteriin  (harvinaisemmat ilmoitustilanteet)</t>
  </si>
  <si>
    <t>Paperiasiointi säilytetään vaihtoehtona.</t>
  </si>
  <si>
    <t>Yleisimpien kaupparekisteri-ilmoitusten sähköinen palvelu</t>
  </si>
  <si>
    <t>Asiointitiedot siirtyvät rakenteisina ja automaattisesti kaupparekisterin sähköiseen käsittelyjärjestelmään. Osa asiointiprosesseista käsittely- ja päätösvaiheineen on automatisoitu, esim. osoite- ja yhteystietojen muutokset. Korjaukset mahdollista toimittaa sähköisen asiointipalvelun kautta v. 2021 loppuun mennessä. Kehitettävää:  Suomi.fi -viestit palvelu otetaan käyttöön asiakkaille menevän kirjepostin välityskanavana v.2022 loppuun mennessä. Sähköistä ilmoittamista laajennetaan kattamaan lähes kaikki kaupparekisteri-ilmoitusten asiat Q3/2022 mennessä.</t>
  </si>
  <si>
    <t>Yhdistykset ja yhteisöt voivat hakea yleisavustuksia ja kohdeavustuksia kunnasta. Avustuksia voidaan myöntää toimintaan tai tapahtumien järjestämiseen.</t>
  </si>
  <si>
    <t>Ohjelmistotoimittajasta johtuvat syyt: rekisteriperusteinen toisen puolesta asioinnin mahdollisuus puuttuu.</t>
  </si>
  <si>
    <t>Kunnan perusturvalautakuntaan tehtävä ilmoitus kotihoidon tukipalvelujen järjestämisestä. Tukipalveluita ovat esimerkiksi ateriapalvelut, siivous, sauna- ja kylvetyspalvelut tai turvapuhelinpalvelut. Niitä voidaan järjestää myös erikseen, ilman muuta kotipalvelua. Ilmoitus tehdään siihen kuntaan, missä palvelua annetaan.</t>
  </si>
  <si>
    <t>Aluehallintoviraston lomake, joka kiertää kuntaan</t>
  </si>
  <si>
    <t>Yksityistä varhaiskasvatuspalvelua tuottavan tulee tehdä kuntaan kirjallinen ilmoitus toiminnan aloittamisesta, muuttamisesta tai lopettamisesta.</t>
  </si>
  <si>
    <t>Kunnan keskitetty maanalaisten johtojen ja rakenteiden sijaintipalvelu. Ennen kaivutöihin ryhtymistä kaivajan on hankittava ajantasaiset tiedot johtojen sijainnista kunnalta.</t>
  </si>
  <si>
    <t>Kaduille ja muille yleisille alueilla sijoitettavien johtojen sijoitusluvat ja kaivuluvat ja -ilmoitukset.</t>
  </si>
  <si>
    <t>Katujen ja muiden yleisten alueiden käyttöluvat ja vuokraus.</t>
  </si>
  <si>
    <t>Korkotukilainahakemus jätetään hankkeen sijaintikuntaan, ja lainaan tarvitaan kunnan puolto. Asumisen rahoitus- ja kehittämiskeskus (ARA) hyväksyy lainan korkotukilainaksi.</t>
  </si>
  <si>
    <t>Pysyvien liikenteenohjauslaitteiden sijoittaminen yksityisteille vaatii kunnan luvan.</t>
  </si>
  <si>
    <t>Tarvitset luvan taajama-alueelle yleiselle alueelle laitettaville tilapäisille mainoksille ja viitoituksille. Lupa haetaan kunnasta, jonka taajama-alueella mainos tai viitoitus sijaitsee.</t>
  </si>
  <si>
    <t>Ohjelmistotoimittajasta johtuvat syyt</t>
  </si>
  <si>
    <t>Toimenpideluvat myöntää rakennusvalvonta. Lupaa tarvitaan pieniin rakennushankkeisiin.</t>
  </si>
  <si>
    <t>Ulkoministeriön ja puolustusministeriön yhteinen asiointipalvelu.</t>
  </si>
  <si>
    <t>Lupa EU- ja ETA-alueen ulkopuolisten osatajien kiinteistön hankintaan.</t>
  </si>
  <si>
    <t>Asiakaspalvelutoiminto vaatii mahdollisesti osittain paperiasiointia.</t>
  </si>
  <si>
    <t>esim kiinteistötietojen ja karttaotteiden myynti</t>
  </si>
  <si>
    <t>osa lupapisteen rinnakkaistoimintaa</t>
  </si>
  <si>
    <t>yhdistykset, yrityksen, yksityihenkilöt voivat vuokrata tiloja/alueita kaupungilta</t>
  </si>
  <si>
    <t>tämä kehittynee nopeasti nettiperusteiseksi</t>
  </si>
  <si>
    <t>Novago tarjoaa yrityksille neuvonta-apua koronakriisin aiheuttamiin ongelmiin. Yritykset voivat ottaa yhteyttä Novagoon, joko sähköisesti (s-postilla tai digitaalisen yhteydenoton kautta) tai puhelimitse. Novago on myös aktiivinen ja soittaa potentiaalisille asiakkaille joko suoraan itse, tai puhelinpalvelua tarjoavan yhteistyökumppanin kautta.</t>
  </si>
  <si>
    <t>Asiakkaat haluavat henkilökohtaista neuvontaa. Tämä johtaa sähköisten palveluiden käyttöönoton viivästymistä siihen saakka, kunnes asiakkaat ovat valmiita kertomaan ongelmistaan tai liiketoimintansa kehittämisestä esim. Tekoälyä hyödyntäen. Tekoäly ei todennäköisesti koskaan tule korvaamaan henkilökohtaista neuvontaa, mutta voi edesauttaa kyseistä neuvontaa kartoittamalla asiakkaan tilanteen valmiiksi. Nimenomainen korona-apu tullee tässä muodossa loppumaan ennen kuin digitalisaatio on saavuttanut tavoitetason.</t>
  </si>
  <si>
    <t>ravintolat, tilaisuudet, tapahtumat, urheilutilaisuuden, näyttelyt</t>
  </si>
  <si>
    <t>Palvelut osittain digitalisoitu, kuten kartat ym. Luvat haetaan erikseen joko sähköisesti sähköpostitse tai paperimuodossa.Ei digitaalista alustaa olemassa toistaiseksi, nämä hakemustyypit hyvin erilaisia</t>
  </si>
  <si>
    <t>rakentamiseen liittyvä luvitus</t>
  </si>
  <si>
    <t>tietokoneyhteyden/osaamisen puute, Lupapiste ohjelma</t>
  </si>
  <si>
    <t>Vapaasti kenen tahansa käytössä oleva toinen lisäpalvelu jonka kautta alueen kiinteistöjä, toimitiloja ja yritystontteja tarjoavat tahot voivat tuoda tarjoamaansa esille kaikille kiinnostuneille. Samalla kanava jota alueelle etabloituvat yritykset voivat hyödyntää kartoittaakseen mahdollisuuksiaan löytää sopivat tilat alueelta.""</t>
  </si>
  <si>
    <t>Markkinaehtoinen palvelu, jossa emme suoraan pysty vaikuttamaan sisältöön. Yritykset itse päivittävät sisältöä.</t>
  </si>
  <si>
    <t>tontinvuokraus ja myynti</t>
  </si>
  <si>
    <t>tonttien luovutusmenettely</t>
  </si>
  <si>
    <t>myynti ja tiedotus perustuu nettipohjaiseen tiedotukseen, varsinainen tonttien haku osittain netissä, kuitenkin perinteinen haku mahdollinen</t>
  </si>
  <si>
    <t>Osana Suomen Uusyrityskeskuksia Novago tarjoaa neuvontapalvelua yritystoimintaa harkitseville. Palvelu kattaa kaikki Novagon omistajakunnat, joita Raasepori on yksi. Neuvonta on pääasiassa henkilökohtaista ja asiakkaat toivovat, ainakin vielä, että asiointi on henkilökohtaista ja kasvotusten tapahtuvaa. Korona-kriisin aikana palvelua on toteutettu etänä, hyödyntäen puhelinta ja erinäisiä videoneuvottelusovellutuksia. AI/Tekoälyn käyttöönottoa ollaan kokeiltu, mutta toistaiseksi tarpeeksi hyvin toimivaa järjestelmää ei olla löydetty.</t>
  </si>
  <si>
    <t>Asiakkaat haluavat vielä enimmäkseen henkilökohtaista, kasvotusten tapahtuvaa neuvontaa. Tämä voi johtaa sähköisten palveluiden käyttöönoton viivästymistä siihen saakka, kunnes enemmistö asiakkaista ovat valmiita hyödyntämään esim. Tekoälyä saadakseen palautetta liiketoimintaidealleen. Tekoäly ei todennäköisesti koskaan tule korvaamaan henkilökohtaista neuvontaa, mutta voi edesauttaa kyseistä neuvontaa kartoittamalla asiakkaan tilanteen valmiiksi.</t>
  </si>
  <si>
    <t>uusi toiminta, mahdollista vuokrata ns yhteidskäyttöauto</t>
  </si>
  <si>
    <t>sisäinen käyttö toistaiseksi</t>
  </si>
  <si>
    <t>Novago on vastaanottanut viiden kunnan alueelta yksinyrittäjille suunnatun koronatuen kaikki hakemukset ja käsitellyt nämä kuntien lopullista päätöstä varten. Koko prosessi on hoidettu digitaalisesti/sähköisesti ja mikäli asiakas on jättänyt puutteellisen hakemuksen on käsittelijä ollut asiakkaaseen yhteydessä joko puhelimitse tai sähköpostitse. Vahvaa tunnistautumista on hyödynnetty tukihakemuksen yhteydessä. Vaikka palvelu muutoin täyttää tavoitetason, toisen puolesta rekisteröiminen ei kuitenkaan tässä palvelussa ole mahdollista, sillä tuki on henkilökohtainen.</t>
  </si>
  <si>
    <t>Ainoastaan asiakkaan tietotaito koskien sähköistä asiointia on voinut muodostua esteeksi, mutta nämä esteet ollaan poistettu henkilökohtaisella palvelulla/neuvonnalla.</t>
  </si>
  <si>
    <t>kaupunki myöntää yksityisteille avustuksia hakemuksen perusteella</t>
  </si>
  <si>
    <t>otettu nettipohjainen tukihakemusmenettely käyttöön v 2020</t>
  </si>
  <si>
    <t>ympäristöön vaikuttavat rakennustoimenpiteen, luvitus</t>
  </si>
  <si>
    <t>kts yllä</t>
  </si>
  <si>
    <t>Jo toimintansa vakiinnuttaneille yrityksille tarjolla oleva neuvontapalvelua, asiassa kuin asiassa. Tässä palvelussa korostuu luottamuksellinen ja henkilökohtainen neuvonta vielä uusyritystoimintaa enemmän.</t>
  </si>
  <si>
    <t>Asiakkaat haluavat henkilökohtaista, kasvotusten tapahtuvaa neuvontaa. Tämä johtaa sähköisten palveluiden käyttöönoton viivästymistä siihen saakka, kunnes asiakkaat ovat valmiita kertomaan ongelmistaan tai liiketoimintansa kehittämisestä esim. Tekoälyä hyödyntäen. Tekoäly ei todennäköisesti koskaan tule korvaamaan henkilökohtaista neuvontaa, mutta voi edesauttaa kyseistä neuvontaa kartoittamalla asiakkaan tilanteen valmiiksi.</t>
  </si>
  <si>
    <t>Kaikki Länsi-Uudenmaan yritykset löytyvät Yritysrekisteristä. Toimii sähköisenä markkinointikanavana alueen yrityksille samalla kun alueelle etabloituva yritys, voi tarkastella markkinatilannetta ja arvioida palvelunsa vastaanottoa. Kyseessä ei siis viranomaispalvelu jossa asioidaan viranomaisten kanssa, vaan sähköinen lisäpalvelu alueen yrityksille.""</t>
  </si>
  <si>
    <t>Ohjeet, lomakkeet ja yhteystiedot</t>
  </si>
  <si>
    <t>Eläintarha tarvitsee kunnaneläinlääkärin luvan, jos se käyttää eläintarhansa eläimiä muiden eläinten ruokintaan omassa eläintarhassaan.</t>
  </si>
  <si>
    <t>Avustuksen haku</t>
  </si>
  <si>
    <t>Maa-ainesluvan haku</t>
  </si>
  <si>
    <t>Yleisten alueiden luvat</t>
  </si>
  <si>
    <t>Sijoitus-, kaivu-, maastoliikenneluvat, yleisten alueiden vuokraus, yksityisteiden liikenteenohjauslaitteet (esim. yleisötapahtumat, työmaa-alueet, kioskipaikat, teleoperaattoreiden kaapeleiden tai putkilinjojen sijoittaminen kaupungin alueelle, työluvat yleisellä alueella). Vahvaa tunnistautumista käytetään, kun asiakas ensimmäisen kerran luo itselleen tunnuksen palveluun. Sen jälkeen kirjautuminen tapahtuu asiakkaan sähköpostiosoitteella, jota käytetään kirjautumistunnuksena. Asiakas määrittää itse salasanan palveluun.</t>
  </si>
  <si>
    <t>Pysäköintiluvat</t>
  </si>
  <si>
    <t>Yrityspysäköintilupa, päiväpysäköintilupa, aluepysäköintilupa. Kaupungin palvelupiste Osviitasta voi ostaa alue-, vuorokausi- ja yrityspysäköintilupia kaupungin hallinnoimille pysäköintialueille.</t>
  </si>
  <si>
    <t>Oikaisuvaatimus pysäköinninvalvojalle</t>
  </si>
  <si>
    <t>Oikaisuvaatimus pysäköintivirhemaksusta Rovaniemen kaupungin pysäköintialueilla. Tästä olemassa sähköinen lomake, mutta ei voi lisätä liitettä.</t>
  </si>
  <si>
    <t>Avustukset maa- ja metsätalouden yrittäjille</t>
  </si>
  <si>
    <t>Peltojen kalkitus ja viljetysteiden sorastus, avustus peltojen salaojittamiseen, maksullinen lomituksen tuki, karjatilan uuden tilan pellon raivaamistuki, karjatilan jatkajan starttiraha.</t>
  </si>
  <si>
    <t>Rovaniemen kaupunki ostaa palveluita Tervolan kunnalta ja tämä sähköinen palvelu on Tervolan kunnan vastuulla.</t>
  </si>
  <si>
    <t>Maaseutuyritysseteli</t>
  </si>
  <si>
    <t>Maaseudulla toimivan yrityksen kehittämiseen, investointeihin ja markkinointiin.</t>
  </si>
  <si>
    <t>Avustukset asukas- ja kyläyhdistyksille sekä osakaskunnille</t>
  </si>
  <si>
    <t>Toiminta-, vuokra- ja kehittämistuki rekisteröidyille yhdistyksille.</t>
  </si>
  <si>
    <t>Tietoliikenteen puutteet ja toimimattomuus sekä hakijoiden käytöstä puuttuvat laitteet.</t>
  </si>
  <si>
    <t>Avustukset yhteisöille</t>
  </si>
  <si>
    <t>Kumppanuussopimuksiin perustuvat avustukset.</t>
  </si>
  <si>
    <t>Palveluntarjoajien välittäminä toteutettavat kehittämistuet</t>
  </si>
  <si>
    <t>Kehittämispalvelut ja kotieläintilojen tuotantoseuranta/ProAgria Lappi ry, jalostussuunnitelmat/Faba Jalostus Oy, tuotantoeläinten eläinlääkäripalveluiden tuki/kaupungin eläinlääkärit, metsäsuunnitelmat/Rovaniemen metsänhoitoyhdistys ry</t>
  </si>
  <si>
    <t>Rovakaaren ympäristöterveydenhuollon toiminta-alueella (Rovaniemi, Ranua, Pello, Ylitornio, Kolari)  sijaitsevasta alkutuotantopaikasta tehtävä ilmoitus elintarvikevalvontaviranomaiselle.</t>
  </si>
  <si>
    <t>ei tietoa milloin asioinnin aloitus siirtyy valtakunnalliseen ympäristöterveydenhuollon sähköiseen ilmoituspalveluun ILPPAan (Ruokavirasto).  ilppa.fi</t>
  </si>
  <si>
    <t>Asunnon terveyshaitan selvittäminen</t>
  </si>
  <si>
    <t>Rovakaaren ympäristöterveydenhuollon toiminta-alueella (Rovaniemi, Ranua, Pello, Ylitornio, Kolari) sijaitsevan asunnon terveyshaitan selvittäminen aloitetaan kirjallisella pyynnöllä (asunnontarkastuspyyntölomake). Pyynnön voi tehdä asukas, isännöitsijä/kiinteistön omistaja tai muu asianomainen.</t>
  </si>
  <si>
    <t>Rovakaaren ympäristöterveydenhuollon toiminta-alueella (Rovaniemi, Ranua, Pello, Ylitornio, Kolari) sijaitsevasta elintarvikehuoneistosta tehtävä elintarvikelain 13 §:n mukainen ilmoitus elintarvikevalvontaviranomaiselle.  Esim. ravintolat, kaupat, suurtaloudet ja leipomot.</t>
  </si>
  <si>
    <t>Hakemus laitoshyväksynnästä Rovakaaren ympäristöterveydenhuollon toiminta-alueella (Rovaniemi, Ranua, Pello, Ylitornio, Kolari) sijaitsevalle elintarvikehuoneistolle.  Kala-, liha-, maito- ja muna-alan laitokselle sekä varastolaitokselle on oma lomakkeensa.</t>
  </si>
  <si>
    <t>Elintarvikekontaktimateriaalialan toimijan ilmoitus toimipaikastaan ja toiminnastaan</t>
  </si>
  <si>
    <t>Rovaniemen, Ranuan, Pellon, Ylitornion ja Kolarin alueella olevasta toimipaikasta ja toiminnasta ilmoitus tehdään Rovakaaren ympäristöterveydenhuoltoon. Elintarvikekontaktimateriaalin valmistaja, maahantuoja ja jakelija (esim. tukkukauppa)</t>
  </si>
  <si>
    <t>Talousvettä toimittavan laitoksen hyväksyminen</t>
  </si>
  <si>
    <t>Hakemus vesilaitoksen toiminnan hyväksymisestä terveydensuojeluviranomaiselle Rovakaaren ympäristöterveydenhuollon toiminta-alueella (Rovaniemi, Ranua, Pello, Ylitornio, Kolari). Hakemus on tehtävä talousveden toimittamisesta ja vedenoton, vedenkäsittelyn, veden laadun tai jakelun olennaisesta muuttamisesta.</t>
  </si>
  <si>
    <t>Vedenjakelualueen riskinarvioinnin hyväksyminen</t>
  </si>
  <si>
    <t>Talousvettä toimittavan laitoksen vedenjakelualueen riskinarviointi on hyväksytettävä terveydensuojeluviranomaisella. Rovaniemen, Ranuan, Pellon, Ylitornion ja Kolarin alueella riskiarviointihakemuksen käsittelee Rovakaaren ympäristöterveydenhuolto.</t>
  </si>
  <si>
    <t>Ilmoitus talousveden toimittamisesta tai käytöstä vedenjakelualueella</t>
  </si>
  <si>
    <t>Ilmoitetaan Rovakaaren ympäristöterveydenhuollon toiminta-alueella (Rovaniemi, Ranua, Pello, Ylitornio, Kolari) pelkkä talousveden toimittaminen tai ottaminen omilla laitteilla ja käyttäminen sitä osana julkista tai kaupallista toimintaa.</t>
  </si>
  <si>
    <t>Rovakaaren ympäristöterveydenhuollon toiminta-alueella (Rovaniemi, Ranua, Pello, Ylitornio, Kolari) sijaitseva asuntoyhteisö voi hakea tupakointikiellon määräämistä taloonsa (huoneistoparvekkeille ja -pihoille ja huoneistojen sisätiloihin)</t>
  </si>
  <si>
    <t>Myöhemmin?</t>
  </si>
  <si>
    <t>Rovakaaren ympäristöterveydenhuollon toiminta-alueella (Rovaniemi, Ranua, Pello, Ylitornio, Kolari) tupakkavalvontaviranomaiselta haettava tupakkatuotteiden ja nikotiininesteiden vähittäismyyntilupa tai ilmoitus tupakkatuotteiden ja nikotiininesteiden tukkumyynnistä. Asiointi sähköisesti Valviran tupakkatuotteiden vähittäismyyntiluparekisterin kautta.</t>
  </si>
  <si>
    <t>Digiasteen saavuttaminen riippuu Valviran tupakkatuotteiden vähittäismyyntiluparekisterin kehittämisestä.</t>
  </si>
  <si>
    <t>Lääkelain 54 a §:n mukaista lupaa itsehoitoon tarkoitettujen nikotiinivalmisteiden vähittäismyyntiin haetaan Rovaniemen, Ranuan, Pellon, Ylitornion ja Kolarin kuntien alueella Rovakaaren ympäristöterveydenhuollosta.</t>
  </si>
  <si>
    <t>Tiedotus liikkuvasta elintarvikehuoneistosta ja elintarvikkeiden tilapäisestä myynnistä</t>
  </si>
  <si>
    <t>Rovakaaren yhteistoiminta-alueen (Rovaniemi, Ranua, Pello, Ylitornio ja Kolari) ulkopuolelta tulevat toimijat ilmoittavat tiedottavat toiminnastaan elintarvikevalvontaan. Luonnolliset henkilöt vain, jos vähäistä suurempi riski.</t>
  </si>
  <si>
    <t>Rovakaaren ympäristöterveydenhuollon toiminta-alueella (Rovaniemi, Ranua, Pello, Ylitornio, Kolari)  sijaitsevasta toiminnasta tehtävä terveydensuojelulain 13 §:n mukainen ilmoitus terveydensuojeluviranomaiselle. Oma lomake mm. majoitustoiminnalle, oppilaitoksille, sos.alan huoneistoille, päiväkodeille, liikuntatiloille, uimahalleille, uimarannoille ja kauneushoitoloille.</t>
  </si>
  <si>
    <t>Ruokamyrkytysepäilystä ilmoittaminen</t>
  </si>
  <si>
    <t>Elintarvikealan toimijan on lakisääteisesti ilmoitettava elintarvikevalvontaviranomaiselle välittömästi valmistamansa tai käsittelemänsä elintarvikkeen aiheuttamasta ruokamyrkytyksestä tai sille tulleesta ruokamyrkytysepäilystä. Yksityishenkilö voi tehdä ilmoituksen, jos  epäilee saaneensa ruokamyrkytyksen.  Rovaniemen, Ranuan, Pellon, Ylitornion ja Kolarin alueella ilmoitus tehdään Rovakaaren ympäristöterveydenhuoltoon.</t>
  </si>
  <si>
    <t>ei tietoa siirtyykö ja milloin asioinnin aloitus siirtyy valtakunnalliseen ympäristöterveydenhuollon sähköiseen ilmoituspalveluun ILPPAan (Ruokavirasto).  ilppa.fi</t>
  </si>
  <si>
    <t>Toiminnanharjoittajalla on lakisääteinen ilmoitusvelvollisuus terveydensuojeluviranomaiselle omaa toimintaansa koskevasta epidemiasta tai sen epäilystä. Yksityishenkilö voi tehdä ilmoituksen epidemiaepäilystä. Rovaniemen, Ranuan, Pellon, Ylitornion ja Kolarin alueella ilmoitus tehdään Rovakaaren ympäristöterveydenhuoltoon.  Talousvesi, allasvesi tai uimarantavesi.</t>
  </si>
  <si>
    <t>Sivutuotelaitoksen hyväksyntä ja rekisteröinti</t>
  </si>
  <si>
    <t>Rovakaaren ympäristöterveydenhuollon toimialueella sivutuotelaitoksen hyväksynnän tai rekisteröinnin tekee hakemuksesta valvontaeläinlääkäri. Rekisterin toiminnasta vastaa Ruokavirasto. Hakemus tehdään Ruokaviraston lomakkeella K (jota ei ole tällä hetkellä saatavilla).</t>
  </si>
  <si>
    <t>Asionnin aloitus tapahtuu Ruokaviraston lomakkeilla, toteutus riippuu Ruokavirastosta</t>
  </si>
  <si>
    <t>Haaskaruokintapaikan rekisteröinti ja ilmoitus haaskalle viedyn sivutuotteen määrästä</t>
  </si>
  <si>
    <t>Haaskaruokintapaikan rekisteröinnin tekee Rovakaaren ympäristöterveydenhuollon toiminta-alueella (Rovaniemi, Ranua, Pello, Ylitornio, Kolari) valvontaeläinlääkäri. Ilmoitukset tehdään Ruokaviraston tulostettavilla lomakkeilla. Rekisteriä ylläpitää Ruokavirasto. Haaskanpitäjän ilmoitettava valvontaeläinlääkärille kuukausittain haaskaruokintapaikalle toimittama haaskamateriaalin määrä.</t>
  </si>
  <si>
    <t>Eläintarhan lupa käyttää eläintarhansa eläimiä muiden eläinten ruokintaan omassa eläintarhassa. Rovakaaren ympäristöterveydenhuollon toiminta-alueella (Rovaniemi, Ranua, Pello, Ylitornio, Kolari) lupa haetaan valvontaeläinlääkäriltä vapaamuotoisella, kirjallisella lupahakemuksella.</t>
  </si>
  <si>
    <t>Ilmoitus kaltoin kohdellusta eläimestä eläinsuojeluviranomaiselle. Ilmoituksen voi tehdä kuka tahansa. Rovaniemen, Ranuan, Pellon, Ylitornion ja Kolarin alueella ilmoitus voidaan tehdä mm. Rovakaaren ympäristöterveydenhuoltoon.</t>
  </si>
  <si>
    <t>Kulttuuriavustukset</t>
  </si>
  <si>
    <t>Avustustoiminnan tehtävänä on edistää ja monipuolistaa Rovaniemen kulttuuritoimintaa, eri toimijoiden välistä yhteistyötä sekä kulttuurista kansalais- ja harrastustoimintaa.</t>
  </si>
  <si>
    <t>Tilavaraukset / kulttuuritapahtumat</t>
  </si>
  <si>
    <t>Tilojen varaaminen, vuokraaminen ja maksaminen kulttuuritapahtumia varten.</t>
  </si>
  <si>
    <t>Tällä hetkellä tiloissa käytössä avain, joka pitää noutaa ja kuitata henkilökohtaisesti sekä samalla allekirjoittaa henkilökohtaisesti vuokra-sopimus.</t>
  </si>
  <si>
    <t>Nuorisoavustukset</t>
  </si>
  <si>
    <t>Toiminta-avustukset haettavina rovaniemeläisille nuorisoyhdistyksille ja kohdeavustukset nuorten omille toimintaryhmille sekä nuoriso- ja asukasyhdistyksille. Molemmat tarkoitettu nuorisotoiminnan järjestämiseen.</t>
  </si>
  <si>
    <t>Tilavaraukset / nuorisopalvelut</t>
  </si>
  <si>
    <t>Sähköistä varauskalenteria ei käytetä kaikkien nuorisopalvelujen tilojen osalta. Tilat varataan puhelimitse tms.</t>
  </si>
  <si>
    <t>Liikuntatoiminta-avustus</t>
  </si>
  <si>
    <t>Paikallisen urheilu- ja liikuntatoiminnan tukemiseen.</t>
  </si>
  <si>
    <t>Liikuntapaikkojen varaaminen</t>
  </si>
  <si>
    <t>Tilat ja paikat varataan sähköisen järjestelmän kautta. Sähköistä maksamista ei vielä ole, lasku lähtee automaattisesti. Vahva tunnistautuminen löytyy.</t>
  </si>
  <si>
    <t>Ei vielä maksuominaisuutta.</t>
  </si>
  <si>
    <t>Tonttien haku</t>
  </si>
  <si>
    <t>Sähköinen palvelu, josta tehdään viranhaltijapäätös asiahallintajärjestelmässä.</t>
  </si>
  <si>
    <t>Tonttien ja maa-alueiden vuokraus / myynti</t>
  </si>
  <si>
    <t>Ensin tehdään varauspäätös ja tontit ja maa-alueet vuokrataan varausajan kuluessa.</t>
  </si>
  <si>
    <t>Riippuu sähköisen allekirjoituksen käyttöönotosta.</t>
  </si>
  <si>
    <t>Tontin lohkominen, tonttijaon muutokset, laadun muutos, rajankäynti.</t>
  </si>
  <si>
    <t>Kartta-aineistojen tilaaminen (mm. kaavaotteet)</t>
  </si>
  <si>
    <t>Kaupungin nettisivuilla on lomake, jonka voi täyttää ja tilata aineiston. Esim. rakennuslupaa varten tarvitaan kaavaote.</t>
  </si>
  <si>
    <t>Koko kaupungin palautejärjestelmä</t>
  </si>
  <si>
    <t>Palautejärjestelmä, jota voidaan käyttää kaupungin omistamissa konserniyhtiöissä.</t>
  </si>
  <si>
    <t>Palautepalvelu</t>
  </si>
  <si>
    <t>Asiakas voi tehdä karttaan liittyviä toimintoja, karttapalvelu kaikille asiakkaille (mm. karttapalvelun kautta haetaan vapaat tontit)</t>
  </si>
  <si>
    <t>Palvelussa ei tarvita vahvaa tunnistautumista.</t>
  </si>
  <si>
    <t>Mittauspalvelu</t>
  </si>
  <si>
    <t>Esim. rakennuslupaan liittyvä mittaaminen yms. rakentamiseen liittyvä mittaaminen.</t>
  </si>
  <si>
    <t>Vireillä ja voimassaolevat kaavat</t>
  </si>
  <si>
    <t>Asiakas voi tutkia ja tutustua vireillä ja voimassaoleviin Rovaniemen kaupungin kaavoihin.</t>
  </si>
  <si>
    <t>Rakennuskaavat</t>
  </si>
  <si>
    <t>Ei tarvita tunnistautumista.</t>
  </si>
  <si>
    <t>Asemakaavan ja tonttijaon muutoshakemus</t>
  </si>
  <si>
    <t>Tulostetaan lomake, täytetään se ja palautetaan allekirjoitettuna kaupungin kirjaamoon.</t>
  </si>
  <si>
    <t>Vaati sähköisen allekirjoituksen muutoshakemuksen tekijältä.</t>
  </si>
  <si>
    <t>Suunnittelutarveratkaisut</t>
  </si>
  <si>
    <t>Hakemuksen voi toimittaa sähköisen lupapalvelun kautta (+ paperisena). Suurin osa haetaan jo sähköisesti (käyttäjätunnus + salasana). Päätös menee lupapalvelun + mutta usein myös paperina. Digilomakkeen käyttöasteen nostaminen tavoite.</t>
  </si>
  <si>
    <t>Vahva tunnistautuminen puuttuu</t>
  </si>
  <si>
    <t>Kaavoitukseen vaikuttaminen</t>
  </si>
  <si>
    <t>Muistutukset ja mielipiteet.</t>
  </si>
  <si>
    <t>Vaati sähköisen allekirjoituksen mielipiteen tai muistutuksen jättäjältä.</t>
  </si>
  <si>
    <t>Rakennuslupa, toimenpidelupa, purkamislupa, maisematyölupa, tietyt poikkeamisluvat sekä ilmoitukset ovat Trimble Locus järjestelmässä.</t>
  </si>
  <si>
    <t>Asiakkaan pitää lisäksi tuoda pääpiirustukset ja LVI-piirustukset paperisena koska ei vielä sähköinen arkistointi käytössä. Sähköinen leimaus ja sähköinen allekirjoitus ei vielä käytössä (rakennusluvat).</t>
  </si>
  <si>
    <t>Rakennusvalvonnan arkistopalvelu</t>
  </si>
  <si>
    <t>Asiakas voi tilata arkistosta materiaalia. Voidaan toimittaa joko sähköpostilla tai paperilla asiakkaalle.</t>
  </si>
  <si>
    <t>Arkistoa ei ole vielä digitoitu.</t>
  </si>
  <si>
    <t>Tilojen vuokraus</t>
  </si>
  <si>
    <t>Tilavuokrat tapahtuvat Osviitan kautta. Vuokrasopimukset Haahtelassa, skannataan sinne. Osa laskutetaan tilapalvelukeskuksen kautta.</t>
  </si>
  <si>
    <t>Sähköinen allekirjoitus ei vielä käytössä</t>
  </si>
  <si>
    <t>Kuulutukset / viralliset ilmoitukset</t>
  </si>
  <si>
    <t>Asianhallintajärjestelmästä julkaistaan kuulutukset verkkosivustolle</t>
  </si>
  <si>
    <t>Kuulutukset</t>
  </si>
  <si>
    <t>Neuvontapalvelut</t>
  </si>
  <si>
    <t>Asiakaspalvelupisteestä voidaan ohjata asiakas eteenpäin. Yhteydenotot tällä hetkellä puhelin, sähköposti, paikan päällä asiointi. Lisäksi turvaposti.</t>
  </si>
  <si>
    <t>Chatbottia ei vielä ole hankittu.</t>
  </si>
  <si>
    <t>Asiakas voi tilata esim arkistossa olevien asiakirjojen kopioita, pöytäkirjan otteita sekä tiedustella vireillä olevien asioiden vaiheista. Asiakirjojen tilaamisesta on sähköinen lomake. Turvasähköpostilla toimitetaan henkilötietoja sisältävät asiakirjat. Salaisia asioita voidaan lähettää Suomi.fi-viestien kautta.</t>
  </si>
  <si>
    <t>Sähköistä asiointikanavaa ei ole vielä olemassa / hankittu, resursointi, prosessin muutokset</t>
  </si>
  <si>
    <t>Kun 3. sektorin toimija palkkaa työttömän palkkatuettuun työsuhteeseen tai oppisopimustyösuhteeseen, voi hakea kuntalisää työntekijän palkkakustannuksiin.</t>
  </si>
  <si>
    <t>Edellyttää sähköisen allekirjoituksen</t>
  </si>
  <si>
    <t>Aloittavan yrittäjän neuvonta, kasvavat ja kansainvälistyvät yritykset, yritysten omistajan vaihdokset, yrittäjien verkostoitumiseen liittyvä neuvonta, kaikki yrityksen elinkaareen liittyvä neuvonta.</t>
  </si>
  <si>
    <t>Yhteydenottopyyntö</t>
  </si>
  <si>
    <t>Yhteydenottolomake yritysneuvontapalveluita tarvitsevilla.</t>
  </si>
  <si>
    <t>Yhteydenottopyyntö Yritysneuvontapalveluihin</t>
  </si>
  <si>
    <t>Setelillä rahoitetaan yrityksen kehittämistoimenpiteitä.</t>
  </si>
  <si>
    <t>Oikeus päästä Yrityspalvelusetelirekisteriin</t>
  </si>
  <si>
    <t>Kaupunki myöntää oikeuden toimia palvelusetelituottajana. Setelin saanut yritys käyttää palveluseteliä ostaakseen palveluita toimintansa kehittämiseksi. Palvelu ostetaan setelillä yritykseltä, jonka kaupunki on hyväksynyt palvelusetelituottajaksi. Käytetään rivillä 58 myönnettyä seteliä.</t>
  </si>
  <si>
    <t>Oikeus päästä yrityspalvelusetelituottajaksi.</t>
  </si>
  <si>
    <t>Tutustu yrittäjään"-uutispalvelu"</t>
  </si>
  <si>
    <t>Kaupungin yrityspalvelut-yksikön nettisivuille tehdään uutisia/esittelyitä yrityksistä. Yrittäjä ottaa yhteyttä yrityspalvelut-yksikköön puhelimitse / sähköpostilla ja voi ehdottaa esittelyn tekoa.</t>
  </si>
  <si>
    <t>Kesätyöseteli työnantajille</t>
  </si>
  <si>
    <t>Kaupunki myöntää tukea kesätyöllistettävien nuorten palkkauskustannuksiin kun yritys,yhdistys, säätiö tai seurakunta palkkaa nuoren (16-vuotta täyttävistä 18 vuotiaille) kesätöihin</t>
  </si>
  <si>
    <t>Arctic design week-tapahtumaan liittyvät palvelut yrityksille. Seminaaripäivien aikana voi kommunikoida applikaatioiden kautta.</t>
  </si>
  <si>
    <t>Mm. foorumit ja seminaarit, virtuaalinäyttelyiden tuottaminen</t>
  </si>
  <si>
    <t>Ei tarvetta vahvalle tunnistautumiselle.</t>
  </si>
  <si>
    <t>Hakemus maanvuokran tai tilavuokran maksujärjestelystä tai huojentamisesta.</t>
  </si>
  <si>
    <t>Yritykset voivat hakea kaupungilta huojennusta tai maksujärjestelyjä, jos tila tai maa-ala on vuokrattu kaupungilta.</t>
  </si>
  <si>
    <t>Maan- ja tilavuokran huojennus tai maksujärjestely.</t>
  </si>
  <si>
    <t>Todennäköisesti tilapäinen palvelu.</t>
  </si>
  <si>
    <t>Yritys- ja palveluhakemisto Rovaniemen kaupungin nettisivulla</t>
  </si>
  <si>
    <t>Kaupungin sivulla on yrityspalveluhakemisto. Yritykset voivat itse muokata siellä olevia tietoja, jotka alunperin tiedot tulevat kaupparekisteristä. Jos yrityksen edustaja haluaa muokata tietoja, hän lähettää sivulla olevan lomakkeen kaupungin yrityspalveluille, joka lähettää linkin, josta pääsee muokkaamaan tietoja.</t>
  </si>
  <si>
    <t>Uutiskirje yrittäjille</t>
  </si>
  <si>
    <t>Tiedotetaan alueen yrittäjille ajankohtaisista asioista, myös tapahtumista. Käytetään Hakosalo-järjestelmän Uutiskirje-osiota. Yhteystiedot haetaan Hakosalo-järjestelmän palveluhakemistosta.</t>
  </si>
  <si>
    <t>Uutiskirje</t>
  </si>
  <si>
    <t>Rovaniemen kaupungin yrityspalvelut-yksikön järjestämän tilaisuudet yrittäjille ja sidosryhmille.</t>
  </si>
  <si>
    <t>Hakosalo CRM-järjestelmän Tilaisuudet-osion kautta voidaan lähettää kutsuja ja halukkaat voivat ilmoittautua tilaisuuksiin kutsun mukana saamansa linkin avulla. Ilmoittautuja saa vahvistusviestin, jonka mukana on linkki peruutuksen tekemiseen.</t>
  </si>
  <si>
    <t>Tilaisuudet</t>
  </si>
  <si>
    <t>Elinkeinonharjoittaja voi käyttää sähköistä asiointipalvelua lääkkeiden, perusvoiteiden ja kliinisten ravintovalmisteiden korvattavuus- ja hintahakemuksien sekä korvattavien valmisteiden ilmoituksiin. Elinkeinonharjoittaja voi antaa asiointipalvelussa suostumuksensa sähköiseen asiointiin, jolloin yhteydenpito yrityksen ja lääkkeiden hintalautakunnan välillä tapahtuu asiointipalvelun kautta. Asiointipalvelu edellyttää vahvaa tunnistautumista. Elinkeinonharjoittajan on valtuutettava haluamansa henkilöt tai yritykset asioimaan puolestaan asiointipalveluissa. Asiointi voidaan käynnistää sähköisessä asiointipalvelussa.</t>
  </si>
  <si>
    <t>Sairausvakuutuslaki (1224/2004)</t>
  </si>
  <si>
    <t>STM:n Sosiaali- ja terveysjärjestöjen avustuskeskus (STEA) myöntää avustuksia sosiaali- ja terveysalan yleishyödyllisille yhdistyksille, yhteisöille ja säätiöille. Avustuksia ei voi hakea elinkeinotoimintaan. Avustusten hakeminen ja käsittely tapahtuu sähköisessä verkkoasioinnin palvelussa. Verkkoasiointi edellyttää rekisteröitymistä ja vahvaa tunnistautumista. Toimijan verkkosasioinnin pääkäyttäjät voivat hallinnoida toimijan käyttäjäoikeuksia asioinnissa. Asiointi voidaan käynnistää sähköisessä verkkosioinnin palvelussa.</t>
  </si>
  <si>
    <t>Valtionavustuslaki (688/2001)</t>
  </si>
  <si>
    <t>STM valtionavustuksia myönnetään julkisen hallinnon toimijoille ja yleishyödyllisille yhteisöille. Elinkeinonharjoittajat ja yritykset voivat toimia hankkeissa osatoteuttajina. Avustuksia ei voi hakea elinkeinotoimintaan. Valtionavustusten haku, ohjeet ja sähköisesti täytettävät lomakkeet julkaistaan STM:n verkkosivuilla. Hakemus liitteineen toimitetaan sähköpostitse ja mahdolliset lisätietopyynnöt ja täydennykset voidaan toimittaa sähköpostitse.</t>
  </si>
  <si>
    <t>Henkilö- ja raharesurssit</t>
  </si>
  <si>
    <t>Haetaan lupaa biosidivalmisteelle</t>
  </si>
  <si>
    <t>Henkilö- ja raharesurssit. Tekniset esteet, jos osa hakijoista on ulkomaalaisia.</t>
  </si>
  <si>
    <t>Lupahakemus uudelle laitokselle tai muutoksia olemassaolevaan lupaan</t>
  </si>
  <si>
    <t>Hyväksytyn liikkeen ilmoitus toiminnan aloituksesta, vastuuhenkilöstä ja toimintaan liittyvistä muutoksista</t>
  </si>
  <si>
    <t>KS-tutkinnon järjestäjä ilmoittaa Tukesiin tutkinnon suorittaneet</t>
  </si>
  <si>
    <t>Ilmoitetaan laajamittaisen laitoksen toiminnan muutoksista</t>
  </si>
  <si>
    <t>Ilmoitetaan maa- ja/tai biokaasulaitoksen käytön valvoja</t>
  </si>
  <si>
    <t>Ilmoitukset vaarallisista tai puutteellisista tuotteista ja vaarallisista kuluttajapalveluista</t>
  </si>
  <si>
    <t>Ilmoitus vaarallisesta tai  puutteellisesta tuotteesta tai palvelusta</t>
  </si>
  <si>
    <t>Henkilö- ja raharesurssit. Viraston päässä prosessien monimutkaisuus täytyy huomioida kehittämisessä.</t>
  </si>
  <si>
    <t>Haetaan kasvinsuojeluainelupaa</t>
  </si>
  <si>
    <t>Ilmoitetaan kemikaalin tiedot</t>
  </si>
  <si>
    <t>Lupa uudelle laajamittaiselle laitokselle tai olemassaolevan laitoksen muutoksille</t>
  </si>
  <si>
    <t>Lupahakemus kullanhuuhdontaa varten, vuosittainen selvitys kullanhuuhdonnasta sekä kaivannaisjätteen jätehuoltosuunnitelma</t>
  </si>
  <si>
    <t>Kylmäalan vastuuhenkilön pätevyyshakemus</t>
  </si>
  <si>
    <t>Kylmäalan toiminnanharjoittajan ilmoitus toiminnan aloituksesta, vastuuhenkilöstä ja toimintaan liittyvistä muutoksista</t>
  </si>
  <si>
    <t>Maa- ja biokaasukohteen rakentamislupa</t>
  </si>
  <si>
    <t>Haetaan malminetsintälupaa, luvan siirtoa tai tehdään varausilmoitus</t>
  </si>
  <si>
    <t>Jalometallituotteen nimileiman hallinta; uuden hakeminen, rekisteröinti, siirto ja lopetus</t>
  </si>
  <si>
    <t>Ilmoitetaan eri toimialoilla sattuneista vaaratilanteista tai onnettomuuksista</t>
  </si>
  <si>
    <t>Ilmoitetaan muutoksista painelaitteisiin liittyen</t>
  </si>
  <si>
    <t>Toiminnanharjoittajan ilmoitus toiminnasta, vastuuhenkilöstä tai muutoksista</t>
  </si>
  <si>
    <t>Vastuuhenkilön pätevyyshakemus</t>
  </si>
  <si>
    <t>Haetaan lupaa räjähteiden siirtoon</t>
  </si>
  <si>
    <t>Kirjaamo vastaanottaa mm. omien tietojen tarkastamis- ja tietopyyntöä koskevat suomi.fi viestit</t>
  </si>
  <si>
    <t>Sähkö- ja hissialan toiminnanharjoittajien ilmoitus toiminnan aloituksesta, vastuuhenkilöstä ja toimintaan liittyvistä muutoksista</t>
  </si>
  <si>
    <t>Sähkölaitteiston haltijan ilmoitus uudesta laitteistosta, vastuuhenkilöstä tai muutoksista laitteistoon liittyen</t>
  </si>
  <si>
    <t>Talouden toimijan ilmoitus/selvitys vaarallisesta tavarasta tai palvelusta</t>
  </si>
  <si>
    <t>Talouden toimijan ilmoitus/selvitys vaarallisesta tavarasta/palvelusta</t>
  </si>
  <si>
    <t>Henkilö- ja raharesurssit. Huomioidaan jatkotyössä komission ylläpitämä Business Gateway https://webgate.ec.europa.eu/gpsd/ jolla yritykset voi tehdä ilmoituksen kootusti kaikkien jäsenvaltioiden viranomaisille.</t>
  </si>
  <si>
    <t>Varausilmoitus</t>
  </si>
  <si>
    <t>Varausilmoitus (kaivosasiointi)</t>
  </si>
  <si>
    <t>Reach/CLP/Biosidit Kemikaalineuvontapalvelu</t>
  </si>
  <si>
    <t>Kemikaalineuvonta</t>
  </si>
  <si>
    <t>Rekisteröidyn veroraja-asiakkaan on annettava tavaran siirrosta yksinkertaistettu tulli-ilmoitus, lähetyksistä veroilmoitus ja yhteenvetoilmoitus.</t>
  </si>
  <si>
    <t>Yritys voi punnita CN-koodin 0809 9010 tuoreet banaanit omissa tiloissaan ilman Tullin läsnäoloa.</t>
  </si>
  <si>
    <t>Voit hakea Tullista sitovan ennakkoratkaisun väylämaksusta sekä maahantuonnin arvonlisäverosta ja valmisteverotuslain soveltamisesta.</t>
  </si>
  <si>
    <t>Suomalainen yritys hakee EU-alueen tulli-ilmoituksissa käytettävää EORI-numeroa Tullista.</t>
  </si>
  <si>
    <t>Tulli-ilmoitus voidaan tehdä kirjanpitomerkinnällä yrityksen omassa kirjanpidossa ja antaa myöhemmin täydentävä ilmoitus.</t>
  </si>
  <si>
    <t>Lupatyypin jatko selviää vuoden 2021 aikana, ilmeisesti poistuu.</t>
  </si>
  <si>
    <t>Lupa oikeuttaa tuonnissa yksinkertaistetun ilmoituksen menettelyn käyttöön.</t>
  </si>
  <si>
    <t>Tulli vahvistaa viejäyrityksen tai sen valtuutetun edustajan täyttämiä EUR.1- ja A.TR.-todistuksia.</t>
  </si>
  <si>
    <t>Perustuu EU-tason sopimuksiin</t>
  </si>
  <si>
    <t>Anna tilastoilmoitus tuonnista ja viennistä EU-sisäkaupassa.</t>
  </si>
  <si>
    <t>Anna tilastoilmoitus tuonnista ja viennistä EU-sisäkaupassa sanoma-asioinnilla.</t>
  </si>
  <si>
    <t>Yritys voi tullata tavarat kotipaikkansa Tullissa, vaikka ne sijaitsevat toisessa EU-maassa.</t>
  </si>
  <si>
    <t>Kirjanpidollisen materiaalin erottelun lupa koskee alkueräselvitystä.</t>
  </si>
  <si>
    <t>Yritys, joka vastaa tavaroiden passituksista, voi saada Tullilta luvan kiinnittää kuljetusvälineisiin tai pakkauksiin erityismallisia sinettejä.</t>
  </si>
  <si>
    <t>Lentoyhtiöt ja varustamot voivat käyttää sähköistä kuljetusasiakirjaa passitusilmoituksena.</t>
  </si>
  <si>
    <t>Lupa tullittomaan palautustavaran tuontiin voidaan myöntää kolmen vuoden määräajan päättymisen jälkeen.</t>
  </si>
  <si>
    <t>Lentoyhtiöt, varustamot ja rautatieyhtiöt voivat käyttää paperipohjaista passitusmenettelyä.</t>
  </si>
  <si>
    <t>Yritys voi tuoda unioniin tavaroita jalostettavaksi ilman, että niihin sovelletaan tuontitullia, maksuja tai kauppapoliittisia toimenpiteitä.</t>
  </si>
  <si>
    <t>Yritys ei maksa varastointimenettelyssä olevista tavaroista tullia eikä veroja ja ne voivat odottaa tuonnissa tarvittavia lupia ja lisenssejä.</t>
  </si>
  <si>
    <t>Yritys voi tuoda tavaroita unionin tullialueelle edullisella tullikohtelulla tiettyyn käyttötarkoitukseen.</t>
  </si>
  <si>
    <t>Ulkoisessa jalostusmenettelyssä olleet tavarat voi tuoda maahan kokonaan tai osittain tuontitullitta.</t>
  </si>
  <si>
    <t>Yritys voi itse vahvistaa tavaroiden unioniaseman.</t>
  </si>
  <si>
    <t>Yritys voi ottaa vastaan T- tai TIR-passituksella saapuvaa tavaraa tulli- tai väliaikaiseen varastoonsa.</t>
  </si>
  <si>
    <t>Yritys voi tuoda unioniin tavaroita väliaikaisesti ilman, että niihin sovelletaan tuontitullia, maksuja tai kauppapoliittisia toimenpiteitä.</t>
  </si>
  <si>
    <t>Yritys voi asettaa tavaroita tullimenettelyyn yksinkertaistetulla ilmoituksella.</t>
  </si>
  <si>
    <t>Yritys voi hakea kirjallisesti erityisistä syistä maksunlykkäystä maahantuonnin arvonlisäveron ja tullin maksamiseen sekä valmisteveron maksamiseen.</t>
  </si>
  <si>
    <t>Maksunlykkäysluvan edellytys on yleisvakuuslupa.</t>
  </si>
  <si>
    <t>Yritys voi määritellä tuonti- ja vientitullien määrät sekä suorittaa tietyt tarkastukset tullivalvonnassa.</t>
  </si>
  <si>
    <t>Lupatyyppi ei käytännössä vielä käytössä.</t>
  </si>
  <si>
    <t>Yritys antaa passitusilmoituksen sanoma-asioinnnilla Tullille tullaamattoman tavaran kuljettamisesta Euroopan unionin alueella.</t>
  </si>
  <si>
    <t>Yritys antaa passitusilmoituksen Tullille tullaamattoman tavaran kuljettamisesta Euroopan unionin alueella.</t>
  </si>
  <si>
    <t>Tullin päätös TIR-järjestelmään hyväksymisestä on edellytys TIR-passitusmenettelyn käytölle.</t>
  </si>
  <si>
    <t>Hakemus lähetetään SKAL ry:lle eli palvelutapahtuman aloitus on toisen organisaation hallinnassa.</t>
  </si>
  <si>
    <t>REX-rekisteröinti koskee alkuperäselvitystä.</t>
  </si>
  <si>
    <t>Laivanisäntä tai yhteisvastuullinen edustaja voivat hakea rekisteröidyksi väylämaksuasiakkaaksi.</t>
  </si>
  <si>
    <t>Yritys antaa tarvittavat saapumisen ja poistumisen ilmoitukset EU:n alueelle tuotavista tai EU:n alueelta vietävistä tai siellä väliaikaisesti varastoitavista tavaroista  sanoma-asioinnilla Tullille .</t>
  </si>
  <si>
    <t>Yritys antaa tarvittavat saapumisen ja poistumisen ilmoitukset Tullille EU:n alueelle tuotavista tai EU:n alueelta vietävistä tai siellä väliaikaisesti varastoitavista tavaroista.</t>
  </si>
  <si>
    <t>Voit hakea sitovaa tariffitietoa tosiasiallisesti suunniteltua tuonti- tai vientitapahtumaa varten.</t>
  </si>
  <si>
    <t>Lupa myönnetään tavaraa unionin tullialueen satamien välillä säännöllisesti kuljettavalle varustamolle.</t>
  </si>
  <si>
    <t>Lähtöpaikan Tulli vahvistaa tavaran unioniaseman Tullille esitettävälle dokumentille.</t>
  </si>
  <si>
    <t>Tullausarvo voidaan joissakin tilanteissa määritellä yksinkertaistetulla tavalla.</t>
  </si>
  <si>
    <t>Esittämällä Tullille ATA-carnet -asiakirjan yritys voi kuljettaa muita kuin kaupallisia tavaroita väliaikaisesti ilman tulli-ilmoitusta.</t>
  </si>
  <si>
    <t>Kauppakamarin myöntämä kansainvälinen asiakirja, josta ei ole tiedossa digitalisoimissuunnitelmia</t>
  </si>
  <si>
    <t>Yritys voi siirtää tietyn käyttötarkoituksen menettelyssä olevien tavaroiden oikeuksia ja velvollisuuksia.</t>
  </si>
  <si>
    <t>Tullin rekisteröimät TIR-kuntoisuusasiantuntijat voivat antaa lausunnon kuljetusyksiköiden TIR-kuntoisuudesta.</t>
  </si>
  <si>
    <t>Tullaamattomia tavaroita voidaan varastoida väliaikaisesti Tullin hyväksymässä paikassa.</t>
  </si>
  <si>
    <t>Luvanhaltija voi tuoda unioniin tiettyjä tavaroita tullitta tullittomuusasetuksen perusteella.</t>
  </si>
  <si>
    <t>Voit asettaa tavarat tullivarastointimenettelyyn antamalla Tullille tullivarastoinnin tulli-ilmoituksen sanoma-asioinnilla.</t>
  </si>
  <si>
    <t>Voit asettaa tavarat tullivarastointimenettelyyn antamalla Tullille tullivarastoinnin tulli-ilmoituksen.</t>
  </si>
  <si>
    <t>Voit tulliselvittää eli tullata lähetyksen ja antaa tuonti-ilmoituksen sanoma-asioinnilla (ja maksaa mahdolliset maahantuontiverot)</t>
  </si>
  <si>
    <t>Tuonnin vapaaseen liikkeeseen tullauksen tai tullivarastoinnin ilmoituksen tekeminen yritysasiakkaana</t>
  </si>
  <si>
    <t>Voit tulliselvittää eli tullata lähetyksen ja maksaa mahdolliset maahantuontiverot Tullille antamalla tuonti-ilmoituksen.</t>
  </si>
  <si>
    <t>Tuonnin yksinkertaistetun tai erityismenettelyjen tulli-ilmoituksen tekeminen</t>
  </si>
  <si>
    <t>Voit tehdä erityimenettelyjen eli sisäisen jalostuksen, väliaikaisen maahantuonnin ja loppukäytön tuonnin tulli-ilmoituksia.</t>
  </si>
  <si>
    <t>Tuonnin erityismenettelyjen tulli-ilmoituksen tekeminen</t>
  </si>
  <si>
    <t>Vienti- ja passitusilmoitusten ja yritysasiakkaan erityismenettelyjen tuonti-ilmoitusten liitteiden lähettäminen</t>
  </si>
  <si>
    <t>Yritysasiakkaat voivat lähettää Tullille tiettyjen tulli-ilmoitusten liiteasiakirjoja Liitetiedoston lähetyspalvelun kautta.</t>
  </si>
  <si>
    <t>AEO-toimija on saanut Tullin turvallisuustodistuksen tullaus- ja logistiikkatoiminnoilleen ja on sen vuoksi oikeutettu etuihin koko EU:n alueella.</t>
  </si>
  <si>
    <t>Valtuutettu lähettäjä on unionin passituksen yksinkertaistetun luvan saanut yritys.</t>
  </si>
  <si>
    <t>Yritys voi itse laatia kauppalasku- ja alkuperäilmoituksia sekä vahvistaa A.TR-tavaratodistuksia.</t>
  </si>
  <si>
    <t>Yritys voi hakea veronhuojennusta, jos Tulli on kantanut arvonlisäveron tai valmisteveron tullauksen yhteydessä tai väylämaksua.</t>
  </si>
  <si>
    <t>Viejän on esitettävä Tullille vientilupa tavaran vienti-ilmoituksen kanssa.</t>
  </si>
  <si>
    <t>Toisen viranomaisen palvelut, joita käytetään palvelun mukaan.</t>
  </si>
  <si>
    <t>Voit tulliselvittää eli antaa vienti-ilmoituksen vientitavarasta Tullille sanoma-asioinnilla.</t>
  </si>
  <si>
    <t>Voit tulliselvittää eli antaa vienti-ilmoituksen vientitavarasta Tullille.</t>
  </si>
  <si>
    <t>Laivanisäntä ja väylämaksun yhteisvastuullisen edustajan luvanhaltija ovat yhteisvastuussa väylämaksun maksamisesta.</t>
  </si>
  <si>
    <t>Hae yleisvakuuslupaa, jos yrityksellä on säännöllisiä passituksia tai taloudellisesti merkittävää maahantuontia EU:n ulkopuolelta.</t>
  </si>
  <si>
    <t>Venäjän puutullikiintiöluvan hakeminen</t>
  </si>
  <si>
    <t>Tuoja voi hakea alennettua vientitullia Venäjältä EU:hun tuotavalle kuuselle ja männylle.</t>
  </si>
  <si>
    <t>Niiden lainkäyttöasioiden hoitaminen hallinto- ja erityistuomioistuimissa, jotka käsitellään tuomioistuimen vanhassa asianhallintajärjestelmässä. Palveluun kuuluvat mm. valituksen, hakemuksen ja haastehakemuksen toimittamisen, selvityksen toimittamisen, kuulemispyyntöjen vastaanottamisen ja niihin vastaamisen sekä päätöksen ja tuomion vastaanottamisen. </t>
  </si>
  <si>
    <t>Niiden lainkäyttöasioiden hoitaminen hallinto- ja erityistuomioistuimissa, jotka käsitellään tuomioistuimen uudessa asianhallintajärjestelmässä. Palveluun kuuluvat mm. valituksen, hakemuksen ja haastehakemuksen toimittamisen, selvityksen toimittamisen, kuulemispyyntöjen vastaanottamisen ja niihin vastaamisen sekä päätöksen ja tuomion vastaanottamisen. </t>
  </si>
  <si>
    <t>Lainkäyttöasioihin kuulumaton asiointi tuomioistuimissa.</t>
  </si>
  <si>
    <t>Lainkäyttöasioihin kuulumattoman asioinnin kehittäminen kytkeytyy oikeusministeriön hallinnonalan hallinnollisten asioiden asianhallintajärjestelmän hankinta- ja käyttöönottohankkeeseen (HILDA). Hankkeen toimikausi päättyy vuoden 2023 lopussa.</t>
  </si>
  <si>
    <t>Lainkäyttöasioiden hoitaminen yleisissä tuomioistuimissa.  Palveluun kuuluvat mm. haastehakemuksen ja vastauksen toimittaminen,  istuntokutsujen vastaanottaminen sekä lausumapyyntöjen vastaanottaminen ja niihin vastaaminen. Palveluun kuuluvat myös ratkaisun vastaanottaminen sekä mahdollisen valituksen tekeminen.</t>
  </si>
  <si>
    <t>Aitaamislupa väliaikaiseen työmaakäyttöön</t>
  </si>
  <si>
    <t>Alkutuotantopaikasta tulee ilmoittaa kunnan viranomaiselle</t>
  </si>
  <si>
    <t>Ruokavirasto valmistelee. Ruokaviraston ilppa-Ympäristöterveydenhuollon sähköisen ilmoituspalvelun toimivuus</t>
  </si>
  <si>
    <t>Elintarvikelaki (297/2021)</t>
  </si>
  <si>
    <t>Alusten pitää hakea todistusta säännöllisin väliajoin</t>
  </si>
  <si>
    <t>ilppa-järjestelmän tai vastaavan toimivuus</t>
  </si>
  <si>
    <t>Vuokrasopimukset, kauppa- ja toimitusasiakirjat, kiinteistötoimialan pöytäkirjat ja muut asiakirjat</t>
  </si>
  <si>
    <t>Pyydetään asunnontarkastusta epäiltäessä terveyshaittaa</t>
  </si>
  <si>
    <t>Järjestelmän toimivuus ja tietosuoja-asiat</t>
  </si>
  <si>
    <t>Aumasta eli lannan patteroinnista tulee ilmoittaa etukäteen kunnan ympäristöviranomaiselle</t>
  </si>
  <si>
    <t>Pieni volyyminen palvelu (5-10 kpl vuodessa)</t>
  </si>
  <si>
    <t>Ruokaviraston ilppa-Ympäristöterveydenhuollon sähköisen ilmoituspalvelun toimivuus</t>
  </si>
  <si>
    <t>Eläinperäisiä elintarvikkeita käsittelevän tai varastoivan elintarvikehuoneiston toiminnan aloittamisesta tulee tehdä hakemus tai muun hyväksymistä vaativa toiminta.</t>
  </si>
  <si>
    <t>Hakija jättää hakemuksen ELY-keskukselle, joka kadunkäyttösopimuksen mukaan joko myöntää luvan erikoiskuljetukselle suoraan tai alistaa ylimassaisen kuljetuksen reittiluvan Turun kaupungin päätettäväksi</t>
  </si>
  <si>
    <t>Kuormakaaviot ovat ainoastaan paperisessa muodossa</t>
  </si>
  <si>
    <t>Ota yhteyttä oman kuntasi kunnaneläinlääkäriin, joka rekisteröi haaskapaikan eläintenpito- ja pitopaikkarekisterin sisältämään haaskaruokintapaikkarekisteriin</t>
  </si>
  <si>
    <t>Vesilaitoksen tai vesiosuuskunnan perustamisesta tulee tehdä hakemus kaupunkiympäristön toimialan elintarviketurvallisuusyksikköön.</t>
  </si>
  <si>
    <t>Hankinnoilla työllistäminen</t>
  </si>
  <si>
    <t>Heikommassa työmarkkina-asemassa olevien työllistäminen julkisten hankintojen avulla.</t>
  </si>
  <si>
    <t>Pienivolyyminen palvelu (alle 10 kpl vuodessa)</t>
  </si>
  <si>
    <t>Ilmoitus eläintenpidosta ja ilmoitus eläintenpitopaikasta</t>
  </si>
  <si>
    <t>Kuntien maaseutuelinkeinoviranomaiset ohjaavat ja neuvovat käyttäjiä eläintenpitopaikka- ja eläintenpitoilmoitusten kanssa</t>
  </si>
  <si>
    <t>Järjestelmän valmistelu joko valtakunnallisesti tai paikallisesti</t>
  </si>
  <si>
    <t>2023, jos sähköinen lupajärjestelmä saadaan käyttöön</t>
  </si>
  <si>
    <t>Pieni volyyminen palvelu (0-5 kpl vuodessa)</t>
  </si>
  <si>
    <t>Erityisen häiritsevää melua koskeva ilmoitus</t>
  </si>
  <si>
    <t>Ruoppausilmoitus</t>
  </si>
  <si>
    <t>ELY-keskus käsittelee luvat, valtion ys-viranomaisen lomake ollut</t>
  </si>
  <si>
    <t>Lakiperusteet ja lainsäädännön muutokset</t>
  </si>
  <si>
    <t>Lääkelain 54 a §:ssä tarkoitettua lupaa nikotiinikorvaushoitovalmisteiden vähittäismyyntiin haetaan ympäristöterveydenhuollosta. (NIKOTIINIPURKAT JA- LAASTARIT = KORVAUSHOITO)</t>
  </si>
  <si>
    <t>Valviran/Fimean kehitystyö järjestelmää varten</t>
  </si>
  <si>
    <t>Kaupungin keskitetty maanalaisten johtojen ja rakenteiden sijaintipalvelu. Ennen kaivutöihin ryhtymistä kaivajan on hankittava ajantasaiset tiedot</t>
  </si>
  <si>
    <t>Valtio valmistelee valtakunnallista palvelua</t>
  </si>
  <si>
    <t>Kaupunki järjestää joulukuusien myyjille myyntipaikkoja toreilta, puistoista ja aukioilta. Myyntipaikat jaetaan huutokauppana</t>
  </si>
  <si>
    <t>Pieni volyyminen palvelu (66 myyntipaikkaa)</t>
  </si>
  <si>
    <t>Kalastuslupa ammattikalastajille</t>
  </si>
  <si>
    <t>Ammattikalastaja hakee lupaa kalastaa kaupungin vesialueilla</t>
  </si>
  <si>
    <t>Pieni volyymi (0-5 kpl vuodessa). Hakemukset ovat vapaamuotoisia, niitä on vähän ja harvoin. Ei kannata tätä varten kehittää digitaalista palvelua tai luvan hakua.</t>
  </si>
  <si>
    <t>Historiallisten karttojen ja ilmakuvien jäljennökset sekä painetutu opaskartat ja teemakartat</t>
  </si>
  <si>
    <t>Pieni volyyminen palvelu (0-1 kpl vuodessa, yrittäjät kauppahallissa vaihtuvat todella harvoin)</t>
  </si>
  <si>
    <t>Kaupungin omistamia alueita voi hakea tilapäiseen käyttöön. =TAPAHTUMALUVAT</t>
  </si>
  <si>
    <t>Kun palkkaat 15-18-vuotiaan nuoren kesätöihin, saat tukea nuoren palkkakustannuksiin. Kunnan myöntämä harkinnanvarainen työllistämistuki</t>
  </si>
  <si>
    <t>Tukihakemuksen käynnistäminen vaatii nuoren henkilöllisyyden varmistamisen. Kaikilla alaikäisillä ei ole vahvan tunnistautumisen välineitä esimerkiksi pankkitunnuksia, eikä kuntaeikä kunta voi edellyttää, että ne hankittaisiin kesätyötukihakemuksen vuoksi. Lisäksi täytyy varmistaa nuoren kotikunta, jonka täytyy olla Turku.</t>
  </si>
  <si>
    <t>Kioskipaikat ovat jäätelön, grillituotteiden tai muiden elintarvikkeiden myyntiin tarkoitettuja myyntipaikkoja.</t>
  </si>
  <si>
    <t>Pieni volyyminen palvelu (pitkät useiden vuosien mittaiset vuokrasopimukset, 1 kpl 2021)</t>
  </si>
  <si>
    <t>Kuntalisä on tuki 3. sektorin toimijoille (järjestöt, yhdistykset ja säätiöt) vaikeasti työllistyvän henkilön palkkaukseen siltä osin kuin palkkatuki ei kata</t>
  </si>
  <si>
    <t>Pieni volyyminen palvelu (noin 10 kpl vuodessa)</t>
  </si>
  <si>
    <t>Valtakunnallisen tai paikallisen järjestelmän luonti</t>
  </si>
  <si>
    <t>Yleisten alueiden vuokrausta tehdään vain poikkeustapauksissa, joten se on erittäin pienivolyyminen palvelu</t>
  </si>
  <si>
    <t>Kunnan ympäristönsuojeluviranomainen voi erityisestä syystä hakemuksesta myöntää yksittäistapauksessa luvan poiketa näistä määräyksistä.  Esimerkiksi hakemus käytöstä poistetun öljysäiliön jättämiseksi maahan</t>
  </si>
  <si>
    <t>Jos maastossa järjestetään luonnolle, asutukselle ja virkistäytymiselle haittaa aiheuttavia tapahtumia, sille on haettava lupa.</t>
  </si>
  <si>
    <t>Tarvitset luvan yleiselle alueelle laitettaville tilapäisille mainoksille ja viitoituksille.</t>
  </si>
  <si>
    <t>Pysäköintiluvat yrityksille ja viranomaisille kaupungin aikarajoitetuilla pysäköintialueilla</t>
  </si>
  <si>
    <t>Pieni volyyminen palvelu</t>
  </si>
  <si>
    <t>Kartta-, ilmakuva- ja maanpintamalliaineistot esimerkiksi suunnittelutöiden lähtöaineistoksi</t>
  </si>
  <si>
    <t>Rakennuspiirustukset</t>
  </si>
  <si>
    <t>Rakennuspiirustusten myynti asiakkaille</t>
  </si>
  <si>
    <t>Uusi automatisoidumpi piirustusten selailu- ja myyntipalvelu on kilpailutusvaiheessa.</t>
  </si>
  <si>
    <t>Aidan merkitseminen, rajan osoittaminen maastoon, rakennuksen paikan merkintä sekä sijaintikatselmukset</t>
  </si>
  <si>
    <t>Yli 15 metriä pitkät ajoneuvot tarvitsevat erityisluvan ajaakseen Turun keskusta-alueen rajoitusalueella.</t>
  </si>
  <si>
    <t>Toteutus ePermit-palvelussa mahdollinen, mutta asiakkaat todennäköisesti eivät käyttäisi sähköistä asiointia</t>
  </si>
  <si>
    <t>Kun palkkaat työttömän turkulaisen työnhakijan tai alle 30-vuotiaan palkkatuettuun työsuhteeseen tai oppisopimustyösuhteeseen. Rekrylisä on tarkoitettu työllistettävän työelämän valmiuksen parantamiseen työsuhteessa. Kunnan myöntämä harkinnanvarainen työllistämistuki</t>
  </si>
  <si>
    <t>Ruumiin siirtämiseksi tarvitaan terveystarkastajan lupa</t>
  </si>
  <si>
    <t>Sisämarkkinavalvonta</t>
  </si>
  <si>
    <t>Elintarvikkeiden maahantuonti muista EU-maista.</t>
  </si>
  <si>
    <t>Sivutuotelaitoksen rekisteröinti/hyväksyminen</t>
  </si>
  <si>
    <t>Kaikkien sivutuotealan laitosten on oltava hyväksyttyjä tai rekisteröityjä ennen toiminnan aloittamista.</t>
  </si>
  <si>
    <t>Ravintolan tai kahvilan ulkotarjoilualuetta varten tarvitset terassiluvan, jos terassi tulee kaupungin julkiselle katu- tai puistoalueelle</t>
  </si>
  <si>
    <t>Todistukset kiinteistölle kohdistuvista kiinnityksistä, oikeuksista, muistututuksista ja myönnetyistä lainhuudoistasekä otteet kiinteistöjen perustiedoista</t>
  </si>
  <si>
    <t>Toimenpidelupaa haetaan, kun kyseessä on erillislaite, vesirajalaite, liikuteltava laite, säilytys- tai varastointialue, yleisörakennelma, aurinkokeräin, julkisivutoimenpide (esimerkiksi värimuutokset) tai rakennelma.</t>
  </si>
  <si>
    <t>Rekisteröinti-ilmoitus</t>
  </si>
  <si>
    <t>Vähittäismyyntiluvan  hakeminen tupakka- ja nikotiininestetuotteille</t>
  </si>
  <si>
    <t>Toimintatuella/kuntalisällä kannustetaan yhdistyksiä, seurakuntia ja yrityksiä tarjoamaan työtehtäviä työttömille. Tuki on tarkoitettu työllistettävän työelämän valmiuksen parantamiseen. Kunnan myöntämä harkinnanvarainen työllistämistuki.</t>
  </si>
  <si>
    <t>Yksityisteiden avustukset</t>
  </si>
  <si>
    <t>Perusparannus- ja kunnossapitoavustus</t>
  </si>
  <si>
    <t>Siirrytään käyttämään kaupungin yhteistä Kulta2-järjestelmää</t>
  </si>
  <si>
    <t>Yleisötilaisuuden jätehuoltosuunnitelma</t>
  </si>
  <si>
    <t>Tapahtuman järjestäjän on tehtävä jätehuoltosuunnitelma yli 500 henkilön yleisötapahtumasta</t>
  </si>
  <si>
    <t>Jätehuollon valvonta</t>
  </si>
  <si>
    <t>Ympäristönsuojelulain mukainen ilmoitus koeluontoisesta toiminnasta</t>
  </si>
  <si>
    <t>Koetoimintailmoitus</t>
  </si>
  <si>
    <t>Ulkoministeriön ja Puolustusministeriön online asiointipalvelu kaksikäyttötuotteita  vieville yrityksille  ja kehitysaputuen haku- ja myöntöprosessille</t>
  </si>
  <si>
    <t>Ulkoministeriön ja Puolustusministeriön online asiointipalvelu; Kaksikäyttötuotteiden sekä suojatoimien alaisen kaupan  vientilupien  hakemiseen tarkoitettu asiointipalvelu                                                                                                                                                                                                                                                                                                              Myös henkilöasiakkaille on  mm. osoitetietojen ja asiakirjojen hankkimiselle ulkomailta menettely asiontipalvelun kautta.</t>
  </si>
  <si>
    <t>Asiointipalvelu kaksikäyttötuotteita vieville yrityksille ml. suojatoimien alainen kauppa</t>
  </si>
  <si>
    <t>Ulkoministeriön ja Puolustusministeriön online asiointipalvelu kaksikäyttötuotteita vieville yrityksille sekä kehitysaputuen haku- ja myöntöprosessille</t>
  </si>
  <si>
    <t>Ulkoministeriön ja Puolustusministeriön online asiointipalvelu kehitysaputuen hakemiseen liittyvälle  haku- ja myöntöprosessille</t>
  </si>
  <si>
    <t>Asiointipalvelu kehitysaputuen haku- ja myöntöprosessille</t>
  </si>
  <si>
    <t>Aineisto- ja tietopalvelu auttaa julkisten asiakirjojen saatavuudessa ja käytössä. Palvelun kuuluu myös henkilötietojen tarkastus, oikaisu, täydennys ja käytönrajoituspyynnöt.</t>
  </si>
  <si>
    <t>Kunta vastaa asemakaavoituksesta omalla alueellaan. Kunnan on seurattava asemakaavoituksensa tilaa ja tarvittaessa uudistettava vanhentuneet asemakaavat. Asemakaavassa vahvistetaan nimet kaduille, puistoille, ulkoilualueille ja aukioille.</t>
  </si>
  <si>
    <t>Asiakaspalvelua tarjoaa mm. kunnan asiointipiste. Asiakaspalveluun kuuluu mm. neuvonta kunnan tuottamien palveluiden osalta.</t>
  </si>
  <si>
    <t>Yhdistykset ja järjestöt voivat olla yhteydessä kulttuuripalveluiden työtekijöihin kaikissa yhteistyön tiimoilta kunnan kanssa.</t>
  </si>
  <si>
    <t>Kunnalta täytyy hakea lupaa katu- ja viheralueiden tavallisesta poikkeavaan käyttöön tai vuokraamiseen. Käyttölupa on haettava esimerkiksi kulttuuritapahtumaa varten.</t>
  </si>
  <si>
    <t>Kunnan vastuulla on pääsääntöisesti asemakaava-alueella olevien katujen, torien, katuaukioiden, puistojen, istutusten ja muiden näihin verrattavien yleisten alueiden kunnossa- ja puhtaanapito.</t>
  </si>
  <si>
    <t>Kaupanvahvistuksessa kiinteistön luovutus vahvistetaan kaikkien luovutuskirjan allekirjoittajien läsnä ollessa.</t>
  </si>
  <si>
    <t>Kiinteistöhuolto vastaa kunnan oman kiinteistökannan hoidosta ja taajaman ympäristön ylläpidosta. Kiinteistöhuollon palvelupyynnöt tehdään sähköisen ilmoituslomakkeen kautta.</t>
  </si>
  <si>
    <t>Asiakas voi ottaa yhteyttä tarjotakseen aineistoa kotiseutuarkistoon, tai tehdä tutkimusajanvarauksen.</t>
  </si>
  <si>
    <t>Yhdistykset, säätiöt, laitokset ja muut kunnassa toimivat yhteisöt voivat hakea kulttuuritoiminnan harjoittamiseen ja edistämiseen avustuksia kunnalta.</t>
  </si>
  <si>
    <t>Asiakkaat voivat ottaa yhteyssä kulttuuripalveluiden työntekijöihin järjestämistoiveiden ja yhteistyöehdotusten osalta.</t>
  </si>
  <si>
    <t>Kunnan järjestämät ateriapalvelut</t>
  </si>
  <si>
    <t>Kunnan ateriapalvelut valmistaa ateriat ikäihmisten, lasten, oppilaiden ja erityisryhmien tarpeisiin, henkilöstöruokailuun sekä erilaisiin kunnan koulutuksiin, tapahtumiin ja kokouksiin.</t>
  </si>
  <si>
    <t>Vuokra-asuntoa etsivä asiakas voi tiedustella vuokra-asuntoa kunnan asuntotoimistosta isännöitsijältä.</t>
  </si>
  <si>
    <t>Liikuntajärjestöt ja -yhdistykset voivat hakea avustuksia toimintaansa sekä esimerkiksi liikuntatapahtumien järjestämiseen kunnalta, jonka alueella toimivat.</t>
  </si>
  <si>
    <t>Utajärven kunnassa on hyvät mahdollisuudet liikunnan harrastamiseen; liikuntapaikkoja on sekä kesä- että talviurheiluun.</t>
  </si>
  <si>
    <t>Kun kiinteistönomistaja haluaa liittää kiinteistön vesihuoltolaitoksen vesijohtoon ja jätevesiviemäriin, on käännyttävä vesihuoltolaitoksen puoleen.</t>
  </si>
  <si>
    <t>Kaikilla, joiden oloihin tai etuihin maakuntakaavoitus vaikuttaa, on oikeus osallistua maakunnan kaavoitusprosessiin ja vaikuttaa siihen osaltaan. Kunta neuvoo asiakasta miten voi vaikuttaa maakuntakaavoitukseen.</t>
  </si>
  <si>
    <t>Kiinteistön omistaja hakee lupaa maisemaa muuttavaan rakennustyöhön ja puiden kaatamiseen asemakaava-alueilla.</t>
  </si>
  <si>
    <t>Voit lähettää Utajärven kunnalle kysymyksiä ja palautetta, tai saattaa tietoomme kehitysideoita, epäkohtia sekä kiitosta.</t>
  </si>
  <si>
    <t>Asemakaava-alueella sijaitsevan rakennuksen tai sen osan purkamiseen tarvitaan purkamislupa. Luvasta päättää kunnan rakennusvalvonta.</t>
  </si>
  <si>
    <t>Kaikki rakentaminen on luvanvaraista. Rakentamiseen tarvitaan joko rakennus-, toimenpide- tai ilmoituslupa.</t>
  </si>
  <si>
    <t>Rakennusvalvonnan arkisto on tietovarasto, jonka asiakirjat ovat julkisia. Rakennusvalvonnan arkisto sisältää luvanvaraisten rakennushankkeiden lupapäätökset liitteineen. Lisäksi arkistosta löytyvät mm. loppukatselmuspöytäkirjat ja energiatodistukset.</t>
  </si>
  <si>
    <t>Maanomistaja voi tehdä ranta-asemakaavaa koskevan ehdotuksen laatimisesta omistamalleen ranta-alueelle. Ranta-alueita koskevasta kaavoituksesta vastaa kunta.</t>
  </si>
  <si>
    <t>Suunnittelutarveratkaisua ja poikkeamispäätöstä on haettava kunnan määräämältä viranomaiselta ennen rakennusluvan hakemista.</t>
  </si>
  <si>
    <t>Utajärven kunnalla on useita eri tarpeisiin sopivia tiloja käytettäviksi mm. kokouskäyttöön. Kokoustilojen varaus on keskitetty Utajärven asiointipisteeseen.</t>
  </si>
  <si>
    <t>Yritykset ja yhteisöt voivat tiedustella Utajärven Yrityspuisto Oy:n omistamia ja tiedossa olevia kunnan sekä yksityisten omistamia vuokratiloja.</t>
  </si>
  <si>
    <t>Utajärveltä löytyy tontit ja toimitilat niin asumiseen kuin yrittämiseenkin! Utajärven kunnan myynnissä olevat tontit ja kiinteistöt löydät kunnan Tonttipörssistä.</t>
  </si>
  <si>
    <t>Tonttijako on osa asemakaavaa. Tonttijaolla osoitetaan miten asemakaavan mukainen alue jaetaan tonteiksi.</t>
  </si>
  <si>
    <t>Kunnat voivat halutessaan edelleen avustaa yksityisteitä yksityistielain nojalla. Palveluun kuuluu myös liikennemerkkien asettamisesta  koskeva hakemus yksityistielle.</t>
  </si>
  <si>
    <t>Yleiskaava kertoo, miten kunta suunnittelee alueidensa käyttöä ja jakamista asumisen, työelämän, liikenteen, virkistyksen ja muiden toimintojen kesken.</t>
  </si>
  <si>
    <t>Utajärvellä yritysneuvontaa saat Utajärven Yrityspuisto Oy:ltä.</t>
  </si>
  <si>
    <t>Ilmoitus melusta ja tärinästä hoidetaan kokonaisuudessaan Lupapiste -palvelussa tai erillisellä lomakkeella.""</t>
  </si>
  <si>
    <t>Maa-aineslupa hakemuksineen hoidetaan kokonaisuudessaan Lupapiste -palvelussa""</t>
  </si>
  <si>
    <t>Ympäristölupa hakemuksineen hoidetaan kokonaisuudessaan Lupapiste -palvelussa""</t>
  </si>
  <si>
    <t>Vesihuoltolain mukainen vapautushakemus hoidetaan kokonaisuudessaan Lupapiste -palvelussa""</t>
  </si>
  <si>
    <t>Maastoliikennelain mukaiset hakemukset</t>
  </si>
  <si>
    <t>Maastoliikennelain mukaiset hakemukset hoidetaan kokonaisuudessaan Lupapiste -palvelussa""</t>
  </si>
  <si>
    <t>Aumausilmoitus hoidetaan kokonaisuudessaan Lupapiste -palvelussa""</t>
  </si>
  <si>
    <t>Ilmoitus jätteen ammattimaisesta käsittelystä</t>
  </si>
  <si>
    <t>Ilmoitus jätteen ammattimaisesta käsittelystä hoidetaan kokonaisuudessaan Lupapiste -palvelussa""</t>
  </si>
  <si>
    <t>Ilmoitus käytöstä poistetun öljy- tai kemikaalisäiliön jättämisestä maaperään</t>
  </si>
  <si>
    <t>Ilmoitus käytöstä poistetun öljy- tai kemikaalisäiliön jättämisestä maaperään hoidetaan kokonaisuudessaan Lupapiste -palvelussa""</t>
  </si>
  <si>
    <t>Sijoituslupa hakemuksineen hoidetaan kokonaisuudessaan Lupapiste -palvelussa""</t>
  </si>
  <si>
    <t>Katulupa hakemuksineen hoidetaan kokonaisuudessaan Lupapiste -palvelussa""</t>
  </si>
  <si>
    <t>Yleisten alueiden käyttölupaa haetaan ja käsitellään Lupapiste -palvelussa". Päätöksestä tehdään viranhaltijapäätös, joka julkaistaan valitusajaksi kaupungin nettisivuille."</t>
  </si>
  <si>
    <t>Maisematyölupa (kaavoitus ja rakennusvalvonta)</t>
  </si>
  <si>
    <t>Maisematyölupa hakemuksineen hoidetaan kokonaisuudessaan Lupapiste -palvelussa""</t>
  </si>
  <si>
    <t>Poikkeamislupa hakemuksineen hoidetaan kokonaisuudessaan Lupapiste -palvelussa""</t>
  </si>
  <si>
    <t>Purkulupa hakemuksineen hoidetaan kokonaisuudessaan Lupapiste -palvelussa""</t>
  </si>
  <si>
    <t>Rakennuslupa hakemuksineen hoidetaan kokonaisuudessaan Lupapiste -palvelussa""</t>
  </si>
  <si>
    <t>Toimenpideilmoitusprosessi suoritetaan kokonaisuudessaan Lupapiste -palvelussa""</t>
  </si>
  <si>
    <t>Toimenpidelupa hakemuksineen hoidetaan kokonaisuudessaan Lupapiste -palvelussa""</t>
  </si>
  <si>
    <t>Julkipano (rakentamisen luvat)</t>
  </si>
  <si>
    <t>Lupapäätösten sähköinen julkipano</t>
  </si>
  <si>
    <t>Julkipano</t>
  </si>
  <si>
    <t>Rakennusluvan jatkoaikahakemus hoidetaan kokonaisuudessaan Lupapiste -palvelussa""</t>
  </si>
  <si>
    <t>Webropol-työkalulla tehty nettilomake, jolla hakija voi hakea yhtiömuotoista tonttia.</t>
  </si>
  <si>
    <t>Toimijan ostoanomus yritystontista kaupunginhallitukselle</t>
  </si>
  <si>
    <t>Toimijan vuokrausanomus yritystontista kaupunginhallitukselle</t>
  </si>
  <si>
    <t>Yksityisten kiinteistöjen vuokraaminen</t>
  </si>
  <si>
    <t>Toimitilapörssi kaupungin internetsivuilla</t>
  </si>
  <si>
    <t>Yritys tai yhdistys saa tukea 16-23 -vuotiaan nuoren kesätyön palkkakustannuksiin</t>
  </si>
  <si>
    <t>Avustuksen hakeminen sähköauton latausinfran rakentamiseen.</t>
  </si>
  <si>
    <t>Avustuksen hakeminen asuinrakennusten energiatehokkuutta parantaviin korjaushankkeisiin</t>
  </si>
  <si>
    <t>Rekisteri energiatodistuksista ja niiden laatijoista</t>
  </si>
  <si>
    <t>Avustuksen hakeminen hissin rakentamiseen</t>
  </si>
  <si>
    <t>Avustuksen hakeminen esteetömyyteen liittyviin korjauksiin</t>
  </si>
  <si>
    <t>Korkotukilainan hakeminen vuokra-, asumisoikeus- ja osaomistustalohankkeisiin.</t>
  </si>
  <si>
    <t>Avustuksen hakeminen ARA-talon purkamiskustannuksiin</t>
  </si>
  <si>
    <t>Odottaa vuoroaan toteutettavien priorisointilistalla ko. tietojärjestelmän osalta (useita avustuksia samassa järjestelmässä).</t>
  </si>
  <si>
    <t>Avustuksen hakupalvelu </t>
  </si>
  <si>
    <t>Avustuksen hakupalvelu</t>
  </si>
  <si>
    <t>Avustuksen jatkuminen on ollut epävarmaa</t>
  </si>
  <si>
    <t>Verkkoasiointi ohjauksen ja valvonnan asiointiin (mm. yhteydenpito ja ilmoitukset)</t>
  </si>
  <si>
    <t>Rajoituksia ja luovutuksia koskevat hakemukset</t>
  </si>
  <si>
    <t>Pieni määräaikainen avustus, ei digitoteutusta ainakaan vielä</t>
  </si>
  <si>
    <t>Kuntotutkimus</t>
  </si>
  <si>
    <t>Asunnot ikääntyneille sopiviksi -avustus</t>
  </si>
  <si>
    <t>Business Finlandin asiointipalvelussa voit lähettää rahoitushakemuksen sekä hoitaa rahoitettavan projektin raportoinnin ja tilityksen. Myös projektikohtaiset asiakirjat, rahoitusehdot ja päätökset löytyvät asiointipalvelusta. Asiointipalveluun kirjaudutaan Suomi.fi-tunnistamisen kautta Business Finlandin verkkosivulla (www.businessfinland.fi/suomalaisille-asiakkaille/asiointipalvelu/)</t>
  </si>
  <si>
    <t>Vientiä harjoittavan tai suunnittelevan yrityksen ajantasainen tietopalvelu, joka kattaa 190 maan tiedot tuontirajoituksista, vaadittavista asiakirjoista ja muista vientiin liittyvistä muodollisuuksista. Tiedonkeruussa hyödynnetään ohjelmistorobotiikkaa.</t>
  </si>
  <si>
    <t>Master tiedon hallinta, julkiset hankinnat</t>
  </si>
  <si>
    <t>Suomalaisen tarjooman hakupalvelu, joka sisältää 1500 vientiyrityksen yritys, tuote ja palvelutiedot. Yritykset vastaavat itse oman vientiprofiilin" ylläpidosta."</t>
  </si>
  <si>
    <t>Haku ja toimeksiantopalvelu, jossa yritys voi etsiä palveluntarjoajia innovaatioseteli, kansainvälistymis- ja tuotekehityshankkeisiin.</t>
  </si>
  <si>
    <t>Edellyttää, että ulkomaalaisten henkilöiden (myös EU:n ulkopuolisille) vahvalle tunnistamiselle on olemassa kansallinen ratkaisu. Saavutettavuus analyysi menossa 05-06/2020.</t>
  </si>
  <si>
    <t>Verkossa toimiva, maksuton Match-making" palvelu suomalaisille start-up yrityksille (rahoituksen hakemiseen) ja ulkomaalaisten pääomasijoittajien [VC, CVC] (sijoituskohteiden etsintään). Palvelun yhdistämisalgoritmissä hyödynnetään tekoälyä."</t>
  </si>
  <si>
    <t>Maailman markkinamahdollisuuksien hakupalvelu yrityksille ja organisaatioille. Palvelu sisältää Team Finland globaalin verkoston tuottamia, konkreettisiä myynti mahdollisuuksia (sales opportunities), maaraportteja, sekä future watch -katsauksia.</t>
  </si>
  <si>
    <t>Jobs in Finland is part of Talent Boost, an initiative that aims to promote employment-based immigration to tackle the labor shortage in Finland. This service aims to aggregate job openings that don’t require Finnish skills, serving employers in Finland and job seekers in Finland and abroad.</t>
  </si>
  <si>
    <t>https://kokeile.tyomarkkinatori.fi/en/Etusivu on tarkoitus korvata tämän palvelu.</t>
  </si>
  <si>
    <t>Visit Travel Data Hub</t>
  </si>
  <si>
    <t>A database where Finnish travel companies can register and insert data of their company and travel services and products</t>
  </si>
  <si>
    <t>Sustainable Travel Finland</t>
  </si>
  <si>
    <t>Matkailuyrityksille ja -alueille tarkoitetun Sustainable Travel Finland -ohjelman verkkoalusta, jonka avulla  suoritetaan Sustainable Travel Finland –merkki.</t>
  </si>
  <si>
    <t>Lahjoitusasioiden rekisterin, avioehtoasioiden rekisterin, vihkimisoikeusrekisterin sekä avoliittoasioiden rekisterin tietopalvelut</t>
  </si>
  <si>
    <t>Tietopalvelu on digitalisoitu. Vain muutamia lupa-hakemuksia vuodessa, joille prosessi sähköpostitse.</t>
  </si>
  <si>
    <t>Holhousasioiden rekisterin tietopalvelu</t>
  </si>
  <si>
    <t>Tietopalvelu digitalisoitu. Vain muutamia lupa-hakemuksia vuodessa, joille prosessi sähköpostitse.</t>
  </si>
  <si>
    <t>Asiakirjojen ja allekirjoitusten oikeaksi todistaminen, toimivallan vahvistaminen, apostille -todistukset</t>
  </si>
  <si>
    <t>Palvelua ei voi kaikilta osin sähköistää. Palvelussa käsitellään alkuperäisiä muista viranomaislähteistä peräisin olevia asiakirjoja.</t>
  </si>
  <si>
    <t>Palvelun avulla voidaan tarkistaa, onko henkilöllä tai yrityksellä valtuus, valtakirja ja oikeus asioida sähköisesti toisen henkilön tai edustamansa yrityksen puolesta.</t>
  </si>
  <si>
    <t>Varmennepalvelut kansalaisille, organisaatioille sekä sosiaali- ja terveydenhuoltosektorille</t>
  </si>
  <si>
    <t>Palvelu digitalisoitu lukuun ottamatta pienasiakasprosessia, jonka digitalisointi  ylittää merkittävästi kustannuksista saatavat hyödyt.</t>
  </si>
  <si>
    <t>Julkishallinnon yhteinen järjestelmäratkaisu viestien välittämiseen. Organisaatiot voivat liittää palvelun omiin asiointipalveluihinsa välittääkseen organisaationsa viestejä sähköisesti omille asiakkailleen</t>
  </si>
  <si>
    <t>Väestötietojärjestelmän tietopalvelut</t>
  </si>
  <si>
    <t>Finnvera parantaa ja monipuolistaa yritysten rahoitusmahdollisuuksia lainoin, takauksin ja vienninrahoituspalveluin</t>
  </si>
  <si>
    <t>Helsingin värikaava</t>
  </si>
  <si>
    <t>Joidenkin talojen ja alueiden julkisivuvärityksien suunnitelmia saa Helsingin julkisivuväritysten hakupalvelusta. Hakupalvelu auttaa vanhojen, ennen vuotta 1960 rakennettujen rakennusten alkuperäisen tai aikakauteen kuuluvan värityksen selvittämisessä.</t>
  </si>
  <si>
    <t>Helsinki-lisä on työnantajalle maksettava kaupungin harkinnanvarainen tuki, jota voivat hakea yksityisen ja kolmannen sektorin työnantajat, kun ovat työllistäneet kohderyhmään kuuluvan helsinkiläisen työttömän.</t>
  </si>
  <si>
    <t>Helsinki-lisän digitalisointi kuuluu YJDH-projektikokonaisuuteen (Yritysten ja järjestöjen digitaalinen Helsinki-hanke). Kehitettävässä Helsinki-lisän digitaalisessa palvelussa tullaan käyttämään kaupunkiyhteisiä komponentteja (mm. puolesta asiointi). Edellä mainittujen aikataulut vaikuttavat suoraan Helsinki-lisä palveluun.</t>
  </si>
  <si>
    <t>Ilmoitus eläintenpidon pitopaikasta</t>
  </si>
  <si>
    <t>Eläintenpidon pitopaikan ilmoitusvelvollisuus koskee nautojen, lampaiden, vuohien, sikojen (mukaan lukien mikro- ja minisiat), hevosten, siipikarjan ja mehiläisten pitopaikkoja. Ohjeet ja lomakkeet eläinten pitopaikasta löytyvät Ruokaviraston verkkosivuilta.</t>
  </si>
  <si>
    <t>Kasvatus ja koulutus, avustukset järjestöille, jotka tarjoavat harrastustoimintaa varhaiskasvatuksen palvelujen ulkopuolelle jääville alle kouluikäisille lapsille</t>
  </si>
  <si>
    <t>Kasvatus- ja koulutuslautakunta myöntää avustuksia helsinkiläisille järjestöille, varhaiskasvatuspalvelujen ulkopuolella olevien alle kouluikäisten lasten arkisin päiväaikaan (klo 8-17) tapahtuvan harrastustoimintaan. Hakuaika on vuosittain tammikuussa.</t>
  </si>
  <si>
    <t>Kasvatus ja koulutus, ilmoitus yksityisten varhaiskasvatuspalvelujen tuottamisesta</t>
  </si>
  <si>
    <t>Yksityisen palveluntuottajan on varhaiskasvatuslain mukaan ilmoitettava palvelustaan kunnalle ennen toiminnan aloittamista. Ilmoitus tehdään lomakkeella Ilmoitus yksityisten varhaiskasvatuspalvelun tuottamisesta. Lomakkeeseen lisätään toimipaikkaa, palveluntuottajaa ja vastuuhenkilöä koskevat liitteet.</t>
  </si>
  <si>
    <t>Kasvatus ja koulutus, iltapäivätoiminnan harkinnanvarainen lisäavustushakemus</t>
  </si>
  <si>
    <t>Kasvatus- ja koulutuslautakunnan periaatteiden mukaisesti myönnettävät harkinnanvaraiset lisäavustukset perusopetuslain mukaisen iltapäivätoiminnan järjestäjille.</t>
  </si>
  <si>
    <t>Kasvatus ja koulutus, iltapäivätoiminnan maksuvapautuskompensaatiohakemus</t>
  </si>
  <si>
    <t>Järjestöt ja muut yhteisöt voivat hakea perusopetuslain mukaisen iltapäivätoiminnan maksuvapautuskompensaatiota maksuhuojennusten takia menetetyistä asiakasmaksuista.</t>
  </si>
  <si>
    <t>Kasvatus ja koulutus, toiminta-avustushakemus koululaisten iltapäivätoiminnan järjestäjille</t>
  </si>
  <si>
    <t>Järjestöt, seurakunnat, säätiöt, yhteisöt ja yksityiset palveluntuottajat voivat hakea iltapäivätoiminnan toiminta-avustusta. Avustus kohdentuu Helsingissä koulua käyvien 1-2 lk:n ja kaikkien vuosiluokkien erityisopetuksessa olevien oppilaiden perusopetuslain mukaisen iltapäivätoiminnan järjestämiseen.</t>
  </si>
  <si>
    <t>Kasvatus ja koulutus, yleisavustushakemus</t>
  </si>
  <si>
    <t>Yleisavustuksia voivat hakea rekisteröityneet vähintään vuoden toimineet järjestöt, joiden toiminta kohdistuu helsinkiläisiin.</t>
  </si>
  <si>
    <t>Kaupunginhallitus, asukasosallisuusavustus</t>
  </si>
  <si>
    <t>Kaupunginhallitus myöntää vuosittain asukasosallisuuden avustuksia. Avustuslajit ovat:1. Yleisavustus muiden kuin kaupungin ylläpitämien asukastilojen ylläpitämiseen ja toiminnan koordinointiin2. Toiminta-avustus asukasosallisuutta parantavien rakenteiden ja menetelmien kehittämiseen3. Pienavustus edellisten avustuslajien mukaisten uusien, alkavien tai kertaluonteisten hankkeiden toteuttamiseen</t>
  </si>
  <si>
    <t>Kaupunginhallitus, yleisavustushakemus</t>
  </si>
  <si>
    <t>Kaupunginhallitus myöntää avustuksia vuosittain sellaisille järjestöille joiden toiminta ei kuulu minkään lautakunnan toimialaan.</t>
  </si>
  <si>
    <t>Kaupunginkanslia, kotouttamistyön avustus järjestöille</t>
  </si>
  <si>
    <t>Kaupunginkanslia myöntää avustuksia järjestöille kaupungin kotouttamisohjelman tavoitteiden toteuttamiseksi. Kotouttamisavustusta jaetaan vuosittain kotouttamisohjelman eri teemojen mukaisesti.</t>
  </si>
  <si>
    <t>Kotouttamistyön avustus järjestöille</t>
  </si>
  <si>
    <t>HUOM! Palvelun kohderyhmä ovat rekisteröidyt yhdistykset (ry). Ei ole lakisääteistä toimintaa.</t>
  </si>
  <si>
    <t>Kaupunginkanslia, työllisyysavustus</t>
  </si>
  <si>
    <t>Työllisyysavustusta voivat hakea vähintään vuoden toimineet rekisteröidyt yhdistykset ja säätiöt, joiden toiminta edistää työttömien helsinkiläisten työllistymismahdollisuuksia.</t>
  </si>
  <si>
    <t>HUOM! Palvelun kohderyhmä on rekisteröidyt yhdistykset (ry) tai säätiöt. Ei ole lakisääteistä toimintaa.</t>
  </si>
  <si>
    <t>Liikuntapalvelu, laitosavustushakemus</t>
  </si>
  <si>
    <t>Urheilulaitokset ja -säätiöt voivat hakea avustusta toimintaansa.</t>
  </si>
  <si>
    <t>Liikuntapalvelu, Starttiavustushakemus</t>
  </si>
  <si>
    <t>Helsinkiläiset alle vuoden toimineet yhdistykset tai rekisteröintiprosessin käynnistäneet yhdistykset, joiden pääasiallinen toiminta sääntöjen mukaan on liikuntatoiminta voivat hakea 500 € suuruista starttiavustusta.</t>
  </si>
  <si>
    <t>Liikuntapalvelu, suunnistuskartta-avustushakemus</t>
  </si>
  <si>
    <t>Helsinkiläiset suunnistusseurat voivat hakea suunnistuskartta-avustusta kartan valmistamisesta aiheutuneisiin kustannuksiin.</t>
  </si>
  <si>
    <t>Liikuntapalvelu, tapahtuma-avustushakemus</t>
  </si>
  <si>
    <t>Yritykset ja yhteisöt voivat hakea avustusta liikuntatapahtumiin. Tapahtuma-avustukset myönnetään tapahtumille, jotka liikuttavat helsinkiläisiä sekä elävöittävät kaupunkikuvaa.</t>
  </si>
  <si>
    <t>Liikuntapalvelu, toiminta- ja tilankäyttöavustushakemus</t>
  </si>
  <si>
    <t>Helsinkiläiset liikuntaseurat ja  eläkeläis- ja erityisjärjestöt voivat hakea avustusta liikuntatoimintaansa.</t>
  </si>
  <si>
    <t>Maankäytön ja rakentamisen asiakaspalvelu, rakennusvalvonnan arkisto</t>
  </si>
  <si>
    <t>Maankäytön ja rakentamisen asiakaspalvelu neuvoo yleisissä rakennushankkeen käynnistämiseen liittyvissä kysymyksissä paikan päällä ja puhelimessa. Myös rakennusvalvonnan arkiston asiakaspalvelu palvelee paikan päällä ja puhelimessa.Katso yhteystiedot alta.</t>
  </si>
  <si>
    <t>Nuorisopalvelut, projektiavustushakemus</t>
  </si>
  <si>
    <t>Tällä hakemuslomakkeella voi hakea avustusta projekteihin, talokerhotoimintaan ja yhdistyksen toiminnan käynnistämiseen. Avustukset on tarkoitettu helsinkiläisille nuorten ryhmille, varhaisnuoriso- ja nuorisoyhdistyksille sekä talokerhojen nuorisotoiminnalle.</t>
  </si>
  <si>
    <t>Nuorisopalvelut, toiminta- ja palkkausavustusennakkohakemus</t>
  </si>
  <si>
    <t>Tällä verkkolomakkeella voi hakea toiminta- ja/tai palkkausavustusennakkoa. Avustukset on tarkoitettu helsinkiläisten varhaisnuorisoyhdistysten ja nuorisoyhdistysten vuosittaiseen toimintaan ja palkkaukseen.</t>
  </si>
  <si>
    <t>Nuorisopalvelut, toiminta- ja palkkausavustushakemus</t>
  </si>
  <si>
    <t>Tällä hakemuslomakkeella voi hakea toiminta-avustusta (sisältäen vuokra-avustuksen) ja/tai palkkausavustusta. Avustukset on tarkoitettu helsinkiläisten varhaisnuorisoyhdistysten ja nuorisoyhdistysten vuosittaiseen toimintaan ja palkkaukseen.</t>
  </si>
  <si>
    <t>Pelastustoimi, yleisavustushakemus</t>
  </si>
  <si>
    <t>Järjestöt, joiden toiminta liittyy onnettomuuksien ehkäisyyn, pelastustoimintaan tai väestönsuojeluun voivat hakea avustusta toimintaansa.</t>
  </si>
  <si>
    <t>Purkamislupa ja purkamisilmoitus</t>
  </si>
  <si>
    <t>Rakennuksen tai sen osan purkamiseen asemakaava-alueella haetaan rakennusvalvonnalta purkamislupa. Lupa tarvitaan myös asemakaava-alueen ulkopuolella, jos alueella on voimassa rakennuskielto asemakaavan laatimiseksi tai jos yleiskaavassa niin määrätään. Purkamisluvan voi hakea erikseen tai rakennusluvan yhteydessä. Jos purkamislupaa ei tarvita, niin purkamisesta pitää tehdä purkamisilmoitus rakennusvalvontaan 30 päivää ennen purkamistöiden aloittamista. Perustellusta syystä rakennusvalvonta voi vaatia purkamisluvan hakemista ennen purkamisen aloittamispäivää.</t>
  </si>
  <si>
    <t>Rakennelman rakentaminen</t>
  </si>
  <si>
    <t>Katoksen, vajan, kioskin tai vastaavan rakennelman rakentamiseen tarvitaan toimenpidelupa, jos toimenpiteellä on vaikutusta luonnonoloihin, ympäröivän alueen maankäyttöön tai kaupunki- tai maisemakuvaan. Lupaa ei tarvita yhden pientalotontille rakennettavan korkeintaan 20 m2:n suuruisen piharakennelman rakentamiseen.</t>
  </si>
  <si>
    <t>Rakennuksen korjaaminen ja/tai muuttaminen</t>
  </si>
  <si>
    <t>Rakennuslupa tarvitaan sellaiseen korjaus- ja muutostyöhön, joka on verrattavissa rakennuksen rakentamiseen tai laajentamiseen tai joka lisää kerrosalaan laskettavaa tilaa. Rakennuslupa tarvitaan myös, jos toimenpiteillä on vaikutusta rakennuksen käyttäjien turvallisuuteen tai terveyteen. Samoin lupa tarvitaan rakennuksen tai sen osan käyttötarkoituksen muuttamiseen.</t>
  </si>
  <si>
    <t>Rakennuksen laajentaminen</t>
  </si>
  <si>
    <t>Rakennuksen uusille laajennuksille sekä kerrosalan lisäämiselle olemassa olevan rakennuksen sisällä on haettava rakennuslupa. Laajennuksiin kuuluvat muun muassa: - ullakkorakentaminen - kerrosalaan laskettavan tilan lisääminen rakennuksen kellariin - puolilämpimät viherhuoneet</t>
  </si>
  <si>
    <t>Rakennuspiirustusten myyntipalvelu</t>
  </si>
  <si>
    <t>Helsingin rakennusvalvonta arkistoi Helsingin rakennushankkeisiin liittyviä piirustuksia ja lupa-asiakirjoja. Niihin voi tutustua kaupunkiympäristön asiakaspalvelun arkistossa sekä niistä voi ostaa kopioita arkistosta tai sähköisestä Lupapiste Kaupasta.</t>
  </si>
  <si>
    <t>Sivutuotteisiin kuuluvien tutkimusnäytteiden, diagnostisten näytteiden, kaupallisten näytteiden ja näyttelyesineiden tuonti Suomeen tai kauttakuljetus Suomen kautta on sallittua ainoastaan Ruokaviraston myöntämällä tuontiluvalla. Tuontiluvassa asetetaan tuontia koskevat välttämättömät tuontiehdot.</t>
  </si>
  <si>
    <t>Sosiaali- ja terveystoimi, yleisavustushakemus</t>
  </si>
  <si>
    <t>Järjestöt, joiden toiminta tukee ja täydentää sosiaali- ja terveystoimen toimialaa, voivat hakea avustusta toimintaansa. Tarkemmat tiedot: www.hel.fi/sote &gt; Päätöksenteko &gt; Järjestöyhteistyö ja avustukset.</t>
  </si>
  <si>
    <t>Vakituisen torimyyntipaikan hakeminen</t>
  </si>
  <si>
    <t>Tulostettava lomake, jolla yrittäjät voivat hakea vakituista myyntipaikkaa torilla.</t>
  </si>
  <si>
    <t>Palkkatuki</t>
  </si>
  <si>
    <t>Palkkatuki on työttömän työnhakijan työllistymisen edistämiseksi tarkoitettu tuki, joka voidaan myöntää työnantajalle palkkauskustannuksiin. Palkkatuetun työn tarkoituksena on parantaa työttömän työnhakijan ammatillista osaamista ja edistää työllistymistä avoimille työmarkkinoille. Työ- ja elinkeinoministeriö hallinnoi järjestelmää, jota myös kaupunki käyttää, koska työllisyyden kuntakokeilun myötä näitä tehtäviä on siirretty myös kunnille.</t>
  </si>
  <si>
    <t>Huom! Luonnollinen henkilö voi hakea palkkatukea silloin, kun hän toimii työnantajana, mutta hakemusta ei tällöin voi tehdä sähköisesti. Tukea ei ole rajattu vain elinkeinonharjoittajille, vaan myös esim. yhdistykset voivat hakea.</t>
  </si>
  <si>
    <t>Laki työllisyyden edistämisen kuntakokeilusta 1269/2020</t>
  </si>
  <si>
    <t>Starttirahapäätös</t>
  </si>
  <si>
    <t>Starttiraha on tuki aloittaville yrittäjille, jota myönnetään maksimissaan 12 kuukaudeksi 6 kuukauden jaksoissa. Tämä koskee Helsingin kuntakokeilun asiakkaita. Palvelu toteuttamisessa käytetään lähinnä valtiotoimijan toteuttamaa digiratkaisua, mutta paperihakemukset ja oikaisuvaatimukset käsitellään osittain manuaalisesti.</t>
  </si>
  <si>
    <t>Aloituskokous ja aloittamisilmoitus</t>
  </si>
  <si>
    <t>Rakennushankkeeseen ryhtyvän tulee sopia kaupungin rakennusvalvonnan kanssa aloituskokouksen ajankohdasta, jos rakennusluvassa on edellytetty kokouksen pitämistä. Kokous pitää kutsua koolle ennen rakennustyön aloittamista. Kaikesta muusta luvanvaraisesta rakennustyöstä tai toimenpiteestä on ennen sen aloittamista tehtävä aloittamisilmoitus Helsingin rakennusvalvontaan, jos aloituskokousta ei tule kutsua koolle.</t>
  </si>
  <si>
    <t>Aluevuokraus: Kadun, torin tai puiston käyttö työalueena</t>
  </si>
  <si>
    <t>Katua, toria tai puistoa voidaan käyttää kaupungin luvalla työalueena esimerkiksi rakennustyössä, muutossa, nostotyössä, kiinteistöremontissa, lumenpudotuksessa, elokuva- ja tv-tuotannoissa tai vaihtolavalle.</t>
  </si>
  <si>
    <t>Aluevuokraus: Kaivutyöt katu- tai puistoalueella</t>
  </si>
  <si>
    <t>Kaivuilmoituksella ilmoitat kaivutyöstä yleisellä alueella.</t>
  </si>
  <si>
    <t>Tontin omistaja tai haltija voi hakea muutosta voimassa olevaan asemakaavaan.</t>
  </si>
  <si>
    <t>Asumisterveysneuvonta</t>
  </si>
  <si>
    <t>Asumisterveyteen liittyvä neuvontapuhelin ja -sähköposti.</t>
  </si>
  <si>
    <t>Asuntoyhteisöjen tupakointikiellot</t>
  </si>
  <si>
    <t>Tupakkalaki (549/2016) antaa asuntoyhteisöille oikeuden hakea tupakointikieltoa kunnalta huoneistoon kuuluvalle parvekkeelle, huoneiston käytössä olevaan ulkotilaan ja huoneistojen sisätiloihin.</t>
  </si>
  <si>
    <t>Auto pois auran tai pesuauton tieltä</t>
  </si>
  <si>
    <t>Tilaa tekstiviestillä tieto seuraavan päivän katupuhdistuskohteista ja siirrä autosi pois auran tieltä.</t>
  </si>
  <si>
    <t>Elinkeinonharjoittajan ilmoitus ruokamyrkytysepäilystä</t>
  </si>
  <si>
    <t>Mikäli olet syönyt helsinkiläisessä elintarvikehuoneistossa tai ostanut elintarvikkeita Helsingistä ja epäilet sairastuneesi ruokamyrkytykseen ruokailun jälkeen voit ilmoittaa ruokamyrkytyksestäsi kaupunkiympäristön toimialan elintarviketurvallisuusyksikköön, joka vastaa ruokamyrkytysten selvitystyöstä.</t>
  </si>
  <si>
    <t>Eläinperäisten elintarvikkeiden sisämarkkinatuonti</t>
  </si>
  <si>
    <t>Pieni volyymi</t>
  </si>
  <si>
    <t>Eläinperäisten sivutuotteiden käytöstä luonnonvaraisten eläinten ruokinnassa on tehtävä ilmoitus haaskapaikkarekisteriin ennen haaskatoiminnan aloittamista. Lisätietoa ja rekisteröintilomake löytyvät Ruokaviraston verkkosivuilta. Ilmoituksen voi tehdä myös Ruokaviraston verkkopalvelussa. Täytetty lomake lähetetään Helsingin ympäristöpalveluiden eläinlääkärille.</t>
  </si>
  <si>
    <t>Haittojen hallintasuunnitelman lomake (Katutyöt)</t>
  </si>
  <si>
    <t>Hakemus laitostoiminnan hyväksymiseksi</t>
  </si>
  <si>
    <t>Hakemus talousvettä toimittavan laitoksen perustamisesta</t>
  </si>
  <si>
    <t>Talousvettä toimittavan laitoksen, jolla on omaa veden tuotantoa tai käsittelyä, on haettava toimintansa hyväksymistä kunnan terveydensuojeluviranomaiselta viimeistään 3 kuukautta ennen suunniteltua toiminnan aloittamista. Talousvettä ei saa toimittaa ennen kuin toiminta on hyväksytty.</t>
  </si>
  <si>
    <t>Hietalahden kirpputorin myyntipaikat</t>
  </si>
  <si>
    <t>Voit vuokrata myyntipöydän Hietalahden kirpputorilta. Tori on toiminnassa ympäri vuoden.</t>
  </si>
  <si>
    <t>Taloyhtiöt voivat saada kaupungin hissiavustusta  jälkiasennushissin</t>
  </si>
  <si>
    <t>Huvivene- ja kalastussataman jätehuoltosuunnitelman hyväksyminen</t>
  </si>
  <si>
    <t>Merenkulun ympäristönsuojelulain mukaan  huvivenesataman ja sellaisen kalastussataman, johon vuosittain purettu saalismäärä on alle 20 000 kilogrammaa on esitettävä jätehuoltosuunnitelma kunnan ympäristönsuojeluviranomaiselle arvioitavaksi ja hyväksyttäväksi.</t>
  </si>
  <si>
    <t>Merenkulun ympäristönsuojelulaki (1672/2009)</t>
  </si>
  <si>
    <t>Ilmanvaihtokatselmus</t>
  </si>
  <si>
    <t>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t>
  </si>
  <si>
    <t>Ilmoitus alkutuotantopaikasta tai alkutuotantotuotteiden kuljetuksesta</t>
  </si>
  <si>
    <t>Ilmoitus alkutuotantopaikasta tai ilmoitus alkutuotantotuotteiden kuljetuksesta.</t>
  </si>
  <si>
    <t>Ilmoitus elintarvikehuoneistosta: Elintarvikehuoneiston perustaminen (esim. ravintola, kahvila, myymälä, kioski, ulkomyynti)</t>
  </si>
  <si>
    <t>Ilmoitus keräystoiminnasta jätehuoltorekisteriin</t>
  </si>
  <si>
    <t>Jätteen ammattimaista keräystä varten tarvitaan ilmoitus jätehuoltorekisteriin.</t>
  </si>
  <si>
    <t>Ilmoitus koeluonteisesta toiminnasta</t>
  </si>
  <si>
    <t>Ilmoitus tehdään koeluonteisesta lyhytaikaisesta muuten ympäristöluvanvaraisesta toiminnasta, kun tarkoituksena on kokeilla esimerkiksi uutta tekniikkaa tai raaka-ainetta halutaan selvittää toiminnan ympäristövaikutuksia, käyttökelpoisuutta tai muuta vastaavaa seikkaa.</t>
  </si>
  <si>
    <t>Ilmoitus pienimuotoisesta jätteiden sijoittamisesta maaperään</t>
  </si>
  <si>
    <t>Ilmoitus tehdään pienimuotoisesta jätteen hyödyntämisestä luvantarpeen harkintaa ja valvonnan toteuttamista varten.</t>
  </si>
  <si>
    <t>Jatkuva tonttihaku</t>
  </si>
  <si>
    <t>Tontit, joille ei ole löydetty toteuttajaa (varaajaa), siirtyvät jatkuvaan tonttihakuun, jolloin tontit ovat kaikkien kiinnostuneiden haettavissa.</t>
  </si>
  <si>
    <t>Johtoselvitys</t>
  </si>
  <si>
    <t>Kaupungin keskitetty maanalaisten johtojen ja rakenteiden sijaintipalvelu. Ennen kaivutöihin ryhtymistä kaivajan on hankittava ajantasaiset tiedot johtotietopalvelusta (Jopa).</t>
  </si>
  <si>
    <t>Kaupungin kartta-aineistojen tilaaminen, erityisesti suunnittelu- ja rakentamiskäyttöön</t>
  </si>
  <si>
    <t>Kauneushoitoloiden valvonta</t>
  </si>
  <si>
    <t>Kauneushoitoloiden, tatuointiliikkeiden ja muiden vastaavien hygieniahuoneistojen terveydellisten olojen valvonta kuuluu kaupunkiympäristön toimialan ympäristöterveysyksikön tehtäviin.</t>
  </si>
  <si>
    <t>Kaupanvahvistajan tehtävänä on toimia todistamisviranomaisena kiinteistönluovutuksessaluovutuskirjaa allekirjoitettaessa.</t>
  </si>
  <si>
    <t>Laki kaupanvahvistajista</t>
  </si>
  <si>
    <t>Ketterän (kioskin) luvan ennakkoneuvottelu</t>
  </si>
  <si>
    <t>Ketterän kioskin paikan varaaminen</t>
  </si>
  <si>
    <t>Ketterät kioskit (sopimuksen tekeminen)</t>
  </si>
  <si>
    <t>Ketterä kioski on liikkuva elintarvikekioski eli ruokarekka. Se on rekisteröity moottoriajoneuvo tai vaunu, josta myydään elintarvikkeita. Sillä ei ole omaa pysyvää myyntipaikkaa, vaan kioski tuo tullessaan kaiken tarvitsemansa ja vie lähtiessään jätteet pois.</t>
  </si>
  <si>
    <t>Kiinteistöjen omistajatiedot</t>
  </si>
  <si>
    <t>Kiinteistöjen omistajatietojen maksullinen omistajaselvitys sisältää kiinteistöjen omistajatiedot erilaisia lupahankkeita, kuten rakennuslupaa varten.</t>
  </si>
  <si>
    <t>Kiinteistön alueelle hylätty ajoneuvo</t>
  </si>
  <si>
    <t>Isännöitsijän pyynnöstä kaupunki huolehtii myös yksityisen kiinteistön alueelle hylätyn ajoneuvon siirrosta.</t>
  </si>
  <si>
    <t>Kiinteistön vesi- ja viemärilaitteistokatselmus</t>
  </si>
  <si>
    <t>Tonttijaot, kiinteistötoimitukset ja kiinteistörekisterin pitäjän päätökset</t>
  </si>
  <si>
    <t>Maankäyttö- ja rakennuslaki, kiinteistönmuodostamislaki (554/1995), kiinteistörekisterilaki (392/1985)</t>
  </si>
  <si>
    <t>Koirankoulutuskentät</t>
  </si>
  <si>
    <t>Koirankoulutuskentiltä voi vuokrata vakioviikkovuoron koirien koulutukseen. Samoilla kentillä voi järjestää myös päiväkoulutuksia, koiranäyttelyitä, tottelevaisuuskokeita, match show -tapahtumia tai muita päivätapahtumia.</t>
  </si>
  <si>
    <t>Kontaktimateriaalitoimijoille tarkoitettu ilmoituslomake</t>
  </si>
  <si>
    <t>Elintarvikkeiden kanssa kosketuksiin joutuvat astiat ja muut tarvikkeet ovat kontaktimateriaaleja.</t>
  </si>
  <si>
    <t>Korkotukilainoja myönnetään vuokra- ja asumisoikeustalojen rakentamiseen ja perusparantamiseen, vuokra-asunnon tai vuokratalon hankintaan, omakotitalon rakentamiseen sekä asunto-osakeyhtiötalojen perusparantamiseen.</t>
  </si>
  <si>
    <t>Laivatarkastus</t>
  </si>
  <si>
    <t>Kaupungin ympäristöpalvelut tekee Helsingin satamissa WHO:n kansainvälisen terveyssäännöstön (IHR) mukaisia laivatarkastuksia alusten pyynnöstä.</t>
  </si>
  <si>
    <t>Lausuntopyyntö: Takauslainat vuokrataloille</t>
  </si>
  <si>
    <t>Takauslainoilla voidaan rakentaa tavallisia vuokrataloja, mutta ei erityisryhmille tarkoitettuja taloja.</t>
  </si>
  <si>
    <t>Linjasaneeraus</t>
  </si>
  <si>
    <t>Linjasaneeraus eli putkiremontti on normaali kiinteistön kunnossapitoon kuuluva toimenpide, jossa uusitaan tai kunnostetaan talon vesi- ja viemärijärjestelmä. Remontille tulee hakea lupa.</t>
  </si>
  <si>
    <t>Loppukatselmus ja osittainen loppukatselmus</t>
  </si>
  <si>
    <t>Rakennuksen tai sen osan saa ottaa käyttöön, kun vaaditut katselmukset on toimitettu, tarkastukset on suoritettu, ja kun se on hyväksytty käyttöön loppukatselmuksessa.</t>
  </si>
  <si>
    <t>Luontotietojärjestelmän käyttöoikeushakemus</t>
  </si>
  <si>
    <t>Luontotietojärjestelmässä voi tutustua Helsingin monipuoliseen luontoon. Keskeisimpiä luontoaineistoja ovat luonnonsuojelukohteet ja sadat muut arvokkaat luontokohteet.</t>
  </si>
  <si>
    <t>Maalämpökaivon poraamiseen lupa</t>
  </si>
  <si>
    <t>Maalämmön hyödyntämiseen tehtävä porakaivo edellyttää Suomessa aina toimenpideluvan.</t>
  </si>
  <si>
    <t>Malmin lentokentän tapahtumat</t>
  </si>
  <si>
    <t>Meluilmoitus Ympäristönsuojelulain 118 §:n mukainen ilmoitus melua ja tärinää aiheuttava tilapäinen toiminta</t>
  </si>
  <si>
    <t>Erityisen häiritsevää melua tai tärinää aiheuttavasta tilapäisestä toiminnasta on tehtävä ilmoitus kaupungin ympäristöpalvelujen ympäristönsuojeluyksikköön.</t>
  </si>
  <si>
    <t>Muu lyhytaikainen maanvuokraus</t>
  </si>
  <si>
    <t>Kaupungin maa-alueita on mahdollista vuokrata monenlaista tilapäistä ja pienimuotoista toimintaa varten. Tällaista toimintaa ovat hiekkasiilot, sirkukset ja tivolit, minigolf-radat, kesäteatterit, keräyslaatikot, laivapaikat, lehtienjakelupaikat, metsästysoikeudet ja tilataideteokset.</t>
  </si>
  <si>
    <t>Myyntitila liikkeen edustalla</t>
  </si>
  <si>
    <t>Voit käyttää liikkeen edustan jalkakäytävää esittely- ja myyntitoimintaan ilman kaupungin lupaa tietyin ehdoin. Myyntitilan ulottuessa kauemmaksi kuin 80 senttimetriä kiinteistön seinästä tarvitset myyntitoiminnalle luvan.</t>
  </si>
  <si>
    <t>Märkätilamuutosten rakennuslupa</t>
  </si>
  <si>
    <t>Kylpyhuone, sauna ja suihkuhuone ovat kaikki märkätiloja. Osa niiden remonteista on luvanvaraisia.</t>
  </si>
  <si>
    <t>Nikotiinivalmisteiden vähittäismyyntilupa sekä tukkumyynti-ilmoitus</t>
  </si>
  <si>
    <t>Oikaisuvaatimus ajoneuvon siirtokustannusten korvauspäätöksestä</t>
  </si>
  <si>
    <t>Pakastus- ja viileätilojen vuokraus</t>
  </si>
  <si>
    <t>Elintarvikeyritykset voivat vuokrata pakastamosta pakastus- ja viileäsäilytystilaa.</t>
  </si>
  <si>
    <t>Piirustusten tarkastaminen</t>
  </si>
  <si>
    <t>Pääpiirrustukset hyväksytään ja muut toimitetaan</t>
  </si>
  <si>
    <t>Pohjakatselmus</t>
  </si>
  <si>
    <t>Kiinteistön omistaja tai haltija voi hakea poikkeamista asemakaavasta</t>
  </si>
  <si>
    <t>Pysäköintivirhemaksun eräpäivän siirtäminen</t>
  </si>
  <si>
    <t>Asiakas voi hakea pysäköintivirhemaksun eräpäivän siirtämistä</t>
  </si>
  <si>
    <t>Pysäköintivirhemaksun oikaisuvaatimus</t>
  </si>
  <si>
    <t>Asiakas voi hakea pysäköintivirhemaksuun oikaisua</t>
  </si>
  <si>
    <t>Päiväkotien, koulujen ja hoitolaitosten terveellisyys</t>
  </si>
  <si>
    <t>Julkisten tilojen, kuten päiväkotien, koulujen, oppilaitosten ja muiden vastaavien oleskelutilojen, terveydellisten olojen valvonta kuuluu kaupunkiympäristön toimialan ympäristöterveysyksikön tehtäviin.</t>
  </si>
  <si>
    <t>Rakennekatselmus</t>
  </si>
  <si>
    <t>Rakennuksen maastoon merkintä</t>
  </si>
  <si>
    <t>Kiinteistöjen välisten oikeuksien perustaminen</t>
  </si>
  <si>
    <t>Rakennustyömaan katselmukset</t>
  </si>
  <si>
    <t>Rakennuksen paikan merkinnät ja sijaintikatselmukset</t>
  </si>
  <si>
    <t>Tonttia varten voidaan perustaa rasite toisen tontin alueelle. Rasitteella tarkoitetaan pysyvää oikeutta esimerkiksi kulkuyhteyteen, ajoneuvojen pitämiseen ja vesi-, viemäri-, sähkö- tai muun johdon sijoittamiseen.</t>
  </si>
  <si>
    <t>Raskaan liikenteen erityislupa Helsingin kantakaupunkiin</t>
  </si>
  <si>
    <t>Yli 12 metriä pitkät ajoneuvot tarvitsevat erityisluvan ajaakseen Helsingin kantakaupungin rajoitusalueella.</t>
  </si>
  <si>
    <t>Rottahavainnoista ilmoittaminen</t>
  </si>
  <si>
    <t>Rotan ja muiden tuhoeläinten hävittäminen kuuluu kiinteistön omistajan tai haltijan vastuulle. Ympäristöterveysyksikön tehtävä on tarvittaessa arvioida voiko rottien esiintymisestä aiheutua terveyshaittaa.</t>
  </si>
  <si>
    <t>Ruumiinkuljetuslupien antaminen</t>
  </si>
  <si>
    <t>Kunnan terveydensuojeluviranomainen antaa toimivaltaisena viranomaisena ruumiiden maasta kuljettamisesta tehdyn sopimuksen (Sopimus ruumiiden kuljettamisesta, valtiosopimus 13/1989) mukaisia ruumiinkuljetuslupia.</t>
  </si>
  <si>
    <t>Selvitys kiinteistön jätevesijärjestelmästä</t>
  </si>
  <si>
    <t>Jätevesien kiinteistökohtaisen käsittelyjärjestelmän on täytettävä ympäristönsuojelulaissa annetut puhdistustehovaatimukset.</t>
  </si>
  <si>
    <t>Selvitys rakennus- ja purkujätteen käsittelystä </t>
  </si>
  <si>
    <t>Sesonkimyyntipaikat</t>
  </si>
  <si>
    <t>Juhlapäivien ja kaupunkitapahtumien aikaan Helsingin keskustasta voi vuokrata tavaroiden ja elintarvikkeiden myyntipaikkoja lyhyeksi aikaa.</t>
  </si>
  <si>
    <t>Siirtokehotustaulujen pystytyspöytäkirja</t>
  </si>
  <si>
    <t>Sijoitussopimus: Pysyvien rakenteiden sijoittaminen katu-tai puistoalueelle</t>
  </si>
  <si>
    <t>Jos haluat sijoittaa kadulle tai puistoon pysyviä rakenteita, kuten johtoliittymiä, ajoliittymiä, maanalaisia perustuksia tai aidan, tarvitset tähän luvan kaupungilta. Kaupungin lupa rakenteille on nimeltään sijoitussopimus.</t>
  </si>
  <si>
    <t>Siltamainospaikat</t>
  </si>
  <si>
    <t>Kaupunki vuokraa tiettyjen siltojen kaiteista siltamainospaikkoja banderollimainontaa varten.</t>
  </si>
  <si>
    <t>Kaikkien sivutuotealan laitosten on oltava hyväksyttyjä tai rekisteröityjä ennen toiminnan aloittamista. Sivutuotealan laitokset, joissa käsitellään tiettyjä vähäriskisiä sivutuotteita tai johdettuja tuotteita, eivät tarvitse toimiakseen viranomaisen hyväksyntää vaan rekisteröinti sivutuoteasetuksen mukaiseksi toimijaksi riittää. Nämä laitokset ovat pääasiassa teknisiä tuotteita valmistavia laitoksia. Lomake rekisteröintiä varten löytyy Ruokaviraston verkkosivuilta (lomake K). Täytetty lomake toimitetaan Helsingin ympäristöpalveluiden eläinlääkäreille.</t>
  </si>
  <si>
    <t>Kiinteistön omistaja tai haltija voi hakea suunnittelutarveratkaisua</t>
  </si>
  <si>
    <t>Tarvitset luvan tapahtuman järjestämiseen kadulla, torilla tai puistossa, jos tapahtuma rajoittaa alueen yleistä käyttöä.</t>
  </si>
  <si>
    <t>Tee valvontapyyntö: tontit ja rakennukset</t>
  </si>
  <si>
    <t>Terassi- ja parkletlupa</t>
  </si>
  <si>
    <t>Ravintolan tai kahvilan ulkotarjoilualuetta varten tarvitset terassiluvan, jos terassi tulee kaupungin julkiselle katu- tai puistoalueelle. Lasitetun katuterassin pystyttämiseen tarvitset lisäksi rakennus- tai toimenpideluvan. Kivijalkayritys voi hakea liiketilansa edustalla sijaitsevaa ruutua parklet-käyttöön ja perustaa ruutuun terassin tai muuta paikkaan sopivaa toimintaa.</t>
  </si>
  <si>
    <t>Ympäristöterveydenhuoltoon kuuluvat terveydensuojelulain, elintarvikelain, tupakkalain ja eläinlääkintähuoltolain mukaiset tehtävät.</t>
  </si>
  <si>
    <t>Teurastamon tilojen vuokraus</t>
  </si>
  <si>
    <t>Teurastamon alueella on erilaisia toimitiloja, joita vuokrataan sekä avoimien hakujen että tarjouskilpailujen kautta.</t>
  </si>
  <si>
    <t>Tiedottaminen tilapäisestä elintarvikemyynnistä</t>
  </si>
  <si>
    <t>Jos työskentely kadulla tai puistossa vaikuttaa jalankulkuun, pyöräliikenteeseen tai muuhun ajoneuvoliikenteeseen, tarvitaan suunnitelma tilapäisistä liikennejärjestelyistä. Suunnitelma tarvitaan myös silloin, kun pysäköintipaikkoja varataan muuhun käyttöön siirtokehotuskyltillä.</t>
  </si>
  <si>
    <t>Tilaustyö (esim. rajan näyttö)</t>
  </si>
  <si>
    <t>Toimitilatontit</t>
  </si>
  <si>
    <t>Kaupunki vuokraa yrityksille ja yrittäjille liike-, toimisto- ja teollisuustontteja eri puolilta kaupunkia.</t>
  </si>
  <si>
    <t>Kaupunki tarjoaa monipuolisia liike- ja toimitiloja yrittäjän tarpeisiin.</t>
  </si>
  <si>
    <t>Tontin lohkominen</t>
  </si>
  <si>
    <t>Tontilla tarkoitetaan asemakaava-alueella sitovan tonttijaon mukaan muodostettua kiinteistöä, joka on merkitty tonttina kiinteistörekisteriin. Tontti muodostetaan lohkomisella.</t>
  </si>
  <si>
    <t>kiinteistönmuodostamislaki (554/1995) ja kiinteistörekisterilaki (392/1985).</t>
  </si>
  <si>
    <t>Rakennuskortteliin kuuluva alue jaetaan asemakaavassa tontteihin, kun maanomistaja sitä pyytää tai se havaitaan muuten tarpeelliseksi.</t>
  </si>
  <si>
    <t>Tonttikorkeusilmoitus</t>
  </si>
  <si>
    <t>Tonttikorkeusilmoitus on osa rakennuslupaan tarvittavaa kartta-aineistoa. Ilmoituksessa annetaan pihamaan korkeusasemat suhteessa katukorkeuksiin ja naapurikiinteistöihin.</t>
  </si>
  <si>
    <t>Yrittäjät voivat vuokrata kaupungin toreilta vakituisen tai kausimyyntipaikan. Kausimyyntiluvalla voi myydä torilla joka päivä (ma-la) tai vain yhden päivän. Kausimyyntipaikkoja voi hakea milloin vain. Vakituiset myyntipaikat vuokrataan hakemusten perusteella vuosittain helmikuun lopussa.</t>
  </si>
  <si>
    <t>Tukkutorin tuotanto- ja varastotilojen vuokraus</t>
  </si>
  <si>
    <t>Elintarvikeyrittäjät voivat vuokrata erityyppisiä ja erikokoisia elintarviketuotanto- ja varastotiloja tukkutorin alueelta.</t>
  </si>
  <si>
    <t>Tupakkatuotteiden vähittäismyyntilupa sekä tukkumyynti-ilmoitus</t>
  </si>
  <si>
    <t>Uima-allastilojen ja uimarantojen terveellisyys</t>
  </si>
  <si>
    <t>Uimarantojen sekä uimahallien ja muiden uima-altaiden veden laatua seurataan näytteitä tutkimalla.</t>
  </si>
  <si>
    <t>Ulkoilmatapahtuman jätehuoltosuunnitelma ja loppuraportti</t>
  </si>
  <si>
    <t>Yleisötilaisuuden, johon ennakoidaan osallistuvan yhtä aikaa yli 500 henkilöä, järjestäjän on toimitettava jätehuoltosuunnitelma kaupungin ympäristöpalveluille.</t>
  </si>
  <si>
    <t>Ulkoilmatapahtumat:katujen ja viheralueiden käyttöluvat ja vuokraus</t>
  </si>
  <si>
    <t>Ulkomainoslaitteet</t>
  </si>
  <si>
    <t>Kun haluat sijoittaa yleiselle alueelle pysyvästi sellaisen mainoslaitteen, josta vuokraat mainostilaa yrittäjille, tarvitset siihen vuokrasopimuksen.</t>
  </si>
  <si>
    <t>Vain yksi toimija Helsingissä</t>
  </si>
  <si>
    <t>Vahingonkorvaushakemukset</t>
  </si>
  <si>
    <t>Kaupunkiympäristön toimiala vastaa niistä vahingoista, joita kaupunkilaisille syntyy, jos katu ei ole liikennettä tyydyttävässä kunnossa.</t>
  </si>
  <si>
    <t>Vapautus vesihuoltolaitoksen hulevesiviemäriin liittämisestä</t>
  </si>
  <si>
    <t>Hulevesiverkkoon liittymisestä voi hakea vapautusta.</t>
  </si>
  <si>
    <t>Vapautushakemus vesi- ja viemäriverkkoon liittymisestä </t>
  </si>
  <si>
    <t>Vesi- ja viemäriverkkoon liittymisestä voi hakea vapautusta.</t>
  </si>
  <si>
    <t>Vastaavan työnjohtajan hyväksyminen</t>
  </si>
  <si>
    <t>Vesialueen vuokraus</t>
  </si>
  <si>
    <t>Vesialuetta voi vuokrata esimerkiksi ravintolalaivalle ja vedenpäällistä terassia varten.</t>
  </si>
  <si>
    <t>Vihertukkutorin myyntipaikkojen vuokraus ja kausimyyntihakemus</t>
  </si>
  <si>
    <t>Vihertukkutorin paikkoja vuokrataan vihannesten, perunan, sienten, marjojen ja kukkien myyntiä varten. Tori toimii öisin huhtikuusta syyskuun loppuun.</t>
  </si>
  <si>
    <t>Vähäpäästöisten autojen pysäköintimaksujen alennus</t>
  </si>
  <si>
    <t>Yleinen asuntotonttien varauskierros</t>
  </si>
  <si>
    <t>Kaupunki vuokraa ja myy tontteja omakoti-, kerros- ja rivitalojen rakentamiseen.</t>
  </si>
  <si>
    <t>Ympäristöhaittaa koskeva toimenpidepyyntö</t>
  </si>
  <si>
    <t>Ympäristöhaittaa koskeva toimenpidepyyntö on ilmoitus asiasta, joka aiheuttaa haittaa ympäristössä ja jota asukas pyytää kaupunkiympäristön toimialan ympäristöpalveluita selvittämään.</t>
  </si>
  <si>
    <t>Ympäristöluvanvaraiset toiminnat hakevat ympäristölupaa ennen toiminnan aloittamista, toiminnan muuttuessa tai kun muuten on tarve muuttaa ympäristölupaa.</t>
  </si>
  <si>
    <t>Ympäristönsuojelulain 120 §:n mukainen ilmoitus poikkeuksellisesta tilanteesta tai</t>
  </si>
  <si>
    <t>Poikkeuksellista tilannetta koskeva ilmoitus on tehtävä viipymättä ilmoitus ympäristönsuojeluviranomaiselle, jos siitä voi aiheutua ympäristön pilaantumisen vaaraa tai jätteen määrän tai ominaisuuksien vuoksi tavanomaisesta poikkeavia toimia jätehuollossa. Velvoite koskee kaikkia toimijoita.</t>
  </si>
  <si>
    <t>Ilmoitus poikkeuksellisesta tilanteesta</t>
  </si>
  <si>
    <t>Ympäristönsuojelulain 123 §:n mukainen ilmoitus poikkeuksellisesta tilanteesta luvanvaraisessa, ilmoituksenvaraisessa tai rekisteröitävässä toiminnassa</t>
  </si>
  <si>
    <t>Poikkeuksellista tilannetta koskeva ilmoitus on tehtävä viipymättä ilmoitus ympäristönsuojeluviranomaiselle, jos siitä voi aiheutua ympäristön pilaantumisen vaaraa tai jätteen määrän tai ominaisuuksien vuoksi tavanomaisesta poikkeavia toimia jätehuollossa. Velvoite koskee luvanvaraista, ilmotuksenvaraista ja rekisteröitävää toimintaa.</t>
  </si>
  <si>
    <t>Ympäristönsuojelulain 136 §:n mukainen ilmoitus pilaantuneen maaperän puhdistamisesta</t>
  </si>
  <si>
    <t>Pilaantuneen maaperän puhdistamisesta ja pilaantuneen maa-aineksen käsittelystä tulee tehdä ilmoitus kaupunkiympäristön toimialan ympäristönsuojeluyksikölle.</t>
  </si>
  <si>
    <t>Ympäristönsuojelulaissa rekisteröitäviksi säädetyistä toiminnoista tarvitaan ilmoitus, jonka perusteella viranomainen tekee rekisteröintimerkinnän ympäristönsuojeluntietojärjestelmään.</t>
  </si>
  <si>
    <t>Ympäristönsuojelulain yleinen ilmoitusmenettely</t>
  </si>
  <si>
    <t>Ympäristönsuojelulaissa ilmoitusvelvolliseksi säädetystä toiminnasta tulee ennen toiminnan aloittamista tehdä ympäristönsuojeluviranomaiselle ilmoitus.</t>
  </si>
  <si>
    <t>Ympäristötoimi, yleisavustushakemus</t>
  </si>
  <si>
    <t>Yrityspysäköintiluvan hakeminen, muuttaminen tai uusiminen</t>
  </si>
  <si>
    <t>Z-lausunto: vähäisten rakennus- ja taloteknisten korjaus- ja muutostoimenpiteiden luvanvaraisuusharkintaa</t>
  </si>
  <si>
    <t>Elintarvikelain (297/2021) 10 §:n mukaan elintarvikealan toimijan on tehtävä ilmoitus elintarviketoiminnasta toiminnan rekisteröintiä varten elintarvikevalvontaviranomaiselle viimeistään neljä viikkoa ennen toiminnan aloittamista tai olennaista muuttamista.</t>
  </si>
  <si>
    <t>Elintarvikelain (297/2021) 11 § mukaan elintarvikealan toimijan, joka käsittelee eläinperäisiä elintarvikkeita ennen vähittäismyyntiä (Euroopan parlamentin ja neuvoston asetus (EY) N:o 853/2004) on haettava toimivaltaiselta valvontaviranomaiselta elintarvikehuoneiston hyväksymistä ennen toiminnan aloittamista tai olennaista muuttamista.</t>
  </si>
  <si>
    <t>Elintarvikkeiden ja eläinperäisten tuotteiden viennille myönnettävä eläinlääkärin todistus</t>
  </si>
  <si>
    <t>Tietyt maat vaativat elintarvikkeille virkaeläinlääkärin laatimia virallisia vientitodistuksia. Vientitodistuksia laativat Helsingin elintarviketurvallisuusyksikön virkaeläinlääkärit elintarvikkeiden viejien pyynnöstä.</t>
  </si>
  <si>
    <t>Maisematyölupa MRL 128 §</t>
  </si>
  <si>
    <t>Maisemaa muuttavalle toimenpiteelle myönnettävä lupa</t>
  </si>
  <si>
    <t>Verkossa täytettävä liiketoimintasuunnitelma</t>
  </si>
  <si>
    <t>Asiakas täyttää liiketoimintasuunnitelman ennen tapaamista</t>
  </si>
  <si>
    <t>Jätehuolto - Jätemaksun kohtuullistaminen</t>
  </si>
  <si>
    <t>Asiakas täyttää Word-lomakkeen ja lähettää sen sähköpostilla tai tulostettuna</t>
  </si>
  <si>
    <t>Jätehuolto - jäteastian tyhjennysvälin pidentäminen</t>
  </si>
  <si>
    <t>Jätehuolto - jätteen sijoittaminen maaperään</t>
  </si>
  <si>
    <t>Jätehuolto - Kiinteistön omistajan vaihdos</t>
  </si>
  <si>
    <t>Asiakas täyttää lomakkeen nettisivuilla</t>
  </si>
  <si>
    <t>Jätehuolto - osoitteen muutos</t>
  </si>
  <si>
    <t>Kaavoitus- suunnittelutarveratkaisu</t>
  </si>
  <si>
    <t>Asiakas hakee lupaa lupapiste.fi palvelun kautta</t>
  </si>
  <si>
    <t>Kaavoitus- poikkeamislupa</t>
  </si>
  <si>
    <t>Vesiliikelaitos</t>
  </si>
  <si>
    <t>VesikantaPlus sekä KulutusWeb</t>
  </si>
  <si>
    <t>Maaseututoimi</t>
  </si>
  <si>
    <t>Lomituspalvelut sähköpostitse (Keuruun yhteistoiminta-alue)</t>
  </si>
  <si>
    <t>Asiakas täyttää sähköiseen lomakkeeseen järjestämänsä tapahtuman tiedot</t>
  </si>
  <si>
    <t>Etätyötilan varaus (Jämsä Tehdas -hanke)</t>
  </si>
  <si>
    <t>Asiakas varaa etätyötilan sähköisestä varausjärjestelmästä</t>
  </si>
  <si>
    <t>Yrittäjä ilmoittaa tiedot ja tietojen muutokset yrityshakemistoon</t>
  </si>
  <si>
    <t>Palvelusetelituottajaksi hakeutuminen</t>
  </si>
  <si>
    <t>Sote-alan yrittäjä hakeutuu palveluseteliyrittäjäksi</t>
  </si>
  <si>
    <t>Kuntalaisdemokratia, osallistuva budjetointi</t>
  </si>
  <si>
    <t>Asiakas ehdottaa tai tekee aloitteen jonkin uudistuksen tai parannuksen toteuttamiseksi   kaupungin toimintaan tai alueeseen</t>
  </si>
  <si>
    <t>Asiakas tulostaa täyttää ja tulostaa pdf lomakkeen ja toimittaa sen postin välityksellä tai suojatulla sähköpostilla, mikäli mahdollista.</t>
  </si>
  <si>
    <t>Jämsä-lisä</t>
  </si>
  <si>
    <t>Ilmoitus elintarviketoiminnasta</t>
  </si>
  <si>
    <t>Elintarvikevalvontaviranomaiselle tehtävä ilmoitus elintarvikehuoneistosta tai elintarvikealan toiminnasta</t>
  </si>
  <si>
    <t>Korkotukilainat</t>
  </si>
  <si>
    <t>valtion korkotuki- ja takauslainat</t>
  </si>
  <si>
    <t>Neuvonta ja ohjaus</t>
  </si>
  <si>
    <t>Kaupungin palveluja koskeva neuvonta ja ohjaus</t>
  </si>
  <si>
    <t>Kaupanvahvistaja vahvistaa kiinteistön luovutuksen kaikkien luovutuskirjan allekirjoittajien läsnä ollessa.</t>
  </si>
  <si>
    <t>Vesihuollon suunnittelua ja rakentamista on mahdollista avustaa. Avustukset ovat harkinnanvaraisia.</t>
  </si>
  <si>
    <t>Yritysten sijoittuminen seudulle</t>
  </si>
  <si>
    <t>Tarjoamme alueesta kiinnostuneille ja seudulla toimiville yrityksille henkilökohtaista palvelua sijoittumiseen liittyvissä asioissa.</t>
  </si>
  <si>
    <t>Tietopalvelu rakennusvalvonnan arkistosta</t>
  </si>
  <si>
    <t>Arkistolaki (831/1994)</t>
  </si>
  <si>
    <t>Lomituspalveluiden tarkoitus on turvata maatalousyrityksen keskeytymätön toiminta yrittäjän loma-ajaksi.</t>
  </si>
  <si>
    <t>Tuotantoeläinten eläinlääkäripalvelut.</t>
  </si>
  <si>
    <t>vaatii yleensä henkilökohtaisen yhteydenoton eläinlääkäriin.</t>
  </si>
  <si>
    <t>Eläinlääkintähuoltolaki (765/2009)</t>
  </si>
  <si>
    <t>Ilmoitus ruokamyrkytysepäilystä</t>
  </si>
  <si>
    <t>Elintarvikealan toimijan tulee ilmoittaa käsittelemäänsä elintarvikkeeseen liittyvästä ruokamyrkytysepäilystä elintarvikevalvontaviranomaiselle.</t>
  </si>
  <si>
    <t>Kuopiolaiset kulttuurijärjestöt ja -toimijat voivat hakea avustusta toimintaansa Kuopion kaupungilta.</t>
  </si>
  <si>
    <t>Palautteen antaminen kaupungille</t>
  </si>
  <si>
    <t>Voit antaa palautetta kaupungille.</t>
  </si>
  <si>
    <t>Talousvettä toimittavan laitoksen tai tukkulaitoksen hyväksyntä</t>
  </si>
  <si>
    <t>Talousvettä toimittavan laitoksen hyväksyntä, kun laitoksella on omaa vedentuotantoa tai käsittelyä.</t>
  </si>
  <si>
    <t>Nuorisoyhdistysten ja nuorisoryhmien tuki ja avustukset</t>
  </si>
  <si>
    <t>Kuopiolaiset nuorisojärjestöt voivat hakea avustusta toimintaansa Kuopion kaupungilta.</t>
  </si>
  <si>
    <t>Nuorisolaki (1285/2016)</t>
  </si>
  <si>
    <t>Rakennuksen purkamiseen tarvittava lupa</t>
  </si>
  <si>
    <t>Neuvontaa eri rahoitusvaihtoehdoista ja niiden soveltuvuudesta yrityksen liiketoiminnan tarpeisiin.</t>
  </si>
  <si>
    <t>Jäteneuvonta</t>
  </si>
  <si>
    <t>Jätekukko antaa neuvontaa asukkaille jätehuollon palveluista, jätteiden vastaanottopaikoista sekä lajittelusta ja kierrätyksestä. Yrityksille neuvontaa antaa palveluja tarjoavat yritykset.</t>
  </si>
  <si>
    <t>Asukkaiden neuvonta kunnallisella jäteyhtiöllä mm. digitaalisena. Yrityksiin kohdistettu neuvonta suoraan yrityksiin toimialakohtaisissa projekteissa.</t>
  </si>
  <si>
    <t>Yrityksen pystyy perustamaan verkossa, mutta neuvonnassa ei ole vielä digitoteutusta.</t>
  </si>
  <si>
    <t>Rekisteröinti on luonteeltaan kirjaamistoimenpide, jossa ei tehdä hallinnollista päätöstä eikä anneta määräyksiä.</t>
  </si>
  <si>
    <t>Lupapiste-palvelu ei ole toistaiseksi sisällyttänyt rekisteröintilomakkeita palveluun</t>
  </si>
  <si>
    <t>Ympäristön pilaantumisen vaaraa aiheuttavaan toimintaan on oltava lupa.</t>
  </si>
  <si>
    <t>Kirjastopalvelut</t>
  </si>
  <si>
    <t>Kuopion kaupunginkirjastoon kuuluu pääkirjasto, 13 lähikirjastoa (7 omatoimikirjastoa), 3 kirjastoautoa ja yksi laitoskirjasto.</t>
  </si>
  <si>
    <t>Laki yleisistä kirjastoista (1492/2016)</t>
  </si>
  <si>
    <t>Toiminnasta vastaavan tai jätteen haltijan on tehtävä ilmoitus poikkeuksellisesta tilanteesta</t>
  </si>
  <si>
    <t>Ilmoitus ei ole määrämuotoinen, koska voi koskea hyvin erilaisia poikkeuksellisia tapahtumia ja päästöjä.</t>
  </si>
  <si>
    <t>Ulkoilulain mukaan leirintäalueen perustamisesta ja toiminnan olennaisesta muuttamisesta on tehtävä ilmoitus kunnan määräämälle viranomaiselle.</t>
  </si>
  <si>
    <t>Ulkoilulaki (606/1973)</t>
  </si>
  <si>
    <t>Koulujen liikuntasalit</t>
  </si>
  <si>
    <t>Koulujen saleissa voi harrastaa monia eri sisäliikuntalajeja ja järjestää erilaisia tapahtumia.</t>
  </si>
  <si>
    <t>Lupa on haettava, ellei toimenpide ole vähäinen. Kuopiossa maisematyöluvan myöntää ympäristöjohtaja.</t>
  </si>
  <si>
    <t>Lupapisteen kautta jätetty maisematyölupahakemus ohjautuu rakennujsvalvontaan.</t>
  </si>
  <si>
    <t>Neuvontaa sukupolvenvaihdos- ja yrityskauppa-tilanteissa.</t>
  </si>
  <si>
    <t>Rasitetoimituksessa käsitellään kiinteistörasitteita eli maahan kohdistuvia oikeuksia.</t>
  </si>
  <si>
    <t>Kiinteistönmuodostamislaki (554/1995)</t>
  </si>
  <si>
    <t>Jätteenkuljetus</t>
  </si>
  <si>
    <t>Jätekukko järjestää asukkaiden sekajätteen ja hyötyjätteiden kuljetukset. Saostus- ja umpisäiliölietteiden kuljetukset tilataan suoraan kuljetusyrityksiltä. Yritysten jätehuolto tilataan yritysten jätehuoltopalveluja tuottavilta yrityksiltä.</t>
  </si>
  <si>
    <t>Yleiset kulttuuripalvelut</t>
  </si>
  <si>
    <t>Kuopion kulttuuriin aktivointi tuottaa kulttuuripalveluja lapsille, nuorille, ikäihmisille ja erityisryhmille sekä järjestää vuosittaisia tapahtumia.</t>
  </si>
  <si>
    <t>Kuopion kaupungintalon juhlasalin vuokraaminen</t>
  </si>
  <si>
    <t>Kaupungintalon juhlasalin vuokraaminen</t>
  </si>
  <si>
    <t>Kuopion kaupungin kirjaamot</t>
  </si>
  <si>
    <t>Kuopion kaupungin kirjaamot.</t>
  </si>
  <si>
    <t>Ilmoitus lannan varastoinnista aumassa ja ilmoitus lannan levityksestä poikkeustilanteissa</t>
  </si>
  <si>
    <t>Lomake on valtion suomi.fi palvelussa, johon linkki. Ei kunnan oma lomake</t>
  </si>
  <si>
    <t>Jätteiden keräys ja vastaanotto</t>
  </si>
  <si>
    <t>Kunnalliset jätehuoltopalvelut, kuten jätteen keräyksen, käsittelyn ja jätehuollon palveluverkoston, tuottaa kuntien jäteyhtiö Jätekukko Oy. Yritykset palvelevat toisiaan jätehuollossa.</t>
  </si>
  <si>
    <t>Toiminnanharjoittajan on tehtävä ilmoitus kunnan terveydensuojeluviranomaiselle talousveden toimittamisesta tai käyttämisestä vedenjakelualueella.</t>
  </si>
  <si>
    <t>Eläinperäisiä elintarvikkeita käsittelevän laitoksen hyväksyminen elintarvikehuoneistoksi.</t>
  </si>
  <si>
    <t>Maastoliikennelain mukainen lupa moottorikäyttöisellä ajoneuvolla tapahtuviin harjoituksiin ja kilpailuihin ja moottorikelkkareittien hyväksymiseen</t>
  </si>
  <si>
    <t>Hankkeet ovat niin isoja ja moninaisia, ettei niitä voi hakea yhdellä lomakkeella liitteineen. Ei ole järkevää, että yksittäinen kunta lähtisi laatimaan tällaista lomaketta</t>
  </si>
  <si>
    <t>Yritysten yhteistyöverkostot</t>
  </si>
  <si>
    <t>Tukea yrityksesi alihankkija- ja yhteistyöverkostojen rakentamiseen.</t>
  </si>
  <si>
    <t>Kaupungin toimitilojen vuokraus</t>
  </si>
  <si>
    <t>Kuopion Tilakeskus palvelee toimitiloihin liittyvissä asioissa.</t>
  </si>
  <si>
    <t>Kuopiolaiset liikuntaseurat voivat hakea avustusta toimintaansa Kuopion kaupungilta.</t>
  </si>
  <si>
    <t>Käyttäjien pyynnöstä kaupunkitasolla käyttömahdollisuuksia helpotettu ja poistettu vahvan tunnistautumisen edellytys</t>
  </si>
  <si>
    <t>Liikuntalaki (390/2015)</t>
  </si>
  <si>
    <t>Rajankäynti asemakaava-alueella</t>
  </si>
  <si>
    <t>Rajankäynti on virallinen kiinteistötoimitus rajojen määräämiseksi, josta tehdään merkintä kiinteistörekisteriin.</t>
  </si>
  <si>
    <t>Ei tarvetta digitoteutukselle. Hakemuksia tulee noin 1-2 kpl / vuosi.</t>
  </si>
  <si>
    <t>Neuvontaa ja tukea kasvuyrityksille.</t>
  </si>
  <si>
    <t>Kaavahankkeen vireilletulosta ja valmisteluaineiston nähtävänäolosta ilmoitetaan virallisissa medioissa ja tarvittaessa kirjeitse.</t>
  </si>
  <si>
    <t>Neuvontaa kansainvälisen toiminnan suunnitteluun, käynnistämiseen sekä nykyisen toiminnan kasvattamiseen.</t>
  </si>
  <si>
    <t>Ennen rakennustöiden aloittamista rakennuksen sijainti ja korkeusasema osoitetaan tontilla Kuopion kaupungin toimesta.</t>
  </si>
  <si>
    <t>Ilmoitus jätteen ammattimaisesta keräystoiminnasta jätehuoltorekisteriin (Jätelaki 100 §)</t>
  </si>
  <si>
    <t>Yleiskaavalla määritellään yleispiirteisesti kunnan yhdyskuntarakenne ja kaava-alueiden maankäyttö. Se on ohjeena tarkemmalle asemakaavoitukselle.</t>
  </si>
  <si>
    <t>Tupakkatuotteiden ja nikotiininesteiden myyntilupa</t>
  </si>
  <si>
    <t>Maa-ainesten ottamiseen tarvitaan pääsääntöisesti lupa, jonka Kuopiossa myöntää ympäristö- ja rakennuslautakunta.</t>
  </si>
  <si>
    <t>Palvelusta löytyy Kuopio hyväksytyt vesihuollon toiminta-alueet. Toiminta-alueen kiinteistöllä on pääsääntöisesti liittymisvelvollisuus vesihuoltoon.</t>
  </si>
  <si>
    <t>Meren tai vesistön rantavyöhykkeelle ei yleensä saa rakentaa ilman ranta-asemakaavaa tai rakennusluvan perusteeksi kelpaavaa yleiskaavaa.</t>
  </si>
  <si>
    <t>Pohjois-Savon alueella saat julkisiin hankintoihin neuvontaa Pohjois-Savon hankinta-asiamieheltä.</t>
  </si>
  <si>
    <t>Vesilain mukaisen ojitusta koskevan erimielisyyden ratkaiseminen</t>
  </si>
  <si>
    <t>Ei ole estettä digitoinnille. Saavutettavuusongelma saattaa osittain tulla, koska suurin osa yhteydenottajista on iäkkäittä. Asian ratkaiseminen vaatii yleensä aina paikain päällä käynnin.</t>
  </si>
  <si>
    <t>Liikuntapaikat ja vapaa-ajan tilat</t>
  </si>
  <si>
    <t>Kuopiossa voi harrastaa monipuolista liikuntaa. Löytyy 2 uimahallia, 2 jäähallia, monitoimihalli ja monia muita tiloja liikkumiseen.</t>
  </si>
  <si>
    <t>Yrityksen terveyttäminen ja muutostilanteet</t>
  </si>
  <si>
    <t>Neuvontaa yrityksesi kannattavuuden ja kasvun tukemiseen muutostilanteissa ja talousvaikeuksissa.</t>
  </si>
  <si>
    <t>Elintarvikkeiden sekä muiden eläin- ja kasviperäistentuotteiden vientitodistuksella vakuutetaan, että ulkomaille vietävä tuote täyttää vaatimukset.</t>
  </si>
  <si>
    <t>Ei tarvetta digitoteutukselle.</t>
  </si>
  <si>
    <t>Voit pyytää julkisia asiakirjoja nähtäväksi, pyytää apua arkistojen käytössä tai pyytää tietoa itseäsi koskevista asiakirjoista.</t>
  </si>
  <si>
    <t>Laki viranomaisen toiminnan julkisuudesta (621/1999)</t>
  </si>
  <si>
    <t>Kunnalta täytyy hakea lupaa katu- ja viheralueiden tavallisesta poikkeavaan käyttöön tai vuokraamiseen.</t>
  </si>
  <si>
    <t>Ilmoitus tehdään esimerkiksi isoista yleisötapahtumista ja rakennushankkeista.</t>
  </si>
  <si>
    <t>Tonttijako on asemakaava-alueella edellytys tonttien lohkomiselle. Kuopion kaupunki vastaa asemakaava-alueellaan tonttijakojen laadinnasta.</t>
  </si>
  <si>
    <t>Ei tarvetta vahvalle tunnistaumiselle. Tonttijako pohjautuu suunnittelulle, jolloin on välttämätöntä ensin keskustella asiakkaan kanssa ja sen jälkeen vasta hakemus, jos katsotaan tonttijako mahdolliseksi.</t>
  </si>
  <si>
    <t>Koeluontoinen toiminta</t>
  </si>
  <si>
    <t>Rajan näyttö</t>
  </si>
  <si>
    <t>Rajan näyttö on epävirallinen tontin rajojen osoitus asemakaava-alueella.</t>
  </si>
  <si>
    <t>Ei tarvetta digitoteutukselle. Vaatii keskustelua asiakkaan ja viranomaisen välillä. Tapauksia on vähäinen määrä.</t>
  </si>
  <si>
    <t>Ilmoitustaulu kunnan ja valtion kuulutuksille sekä ilmoituksille sijaitsee osoitteessa Tulliportinkatu 31 ja sähköisesti kunnan verkkosivuilla.</t>
  </si>
  <si>
    <t>Kuntalaki (410/2015)</t>
  </si>
  <si>
    <t>Kuopion kaupungin alueen nikotiinivalmisteiden myyntilupahakemukset käsittelee Kuopion kaupungin ympäristöterveydenhuolto.</t>
  </si>
  <si>
    <t>Pieneläinpäivystys</t>
  </si>
  <si>
    <t>Ilta- ja viikonloppuvastaanotto ja arkisin päiväsaikaan.</t>
  </si>
  <si>
    <t>Vapautus vesi- ja viemäriverkostoon liittymisestä.</t>
  </si>
  <si>
    <t>Vapautus vesi- ja viemäriverkostoon liittymisestä</t>
  </si>
  <si>
    <t>Lupapistettä ei ole otettu käyttöön, koska hakemus sisältää niin paljon salassa pidettäviä asioita. Tämän takia hakemusta ei voi laittaa lupapisteen kautta lausunnoille. Asiakkaat ovat useimmiten iäkkäitä ihmisiä, jolloin digipalvelut eivät ole heidän saavutettavissa.</t>
  </si>
  <si>
    <t>Neuvontaa liiketoiminnan kehittämiseen jo toimivalle yritykselle.</t>
  </si>
  <si>
    <t>Toimitilat ja tontit</t>
  </si>
  <si>
    <t>Toimitila- ja tonttipalvelut</t>
  </si>
  <si>
    <t>Rakennusluvan hakeminen voi tietyissä tilanteissa edellyttää suunnittelutarveratkaisua tai poikkeamispäätöstä.</t>
  </si>
  <si>
    <t>Rakennuslupapalvelut</t>
  </si>
  <si>
    <t>Rakennuksen rakentamiseen, laajentamiseen tai muuhun rakennukseen kohdistuvan luvanvaraisen toimenpiteen lupa</t>
  </si>
  <si>
    <t>Elintarvikekontaktimateriaalitoimijan on ilmoitettava toiminnastaan Kuopion ympäristöterveydenhuoltoon.</t>
  </si>
  <si>
    <t>Alkutuotantopaikan ilmoittaminen Kuopion ympäristöterveydenhuoltoon</t>
  </si>
  <si>
    <t>Terveydensuojelulain mukainen ilmoitus Kuopiossa</t>
  </si>
  <si>
    <t>Kuopion kaupunki vastaa asemakaava-alueellaan tonttien lohkomisesta. Lohkomisen edellytyksenä on voimassa oleva tonttijako.</t>
  </si>
  <si>
    <t>Ei tarvetta vahvalle tunnistaumiselle. Suurin osa toimituksista tulee vireille automaattisesti Maanmittauslaitoksen kautta. Ne, jotka eivät tule, vaativat yleensä asiakkaan kanssa ensin neuvottelua.</t>
  </si>
  <si>
    <t>LISÄTTY: Poikkeaminen ympäristönsuojelumääräyksistä</t>
  </si>
  <si>
    <t>Esim. öljysäiliöiden maahanjättö</t>
  </si>
  <si>
    <t>Poikkeaminen ympäristönsuojelumääräyksistä</t>
  </si>
  <si>
    <t>Ei ole estettä digitoinnille</t>
  </si>
  <si>
    <t>LISÄTTY: Poikkeaminen talousjätevesienkäsittelyvaatimuksista</t>
  </si>
  <si>
    <t>Poikkeaminen talousjätevesienkäsittelyvaatimuksista</t>
  </si>
  <si>
    <t>Ei ole estettä digitoinnille. Osin saavutettavuusongelma iäkkäillä, maahanmuuttajilla, ulkomaalaistaustaisilla. Vahvan tunnistautumisen tarve. Selkokielisyys.</t>
  </si>
  <si>
    <t>Sakkorekisterissä olevien omien asioiden katselu</t>
  </si>
  <si>
    <t>Maksuajan hakeminen sakkorekisterissä oleville asioille</t>
  </si>
  <si>
    <t>Saldotodistus sakkorekisteristä</t>
  </si>
  <si>
    <t>Oikeusrekisterikeskuksesta aikaisemmin tilattujen asiakirjojen katselu sähköisen asioinnon portaalin kautta.</t>
  </si>
  <si>
    <t>Rikostaustaote hankintamenettelyä varten</t>
  </si>
  <si>
    <t>Rikostaustaote lasten kanssa tehtävää vapaaehtoistoimintaa varten</t>
  </si>
  <si>
    <t>Rikostaustaote ulkomaan viranomaisia varten</t>
  </si>
  <si>
    <t>Ote konkurssi- ja yrityssaneerausrekisteristä</t>
  </si>
  <si>
    <t>Ote liiketoimintakieltorekisteristä</t>
  </si>
  <si>
    <t>Ote velkajärjestelyrekisteristä</t>
  </si>
  <si>
    <t>Ote eläintenpitokieltorekisteristä</t>
  </si>
  <si>
    <t>Palvelua käyttää aina vain luonnollinen henkilö, vaikka asianomainen voi olla myös yritys. Yrityksen puolesta rikosilmoituksen tekeminen ei ole mahdollista valtuutuksien avulla.</t>
  </si>
  <si>
    <t>Tunnistautuminen ei pakollista. Valtuutuksien käyttö ei myöskään tarpeellista.</t>
  </si>
  <si>
    <t>Palvelun kautta tarkistettavissa onko esittty henkilöllisyystodistus voimassa.</t>
  </si>
  <si>
    <t>Sähköisen asioinnin kehityskustannukset tulee jyvittää kyseisen palvelun palveluhintoihin. Tästä syystä pienivolyymisten palveluiden digitalisointi on taloudellisesti mahdotonta ilman erillisrahoitusta.</t>
  </si>
  <si>
    <t>Osa asetietojärjestelmän kokonaisuudistusta Askel-hankkeen puitteissa. Valmistumisaikataulu on 1.3.2024</t>
  </si>
  <si>
    <t>Osa asedirektiivin vaatimusten toteutushanketta. Valmistumisaikataulu on Q1/2024</t>
  </si>
  <si>
    <t>Mitään asetta ei saa rekisteriin tai ei saa käyttää ilman käyttöturvallisuustarkistusta</t>
  </si>
  <si>
    <t>Nykyisin aseet romutetaan toimittamalla poliisille.</t>
  </si>
  <si>
    <t>Yhteisöjen käytettävissä oleva palvelu</t>
  </si>
  <si>
    <t>Esimerkiksi yrityksen vuokra-auton ajaessa liikenneturvallisuuskameraan</t>
  </si>
  <si>
    <t>Liike-hankkeen puitteissa toteutettava sähköisen asiointipalvelun laajennus</t>
  </si>
  <si>
    <t>Asiakas varaa itse online kanavia käyttäen ajan yritysneuvontaan</t>
  </si>
  <si>
    <t>Ajanvaraus eläinlääkärinvastaanotolle</t>
  </si>
  <si>
    <t>Nettiajanvaraus käytössä osittain - akuuteille varataan aikaa puhelimitse. Neuvontaa sähköpostilla.</t>
  </si>
  <si>
    <t>Ajoneuvon siirtämispyyntö, jos ajoneuvo aiheuttaa haittaa tai se on hylätty. Yksityisalueelta siirtopyynnön voi tehdä kiinteistön omistaja, haltija tai isännöitsijä, ja siirron kustannukset jäävät siirtopyynnön tekijän vastuulle.</t>
  </si>
  <si>
    <t>Digitalisoinnin kehittäminen valtion tietojärjestelmässä on riippuvainen valtion panostuksista. Tällä hetkellä asia on mukana kehityslistalla, muttei kovin korkealla prioriteetilla.</t>
  </si>
  <si>
    <t>Katua, toria tai puistoa voidaan käyttää kaupungin luvalla työalueena esimerkiksi rakennustyössä, muutossa, nostotyössä, kiinteistöremontissa,...</t>
  </si>
  <si>
    <t>Aumasta eli lannan patteroinnista maakuoppaan pitää tehdä etukäteen ilmoitus kunnan ympäristönsuojeluviranomaisille.</t>
  </si>
  <si>
    <t>Avustus konsepti hyödynnettävissä kaikilla toimialoilla. Yhdistykset ja yhteisöt voivat hakea avustuksia. Avustuksia voidaan myöntää toimintaan tai tapahtumien järjestämiseen.</t>
  </si>
  <si>
    <t>Avustukset konseptoitu, toimintamallia hyödynnetään eri avustuslajien välillä</t>
  </si>
  <si>
    <t>Avustukset yrityksille, yhdistyksille ja yhteisöille</t>
  </si>
  <si>
    <t>Kuntalisä, kun palkkaat työttömän porvoolaisen palkkatuettuun työsuhteeseen tai oppisopimustyösuhteeseen, voit hakea kuntalisää työntekijän palkkakustannuksiin.</t>
  </si>
  <si>
    <t>Resurssivaje</t>
  </si>
  <si>
    <t>Elintarvikehuoneiston ilmoitus (esim. ravintola, kahvila, myymälä, kioski, ulkomyynti, varastointi, kuljetus, vienti ja tuonti)</t>
  </si>
  <si>
    <t>Elintarvikehuoneiston toiminnan aloittamisesta, toiminnan olennaisesta muuttamisesta tai toimijan (toiminnanharjoittajan) vaihtumisesta sekä toiminnan lopettamisesta tulee tehdä ilmoitus.</t>
  </si>
  <si>
    <t>Digitalisoinnin kehittäminen valtion tietojärjestelmässä on riippuvainen valtion panostuksista.</t>
  </si>
  <si>
    <t>Digitalisoinnin kehittäminen valtion tietojärjestelmässä on riippuvainen valtion panostuksista. Asia mukana kehityslistalla korkealla prioriteetilla.</t>
  </si>
  <si>
    <t>Eläinperäisiä elintarvikkeita käsittelevän tai varastoivan laitoksen toiminnan aloittamisesta tai toiminnan olennaisesta muuttumisesta sekä itukasvattamon aloittamisesta ja toiminnan muuttamisesta tulee tehdä hakemus sekä toiminnan lopettamisesta ilmoitus.</t>
  </si>
  <si>
    <t>Digitalisoinnin kehittäminen valtion tietojärjestelmässä on riippuvainen valtion panostuksista. Asia mukana kehityslistalla, muttei kovin korkealla prioriteetilla.</t>
  </si>
  <si>
    <t>Voit tilata eläinlääkärin palvelua tilalle.</t>
  </si>
  <si>
    <t>Ei tiedossa olevaa tarvetta, suhteellisen vähän muita kuin akuutteja tilauksia - kunnan järjestämä digipalvelu ei ole kannattava.</t>
  </si>
  <si>
    <t>Ilmoitus elintarvikkeiden sisämarkkinatuonnista</t>
  </si>
  <si>
    <t>Voit ilmoittaa viranomaiselle eläinsuojelulain vastaisesta eläintenpidosta.</t>
  </si>
  <si>
    <t>Valtion vastuulla oleva tehtävä, johon liittyviä tehtäviä kunnan viranhaltijat hoitavat. Kunta ei vastaa palvelujen digitalisoinnista.</t>
  </si>
  <si>
    <t>Eläinsuojelulaki (247/1996)</t>
  </si>
  <si>
    <t>Haudatun ruumiin siirtämiseen tarvitaan terveydensuojeluviranomaisen lupa.</t>
  </si>
  <si>
    <t>Pyyntöjä ei juuri tule. Digitalisoinnin kehittäminen valtion tietojärjestelmässä on riippuvainen valtion panostuksista.</t>
  </si>
  <si>
    <t>Terveystarkastaja voi hakemuksesta myöntää luvan ruumiin kansainväliseen kuljetukseen, jos asiaa koskevan valtiosopimuksen ehdot täyttyvät.</t>
  </si>
  <si>
    <t>Pyyntöjä ei juuri tule. Digitalisoinnin kehittäminen valtion tietojärjestelmässä on riippuvainen valtion panostuksista. Asetus ruumiiden kuljettamista koskevan sopimuksen voimaansaattamisesta (13/1989)</t>
  </si>
  <si>
    <t>Asetus ruumiiden kuljettamista koskevan sopimuksen voimaansaattamisesta (13/1989)</t>
  </si>
  <si>
    <t>Mielellään digitalisoidaan, mutta ei ole resursseja itse viedä asiaa eteenpäin.</t>
  </si>
  <si>
    <t>Talosvettä toimittavan laitoksen, jolla on omaa vedenhankintaa, on haettava hyväksyntää 3 kk ennen toiminnan aloittamista tai muuttamista. Lopettamisesta tulee ilmoittaa.</t>
  </si>
  <si>
    <t>Digitalisoinnin kehittäminen valtion tietojärjestelmässä on riippuvainen valtion panostuksista. Lupahakemusten määrä on erittäin pieni, joten digitalisointia ei ole kannattavaa tehdä kunnassa. Asia mukana kehittämislistassa, muttei kovin korkealla prioriteetilla.</t>
  </si>
  <si>
    <t>Ilmoittautuminen kunnan kursseille</t>
  </si>
  <si>
    <t>Maksupalvelu</t>
  </si>
  <si>
    <t>Jos elintarvikealan toimija katsoo tai sillä on syytä epäillä, että sen maahantuoma, tuottama, jalostama, valmistama tai jakelema elintarvike ei ole elintarvikkeen turvallisuutta koskevien vaatimusten mukainen**, sen on käynnistettävä välittömästi menettelyt kyseisen elintarvikkeen poistamiseksi markkinoilta, jos se ei ole enää kyseisen alkuperäisen toimijan välittömässä valvonnassa, ja ilmoitettava tästä toimivaltaisille viranomaisille.</t>
  </si>
  <si>
    <t>Digitalisoinnin kehittäminen valtion tietojärjestelmässä on riippuvainen valtion panostuksista. Asia on kehityslistalla, muttei kovin korkealla prioriteetilla.</t>
  </si>
  <si>
    <t>Asunnon haltija tai vuokranantaja voi ilmoittaa asunnossa epäillystä terveyshaitasta, jos kiinteistön omistaja ei ole ryhtynyt toimenpiteisiin terveyshaitan selvittämiseksi ja poistamiseksi.</t>
  </si>
  <si>
    <t>Tietoturva nykyisessä järjestelmässä puutteellinen, minkä vuoksi kaikkia tietoja ei voida ilmoittaa sähköisesti. Digitalisoinnin kehittäminen valtion tietojärjestelmässä on riippuvainen valtion panostuksista. Tällä hetkellä asia on kehityslistalla, mutta ei kovin korkealla prioriteetilla.</t>
  </si>
  <si>
    <t>Talousvettä toimittavan laitoksen, jolla ei ole omaa vedenhankintaa, sekä kiinteistöjen yhteisen talousvesikaivon haltijan tulee ilmoittaa vedenjakelualueen perustamisesta tai muuttamisesta 30 vrk ennen toiminnan aloittamista. Myös lopettamisesta ilmoitettava.</t>
  </si>
  <si>
    <t>Sairastunut sekä vettä toimittava laitos, uimarannan tai uima-altaan ylläpitäjä voivat tehdä sähköisen ilmoituksen epäillystä vesiepidemiasta</t>
  </si>
  <si>
    <t>Digitalisoinnin kehittäminen valtion tietojärjestelmässä on riippuvainen valtion panostuksista. On mukana kehityslistalla, prioriteetti ei kovin korkea. Ilmoitukset melko harvinaisia.</t>
  </si>
  <si>
    <t>Ilmoittaminen ei ole tällä hetkellä lakisääteistä, vaikka onkin tarpeellista terveyshaittojen ennaltaehkäisemiseksi.</t>
  </si>
  <si>
    <t>Lääkelain 54 a §:ssä tarkoitettua lupaa nikotiinikorvaushoitovalmisteiden vähittäismyyntiin voi hakea ympäristöterveydenhuollosta.</t>
  </si>
  <si>
    <t>Kaupungin keskitetty maanalaisten johtojen ja rakenteiden sijaintipalvelu. Ennen kaivutöihin ryhtymistä kaivajan on hankittava ajantasaiset tiedot...</t>
  </si>
  <si>
    <t>Kaupunki järjestää joulukuusien myyjille myyntipaikkoja toreilta, puistoista ja aukioilta. Myyntipaikat jaetaan huutokauppana...</t>
  </si>
  <si>
    <t>Kalastuslupamyynti</t>
  </si>
  <si>
    <t>Kalastuslupien lupamyynti</t>
  </si>
  <si>
    <t>Kaupungin kesätyöllistämistuki yrityksille ja yhteisöille porvoolaisen nuoren työllistämiseen. Kun palkkaat 15-17 -vuotiaan nuoren kesätöihin, saat tukea nuoren palkkakustannuksiin.</t>
  </si>
  <si>
    <t>Sähköinen tarjouskilpailu</t>
  </si>
  <si>
    <t>Yksityisen sosiaalipalvelun tuottajan tulee liittää toimintaansa koskevaan lupahakemukseen terveydensuojeluviranomaisen lausunto (STMa 1053/2911)</t>
  </si>
  <si>
    <t>Pyyntöjä ei tulee harvoin. Digitalisoinnin kehittäminen valtion tietojärjestelmässä on riippuvainen valtion panostuksista. Sosiaali- ja terveysministeriön asetus yksityisistä sosiaalipalveluista (1053/2011)</t>
  </si>
  <si>
    <t>Erittäin harvinainen.</t>
  </si>
  <si>
    <t>Elintarvikealan toimijan on tiedotettava elintarvikkeen myynnistä ja muusta käsittelystä liikkuvassa elintarvikehuoneistossa sijaintikunnan elintarvikevalvontaviranomaiselle.</t>
  </si>
  <si>
    <t>Tiedotus liikkuvan elintarvikehuoneiston toiminnasta</t>
  </si>
  <si>
    <t>Digitalisoinnin kehittäminen valtion tietojärjestelmässä on riippuvainen valtion panostuksista. Asia on kehityslistalla melko korkealla prioriteetilla.</t>
  </si>
  <si>
    <t>Seurat ja yhdistykset voivat varata tiloja</t>
  </si>
  <si>
    <t>Tunnistautuminen / maksu / ohjelma</t>
  </si>
  <si>
    <t>Kunnan ympäristönsuojeluviranomainen voi erityisestä syystä hakemuksesta myöntää yksittäistapauksessa luvan poiketa näistä määräyksistä.</t>
  </si>
  <si>
    <t>Ravintola, kahvila tai putiikki voi ilmoittaa aukioloajat lomakkeella Porvoo.fi -sivuston aukiolokalenteriin.</t>
  </si>
  <si>
    <t>heikot digitaidot</t>
  </si>
  <si>
    <t>Matkailutoimijoiden yhteisöllinen digitaalinen palvelu kehittämiseen, keskusteluun ja verkostoitumiseen. (Pomadi)</t>
  </si>
  <si>
    <t>Oikaisuvaatimus pysäköintivirhemaksuun sekä pysäköintiluvat yrityksille, viranomaisille ja asukkaille</t>
  </si>
  <si>
    <t>Kaupunki tarjoaa yksityisille ja yrityksille paikkatietoa, mm. kiinteistö- ja kaavatietoja Louhi-palvelussa</t>
  </si>
  <si>
    <t>Kunnan terveydensuojeluviranomainen voi tarkastuksen perusteella myöntää kansainvälisen terveyssäännöstön mukaisen todistuksen ulkomaanliikenteen alukselle Valviran nimeämissä satamissa.</t>
  </si>
  <si>
    <t>Tietojärjestelmien yhteensopivuus: saniteettitodistusten laatimiseen käytetään EU:n valvontatietokantaa ja vain kirjaus tehdään valtion VATI-ohjelmaan. Digitalisoinnin kehittäminen valtion tietojärjestelmässä on riippuvainen valtion panostuksista.</t>
  </si>
  <si>
    <t>Sairastunut tai elintarvikkeet myynyt/tarjoillut yritys voivat tehdä sähköisen ilmoituksen epäillystä ruokamyrkytysepidemiasta</t>
  </si>
  <si>
    <t>Tietoturva nykyisessä järjestelmässä puutteellinen, minkä vuoksi kaikkia tietoja ei voida ilmoittaa sähköisesti. Digitalisoinnin kehittäminen valtion tietojärjestelmässä on riippuvainen valtion panostuksista. On mukana kehityslistalla, prioriteetti ei kovin korkea.</t>
  </si>
  <si>
    <t>Lupia tarvitaan esim. yleisötilaisuuksien järjestämiseen ja johtojen sijoittamiseen kaupungin maalle</t>
  </si>
  <si>
    <t>Tarvitset hyväksynnän/rekisteröinnin eläinperäisen sivutuotelaitoksen kuten tilarehustamon, varastointilaitoksen, teknisen laitoksen, polttolaitoksen ym. toiminnan aloittamiseen.</t>
  </si>
  <si>
    <t>Valtion vastuulla oleva tehtävä, johon liittyviä tehtäviä kunnan viranhaltijat hoitavat. Kunta ei vastaa palvelujen digitalisoinnista. Laki eläimistä saatavista sivutuotteista (517/2015)</t>
  </si>
  <si>
    <t>Talousvettä toimittavan laitoksen omavalvonnan on perustuttava veden terveydelliseen laatuu vaikuttavien riskien arviointiin ja hallintaan. Kunnan terveydensuojeluviranomaisen on hyväksyttävä riskinarviointi.</t>
  </si>
  <si>
    <t>Päiväkodin, lasten käyttöön tarkoitetun kerhotilan, kouluhuoneiston, sosiaalialan hoitolaitoksen, kauneushoitolan ja muu ihon käsittelyhuoneiston, uimahallin, muu liikuntatilan sekä uimarannan käyttöönotosta tulee tehdä ilmoitus 30 vrk ennen toiminnan aloittamista tai muuttamista. Lisäksi ilmoitus on tehtävä muusta huoneistosta ja toiminnan aloittamisesta taikka olennaisesta muuttamisesta, jos huoneistosta tai toiminnasta voi aiheutua käyttäjille tai ympäröivälle asutukselle terveyshaittaa.</t>
  </si>
  <si>
    <t>Voit tilata elävänä tarkastuksen teuraseläimelle kuten villisialle, jota ei voida elävänä kuljettaa teurastamolle</t>
  </si>
  <si>
    <t>Harvinainen, kunnan järjestämä digipalvelu ei kannattava</t>
  </si>
  <si>
    <t>Tilojen vuokraaminen</t>
  </si>
  <si>
    <t>Ympäristöön vaikuttavien toimintojen harjoittajilla on velvollisuus rekisteröidä toimintansa ympäristönsuojelun tietojärjestelmään.</t>
  </si>
  <si>
    <t>Tontteja myydään ja vuokrataan yksityisille ja yrityksille</t>
  </si>
  <si>
    <t>Sähköisen kiinteistökaupan toimivuus, kokemuksia Suomessa vielä vähän</t>
  </si>
  <si>
    <t>Omakotitonttien myynti</t>
  </si>
  <si>
    <t>Konseptoitu toimintamalli</t>
  </si>
  <si>
    <t>Kerrostalotonttien myynti</t>
  </si>
  <si>
    <t>Kauppatorin pitkäaikaiset paikat</t>
  </si>
  <si>
    <t>Tällä hetkellä käyttö on tupakkalain viranomaiselle hankalaa, koska järjestelmä ei ole yhteensopiva VATI-ohjelman ja kunnan päätösohjelman kanssa. Digitalisoinnin kehittäminen valtion tietojärjestelmässä on riippuvainen valtion panostuksista. Tällä hetkellä asia on kehityslistalla, mutta ei kovin korkealla prioriteetilla.</t>
  </si>
  <si>
    <t>Asuinyhteisö voi hakea tupakointikieltopäätöstä asukkaiden hallinnassa oleville parvekkeille ja terassipihoille sekä asuntoihin.</t>
  </si>
  <si>
    <t>Asiointi e-Porvoon kautta</t>
  </si>
  <si>
    <t>Varhaiskasvatuksen palveluseteli yksityiseen päiväkotitoimintaan</t>
  </si>
  <si>
    <t>Kaupungin venepaikat ovat vuokrattavissa</t>
  </si>
  <si>
    <t>Voit tilata eläinlääkärin todistuksen elävän eläimen, sukusolujen ja eläinperäisten tuotteiden vientiä varten.</t>
  </si>
  <si>
    <t>Voit tilata eräkohtaisen eläinlääkärin todistuksen eläinperäisten elintarvikkeiden vientiä varten sekä todistuksen siitä, että vientiä harjoittava elintarvikehuoneisto on elintarvikevalvonnan piirissä.</t>
  </si>
  <si>
    <t>Vientimaiden vaatimukset vaihtelevat, mistä syystä digitoteutus on haastavaa. Tällä hetkellä vientitodistusten määrät ovat pieniä eikä digipalvelu ole tässä palvelussa kannattavaa. Digitalisoinnin kehittäminen valtion tietojärjestelmässä on riippuvainen valtion panostuksista.</t>
  </si>
  <si>
    <t>Luo yrittäjänä elämyksiä - anna elämyksiä matkailijoille tai paikallisille.</t>
  </si>
  <si>
    <t>Vesiensuojelu</t>
  </si>
  <si>
    <t>Vesilain mukainen lupa, vesilupa</t>
  </si>
  <si>
    <t>Vesistötyöt ja ojitus</t>
  </si>
  <si>
    <t>Koulutusta ja tapahtumia yrittäjille</t>
  </si>
  <si>
    <t>Alueen yrittäjärekisteri / muut</t>
  </si>
  <si>
    <t>Yritysneuvontaa aloittavalle tai toimivalle yritykselle ajanvarauksen mukaan</t>
  </si>
  <si>
    <t>Sähköisenä liiketoimintasuunnitelma, laskelmat</t>
  </si>
  <si>
    <t>Ilmoitusmenettely rakennustyöstä</t>
  </si>
  <si>
    <t>Myyntipaikkojen vuokraus torilla</t>
  </si>
  <si>
    <t>Poikkeamislupa kaavamääräyksistä, suunnittelutarveratkaisu</t>
  </si>
  <si>
    <t>Sijoituslupa pysyväisluonteisista rakenteista</t>
  </si>
  <si>
    <t>Liikkuvasta elintarvikehuoneistosta ilmoittaminen</t>
  </si>
  <si>
    <t>Sijoituslupa pysyväisluonteisista rakenteista kaupungin alueilla</t>
  </si>
  <si>
    <t>Ilmoitus poikkeuksellisesta tilanteesta (lannan levitys), ympäristönsuojelu</t>
  </si>
  <si>
    <t>Kulttuuriavustukset,liikunta-avustukset, kansalaistoiminnan avustukset ja nuorisoavustukset</t>
  </si>
  <si>
    <t>Yritystilojen tarjoaminen</t>
  </si>
  <si>
    <t>Rekisteröinti-ilmoitus ympäristöön vaikuttavan toiminnan aloittamisesta</t>
  </si>
  <si>
    <t>Ohjelmistointegroinnin kalleus</t>
  </si>
  <si>
    <t>EU:n sisäasioiden rahastojen ohjelmakausi 2014-2020</t>
  </si>
  <si>
    <t>EUSA-rahastot (sähköinen järjestelmä EUSA-järjestelmä)</t>
  </si>
  <si>
    <t>EU:n sisäasioiden rahastojen ohjelmakausi 2021-2027</t>
  </si>
  <si>
    <t>EUSA-rahastot</t>
  </si>
  <si>
    <t>Palosuojelurahasto</t>
  </si>
  <si>
    <t>Valtionavustukset tulipalojen ehkäisyä ja pelastustoimen edistämistä koskeviin hankkeisiin</t>
  </si>
  <si>
    <t>Rahasto toimii ensimmäisenä pilottina valtionhallinnon yhteisessä valtionavustushankkeessa. Rahasto pilotoi uudessa järjestelmässä yleisavustushakua, joka on suunnattu pelastusalan järjestöille ja muille vastaaville yhteisöille. Nyt syksyllä pilotoidaan hakuilmoitusta ja ensi keväänä koko yleisavustushaku on tarkoitus toteuttaa uudessa valtionavustusjärjestelmässä. Hyvä digiaste yleisavustusten osalta saavutetaan näin ollen 2022 ja muiden avustustyyppien osalta tämän jälkeen portaittain. Uuteen järjestelmään siirtymistä on toteutettu tiiviissä yhteistyössä avustusten hakijoiden, hanketoimiston sekä Valtiokonttorin kanssa. Mikäli järjestelmän käyttöönottoon tulee viiveitä tai palvelu ei toimi odotetusti, muodostaisi se esteen rahaston digitaalisten palvelujen parantumiselle. Yleisavustusten jälkeen järjestelmään siirtyy erikseen sovittavan aikataulun puitteissa rahaston muut avustustyypit. Tällä hetkellä avustushakemukset saapuvat rahaston virkasähköpostiin, josta ne välitetään ministeriön kirjaamoon. Jokainen avustus muodostaa oman projektikoodin, jolloin avustusten hallinnointi sähköisessä VAHVA järjestelmässä mahdollistuu. Prosessi on toimiva mutta uuteen järjestelmään siirtyminen parantaa rahaston digiastetta paljon.</t>
  </si>
  <si>
    <t>Säteilylain 859/2018 146 ja 155 §:n perusteella työnantaja ilmoitettaa työpaikalla tehtyjen radonmittausten tulokset STUKille.</t>
  </si>
  <si>
    <t>Sähköisen asioinnin kautta ydinlaitokset voivat laittaa vireille asioita ja STUKin päätökset toimitetaan ydinlaitoksille.</t>
  </si>
  <si>
    <t>Suurin osa alkuperäisestä tiedosta on dokumenttimuodossa</t>
  </si>
  <si>
    <t>Annosrekisterin asiointipalvelun kautta voidaan hoitaa mm. vuosiyhteenvetojen tarkastaminen, poikkeaviin annoksiin liittyvät selvitykset sekä asiakirjatilaukset.</t>
  </si>
  <si>
    <t>Radonmittauspalvelu</t>
  </si>
  <si>
    <t>Liiketaloudellinen radonmittauspalvelu asuntoihin ja tavanomaisille työpaikoille.</t>
  </si>
  <si>
    <t>Säteilyturvakeskus tarjoaa yrityksille ja yksityisille kansalaisille erilaisia säteilyyn liittyviä liiketaloudellisia mittaus- ja asiantuntijapalveluita, mikäli ne tukevat STUKin toiminta-ajatusta säteilyn vahingollisten vaikutusten estämisestä ja rajoittamisesta.</t>
  </si>
  <si>
    <t>Palvelu sisältää myös mitattavan laitteen/näytteen toimittamisen ja tästä syystä asiointikanavan digitalisointi ei hyödytä asiakasta</t>
  </si>
  <si>
    <t>Lomakkeilla voi hakea uutta turvallisuuslupaa, hakea turvallisuusluvan muutosta tai ilmoittaa toiminnan muutoksesta. Palvelussa hyödynnetään suomi.fi-valtuuksia (yrityksen puolesta asioiminen).</t>
  </si>
  <si>
    <t>Lomakkeilla voi hakea lupaa suuritehoisen laserlaitteen käyttöön, ilmoittaa toiminnan muutoksista ja ilmoittaa suuritehoisen laserlaitteen käytöstä</t>
  </si>
  <si>
    <t>Säteilyturvakeskus hyväksyy tarkastuslaitoksia tarkastamaan ydinlaitosten painelaitteita, muita mekaanisia laitteita sekä teräs- ja betonirakenteita.</t>
  </si>
  <si>
    <t>Volyymit ovat pieniä ja suuri osa tiedosta on dokumenttimuodossa. Tavoitteet digiasteelle asetetaan 2021 lopussa osana ydinlaitosten luvituksen tavoitetilan asettamista</t>
  </si>
  <si>
    <t>Ennen toiminnan aloittamista toiminnasta vastaavaan on ilmoitettava STUKille luonnonsäteilylle altistavan toiminnan aloittamisesta.</t>
  </si>
  <si>
    <t>Kuljetuksen suorittajan on ilmoitettava Säteilyturvakeskukselle (STUK) jokaisesta turvallisuuslupaa edellyttävästä korkea-aktiivisen umpilähteen kuljetuksesta ennen kuljetuksen suorittamista tai säteilylähteen saapumista Suomeen.</t>
  </si>
  <si>
    <t>Ydinenergialaki edellyttää lupaa ydinaineiden ja ydinjätteiden kuljettamiseen ydinenergia-asetuksen 17 §:ssä mainittuja tapauksia lukuun ottamatta.</t>
  </si>
  <si>
    <t>Tavoitteet digiasteelle asetetaan 2021 lopussa osana ydinlaitosten luvituksen tavoitetilan asettamista</t>
  </si>
  <si>
    <t>Luvitus ydinaineiden hallussapitoon, valmistukseen, tuottamiseen, käsittelyyn, käyttämiseen ja varastointiin (ns. toimintalupa) sekä niiden luovutukseen, kuljetukseen ja tuontiin</t>
  </si>
  <si>
    <t>Luvan hakeminen koulutusorganisaatiolle järjestämään säteilyturvallisuusvastaavan (STV) säteilysuojelukoulutusta. Hakemus oikeudeksi toimia säteilyturvallisuusasiantuntijana</t>
  </si>
  <si>
    <t>Radonmittausmenetelmien hyväksyntä</t>
  </si>
  <si>
    <t>Hyväksyntää varten Säteilyturvakeskukselle toimitetaan hakemus, jossa selvitetään, miten säteilylaissa ja sen perusteella annetuissa muissa säädöksissä esitetyt vaatimukset toteutuvat.</t>
  </si>
  <si>
    <t>Volyymit ovat erittäin pieniä (maksimissaan muutama vuodessa)</t>
  </si>
  <si>
    <t>Tietopyyntö</t>
  </si>
  <si>
    <t>Mahdollisuus tehdä tietopyyntö suomi.fi-viestien kautta</t>
  </si>
  <si>
    <t>Terveydensuojelulain Ilmoituksenvarainen toiminta ja valvonta (solarium, kauneushoitola)</t>
  </si>
  <si>
    <t>Ilmoitukset tehdään kunnalle ja kunta valvoo myös toimintaa. STUK tekee tarpeen mukaan selvityspyyntöjä, tarkempia tarkastuksia.</t>
  </si>
  <si>
    <t>Valtio, aluehallinto, kunta -rajapinta tuo prosessiin useita epäjatkuvuuskohtia asiakkaan kannalta</t>
  </si>
  <si>
    <t>Asunnossa tai muussa oleskelutilassa esiintyvä terveyshaitta (radon)</t>
  </si>
  <si>
    <t>Kunnan terveydensuojeluviranomainen valvoo asuntojen ja muiden oleskelutilojen radonpitoisuuden viitearvojen noudattamista (Säteilylaki 859/2018, 15 §)</t>
  </si>
  <si>
    <t>Annosmittauspalvelun ja työntekijöiden henkilökohtaisten annostarkkailumittausten hyväksyntä</t>
  </si>
  <si>
    <t>Annosmittauspalveluiden, jotka tarjoavat työntekijöiden henkilökohtaista annostarkkailua varten tehtäviä mittauspalveluita, on haettava Säteilyturvakeskukselta hyväksyntää sekä itse annosmittauspalvelulle että henkilökohtaiseen annostarkkailuun käytettäville mittausmenetelmille.</t>
  </si>
  <si>
    <t>Ydinenergialain mukaiset luvat (STUKin myöntämät)</t>
  </si>
  <si>
    <t>Esimerkiksi uraania tai toriumia sisältävien malmien tuonti ja vienti edellyttää joko Säteilyturvakeskuksen lupaa tai, mikäli toiminta on pienimuotoisena vapautettu luvanvaraisuudesta, ilmoitusta Säteilyturvakeskukselle.</t>
  </si>
  <si>
    <t>Volyymit ovat pieniä</t>
  </si>
  <si>
    <t>Talousveden radioaktiivisuuden valvontaan liittyvät ilmoitukset</t>
  </si>
  <si>
    <t>STUK toimii talousveden radioaktiivisuuden valvonnassa asiantuntijatahona, joka neuvoo kunnan terveydensuojeluviranomaista tarvittaessa.</t>
  </si>
  <si>
    <t>THL verkkokirjakauppa. Kaikille avoin verkkokirjakauppa, josta voi ostaa Terveyden ja hyvinvoinnin laitoksen (THL) kustantamia julkaisuja. Terveyden ja hyvinvoinnin laitoksen verkkokirjakauppaa ylläpitää Kirjavälitys Oy. Palvelu on tarkoitettu kaikille, jotka haluavat ostaa THL:n julkaisuja. Verkkokaupasta voi ostaa kirjoja rekisteröitymättä asiakkaaksi, jos maksu tapahtuu ostohetkellä.</t>
  </si>
  <si>
    <t>Tämä oli kuntien täytettävänä, ei koske THL:ä</t>
  </si>
  <si>
    <t>Asiointi perustuu yleisiin verkkokauppakäytäntöhin. Palvelun tuotanto on ulkoistettu.</t>
  </si>
  <si>
    <t>THL:n Biopankki tukee tutkimusta, joka selvittää sairauksien syitä ja perimän, ympäristön ja elintapojen vaikutusta niihin. THL Biopankki myöntää tutkimusryhmälle oikeuden näytteiden ja niihin liittyvän tiedon käyttöön sellaisiin tutkimusprojekteihin, jotka ovat tieteellisesti korkealaatuisia ja joilla on suuri vaikutus oman alansa tiedon tuottoon. Tutkimusprojektien tulee kuulua THL Biopankin tutkimusaiheisiin.</t>
  </si>
  <si>
    <t>THL tarjoaa räätälöityjä data-analytiikkapalveluita, esim. tarvittavan aineiston kokoaminen (THL:n aineistot ja asiakkaan omat aineistot) ja siitä tehtävät analyysit (myös koneoppimisen menetelmin), visualisoinnit ja raportoinnin. Raportit voivat olla myös interaktiivisia.Tarvittaessa palveluun voidaan</t>
  </si>
  <si>
    <t>Koodistopalvelun tehtävänä on varmistaa sosiaali- ja terveydenhuollossa käytettävien tietorakenteiden laatu sekä huolehtia niiden ylläpidosta. Terveydenhuollon tietorakenteet ja sosiaalihuollon luokitukset ovat haettavissa koodistopalvelimelta ja sosiaalihuollon asiakasasiakirjarakenteet SOSMETA:sta maksutta. Tietorakenteita käyttävät ensisijaisesti Suomessa toimivat järjestelmätoimittajat. Asiointi ei edellytä henkilötietojen tai salassapidettävien tietojen käyttöä, vaan asiointipalvelu on avoimen rajapinnan kautta toteutuvaa. Asiakkaalle neuvontaa sähköpostitse.</t>
  </si>
  <si>
    <t>Tarvitaan tiivis yhteistyö Kelan Kanta-palveluiden kanssa, jotta tuotanto turvataan myös muutostilanteissa. Kanta-palvelut edellyttää 24/7 toimivaa Koodistopalvelinta sekä SOSMETAa.</t>
  </si>
  <si>
    <t>Sähköinen tartuntatauti-ilmoitus</t>
  </si>
  <si>
    <t>Lääkäri ja/tai laboratorio voi tehdä tartuntatauti-ilmoituksen tai tartuntatautiepäilyilmoituksen täysin sähköisesti Terveyden ja hyvinvoinnin laitokselle.</t>
  </si>
  <si>
    <t>Terveyden edistämisen määräraha on harkinnanvarainen, vuosittain haettavaksi julkaistava rahallinen tuki</t>
  </si>
  <si>
    <t>Odottaa VM:llä käynnissä olevaa valtionavustusten digitalisaatiohanketta.</t>
  </si>
  <si>
    <t>THL tarjoaa tuottamaansa ja kokoamaansa tietoa avoimesti ja edistää sosiaali- ja terveysalan tietovarantojen laaja-alaista käyttöä. Avoimena datana julkaistavat tiedot eivät sisällä henkilötietoja tai muita salassa pidettäviä tietoja. Dataa avattaessa siitä poistetaan kaikki suorat tunnistetiedot. Avointa dataa tarjotaan niin tietojärjestelmärajapinnan, tilastopalveluiden kuin aineistolataustenkin kautta. Datan lataamiseen ja hyödyntämiseen tarjotaan opastusta sähköpostitse.</t>
  </si>
  <si>
    <t>Yhteydenotto: tavanomaisesti muutama kymmenen / vuosi, koronan aikana kymmeniä/kuukausi. Palvelu: Kokonaisuudessaan palvelun käyttöaste on merkittävä. Tilanteesta, asiakkaan tarpeesta ja tiedostomuodosta riippuen määrä voi olla tuhansista kymmeniin tuhansiin päivässä.</t>
  </si>
  <si>
    <t>Opiskelun aikaisessa huumetestauksessa selvitetään koulutuksen järjestäjän pyynnöstä mitä päihteitä henkilöllä on tai on ollut elimistössään. Tehdään koulutuksen järjestäjän pyynnöstä. Asiakas ottaa yhteyden puhelimitse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t>
  </si>
  <si>
    <t>Terveydenhoidollista testausta tehdään potilaan taudinmäärityksen, hoidon seurannan tai esimerkiksi yliannostapausten yhteydessä. Terveyden- ja sosiaalihuollon alkoholi-, huumausaine- ja lääkeainemäärityksiä tehdään terveyden- tai sosiaalihuollon toimintayksiköiden pyynnöstä. Asiakas ottaa yhteyden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t>
  </si>
  <si>
    <t>Työelämän huumetestauksessa selvitetään työnantajan pyynnöstä mitä päihteitä henkilöllä on näytteenottohetkellä tai sitä ennen ollut elimistössään. Työelämän huumetestausta voi pyytää joko työnantaja tai terveydenhuollon toimintayksikkö. Asiakas ottaa yhteyden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t>
  </si>
  <si>
    <t>Fineli on elintarvikkeiden kansallinen koostumustietopankki, jota ylläpitää Terveyden ja hyvinvoinnin laitos (THL). Asiakas voi ottaa yhteyttä ylläpitäjiin sähköisen lomakkeen kautta. Asiakas voi ladata tietoja itselleen ilman rekisteröintiä (avoin data). Palvelun käyttäjäjillä tulee olla mahdollisuus myös anonyymiin käyttöön, minkä vuoksi vahvaa tunnistautumista ei edellytetä. Samoin asiakas voi tallentaa ruokapäiväkirjaa joko rekisteröityneenä käyttäjänä tai ilman rekisteröintiä. Palvelua voi käyttää myös rajapinnan (API) kautta.</t>
  </si>
  <si>
    <t>Kirjaamo- ja arkistopalvelut</t>
  </si>
  <si>
    <t>Terveyden ja hyvinvoinnin laitoksen (THL) kirjaamo vastaa rekisteröityjä asiakirjoja koskeviin kysymyksiin ja asiakirjapyyntöihin. Viranomaisten toimintaa julkisuudessa koskevan lain mukaan jokaisella on oikeus saada tieto viranomaisen julkisista asiakirjoista. Asiakkaalla mahdollisuus käyttää turvapostia tai THL:n kirjaamon julkisella avaimella salattua sähköpostia sekä Suomi.fi-viestipalvelua</t>
  </si>
  <si>
    <t>Toimilupamenettely perustuu Tartuntatautilain 18§ 21.12.2016/1227, jossa määritellään tartuntatautien toteaminen ja torjuminen sekä näihin tarkoitetut potilasnäytediagnostiikkaa tekevien laboratorioiden toiminta luvanvaraiseksi.</t>
  </si>
  <si>
    <t>Sosiaali- ja terveysalan tietolupaviranomainen Findata voi myöntää tietoluvan salassapidettävien sosiaali- ja terveydenhuollon rekisteri- ja asiakirja-aineistojen tutkimuskäyttöön. Lisäksi tietyissä poikkeustapauksissa lupaa voidaan hakea THL:ltä suoraan. THL myös myöntää luvan oikeuslääketieteellisten aineistojen tutkimuskäyttöön. Palvelun kohderyhmänä ovat tieteellistä tutkimusta tekevät organisaatiot, joilla on edellytykset salassapidettävän tiedon turvalliseen käsittelyyn.</t>
  </si>
  <si>
    <t>Ympäristöterveysyksikön laboratoriossa analysoidaan asiakkaiden toimittamia rakennusmateriaali-, pinta- ja ilmanäytteitä. Palvelu on tarjolla kaikille.</t>
  </si>
  <si>
    <t>Toiminnalliset syyt. Asiointipalvelua ei voida kokonaisuudessaan digitalisoida fyysisistä näytteistä johtuen</t>
  </si>
  <si>
    <t>Tukee kliinisen mikrobiologian laboratorioita mykobakteerien laji- ja lääkeherkkyysmääritysten diagnostiikassa. Tarjolla yhteydenottomahdollisuus asiakkaille.</t>
  </si>
  <si>
    <t>Rokoteimmunologian laboratorio tekee määrityksiä ja tutkimuksia rokotevasteiden arvioimiseksi. Rokoteimmunologian laboratorio tekee vasta-ainevälitteisen ja soluvälitteisen immuniteetin tutkimuksia myös tutkimusyhteistyönä yliopistojen, tutkimusryhmien ja yritysten kanssa. Tarjolla yhteydenottomahdollisuus asiakkaille.</t>
  </si>
  <si>
    <t>Rokoteimmunologian laboratorio määrittää maksullisena palveluna vasta-aineiden pitoisuuksia seeruminäytteistä. Tarjolla yhteydenottomahdollisuus asiakkaille.</t>
  </si>
  <si>
    <t>TB-Diagnostiikka</t>
  </si>
  <si>
    <t>Tukee kliinisen mikrobiologian laboratorioita M.tuberculosis TB-diagnostiikassa ja nontuberkuloottisen mykobakteerien (NTM) diagnostiikassa maksupalveluna.</t>
  </si>
  <si>
    <t>HIV resistenssi-, integraasi- ja tropismimääritykset</t>
  </si>
  <si>
    <t>Terveyden ja hyvinvoinnin laitoksen (THL) Ympäristöterveysyksikkö tekee maksullista ympäristömyrkkyjen analytiikkaa. Ennen näytteiden lähettämistä asiakasta pyydetään ottamaan yhteyttä laboratorioon tarvittavan analyysipalvelun sopimiseksi</t>
  </si>
  <si>
    <t>Toiminnalliset syyt. Asiointipalvelua ei voida kokonaisuudessaan digitalisoida fyysisistä näytteistä johtuen.</t>
  </si>
  <si>
    <t>Analyysi- ja tutkimuspalvelut, mm laboratoriopalvelut. Palvelut on suunnattu pääosin terveydenhuollon ammattilaisille ja asiantuntijoille. Osa palveluista on maksullisia, ne eritelty tässä taulukossa. Tarjolla yhteydenottomahdollisuus asiakkaille.</t>
  </si>
  <si>
    <t>Vesimikrobien analytiikka</t>
  </si>
  <si>
    <t>Terveyden ja hyvinvoinnin laitoksen Vesimikrobiologian laboratorio analysoi mm. mikrobien ja legionellabakteerien esiintymistä vesinäytteistä. Palvelu on tarkoitettu viranomaisille ja vesilaitoksille.</t>
  </si>
  <si>
    <t>Terveyden ja hyvinvoinnin laitoksen (THL) oikeuslääkärit tarkastavat kaikki Suomessa laaditut kuolintodistukset ja kuolinselvitykset. Poliisille ja terveydenhuollon ammattilaisille tarkoitettu valtakunnallinen konsultaatiopuhelin palvelee kuolemansyyn selvittämistä koskevissa kysymyksissä</t>
  </si>
  <si>
    <t>Nykyinen lainsäädäntö estää kuolintodistuslomakkeen liikkumisen sähköisesti sote-toimijoilta THL:een. Tavoitetasossa 1.1 saavutetaan sillä edellytyksellä että lainsäädäntöön saadaan muutoksia ja potilastietojärjestelmät siirtyvät käyttämään sähköistä kuolintodistuslomaketta.</t>
  </si>
  <si>
    <t>Valtakunnallinen auttava puhelin kaikille, jotka kokevat lähisuhdeväkivaltaa tai sen uhkaa. Nollalinja on auttava puhelin kaikille, jotka ovat läheisessä ihmissuhteessaan kokeneet väkivaltaa tai sen uhkaa. THL jakaa valtionavustusta ko. palvelun tuottajalle.</t>
  </si>
  <si>
    <t>Odottaa VM:llä käynnissä olevaa valtionavustusten digitalisaatiohanketta</t>
  </si>
  <si>
    <t>Rikos- ja riita-asioiden sovittelupalvelujen tuottamiseen myönnetään valtionkorvauksia vuodeksi kerrallaan.Hakijoina voivat olla sekä yksityiset että kunnalliset palveluntuottajat. Hakijoiden kanssa on puitesopimukset koskien palvelun tuottamista.</t>
  </si>
  <si>
    <t>Terveyden ja hyvinvoinnin laitos (THL) vastaanottaa ja arvioi korvaushakemukset ja tekee turvakotikohtaiset valtionkorvauspäätökset. Palvelu on tarkoitettu palveluntuottajaksi valituille turvakodeille.</t>
  </si>
  <si>
    <t>THL Biopankin laboratorio tarjoaa räätälöityjä näytehallintapalveluita tutkimusprojekteille ja -ryhmille ympäri Suomen. Tutkimuslaitoksille ja -ryhmille kansallisesti ja kansainvälisesti yhteistyö/palvelusopimuksella. Asiakas ottaa yhteyden THL biopankin asiantuntijaan, joka määrittelee yhdessä asiakkaan kanssa hänen tarpeisiinsa sopivan palvelukokonaisuuden. Palvelu on luonteeltaan sen kaltainen, että sen muotoileminen vaatii usein runsasta viestien vaihtoa asiakkaan ja palvelun tarjoajan välillä. Henkilötiedon siirtämiseen käytetään turvapostia.</t>
  </si>
  <si>
    <t>Räätälöity palvelu kullekin asiakkaalle.</t>
  </si>
  <si>
    <t>Terveyden ja hyvinvoinnin laitoksen (THL) biopankki tarjoaa tutkimusprojekteille ja -ryhmille näytekeräysten konsultaatiota ja projektisuunnittelua.Tutkimuslaitoksille ja -ryhmille kansallisesti ja kansainvälisesti yhteistyösopimuksella.</t>
  </si>
  <si>
    <t>Terveyden ja hyvinvoinnin laitos (THL) tarkistaa imeväisikäisten ruokintaan liittyvän kaupallisen tiedotusaineiston. Kaikille, jotka tuottavat kaupallista aineistoa liittyen imeväisikäisten ravitsemukseen ja ruokintaan.</t>
  </si>
  <si>
    <t>Toiminnalliset syyt.</t>
  </si>
  <si>
    <t>Terveyden ja hyvinvoinnin laitos (THL) tukee terveydenhuollon ammattihenkilöstön valmiuksia matkalle lähtijän neuvonnassa. Puhelinpalvelu on tarkoitettu vain terveydenhuollon ammattilaisille. THL ylläpitää laajaa sote -toimijoita tukevaa verkkosivustoa ja koulutustoimintaa. Sote-kentän toimijoilla tulee kuitenkin jatkossakin olla mahdollisuus myös puhelinkonsultaatioon.</t>
  </si>
  <si>
    <t>Palvelu on puhelinkonsultaatiota. On tarpeen kokeilla eri mahdollisuuksia sähköiseen asiointiin.</t>
  </si>
  <si>
    <t>Terveyden ja hyvinvoinnin laitoksen (THL) viestinnän päivystys palvelee toimittajia arkisin klo 9–16</t>
  </si>
  <si>
    <t>Viestinnän mediapalvelussa ei käsitellä luottamuksellisia asioita. Kanavina toimivat puhelin ja sähköposti. On tarpeen kokeilla eri mahdollisuuksia sähköiseen asiointiin.</t>
  </si>
  <si>
    <t>Infektiotautien torjuntayksikössä toimivaa tartuntatautilääkäriä voi konsultoida puhelimitse liittyen infektiotauteihin. Palvelu on tarkoitettu terveydenhuollon ammattilaisille. THL ylläpitää laajaa sote -toimijoita tukevaa verkkosivustoa ja koulutustoimintaa. Sote-kentän toimijoilla tulee kuitenkin jatkossakin olla mahdollisuus myös puhelinkonsultaatioon.</t>
  </si>
  <si>
    <t>Palvelu on puhelinkonsultaatiota, joka toiminnallisesti tarkoituksenmukaista. On tarpeen kokeilla eri mahdollisuuksia sähköiseen asiointiin.</t>
  </si>
  <si>
    <t>Tiedonkeruupalvelu/lomakepalvelu</t>
  </si>
  <si>
    <t>Lomake-, tiedosto- ja API-muotoinen tietojen toimitus THL:lle yrityksistä ja yhteisöistä sekä väestökyselyihin ja -tutkimuksiin osallistujille. Palvelunkäyttö perustuu pääsääntöisesti joko THL lain mukaisiin hallintopäätöksiin tiedonannosta tai tutkimussuunnitelmien nojalla laadittuihin otoksiin</t>
  </si>
  <si>
    <t>Rekisteripalveluista voit tilata yritysten ja oppilaitosten toimipistekohtaisia osoite- ja muita tietoja.</t>
  </si>
  <si>
    <t>Vaatii omien palveluiden kehittämistä</t>
  </si>
  <si>
    <t>Löydät tietoa Tilastokeskuksen yritys- ja yhteisötiedonkeruihin osallistumisesta.</t>
  </si>
  <si>
    <t>Suomi.fi-palvelun viestit-palvelujen voimakas kehittäminen on ehto sille, että koko palvelu voidaan tuottaa digitaalisesti. Tällä hetkellä tiedonkeruuta koskeva saatekirje lähetetään yrityksille useimmissa tapauksissa postin välityksellä.</t>
  </si>
  <si>
    <t>Voit tilata asiantuntijoiden tuottamia tilastoselvityksiä eri aihealueilta tai saada käyttöösi tutkimusta varten laajoja yksikkötason aineistoja.</t>
  </si>
  <si>
    <t>Edellyttää usein vuoropuhelua palvelun käyttäjän kanssa. Käyttölupahakemuksen digitaalista prosessia otetaan parhaillaan käyttöön.</t>
  </si>
  <si>
    <t>Luvan hakua ei ole sähköistetty asiointipalveluun.</t>
  </si>
  <si>
    <t>Vipu on viljelijöiden verkkoasiointipalvelu</t>
  </si>
  <si>
    <t>Camilla Enell-Öst</t>
  </si>
  <si>
    <t>Ekomaksujen kohtuullistamishakemukset saapuvat meille joko kotisivun tai s-postin kautta. Hakemuksia tulee myös postitse.</t>
  </si>
  <si>
    <t>Ilmoitus elintarvikkeen tai elintarvikekontaktimateriaalin takaisinvedosta</t>
  </si>
  <si>
    <t>Ilmoitus elintarvikkeiden alkutuotantotoiminnasta</t>
  </si>
  <si>
    <t>Huom. Nykyinen elintarvikelaki on 297/2021 ja MMM:n asetus elintarvikehygieniasta on 318/2021</t>
  </si>
  <si>
    <t>Ilmoitus elintarviketoiminnasta toiminnan rekisteröintiä varten. Ilmoitus käsitellään ja toiminnan rekisteröinnistä tehdään todistus.</t>
  </si>
  <si>
    <t>Eläimistä saatavien elintarvikkeiden käsittelyä ennen vähittäismyyntiä suorittavan laitoksen hyväksyntä</t>
  </si>
  <si>
    <t>Ilmoitus toimipaikasta ja siellä harjoitettavasta kontaktimateriaalitoiminnasta toiminnan rekisteröintiä varten</t>
  </si>
  <si>
    <t>Ilmoitus sivutuotelaitokseksi hyväksymiseksi</t>
  </si>
  <si>
    <t>Eläinlääkintötodistuksen myöntäminen maastavientiä varten</t>
  </si>
  <si>
    <t>Lupa eläintarhaeläinten ruokkimiseksi eläintarhaeläimillä.</t>
  </si>
  <si>
    <t>Nikotiinivalmisteiden myyntiin tarvittavan lupahakemuksen käsittely</t>
  </si>
  <si>
    <t>Ilmoitus leviävästä epidemiasta</t>
  </si>
  <si>
    <t>Tupakkatuotteiden myyntiin tarvittavan lupahakemuksen käsittely</t>
  </si>
  <si>
    <t>Kahden välisen ojituserimielisyyden ratkaiseminen</t>
  </si>
  <si>
    <t>Leirintäalueen hyväksyminen</t>
  </si>
  <si>
    <t>Huom. Ulkoilulaki (606/1973)</t>
  </si>
  <si>
    <t>Ilmoitus terveyshaittariskin sisältävän toiminnan aloittamisesta</t>
  </si>
  <si>
    <t>Ilmoitus laitoksen käyttöönotosta</t>
  </si>
  <si>
    <t>Ilmoitus merkittävästä talousveden jakelusta</t>
  </si>
  <si>
    <t>Talousvesilaitoksen hyväksyminen</t>
  </si>
  <si>
    <t>Määräaikainen poikkeamismahdollisuus jäteveden puhdistusvaatimuksista</t>
  </si>
  <si>
    <t>Jätteen hyödyntäminen maanrakentamisessa ympäristöluvalla</t>
  </si>
  <si>
    <t>Huom. Tiettyjä jätteitä voidaan hyödyntää maanrakentamisessa asetuksen 843/2017 nojalla ilmoittamalla ELY-keskukselle</t>
  </si>
  <si>
    <t>Laissa mainittujen toimintojen vaatima lupamenettely</t>
  </si>
  <si>
    <t>Ilmoitus jätteen tai aineen pääsystä /riskistä päästä ympäristöön</t>
  </si>
  <si>
    <t>Laissa mainittujen toimintojen rekisteröinti ja merkitseminen ympäristönsuojelun tietojärjestelmään</t>
  </si>
  <si>
    <t>Perustellusta syystä voidaan ympäristönsuojelumääräyksistä myöntää poikkeus</t>
  </si>
  <si>
    <t>Kilpailuun tai harjoitteluun tietyllä alueella liittyvän hakemuksen käsittely</t>
  </si>
  <si>
    <t>Reitin pitäjän ja reittisuunnitelman hyväksyminen</t>
  </si>
  <si>
    <t>Asuntoyhteisön hakema tupakointikielto</t>
  </si>
  <si>
    <t>Asuntoyhteisö hakee tupakointikieltopäätöstä huoneistojen parvekkeille tai sisätiloihin</t>
  </si>
  <si>
    <t>Hakija on asuinyhteisön edustaja yl. Isännöitsijä</t>
  </si>
  <si>
    <t>Hakemus itujen alkutuotantopaikan hyväksymiseksi</t>
  </si>
  <si>
    <t>Itujen alkutuotantopaikan hakemuksen käsittely</t>
  </si>
  <si>
    <t>Elintarvikelaki 297/2021 ja MMM:n asetus elintarvikehygieniasta 318/2021</t>
  </si>
  <si>
    <t>Työsllistämisen Vaasa-lisä on haettavissa sähköisellä asioinnilla</t>
  </si>
  <si>
    <t>Vesimittarinlukema on ilmoitettavissa verkkopalvelussa</t>
  </si>
  <si>
    <t>Lupa haetaan kansallisessa asiointijärjestelmässä.</t>
  </si>
  <si>
    <t>Organisaatiomuutos on käynnissä  ja käynnissä on useita sähköiseen asiointiin liittyviä uudistuksia, joita ei ole vielä otettu täysimääräisesti käyttöön.</t>
  </si>
  <si>
    <t>Petur Eklund</t>
  </si>
  <si>
    <t>Päivi Korkealaakso; Paula Frank</t>
  </si>
  <si>
    <t>Rakennuksen purkamislupaa voi hakea sähköisessä palvelussa, epermit.</t>
  </si>
  <si>
    <t>Rakennuslupaa voi hakea sähköisessä palvelussa, epermit</t>
  </si>
  <si>
    <t>Suunnittelutarveratkaisun hakemista työstetään parhaillaan myös epermitiin.</t>
  </si>
  <si>
    <t>Rakennusrasitetta haetaan luvan yhteydessä. Käytössä sähköposti ja Kaarle.</t>
  </si>
  <si>
    <t>Klas Blom</t>
  </si>
  <si>
    <t>Poikkeusluvan hakemista työstetään parhaillaan epermitiin.</t>
  </si>
  <si>
    <t>Toimenpidelupaa voi hakea sähköisessä palvelussa, epermit.</t>
  </si>
  <si>
    <t>Haetaan katualueella tehtäville kaivuilla jos ei tarvita sijoituslupaa. Haetaan ePermit ohjelmalla</t>
  </si>
  <si>
    <t>Alkoholin valmistuslupa tai tukkumyyntilupa voidaan myöntää rekisteröityneelle elinkeinonharjoittajalle tai yhteisölle. (Tämä palvelu sisältää myös elintarvikehuoneistoa koskevan ilmoituksen ja luonnonmukaisen tuotannon valvontajärjestelmään hyväksymisen).</t>
  </si>
  <si>
    <t>Luvanhaltija saa tuoda maahan omaa anniskelu- tai vähittäismyyntiä varten niitä alkoholijuomia, joita hänellä on oikeus anniskella tai myydä.</t>
  </si>
  <si>
    <t>Valmistajat, tukkumyyjät ja maahantuojat ovat velvollisia raportoimaan Valviraan valmistamansa, myymänsä ja/tai maahantuomansa alkoholimäärät.</t>
  </si>
  <si>
    <t>Valvira myöntää luvan sukusolujen ja alkioiden varastointiin ja hedelmöityshoidon antamiseen. Hedelmöityshoidoista annetun lain mukaan hedelmöityshoitoja antavilla terveydenhuollon toimintayksiköillä on oltava Valviran lupa sukusolujen ja alkioiden varastointiin ja hedelmöityshoidon antamiseen.</t>
  </si>
  <si>
    <t>Suomen ja ulkomaiden välillä liikennettä harjoittavasta suomalaisesta laivasta tai lentokoneesta, jossa myydään alkoholijuomia matkustajille, on ennen myyntitoiminnan aloittamista tehtävä kirjallinen ilmoitus. Ilmoitus tehdään myös lentoasemalla verottomien tavaroiden myymälässä tapahtuvaan alkoholijuomien vähittäismyynnistä vain ulkomaille matkustaville mukaan otettavaksi ja anniskelusta ulkomaanliikenteeseen käytettävällä lentoasema-alueella, jonne vain matkustajat pääsevät lentolipun esittämällä.</t>
  </si>
  <si>
    <t>Ilmoitus potilas- ja asiakastietojen käsittelyyn tarkoitetun tietojärjestelmän aiheuttamasta merkittävästä poikkeamasta</t>
  </si>
  <si>
    <t>Se, joka myy lievästi denaturoitua väkiviinaa, on velvollinen ilmoittamaan toiminnan aloittamisesta Valviraan.</t>
  </si>
  <si>
    <t>Adoptioneuvontaa saavat antaa kuntien sosiaalihuollon toimielimet sekä adoptiotoimistot, jotka ovat saaneet Valviran luvan.</t>
  </si>
  <si>
    <t>Valviran yhteydessä toimiva adoptiolautakunta myöntää toimiluvat kansainvälisille adoptiopalvelun antajille ja valvoo palvelunantajien toimintaa.</t>
  </si>
  <si>
    <t>Lupaa toimia raskauden keskeyttämissairaalana haetaan Valviralta.</t>
  </si>
  <si>
    <t>Valvira myöntää luvan yksityisille ympärivuorokautisten sosiaalihuollon palvelujen tuottajille, jos ne toimivat usean aluehallintoviraston alueella.</t>
  </si>
  <si>
    <t>Valvira myöntää toimintaluvan yksityisille terveydenhuollon palvelujen tuottajille, jos ne toimivat usean aluehallintoviraston alueella.</t>
  </si>
  <si>
    <t>Valvira ylläpitää julkista rekisteriä tietojärjestelmistä. Valmistajan on ilmoitettava tuotantokäyttöön otettavasta tietojärjestelmästä Valviralle. Tietojärjestelmällä tarkoitetaan sosiaali- tai terveydenhuollon asiakastietojen sähköistä käsittelyä varten toteutettua ohjelmistoa tai järjestelmää, jonka avulla tallennetaan ja ylläpidetään asiakas- tai potilasasiakirjoja ja niissä olevia tietoja. Valvira ylläpitää myös julkista rekisteriä sille ilmoitetuista, vaatimukset täyttävistä sosiaali- ja terveystietojen toissijaiseen käyttöön tarkoitetuista käyttöympäristöistä. Tietoturvallisuuden arviointilaitoksen on ilmoitettava Sosiaali- ja terveysalan lupa- ja valvontavirastolle tiedot kaikista myönnetyistä, muutetuista, täydennetyistä, määräajaksi tai kokonaan peruutetuista tai evätyistä todistuksista.</t>
  </si>
  <si>
    <t>Talous- tai allasvesihygieeninen osaaminen osoitetaan suorittamalla osaamistesti, jonka hyväksytysti suorittaneet saavat vesityökortin.</t>
  </si>
  <si>
    <t>Valvira hyväksyy hakemuksesta talous- ja/tai allasvesiosaamisen testaajiksi terveydensuojelulain mukaiset kelpoisuusehdot täyttävät hakijat.</t>
  </si>
  <si>
    <t>Valviralta voi hakea lupaa teollisuus- ja keittiöalkoholin käyttöön.</t>
  </si>
  <si>
    <t>Valmistajien ja maahantuojien on toimitettava Valviraan ilmoituksia ja raportteja tupakkalain alaisista tuotteista.</t>
  </si>
  <si>
    <t>Tiedot toimitetaan viranomaisille sähköisesti EU-komission tarjoaman keskitetyn tietojärjestelmän (EU-CEG) avulla, joten kehitys on riippuvaista ko. palvelusta.</t>
  </si>
  <si>
    <t>Tupakkatuotteen valmistuslaboratorion hyväksyntä</t>
  </si>
  <si>
    <t>Tupakkatuotteiden päästömittauksia varmistavan ja savukkeiden palamisominaisuuksia osoittavan laboratorion on oltava Valviran hyväksymä ja valvoma.</t>
  </si>
  <si>
    <t>Väkiviinan maahantuonti-, valmistus- sekä tukkumyyntilupa voidaan myöntää rekisteröidylle elinkeinonharjoittajallle tai yhteisölle.</t>
  </si>
  <si>
    <t>Yksityisen sosiaali- ja terveydenhuollon palvelujen tuottajan on annettava vuosittain toimintakertomus seuraavan vuoden helmikuun loppuun mennessä.</t>
  </si>
  <si>
    <t>Toisiokäytön ympäristöjen rekisteröinti</t>
  </si>
  <si>
    <t>Valvira ylläpitää julkista rekisteriä sille ilmoitetuista, tietoturva- ja tietosuojavaatimukset täyttävistä toisiokäyttöympäristöistä. Toisiokäyttöympäristö täytyy ilmoittaa Valviran ylläpitämään rekisteriin ennen käyttöympäristön käyttöönottoa siinä vaiheessa, kun se on saanut tietoturvallisuuden arviointilaitoksen vaatimustenmukaisuustodistuksen.</t>
  </si>
  <si>
    <t>Toimija ilmoittaa kontaktimateriaalialan toiminnan aloittamisesta</t>
  </si>
  <si>
    <t>Toimija hakee hyväksyntää kontaktimateriaalituotteelle</t>
  </si>
  <si>
    <t>Resurssien puute</t>
  </si>
  <si>
    <t>Toimija ilmoittaa kontaktimateriaalialan toiminnan lopettamisesta</t>
  </si>
  <si>
    <t>Asiakas täyttää sähköisen lähetteen näytteen lähettämisen yhteydessä</t>
  </si>
  <si>
    <t>Rahoitus täysin epävarmaa</t>
  </si>
  <si>
    <t>Elintarvikealan toimija hakee luomuelintarvikevalmistuksen poikkeuslupia</t>
  </si>
  <si>
    <t>Elintarvikealan toimija hakeutuu luomuvalvontaan saadakseen luomusertifikaatin</t>
  </si>
  <si>
    <t>Elintarvikealan toimija hakee tunnuksia komission Traces -järjestelmään voidakseen tuoda tuotteita Suomeen. Palvelun nykyinen taso on riittävä.</t>
  </si>
  <si>
    <t>Elintarvikealan toimija hakee tuotteiden ja toiminnan sertifiointia kohdemaan vaatimusten mukaisesti</t>
  </si>
  <si>
    <t>Vakautetaan tiettyjen tuotteiden markkinoita markkinahäiriötilanteissa</t>
  </si>
  <si>
    <t>Toimija hakee tuontiluvan kolmasmaatuontiin ja ilmoittaa tuontieristä Traces -järjestelmän kautta rajatarkastusasemille. Nykyinen toteutustaso riittävä.</t>
  </si>
  <si>
    <t>Eläviä eläimiä ja eläinperäisiä tuotteita saa viedä kaupallisessa tarkoituksessa Suomesta EU:n ulkopuolelle vain Ruokaviraston ylläpitämään viejärekisteriin ilmoittautuneet yritykset. Lisäksi riisin vienti EU:n ulkopuolelle edellyttää AGREX-vientitodistusta. Toimija hakee vientitodistuksia Ruokaviraston markkinaosastolta.</t>
  </si>
  <si>
    <t>Komissio edellyttää että AGREX-vientitodistus on paperisena allekirjoitettuna versiona.</t>
  </si>
  <si>
    <t>Toimija hakee hyväksyntää elintarvikealan laitoksen hyväksymiseksi. Vuosittain tulevien hyväksymishakemusten määrä n. 5 kpl vuosittain, joten nykyinen toteutustaso on riittävä (kustannus-hyöty-näkökulmasta ei kannattavaa sähköistää)</t>
  </si>
  <si>
    <t>Toimija ilmoittaa elintarvikehuoneistotoiminnan aloittamisesta</t>
  </si>
  <si>
    <t>Toimija ilmoittaa toiminnan lopettamisesta</t>
  </si>
  <si>
    <t>Toimijat hakevat hyväksyntää tuotteille tai toiminnan muutoksille. Tuotteiden hyväksynnän osalta nykyinen toteutustaso riittävä.</t>
  </si>
  <si>
    <t>Toimijat tekevät ilmoituksen tuotteen markkinoille tulosta tai markkinoilta poistosta, tai toiminnan muutoksesta</t>
  </si>
  <si>
    <t>Toimijat, kuten yritykset, kunnat ja yhteisöt, voivat hakea tukea elintarvikkeisiin liityvään toimintansa (esim. myynti, raaka-aineiden kuljetus, suurkeittiötoiminta, varastointi) harjoittamiseen</t>
  </si>
  <si>
    <t>Toimija rekisteröityy sisämarkkinakaupan toimijaksi. Uuden eläintautilain astuessa voimaan poistuu toimijan velvoite rekisteröityä sisämarkkinakaupan toimijaksi. Nykyinen toteutustaso riittävä.</t>
  </si>
  <si>
    <t>Toimija kirjaa tuontierät komission Traces -järjestelmään</t>
  </si>
  <si>
    <t>Toimija hakee tuontiluvan tietyille tuotteille kolmasmaatuontiin. Toimija ilmoittaa kaikista rajatarkastuksen vaatimista tuontieristä Traces -järjestelmän kautta rajatarkastusasemille. Nykyinen toteutustaso riittävä.</t>
  </si>
  <si>
    <t>Toimija hakee rekisteröintiä tai hyväksyntää toiminnan aloittamista varten. Tällä hetkellä aikataulutettu Q4/2024</t>
  </si>
  <si>
    <t>Resurssien puute.</t>
  </si>
  <si>
    <t>Toimija tekee lakisääteiset ilmoitukset sivutuotetoiminnasta</t>
  </si>
  <si>
    <t>Toimija täyttää sähköisen lähetteen näytteen lähettämisen yhteydessä</t>
  </si>
  <si>
    <t>Eläinlääkärin ammatinharjoittamiseen liittyvät toimet kuten laillistaminen ja väliaikaiset oikeudet. Nykyinen palveluntaso on riittävä.</t>
  </si>
  <si>
    <t>Toimija ilmoittaa yksityisen eläinlääkäripalvelujen tuottamisesta</t>
  </si>
  <si>
    <t>Yksityisen eläinlääkäripalvelujen tuottaminen</t>
  </si>
  <si>
    <t>Tavoitetaso saavutetaan Q4/2023</t>
  </si>
  <si>
    <t>Toimija hakee eläinjalostustoimintalain mukaisia hyväksyntiä ja todistuksia. Nykyinen toteutustaso riittävä.</t>
  </si>
  <si>
    <t>Toimija hakee lupaa eläinten kuljetuksiin liittyen (eläinkuljettajalupa, eläinkuljetusvälineen hyväksymistodistus sekä kuljettaja/hoitajan pätevyystodistus)</t>
  </si>
  <si>
    <t>Alkavassa ILMO -hankkeessa toteutetaan sähköinen asiointi.</t>
  </si>
  <si>
    <t>Ilmoitus eläintenpidon lopettamisesta Eläintenpitäjä- ja pitopaikkarekisteriin</t>
  </si>
  <si>
    <t>Toimija hakee julkista rahoitusta toiminnan aloittamiseen.</t>
  </si>
  <si>
    <t>Eläinten pitäjä voi hakea tukea toiminnan harjoittamiseen. Suurin osa tukityypeistä on jo tällä hetkellä mahdollista hakea sähköisen asiointipalvelun (Vipu) kautta.</t>
  </si>
  <si>
    <t>Haetaan parhaillaan tuottavuusrahaa. Mikäli tuottavuusrahaa ei saada, raha- ja toteuttajaresurssien puute.</t>
  </si>
  <si>
    <t>Toimija ilmoittaa eläinmääristä (nauta, lammas, vuohi ja sika), lakisääteinen ilmoitus</t>
  </si>
  <si>
    <t>Rahoitus epävarmaa</t>
  </si>
  <si>
    <t>Ilmoitus eläintenpidon aloittamisesta ja lopettamisesta vesiviljelyrekisteriin.</t>
  </si>
  <si>
    <t>Eläinten pitämiseen liittyvä toiminta -ilmoitukset</t>
  </si>
  <si>
    <t>Rahan ja resurssien puute</t>
  </si>
  <si>
    <t>Toimija hakee lupaa eläinten pitämiseen AVI:sta. Lupa tarvitaan, jos toimintamuotona on mm. sirkus, eläintarha tai eläinnäyttely. Tulevien lupahakemusten määrä 10 - 25 kpl vuosittain, joten palvelun nykyinen toteutustaso on riittävä</t>
  </si>
  <si>
    <t>Toimija ilmoittaa AVI:lle eläinvälitystoiminnan aloittamisesta ja lopettamisesta</t>
  </si>
  <si>
    <t>Toimijan rekisteröinti kasvinterveysrekisteriin.</t>
  </si>
  <si>
    <t>Toimija päivittää rekisteritietojaan kasvinterveysrekisteriin säännöllisesti kerran vuodessa.</t>
  </si>
  <si>
    <t>Toimijan poistaminen kasvinterveysrekisteristä.</t>
  </si>
  <si>
    <t>Viljelijä voi ilmoittaa karanteenikasvituhoojasta. Palvelun tämän hetken toteutustaso on riittävä.</t>
  </si>
  <si>
    <t>Kasvipassin käyttövelvollisen toimijan hyväksyminen.</t>
  </si>
  <si>
    <t>Kasvipassin käyttövelvollinen toimija ylläpitää rekisteritietojaan vuosittain.</t>
  </si>
  <si>
    <t>Kasvinviljelijä hakee luomukasvintuotannon poikkeuslupia</t>
  </si>
  <si>
    <t>Ei resursseja.</t>
  </si>
  <si>
    <t>Kasvinviljelijä hakeutuu luomuvalvontaan saadakseen luomusertifikaatin</t>
  </si>
  <si>
    <t>Tuonti-ilmoitukset, luvat ja -tarkastukset</t>
  </si>
  <si>
    <t>Vientitodistukset ja -tarkastukset</t>
  </si>
  <si>
    <t>Rahoitus auki, vaiheittain siirtyminen kansainväliseen täysin sähköiseen järjestelmään</t>
  </si>
  <si>
    <t>Toimijat hakevat lupaa AVIlta koe-eläinlaitokselle, lupa tallennetaan Ruokaviraston ylläpitämään järjestelmään. Nykyinen palvelun taso on riittävä (hakemuksia n. 10 kpl/vuosi).</t>
  </si>
  <si>
    <t>Ilmoitus ja hakemus lajikkeen testaamiseksi, lajikeluetteon hakemiseksi ja suojaamiseksi</t>
  </si>
  <si>
    <t>Lannoitealan toimija pyytää arvion lannoitteen soveltuvuudesta luomutuotantoon ja tuotteen listaaminen. Palvelun nykyinen taso on riittävä.</t>
  </si>
  <si>
    <t>Toimija ilmoittaa maahan tuotavasta lannoitevalmisteesta</t>
  </si>
  <si>
    <t>Toimija esittää vapaamuotoisen pyynnön saada todistussertifikaatti tuotteen vaatimustenmukaisuudesta. Vuosittain tulevien pyyntöjen määrä 10 - 20 kpl vuosittain, joten nykyinen toteutustaso on riittävä (kustannus-hyöty-näkökulmasta ei kannattavaa sähköistää)</t>
  </si>
  <si>
    <t>Hyväksyntävelvollinen toimija (orgaanisia lannoitevalmisteita valmistavat laitokset) voi hakea hyväksyntää aloittaakseen lannoitevalmistetoiminnan. Muille toimijoille riittää pelkkä aloittamisilmoitus. Hakemukset tapahtuvat lomakkeella, ilmoitukset voidaan tehdä sähköisen asiointijärjestelmän (Touko) kautta.</t>
  </si>
  <si>
    <t>Toimija voi tehdä vuosittaiset lakisääteiset ilmoitukset sekä muut tarvittavat toiminnan muutosilmoitukset</t>
  </si>
  <si>
    <t>Ohjeessa todetaan, että otettava yhteys viranomaiseen ennen lähetteen lähettämistä, yhteystietona vain puhelinnumero. Nykyinen toteutustaso riittävä.</t>
  </si>
  <si>
    <t>Toimija ilmoittaa toimintansa lopettamisesta. Lakisääteinen ilmoitus.</t>
  </si>
  <si>
    <t>Lääkkeiden myyntiluvan haltijan on lakisääteisesti haettava erävapautus. Myyntiluvan haltijan tulee lähettää asiakirjat sähköpostilla Ruokavirastoon. Lääkealan toimijat ja muut EU-viranomaiset edellyttävät perinteisiä allekirjoituksia Ruokaviraston myöntämiin viranomaistodistuksiin, jonka vuoksi asiointia ei pystytä digitalisoimaan tällä hetkellä enempää. Toteutuksen nykyinen taso on riittävä.</t>
  </si>
  <si>
    <t>Toimija hakee julkista rahoitusta tulevalle ympäristöhoito hankkeelle. Mikäli tuottavuusrahaa saadaan, palvelu  siirretään Hyrrä-asiointipalveluun, jolloin digiaste on 1.1. Palvelu voi myös tässä yhteydessä siirtyä MMM/LVO:n alaisuuteen. Palvelu on suunnattu yhteisöille.</t>
  </si>
  <si>
    <t>Toimija hakee julkista rahoitusta tulevalle kehittämisen hankkeelle. Palvelu ollut aikaisemmin digiaste 1:ssä, mutta osapalveluksi pilottitukena mukaan tullut Kertakorvaustuen paperihakemus pudottaa digiasteen 0.3:een</t>
  </si>
  <si>
    <t>Tavoite tultaneen saavuttamaan Q1/2023</t>
  </si>
  <si>
    <t>Toimija hakee julkista rahoitusta tulevalle yritystukihankkeelle.</t>
  </si>
  <si>
    <t>Hakemus metsänviljelyaineistotoiminnan aloittamiseksi</t>
  </si>
  <si>
    <t>Toiminnan aikaisten lakisääteiset ilmoitukset ja hakemukset</t>
  </si>
  <si>
    <t>Ilmoitus metsänviljelyaineistotoiminnan lopettamisesta</t>
  </si>
  <si>
    <t>Toimijaryhmä (useampi kuin yksi) voi hakea rekisteröintiä EU-komission laatimalla lomakkeella nimisuojatuotteelleen. Nykyinen toteutustaso riittävä.</t>
  </si>
  <si>
    <t>Toimija voi hakea tukea keinosiemennys- ja mehiläistenhoitoalojen ylläpitämiseksi ja kehittämiseksi. Toisaalta palvelun kautta  yritykset, jotka tarjoavat nauta-, lammas- ja vuohieläinten tunnistimia, voivat hakea hyväksyntää tunnistimille.</t>
  </si>
  <si>
    <t>Raha- ja toteuttajaresurssien puute.</t>
  </si>
  <si>
    <t>Eläinten pitäjä voi mm. tehdä kantelun eläinlääkärin toiminnasta. Palvelun nykyinen toteutustaso on riittävä.</t>
  </si>
  <si>
    <t>Lomakkeella tehtävä hakemus lannoitevalmisteelle, jolla ei ole aiemmin ollut tyyppinimeä. Vuosittain tulevien pyyntöjen määrä on niin vähäinen, että nykyinen toteutustaso on riittävä (kustannus-hyöty-näkökulmasta ei kannattavaa sähköistää).</t>
  </si>
  <si>
    <t>Toimija voi hakea tukea puutarhaviljelyyn.</t>
  </si>
  <si>
    <t>Rehualan toimija hakee tunnuksia komission Traces -järjestelmään voidakseen tuoda tuotteita Suomeen. Palvelun nykyinen toteutustaso on riittävä.</t>
  </si>
  <si>
    <t>Rehualan toimijan rekisteröityminen tuojaksi (sähköisesti Touko-järjestelmän kautta) sekä tuontiin liittyvien ilmoitusten antaminen (lomakkeilla sähköpostitse). Ilmoitusten osalta palvelun nykyinen toteutustaso on riittävä.</t>
  </si>
  <si>
    <t>Rehualan toimijan rekisteröityminen viejäksi (sähköisesti Touko-järjestelmän kautta) sekä vientiin liittyvien ilmoitusten antaminen (lomakkeilla sähköpostitse). Rekisteröityminen tapahtuu sähköisen asiointipalvelun kautta. Ilmoitusten osalta palvelun nykyinen toteutustaso on riittävä.</t>
  </si>
  <si>
    <t>Rehualan toimija hakeutuu luomuvalvontaan saadakseen luomusertifikaatin</t>
  </si>
  <si>
    <t>Toimijalle pakollinen lakisääteinen palvelu tietyissä toiminnan muodoissa (mm. silloin, kun käyttää tiettyjä eläinperäisiä ainesosia, on sivutuoteasetuksen mukainen toimija tai käyttää tiettyjä lisäaineita)</t>
  </si>
  <si>
    <t>Toimija rekisteröityy rehualan toimijaksi sähköisen asioinnin kautta (Touko) ruokavirasto.fi -sivustolta vahvalla tunnistautumisella (suomi.fi). Rehualan toimijan rekisteröinti tapahtuu sähköisen asioinnin kautta. Rehualan alkutuotannon toimija ei tällä hetkellä pysty käyttämään palvelua Touko-asiointipalvelun kautta vaan toimittaa lomakkeen sähköpostilla.</t>
  </si>
  <si>
    <t>Suomi.fi -valtuutus ei ole tähän mennessä mahdollistanut yhtymämuotoisen, kuten maatilayritykset, toimijan vahvaa tunnistamista. Samoin jos vaaditaan 2 allekirjoittajaa, ei tämä ole mahdollista suomi.fi kautta.</t>
  </si>
  <si>
    <t>Toimijan ilmoitus toiminnan lopettamisesta. Nykyinen toteutustaso riittävä</t>
  </si>
  <si>
    <t>Hakemus omavalvontalaboratoriohyväksynnän saamiseksi. Nykyinen toteutustaso riittävä</t>
  </si>
  <si>
    <t>Toiminnan aikaiset ilmoitukset, kuten vuosi-ilmoitukset, vaaratilanne-/poikkeamailmoitukset, ilmoitus toiminnassa tapahtuvasta muutoksesta. Osa palvelun sisällöstä toimitetaan määrämuotoisilla lomakkeilla, osa vapaamuotoisella sähköpostilla.</t>
  </si>
  <si>
    <t>Yhdistykset, järjestöt, yritykset ja tietyt koulut voivat hakea hankerahoitusta ruokaketjun kehittämiseen</t>
  </si>
  <si>
    <t>Siemensertifiointiin liittyvät lakisääteiset laboratoriopalvelut. Nykyinen toteutustaso riittävä</t>
  </si>
  <si>
    <t>Resurssien puute. Suomi.fi -valtuutus ei ole tähän mennessä mahdollistanut yhtymämuotoisen, kuten maatilayhtymät, toimijan vahvaa tunnistamista. Samoin jos vaaditaan 2 allekirjoittajaa, ei tämä ole mahdollista suomi.fi kautta.</t>
  </si>
  <si>
    <t>Toimija ilmoittautuu siemenpakkaajaksi</t>
  </si>
  <si>
    <t>Resurssien puute. Suomi.fi -valtuutus ei ole tähän mennessä mahdollistanut yhtymämuotoisen, kuten maatilapakkaamot, toimijan vahvaa tunnistamista. Samoin jos vaaditaan 2 allekirjoittajaa, ei tämä ole mahdollista suomi.fi kautta.</t>
  </si>
  <si>
    <t>Toimijan lakisääteiset ilmoitukset ja tilaukset liittyen siemenpakkaamotoimintaan</t>
  </si>
  <si>
    <t>Toimija ilmoittaa siemenpakkaamotoiminnan lopettamisesta</t>
  </si>
  <si>
    <t>Ilmoittautuminen siemenalan elinkeinoharjoittajaksi</t>
  </si>
  <si>
    <t>Toimijan lakisääteiset ilmoitukset ja tilaukset liittyen siemenen sertifiointiin</t>
  </si>
  <si>
    <t>Ilmoitus siementuotannon toiminnan lopettamisesta</t>
  </si>
  <si>
    <t>Makerasta rahoitettujen menojen maksujen asiatarkastus ja hyväksyntä</t>
  </si>
  <si>
    <t>Makeramaksut - Laskujen käsittely</t>
  </si>
  <si>
    <t>Eri tukijärjestelmistä rajapinnan kautta hyväksyttäväksi tulevien tukimaksujen asiatarkastus ja hyväksyntä</t>
  </si>
  <si>
    <t>Tukimaksut</t>
  </si>
  <si>
    <t>EU:n osittain tai kokonaan rahoittamien tukien perintätoimet ja maksukyvyttömyysasioiden hoitaminen</t>
  </si>
  <si>
    <t>Maaseutulinjan tukimaksujen perintä</t>
  </si>
  <si>
    <t>Metsälain mukaisten käsittelykieltojen, velvoittavien - ja teettämisuhan asettamis- sekä teettämispäätösten tekeminen, teettämisen ennakkovarojen myöntäminen ja perintä</t>
  </si>
  <si>
    <t>Metsätalouden jatkotoimenpiteet</t>
  </si>
  <si>
    <t>EU:n yhteisen  kalastuspolitiikan  sääntöihin kohdistuneiden rikkomusten käsittely ja päätöksenteko</t>
  </si>
  <si>
    <t>EU:n yhteisen kalastuspolitiikan rikkomusasiat</t>
  </si>
  <si>
    <t>Esittelyt Suomenlinnan alueesta ja toimijoista</t>
  </si>
  <si>
    <t>suomenlinna.fi; slhk.fi</t>
  </si>
  <si>
    <t>Suomenlinnan paikka-, kartta- ja rakennustiedot ovat löydettävissä samasta portaalista</t>
  </si>
  <si>
    <t>Kustannukset, ohjelmistot</t>
  </si>
  <si>
    <t>Palvelupyyntöjen ja vikailmoitusten jättäminen ja seuranta</t>
  </si>
  <si>
    <t>Osaaminen, haluttomuus, väärä kanava</t>
  </si>
  <si>
    <t>Suomenlinnan digiopas</t>
  </si>
  <si>
    <t>Suomenlinnan kävijöiden opastaminen</t>
  </si>
  <si>
    <t>Traficom hyväksyy kouluttajien ADR-koulutusluvat.</t>
  </si>
  <si>
    <t>Yleinen taloudellinen tilanne</t>
  </si>
  <si>
    <t>Traficom hyväksyy kouluttajien ADR-koulutusohjelmat.</t>
  </si>
  <si>
    <t>Traficom myöntää yrityksille digitaalisen ajopiirturin yrityskortit.</t>
  </si>
  <si>
    <t>Muu kehittämistyö: Elinkeinonharjoittajille tarkoitetut kortit (yrityskortti ja korjaamokortti) siirretään nykyisestä taustajärjestelmästä (PIIKO) toiseen (KURKKU/KUSKI). Palvelun digitalisointi mahdollista vasta sen jälkeen.</t>
  </si>
  <si>
    <t>Traficom myöntää yrityksille digitaalisen ajopiirturin korjaamokortit.</t>
  </si>
  <si>
    <t>Muu kehittämistyö: Elinkeinonharjoittajille tarkoitetut kortit (yrityskortti ja korjaamokortti) siirretään nykyisestä taustajärjestelmästä (PIIKO) toiseen (KURKKU/KUSKI). Palvelun digitalisointi mahdollista vasta sen jälkeen. Taloustilanne voi mahdollisesti osoittautua esteeksi</t>
  </si>
  <si>
    <t>Traficom hyväksyy erikoiskuljetusten liikenteenohjaajien koulutuskeskukset.</t>
  </si>
  <si>
    <t>Koulutuskeskukset ilmoittavat ammattipätevyyskoulutuksen pitämisestä.</t>
  </si>
  <si>
    <t>Koulutuskeskukset ilmoittavat ammattipätevyyden jatkokoulutuksen suorittaneet henkilöt.</t>
  </si>
  <si>
    <t>Ammattipätevyyskoulutuksen koulutusohjelman hyväksyminen.</t>
  </si>
  <si>
    <t>Traficom hyväksyy ammattipätevyyskoulutuskeskukset.</t>
  </si>
  <si>
    <t>Traficom myöntää vapaaehtoisen vastuullisuustodistuksen tieliikenteen kuljetusyritykselle.</t>
  </si>
  <si>
    <t>Yleinen taloudellinen tilanne, tuote poistunut Traficomin valikoimasta</t>
  </si>
  <si>
    <t>Traficom myöntää yrityksille kansainväliset tavara- ja henkilöliikenteen kuljetusluvat sekä kuljetuskirjavihkot.</t>
  </si>
  <si>
    <t>Katsastustoiminnasta vastaavien henkilöiden ja katsastajien jatkokoulutusta antavalla on oltavaTraficomin myöntämä lupa</t>
  </si>
  <si>
    <t>Hakemuksella haetaan lupaa katsastustoiminnan aloittamiseen.</t>
  </si>
  <si>
    <t>Taloustilanne voi mahdollisesti osoittautua esteeksi</t>
  </si>
  <si>
    <t>Traficom käyttää rekisteröintitoiminnassa sopimuskumppaneita</t>
  </si>
  <si>
    <t>Hakemus yksittäishyväksyjäksi</t>
  </si>
  <si>
    <t>Diplomaattirekisteröinti voidaan myöntää Ulkoministeriön Protokollaosaston kilpisuosituksen perusteella</t>
  </si>
  <si>
    <t>Hakemuksen liitteenä oltava alkuperäiset asiakirjat.</t>
  </si>
  <si>
    <t>Palvelussa voit tehdä uuden ajoneuvon ensirekisteröinnin, jos ajoneuvolla on rekisteritunnus ja rekisterikilvet.</t>
  </si>
  <si>
    <t>Tällä palvelulla voit hakea koko ajoneuvon EU- tai EY-tyyppihyväksyntää, tai ajoneuvokomponentin, järjestelmän tai erillisen teknisen yksikön tyyppihyväksyntää. Tällä hakemuksella voit myös hakea muutosta em. hyväksyntöihin.</t>
  </si>
  <si>
    <t>Yrityksen on ilmoitettava liikenneasioiden rekisteriin käyttövastaava, jos autolle ei ole merkitty rekisteriin haltijaksi luonnollista henkilöä.</t>
  </si>
  <si>
    <t>Myyjä voi luoda palvelussa kauppaa varten varmenteen ja tehdä kaupan jälkeen luovutusilmoituksen.</t>
  </si>
  <si>
    <t>Oma asiointi -palvelussa näet tiedot omista ajoneuvoistasi tai voit veloituksetta tarkastaa minkä tahansa ajoneuvon verotiedot ja tekniset tiedot.</t>
  </si>
  <si>
    <t>Palvelusta voit tilata ajoneuvollesi uuden rekisteröintitodistuksen.</t>
  </si>
  <si>
    <t>Ajoneuvoverosta voi saada hyvitystä tai palautusta.</t>
  </si>
  <si>
    <t>Ajoneuvon omistaja voi hakea ajoneuvoveron verovelvollisuutta itselleen.</t>
  </si>
  <si>
    <t>Tavoitteena on tukea terveydenhuollon ammattilaisia yksittäisen kuljettajan terveydentilaa koskevassa ajoterveysarvioinnissa ja päätöksenteossa.</t>
  </si>
  <si>
    <t>Alkolukon valmistaja tai valtuutettu edustaja tekee toimintailmoituksen Traficomille</t>
  </si>
  <si>
    <t>Autokiinnitys mahdollistaa tiettyjen ajoneuvoliikennerekisterissä olevien ajoneuvojen kiinnittämisen velan maksamisen vakuudeksi.</t>
  </si>
  <si>
    <t>Kiinnityksen liitteenä esitettävä haltijavelkakirja on lain mukaan annettava alkuperäisenä. Prosessin digitalisointi edellyttäisi lakimuutosta ja huomattavaa järjestelmäkehitystä.</t>
  </si>
  <si>
    <t>Traficom myöntää tai uusii autokoululuvan. Autokoululupa haetaan ryhmään 1 tai ryhmään 2 taikka molempiin ryhmiin.</t>
  </si>
  <si>
    <t>Manuaaliset tarkistukset ja liitteiden läpikäynti esteenä palvelun sähköistämiselle kokonaan</t>
  </si>
  <si>
    <t>Ajoneuvoon voi hankkia erityiskilven, jonka kirjain- ja numeroyhdistelmän voi itse valita.</t>
  </si>
  <si>
    <t>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t>
  </si>
  <si>
    <t>Lupa luvanvaraisen korjaamon toimintaan</t>
  </si>
  <si>
    <t>Palvelussa haetaan henkilöliikennelupaa, joka oikeuttaa ammattimaiseen henkilöiden kuljettamiseen linja-autolla. Lisäksi luvanhaltijat voivat palvelussa ilmoittaa lupaan liittyvistä muutoksista.</t>
  </si>
  <si>
    <t>Mikäli kuorma-autoa ei käytetä perävaunun vetämiseen, voi auton omistaja tai haltija ilmoittaa vetolaitteen käyttämättömyydestä.</t>
  </si>
  <si>
    <t>Palvelussa kuolinpesä ilmoittaa halustaan jatkaa liikenteen harjoittamista kuolleen luvanhaltijan liikenneluvan nojalla.</t>
  </si>
  <si>
    <t>Yrityksillä on mahdollisuus solmia Traficomin kanssa laskutussopimus autojensa ajoneuvoverotuksesta.</t>
  </si>
  <si>
    <t>Traficom voi myöntää luvan tilapäistä lisäkilpeä varten tarvittaessa.</t>
  </si>
  <si>
    <t>Ajoneuvojen nopeudenrajoittimien asennus- ja korjaustoiminta vaatii luvan Trafilta</t>
  </si>
  <si>
    <t>Palvelussa haetaan taksiliikennelupaa, joka oikeuttaa taksiliikenteen harjoittamiseen. Lisäksi luvanhaltijat voivat palvelussa ilmoittaa lupaan liittyvistä muutoksista.</t>
  </si>
  <si>
    <t>Näillä lomakkeilla Traficomin tietopalvelun palveluntarjoaja voi hakea lupaa loppukäyttäjilleen.</t>
  </si>
  <si>
    <t>Tällä lomakkeella yritys kuvaa uuden palvelun tai päivittää olemassa olevan palvelun kuvausta.</t>
  </si>
  <si>
    <t>Palvelussa tehdään ilmoitus, jonka nojalla on oikeus tarjota liikennepalvelulaissa tarkoitettua yhdistämis- ja/tai välityspalvelua. Lisäksi palveluntarjoaja voi palvelussa ilmoittaa ilmoitukseen liittyvistä muutoksista.</t>
  </si>
  <si>
    <t>Käytä palvelua, kun haluat ilmoittaa ajoneuvosi takaisin liikennekäyttöön. </t>
  </si>
  <si>
    <t>Käytä palvelua, kun haluat ilmoittaaa ajoneuvosi tilapäisesti pois liikennekäytöstä. </t>
  </si>
  <si>
    <t>Poista ajoneuvosi lopullisesti rekisteristä toimittamalla se maksutta kierrätettäväksi Suomen Autokierrätys Oy:n viralliseen vastaanottopisteeseen. Vastaanottopiste ottaa ajoneuvon vastaan ja antaa sinulle romutustodistuksen. Vastaanottopiste huolehtii, että ajoneuvo poistetaan lopullisesti rekisteristä.</t>
  </si>
  <si>
    <t>Ajoneuvo luovutettava fyysisesti romutettavaksi ja lopullisesti poistettavaksi.</t>
  </si>
  <si>
    <t>Hakemus ajoneuvon yksittäishyväksyntöjen myöntäjäksi</t>
  </si>
  <si>
    <t>Voit tarkastaa omat tai julkiset ajoneuvotiedot. Voit tehdä asiakirjatilauksen ajoneuvon tiedoista.</t>
  </si>
  <si>
    <t>Ajopiirturin asennus ja korjaus -lupien saamisen edellytykset sekä hakemukset.</t>
  </si>
  <si>
    <t>Arkistotietopalvelusta voit tilata julkisten asiakirjojen jäljennöksiä ja tietoja aineistoista. Arkistosta voi tiedustella esimerkiksi Traficomin edeltäjävirastojen asiakirjoja.</t>
  </si>
  <si>
    <t>Pakokaasupäästöjen tarkastajan on tehtävä ennen toiminnan aloittamista ilmoitus Traficomille. Ilmoitus on tehtävä erikseen bensiinikäyttöisten ajoneuvojen mittauksista, vaikka liike tai korjaamo jo aikaisemmin olisi ilmoittanut dieselkäyttöisten autojen mittauksista.</t>
  </si>
  <si>
    <t>Ilmoitus dieselkäyttöisten ajoneuvojen pakokaasumittausten aloittamisesta katsastusta varten.</t>
  </si>
  <si>
    <t>Vientirekisteröinti on väliaikainen rekisteröinti ajoneuvon siirtämiseksi Suomesta ulkomaille.</t>
  </si>
  <si>
    <t>Asiakirjat (mm.ennakkoilmoitustodistus) on toimitettava liitteeksi alkuperäisenä (lainsäädännöstä tuleva vaatimus).</t>
  </si>
  <si>
    <t>Jos omistaja ei pyynnöistä huolimatta poista ajoneuvon haltijaa, voi haltija tehdä ilmoituksen, jolla luopuu hallinnasta.</t>
  </si>
  <si>
    <t>Koenumerotodistus on yritykselle myönnetty todistus ajoneuvon väliaikaista siirtoa ja käyttöä varten, johon kuuluu koenumerokilvet.</t>
  </si>
  <si>
    <t>Kuljettajantutkintoon liittyvät ajokokeet ja suulliset teoriakokeet</t>
  </si>
  <si>
    <t>Tavaraliikenteen yhteisöluvan haltija hakee kuljettajatodistusta kuljettajalleen, joka on nk. kolmannen maan kansalainen.</t>
  </si>
  <si>
    <t>Kuorma- ja linja-autojen ja niiden perävaunujen jarrujärjestelmien korjaukseen liittyvät lupahakemukset.</t>
  </si>
  <si>
    <t>Palvelussa voit muuttaa jo omistuksessasi olevan ajoneuvon omistaja- ja haltijatietoja. Jos olet myynyt ajoneuvon, tee luovutusilmoitus.</t>
  </si>
  <si>
    <t>Ajoneuvovero on mahdollista maksaa yhden sijasta myös kahdessa tai neljässä erässä</t>
  </si>
  <si>
    <t>Ilmoitus nopeudenrajoittimien asetusnopeuden tarkastuksen aloittamisesta katsastusta varten sekä tarkastuksesta annettavan todistuksen tiedot.</t>
  </si>
  <si>
    <t>Selvitys paperittoman ajoneuvon rekisteröintiä ja rekisteröintikatsastusta varten.</t>
  </si>
  <si>
    <t>Katsastajan on fyysisesti tarkastettava ja tunnistettava ajoneuvo rekisteröintikatsastuksessa.  Asiakas saa lomakkeen täytettäväksi rekisteröintikatsastuksen yhteydessä, jolloin paperilomake on käytännöllinen ratkaisu. Lomakkeeseen tekevät merkintöjä sekä ajoneuvon omistaja että katsastaja.</t>
  </si>
  <si>
    <t>Voit hakea lupaa poiketa ajoneuvoa ja ajoneuvoyhdistelmää koskevista mitta- ja massavaatimuksista, jos se on tarpeen uuden tekniikan kokeilun, tuotekehityksen tai muun erityisen syyn takia.</t>
  </si>
  <si>
    <t>Voit hakea lupaa poiketa auton tai perävaunun rakenteen muuttamista koskevista vaatimuksista, jos sinulla on jokin erityinen syy tehdä tätä mittavampi muutos.</t>
  </si>
  <si>
    <t>Voit hakea poikkeuslupaa erikoiskuljetusajoneuvolle, joka on joko ylimassainen tai ylimittainen (kuormaamattomana).</t>
  </si>
  <si>
    <t>Jos tuot ulkomailta käytetyn ajoneuvon, joka on edellisessä rekisteröintimaassa hyväksytty valmistussarjan viimeisiä ajoneuvoja koskevan menettelyn mukaisesti (ns. häntälupa), edellyttää se Traficomin poikkeusluvan (ns. jälkihäntälupa) ennen kuin sitä voidaan hyväksyä rekisteröintikatsastuksessa.</t>
  </si>
  <si>
    <t>Voit hakea lupaa poiketa L-luokan ajoneuvon rakenteen muuttamista koskevista vaatimuksista, jos sinulla on jokin erityinen syy tehdä tätä mittavampi muutos.</t>
  </si>
  <si>
    <t>Voit hakea lupaa poiketa nastan ulkonemaa koskevista vaatimuksista, jos osallistut ajoneuvolla rallikilpailuihin.</t>
  </si>
  <si>
    <t>Voit hakea lupaa poiketa talvi- ja nastarenkaiden käyttöaikaa koskevista vaatimuksista erityisen syyn takia.</t>
  </si>
  <si>
    <t>Voit hakea lupaa poiketa ajoneuvoa koskevista teknisistä vaatimuksista tai vaatimustenmukaisuuden osoittamisesta erityisen syyn takia.</t>
  </si>
  <si>
    <t>Valmistussarjan viimeisillä ajoneuvoilla (End of Series) tarkoitetaan varastossa olevia uusia, rekisteröimättömiä ajoneuvoja, joita ei voida rekisteröidä, myydä tai ottaa käyttöön, koska voimaan on tullut uusia teknisiä vaatimuksia, joita ajoneuvot eivät täytä.</t>
  </si>
  <si>
    <t>Traficomilla on oikeus myöntää vapautus polttoainemaksun maksamisesta erityisestä syystä. Tällainen syy voi olla esimerkiksi ajoneuvon suuri koko tai harvat käyttökerrat.</t>
  </si>
  <si>
    <t>Siirtolupa on ajoneuvon väliaikaista siirtoa tai käyttöä varten myönnetty lupa, johon kuuluu ajoneuvoon kiinnitettävät siirtomerkit ja liikennevakuutus.</t>
  </si>
  <si>
    <t>Taksamittarin asennus ja korjaus -lupahakemus.</t>
  </si>
  <si>
    <t>Palvelussa tehdään ilmoitus, jonka nojalla ilmoittajalla on oikeus harjoittaa taksiliikennettä voimassaolevan tavara- tai henkilöliikenneluvan nojalla taikka tavaraliikennettä kokonaismassaltaan yli 2 000 mutta enintään 3 500 kiloisella ajoneuvolla tai ajoneuvoyhdistelmällä. Lisäksi palveluntarjoajat voivat palvelussa ilmoittaa ilmoitukseen liittyvistä muutoksista.</t>
  </si>
  <si>
    <t>Voit tarkastaa omat tai julkiset liikennelupatiedot.</t>
  </si>
  <si>
    <t>Palvelussa haetaan tavaraliikennelupaa, joka oikeuttaa ammattimaiseen tavaran kuljettamiseen kokonaismassaltaan yli 3,5 t ajoneuvolla ja ajoneuvoyhdistelmällä. Lisäksi luvanhaltijat voivat palvelussa ilmoittaa lupaan liittyvistä muutoksista.</t>
  </si>
  <si>
    <t>Ilmoitus vetolaitetarkastusten aloittamisesta katsastusta varten.</t>
  </si>
  <si>
    <t>Hakemuslomake älykkään ajopiirturin asennus ja korjausluvan saamiseksi.</t>
  </si>
  <si>
    <t>Voit tarkastaa omat tai julkiset kuljettajatiedot.</t>
  </si>
  <si>
    <t>Hae valmistenumeroa yksilöllisesti valmistetulle moottoripyörälle, sivuvaunumoottoripyörälle tai kolmipyörälle (L3e-, L4e- tai L5e-luokan ajoneuvo). </t>
  </si>
  <si>
    <t>Ennakkoilmoituksella tarkoitetaan uuden tai keskeneräisen ajoneuvon tietojen ilmoittamista rekisterinpitäjälle eli Traficomille ennen ajoneuvon ensimmäistä käyttöönottoa ja ensirekisteröintiä. Ennakkoilmoitus on vaihtoehto rekisteröintikatsastukselle tai yksittäishyväksynnälle. Ennakkoilmoitus soveltuu mm. valmistajan edustajalle, joka maahantuo suuria määriä uusia, käyttämättömiä ajoneuvoja</t>
  </si>
  <si>
    <t>Hyväksytty asiantuntija voi antaa selvityksen ajoneuvon tai komponentin vaatimustenmukaisuudesta kansalliseen tyyppihyväksyntään, yksittäishyväksyntään tai käytettynä maahantuodun ajoneuvon rekisteröintikatsastukseen liittyen.</t>
  </si>
  <si>
    <t>Tyyppihyväksyntää hakevan on osoitettava, että tuotanto on vaatimustenmukainen.</t>
  </si>
  <si>
    <t>Nimetty tutkimuslaitos voi suorittaa ajoneuvoille ja komponenteille direktiivien, asetuksien ja/tai E-sääntöjen mukaista testausta sekä valmistajien tuotannon vaatimustenmukaisuuden valvontaa.</t>
  </si>
  <si>
    <t>Hae ajoneuvolle EU-yksittäishyväksyntää.</t>
  </si>
  <si>
    <t>Selvitys, jolla tavara- tai henkilöliikenneluvan hakija voi osoittaa täyttävänsä vakavaraisuusvaatimuksen.</t>
  </si>
  <si>
    <t>Yritys voi ilmoittaa Traficomille laskutusosoitteen ajoneuvoverotusta tai Oma asiointi-palvelun tapahtumien laskutusta varten.</t>
  </si>
  <si>
    <t>Traficomin tai Poliisin myöntämän pysäköintiluvan perusteella voidaan myöntää vapautus ajoneuvoveron perusverosta.</t>
  </si>
  <si>
    <t>Traficom myöntää luvan toistaiseksi voimassa olevana</t>
  </si>
  <si>
    <t>Aluksena tai alusrakennuksena Liikenneasioiden rekisteriin merkitty alus voidaan kiinnittää.</t>
  </si>
  <si>
    <t>Palvelussa tarvitaan dokumentit alkuperäisinä.</t>
  </si>
  <si>
    <t>Tarvitset aluksellesi mittakirjan ennen kuin se voidaan rekisteröidä Suomen alusrekisteriin.</t>
  </si>
  <si>
    <t>Suomalaiset kauppamerenkulkuun käytettävät alukset on rekisteröitävä. Traficom ylläpitää rekisteriä niiden alusten osalta, joiden kotipaikka on manner-Suomessa. Ahvenanmaan valtionvirasto vastaa niiden alusten rekisteröinnistä, joiden kotipaikka on Ahvenanmaan maakunnassa.</t>
  </si>
  <si>
    <t>Ilma-aluksen omistaja voi hakea rekisteröintiä ilma-alukselle, joka täyttää ilmailulain asettamat rekisteröintiedellytykset. Ilma-aluksen tulee olla rekisteröity, jotta sitä voidaan käyttää ilmailuun. Rekisteröidyn ilma-aluksen omistajan vaihdoksesta on ilmoitettava 14 vuorokauden kuluessa Liikenne- ja viestintävirastoon.</t>
  </si>
  <si>
    <t>Kiinnitettyä ilma-alusta voidaan käyttää velan vakuutena. Kiinnitystä voi hakea ilma-aluksen omistaja tai velkoja. Jos hakijana on velkoja, vaaditaan omistajan kirjallinen suostumus kiinnitykseen.</t>
  </si>
  <si>
    <t>Ilma-aluksen omistaja voi hakea ilma-aluksen poistamista liikenneasioiden rekisteristä. Kiinnitettyä ilma-alusta ei voi poistaa rekisteristä ennen ilma-aluskiinnityksen kuolettamista. Rekisteristä poistettua ilma-alusta ei voi käyttää ilmailuun ennen uudelleen rekisteröintiä.</t>
  </si>
  <si>
    <t>Ilma-aluksen vuotuisesta lentokelpoisuuden valvontamaksusta voi hakemuksesta saada vapautuksen, jos ilma-alusta ei käytetä lentotoimintaan koko maksuvuonna.</t>
  </si>
  <si>
    <t>Ilma-aluksen kiinnityksen uudistaminen / Förnyelse av inteckningen av luftfartyg</t>
  </si>
  <si>
    <t>Ilma-aluskiinnityksen uudistamista tai kuolettamista voi hakea se, jolla on alkuperäinen velkakirja tai velkakirjat hallussaan.</t>
  </si>
  <si>
    <t>Ilma-aluksen myyjä voi ilmoittaa viranomaiselle omistusoikeutensa päättymisestä sen varmistamiseksi, että hän vapautuu omistajan velvoitteista ilma-aluksen osalta.</t>
  </si>
  <si>
    <t>Ilma-aluksen käyttäjää, haltijaa tai edustajaa koskevien tietojen muutoksista on ilmoitettava 14 päivän kuluessa Liikenne- ja viestintävirastoon.</t>
  </si>
  <si>
    <t>Lupa ilmailuun tarvitaan silloin, kun lentokelpoisuustodistus ei jostain syystä ole voimassa tai sitä ei voida myöntää, mutta tästä huolimatta ilma-aluksella on tarve lentää ja voidaan lentää turvallisesti annettujen lentoehtojen puitteissa, kuten esimerkiksi tarvittaessa siirtolentolupa lentokelpoisuustarkastukseen edellisen lentokelpoisuuden tarkastustodistuksen päästyä jo vanhenemaan.</t>
  </si>
  <si>
    <t>Ilma-alukselle voidaan myöntää RVSM (Reduced Vertical Separation Minima) -lentokelpoisuustodistus, kun edellytykset sen myöntämiseen täyttyvät. Todistus tarvitaan RVSM -operointikelpoisuuden saamiseksi, jotta ilma-aluksella voisi lentää RVSM -ilmatilassa.</t>
  </si>
  <si>
    <t>Tyyppihyväksytylle ilma-alukselle voidaan myöntää lentokelpoisuustodistus. Lentokelpoisuustodistuksen tulee olla rekisteröintivaltion viranomaisen myöntämä.</t>
  </si>
  <si>
    <t>Ilma-alukselle voidaan myöntää melutodistus sen melutason osoittamiseksi, kun edellytykset melutodistuksen myöntämiselle täyttyvät. Melutodistuksen tulee olla ilma-aluksen rekisteröintivaltion viranomaisen myöntämä.</t>
  </si>
  <si>
    <t>Lentokelpoisuustarkastuksen tilaaminen viranomaiselta</t>
  </si>
  <si>
    <t>Tällä lomakkeella lentokelpoisuuden tarkastaja voi ilmoittaa sähköisesti tarkastuksesta ja lentokelpoisuuden jatkosta. Ilmoitus tulee tehdä 10 vuorokauden kuluessa  tarkastuksesta/jatkosta.</t>
  </si>
  <si>
    <t>Tällä lomakkeella ilmoitetaan organisaation vastuuhenkilöksi esitettävän henkilön kokemus ja suostumus tehtävään.</t>
  </si>
  <si>
    <t>Ilma-alusten huolto-organisaation hyväksymishakemus</t>
  </si>
  <si>
    <t>Ilmailuvälineiden valmistusorganisaation hyväksymishakemus</t>
  </si>
  <si>
    <t>Ilma-alusten huoltohenkilöstön koulutusorganisaation hyväksymishakemus</t>
  </si>
  <si>
    <t>Jatkuvan lentokelpoisuuden hallintaorganisaation hyväksymishakemus</t>
  </si>
  <si>
    <t>Ilma-aluksen huolto-organisaation hyväksymishakemus muille kuin kaupalliseen ilmakuljetukseen käytettäville ilma-aluksille.</t>
  </si>
  <si>
    <t>Lentonäytösten ja -kilpailujen järjestämiseen vaaditaan Traficomin lupa.</t>
  </si>
  <si>
    <t>Traficom hyväksyy lentoliikenteen päästökaupan ja CORSIAn todentajat Suomessa.</t>
  </si>
  <si>
    <t>Hyväksynnän hakijat ovat pääosin Suomen ulkopuolelta. Volyymit pieniä (tällä hetkellä Suomessa 1 hyväksytty todentaja).</t>
  </si>
  <si>
    <t>Hakemus lentää Suomen ilmatilassa ulkomaille rekisteröidyllä ilma-aluksella, jolla ei ole ICAO:n mukaista lentokelpoisuustodistusta</t>
  </si>
  <si>
    <t>Tällä hakemuksella voit hakea muutostyö- tai korjaussuunnitelman hyväksyntää kansallisen sääntelyn alaiselle (Liite I) muulle kuin harrasterakenteiselle ilma-alukselle, mukaanlukien muutokset ilma-aluksen ohjekirjoihin, kuten lentokäsikirjaan tai huolto-ohjeisiin.</t>
  </si>
  <si>
    <t>Tarvitset Traficomin myöntämän liikenneluvan, jos Suomeen sijoittunut yrityksesi haluaa harjoittaa kaupallista ilmakuljetusta</t>
  </si>
  <si>
    <t>Tarkastuslentäjän valtuutusta ja kielitaitotarkastajan valtuutusta ensimmäistä kertaa hakeville sekä kertauskoulutuksia valtuutusten ylläpitoon</t>
  </si>
  <si>
    <t>Ilmoituksenvarainen koulutusorganisaatio (DTO) voi antaa koulutusta yksimoottorisilla lentokoneilla ja helikoptereilla</t>
  </si>
  <si>
    <t>Tietoa onnettomuuksista ja vaaratilanteista Traficomille turvallisuusvirastossa käytetään turvallisuustyön kehittämiseksi ja sen edistämiseksi.</t>
  </si>
  <si>
    <t>Lupa on tarkoitettu koulutusorganisaatioille, jotka haluavat antaa teoria- ja lentokoulutusta kansallista harrastelentäjän lupakirjaa varten.</t>
  </si>
  <si>
    <t>Hae lupaa kaupalliseen erityislentotoimintaan (SPO)</t>
  </si>
  <si>
    <t>Hae lennonjohtajan (ATCO) tai lennontiedottajan lupakirjaa, kelpuutusta, yksikköhyväksyntämerkintää tai lupakirjan merkintää.</t>
  </si>
  <si>
    <t>Jokaisesta Suomen ilma-alusrekisteriin merkitystä ilma-aluksesta on tehtävä vuosittain tilastoilmoitus ilma-aluksella lennetyistä lennoista</t>
  </si>
  <si>
    <t>Hae lupaa lentoesteelle. Ilmailulle mahdollisesti vaaraa aiheuttavan laitteen, rakennuksen, rakennelman ja merkin asettamiseen tarvitaan lentoestelupa.</t>
  </si>
  <si>
    <t>Laivanisäntänä toimittaa aluskohtaiset meripalvelutiedot Suomen lipun alla olevien alusten osalta.</t>
  </si>
  <si>
    <t>Jätteiden jättöpakkoa ja ilmoitusvelvollisuutta koskeva poikkeus</t>
  </si>
  <si>
    <t>Traficomin radiotarkastajat sekä nimetyt katsastajat suorittavat alusten radiolaitteiden perus-, uusinta- ja määräaikaiskatsastuksia.</t>
  </si>
  <si>
    <t>Veneilijöiden ja merenkulun radiolähetinten hallussapitoon ja käyttöön tarvitaan radiolupa, jonka myöntää Liikenne- ja viestintävirasto Traficom.</t>
  </si>
  <si>
    <t>Traficom myöntää turvallisuusluvan Suomessa toimiville rataverkon haltijoille.</t>
  </si>
  <si>
    <t>Rautatieliikenteen harjoittajien ja rataverkon haltijoiden tulee ilmoittaa kirjallisesti tapahtuneet onnettomuudet ja vaaratilanteet Traficomiin.</t>
  </si>
  <si>
    <t>Rautatieyritys tarvitsee toimiluvan päätoimista rautatieliikenteen harjoittamista varten</t>
  </si>
  <si>
    <t>Tässä palvelussa voi pyytää tietoja ilmailun poikkeamatapahtumista eurooppalaisesta keskusrekisteristä</t>
  </si>
  <si>
    <t>Easa ja muut tyyppihyväksynnät</t>
  </si>
  <si>
    <t>Traficom hankkii rekisteröintitoiminnan järjestämiseksi tarvittavat avustavat palvelut julkisilta tai yksityisiltä yhteisöiltä (sopimusrekisteröijä).</t>
  </si>
  <si>
    <t>Vahva sähköinen tunnistautuminen ja sähköinen allekirjoitus eivät ole käytössä</t>
  </si>
  <si>
    <t>Ennakkoilmoittajan tehtäviin kuuluu veneen tai moottorin tietojen tallentaminen vesikulkuneuvorekisteriin ennen rekisteröintiä.</t>
  </si>
  <si>
    <t>Kansainväliseen liikenteen käytettävillä yli 500bt olevilla matkustaja-ja lastialuksilla tulee olla historiatiedot (Continuous Synopsis Record, CSR).</t>
  </si>
  <si>
    <t>Alus on suomalainen ja oikeutettu käyttämään Suomen lippua, jos sen omistuksest yli 60% on suomalaista. Jos ulkomaisessa omistuksessa oleva alus täyttää merilaissa olevat ehdot, Traficom voi hakemuksesta hyväksyä sen suomalaiseksi.</t>
  </si>
  <si>
    <t>Traficom voi hakemuksesta merkitä kauppa-alusluetteloon aluksen, joka on merkitty rekisteriin Suomessa (myös Ahvenanmaalla).</t>
  </si>
  <si>
    <t>Aluksen rekisteritiedoissa tapahtuneiden muutosten kirjaaminen liikenneasioiden rekisteriin.</t>
  </si>
  <si>
    <t>Palvelussa tarvitaan osassa tapauksista dokumentit alkuperäisinä.</t>
  </si>
  <si>
    <t>Rekisteröidyn aluksen poistaminen liikenneasioiden rekisteristä. </t>
  </si>
  <si>
    <t>Liikenneasioiden rekisterissä olevan aluksen rekisteriotteen ja/tai rasitustodistuksen tilaaminen. </t>
  </si>
  <si>
    <t>Sähköinen asiointipalvelu tällä hetkellä poissa käytöstä. Tarkoitus ottaa uudelleen käyttöön.</t>
  </si>
  <si>
    <t>Alukseen tai alusrakennukseen vahvistetun kiinnityksen uudistaminen tai sen kuolettaminen.</t>
  </si>
  <si>
    <t>Alusrakennuksena liikenneasioiden rekisteriin rekisteröidyn rakenteilla olevan aluksen poistaminen rekisteristä. </t>
  </si>
  <si>
    <t>Suomessa rakenteilla oleva alus voidaan pyynnöstä merkitä rakenteilla olevana aluksena rekisteriin, jos se valmistuttuaan täyttää rekisteröinnin edellytykset. Traficom pitää rekisteriä niiden alusten osalta, joiden kotipaikka on manner-Suomi. Jos aluksen kotipaikka on ahvenamaan maakunta, rekisterinpitäjänä toimii Ahvenanmaan valtionvirasto.</t>
  </si>
  <si>
    <t>Hakemus tehdään aina kirjallisesti. Traficom voi myöntää erivapauden pakottavista syistä ja vain kansi- tai konepäällystön toimiin. Henkilöllä on oltava riittävä pätevyys toimen turvalliseksi hoitamiseksi eikä menettely saa aiheuttaa vaaraa ihmishengelle, omaisuudelle tai ympäristölle.</t>
  </si>
  <si>
    <t>Vähäinen käyttöaste todennäköinen</t>
  </si>
  <si>
    <t>Laivanisäntä hakee Traficomilta tai suoraan nimetyltä aluksenmittaajalta aluksenmittausta. Nimettyjen aluksenmittaajien yhteystiedot ovat Traficomin nettisivuilla.</t>
  </si>
  <si>
    <t>Harrasterakenteisten ilma-alusten suunnittelulle ja suurten muutos- ja korjaustöiden suunnittelulle tarvitaan ilmailuviranomaisen hyväksyntä. Erillistä suunnittelun hyväksyntää ei tarvita, jos ilma-alus tehdään tunnettujen piirustusten mukaisesti. Jos ilma-aluksen suunnittelusta poiketaan siten, että suuren muutostyön määritelmä täyttyy, tulee suunnitelmalle hakea hyväksyntä ennen ilma-aluksen rakentamista (esim. alkuperäisestä suunnitelmasta poikkeava moottorityyppi).</t>
  </si>
  <si>
    <t>Haetaan lentopaikan pitolupaa jossa varmistetaan lentopaikan ilmailumääräystenmukaisuus</t>
  </si>
  <si>
    <t>Haetaan lentopaikan rakentamislupaa jossa varmistetaan ilmailumääräysten edellytyksien täyttyminen rakennettavalle lentopaikalle.</t>
  </si>
  <si>
    <t>Traficom voi myöntää erityisistä syistä luvan ilmailuun kieltoalueella. Luvat myönnetään aina alue- ja tapauskohtaisesti.</t>
  </si>
  <si>
    <t>Ennen kuin uutta tai muutettua rautatieliikenteen kalustoyksikköä saa käyttää EU:n rataverkossa, sille on saatava lupa tai hyväksyntä. Lupa tai hyväksyntä voidaan myöntää kalustoyksikölle ja/tai kalustoyksikkötyypille (kalustoyksikön tyyppihyväksyntä) taikka yksittäiselle kalustoyksikölle, joka on tyyppihyväksytyn kalustoyksikkötyypin mukainen (kalustoyksikön markkinoillesaattamislupa).</t>
  </si>
  <si>
    <t>Vesikulkuneuvon tai moottorin valmistajana, maahantuojana, myyjänä tai muuna vastaavana elinkeinonharjoittajana voit käyttää rekisteröimätöntä vesikulkuneuvoa esimerkiksi koeajossa tai markkinoinnissa, jos Traficom on myöntänyt yritykselle koetunnuksen.</t>
  </si>
  <si>
    <t>Aluksen miehityksen vahvistamisesta säädetään laivaväestä ja aluksen turvallisuusjohtamisesta annetussa laissa sekä aluksen miehityksestä ja laivaväen pätevyydestä annetussa asetuksessa. Asetuksessa annetaan tarkemmat säännökset hakemukseen liitettävistä selvityksistä</t>
  </si>
  <si>
    <t>Käyttöaste luultavasti vähäinen.</t>
  </si>
  <si>
    <t>Metro- ja raitioliikenteen harjoittamisesta ja liikenteen harjoittamiseen käytettävän rataverkon hallinnasta on tehtävä kirjallinen ilmoitus Traficomille viimeistään 3 kk ennen toiminnan aloittamista. Vapaamuotoisen ilmoituksen lisäksi toimijan tulee toimittaa Traficomiin turvallisuusjohtamisjärjestelmä.</t>
  </si>
  <si>
    <t>Merioikeuksissa otetaan vastaan meriselityksiä, joiden antamisvelvollisuudesta säädetään merilaissa. </t>
  </si>
  <si>
    <t>Onnettomuuksista, vakavista vaaratilanteista ja poikkeamista siviili-ilmailussa Suomen alueella tai suomalaisella ilma-aluksella tai Suomessa myönnetyn lentotoimintaluvan nojalla on ilmoitettava Traficomille.</t>
  </si>
  <si>
    <t>Veneen voi rakentaa myös itse, se on silloin omavalmiste. Vene on historiallinen mikäli se on rakennettu ennen vuotta 1950 tai sen yksilöllinen jäljitelmä. Omavalmisteet ja historialliset veneet tulee rekisteröidä, mikäli ne kuuluvat rekisteröintivelvollisuuden piiriin.</t>
  </si>
  <si>
    <t>Kaikki hakemukset saapuvat kirjaamon kautta ja käsitellään saapumisjärjestyksessä.</t>
  </si>
  <si>
    <t>Suomen rataverkolla liikennöivät rautatieliikenteen harjoittajat tarvitsevat liikennöintiä varten yhtenäisen turvallisuustodistuksen.</t>
  </si>
  <si>
    <t>Traficom voi perustaa tilapäisiä ilmailun vaara-alueita tai rajoittaa ilmailun tietyllä alueella määräajaksi sekä myöntää ilmatilan käytön etuoikeuksia.</t>
  </si>
  <si>
    <t>Lentotoiminnan harjoittajat, lentotoiminnan koulutusorganisaatiot, lentopaikan pitäjät, asematasopalvelujen tarjoajat, lennonvarmistuspalvelun tarjoajat ja lennonjohtajien koulutusorganisaatiot voivat esittää Traficomille vaihtoehtoista tapaa täyttää toiminnalle asetetun asetuksen vaatimukset,</t>
  </si>
  <si>
    <t>Asiakas saa halutessaan vesikulkuneuvolle haluamansa vapaan rekisteritunnuksen maksua vastaan. Tunnuksen voi varata etukäteen. </t>
  </si>
  <si>
    <t>Tulee tarkistaa useasta järjestelmästä, onko tunnus vapaa.</t>
  </si>
  <si>
    <t>Asiakas voi tilata mistä tahansa vesikulkuneuvosta allekirjoitetun ja leimatun rekisteriotteen.  Ilman leimaa ja allekirjoitusta tämän voi tulostaa jo sähköisenä. </t>
  </si>
  <si>
    <t>Asiakas voi siirtää rekisteritunnuksen veneeltä toiselle maksua vastaan.</t>
  </si>
  <si>
    <t>Asiakas voi muuttaa veneen tietoja rekisteriin. </t>
  </si>
  <si>
    <t>Palvelusta voi tilata ajantasaista tietoa vesikulkuneuvoista. Tilauksessa valitut eri tietotuotteet muodostavat yhden siirtotiedoston, joka sisältää yksittäisille vesikulkuneuvoille tilauksessa valittujen tietotuotteiden tietosisällöt.</t>
  </si>
  <si>
    <t>Vesikulkuneuvo ja sen moottori tulee rekisteröidä liikenteen palveluista annetun lain (320/2017) VI osassa tarkoitettuun liikenneasioiden rekisteriin, jos se kuuluu rekisteröintivelvollisuuden piiriin.</t>
  </si>
  <si>
    <t>Lopullisella poistolla tarkoitetaan vesikulkuneuvon poistamista rekisteristä niin, ettei se enää koskaan palaa rekisteriin.</t>
  </si>
  <si>
    <t>Vesikulkuneuvon myyjä voi tehdä luovutusilmoituksen tuntemattomalle, jos uusi omistaja ei ole tiedossa, eikä hän ole rekisteröinyt vesikulkuneuvoa nimilleen.</t>
  </si>
  <si>
    <t>Vesikulkuneuvon myyjä voi tehdä ilmoituksen omistajuutensa päättymisestä. Luovutusilmoitus päättää myyjän velvollisuudet vesikulkuneuvoa kohtaan.</t>
  </si>
  <si>
    <t>Vesikulkuneuvon omistajan tai haltijan velvollisuus on ilmoittaa rekisteriin, jos vaihtaa vesikulkuneuvolle moottorin. </t>
  </si>
  <si>
    <t>Rekisteröidyn vesikulkuneuvon omistajanmuutos tulee tehdä viimeistään 30 päivän sisällä kaupanteosta.</t>
  </si>
  <si>
    <t>Vesikulkuneuvo tulee poistaa rekisteristä, jos se on lunastettu, myyty ulkomaille, viety ulkomaille, poistettu käytöstä, rikkoutunut, uponnut tai anastettu. Poiston voi tehdä myös, jos vesikulkuneuvo ei täytä enää rekisteröinnin edellytyksiä.</t>
  </si>
  <si>
    <t>Voit tarkastaa omat tai julkiset vesikulkuneuvotiedot. Voit tehdä asiakirjatilauksen veneen tiedoista.</t>
  </si>
  <si>
    <t>Vesikulkuneuvon omistaja tai haltija voi halutessaan tilata uuden rekisteröintitodistuksen (esim. kadonneen tilalle) tai sen kaksoiskappaleen.</t>
  </si>
  <si>
    <t>Rekisteristä poistetun vesikulkuneuvon voi rekisteröidä uudelleen, kun se otetaan taas vesiliikennekäyttöön Suomessa.</t>
  </si>
  <si>
    <t>Varmenne on 6 merkkiä pitkä koodi, joka oikeuttaa tekemään vesikulkuneuvolle sen omistaja- ja haltijatietoihin liittyviä muutoksia.</t>
  </si>
  <si>
    <t>Yksityisraiteiden haltijat voivat noudattaa ilmoitusmenettelyä turvallisuusluvan hakemisen sijasta.</t>
  </si>
  <si>
    <t>Voit tarkastaa omat tai julkiset ilma-alustiedot. Voit tehdä asiakirjatilauksen ilma-aluksen tiedoista.</t>
  </si>
  <si>
    <t>Voit hakea rautatieliikenteen kuljettajan lupakirjaa.</t>
  </si>
  <si>
    <t>Voit ilmoittaa palveluksessa olevien kuljettajien työsuhteiden alkamisesta, päättymisistä, turvaamisista yms. tiedot rautatieliikenteen kuljettajien lupakirjarekisteriin.</t>
  </si>
  <si>
    <t>Voit hakea rautatieliikenteen oppilaitoshyväksyntää.</t>
  </si>
  <si>
    <t>Voit ilmoittaa lupakirjakoulutuksesta.</t>
  </si>
  <si>
    <t>Alusten saapumis- ja lähtöilmoitukset kaupallisessa meriliikenteessä</t>
  </si>
  <si>
    <t>Kauppamerenkulkuun Suomen vesialueella ei saa käyttää muita kuin suomalaisia aluksia, ellei kysymyksessä ole ulkomaanliikenne. Traficom antaa tietyin ehdoin luvan kauppamerenkulun harjoittamiseen ulkomaisella aluksella, meriliikenteen kabotaasi, jos tarkoitukseen ei ole kohtuudella saatavilla Suomen tai muun Euroopan unionin jäsenvaltion lipun alla purjehtivaa alusta.</t>
  </si>
  <si>
    <t>luvat</t>
  </si>
  <si>
    <t>Aluskohtainen lupakirja, joka voidaan myöntää aluksen päällikölle tai perämiehelle, jos aluksen bruttovetoisuus on alle 3700. Vapautus luotsinkäytöstä edellyttää kuitenkin, että aluksen päällikölle on myönnetty erivapaus. Erivapaus luotsinkäyttövelvollisuudesta voidaan myöntää yksittäiselle tai useammalle väylälle. </t>
  </si>
  <si>
    <t>Liikenne- ja viestintävirasto voi hakemuksesta myöntää aluksille poikkeuksia velvollisuudesta käyttää luotsia, jos alusturvallisuutta ja ympäristöä ei vaaranneta ja velvollisuutta koskevien säännösten noudattaminen olisi ilmeisen tarkoituksetonta tai kohtuuttoman hankalaa.</t>
  </si>
  <si>
    <t>Pyynnöstä Traficom toimittaa otteen. Meripalveluotteen saa sähköisesti ilman leimaa ja allekirjoitusta.</t>
  </si>
  <si>
    <t>Väyläpäätösmenettelyyn liittyvä ilmoitus</t>
  </si>
  <si>
    <t>Ilmoitus vikaantuneesta turvalaitteesta merellä / sisävesillä</t>
  </si>
  <si>
    <t>Sidosryhmien toimittama tiedotettava tieto</t>
  </si>
  <si>
    <t>Merikarttamateriaalin käyttöön liittyvä lupamenettelyy</t>
  </si>
  <si>
    <t>Navigoinnin turvallisuuden kannalta tärkeiden merenkulun loistotietojen hakupalvelu.</t>
  </si>
  <si>
    <t>Navigoinnin turvallisuuden kannalta tärkeiden tietojen jakelu merenkulkijoille ja veneilijöille.</t>
  </si>
  <si>
    <t>Luettelo Suomen ajantasaisista merikarttojen editioista ja painoksista.</t>
  </si>
  <si>
    <t>Liikenne- ja viestintävirasto vastaa tieturvallisuusarvioijien koulutuksesta.</t>
  </si>
  <si>
    <t>Koulutusten järjestymisen edellytyksenä min. osallistujamäärä</t>
  </si>
  <si>
    <t>Veneilyjärjestön laatukäsikirjan auditointi.</t>
  </si>
  <si>
    <t>Myönnetään huvivenedirektiivinmukainen valmistajatunnus hakijalle.</t>
  </si>
  <si>
    <t>Myönnetään pursiseuralle erikoislipun käyttöoikeus.</t>
  </si>
  <si>
    <t>Yritys  hakee valvotun edustajan hyväksyntää Traficomilta</t>
  </si>
  <si>
    <t>Yritys  hakee tunnetun lähettäjän hyväksyntää Traficomilta</t>
  </si>
  <si>
    <t>Yritys  hakee valvotun toimittajan hyväksyntää Traficomilta</t>
  </si>
  <si>
    <t>Radan käyttöönottamiseksi tarvitaan Liikenne- ja viestintäviraston myöntämä käyttöönottolupa. Rataverkon haltija toimittaa ensin suunnitelman ratahankkeesta Traficomiin.</t>
  </si>
  <si>
    <t>Mikäli uudistettavaa tai parannettavaa rataa aiotaan käyttää ennen käyttöönottoluvan myöntämistä, rataverkon haltijan on haettava sille rakentamisaikaista käyttölupaa Traficomilta.</t>
  </si>
  <si>
    <t>Hankkeen valmistuessa rataverkon haltija hakee lopullista käyttöönottolupaa Traficomilta.</t>
  </si>
  <si>
    <t>Rataverkon haltija hakee radan yleissuunnitelman tai ratasuunnitelman hyväksyntää Traficomilta.</t>
  </si>
  <si>
    <t>Rataverkon haltija tai raideliikenteen harjoittaja hakee Traficomilta lupaa poiketa viranomaismääräyksestä.</t>
  </si>
  <si>
    <t>YTE:ä kalustoon tai infraan soveltava taho esim. Rataverkon haltija, raideliikenteen harjoittaja tai kalustonvalmistaja esittää Traficomille, että Suomi hakisi komissiolta YTE:n soveltamatta jättämistä</t>
  </si>
  <si>
    <t>Toimijan tulee hakea lupa ryhtyäkseen toimimaan luvanvaraisena toimijana</t>
  </si>
  <si>
    <t>Luvanvarainen toimija voi hakea lupaa poiketa hyväksytyistä menettelyistä</t>
  </si>
  <si>
    <t>Toimijan tulee hakea lupa muuttaa toimintaansa luvanvaraisena toimijana</t>
  </si>
  <si>
    <t>Miehittämättömän ilma-alusjärjestelmän käyttäjän tulee rekisteröityä (vaatimus ei vielä sovellettava)</t>
  </si>
  <si>
    <t>Miehittämättömän ilma-alusjärjestelmän kauko-ohjaaja voi rekisteröityä verkkoteoriakokeeseen (vaatimus ei vielä sovellettava)</t>
  </si>
  <si>
    <t>Miehittämättömän ilma-alusjärjestelmän kauko-ohjaaja voi rekisteröityä valvottuun lisäteoriakokeeseen (vaatimus ei vielä sovellettava)</t>
  </si>
  <si>
    <t>Toimija voi hakeutua miehittämättömien ilma-alusten kauko-ohjaajien valvottujen lisäteoriakokeiden järjestäjäksi</t>
  </si>
  <si>
    <t>Miehittämättömän ilmailun ilmoituksenvaraisen toimijan tulee tehdä ilmoitus vakioskenaarion mukaisesta toiminnasta</t>
  </si>
  <si>
    <t>Miehittämättömän ilmailun luvanvaraista toimintaa suorittavan toimijan tulee hakea lupa toimintaan tai Kevyen miehittämättömän ilma-alusjärjestelmän käyttäjän hyväksyntätodistusta</t>
  </si>
  <si>
    <t>Aluksilta vaadittujen järjestelmien tarkastukset ja hyväksynnät</t>
  </si>
  <si>
    <t>Jokainen palvelutapaus on yksilöllinen ja lähtötietojen tarve ja laatu vaihtelee tapauskohtaisesti. Lisäksi määrät ovat pieniä.</t>
  </si>
  <si>
    <t>Aluksilta vaadittujen todistusten todistusten myöntäminen</t>
  </si>
  <si>
    <t>Poikkeuslupien myöntäminen</t>
  </si>
  <si>
    <t>Aluksilta vaadittujen hyväksyntien ja arviointien myöntäminen</t>
  </si>
  <si>
    <t>Toimiluvan myöntäminen</t>
  </si>
  <si>
    <t>Toimilupaa koskevia hakemuksia ja muutosilmoituksia tehdään niin harvoin, ettei niitä ole tarkoituksenmukaista jatkossakaan digitalisoida</t>
  </si>
  <si>
    <t>Henkilöluvan myöntäminen</t>
  </si>
  <si>
    <t>Lääketieteellisten kelpoisuustodistusten laatiminen, käsittely, auditointi ja valvonta ilmailulääketieteen keskuksille ja ilmailulääkäreille</t>
  </si>
  <si>
    <t>Palvelusta voi hakea radiolupaa, joka tulee heti voimaan asiakkaan maksettua ensimmäisen vuoden taajuusmaksun.</t>
  </si>
  <si>
    <t>Palvelusta voi hakea radiolupaa, joka tulee vireille asiakkaan jätettyä hakemuksen. Asiointipalvelun osalta ei ole kehittämistarvetta.</t>
  </si>
  <si>
    <t>Palvelun kautta voi hakea radio- ja televisiotoimintaa liittyvää toimilupaa. Asiointipalvelun osalta ei ole kehittämistarvetta.</t>
  </si>
  <si>
    <t>Tiedonkeruujärjestelmän kautta kerätään viestintäpalveluja tarjoavilta toimijoilta tietoja.</t>
  </si>
  <si>
    <t>Kirjelähetyksiä koskevasta postitoiminnasta on ennen toiminnan aloittamista tehtävä postitoimintailmoitus. Asiointipalvelun osalta ei ole kehittämistarvetta.</t>
  </si>
  <si>
    <t>Teletoiminnan harjoittajan on ennen toiminnan aloittamista tehtävä sähköinen teletoimintailmoitus. Asiointipalvelun osalta ei ole kehittämistarvetta.</t>
  </si>
  <si>
    <t>Tilausohjelmapalveluja tarjoavan Suomeen sijoittuneen palveluntarjoajan on ennen toiminnan aloittamista tehtävä sähköinen tilausohjelmapalveluilmoitus. Asiointipalvelun osalta ei ole kehittämistarvetta.</t>
  </si>
  <si>
    <t>Palvelussa voi ilmoittaa havaitsemastaan radiohäiriöstä. Asiointipalvelun osalta ei ole kehittämistarvetta.</t>
  </si>
  <si>
    <t>Traficom myöntää teleyritysten käyttöön niiden tarvitsemat puhelinnumerot ja tunnukset. Asiointipalvelun osalta ei ole kehittämistarvetta.</t>
  </si>
  <si>
    <t>Verkkotietopiste.fi -palvelusta voi hakea tietoa verkkojen rakentamissuunnitelmista yhteisrakentamisen sopimiseksi. Lisäksi palvelusta saa tietoa siitä, keillä verkkotoimijoilla voi olla verkkoja haetulla alueella.</t>
  </si>
  <si>
    <t>Toimiluvasta vapaata televisiotoimintaa harjoittavan Suomeen sijoittuneen palveluntarjoajan on ennen toiminnan aloittamista tehtävä ohjelmistotoimintailmoitus Liikenne- ja viestintävirasto Traficomille.  Sähköisellä lomakkeella voi myös ilmoittaa aikaisemmassa ilmoituksessa annettuihin tietoihin vaikuttavista toiminnan muutoksista ja ohjelmistotoiminnan lopettamisesta. Sähköisellä lomakkeella voi myös ilmoittaa aikaisemmassa ilmoituksessa annettuihin tietoihin vaikuttavista toiminnan muutoksista ja toiminnan lopettamisesta. Asiointipalvelun osalta ei ole kehittämistarvetta.</t>
  </si>
  <si>
    <t>Maksutelevisiopalveluja tarjoavan Suomeen sijoittuneen palveluntarjoajan on ennen toiminnan aloittamista tehtävä sähköinen maksutelevisiopalveluilmoitus. Sähköisellä lomakkeella voi myös ilmoittaa aikaisemmassa ilmoituksessa annettuihin tietoihin vaikuttavista toiminnan muutoksista ja toiminnan lopettamisesta.Asiointipalvelun osalta ei ole kehittämistarvetta.</t>
  </si>
  <si>
    <t>Traficom käsittelee sellaiset kirjelähetykset, joita postiyritys ei pysty jakamaan vastaanottajalle tai palauttamaan lähettäjälle. Useimmiten syynä ovat lähetyksen puutteelliset tai virheelliset osoitetiedot. Asiointipalvelun osalta ei ole kehittämistarvetta.</t>
  </si>
  <si>
    <t>Laajakaistatukea voi hakea alueelle, joilla rakentaminen ei tapahdu markkinaehtoisesti. Asiointipalvelun osalta ei ole kehittämistarvetta.</t>
  </si>
  <si>
    <t>Maksua voi hakea kun tukipäätöksessä kuvattu verkko on rakennettu valmiiksi. Asiointipalvelun osalta ei ole kehittämistarvetta.</t>
  </si>
  <si>
    <t>Vahvistus Fi-verkkotunnusvälittäjäksi aikovan on ilmoittauduttava Traficomille ja luotava asiointitili. Asiointipalvelun osalta ei ole kehittämistarvetta.</t>
  </si>
  <si>
    <t>Fi-verkkotunnuksen hakeminen (merkitseminen) fi-verkkotunnusrekisteriin ja olemassa olevien tietojen ylläpito. Asiointipalvelun osalta ei ole kehittämistarvetta.</t>
  </si>
  <si>
    <t>Poistovaatimuksella voit vaatia omaa suojattua nimeäsi tai tavaramerkkiäsi loukkaavan verkkotunnuksen poistamista ja siirtoa itsellesi. Asiointipalvelun osalta ei ole kehittämistarvetta.</t>
  </si>
  <si>
    <t>Lakisääteinen velvoite ilmoittaa verkkotunnusvälitystoimintaan kohdistuvasta tietoturvaloukkauksesta. Yhteinen palvelu KTK:n kanssa. Asiointipalvelun osalta ei ole kehittämistarvetta.</t>
  </si>
  <si>
    <t>Palvelussa voit ilmoittaa tunnistusvälityspalvelun tai tunnistusvälineen häiriöstä. Asiointipalvelun osalta ei ole kehittämistarvetta.</t>
  </si>
  <si>
    <t>Sähköisen tunnistamisen välineen tarjoajan ilmoitus uudesta tunnistusvälineestä Liikenne- ja viestintävirasto Traficomin Kyberturvallisuuskeskukselle. Asiointipalvelun osalta ei ole kehittämistarvetta.</t>
  </si>
  <si>
    <t>Luottamuspalvelun tarjoajan ilmoitus aikomuksesta lopettaa toiminta Liikenne- ja viestintävirasto Traficomin Kyberturvallisuuskeskukselle. Asiointipalvelun osalta ei ole kehittämistarvetta.</t>
  </si>
  <si>
    <t>Tällä lomakkeella tunnistusvälityksen tarjoaja ilmoittaa uudesta tunnistusvälityspalvelusta ennen toiminnan aloittamista. Asiointipalvelun osalta ei ole kehittämistarvetta.</t>
  </si>
  <si>
    <t>Luottamuspalvelun tarjoajan ilmoitus muutoksista luottamuspalvelun tarjoamisessa.Asiointipalvelun osalta ei ole kehittämistarvetta.</t>
  </si>
  <si>
    <t>Ilmoitus tietoturvaan liittyvästä haavoittuvuudesta tai uhasta. Tavoitetaso saavutetaan vuonna 2022. Myös luonnollisille henkilöille.</t>
  </si>
  <si>
    <t>Digitalisointi 2022</t>
  </si>
  <si>
    <t>Ilmoitus viestintäverkkoihin liittyvästä häiriöstä</t>
  </si>
  <si>
    <t>Ilmoitus luottamuspalvelun tietoturvaloukkauksista tai eheyden menetyksistä Liikenne- ja viestintävirasto Traficomin Kyberturvallisuuskeskukselle. Asiointipalvelun osalta ei ole kehittämistarvetta.</t>
  </si>
  <si>
    <t>Yksityishenkilön, yrityksen tai organisaation ilmoitus tietoturvaloukkauksesta. Tavoitetaso saavutetaan vuonna 2022. Myös luonnollisille henkilöille.</t>
  </si>
  <si>
    <t>Sähköisen tunnistuspalvelun tarjoajan ilmoitus tunnistusvälinepalvelussa tapahtuneista muutoksista. Asiointipalvelun osalta ei ole kehittämistarvetta.</t>
  </si>
  <si>
    <t>Ilmoitus sähköisen tunnistusvälitys- tai tunnistusvälinepalvelun lopettamisesta Liikenne- ja viestintävirasto Traficomin Kyberturvallisuuskeskukselle. Asiointipalvelun osalta ei ole kehittämistarvetta.</t>
  </si>
  <si>
    <t>Luottamuspalvelun tarjoajan ilmoitus palvelun tarjoamisen aloittamisesta Liikenne- ja viestintävirasto Traficomin Kyberturvallisuuskeskukselle. Asiointipalvelun osalta ei ole kehittämistarvetta.</t>
  </si>
  <si>
    <t>Keskeisten palveluntarjoajien tulee ilmoittaa EU:n NIS-direktiivin mukaisesti tietoturvapoikkeamista viranomaisille. Asiointipalvelun osalta ei ole kehittämistarvetta.</t>
  </si>
  <si>
    <t>Ilmoitus tunnistusvälityspalvelussa tapahtuneista muutoksista. Asiointipalvelun osalta ei ole kehittämistarvetta.</t>
  </si>
  <si>
    <t>Tietoturvallisuuden arviointilaitokset tarjoavat viranomaisille ja yrityksille luotettavaa ja puolueetonta tietoturvallisuuden arviointipalvelua. Arviointilaitokset hyväksyy Kyberturvallisuuskeskus. Asiointipalvelun osalta ei ole kehittämistarvetta.</t>
  </si>
  <si>
    <t>Vakavien tietoturvaloukkauksien havainnointipalvelu</t>
  </si>
  <si>
    <t>Tietoturvaloukkausten automaattinen ilmoituspalvelu</t>
  </si>
  <si>
    <t>Teleyrityksen ilmoitus häiriönhallinnan yhteystiedoista. Asiointipalvelun osalta ei ole kehittämistarvetta.</t>
  </si>
  <si>
    <t>Teleyrityksen ilmoitus tietoturvahäiriöstä. Asiointipalvelun osalta ei ole kehittämistarvetta.</t>
  </si>
  <si>
    <t>Teleyrityksen ilmoitus toimivuushäiriöstä. Asiointipalvelun osalta ei ole kehittämistarvetta.</t>
  </si>
  <si>
    <t>Alkavien yritysten palveluun hakeutuminen</t>
  </si>
  <si>
    <t>Ilmoittautuminen neuvontapalvelun asiakkaaksi</t>
  </si>
  <si>
    <t>Alkavien yritysten alkuneuvonta</t>
  </si>
  <si>
    <t>Yrityksen perustamiseen liittyvien asioiden kertominen</t>
  </si>
  <si>
    <t>Asiakkaiden digiosaaminen</t>
  </si>
  <si>
    <t>Alkavan yrityksen sähköiset työkalut</t>
  </si>
  <si>
    <t>Liiketoimintasuunnitelmapohjat ja laskurit</t>
  </si>
  <si>
    <t>Toimivien yritysten palveluun hakeutuminen</t>
  </si>
  <si>
    <t>Toimivien yritysten neuvonta</t>
  </si>
  <si>
    <t>Yrityksen kasvuun, kehittämiseen ja rahoitukseen liittyvät neuvontapalvelut</t>
  </si>
  <si>
    <t>Toimivan yrityksen sähköiset työkalut</t>
  </si>
  <si>
    <t>Liiketoiminnan kehittämisen ja rahoitushaun verkossa tapahtuvat ennakkokyselyt ja palvelutarpeen tunnistamistyökalut.</t>
  </si>
  <si>
    <t>Asiakkaiden digiosaaminen; kuntakoko ja resurssit rajaavat palveluiden syventämistä</t>
  </si>
  <si>
    <t>Vapaista toimitiloista tiedottaminen</t>
  </si>
  <si>
    <t>Vapaat toimitilat</t>
  </si>
  <si>
    <t>Tonttipalvelut</t>
  </si>
  <si>
    <t>Vapaista yritystonteista tiedottaminen</t>
  </si>
  <si>
    <t>Rakentamiseen liittyvät lupapalvelut</t>
  </si>
  <si>
    <t>Rakennuslupien myöntäminen</t>
  </si>
  <si>
    <t>Yrityksille, järjestöille ja luonnollisille henkilöille suunnattujen tapahtumien ilmoitusalusta</t>
  </si>
  <si>
    <t>Eläinten pitämiseen liittyvä toiminta - Ilmoitukset</t>
  </si>
  <si>
    <t>Makeramaksut</t>
  </si>
  <si>
    <t>Maaseutulinjan tukimaksut</t>
  </si>
  <si>
    <t xml:space="preserve">Ilmoitus eläintenpidon aloittamisesta Eläintenpitäjä- ja pitopaikkarekisteriin. </t>
  </si>
  <si>
    <t>Toimija voi hakea tukea peltoviljelyyn. Osapalvelu Tukioikeuksien myöntö ja siirto" on digiasteella 0.3. Tämä osapalvelu näillä näkymin lakkaa uuden ohjelmakauden alussa 2023, jolloin Peltotuet -palvelun digiaste nousee 1.1 -tasolle."</t>
  </si>
  <si>
    <t>asiointiplvelujen jakautuminen digiasteen mukaan</t>
  </si>
  <si>
    <t>Sopimukset sekä yrityksille että yksityisille. Päätösasiakirjat</t>
  </si>
  <si>
    <t>Järjestelmähaasteet, ohjelmapäivitys tarvitaan</t>
  </si>
  <si>
    <t>Liiketilojen ja vuokrahuoneistojen vuokrat, palvelumyynti ja ostot</t>
  </si>
  <si>
    <t>API-palvelu</t>
  </si>
  <si>
    <t>EI digitoteutusta</t>
  </si>
  <si>
    <t>Palveluntarjoajille (erityisesti matkailupalvelut) tarkoitettu asiointikanava sisältäen ohje- ja tietopankki- sekä viestintäominaisuuksia.</t>
  </si>
  <si>
    <t>organisaatioiden raportoimat palvelut</t>
  </si>
  <si>
    <t>Yritysten neuvontapalvelu</t>
  </si>
  <si>
    <t>Yritysten kansainvälistymispalvelut</t>
  </si>
  <si>
    <t>Yritysten neuvontapalvelut</t>
  </si>
  <si>
    <t>Ilmoitus yksityisten varhaiskasvatuspalvelujen tuottamisesta</t>
  </si>
  <si>
    <t>iltapäivätoiminnan harkinnanvarainen lisäavustushakemus</t>
  </si>
  <si>
    <t>iltapäivätoiminnan maksuvapautuskompensaatiohakemus</t>
  </si>
  <si>
    <t>Yleisavustushakemus, Kasvatus ja koulutus</t>
  </si>
  <si>
    <t>Virolahden kunta</t>
  </si>
  <si>
    <t>Yritysten kehittämispalvelu</t>
  </si>
  <si>
    <t>Yritysten kasvupalvelut</t>
  </si>
  <si>
    <t>Ddd</t>
  </si>
  <si>
    <t>Ampuma-aseasiat</t>
  </si>
  <si>
    <t>Bingo-asiat</t>
  </si>
  <si>
    <t>”ka”</t>
  </si>
  <si>
    <t>Vesilaitos</t>
  </si>
  <si>
    <t>Tapahtumailoitus</t>
  </si>
  <si>
    <t>Tapahtuma</t>
  </si>
  <si>
    <t>Ka</t>
  </si>
  <si>
    <t>ka</t>
  </si>
  <si>
    <t>Liikenne- ja viestintävirasto (Traficom) </t>
  </si>
  <si>
    <t>Vuoden 2020 PLUP-tuloksia</t>
  </si>
  <si>
    <t>Vuoden 2021 PLUP-tuloksia</t>
  </si>
  <si>
    <t>Kpl</t>
  </si>
  <si>
    <t>T2020</t>
  </si>
  <si>
    <t>T2021</t>
  </si>
  <si>
    <t>Muutos</t>
  </si>
  <si>
    <t>ddd</t>
  </si>
  <si>
    <t>Alle 0.9</t>
  </si>
  <si>
    <t>0.9 tai yli</t>
  </si>
  <si>
    <t>ei digi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</si>
</sst>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18"/>
      <name val="Arial"/>
    </font>
    <font>
      <b/>
      <sz val="11"/>
      <color rgb="FFFFFFFF"/>
      <name val="Arial"/>
    </font>
    <font>
      <b/>
      <sz val="11"/>
      <color rgb="FFFFFFFF"/>
      <name val="Calibri"/>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rgb="FF479A36"/>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
      <left/>
      <right/>
      <top style="thick">
        <color rgb="FF000000"/>
      </top>
      <bottom style="thick">
        <color rgb="FF000000"/>
      </bottom>
      <diagonal/>
    </border>
    <border>
      <left/>
      <right/>
      <top style="thick">
        <color rgb="FF000000"/>
      </top>
      <bottom/>
      <diagonal/>
    </border>
    <border>
      <left/>
      <right/>
      <top/>
      <bottom style="thick">
        <color rgb="FF000000"/>
      </bottom>
      <diagonal/>
    </border>
    <border>
      <left/>
      <right/>
      <top/>
      <bottom style="thin">
        <color theme="4" tint="0.3999755851924192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67">
    <xf numFmtId="0" fontId="0" fillId="0" borderId="0" xfId="0"/>
    <xf numFmtId="49" fontId="0" fillId="0" borderId="0" xfId="0" applyNumberFormat="1" applyAlignment="1">
      <alignment horizontal="center"/>
    </xf>
    <xf numFmtId="0" fontId="0" fillId="0" borderId="0" xfId="0" applyAlignment="1">
      <alignment horizontal="center"/>
    </xf>
    <xf numFmtId="0" fontId="16" fillId="33" borderId="0" xfId="0" applyFont="1" applyFill="1"/>
    <xf numFmtId="0" fontId="16" fillId="33" borderId="0" xfId="0" applyFont="1" applyFill="1" applyAlignment="1">
      <alignment horizontal="center"/>
    </xf>
    <xf numFmtId="0" fontId="16" fillId="33" borderId="0" xfId="0" applyFont="1" applyFill="1" applyAlignment="1" applyProtection="1">
      <alignment horizontal="center"/>
      <protection locked="0"/>
    </xf>
    <xf numFmtId="0" fontId="16" fillId="33" borderId="0" xfId="0" applyFont="1" applyFill="1" applyProtection="1">
      <protection locked="0"/>
    </xf>
    <xf numFmtId="0" fontId="0" fillId="0" borderId="0" xfId="0" applyProtection="1">
      <protection locked="0"/>
    </xf>
    <xf numFmtId="0" fontId="16" fillId="34" borderId="0" xfId="0" applyFont="1" applyFill="1" applyAlignment="1" applyProtection="1">
      <alignment horizontal="center"/>
      <protection locked="0"/>
    </xf>
    <xf numFmtId="0" fontId="0" fillId="34" borderId="0" xfId="0" applyFill="1" applyAlignment="1" applyProtection="1">
      <alignment horizontal="center"/>
      <protection locked="0"/>
    </xf>
    <xf numFmtId="0" fontId="0" fillId="34" borderId="0" xfId="0" applyNumberFormat="1" applyFill="1" applyAlignment="1" applyProtection="1">
      <alignment horizontal="center"/>
      <protection locked="0"/>
    </xf>
    <xf numFmtId="0" fontId="0" fillId="34" borderId="0" xfId="0" applyNumberFormat="1" applyFill="1" applyAlignment="1" applyProtection="1">
      <alignment horizontal="left"/>
      <protection locked="0"/>
    </xf>
    <xf numFmtId="0" fontId="0" fillId="34" borderId="0" xfId="0" applyFill="1"/>
    <xf numFmtId="0" fontId="0" fillId="0" borderId="0" xfId="0" applyFont="1" applyFill="1"/>
    <xf numFmtId="0" fontId="16" fillId="0" borderId="0" xfId="0" applyFont="1" applyFill="1" applyAlignment="1">
      <alignment horizontal="center"/>
    </xf>
    <xf numFmtId="0" fontId="16" fillId="0" borderId="0" xfId="0" applyFont="1"/>
    <xf numFmtId="0" fontId="16" fillId="0" borderId="0" xfId="0" quotePrefix="1" applyFont="1" applyAlignment="1">
      <alignment horizontal="right"/>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0" fillId="0" borderId="0" xfId="0" applyAlignment="1">
      <alignment horizontal="right"/>
    </xf>
    <xf numFmtId="1" fontId="0" fillId="0" borderId="0" xfId="0" applyNumberFormat="1" applyFill="1" applyProtection="1"/>
    <xf numFmtId="0" fontId="0" fillId="0" borderId="0" xfId="0" applyFill="1"/>
    <xf numFmtId="0" fontId="0" fillId="35" borderId="0" xfId="0" applyFill="1"/>
    <xf numFmtId="49" fontId="0" fillId="35" borderId="0" xfId="0" applyNumberFormat="1" applyFill="1"/>
    <xf numFmtId="0" fontId="0" fillId="0" borderId="0" xfId="0" applyFont="1" applyFill="1" applyAlignment="1">
      <alignment horizontal="center"/>
    </xf>
    <xf numFmtId="49" fontId="0" fillId="35" borderId="0" xfId="0" applyNumberFormat="1" applyFill="1" applyAlignment="1">
      <alignment horizontal="center"/>
    </xf>
    <xf numFmtId="9" fontId="0" fillId="0" borderId="0" xfId="42" applyFont="1"/>
    <xf numFmtId="0" fontId="0" fillId="0" borderId="0" xfId="0" applyNumberFormat="1" applyAlignment="1">
      <alignment horizontal="center"/>
    </xf>
    <xf numFmtId="0" fontId="16" fillId="36" borderId="0" xfId="0" applyFont="1" applyFill="1"/>
    <xf numFmtId="0" fontId="14" fillId="0" borderId="0" xfId="0" applyFont="1" applyAlignment="1">
      <alignment horizontal="left"/>
    </xf>
    <xf numFmtId="0" fontId="14" fillId="0" borderId="0" xfId="0" applyFont="1"/>
    <xf numFmtId="0" fontId="16" fillId="37" borderId="10" xfId="0" applyNumberFormat="1" applyFont="1" applyFill="1" applyBorder="1" applyAlignment="1">
      <alignment horizontal="center"/>
    </xf>
    <xf numFmtId="9" fontId="0" fillId="0" borderId="0" xfId="0" applyNumberFormat="1"/>
    <xf numFmtId="49" fontId="0" fillId="0" borderId="0" xfId="0" applyNumberFormat="1" applyFill="1"/>
    <xf numFmtId="0" fontId="0" fillId="0" borderId="0" xfId="0"/>
    <xf numFmtId="0" fontId="16" fillId="38" borderId="0" xfId="0" applyFont="1" applyFill="1" applyAlignment="1" applyProtection="1">
      <alignment horizontal="center"/>
      <protection locked="0"/>
    </xf>
    <xf numFmtId="0" fontId="16" fillId="38" borderId="0" xfId="0" applyFont="1" applyFill="1"/>
    <xf numFmtId="0" fontId="0" fillId="38" borderId="0" xfId="0" applyFill="1" applyAlignment="1" applyProtection="1">
      <alignment horizontal="center"/>
      <protection locked="0"/>
    </xf>
    <xf numFmtId="0" fontId="0" fillId="38" borderId="0" xfId="0" applyFill="1" applyAlignment="1" applyProtection="1">
      <alignment horizontal="left"/>
      <protection locked="0"/>
    </xf>
    <xf numFmtId="0" fontId="0" fillId="38" borderId="0" xfId="0" applyFill="1"/>
    <xf numFmtId="0" fontId="0" fillId="38" borderId="0" xfId="0" applyFill="1" applyAlignment="1">
      <alignment horizontal="center"/>
    </xf>
    <xf numFmtId="164" fontId="16" fillId="0" borderId="0" xfId="0" applyNumberFormat="1" applyFont="1"/>
    <xf numFmtId="0" fontId="16" fillId="0" borderId="0" xfId="0" applyFont="1" applyAlignment="1">
      <alignment horizontal="right"/>
    </xf>
    <xf numFmtId="0" fontId="18" fillId="0" borderId="0" xfId="0" applyFont="1" applyFill="1"/>
    <xf numFmtId="49" fontId="18" fillId="0" borderId="0" xfId="0" applyNumberFormat="1" applyFont="1" applyFill="1"/>
    <xf numFmtId="16" fontId="18" fillId="0" borderId="0" xfId="0" applyNumberFormat="1" applyFont="1" applyFill="1"/>
    <xf numFmtId="0" fontId="18" fillId="0" borderId="0" xfId="0" applyFont="1" applyFill="1" applyAlignment="1">
      <alignment horizontal="left"/>
    </xf>
    <xf numFmtId="0" fontId="20" fillId="39" borderId="11" xfId="0" applyFont="1" applyFill="1" applyBorder="1" applyAlignment="1">
      <alignment horizontal="center" wrapText="1" readingOrder="1"/>
    </xf>
    <xf numFmtId="0" fontId="21" fillId="39" borderId="12" xfId="0" applyFont="1" applyFill="1" applyBorder="1" applyAlignment="1">
      <alignment horizontal="center" wrapText="1" readingOrder="1"/>
    </xf>
    <xf numFmtId="0" fontId="21" fillId="39" borderId="0" xfId="0" applyFont="1" applyFill="1" applyAlignment="1">
      <alignment horizontal="center" wrapText="1" readingOrder="1"/>
    </xf>
    <xf numFmtId="0" fontId="19" fillId="39" borderId="0" xfId="0" applyFont="1" applyFill="1" applyAlignment="1">
      <alignment horizontal="center" wrapText="1"/>
    </xf>
    <xf numFmtId="0" fontId="21" fillId="39" borderId="13" xfId="0" applyFont="1" applyFill="1" applyBorder="1" applyAlignment="1">
      <alignment horizontal="center" wrapText="1" readingOrder="1"/>
    </xf>
    <xf numFmtId="0" fontId="16" fillId="37" borderId="14" xfId="0" applyFont="1" applyFill="1" applyBorder="1"/>
    <xf numFmtId="0" fontId="16" fillId="37" borderId="14" xfId="0" applyFont="1" applyFill="1" applyBorder="1" applyAlignment="1">
      <alignment horizontal="center"/>
    </xf>
    <xf numFmtId="0" fontId="16" fillId="37" borderId="0" xfId="0" applyFont="1" applyFill="1" applyBorder="1" applyAlignment="1">
      <alignment horizontal="center"/>
    </xf>
    <xf numFmtId="2" fontId="0" fillId="0" borderId="0" xfId="0" applyNumberFormat="1"/>
    <xf numFmtId="2" fontId="0" fillId="0" borderId="0" xfId="0" applyNumberFormat="1" applyAlignment="1">
      <alignment horizontal="center"/>
    </xf>
    <xf numFmtId="0" fontId="16" fillId="34" borderId="0" xfId="0" applyFont="1" applyFill="1"/>
    <xf numFmtId="0" fontId="16" fillId="0" borderId="0" xfId="0" applyFont="1" applyAlignment="1">
      <alignment horizontal="center"/>
    </xf>
    <xf numFmtId="0" fontId="16" fillId="37" borderId="10" xfId="0" applyFont="1" applyFill="1" applyBorder="1" applyAlignment="1">
      <alignment horizontal="left"/>
    </xf>
    <xf numFmtId="164" fontId="16" fillId="38" borderId="0" xfId="0" applyNumberFormat="1" applyFont="1" applyFill="1" applyAlignment="1">
      <alignment horizontal="center"/>
    </xf>
    <xf numFmtId="2" fontId="0" fillId="38" borderId="0" xfId="0" applyNumberFormat="1" applyFill="1" applyAlignment="1">
      <alignment horizontal="center"/>
    </xf>
    <xf numFmtId="164" fontId="0" fillId="0" borderId="0" xfId="0" applyNumberFormat="1" applyAlignment="1">
      <alignment horizontal="center"/>
    </xf>
    <xf numFmtId="0" fontId="16" fillId="38" borderId="0" xfId="0" applyFont="1" applyFill="1" applyAlignment="1">
      <alignment horizontal="center"/>
    </xf>
    <xf numFmtId="0" fontId="0" fillId="38" borderId="0" xfId="0" quotePrefix="1" applyFill="1"/>
  </cellXfs>
  <cellStyles count="43">
    <cellStyle name="20 % - Aksentti1" xfId="19" builtinId="30" customBuiltin="1"/>
    <cellStyle name="20 % - Aksentti2" xfId="23" builtinId="34" customBuiltin="1"/>
    <cellStyle name="20 % - Aksentti3" xfId="27" builtinId="38" customBuiltin="1"/>
    <cellStyle name="20 % - Aksentti4" xfId="31" builtinId="42" customBuiltin="1"/>
    <cellStyle name="20 % - Aksentti5" xfId="35" builtinId="46" customBuiltin="1"/>
    <cellStyle name="20 % - Aksentti6" xfId="39" builtinId="50" customBuiltin="1"/>
    <cellStyle name="40 % - Aksentti1" xfId="20" builtinId="31" customBuiltin="1"/>
    <cellStyle name="40 % - Aksentti2" xfId="24" builtinId="35" customBuiltin="1"/>
    <cellStyle name="40 % - Aksentti3" xfId="28" builtinId="39" customBuiltin="1"/>
    <cellStyle name="40 % - Aksentti4" xfId="32" builtinId="43" customBuiltin="1"/>
    <cellStyle name="40 % - Aksentti5" xfId="36" builtinId="47" customBuiltin="1"/>
    <cellStyle name="40 % - Aksentti6" xfId="40" builtinId="51" customBuiltin="1"/>
    <cellStyle name="60 % - Aksentti1" xfId="21" builtinId="32" customBuiltin="1"/>
    <cellStyle name="60 % - Aksentti2" xfId="25" builtinId="36" customBuiltin="1"/>
    <cellStyle name="60 % - Aksentti3" xfId="29" builtinId="40" customBuiltin="1"/>
    <cellStyle name="60 % - Aksentti4" xfId="33" builtinId="44" customBuiltin="1"/>
    <cellStyle name="60 % - Aksentti5" xfId="37" builtinId="48" customBuiltin="1"/>
    <cellStyle name="60 % - Aksentti6" xfId="41" builtinId="52" customBuiltin="1"/>
    <cellStyle name="Aksentti1" xfId="18" builtinId="29" customBuiltin="1"/>
    <cellStyle name="Aksentti2" xfId="22" builtinId="33" customBuiltin="1"/>
    <cellStyle name="Aksentti3" xfId="26" builtinId="37" customBuiltin="1"/>
    <cellStyle name="Aksentti4" xfId="30" builtinId="41" customBuiltin="1"/>
    <cellStyle name="Aksentti5" xfId="34" builtinId="45" customBuiltin="1"/>
    <cellStyle name="Aksentti6" xfId="38" builtinId="49" customBuiltin="1"/>
    <cellStyle name="Huomautus" xfId="15" builtinId="10" customBuiltin="1"/>
    <cellStyle name="Huono" xfId="7" builtinId="27" customBuiltin="1"/>
    <cellStyle name="Hyvä" xfId="6" builtinId="26" customBuiltin="1"/>
    <cellStyle name="Laskenta" xfId="11" builtinId="22" customBuiltin="1"/>
    <cellStyle name="Linkitetty solu" xfId="12" builtinId="24" customBuiltin="1"/>
    <cellStyle name="Neutraali" xfId="8" builtinId="28" customBuiltin="1"/>
    <cellStyle name="Normaali" xfId="0" builtinId="0"/>
    <cellStyle name="Otsikko" xfId="1" builtinId="15" customBuiltin="1"/>
    <cellStyle name="Otsikko 1" xfId="2" builtinId="16" customBuiltin="1"/>
    <cellStyle name="Otsikko 2" xfId="3" builtinId="17" customBuiltin="1"/>
    <cellStyle name="Otsikko 3" xfId="4" builtinId="18" customBuiltin="1"/>
    <cellStyle name="Otsikko 4" xfId="5" builtinId="19" customBuiltin="1"/>
    <cellStyle name="Prosenttia" xfId="42" builtinId="5"/>
    <cellStyle name="Selittävä teksti" xfId="16" builtinId="53" customBuiltin="1"/>
    <cellStyle name="Summa" xfId="17" builtinId="25" customBuiltin="1"/>
    <cellStyle name="Syöttö" xfId="9" builtinId="20" customBuiltin="1"/>
    <cellStyle name="Tarkistussolu" xfId="13" builtinId="23" customBuiltin="1"/>
    <cellStyle name="Tulostus" xfId="10" builtinId="21" customBuiltin="1"/>
    <cellStyle name="Varoitusteksti" xfId="14" builtinId="11" customBuiltin="1"/>
  </cellStyles>
  <dxfs count="14">
    <dxf>
      <alignment horizontal="center" readingOrder="0"/>
    </dxf>
    <dxf>
      <alignment horizontal="center" readingOrder="0"/>
    </dxf>
    <dxf>
      <alignment horizontal="center" readingOrder="0"/>
    </dxf>
    <dxf>
      <alignment horizontal="right" readingOrder="0"/>
    </dxf>
    <dxf>
      <alignment horizontal="right"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6.xml"/><Relationship Id="rId23" Type="http://schemas.openxmlformats.org/officeDocument/2006/relationships/customXml" Target="../customXml/item1.xml"/><Relationship Id="rId10" Type="http://schemas.openxmlformats.org/officeDocument/2006/relationships/pivotCacheDefinition" Target="pivotCache/pivotCacheDefinition1.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5.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lup2021%20data%20apu-w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1"/>
      <sheetName val="Ka 2 DDD"/>
    </sheetNames>
    <sheetDataSet>
      <sheetData sheetId="0"/>
      <sheetData sheetId="1">
        <row r="4">
          <cell r="B4">
            <v>0</v>
          </cell>
          <cell r="C4">
            <v>0</v>
          </cell>
          <cell r="D4">
            <v>0</v>
          </cell>
          <cell r="E4">
            <v>0.3</v>
          </cell>
          <cell r="F4">
            <v>0</v>
          </cell>
        </row>
        <row r="5">
          <cell r="B5">
            <v>0.1</v>
          </cell>
          <cell r="C5">
            <v>0</v>
          </cell>
          <cell r="D5">
            <v>0</v>
          </cell>
          <cell r="E5">
            <v>0.3</v>
          </cell>
          <cell r="F5">
            <v>0.03</v>
          </cell>
        </row>
        <row r="6">
          <cell r="B6">
            <v>0.2</v>
          </cell>
          <cell r="C6">
            <v>0</v>
          </cell>
          <cell r="D6">
            <v>0</v>
          </cell>
          <cell r="E6">
            <v>0.3</v>
          </cell>
          <cell r="F6">
            <v>0.06</v>
          </cell>
        </row>
        <row r="7">
          <cell r="B7">
            <v>0.3</v>
          </cell>
          <cell r="C7">
            <v>0</v>
          </cell>
          <cell r="D7">
            <v>0</v>
          </cell>
          <cell r="E7">
            <v>0.3</v>
          </cell>
          <cell r="F7">
            <v>0.09</v>
          </cell>
        </row>
        <row r="8">
          <cell r="B8">
            <v>0.4</v>
          </cell>
          <cell r="C8">
            <v>0</v>
          </cell>
          <cell r="D8">
            <v>0</v>
          </cell>
          <cell r="E8">
            <v>0.3</v>
          </cell>
          <cell r="F8">
            <v>0.12</v>
          </cell>
        </row>
        <row r="9">
          <cell r="B9">
            <v>0.5</v>
          </cell>
          <cell r="C9">
            <v>0</v>
          </cell>
          <cell r="D9">
            <v>0</v>
          </cell>
          <cell r="E9">
            <v>0.3</v>
          </cell>
          <cell r="F9">
            <v>0.15</v>
          </cell>
        </row>
        <row r="10">
          <cell r="B10">
            <v>0.6</v>
          </cell>
          <cell r="C10">
            <v>0</v>
          </cell>
          <cell r="D10">
            <v>0</v>
          </cell>
          <cell r="E10">
            <v>0.3</v>
          </cell>
          <cell r="F10">
            <v>0.18</v>
          </cell>
        </row>
        <row r="11">
          <cell r="B11">
            <v>0.7</v>
          </cell>
          <cell r="C11">
            <v>0</v>
          </cell>
          <cell r="D11">
            <v>0</v>
          </cell>
          <cell r="E11">
            <v>0.3</v>
          </cell>
          <cell r="F11">
            <v>0.21</v>
          </cell>
        </row>
        <row r="12">
          <cell r="B12">
            <v>0.8</v>
          </cell>
          <cell r="C12">
            <v>0</v>
          </cell>
          <cell r="D12">
            <v>0</v>
          </cell>
          <cell r="E12">
            <v>0.3</v>
          </cell>
          <cell r="F12">
            <v>0.24</v>
          </cell>
        </row>
        <row r="13">
          <cell r="B13">
            <v>0.9</v>
          </cell>
          <cell r="C13">
            <v>0</v>
          </cell>
          <cell r="D13">
            <v>0</v>
          </cell>
          <cell r="E13">
            <v>0.3</v>
          </cell>
          <cell r="F13">
            <v>0.27</v>
          </cell>
        </row>
        <row r="14">
          <cell r="B14">
            <v>1</v>
          </cell>
          <cell r="C14">
            <v>0</v>
          </cell>
          <cell r="D14">
            <v>0</v>
          </cell>
          <cell r="E14">
            <v>0.3</v>
          </cell>
          <cell r="F14">
            <v>0.3</v>
          </cell>
        </row>
        <row r="15">
          <cell r="B15">
            <v>1.1000000000000001</v>
          </cell>
          <cell r="C15">
            <v>1</v>
          </cell>
          <cell r="D15">
            <v>0.3</v>
          </cell>
          <cell r="E15">
            <v>0.5</v>
          </cell>
          <cell r="F15">
            <v>0.32</v>
          </cell>
        </row>
        <row r="16">
          <cell r="B16">
            <v>1.2</v>
          </cell>
          <cell r="C16">
            <v>1</v>
          </cell>
          <cell r="D16">
            <v>0.3</v>
          </cell>
          <cell r="E16">
            <v>0.5</v>
          </cell>
          <cell r="F16">
            <v>0.33999999999999997</v>
          </cell>
        </row>
        <row r="17">
          <cell r="B17">
            <v>1.3</v>
          </cell>
          <cell r="C17">
            <v>1</v>
          </cell>
          <cell r="D17">
            <v>0.3</v>
          </cell>
          <cell r="E17">
            <v>0.5</v>
          </cell>
          <cell r="F17">
            <v>0.36</v>
          </cell>
        </row>
        <row r="18">
          <cell r="B18">
            <v>1.4</v>
          </cell>
          <cell r="C18">
            <v>1</v>
          </cell>
          <cell r="D18">
            <v>0.3</v>
          </cell>
          <cell r="E18">
            <v>0.5</v>
          </cell>
          <cell r="F18">
            <v>0.38</v>
          </cell>
        </row>
        <row r="19">
          <cell r="B19">
            <v>1.5</v>
          </cell>
          <cell r="C19">
            <v>1</v>
          </cell>
          <cell r="D19">
            <v>0.3</v>
          </cell>
          <cell r="E19">
            <v>0.5</v>
          </cell>
          <cell r="F19">
            <v>0.4</v>
          </cell>
        </row>
        <row r="20">
          <cell r="B20">
            <v>1.6</v>
          </cell>
          <cell r="C20">
            <v>1</v>
          </cell>
          <cell r="D20">
            <v>0.3</v>
          </cell>
          <cell r="E20">
            <v>0.5</v>
          </cell>
          <cell r="F20">
            <v>0.42000000000000004</v>
          </cell>
        </row>
        <row r="21">
          <cell r="B21">
            <v>1.7</v>
          </cell>
          <cell r="C21">
            <v>1</v>
          </cell>
          <cell r="D21">
            <v>0.3</v>
          </cell>
          <cell r="E21">
            <v>0.5</v>
          </cell>
          <cell r="F21">
            <v>0.43999999999999995</v>
          </cell>
        </row>
        <row r="22">
          <cell r="B22">
            <v>1.8</v>
          </cell>
          <cell r="C22">
            <v>1</v>
          </cell>
          <cell r="D22">
            <v>0.3</v>
          </cell>
          <cell r="E22">
            <v>0.5</v>
          </cell>
          <cell r="F22">
            <v>0.46</v>
          </cell>
        </row>
        <row r="23">
          <cell r="B23">
            <v>1.9</v>
          </cell>
          <cell r="C23">
            <v>1</v>
          </cell>
          <cell r="D23">
            <v>0.3</v>
          </cell>
          <cell r="E23">
            <v>0.5</v>
          </cell>
          <cell r="F23">
            <v>0.48</v>
          </cell>
        </row>
        <row r="24">
          <cell r="B24">
            <v>2</v>
          </cell>
          <cell r="C24">
            <v>1</v>
          </cell>
          <cell r="D24">
            <v>0.3</v>
          </cell>
          <cell r="E24">
            <v>0.5</v>
          </cell>
          <cell r="F24">
            <v>0.5</v>
          </cell>
        </row>
        <row r="25">
          <cell r="B25">
            <v>2.1</v>
          </cell>
          <cell r="C25">
            <v>2</v>
          </cell>
          <cell r="D25">
            <v>0.5</v>
          </cell>
          <cell r="E25">
            <v>0.9</v>
          </cell>
          <cell r="F25">
            <v>0.54</v>
          </cell>
        </row>
        <row r="26">
          <cell r="B26">
            <v>2.2000000000000002</v>
          </cell>
          <cell r="C26">
            <v>2</v>
          </cell>
          <cell r="D26">
            <v>0.5</v>
          </cell>
          <cell r="E26">
            <v>0.9</v>
          </cell>
          <cell r="F26">
            <v>0.58000000000000007</v>
          </cell>
        </row>
        <row r="27">
          <cell r="B27">
            <v>2.2999999999999998</v>
          </cell>
          <cell r="C27">
            <v>2</v>
          </cell>
          <cell r="D27">
            <v>0.5</v>
          </cell>
          <cell r="E27">
            <v>0.9</v>
          </cell>
          <cell r="F27">
            <v>0.61999999999999988</v>
          </cell>
        </row>
        <row r="28">
          <cell r="B28">
            <v>2.4</v>
          </cell>
          <cell r="C28">
            <v>2</v>
          </cell>
          <cell r="D28">
            <v>0.5</v>
          </cell>
          <cell r="E28">
            <v>0.9</v>
          </cell>
          <cell r="F28">
            <v>0.65999999999999992</v>
          </cell>
        </row>
        <row r="29">
          <cell r="B29">
            <v>2.5</v>
          </cell>
          <cell r="C29">
            <v>2</v>
          </cell>
          <cell r="D29">
            <v>0.5</v>
          </cell>
          <cell r="E29">
            <v>0.9</v>
          </cell>
          <cell r="F29">
            <v>0.7</v>
          </cell>
        </row>
        <row r="30">
          <cell r="B30">
            <v>2.6</v>
          </cell>
          <cell r="C30">
            <v>2</v>
          </cell>
          <cell r="D30">
            <v>0.5</v>
          </cell>
          <cell r="E30">
            <v>0.9</v>
          </cell>
          <cell r="F30">
            <v>0.74</v>
          </cell>
        </row>
        <row r="31">
          <cell r="B31">
            <v>2.7</v>
          </cell>
          <cell r="C31">
            <v>2</v>
          </cell>
          <cell r="D31">
            <v>0.5</v>
          </cell>
          <cell r="E31">
            <v>0.9</v>
          </cell>
          <cell r="F31">
            <v>0.78</v>
          </cell>
        </row>
        <row r="32">
          <cell r="B32">
            <v>2.8</v>
          </cell>
          <cell r="C32">
            <v>2</v>
          </cell>
          <cell r="D32">
            <v>0.5</v>
          </cell>
          <cell r="E32">
            <v>0.9</v>
          </cell>
          <cell r="F32">
            <v>0.82</v>
          </cell>
        </row>
        <row r="33">
          <cell r="B33">
            <v>2.9</v>
          </cell>
          <cell r="C33">
            <v>2</v>
          </cell>
          <cell r="D33">
            <v>0.5</v>
          </cell>
          <cell r="E33">
            <v>0.9</v>
          </cell>
          <cell r="F33">
            <v>0.86</v>
          </cell>
        </row>
        <row r="34">
          <cell r="B34">
            <v>3</v>
          </cell>
          <cell r="C34">
            <v>2</v>
          </cell>
          <cell r="D34">
            <v>0.5</v>
          </cell>
          <cell r="E34">
            <v>0.9</v>
          </cell>
          <cell r="F34">
            <v>0.9</v>
          </cell>
        </row>
        <row r="35">
          <cell r="B35">
            <v>3.1</v>
          </cell>
          <cell r="C35">
            <v>3</v>
          </cell>
          <cell r="D35">
            <v>0.9</v>
          </cell>
          <cell r="E35">
            <v>1</v>
          </cell>
          <cell r="F35">
            <v>0.91</v>
          </cell>
        </row>
        <row r="36">
          <cell r="B36">
            <v>3.2</v>
          </cell>
          <cell r="C36">
            <v>3</v>
          </cell>
          <cell r="D36">
            <v>0.9</v>
          </cell>
          <cell r="E36">
            <v>1</v>
          </cell>
          <cell r="F36">
            <v>0.92</v>
          </cell>
        </row>
        <row r="37">
          <cell r="B37">
            <v>3.3</v>
          </cell>
          <cell r="C37">
            <v>3</v>
          </cell>
          <cell r="D37">
            <v>0.9</v>
          </cell>
          <cell r="E37">
            <v>1</v>
          </cell>
          <cell r="F37">
            <v>0.93</v>
          </cell>
        </row>
        <row r="38">
          <cell r="B38">
            <v>3.4</v>
          </cell>
          <cell r="C38">
            <v>3</v>
          </cell>
          <cell r="D38">
            <v>0.9</v>
          </cell>
          <cell r="E38">
            <v>1</v>
          </cell>
          <cell r="F38">
            <v>0.94</v>
          </cell>
        </row>
        <row r="39">
          <cell r="B39">
            <v>3.5</v>
          </cell>
          <cell r="C39">
            <v>3</v>
          </cell>
          <cell r="D39">
            <v>0.9</v>
          </cell>
          <cell r="E39">
            <v>1</v>
          </cell>
          <cell r="F39">
            <v>0.95</v>
          </cell>
        </row>
        <row r="40">
          <cell r="B40">
            <v>3.6</v>
          </cell>
          <cell r="C40">
            <v>3</v>
          </cell>
          <cell r="D40">
            <v>0.9</v>
          </cell>
          <cell r="E40">
            <v>1</v>
          </cell>
          <cell r="F40">
            <v>0.96</v>
          </cell>
        </row>
        <row r="41">
          <cell r="B41">
            <v>3.7</v>
          </cell>
          <cell r="C41">
            <v>3</v>
          </cell>
          <cell r="D41">
            <v>0.9</v>
          </cell>
          <cell r="E41">
            <v>1</v>
          </cell>
          <cell r="F41">
            <v>0.97</v>
          </cell>
        </row>
        <row r="42">
          <cell r="B42">
            <v>3.8</v>
          </cell>
          <cell r="C42">
            <v>3</v>
          </cell>
          <cell r="D42">
            <v>0.9</v>
          </cell>
          <cell r="E42">
            <v>1</v>
          </cell>
          <cell r="F42">
            <v>0.98</v>
          </cell>
        </row>
        <row r="43">
          <cell r="B43">
            <v>3.9</v>
          </cell>
          <cell r="C43">
            <v>3</v>
          </cell>
          <cell r="D43">
            <v>0.9</v>
          </cell>
          <cell r="E43">
            <v>1</v>
          </cell>
          <cell r="F43">
            <v>0.99</v>
          </cell>
        </row>
        <row r="44">
          <cell r="B44">
            <v>4</v>
          </cell>
          <cell r="C44">
            <v>3</v>
          </cell>
          <cell r="D44">
            <v>0.9</v>
          </cell>
          <cell r="E44">
            <v>1</v>
          </cell>
          <cell r="F44">
            <v>1</v>
          </cell>
        </row>
        <row r="45">
          <cell r="B45">
            <v>4.0999999999999996</v>
          </cell>
          <cell r="C45">
            <v>4</v>
          </cell>
          <cell r="D45">
            <v>1</v>
          </cell>
          <cell r="E45">
            <v>1.1000000000000001</v>
          </cell>
          <cell r="F45">
            <v>1.01</v>
          </cell>
        </row>
        <row r="46">
          <cell r="B46">
            <v>4.2</v>
          </cell>
          <cell r="C46">
            <v>4</v>
          </cell>
          <cell r="D46">
            <v>1</v>
          </cell>
          <cell r="E46">
            <v>1.1000000000000001</v>
          </cell>
          <cell r="F46">
            <v>1.02</v>
          </cell>
        </row>
        <row r="47">
          <cell r="B47">
            <v>4.3</v>
          </cell>
          <cell r="C47">
            <v>4</v>
          </cell>
          <cell r="D47">
            <v>1</v>
          </cell>
          <cell r="E47">
            <v>1.1000000000000001</v>
          </cell>
          <cell r="F47">
            <v>1.03</v>
          </cell>
        </row>
        <row r="48">
          <cell r="B48">
            <v>4.4000000000000004</v>
          </cell>
          <cell r="C48">
            <v>4</v>
          </cell>
          <cell r="D48">
            <v>1</v>
          </cell>
          <cell r="E48">
            <v>1.1000000000000001</v>
          </cell>
          <cell r="F48">
            <v>1.04</v>
          </cell>
        </row>
        <row r="49">
          <cell r="B49">
            <v>4.5</v>
          </cell>
          <cell r="C49">
            <v>4</v>
          </cell>
          <cell r="D49">
            <v>1</v>
          </cell>
          <cell r="E49">
            <v>1.1000000000000001</v>
          </cell>
          <cell r="F49">
            <v>1.05</v>
          </cell>
        </row>
        <row r="50">
          <cell r="B50">
            <v>4.5999999999999996</v>
          </cell>
          <cell r="C50">
            <v>4</v>
          </cell>
          <cell r="D50">
            <v>1</v>
          </cell>
          <cell r="E50">
            <v>1.1000000000000001</v>
          </cell>
          <cell r="F50">
            <v>1.06</v>
          </cell>
        </row>
        <row r="51">
          <cell r="B51">
            <v>4.7</v>
          </cell>
          <cell r="C51">
            <v>4</v>
          </cell>
          <cell r="D51">
            <v>1</v>
          </cell>
          <cell r="E51">
            <v>1.1000000000000001</v>
          </cell>
          <cell r="F51">
            <v>1.07</v>
          </cell>
        </row>
        <row r="52">
          <cell r="B52">
            <v>4.7999999999999901</v>
          </cell>
          <cell r="C52">
            <v>4</v>
          </cell>
          <cell r="D52">
            <v>1</v>
          </cell>
          <cell r="E52">
            <v>1.1000000000000001</v>
          </cell>
          <cell r="F52">
            <v>1.0799999999999992</v>
          </cell>
        </row>
        <row r="53">
          <cell r="B53">
            <v>4.8999999999999897</v>
          </cell>
          <cell r="C53">
            <v>4</v>
          </cell>
          <cell r="D53">
            <v>1</v>
          </cell>
          <cell r="E53">
            <v>1.1000000000000001</v>
          </cell>
          <cell r="F53">
            <v>1.089999999999999</v>
          </cell>
        </row>
        <row r="54">
          <cell r="B54">
            <v>5</v>
          </cell>
          <cell r="C54">
            <v>4</v>
          </cell>
          <cell r="D54">
            <v>1</v>
          </cell>
          <cell r="E54">
            <v>1.1000000000000001</v>
          </cell>
          <cell r="F54">
            <v>1.1000000000000001</v>
          </cell>
        </row>
        <row r="55">
          <cell r="B55">
            <v>5.0999999999999899</v>
          </cell>
          <cell r="C55">
            <v>5</v>
          </cell>
          <cell r="D55">
            <v>1.1000000000000001</v>
          </cell>
          <cell r="E55">
            <v>1.2</v>
          </cell>
          <cell r="F55">
            <v>1.109999999999999</v>
          </cell>
        </row>
        <row r="56">
          <cell r="B56">
            <v>5.1999999999999904</v>
          </cell>
          <cell r="C56">
            <v>5</v>
          </cell>
          <cell r="D56">
            <v>1.1000000000000001</v>
          </cell>
          <cell r="E56">
            <v>1.2</v>
          </cell>
          <cell r="F56">
            <v>1.119999999999999</v>
          </cell>
        </row>
        <row r="57">
          <cell r="B57">
            <v>5.2999999999999901</v>
          </cell>
          <cell r="C57">
            <v>5</v>
          </cell>
          <cell r="D57">
            <v>1.1000000000000001</v>
          </cell>
          <cell r="E57">
            <v>1.2</v>
          </cell>
          <cell r="F57">
            <v>1.129999999999999</v>
          </cell>
        </row>
        <row r="58">
          <cell r="B58">
            <v>5.3999999999999897</v>
          </cell>
          <cell r="C58">
            <v>5</v>
          </cell>
          <cell r="D58">
            <v>1.1000000000000001</v>
          </cell>
          <cell r="E58">
            <v>1.2</v>
          </cell>
          <cell r="F58">
            <v>1.139999999999999</v>
          </cell>
        </row>
        <row r="59">
          <cell r="B59">
            <v>5.4999999999999902</v>
          </cell>
          <cell r="C59">
            <v>5</v>
          </cell>
          <cell r="D59">
            <v>1.1000000000000001</v>
          </cell>
          <cell r="E59">
            <v>1.2</v>
          </cell>
          <cell r="F59">
            <v>1.149999999999999</v>
          </cell>
        </row>
        <row r="60">
          <cell r="B60">
            <v>5.5999999999999899</v>
          </cell>
          <cell r="C60">
            <v>5</v>
          </cell>
          <cell r="D60">
            <v>1.1000000000000001</v>
          </cell>
          <cell r="E60">
            <v>1.2</v>
          </cell>
          <cell r="F60">
            <v>1.159999999999999</v>
          </cell>
        </row>
        <row r="61">
          <cell r="B61">
            <v>5.6999999999999904</v>
          </cell>
          <cell r="C61">
            <v>5</v>
          </cell>
          <cell r="D61">
            <v>1.1000000000000001</v>
          </cell>
          <cell r="E61">
            <v>1.2</v>
          </cell>
          <cell r="F61">
            <v>1.169999999999999</v>
          </cell>
        </row>
        <row r="62">
          <cell r="B62">
            <v>5.7999999999999901</v>
          </cell>
          <cell r="C62">
            <v>5</v>
          </cell>
          <cell r="D62">
            <v>1.1000000000000001</v>
          </cell>
          <cell r="E62">
            <v>1.2</v>
          </cell>
          <cell r="F62">
            <v>1.179999999999999</v>
          </cell>
        </row>
        <row r="63">
          <cell r="B63">
            <v>5.8999999999999897</v>
          </cell>
          <cell r="C63">
            <v>5</v>
          </cell>
          <cell r="D63">
            <v>1.1000000000000001</v>
          </cell>
          <cell r="E63">
            <v>1.2</v>
          </cell>
          <cell r="F63">
            <v>1.1899999999999988</v>
          </cell>
        </row>
        <row r="64">
          <cell r="B64">
            <v>5.9999999999999902</v>
          </cell>
          <cell r="C64">
            <v>6</v>
          </cell>
          <cell r="D64">
            <v>1.2</v>
          </cell>
          <cell r="E64">
            <v>1.5</v>
          </cell>
          <cell r="F64">
            <v>1.1999999999999971</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Ohvo Petteri (VM)" refreshedDate="44482.399706249998" createdVersion="6" refreshedVersion="6" minRefreshableVersion="3" recordCount="386">
  <cacheSource type="worksheet">
    <worksheetSource ref="A1:G388" sheet="Kunnat"/>
  </cacheSource>
  <cacheFields count="7">
    <cacheField name="Kuntakoodi" numFmtId="0">
      <sharedItems containsBlank="1"/>
    </cacheField>
    <cacheField name="Kunta" numFmtId="0">
      <sharedItems/>
    </cacheField>
    <cacheField name="Maakuntakoodi" numFmtId="0">
      <sharedItems/>
    </cacheField>
    <cacheField name="Maakunta" numFmtId="0">
      <sharedItems/>
    </cacheField>
    <cacheField name="Asukasluku" numFmtId="0">
      <sharedItems containsString="0" containsBlank="1" containsNumber="1" containsInteger="1" minValue="88" maxValue="653835"/>
    </cacheField>
    <cacheField name="Kokoluokka" numFmtId="0">
      <sharedItems count="6">
        <s v="10 001 - 20 000"/>
        <s v="6 001 - 10000"/>
        <s v="alle 6001"/>
        <s v="40 001 - 100 000"/>
        <s v="yli 100 000"/>
        <s v="20 001 - 40 000"/>
      </sharedItems>
    </cacheField>
    <cacheField name="Tupla" numFmtId="0">
      <sharedItems containsBlank="1" count="3">
        <m/>
        <s v="Tupla"/>
        <s v="elinkei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Ohvo Petteri (VM)" refreshedDate="44494.460044907406" createdVersion="6" refreshedVersion="6" minRefreshableVersion="3" recordCount="4657">
  <cacheSource type="worksheet">
    <worksheetSource ref="B1:N1048576" sheet="Palvelut"/>
  </cacheSource>
  <cacheFields count="13">
    <cacheField name="Palvelu" numFmtId="0">
      <sharedItems containsBlank="1"/>
    </cacheField>
    <cacheField name="Kuvaus" numFmtId="0">
      <sharedItems containsBlank="1" longText="1"/>
    </cacheField>
    <cacheField name="IlmNormNimi" numFmtId="0">
      <sharedItems containsBlank="1"/>
    </cacheField>
    <cacheField name="IlmTyyppi" numFmtId="0">
      <sharedItems containsBlank="1" count="9">
        <s v="Luvat"/>
        <s v="Ilmoitukset"/>
        <s v="Tietopalvelu"/>
        <s v="Muu palvelu"/>
        <s v="Neuvontapalvelu"/>
        <s v="Tuet ja avustukset"/>
        <s v="API-palvelu"/>
        <s v="Jätehuolto"/>
        <m/>
      </sharedItems>
    </cacheField>
    <cacheField name="Daste" numFmtId="0">
      <sharedItems containsBlank="1"/>
    </cacheField>
    <cacheField name="DL" numFmtId="0">
      <sharedItems containsBlank="1"/>
    </cacheField>
    <cacheField name="Kohde" numFmtId="0">
      <sharedItems containsBlank="1"/>
    </cacheField>
    <cacheField name="Esteet" numFmtId="0">
      <sharedItems containsBlank="1" longText="1"/>
    </cacheField>
    <cacheField name="IlmLaki" numFmtId="0">
      <sharedItems containsBlank="1"/>
    </cacheField>
    <cacheField name="oType" numFmtId="0">
      <sharedItems containsBlank="1" count="4">
        <s v="v"/>
        <s v="k"/>
        <s v="e"/>
        <m/>
      </sharedItems>
    </cacheField>
    <cacheField name="OG" numFmtId="0">
      <sharedItems containsBlank="1" count="28">
        <s v="Liikenne- ja viestintäministeriö"/>
        <s v="Valtiovarainministeriö"/>
        <s v="Pohjois-Savo"/>
        <s v="Pohjois-Pohjanmaa"/>
        <s v="Eduskunta"/>
        <s v="Sisäministeriö"/>
        <s v="Uusimaa"/>
        <s v="Pohjanmaa"/>
        <s v="Työ- ja elinkeinoministeriö"/>
        <s v="Sosiaali- ja terveysministeriö"/>
        <s v="Keski-Suomi"/>
        <s v="Etelä-Savo"/>
        <s v="Kainuu"/>
        <s v="Lappi"/>
        <s v="Etelä-Pohjanmaa"/>
        <s v="Varsinais-Suomi"/>
        <s v="Satakunta"/>
        <s v="Maa- ja metsätalousministeriö"/>
        <s v="Oikeusministeriö"/>
        <s v="Ulkoministeriö"/>
        <s v="Ympäristöministeriö"/>
        <s v="Pirkanmaa"/>
        <s v="Opetus- ja kulttuuriministeriö"/>
        <s v="Pohjois-Karjala"/>
        <s v="Puolustusministeriö"/>
        <s v="Etelä-Karjala"/>
        <s v="Päijät-Häme"/>
        <m/>
      </sharedItems>
    </cacheField>
    <cacheField name="Kkoko" numFmtId="0">
      <sharedItems containsBlank="1"/>
    </cacheField>
    <cacheField name="VastMin"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Ohvo Petteri (VM)" refreshedDate="44494.460571412033" createdVersion="6" refreshedVersion="6" minRefreshableVersion="3" recordCount="4657">
  <cacheSource type="worksheet">
    <worksheetSource ref="A1:M1048576" sheet="Palvelut"/>
  </cacheSource>
  <cacheFields count="15">
    <cacheField name="Dtype" numFmtId="0">
      <sharedItems containsBlank="1"/>
    </cacheField>
    <cacheField name="Tdsto" numFmtId="0">
      <sharedItems containsBlank="1"/>
    </cacheField>
    <cacheField name="IlmOrg" numFmtId="0">
      <sharedItems containsBlank="1" count="128">
        <s v="Liikenne- ja viestintävirasto TRAFICOM"/>
        <s v="Tulli"/>
        <s v="Kuopion kaupunki"/>
        <s v="Utajärven kunta"/>
        <s v="Kansaneläkelaitos"/>
        <s v="Poliisihallitus"/>
        <s v="Porvoon kaupunki"/>
        <s v="Verohallinto"/>
        <s v="Helsingin kaupunki"/>
        <s v="Vaasan kaupunki"/>
        <s v="Turvallisuus- ja kemikaalivirasto (Tukes)"/>
        <s v="Valvira"/>
        <s v="Alavuden kaupunki"/>
        <s v="Jyväskylän kaupunki"/>
        <s v="Mikkelin kaupunki"/>
        <s v="Oulun kaupunki"/>
        <s v="Pyhäjärven kaupunki"/>
        <s v="Ristijärven kunta"/>
        <s v="Rovaniemen kaupunki"/>
        <s v="Teak Oy"/>
        <s v="Turun kaupunki"/>
        <s v="Huittisten kaupunki"/>
        <s v="KEHA-keskus"/>
        <s v="Säteilyturvakeskus"/>
        <s v="Maanmittauslaitos"/>
        <s v="Raaseporin kaupunki"/>
        <s v="Euran kunta"/>
        <s v="Raision kaupunki"/>
        <s v="Terveyden ja hyvinvoinnin laitos (THL)"/>
        <s v="Tuomioistuinlaitos"/>
        <s v="Ulkoministeriö"/>
        <s v="Asumisen rahoitus- ja kehittämiskeskus"/>
        <s v="Ylöjärven kaupunki"/>
        <s v="Paimion kaupunki"/>
        <s v="Business Finland"/>
        <s v="Digi- ja väestötietovirasto"/>
        <s v="Ruokavirasto"/>
        <s v="Naantalin kaupunki"/>
        <s v="Ranuan kunta"/>
        <s v="Luonnonvarakeskus"/>
        <s v="Kankaanpään kaupunki"/>
        <s v="Patentti- ja rekisterihallitus (PRH)"/>
        <s v="Jämsän kaupunki"/>
        <s v="Sisäministeriö"/>
        <s v="Finnvera Oyj"/>
        <s v="Suomenlinnan hoitokunta"/>
        <s v="Lieksan kaupunki"/>
        <s v="Puolustusvoimat"/>
        <s v="Laukaan kunta"/>
        <s v="Pielaveden kunta"/>
        <s v="Kilpailu- ja kuluttajavirasto"/>
        <s v="Tampereen kaupunki"/>
        <s v="Kirkkonummen kunta"/>
        <s v="Kolarin kunta"/>
        <s v="Keravan kaupunki"/>
        <s v="Vihdin kunta"/>
        <s v="Lipertek Oy"/>
        <s v="Paltamon kunta"/>
        <s v="Vantaan kaupunki"/>
        <s v="Sosiaali- ja terveysministeriö"/>
        <s v="Iin kunta "/>
        <s v="Ruokolahden kunta"/>
        <s v="Rautalammin kunta"/>
        <s v="Pirkanmaan TE-toimisto"/>
        <s v="Tuusulan Elinvoima, asuminen ja kehittäminen -palveluyksikkö"/>
        <s v="Maahanmuuttovirasto"/>
        <s v="Puolustusministeriö"/>
        <s v="Mänttä-Vilppulan kaupunki"/>
        <s v="Oikeusrekisterikeskus"/>
        <s v="Tilastokeskus"/>
        <s v="Lahden kaupunki"/>
        <s v="Tasa-arvovaltuutettu"/>
        <s v="Pelkosenniemen kunta"/>
        <s v="Haapaveden kaupunki"/>
        <s v="Kempeleen kunta"/>
        <m/>
        <s v="Liikenne- ja viestintävirasto (Traficom) " u="1"/>
        <s v="Teuvan kunta" u="1"/>
        <s v="Joroisten kunta" u="1"/>
        <s v="Kansallinen audiovisuaalinen instituutti" u="1"/>
        <s v="Keiteleen kunta" u="1"/>
        <s v="Kitee" u="1"/>
        <s v="Kangasalan kaupunki" u="1"/>
        <s v="Kansallisarkisto" u="1"/>
        <s v="Sosiaali- ja terveysalan lupa- ja valvontavirasto, Valvira" u="1"/>
        <s v="Hollolan kunta" u="1"/>
        <s v="Siilinjärvi" u="1"/>
        <s v="Rautavaaran kunta" u="1"/>
        <s v="Sotkamon kunta" u="1"/>
        <s v="Ulosottolaitos" u="1"/>
        <s v="Pieksämäen kaupunki" u="1"/>
        <s v="Suonenjoen kaupunki" u="1"/>
        <s v="SM" u="1"/>
        <s v="Äänekosken kaupunki" u="1"/>
        <s v="Sipoon kunta" u="1"/>
        <s v="Järvenpään kaupunki" u="1"/>
        <s v="Vesannon kunta" u="1"/>
        <s v="Keski-Karjalan Kehitysyhtiö Oy KETI" u="1"/>
        <s v="Fimea" u="1"/>
        <s v="Lohjan kaupunki" u="1"/>
        <s v="Tervolan kunta" u="1"/>
        <s v="Savonlinnan kaupunki" u="1"/>
        <s v="Leppävirran kunta" u="1"/>
        <s v="Kontionloikka Oy" u="1"/>
        <s v="Kivijärven kunta" u="1"/>
        <s v="Tietosuojavaltuutetun toimisto" u="1"/>
        <s v="Turvallisuus- ja kemikaalivirasto (Tukes) (Dnro 1908/00.00.03/2020)" u="1"/>
        <s v="Hätäkeskuslaitos" u="1"/>
        <s v="Ilmatieteen laitos" u="1"/>
        <s v="Kuusamon kaupunki/Koillis-Suomen kehittämisyhtiö Naturpolis Oy" u="1"/>
        <s v="Lestijärven kunta" u="1"/>
        <s v="Lapinlahden kunta" u="1"/>
        <s v="Jämsän kaupunki / yhdyskuntatoimi/ yrityspalvelut" u="1"/>
        <s v="Vieremän kunta" u="1"/>
        <s v="Suomen ympäristökeskus" u="1"/>
        <s v="Museovirasto" u="1"/>
        <s v="Cursor Oy" u="1"/>
        <s v="Oikeusapu- ja edunvalvontapiirit / Oikeusaputoimistot" u="1"/>
        <s v="Aluehallintovirastot" u="1"/>
        <s v="Kotkan kaupunki" u="1"/>
        <s v="Kiuruveden kaupunki" u="1"/>
        <s v="Tervon kunta" u="1"/>
        <s v="Iisalmen kaupunki" u="1"/>
        <s v="Karvian kunta" u="1"/>
        <s v="Keuruun kaupunki" u="1"/>
        <s v="Sosiaali- ja terveysmnisteriö" u="1"/>
        <s v="Työterveyslaitos" u="1"/>
        <s v="Kurikan kaupunki" u="1"/>
      </sharedItems>
    </cacheField>
    <cacheField name="Palvelu" numFmtId="0">
      <sharedItems containsBlank="1"/>
    </cacheField>
    <cacheField name="Kuvaus" numFmtId="0">
      <sharedItems containsBlank="1" longText="1"/>
    </cacheField>
    <cacheField name="IlmNormNimi" numFmtId="0">
      <sharedItems containsBlank="1"/>
    </cacheField>
    <cacheField name="IlmTyyppi" numFmtId="0">
      <sharedItems containsDate="1" containsBlank="1" containsMixedTypes="1" minDate="2021-01-01T00:00:00" maxDate="2021-01-02T00:00:00" count="21">
        <s v="Luvat"/>
        <s v="Ilmoitukset"/>
        <s v="Tietopalvelu"/>
        <s v="Muu palvelu"/>
        <s v="Neuvontapalvelu"/>
        <s v="Tuet ja avustukset"/>
        <s v="API-palvelu"/>
        <s v="Jätehuolto"/>
        <m/>
        <s v="1.0" u="1"/>
        <s v="Vikailoimtuskanava Suomenlinnan asukkaille ja toimijoille" u="1"/>
        <s v="Muu" u="1"/>
        <s v="Lupa" u="1"/>
        <s v="Myöhemmin" u="1"/>
        <s v="Ilmoitukset/Luvat" u="1"/>
        <s v="Ei digitoteutusta" u="1"/>
        <s v="0.3" u="1"/>
        <s v="0.5" u="1"/>
        <d v="2021-01-01T00:00:00" u="1"/>
        <s v="0.9" u="1"/>
        <s v="Mobiilipalvelu Suomenlinnan kävijöille" u="1"/>
      </sharedItems>
    </cacheField>
    <cacheField name="Daste" numFmtId="0">
      <sharedItems containsBlank="1"/>
    </cacheField>
    <cacheField name="DL" numFmtId="0">
      <sharedItems containsBlank="1"/>
    </cacheField>
    <cacheField name="Kohde" numFmtId="0">
      <sharedItems containsBlank="1"/>
    </cacheField>
    <cacheField name="Esteet" numFmtId="0">
      <sharedItems containsBlank="1" longText="1"/>
    </cacheField>
    <cacheField name="IlmLaki" numFmtId="0">
      <sharedItems containsBlank="1"/>
    </cacheField>
    <cacheField name="oType" numFmtId="0">
      <sharedItems containsBlank="1" count="5">
        <s v="v"/>
        <s v="k"/>
        <s v="e"/>
        <m/>
        <e v="#N/A" u="1"/>
      </sharedItems>
    </cacheField>
    <cacheField name="OG" numFmtId="0">
      <sharedItems containsBlank="1"/>
    </cacheField>
    <cacheField name="Kkoko"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Ohvo Petteri (VM)" refreshedDate="44503.399012499998" createdVersion="6" refreshedVersion="6" minRefreshableVersion="3" recordCount="2399">
  <cacheSource type="worksheet">
    <worksheetSource ref="A1:M2400" sheet="Palvelut"/>
  </cacheSource>
  <cacheFields count="15">
    <cacheField name="Dtype" numFmtId="0">
      <sharedItems containsBlank="1"/>
    </cacheField>
    <cacheField name="Tdsto" numFmtId="0">
      <sharedItems containsBlank="1"/>
    </cacheField>
    <cacheField name="IlmOrg" numFmtId="0">
      <sharedItems containsBlank="1"/>
    </cacheField>
    <cacheField name="Palvelu" numFmtId="0">
      <sharedItems containsBlank="1"/>
    </cacheField>
    <cacheField name="Kuvaus" numFmtId="0">
      <sharedItems containsBlank="1" longText="1"/>
    </cacheField>
    <cacheField name="IlmNormNimi" numFmtId="0">
      <sharedItems containsDate="1" containsBlank="1" containsMixedTypes="1" minDate="2021-01-01T00:00:00" maxDate="2021-01-02T00:00:00" count="1420">
        <s v="ADR-koulutuslupa"/>
        <s v="ADR-koulutusohjelma"/>
        <s v="Ahvenanmaan verorajailmoituspalvelu (yhteenvetoilmoitusten antaminen)"/>
        <s v="SOTE - APTJ"/>
        <s v="Ajoneuvon siirtopyyntö"/>
        <s v="Ajantasaisen tiedon saaminen yritysten ja yhteisöjen keskeneräisistä takaisinperinnässä olevista etuuksista."/>
        <s v="Ajanvaraus"/>
        <s v="Ajoneuvojen katsastajien kouluttajat"/>
        <s v="Ajoneuvojen katsastuksen toimilupa"/>
        <s v="Ajoneuvojen sopimusrekisteröijäksi Traficomille"/>
        <s v="Ajoneuvojen yksittäishyväksyjä"/>
        <s v="Ajoneuvon diplomaattirekisteröinti"/>
        <s v="Ajoneuvon ensirekisteröinti"/>
        <s v="Ajoneuvon käyttövastaavatiedon ilmoittaminen ja poistaminen"/>
        <s v="Ajoneuvon käyttöönottoilmoitus"/>
        <s v="Ajoneuvon liikennekäyttöönotto"/>
        <s v="Ajoneuvon liikennekäytöstäpoisto"/>
        <s v="Ajoneuvon omistajanvaihdos"/>
        <s v="Ajoneuvon rekisteri- ja verotiedot"/>
        <s v="Ajoneuvon rekisteröintitodistuksen tilaus"/>
        <s v="Ajoneuvon romutus ja lopullinen poisto"/>
        <s v="Alkutuotantopaikkailmoitus"/>
        <s v="Ajoneuvon väliaikaisen verottoman käytön ilmoitus"/>
        <s v="Ajoneuvon yksittäishyväksynnän myöntäjä"/>
        <s v="Ajoneuvotiedot ja veron maksu"/>
        <s v="Ajoneuvoveron palauttaminen ja hyvittäminen"/>
        <s v="Ajoneuvoveron verovelvollisuuden siirto"/>
        <s v="Ajopiirturin asennus ja korjaus"/>
        <s v="Ajoterveysohjeet terveydenhuollon ammattilaisille"/>
        <s v="Akkreditointihakemus"/>
        <s v="Akkreditointipäätöksen muutoshakemus"/>
        <s v="Alkoholielinkeinon harjoittamiseen liittyvä raportointi"/>
        <s v="Alkoholijuomien valmistus ja tukkumyyntilupa"/>
        <s v="Alkolukkolain mukainen toimintailmoitus"/>
        <s v="Aloitteet"/>
        <s v="Aumausilmoitus"/>
        <s v="Alueellinen kuljetustuki"/>
        <s v="Aluksen CSR-asiakirja"/>
        <s v="Aluksen kansallisuus ja lipunkäyttöoikeus"/>
        <s v="Aluksen kiinnitys"/>
        <s v="Aluksen merkitseminen kauppa-alusluetteloon"/>
        <s v="Aluksen mittakirja"/>
        <s v="Aluksen muutosrekisteröinti"/>
        <s v="Aluksen poistaminen rekisteristä"/>
        <s v="Aluksen rekisteriotteen ja rasitustodistuksen tilaus"/>
        <s v="Aluksen rekisteröinti"/>
        <s v="Aluskiinnityksen uudistaminen ja kuolettaminen"/>
        <s v="Alusrakennuksen poistaminen rekisteristä"/>
        <s v="Alusrakennuksen rekisteröinti"/>
        <s v="Alusteknisten hyväksyntien tai arvioiden myöntäminen"/>
        <s v="Alusteknisten poikkeuslupien myöntäminen"/>
        <s v="Alusteknisten turvallisuus- ja ympäristötodistusten myöntäminen"/>
        <s v="Alusten katsastuksiin ja tarkastuksiin kuuluvien piirustusten ja muun materiaalin hyväksyminen"/>
        <s v="Ammattilentäjän lupakirjahakemus"/>
        <s v="Ammattipätevyyden jatkokoulutuksen suoritus"/>
        <s v="Ammattipätevyyden koulutuslupa"/>
        <s v="Ammattipätevyys koulutusohjelma"/>
        <s v="Ammattipätevyyskoulutuksen järjestäminen"/>
        <s v="Ampuma-aseasiat"/>
        <s v="Anniskelu- ja vähittäismyyntiluvan haltijan ilmoitus maahantuonnista"/>
        <s v="Annosmittauspalvelun ja työntekijöiden henkilökohtaisten annostarkkailumittausten hyväksyntä"/>
        <s v="Annosrekisterin extranet"/>
        <s v="Application form for RVSM Airworthines approval"/>
        <s v="Apteekkien suorakorvaussopimuksiin liittyvä asiointi"/>
        <s v="Apteekkien tilitysten käsittelyyn liittyvä asiointi"/>
        <s v="Apteekkitilityserän palautetietojen kyselypalvelu"/>
        <s v="Elintarvikehuoneistoilmoitus"/>
        <s v="Arkistotietopalvelu"/>
        <s v="Arkistotietopalvelu kiinteistöistä"/>
        <s v="Arvauskilpailut: Arvauskilpailujen toimeenpanoa koskeva ilmoitus"/>
        <s v="Arvauskilpailut: Arvauskilpailujen toimeenpanoa koskeva muutos"/>
        <s v="Arvauskilpailut: Voittajan ilmoittamisesta poikkeamiseen annettava lupa (erillinen päätös)"/>
        <s v="Arviointilaitokseksi hyväksymistä koskeva hakemus"/>
        <s v="Arvonlisävero ja muut oma-aloitteiset verot"/>
        <s v="Arvonlisäverovelvollisten rekisteri"/>
        <s v="Asiantuntijamikrobiologia"/>
        <s v="Asiointi hallinto- ja erityistuomioistuinten lainkäyttöasioissa"/>
        <s v="Asiointi tuomioistuinten hallinnollisissa asioissa"/>
        <s v="Asiointi yleisten tuomioistuinten lainkäyttöasioissa"/>
        <s v="Asiointipalvelu kaksikäyttötuotteita vieville yrityksille ml. suojatoimien alainen kauppa"/>
        <s v="Asiointipalvelu kehitysaputuen haku- ja myöntöprosessille"/>
        <s v="Asumisneuvoja-avustus"/>
        <s v="Asunnossa tai muussa oleskelutilassa esiintyvä terveyshaitta (radon)"/>
        <s v="Asunnot ikääntyneille sopiviksi -avustus"/>
        <s v="Ateriatuen laskutus"/>
        <s v="Ateriatukioikeuden hakemispalvelu"/>
        <s v="Autokiinnityshakemus (vahvistaminen, uudistaminen, kuolettaminen)"/>
        <s v="Autokoululupa ja lomakkeet autokouluille"/>
        <s v="Autoreporter"/>
        <s v="Autoveroilmoitus"/>
        <s v="Avoimet paikkatietoaineistopalvelut"/>
        <s v="Avoin data"/>
        <s v="Avustus liikuntaesteen poistoon"/>
        <s v="Avustus sähköautojen latausinfran rakentamiseen"/>
        <s v="Banaanien valtuutetun punnitsijan asemaa koskeva valtuutus"/>
        <s v="Bensiinikäyttöisen auton pakokaasumittaaja"/>
        <s v="Bingo-asiat"/>
        <s v="Biopankkipalvelut"/>
        <s v="Biosidivalmisteiden hyväksyntään liittyvä asiointi (lomakkeita 4 kpl)"/>
        <s v="Data-analytiikkapalvelut"/>
        <s v="Dealflow"/>
        <s v="Dieselkäyttöisen auton pakokaasumittaaja"/>
        <s v="Digitaalisen ajopiirturin korjaamokortti"/>
        <s v="Digitaalisen ajopiirturin yrityskortti"/>
        <s v="DVV:n eräistä henkilörekistereistä annettavat tietojen luovutukset"/>
        <s v="EASA Form 4 selvitys vastuuhenkilön kokemuksesta sekä suostumus tehtäviinsä"/>
        <s v="Easa Form 51 Apllication for singnificanht changes or variation of scope and terms of Part 21 POA"/>
        <s v="Elintarvikeala - Kontaktimateriaalialan toiminnan aloittaminen"/>
        <s v="Elintarvikeala - Kontaktimateriaalialan toiminnan harjoittaminen"/>
        <s v="Elintarvikeala - Kontaktimateriaalialan toiminnan lopettaminen"/>
        <s v="Elintarvikeala - laboratoriot"/>
        <s v="Elintarvikeala - Luomu luvat"/>
        <s v="Elintarvikeala - Luomusertifikaatti"/>
        <s v="Elintarvikeala - Luomutuotteiden tuonti"/>
        <s v="Elintarvikeala - Luomutuotteiden vienti"/>
        <s v="Elintarvikealan toiminta - Interventio"/>
        <s v="Elintarvikealan tuonti"/>
        <s v="Elintarvikealan vienti"/>
        <s v="Elintarvikehuoneiston hyväksyminen laitokseksi"/>
        <s v="Elintarvikekontaktimateriaalialan toimintailmoitus"/>
        <s v="Elintarvikekuljetus"/>
        <s v="Elintarvikelaitoksen sivutuotelaitoksen rekisteröinti"/>
        <s v="Elintarvikkeen takaisinvetoilmoitus"/>
        <s v="Eläin- ja muut vahingonkorvaukset"/>
        <s v="Eläinsuojeluilmoitus"/>
        <s v="Eläinsuojien, polttoainejakelupisteen tai  ilmoitusmenettely"/>
        <s v="Eläintenpidon ilmoitukset"/>
        <s v="Haaskaruokintapaikan rekisteröinti"/>
        <s v="Ilmoittautumisohjelma/Ilmari"/>
        <s v="Ilmoitus elintarviketoiminnasta"/>
        <s v="Ilmoitus elintarvikkeiden sisämarkkinatuonnista"/>
        <s v="Ilmoitus haaskalle viedyn sivutuotteen määrästä"/>
        <s v="Ilmoitus poikkeuksellisesta tilanteesta"/>
        <s v="Ilmoitus poikkeuksellisesta tilanteesta (lannan levitys), ympäristönsuojelu"/>
        <s v="Ilmoitus talousveden toimittamisesta tai käytöstä vedenjakelualueella"/>
        <s v="Ilmoitus tilapäismajoituksesta"/>
        <s v="Ilmoitus toiminnan keskeyttämisestä tai lopettamisesta"/>
        <s v="Ilmoitus vesirakennustyöstä"/>
        <s v="Ilmoitus yksityisten varhaiskasvatuspalvelujen tuottamisesta"/>
        <s v="Ilmoitus ympäristölle vaaraa aiheuttavasta toiminnasta"/>
        <s v="Elintarvikekuljetuskaluston (ATP) sertifiointi"/>
        <s v="Elintarvikeyrityksen hakemukset"/>
        <s v="Elintarvikeyrityksen ilmoitukset"/>
        <s v="Elintarvikeyrityksen laboratoriopalvelut"/>
        <s v="Elintarvikeyrityksen tuet"/>
        <s v="Eläimet - 3. maa viennin aloittaminen"/>
        <s v="Eläimet - 3. maa viennin harjoittaminen"/>
        <s v="Eläimet - Tuonnin aloittaminen sisämarkkinat"/>
        <s v="Eläimet - Tuonnin harjoittaminen sisämarkkinat"/>
        <s v="Eläimet - Tuonti - 3. maa tuonnin harjoittaminen"/>
        <s v="Eläimet - Viennin aloittaminen sisämarkkinat"/>
        <s v="Eläimet - Viennin harjoittaminen sisämarkkinat"/>
        <s v="Eläimistä saatavat sivutuotteet toiminnan aloittaminen"/>
        <s v="Eläimistä saatavat sivutuotteet toiminnan harjoittaminen"/>
        <s v="Eläinlääkäreille tarjottavat laboratoriopalvelut"/>
        <s v="Eläinlääkärin ammatinharjoittaminen"/>
        <s v="Ilmoitusmenettely rakennustyöstä"/>
        <s v="Ilotulitteiden käyttölupa juhlissa ja tapahtumissa"/>
        <s v="Jätehuolto"/>
        <s v="Eläinten jalostus"/>
        <s v="Eläinten kuljetus"/>
        <s v="Eläinten pitäminen - Eläintuet"/>
        <s v="Eläinten pitäminen - Ilmoitukset"/>
        <s v="Eläinten pitäminen - Laboratoriopalvelut"/>
        <s v="Eläinten pitämiseen liittyvä toiminta -ilmoitukset"/>
        <s v="Eläinten pitämiseen liittyvän toiminnan aloittaminen - Ilmoitukset"/>
        <s v="Eläinten pitämiseen liittyvän toiminnan aloittaminen - Luvat"/>
        <s v="Eläinten tuonti - Laboratoriotutkimukset"/>
        <s v="Eläinten välitys"/>
        <s v="Jätevesien käsittelyn poikkeamisilmoitus"/>
        <s v="Jätteen ammattimaisen keräyksen ilmoitus"/>
        <s v="Energia-avustukset"/>
        <s v="Energiatodistusrekisteri"/>
        <s v="Ennakkoperintärekisteri"/>
        <s v="Ennakkoratkaisu"/>
        <s v="Ennakkovero"/>
        <s v="Ennakonpidätystiedot maksajille"/>
        <s v="Ennakonpidätystietojen suorasiirto"/>
        <s v="eOLF (Epoline Online Filing) - patentti ja hyödyllisyysmalli"/>
        <s v="EORI-numeron hakeminen"/>
        <s v="Erikoiskuljetusten liikenteenohjaajien koulutuslupa"/>
        <s v="Erityiskilpihakemus"/>
        <s v="Erityísryhmien investointiavustus"/>
        <s v="Erivapaus luotsinkäyttövelvolisuudesta"/>
        <s v="Eräiden yleishyödyllisten yhteisöjen veronhuojennus"/>
        <s v="EU:n yhteisen kalastuspolitiikan rikkomusasiat"/>
        <s v="EU-Ahvenanmaa -kaupan kotitullauslupa"/>
        <s v="EU-kaupan maksunlykkäys- ja yleisvakuuslupa"/>
        <s v="EUR.1- ja A.TR.-tavaratodistusten vahvistaminen"/>
        <s v="EUSA-rahastot"/>
        <s v="EUSA-rahastot (sähköinen järjestelmä EUSA-järjestelmä)"/>
        <s v="EU-yksittäishyväksyntä (tuleva palvleu, josta ei vielä tietoa Traficom.fi:ssä tai suomi.fi:ssä)"/>
        <s v="Expert search"/>
        <s v="Finnish supplier list"/>
        <s v="Finnveran rahoituspalvelu: Finnveran rahoituspalvelut ovat suomalaisten asiakkaiden digitaalisesti haettavissa"/>
        <s v="Fi-verkkotunnuksen hallinnointi"/>
        <s v="Fi-verkkotunnuksen poistovaatimus"/>
        <s v="Fi-verkkotunnusvälittäjäksi ilmoittautuminen"/>
        <s v="Granlund Manager"/>
        <s v="Jätteen sijoittaminen maaperään"/>
        <s v="Kaivu- ja sijoituslupa"/>
        <s v="Katutyölupa"/>
        <s v="Kemikaali-ilmoitus"/>
        <s v="Koeluonteisen toiminnan ilmoitus"/>
        <s v="Hae ajoneuvolle vientirekisteröintiä"/>
        <s v="Hae ennakkoilmoittajaksi"/>
        <s v="Hae harrasterakenteisen ilma-aluksen hyväksyntää"/>
        <s v="Hae hyväksyntää lentoaseman muutokselle"/>
        <s v="Hae hyväksytyksi asiantuntijaksi"/>
        <s v="Hae lentopaikan pitolupaa"/>
        <s v="Hae lentopaikan rakentamislupaa"/>
        <s v="Hae lupaa ilmailuun kieltoalueella"/>
        <s v="Hae lupaa lentonäytökselle tai -kilpailulle"/>
        <s v="Hae lupaa tai tee ilmoitus korjaamotoiminnasta"/>
        <s v="Hae Merikartta-aineistojen käyttölupaa"/>
        <s v="Hae nimetyksi tutkimuslaitokseksi"/>
        <s v="Hae rautatiekaluston markkinoillesaattamislupaa tai tyyppihyväksyntää"/>
        <s v="Hae rautatieliikenteen kuljettajan lupaa"/>
        <s v="Hae rautatieliikenteen näytön vastaanottajan hyväksyntää"/>
        <s v="Hae rautatieliikenteen oppilaitoksen hyväksyntää"/>
        <s v="Hae tieturvallisuusarvioijan koulutukseen"/>
        <s v="Hae vesikulkuneuvon koetunnusta"/>
        <s v="Hae vesiliikenteen kieltoja ja rajoituksia"/>
        <s v="Hae väyläpäätöstä ja lupaa turvalaitteen asettamiseen"/>
        <s v="Hakemus hyväksynnästä toimia lentoliikenteen päästökaupan ja CORSIAn todentajana Suomessa"/>
        <s v="Hakemus ilma-aluksen muutostyösuunnitelman hyväksymiseksi"/>
        <s v="Hakemus ilma-aluksen poistamiseksi ilma-alusrekisteristä"/>
        <s v="Kunnan viralliset ilmoitukset"/>
        <s v="Lannan levitysilmoitus"/>
        <s v="Leirintäalueilmoitus"/>
        <s v="Hakemus lentokelpoisuuden valvontamaksusta vapauttamiseksi"/>
        <s v="Hakemus lentokelpoisuustodistusta varten"/>
        <s v="Hakemus lentää Suomen ilmatilassa ulkomaille rekisteröidyllä ilma-aluksella"/>
        <s v="Hakemus luvasta ilmailuun ja lentoehtojen hyväksymiseksi"/>
        <s v="Hakemus melutodistusta varten"/>
        <s v="Hakemus miehityksen vahvistamiseksi"/>
        <s v="Hakemus nestekaasun teollisesta käsittelystä ja varastoinnista"/>
        <s v="Hakemus tuholaistorjujan kouluttajaksi/tutkinnon vastaanottajaksi"/>
        <s v="Haltijan hallinnasta luopumisilmoitus"/>
        <s v="Liikkuvasta elintarvikehuoneistosta ilmoittaminen"/>
        <s v="Hankintojen sähköinen kilpailutus"/>
        <s v="Harjoitusalueen vuokraaminen"/>
        <s v="Havaro"/>
        <s v="Hedelmöityshoitolupa"/>
        <s v="Mahdollista terveyshaittaa aiheuttavan toiminnan aloittamisilmoitus"/>
        <s v="Henkilöliikenneluvan hakeminen sekä lupaan liittyvistä muutoksista ilmoittaminen"/>
        <s v="Henkilövaraushakemus"/>
        <s v="Hissiavustus"/>
        <s v="HIV-mapa diagnostiikka"/>
        <s v="Holhousasioiden rekisteri"/>
        <s v="Hometaloanalytiikka"/>
        <s v="HTJ-tiedot rajapintoina (HTJ-lupa teknisen käyttöyhteyteen)"/>
        <s v="Huoneiston omistajan yhteystietojen ylläpitäminen HTJ:ssä"/>
        <s v="Huoneistotietojärjestelmän tulosteet"/>
        <s v="Hyväksytyn liikkeen toimintailmoitus"/>
        <s v="Häiriönhallintajärjestelmä"/>
        <s v="Ilma-aluksen kiinnityksen kuolettaminen / Dödande av inteckningen av luftfartyg"/>
        <s v="Ilma-aluksen kiinnityksen uudistaminen / Förnyelse av inteckningen av luftfartyg"/>
        <s v="Ilma-aluksen rekisteritiedot"/>
        <s v="Ilma-aluksen rekisteröinti tai omistajan vaihdos"/>
        <s v="Ilma-aluskiinnityshakemus"/>
        <s v="Ilmailulääkäriksi hakeminen ja hyväksyminen sekä hyväksynnän uusiminen"/>
        <s v="Ilmailun liikenneluvan hakeminen"/>
        <s v="Ilmailun tarkastuslentäjät ja kielitaitotarkastajat"/>
        <s v="Ilmaliikennepalvelukoulutusorganisaation toimiluvan hyväksyntä sisältäen koulutusohjelmien ja/tai suunnitelmien hyväksynnän"/>
        <s v="Ilmaliikennepalvelukoulutusorganisaation toimiluvan, käsikirjan, suunnitelman tai koulutusohjelman muutos"/>
        <s v="Ilman Y-tunnusta toimivien elinkeinonharjoittajien asiointi eri etuuksissa."/>
        <s v="Ilmoita haavoittuvuudesta"/>
        <s v="Ilmoita luottamuspalvelun häiriö"/>
        <s v="Ilmoita luottamuspalvelun muutos"/>
        <s v="Ilmoita TM- tiedotustarpeesta"/>
        <s v="Ilmoita tunnistusvälineen muutos"/>
        <s v="Ilmoita tunnistusvälineen tai -palvelun häiriöstä"/>
        <s v="Ilmoita tunnistusvälityspalvelu/-välistyspalvelun muutos"/>
        <s v="Ilmoita uusi luottamuspalvelu"/>
        <s v="Ilmoita uusi tunnistusväline"/>
        <s v="Ilmoita uusi tunnistusvälityspalvelu"/>
        <s v="Ilmoita vesiliikennemerkin ja valo-opasteen asettamisesta"/>
        <s v="Ilmoita vikaantuneesta turvalaitteesta"/>
        <s v="Ilmoittautuminen ilmailun ilmoituksenvaraiseksi koulutusorganisaatioksi (DTO)"/>
        <s v="Ilmoittautuminen taksi- ja/tai tavaraliikenteen harjoittajaksi. Ilmoitukseen liittyvistä muutoksista ilmoittaminen."/>
        <s v="Ilmoitukset"/>
        <s v="Ilmoitus alkoholijuomien myynnistä kansainvälisessä liikenteessä"/>
        <s v="Ilmoitus aluksen käytön yhteydessä tapahtuneesta onnettomuudesta ja vaaratilanteesta"/>
        <s v="Meluilmoitus"/>
        <s v="Ilmoitus ilma-aluksen käyttäjästä/edustajasta/haltijasta (Ilma-alusrekisteriä varten)"/>
        <s v="Ilmoitus ilma-aluksen myynnistä (ilma-alusrekisteriä varten)"/>
        <s v="Ilmoitus ilotulitusnäytöksestä"/>
        <s v="Ilmoitus kasvinsuojelututkinnon suorittaneista"/>
        <s v="Ilmoitus korkea-aktiivisen umpilähteen kuljetuksesta"/>
        <s v="Ilmoitus kuorma-auton perävaunun vetolaitteen käyttöönotosta tai käyttämättömyydestä"/>
        <s v="Ilmoitus laitoksen toiminnan lopettamisesta/keskeyttämisestä/muutoksista"/>
        <s v="Ilmoitus lentokelpoisuuden tarkastuksesta / jatkosta"/>
        <s v="Ilmoitus maa/biokaasun käytön valvojasta"/>
        <s v="Ilmoitus potilas- ja asiakastietojen käsittelyyn tarkoitetun tietojärjestelmän poikkeamasta"/>
        <s v="Ilmoitus radiohäiriöstä"/>
        <s v="Ilmoitus räjäytystyöstä"/>
        <s v="Ilmoitus tietoturvaloukkauksesta"/>
        <s v="Moottorikelkkareitin perustamishakemus"/>
        <s v="Palautepalvelu"/>
        <s v="Ilmoitus tuholaistorjujan tutkinnosta tai yritystoiminnasta"/>
        <s v="Ilmoitus vaarallisesta tai  puutteellisesta tuotteesta tai palvelusta"/>
        <s v="Palautteen antaminen kaupungille"/>
        <s v="Pysäköintivirhemaksun oikaisuvaatimus"/>
        <s v="Rakennuslupa"/>
        <s v="Ilmoitus yleisestä kokouksesta"/>
        <s v="Ilmoitus yleisötilaisuuden järjestämisestä"/>
        <s v="Rakennusrasite"/>
        <s v="Rakentamisen toimenpidelupa"/>
        <s v="Rekisteröinti-ilmoitus ympäristöön vaikuttavan toiminnan aloittamisesta"/>
        <s v="Rottahavainnoista ilmoittaminen"/>
        <s v="Ruokamyrkytysepäilyilmoitus"/>
        <s v="Sisämarkkinavalvonta"/>
        <s v="Sosiaalialan palvelun tuottamisilmoitus"/>
        <s v="Tapahtumailmoitus"/>
        <s v="Ilmoitus yrityskaupasta"/>
        <s v="Imeväisikäisten ruokintaan liittyvän kaupallisen tiedotusaineiston ennakkotarkastus"/>
        <s v="Intrastat-ilmoituspalvelu yrityksille"/>
        <s v="Intrastat-sanoma-asiointi yrityksille"/>
        <s v="Irrottaudu kartellista ja vapaudu seuraamusmaksusta"/>
        <s v="Jatko-osa, hakemus ilma-aluksen rekisteröimiseksi"/>
        <s v="Jobs in Finland"/>
        <s v="Tapahtumailoitus"/>
        <s v="Tapahtuman jätehuoltoilmoitus"/>
        <s v="Terveydensuojelulain mukainen ilmoitus"/>
        <s v="Julkisen notaarin palvelut"/>
        <s v="Terveyshaitta-asian selvityspyyntö"/>
        <s v="Tiedotus liikkuvan elintarvikehuoneiston toiminnasta"/>
        <s v="Tilapäiset liikennejärjestelyt"/>
        <s v="Toiminnan rekisteröinti ympäristönsuojelun tietojärjestelmään"/>
        <s v="Ulkoilmatapahtuman jätehuoltosuunnitelma ja loppuraportti"/>
        <s v="Vahingonkorvaus katujen kunnossapidon laiminlyönnin vuoksi"/>
        <s v="Vedenjakelualueesta ilmoittaminen"/>
        <s v="Vesimittarilukeman ilmoittaminen"/>
        <s v="Vesivälitteisen epidemian ilmoitus"/>
        <s v="Ympäristön äkillisestä pilaantumisesta tai vaarasta tehtävä ilmoitus"/>
        <s v="Öljylämmityslaitteiston käyttöönottoilmoitus"/>
        <s v="Jäteastian tyhjennysvälin muutoshakemus"/>
        <s v="Alusten saniteettitodistuksen myöntäminen"/>
        <s v="Asemakaavan muutoksen hakeminen"/>
        <s v="Kadonneet kirjelähetykset"/>
        <s v="Kaivoslupa"/>
        <s v="Kaivosturvallisuuslupa"/>
        <s v="Kalastuslain mukaiset kiellot ja rajoitukset"/>
        <s v="Kalastuslain mukaiset luvat"/>
        <s v="Kansainväliset kuljetusluvat"/>
        <s v="Elintarvikelain mukaiset hakemukset"/>
        <s v="Elintarvikkeiden ja eläinperäisten tuotteiden viennille myönnettävä eläinlääkärin todistus"/>
        <s v="Eläinperäisten elintarvikkeiden sisämarkkinatuonti"/>
        <s v="Eläintarhan sivutuotelupa"/>
        <s v="Kansallinen elintarvikkeiden koostumustietokanta Fineli"/>
        <s v="Kansallisen harrasteilmailun lentokoulutusluvan hakeminen"/>
        <s v="Kanta-asiakkuuden irtisanominen"/>
        <s v="Kanta-asiakkuuden sitoumuksen allekirjoittaminen ja toimittaminen"/>
        <s v="Kanta-palvelun hallinnollinen käyttöönotto"/>
        <s v="Kartat ja karttatulosteet"/>
        <s v="Energiatuotantolaitoksen rekisteröinti-ilmoitus"/>
        <s v="Erikoiskuljetuksen lupa"/>
        <s v="Hakemus käytöstä poistetun kemikaalisäiliön jättämiseksi maahan"/>
        <s v="Kasvien tukku- ja vähittäismyynti - Toiminnan aloittaminen"/>
        <s v="Kasvien tukku- ja vähittäismyynti - Toiminnan harjoittaminen"/>
        <s v="Kasvien tukku- ja vähittäismyynti - Toiminnan lopettaminen"/>
        <s v="Kasvinsuojeluaineisiin liittyvä asiointi (lomakkeita 6 kpl)"/>
        <s v="Kasvinsuojeluainekouluttajaksi/tutkinnonjärjestäjäksi/ruiskuntestaajaksi haku"/>
        <s v="Kasvintuotannon aloittamisen tuet"/>
        <s v="Kasvintuotannon harjoittaminen"/>
        <s v="Kasvit, metsä ja puu - Kasvipassia vaativan toiminnan aloittaminen"/>
        <s v="Kasvit, metsä ja puu - Kasvipassia vaativan toiminnan harjoittaminen"/>
        <s v="Kasvit, metsä ja puu - Kasvipassia vaativan toiminnan lopettaminen"/>
        <s v="Kasvit, metsä ja puu - Luomu luvat"/>
        <s v="Kasvit, metsä ja puu - Luomusertifikaatti"/>
        <s v="Kasvit, metsä ja puu - Tuonnin aloittaminen"/>
        <s v="Kasvit, metsä ja puu - Tuonnin harjoittaminen"/>
        <s v="Kasvit, metsä ja puu - Tuonnin lopettaminen"/>
        <s v="Kasvit, metsä ja puu - Vientitoiminnan aloittaminen"/>
        <s v="Kasvit, metsä ja puu - Vientitoiminnan harjoittaminen"/>
        <s v="Kasvit, metsä ja puu - Vientitoiminnan lopettaminen"/>
        <s v="Kasvituotannon lopettaminen"/>
        <s v="Hakemus luonnonmuistomerkiksi"/>
        <s v="iltapäivätoiminnan maksuvapautuskompensaatiohakemus"/>
        <s v="Kauko-ohjaajien tutkinnot - Valvottu lisäteoriakoe"/>
        <s v="Kauko-ohjaajien tutkinnot - Verkkoteoriakoe"/>
        <s v="Julkipano"/>
        <s v="Kaupallinen erityislentotoiminta (SPO)"/>
        <s v="Kemikaalineuvonta"/>
        <s v="Kemikaaliturvallisuuslupa"/>
        <s v="Keskitetyn tulliselvityksen lupa"/>
        <s v="Kiinteistön käyttäminen lainan  vakuutena"/>
        <s v="Kiinteistön muun erityisen oikeuden kirjaaminen"/>
        <s v="Kiinteistön omistusoikeuden rekisteröinti (Lainhuuto)"/>
        <s v="Kiinteistön vuokraoikeuden kirjaaminen"/>
        <s v="Kiinteistönluovutusilmoitus"/>
        <s v="Kiinteistörekisterinpitäjän päätös"/>
        <s v="Kiinteistötietojärjestelmän tiedot"/>
        <s v="Kiinteistötoimituksen hakeminen"/>
        <s v="Kiinteistövaihdannan palvelu ml. luovutuskirjan luonnostelupalvelu"/>
        <s v="Kiinteistöveroilmoitus"/>
        <s v="Kirjaamo- ja arkistopalvelut"/>
        <s v="Kirjallinen ilmoitus meriselitystä varten"/>
        <s v="Kirjallinen ohjauspyyntö"/>
        <s v="Kirjanpidollisen materiaalin erottelun lupa"/>
        <s v="Kliinisen mikrobiologian laboratorioiden toimilupamenettely"/>
        <s v="Koe-eläintoiminta"/>
        <s v="Kalastuslupa ammattikalastajille"/>
        <s v="Koenumerotodistushakemus"/>
        <s v="Kaupanvahvistus"/>
        <s v="Kaupunkikuvatoimikunnan ennakkolausunnon hakeminen"/>
        <s v="Kerrostalotonttien myynti"/>
        <s v="Korkotukilainat rakentamiseen, korjaamiseen ja hankintaan"/>
        <s v="Kiinteistönmuodostus"/>
        <s v="Kulotuslupa"/>
        <s v="Koulukuljetukseen liittyvä koulumatkatuen laskuttaminen"/>
        <s v="Liikenteenohjauslaitteiden sijoittaminen"/>
        <s v="KTJ-tietopalvelurajapinnat (KTJ-lupa teknisen käyttöyhteyteen)"/>
        <s v="Kuljettajaopetus ja -tutkinnot"/>
        <s v="Kuljettajatiedot"/>
        <s v="Kuljettajatodistuksen hakeminen"/>
        <s v="Kuljetusyritysten vastuullisuusmalli"/>
        <s v="Kullanhuuhdonta-asiointi"/>
        <s v="Kunnallistekniikan rakentamisavustus"/>
        <s v="Liikuntapaikat"/>
        <s v="Liittyminen vesi- ja viemäriverkostoon"/>
        <s v="Kuntotutkimus"/>
        <s v="Kuntoutuksen kurssijärjestelmä"/>
        <s v="Kuntoutuksen palveluntuottajat"/>
        <s v="Kuntoutuksen vaikuttavuuden arviointi"/>
        <s v="Kuntoutuspalvelun rekisteröinti Kelan kuntoutuspalveluiden palveluntuottajaksi"/>
        <s v="Kuntoutustarpeen ilmoittamisen järjestelmä (KIILA)"/>
        <s v="Kuolemansyyn selvittämisen ohjaus ja valvonta"/>
        <s v="Kuolinpesän ilmoitus liikennöinnin jatkamisesta"/>
        <s v="Lomituspalvelu"/>
        <s v="Kuorma- ja linja-autojen ja niiden perävaunujen jarrujärjestelmien korjaukseen liittyvät luvat"/>
        <s v="Kuuleminen ajo-oikeusasiassa"/>
        <s v="Kylmäalan pätevyyshakemus"/>
        <s v="Kylmälaiteliikkeen toimintailmoitus"/>
        <s v="Kyselypalvelu terveydenhuollon palveluntuottajille"/>
        <s v="Käynnistysavustus"/>
        <s v="Käyttötarkoituksen muutosavustus"/>
        <s v="Käytössä olevan palvelun teknisten tietojen muutoksista ilmoittaminen"/>
        <s v="Laajakaistatuen hakeminen"/>
        <s v="Laajakaistatuen maksun hakeminen"/>
        <s v="Lahjaveroilmoitus ja hakemus lahjaveroilmoituksen antamisajan pidentämiseksi"/>
        <s v="Laivauskäsikirja (Shipping handbook)"/>
        <s v="Lajiketestaus ja -rekisteröinti - Toiminnan harjoittaminen"/>
        <s v="Maa-aineslupa"/>
        <s v="Lannoitevalmisteet - Luomu"/>
        <s v="Lannoitevalmisteet - Tuonti"/>
        <s v="Lannoitevalmisteet - Vienti"/>
        <s v="Lannoitevalmistetoiminnan aloittaminen"/>
        <s v="Lannoitevalmistetoiminnan harjoittaminen - ilmoitukset"/>
        <s v="Lannoitevalmistetoiminnan harjoittaminen - laboratoriopalvelut"/>
        <s v="Lannoitevalmistetoiminnan lopettaminen"/>
        <s v="Laskutussopimus yritysasiakkaille"/>
        <s v="LEI -hakemukset"/>
        <s v="Lennonjohtajan/lennontiedottajan lupakirjahakemukset"/>
        <s v="Lennonvarmistuspalvelun tarjoajan toimilupa tai lentomittausorganisaation hyväksyntä"/>
        <s v="Lennonvarmistuspalveluun liittyvän poikkeamahakemuksen käsittely taikka luvan tai hyväksynnän peruuttaminen luvanhaltijan pyynnöstä"/>
        <s v="Lentokelpoisuuden tarkastuksen tilaus"/>
        <s v="Lentoliikenteen onnettomuuksista ja vaaratilanteista ilmoittaminen"/>
        <s v="Lentomeluilmoitukset"/>
        <s v="Lentonäytökset/ylilennot"/>
        <s v="Lentotoimintailmoitus"/>
        <s v="Lievästi denaturoidun väkiviinan myynti-ilmoitus"/>
        <s v="Maastossa tai vesistössä tapahtuvan kilpailun tai harjoituksen ilmoitus"/>
        <s v="Mainos- ja viitoituslupa"/>
        <s v="Maisematyölupa"/>
        <s v="Metsästysoikeuksien vuokraaminen"/>
        <s v="Myyntipaikkahakemus ja -lupa"/>
        <s v="Lisäkilpihakemus"/>
        <s v="Luonnonsäteilylle altistavan toiminnan ilmoitus ja säteilyaltistuksen selvitysvelvollisuus"/>
        <s v="Luotsaukseen liittyvän yleispoikkeuksen myöntäminen"/>
        <s v="Luottamuspalvelun lopetusilmoitus"/>
        <s v="Lupa adoptiotoimiston ylläpitämiseen"/>
        <s v="Lupa erityismallisten sinettien käyttöön"/>
        <s v="Lupa kansainvälisen adoptiopalvelun antamiseen, lupa yhteistyöhön ulkomaisen palvelunantajan kanssa"/>
        <s v="Lupa käyttää sähköistä kuljetusasiakirjaa passitusilmoituksena"/>
        <s v="Lupa lentoesteelle"/>
        <s v="Lupa palautustavaran palautusajan pidentämiseen"/>
        <s v="Lupa passitusilmoituksen pienemmän sisällön käyttöön"/>
        <s v="Lupa sisäisen jalostusmenettelyn käyttöön"/>
        <s v="Lupa tavaroiden väliaikaiseen varastointiin"/>
        <s v="Lupa tietyn käyttötarkoituksen menettelyn käyttöön"/>
        <s v="Lupa toimia raskauden keskeyttämissairaalana"/>
        <s v="Lupa tulliselvitykseen kirjanpitoon tehtävällä merkinnällä"/>
        <s v="Lupa tuottaa yksityisiä sosiaalihuollon palveluja"/>
        <s v="Lupa tuottaa yksityisiä terveydenhuollon palveluja"/>
        <s v="Lupa ulkoisen jalostusmenettelyn käyttöön"/>
        <s v="Lupa valtuutetun antajan asemaan"/>
        <s v="Lupa valtuutetun vastaanottajan asemaan"/>
        <s v="Lupa väliaikaisen maahantuonnin menettelyn käyttöön"/>
        <s v="Lupa yksinkertaistetun ilmoitusmenettelyn käyttöön"/>
        <s v="Lupa yksityiseen, I tyypin tai II tyypin tullivarastoon"/>
        <s v="Lupahallinnon asiointipalvelut"/>
        <s v="Luvanvaraiset paikkatietoaineistopalvelut"/>
        <s v="Luvat"/>
        <s v="Lähdeverokorttihakemus - ulkomainen yritys tai yhteisö"/>
        <s v="Lähdeveron palautushakemus - ulkomainen yhteisö"/>
        <s v="Lähisuhdeväkivallan auttava puhelin -Nollalinjan tuottamisesta maksettava korvaus"/>
        <s v="Lähiöavustus"/>
        <s v="Lääkeala"/>
        <s v="Lääkeosto- ja tilitystietojen vastaanottopalvelu"/>
        <s v="Lääketieteellisen kelpoisuustodistusten käsittely"/>
        <s v="Lääkeyritysten asiointipalvelu"/>
        <s v="Lääkkeiden hintalautakunnan asiointipalvelu"/>
        <s v="Maa- ja biokaasulupa"/>
        <s v="Myyntipaikkojen vuokraus torilla"/>
        <s v="Myyntitila liikkeen edustalla"/>
        <s v="Nikotiinivalmisteiden vähittäismyyntilupa"/>
        <s v="Oikeus päästä yrityspalvelusetelituottajaksi."/>
        <s v="Omakotitonttien myynti"/>
        <s v="Maaseudun kehittäminen - Ympäristönhoito"/>
        <s v="Maaseutulinjan tukimaksujen perintä"/>
        <s v="Pysäköintilupa"/>
        <s v="Maaseututuet"/>
        <s v="Rakennuksen purkamislupa"/>
        <s v="Maatalouden energiatuotteiden valmisteveron palautus"/>
        <s v="Makeramaksut - Laskujen käsittely"/>
        <s v="Maksatuspalvelut yrityksille"/>
        <s v="Maksettua maksua koskevat selvittelyt"/>
        <s v="Maksuhäiriöilmoitusten ja maksuvaatimusten sähköinen vastaanottaminen pankeista"/>
        <s v="Maksujärjestelypyyntö"/>
        <s v="Maksunlykkäyksen hakeminen"/>
        <s v="Maksunlykkäyslupa"/>
        <s v="Maksusitoumusten laskutus"/>
        <s v="Maksutelevisiopalveluilmoitus"/>
        <s v="Maksuvaatimukset"/>
        <s v="Maksuviitekysely"/>
        <s v="Malminetsintä-asiointi"/>
        <s v="Manner-Suomi-Ahvenanmaa -kaupan kotitullauslupa"/>
        <s v="Marketopportunities"/>
        <s v="Markkinoille saatettujen BS-aineiden määrätietojen ilmoittaminen"/>
        <s v="Markkinoille saatettujen KS-aineiden määrätietojen ilmoittaminen"/>
        <s v="Matkailuterveys"/>
        <s v="Matkalipunmyyjille laskutuspalvelu koulumatkatuesta"/>
        <s v="Mediaviestintä"/>
        <s v="Rakennuslupa suunnittelutarveratkaisualueelle"/>
        <s v="Merenkulun kabotaasiluvan hakeminen"/>
        <s v="Merenkulun loistot"/>
        <s v="Merenkulun onnettomuuksista ja vaaratilanteista ilmoittaminen"/>
        <s v="Meripalvelun ilmoittaminen"/>
        <s v="Meripalveluotteen tilaus"/>
        <s v="Metsänviljelyaineisto  - toiminnan aloittaminen"/>
        <s v="Metsänviljelyaineisto  - toiminnan harjoittaminen"/>
        <s v="Metsänviljelyaineisto  - toiminnan lopettaminen"/>
        <s v="Metsätalouden jatkotoimenpiteet"/>
        <s v="Miehittämättömän ilma-alusjärjestelmän (UAS) käyttäjien rekisteröinti"/>
        <s v="Miehittämättömän ilma-alusjärjestelmän ilmoituksenvarainen toiminta"/>
        <s v="Miehittämättömän ilma-alusjärjestelmän luvanvarainen toiminta"/>
        <s v="Mittauspalvelun, kalibrointipalvelun tai ohjelmiston tilaus"/>
        <s v="Muu elintarvikealan palvelu"/>
        <s v="Muu eläimiin liittyvä palvelu"/>
        <s v="Muu palvelu"/>
        <s v="Muun liikenneturvallisuusalan toimijan hyväksyntä"/>
        <s v="Muut eläinten pitämiseen liittyvät palvelut"/>
        <s v="Muut lannoitevalmistepalvelut  - Tyyppinimen hakeminen kansalliseen tyyppinimiluetteloon"/>
        <s v="Muuta ajoneuvosi omistaja- tai haltijatietoja"/>
        <s v="Muuta ajoneuvoveron maksuerää"/>
        <s v="Muutoksenhaku"/>
        <s v="Muutoksenhaku työnantajille annettavista etuuspäätöksistä"/>
        <s v="Muutosturva"/>
        <s v="Mykobakteerien laboratoriotutkimukset"/>
        <s v="Rakennusvalvonta"/>
        <s v="Rakentamisen poikkeuslupa"/>
        <s v="Määräalan muodostaminen kiinteistöksi"/>
        <s v="Neuvontapalvelut yrityksille"/>
        <s v="Nimeämispäätös"/>
        <s v="Nimileima-asiointi"/>
        <s v="NIS-ilmoitus tietoturvapoikkeamasta"/>
        <s v="Nopeudenrajoittimen asennus ja korjaus"/>
        <s v="Nopeudenrajoittimen asetusnopeuden tarkastus"/>
        <s v="Näytehallinnan palvelut"/>
        <s v="Näytekeräyspalvelut"/>
        <s v="Ohjauspalvelut ja valvonta -palvelualue"/>
        <s v="Ohjelmistotoimintailmoitus"/>
        <s v="Oleskelulupa startup-yrittäjälle"/>
        <s v="Oleskelulupa yrittäjälle"/>
        <s v="Oma-aloitteisen määräämisen lupa"/>
        <s v="Omavalmisteen ja historiallisen veneen ensirekisteröinti"/>
        <s v="Onnettomuusilmoitukset"/>
        <s v="Opintolainan takaussaatavien perintään liittyvien velkakirjojen sähköinen välittäminen"/>
        <s v="Opiskelun aikainen huumetestaus"/>
        <s v="Oppilaitosten asiointipalvelu"/>
        <s v="Oppilaitosten ilmoituspalvelu"/>
        <s v="Organisaation laskutusosoite"/>
        <s v="Osa-66 ammattimekaanikon lupakirjahakemus"/>
        <s v="Osakehuoneiston hallintaoikeuden rajoituksen rekisteröinti"/>
        <s v="Osakehuoneiston käyttäminen lainan vakuutena"/>
        <s v="Osakehuoneiston omistusoikeuden rekisteröinti"/>
        <s v="Osakeluettelon siirto Huoneistotietojärjestelmään"/>
        <s v="Otteet ja todistukset kiinteistötietojärjestelmästä"/>
        <s v="Painelaitteiden muutosilmoitukset"/>
        <s v="Palkka.fi (palkanlaskenta)"/>
        <s v="Palkkaturvapalvelut"/>
        <s v="Palosuojelurahasto"/>
        <s v="Palveluntuottajien haku"/>
        <s v="Pankille tiedot opintolainan takauksesta"/>
        <s v="Paperittoman ajoneuvon rekisteröintikatsastus ja rekisteröinti"/>
        <s v="Part 145 Approval Application for initial grant / Application for change"/>
        <s v="Part 147 Approval  Application for initial grant / Application for change"/>
        <s v="Part M Subpart F Approval  Application for initial grant / Application for change"/>
        <s v="Part M Subpart G Approval  Application for initial grant / Application for change"/>
        <s v="Passitusilmoittamisen sanoma-asiointi yritysasiakkaille"/>
        <s v="Passitusilmoituksen tekeminen yritysasiakkaana"/>
        <s v="Pelastustoimen laiteliikkeen toimintailmoitus"/>
        <s v="Pelastustoimen laitteiden asennus-, huolto- ja tarkastusliikkeen vastuuhenkilön pätevyyshakemus"/>
        <s v="Peltotuet"/>
        <s v="Poikkeus alus-ja lastijätteiden jättöpakosta"/>
        <s v="Poikkeuslupa ajoneuvon ja ajoneuvoyhdistelmän mitoista ja massoista"/>
        <s v="Poikkeuslupa auton tai perävaunun rakenteen muuttamiselle"/>
        <s v="Poikkeuslupa erikoiskuljetusajoneuvolle"/>
        <s v="Poikkeuslupa käytettynä maahantuotavalle valmistussarjan viimeiselle ajoneuvolle (ns. jälkihäntälupa)"/>
        <s v="Poikkeuslupa L-luokan ajoneuvon rakenteen muuttamiselle"/>
        <s v="Poikkeuslupa nastan ulkonemasta"/>
        <s v="Poikkeuslupa rautateiden viranomaismääräyksiin"/>
        <s v="Poikkeuslupa talvi- ja nastarenkaiden käyttöajasta"/>
        <s v="Poikkeuslupa teknisistä vaatimuksista ja vaatimustenmukaisuuden osoittamisesta (muu kuin ns. häntä- tai jälkihäntälupa)"/>
        <s v="Poikkeuslupa valmistussarjan viimeisille ajoneuvoille (ns. häntälupa)"/>
        <s v="Polttoainemaksun vapauttamishakemus"/>
        <s v="Portnet-järjestelmä"/>
        <s v="Postitoimintailmoitus"/>
        <s v="PRH:n tietopalvelut"/>
        <s v="Puhelinverkon numerointi"/>
        <s v="Puolustustarvikkeiden vientivalvonnan asiointipalvelu"/>
        <s v="Purkuavustus"/>
        <s v="Pursiseurojen erikoislipun käyttöoikeuden myöntäminen"/>
        <s v="Puutarhatuet"/>
        <s v="Puutavaran tehdasmittauksen valvonta"/>
        <s v="Puutavaran virallinen mittaus"/>
        <s v="Rakenteiden sijoittamislupa yleisille alueille"/>
        <s v="Raskaan liikenteen erityislupa Helsingin kantakaupunkiin"/>
        <s v="Ruumiin siirtolupa"/>
        <s v="Päätös TIR-järjestelmään hyväksymisestä"/>
        <s v="Radan kiinteän rakenteellisen osajärjestelmän käyttöönottoluvan myöntäminen"/>
        <s v="Radan yleissuunnitelman tai ratasuunnitelman hyväksyminen"/>
        <s v="Radio- ja televisiotoiminnan toimiluvat"/>
        <s v="Radiokatsastus"/>
        <s v="Radioluvat ja tunnukset: Veneilijät ja merenkulku"/>
        <s v="Radioluvat sekä radioviestinnän tunnukset (heti voimaan tuleva, 6 eri radiolupalajia)"/>
        <s v="Radioluvat sekä radioviestinnän tunnukset (käsittelyä vaativa, kaikki radiolupalajit)"/>
        <s v="Radonmittausmenetelmien hyväksyntä"/>
        <s v="Radonmittauspalvelu"/>
        <s v="Rahankeräys- ja arpajaisasioiden tilitykset"/>
        <s v="Rahankeräys: Pienkeräysilmoitus"/>
        <s v="Rahankeräys: Rahankeräyslupa"/>
        <s v="Rahankeräys: Rahankeräysluvan muutos"/>
        <s v="Rahoituksen asiointipalvelu"/>
        <s v="Sivutuotenäytteitä ja näyttelyesineitä koskeva lupa"/>
        <s v="Talousvettä toimittavan laitoksen omavalvontailmoitus"/>
        <s v="Talousvettä toimittavan laitoksen tai tukkulaitoksen hyväksyntä"/>
        <s v="Terassi- ja parkletlupa"/>
        <s v="Teuraseläimen elävänä tarkastus - tilaus"/>
        <s v="Tilavaraukset"/>
        <s v="Tilavuokraus"/>
        <s v="Tupakkatuotteiden vähittäismyyntilupa"/>
        <s v="Tupakointikieltohakemus"/>
        <s v="Vapautus vesi- ja viemäriverkostoon liittymisestä."/>
        <s v="Venepaikkahakemus"/>
        <s v="Vesilaitoksen tai vesiosuuskunnan perustamisilmoitus"/>
        <s v="Vesilaitos"/>
        <s v="Vesitaloushankkeen lupa"/>
        <s v="VOC-laitoksen rekisteröinti-ilmoitus"/>
        <s v="Yleisen alueen käyttölupa"/>
        <s v="Yleisörakennelmalupa"/>
        <s v="Ympäristölupa"/>
        <s v="Ympäristönsuojelulain mukainen rekisteröinti"/>
        <s v="Ympäristönsuojelumääräyksistä poikkeamisen lupa"/>
        <s v="Yrityspysäköintiluvan hakeminen, muuttaminen tai uusiminen"/>
        <s v="Yritystonttien myynti ja vuokraus"/>
        <s v="Rakentamisaikaisen käyttöluvan myöntäminen ratahankkeelle"/>
        <s v="Z-lausunto: vähäisten rakennus- ja taloteknisten korjaus- ja muutostoimenpiteiden luvanvaraisuusharkintaa"/>
        <s v="Asemakaavoitukseen vaikuttaminen"/>
        <s v="Asiakirja- ja sopimusjäljennökset"/>
        <s v="Asuntohakemukset"/>
        <s v="Avoimet langttoman verkon pisteet"/>
        <s v="Elintarvikkeiden sekä muiden eläin- ja kasviperäisten tuotteiden vientitodistukset"/>
        <s v="Eläinlääkäripalvelut"/>
        <s v="Erhe-laskun reklamaatio"/>
        <s v="Etätyötilan varaus (Jämsä Tehdas -hanke)"/>
        <s v="Hakemus vuokra-asunnosta"/>
        <s v="HANK - Tarjouspalvelu"/>
        <s v="Hankinnat"/>
        <s v="Hillatori, markkinapaikan maksu"/>
        <s v="Jatkuva tonttihaku"/>
        <s v="Johtotietopalvelu"/>
        <s v="Järjestötyö"/>
        <s v="Kauneushoitoloiden valvonta"/>
        <s v="Kiinteistöhuolto"/>
        <s v="Kiinteistöjen omistajatiedot"/>
        <s v="Kirjastopalvelut"/>
        <s v="Koirankoulutuskentät"/>
        <s v="Rakentamisilmoitukset"/>
        <s v="Kotiseutuarkisto"/>
        <s v="Kouluilmoitukset"/>
        <s v="Koulujen liikuntasalit"/>
        <s v="Kulttuuripalvelut"/>
        <s v="Kunnan järjestämät ruokapalvelut"/>
        <s v="Ratahankkeen käyttöönottolupatarpeen arvioiminen"/>
        <s v="Rataverkon haltijan turvallisuuslupa"/>
        <s v="Rautateillä liikkuvan kaluston hankesuunnitelma"/>
        <s v="Rautateillä liikkuvan kaluston käyttöönottolupahakemus"/>
        <s v="Rautateillä liikkuvan kaluston rekisteröintihakemus"/>
        <s v="Rautateillä liikkuvan kaluston rekisteröintivaraus"/>
        <s v="Rautatiekaluston romutustodistus"/>
        <s v="Rautatieliikenteen harjoittajan turvallisuustodistus"/>
        <s v="Rautatieliikenteen onnettomuuksista ja vaaratilanteista ilmoittaminen"/>
        <s v="Rautatieyrityksen toimilupa"/>
        <s v="RAVA-hakemukset"/>
        <s v="Rehuala - Luomutuotteiden tuonti"/>
        <s v="Rehuala - Tuonti"/>
        <s v="Rehuala - Vienti"/>
        <s v="Rehuala -Luomusertifikaatti"/>
        <s v="Rehualan toimijan hyväksyntä"/>
        <s v="Rehualan toimijan rekisteröinti"/>
        <s v="Rehualan toiminnan lopettaminen"/>
        <s v="Rehualan yrityksen laboratoriopalvelut"/>
        <s v="Rehualan yritystoiminnan harjoittaminen - ilmoitukset ja hakemukset"/>
        <s v="Rekisterinpito: Ote eläintenpitokieltorekisteristä"/>
        <s v="Rekisterinpito: Ote konkurssi- ja yrityssaneerausrekisteristä"/>
        <s v="Rekisterinpito: Ote liiketoimintakieltorekisteristä"/>
        <s v="Rekisterinpito: Ote velkajärjestelyrekisteristä"/>
        <s v="Rekisterinpito: Rikosrekisteriote hankintamenettelyä varten"/>
        <s v="Rekisterinpito: Rikosrekisteriote lasten kanssa toimivalle vapaaehtoiselle"/>
        <s v="Rekisterinpito: Rikosrekisteriote ulkomaan viranomaisia varten"/>
        <s v="Rekisteripalvelut"/>
        <s v="Kunnan vuokra-asunnot"/>
        <s v="Kuopion kaupungin kirjaamot"/>
        <s v="Rekisteröity viejä"/>
        <s v="Rekisteröity väylämaksuasiakas"/>
        <s v="RekryKoulutus"/>
        <s v="Rikos- ja riita-asioiden sovittelupalveluiden tuottamisesta maksettava korvaus"/>
        <s v="Rikosilmoitus"/>
        <s v="Rokoteimmunologian laboratorion muut tutkimuspalvelut"/>
        <s v="Rokoteimmunologian vasta-ainemääritykset"/>
        <s v="Laivatarkastus"/>
        <s v="Ruokaketjuhankkeet"/>
        <s v="Laskutus / ei tarvitse laittaa"/>
        <s v="Lausunnot"/>
        <s v="Lausuntopyyntö terveydensuojeluviranomaiselle yksityisen sosiaalipalvelun lupahakemuksen liitteeksi"/>
        <s v="Liikuntapaikat ja vapaa-ajan tilat"/>
        <s v="Räjähteiden siirtotodistus (kansallinen)"/>
        <s v="Räjähteiden varastoinnin lupa"/>
        <s v="Liikuntatilojen ja -kenttien vuokraus"/>
        <s v="Saapumisen ja poistumisen ilmoitusten sanoma-asiointi yritysasiakkaille"/>
        <s v="Saapumisen ja poistumisen ilmoitusten tekeminen yritysasiakkaana"/>
        <s v="Sairaanhoitokorvausten (esim. lääkärinpalkkiot) ja matkakorvausten sähköinen tilityspavelu"/>
        <s v="Sairaanhoitokorvausten sähköiset suorakorvaustilitykset palveluntuottajilta"/>
        <s v="Satovahinko-, kasvintuhooja- ja eläintautivakuutusten tukitiedot"/>
        <s v="Showlaserlaitteen luvat ja ilmoitukset"/>
        <s v="Siementuotanto - Lakisääteiset laboratoriopalvelut"/>
        <s v="Siementuotanto - Pakkaamotoiminnan aloittaminen"/>
        <s v="Siementuotanto - Pakkaamotoiminnan harjoittaminen"/>
        <s v="Siementuotanto - Pakkaamotoiminnan lopettaminen"/>
        <s v="Siementuotanto - Toiminnan aloittaminen"/>
        <s v="Siementuotanto - Toiminnan harjoittaminen"/>
        <s v="Siementuotanto - Toiminnan lopettaminen"/>
        <s v="Luontotietojärjestelmän käyttöoikeushakemus"/>
        <s v="Siirtolupa"/>
        <s v="Maakuntakaavoitukseen vaikuttaminen"/>
        <s v="Muu lyhytaikainen maanvuokraus"/>
        <s v="Ojituserimielisyyden ratkaiseminen"/>
        <s v="Osallistu ja vaikuta"/>
        <s v="Paikkatietopalvelut"/>
        <s v="Paimion Leijonienluola"/>
        <s v="Pakastus- ja viileätilojen vuokraus"/>
        <s v="Palautteet ja kuntalaisaloitteet"/>
        <s v="Perusopetuksen poissaololupa, Primus, Wilma"/>
        <s v="Pieneläinpäivystys"/>
        <s v="Sitovan tariffitiedon hakeminen"/>
        <s v="Poikkeaminen talousjätevesienkäsittelyvaatimuksista"/>
        <s v="Poikkeaminen ympäristönsuojelumääräyksistä"/>
        <s v="Sopimuksen tai käyttöluvan käsittely"/>
        <s v="Sopimuspohjaiset paikkatietoaineistopalvelut"/>
        <s v="Sosiaali- ja terveydenhuollon tietojärjestelmien rekisteröinti"/>
        <s v="Päivähoitohakemukset"/>
        <s v="Päiväkotien, koulujen ja hoitolaitosten terveellisyys"/>
        <s v="Rajan näyttö"/>
        <s v="Rajankäynti asemakaava-alueella"/>
        <s v="Starttiraha"/>
        <s v="STEAn avustusten hakeminen"/>
        <s v="STM:n valtionavustuksien hakeminen"/>
        <s v="Suomalaiset merikartat"/>
        <s v="Suomenlinna Atlas"/>
        <s v="Suomenlinna Extranet"/>
        <s v="suomenlinna.fi; slhk.fi"/>
        <s v="Suomenlinnan digiopas"/>
        <s v="Suomi.fi Viestien vastaanotto"/>
        <s v="Suorakorvaussopimusten solmiminen"/>
        <s v="Suorakorvaustietojen kyselypalvelu apteekeille"/>
        <s v="Suorakorvaustietojen kyselypalvelu taksien tilausvälityskeskuksille"/>
        <s v="Sustainable Travel Finland"/>
        <s v="Sähkö- ja hissiurakointi-ilmoitukset"/>
        <s v="Sähköinen allekirjoitus"/>
        <s v="Sähköinen ilmoitus yhdistysrekisteriin"/>
        <s v="Sähköinen mallioikeushakemus"/>
        <s v="Sähköinen patenttihakemus"/>
        <s v="Sähköinen tartuntatauti-ilmoitus"/>
        <s v="Sähköinen tavaramerkkihakemus"/>
        <s v="Sähkölaitteistorekisteri-ilmoitukset"/>
        <s v="Säteilytoiminnan lupa-asioiden hoitaminen"/>
        <s v="Säteilyturvallisuusvastaavan ja säteilyturvallisuusasiantuntijan ammattipätevyyden hakeminen"/>
        <s v="Säännöllistä alusliikennettä koskeva lupa"/>
        <s v="Säätiörekisterin paperiasiointi (Y-lomakkeet)"/>
        <s v="T2L- ja T2LF-lomakkeiden vahvistaminen (unioniaseman vahvistaminen)"/>
        <s v="Taksamittarin asennus ja korjaus"/>
        <s v="Taksiliikenneluvan hakeminen sekä lupaan liittyvistä muutoksista ilmoittaminen"/>
        <s v="Taksimatkojen sähköiset suorakorvaustilitykset"/>
        <s v="Talouden toimijan ilmoitus/selvitys vaarallisesta tavarasta/palvelusta"/>
        <s v="Talous- ja allasvesiosaajien testaajalupa"/>
        <s v="Talousveden radioaktiivisuuden valvontaan liittyvät ilmoitukset"/>
        <s v="Rakennuspiirustukset"/>
        <s v="Ranta-asemakaavoitukseen vaikuttaminen"/>
        <s v="Siirtokehotustaulujen pystytyspöytäkirja"/>
        <s v="SIV - DigiOne"/>
        <s v="SOTE - Kotihoidon mobiili- ja optimointi"/>
        <s v="Sunpaimio-verkkosivu"/>
        <s v="Sähköinen tapahtumakalenteri"/>
        <s v="Tapahtuma"/>
        <s v="Tapahtumakalenteri"/>
        <s v="Tappioiden käyttämistä koskeva poikkeuslupahakemus"/>
        <s v="Tarkista liikennelupatiedot"/>
        <s v="Tartuntatautilääkärin konsultaatio"/>
        <s v="Tasa-arvosuunnittelutyökalu"/>
        <s v="Tavara-arpajaiset: Arvonnan tuloksen ilmoittamisesta poikkeamiseen annettava lupa (erillinen päätös)"/>
        <s v="Tavara-arpajaiset: Tavara-arpajaislupa"/>
        <s v="Tavara-arpajaiset: Tavara-arpajaisluvan muutos"/>
        <s v="Tavaraliikenneluvan hakeminen sekä lupaan liittyvistä muutoksista ilmoittaminen"/>
        <s v="Tavaramerkin muutokset"/>
        <s v="Tavaramerkin uudistus"/>
        <s v="Tavaroiden tullausarvon yksinkertaistuslupa"/>
        <s v="Tavaroiden väliaikainen vienti ATA-carnet -tulliasiakirjalla"/>
        <s v="TB-Diagnostiikka"/>
        <s v="Teletoimintailmoitus"/>
        <s v="Teleyrityksen ilmoitus häiriönhallinnan yhteystiedoista"/>
        <s v="Teleyrityksen ilmoitus tietoturvahäiriöstä"/>
        <s v="Teollisuus- ja keittiöalkoholin käyttölupa"/>
        <s v="Tapahtumien 3D huoneet/eteiset"/>
        <s v="Terveyden edistämisen määrärahan hakeminen"/>
        <s v="Terveydenhoidollinen päihdetestaus"/>
        <s v="Terveydensuojelulain Ilmoituksenvarainen toiminta ja valvonta (solarium, kauneushoitola)"/>
        <s v="Teollisuustontin varaus"/>
        <s v="Tilaustyö (esim. rajan näyttö)"/>
        <s v="THL Koodistopalvelu"/>
        <s v="Tiedonantoja merenkulkijoille"/>
        <s v="Tiedonkeruujärjestelmä"/>
        <s v="Tiedonkeruupalvelu/lomakepalvelu"/>
        <s v="Tiekunnan päätöksen tai yhteisen alueen tietojen ilmoittaminen KTJ:ään"/>
        <s v="Tietojen antaminen tilastointia varten (yritykset ja yhteisöt)"/>
        <s v="Tietolupahakemus salassa pidettävän tiedon tutkimuskäytölle"/>
        <s v="Toimintaympäristön yleinen markkinointi"/>
        <s v="Tietopyyntö"/>
        <s v="Tietopyyntö eurooppalaisesta keskusrekisteristä"/>
        <s v="Tietoturvallinen viestintä- kanava"/>
        <s v="Tietty käyttötarkoitus - tavaroita koskevien oikeuksien ja velvollisuuksien siirron lupa"/>
        <s v="Toimitilahakemisto"/>
        <s v="Tilapäinen ilmatilavaraus ja sen hakeminen"/>
        <s v="Toimitilatontit"/>
        <s v="Tilastointi- ja tutkimuspalvelut"/>
        <s v="Tilausohjelmapalveluilmoitus"/>
        <s v="Toimitilojen vuokraus"/>
        <s v="Tontin korkeuden näyttö ja rakennuksen sijainnin merkitseminen ja katselmoiminen"/>
        <s v="Tonttijako"/>
        <s v="Uima-allastilojen ja uimarantojen terveellisyys"/>
        <s v="Ulkomainoslaitteet"/>
        <s v="Vahingonkorvaushakemukset"/>
        <s v="Vapaat toimitilat"/>
        <s v="Tilinpäätösdokumentit PRH:lle sähköisen veroilmoituksen yhteydessä"/>
        <s v="Tilinpäätöstiedot iXBRL-muodossa"/>
        <s v="Tilintarkastusvalvonnan palvelut"/>
        <s v="Tilinumeroilmoitus"/>
        <s v="TIR-kuntoisuusasiantuntijan rekisteröinti"/>
        <s v="Todistus arvonlisäverovelvollisuudesta"/>
        <s v="Todistus huoltotoimenpiteistä (Ilma-alus)"/>
        <s v="Todistus rautatieliikenteen lupakirjakoulutuksesta"/>
        <s v="Todistus Suomessa asumisesta (kotipaikkatodistus)"/>
        <s v="Todistus varainsiirtoverosta"/>
        <s v="Varhaiskasvatus"/>
        <s v="Vesialueen vuokraus"/>
        <s v="Viestintäpalvelut"/>
        <s v="Vihertukkutorin myyntipaikkojen vuokraus ja kausimyyntihakemus"/>
        <s v="Virtuaaliset tapahtumat, Webinaarit ja koulutukset"/>
        <s v="Vuokra-asuntohakemus - ja irtisanominen"/>
        <s v="Vähäpäästöisten autojen pysäköintimaksujen alennus"/>
        <s v="Yhteinen verkkokauppa paikallisten yrittäjien tarjoamille retkille ja aktiviteeteille."/>
        <s v="yhteiskäyttöautojen vuokraaminen"/>
        <s v="Yhteistyöalusta sidosryhmätyöskentelyyn (ESRIHUB)"/>
        <s v="Yleinen asuntotonttien varauskierros"/>
        <s v="Yleiset kulttuuripalvelut"/>
        <s v="Yleiskaavoitukseen vaikuttaminen"/>
        <s v="Ympäristönsuojelu, jätehuollon valvonta"/>
        <s v="Yrittäjille tarjottavat omalle koneelle ladattavat lomakkeet"/>
        <s v="Yrityspalvelut"/>
        <s v="Asumisterveysneuvonta"/>
        <s v="Ideanappi -palvelu alkaville yrityksille"/>
        <s v="Julkisten hankintojen neuvonta"/>
        <s v="Jäteneuvonta"/>
        <s v="Kehittämispalvelut"/>
        <s v="Korona-neuvonta"/>
        <s v="KRP - Sunnittelutarveratkaisu"/>
        <s v="Liiketoiminnan kehittämisneuvonta"/>
        <s v="Maankäytön ja rakentamisen asiakaspalvelu, rakennusvalvonnan arkisto"/>
        <s v="Maaseutupalvelut maaseutuyrittäjille (neuvontapalvelu)"/>
        <s v="Toisiokäytön ympäristöjen rekisteröinti"/>
        <s v="Maatalousyritysten neuvota"/>
        <s v="Maatalousyritysten perustamispalvelut"/>
        <s v="Matching-palvelu"/>
        <s v="Matkailupalvelut, paikallisten yritysten aukiolopalvelut"/>
        <s v="Matkailupalvelut, yhteistyöalusta"/>
        <s v="Omistajanvaihdosneuvonta ja yrityskaupat"/>
        <s v="Traficomin tietopalvelun lupahakemuslomakkeet"/>
        <s v="Traficomin tietopalvelun palvelukuvauslomake"/>
        <s v="Tukimaksut"/>
        <s v="Tulkkauspalvelujen palveluntuottajat / laskutus"/>
        <s v="Tulkkauspalvelujen palveluntuottajat / tulkkiaikojen vapautus"/>
        <s v="Tullin hyväksymä paikka"/>
        <s v="Tullittomuuslupa"/>
        <s v="Tullivarastoinnin sanoma-asiointi yritysasiakkaille"/>
        <s v="Tullivarastoinnin tulli-ilmoituksen tekeminen"/>
        <s v="Tulorekisteri (palkkatiedot)"/>
        <s v="Tunnetun lähettäjän hyväksynnän hakeminen"/>
        <s v="Tunnistuspalvelun lopetusilmoitus"/>
        <s v="Tuonnin erityismenettelyjen tulli-ilmoituksen tekeminen"/>
        <s v="Tuonnin tulliselvityksen sanoma-asiointi yritysasiakkaille"/>
        <s v="Tuonnin tulliselvityksen tekeminen yritysasiakkaana"/>
        <s v="Tuotannon vaatimustenmukaisuuden valvonta (CoP)"/>
        <s v="Tupakkalain alaisiin tuotteisiin liittyvät ilmoitukset ja raportointi"/>
        <s v="Tupakkatuotteen valmistuslaboratorion hyväksyntä"/>
        <s v="Rahoitusneuvonta"/>
        <s v="Räätälöity rekrytointi"/>
        <s v="Sijoittumispalvelut"/>
        <s v="Työvoimapalvelut"/>
        <s v="Turvakotipalvelujen tuottamisesta maksettava korvaus"/>
        <s v="Tuulivoimaluvat"/>
        <s v="Tyyppihyväksyntähakemus"/>
        <s v="Työeläkelaitokset"/>
        <s v="Työelämän huumetestaus"/>
        <s v="Vihreän kasvun neuvonta"/>
        <s v="Yhteydenottopyyntö Yritysneuvontapalveluihin"/>
        <s v="Yrittäjäkoulutukset &amp; tapahtumat"/>
        <s v="Yritysten kansainvälistymispalvelut"/>
        <s v="Yritysten kasvupalvelut"/>
        <s v="Yritysten kehittämispalvelu"/>
        <s v="Yritysten neuvontapalvelu"/>
        <s v="Työnantaja voi hakea korvausta työterveyshuollon kustannuksistaan"/>
        <s v="Työnantajan Enter Finland"/>
        <s v="Työnantajan ilmoitus lupakirjarekisteriin"/>
        <s v="Työnantajan päivärahaetuuksien hakeminen ja siihen liittyvät ilmoitukset"/>
        <s v="Työnantajarekisteri"/>
        <s v="Työpaikkojen radon-mittaustulosten ilmoitus- ja hallintapalvelu"/>
        <s v="Yritysten neuvontapalvelut"/>
        <s v="Tämä oli kuntien täytettävänä, ei koske THL:ä"/>
        <s v="TäsmäKoulutus"/>
        <s v="Täytäntöönpanotehtävät ja rekisterinpito: Aikaisemmin tilattujen otteiden/todistusten/päätösten katselu"/>
        <s v="Täytäntöönpanotehtävät: Maksuajan hakeminen perintäasioille"/>
        <s v="Täytäntöönpanotehtävät: Omien perintäasioiden katselu"/>
        <s v="Täytäntöönpanotehtävät: Saldotodistus"/>
        <s v="Ulkomaalaisomistuksen valvonnan asiointipalvelu"/>
        <s v="Vaihtoehtoiset vaatimusten täyttämisen menetelmät (AltMoC)"/>
        <s v="Vakavaraisuuden osoittaminen"/>
        <s v="Vakuudenasettamisvelvollisten raportointi"/>
        <s v="Valmisteveroilmoitus"/>
        <s v="Valmisteveronalaisten tuotteiden verottomien siirtojen ilmoituspalvelu"/>
        <s v="Valmisteverotuksen tuensaajarekisteri"/>
        <s v="Valtuudet-palvelu"/>
        <s v="Valtuutettu talouden toimija"/>
        <s v="Valtuutetun lähettäjän lupa"/>
        <s v="Valtuutetun viejän lupa"/>
        <s v="Valvotun edustajan hyväksynnän hakeminen"/>
        <s v="Valvotun teoriakokeen järjestäjän hyväksyntä"/>
        <s v="Valvotun toimittajan hyväksynnän hakeminen"/>
        <s v="Vapautus ajoneuvoveron perusverosta"/>
        <s v="Varainsiirtoveroilmoitus"/>
        <s v="Varausilmoitus (kaivosasiointi)"/>
        <s v="Varmenteet (toimikortit ja varmenteet)"/>
        <s v="Veneen erityistunnuksen varaaminen"/>
        <s v="Veneen rekisteriotteen tilaus"/>
        <s v="Veneen rekisteritunnuksen siirtäminen"/>
        <s v="Veneen tietojen muuttaminen"/>
        <s v="Veneilyjärjestön laatukäsikirjan auditointi"/>
        <s v="Venäjän puutullikiintiöluvan hakeminen"/>
        <s v="Verkkolaskutus"/>
        <s v="Verkkotietopiste"/>
        <s v="Verkkotunnusvälittäjän tietoturvaloukkausilmoitus"/>
        <s v="Verohuojennuksen hakeminen"/>
        <s v="Veroilmoitus, tuloverotus"/>
        <s v="Verojen maksaminen"/>
        <s v="Verokortti"/>
        <s v="Veronumerorekisteröinti"/>
        <s v="Verovelkatodistus"/>
        <s v="Vesikulkuneuvojen sopimusrekisteröijäksi Traficomille"/>
        <s v="Vesikulkuneuvojen tietotuotteet - Beta"/>
        <s v="Vesikulkuneuvojen/moottoreiden ennakkoilmoittajaksi Traficomille"/>
        <s v="Vesikulkuneuvon ensirekisteröinti"/>
        <s v="Vesikulkuneuvon lopullinen poisto"/>
        <s v="Vesikulkuneuvon luovutus tuntemattomalle"/>
        <s v="Vesikulkuneuvon luovutusilmoitus"/>
        <s v="Vesikulkuneuvon moottorin vaihto"/>
        <s v="Vesikulkuneuvon omistajanvaihdos"/>
        <s v="Vesikulkuneuvon rekisteristä poisto"/>
        <s v="Vesikulkuneuvon rekisteritiedot"/>
        <s v="Vesikulkuneuvon rekisteröintitodistuksen tilaaminen"/>
        <s v="Vesikulkuneuvon uudelleenrekisteröinti"/>
        <s v="Vesikulkuneuvon valmistajatunnuksen myöntäminen"/>
        <s v="Vesikulkuneuvon varmenne"/>
        <s v="Vesimikrobien analytiikka"/>
        <s v="Yritysten sijoittumispalvelut"/>
        <s v="Vesistörakenteen valmistumisilmoitus"/>
        <s v="Yritystilaisuudet"/>
        <s v="Vesityökortti"/>
        <s v="YritysVantaa kasvu ja kansainvälistymispalvelut"/>
        <s v="YritysVantaa -koulutus- ja kehityspalvelut"/>
        <s v="Vetolaitteen tarkastus"/>
        <s v="Vienti- ja passitusilmoitusten ja yritysasiakkaan erityismenettelyjen tuonti-ilmoitusten liitteiden lähettäminen"/>
        <s v="Vientilupien esittäminen ja niiden vahvistaminen"/>
        <s v="Vientiselvityksen sanoma-asiointi yritysasiakkaille"/>
        <s v="Vientiselvityksen tekeminen yritysasiakkaana"/>
        <s v="YritysVantaa -rekrytointipalvelut"/>
        <s v="Viestit-palvelu"/>
        <s v="YritysVantaa -sijoittumispalvelut"/>
        <s v="YritysVantaa työnantajapalvelut"/>
        <s v="YritysVantaa yhteydenottolomake"/>
        <s v="YritysVantaa -yritysneuvontatapaamiset"/>
        <s v="Visit Travel Data Hub"/>
        <s v="Aineisto- ja tietopalvelu"/>
        <s v="Voimassaolopalvelu"/>
        <s v="VTJ Tietopalvelut (rekisteri-, poiminta- ja kyselypalvelut)"/>
        <s v="Vuokranantajien asiointi"/>
        <s v="Vuosi-ilmoitus"/>
        <s v="Vuosi-ilmoitustiedot kuntoutuksen ja lastenhoidon tuen palveluntuottajille."/>
        <s v="Helsingin värikaava"/>
        <s v="Väkiviinan maahantuonti-, valmistus- ja tukkumyyntilupa"/>
        <s v="Väylämaksun yhteisvastuullisen edustajan lupa"/>
        <s v="Ydinaineiden ja ydinjätteiden kuljetuksen lupa-asioiden hoitaminen"/>
        <s v="Ydinenergialain mukaiset luvat (STUKin myöntämät)"/>
        <s v="Ydinjätteiden tuonti- ja vientilupa"/>
        <s v="Ydinlaitosten tarkastuslaitosten hyväksyntä"/>
        <s v="Ydinlaitostoslupien sähköinen asiointi"/>
        <s v="Yhdistysrekisterin paperiasiointi (Y-lomakkeet)"/>
        <s v="Yhdistämis- tai välityspalveluntarjoajaksi ilmoittautuminen. Ilmoitukseen liittyvistä muutoksista ilmoittaminen."/>
        <s v="Yhteentoimivuuden teknisen eritelmän soveltamatta jättäminen"/>
        <s v="Yhteishankintakoulutus muutos,- täsmä- ja rekry"/>
        <s v="Kaavatiedot"/>
        <s v="Karttapalvelu"/>
        <s v="Yhteyshenkilöiden tai laskutustietojen päivittäminen"/>
        <s v="Yksilöllisesti valmistettu omavalmisteinen moottoripyörä"/>
        <s v="Yksityinen turvallisuusala: Asekouluttajaksi hyväksyminen"/>
        <s v="Yksityinen turvallisuusala: Elinkeinolupahakemus"/>
        <s v="Yksityinen turvallisuusala: Elinkeinoluvan ehtojen ja rajoitusten muuttaminen"/>
        <s v="Yksityinen turvallisuusala: Elinkeinoluvan peruuttamispyyntö ja/tai elinkeinotoiminnan lopettamisilmoitus"/>
        <s v="Yksityinen turvallisuusala: Hakemus todistuksen saamiseksi luvan voimassaolosta, vuosi-ilmoituksen teosta ajallaan tai muusta asiasta"/>
        <s v="Yksityinen turvallisuusala: Järjestyksenvalvojakouluttajaksi hyväksyminen"/>
        <s v="Yksityinen turvallisuusala: Järjestyksenvalvojan asettamislupa: hakeminen, muuttaminen, peruuttaminen"/>
        <s v="Yksityinen turvallisuusala: Muutosilmoitus"/>
        <s v="Yksityinen turvallisuusala: Turvatarkastajaksi hyväksyminen: hakeminen, muuttaminen, peruuttaminen"/>
        <s v="Yksityinen turvallisuusala: Vastaavaksi hoitajaksi tai vastaavan hoitajan sijaiseksi hyväksyminen"/>
        <s v="Yksityinen turvallisuusala: Vastaavaksi hoitajaksi tai vastaavan hoitajan sijaiseksi hyväksymisen muuttaminen"/>
        <s v="Yksityinen turvallisuusala: Vastaavaksi hoitajaksi tai vastaavan hoitajan sijaiseksi hyväksymisen peruuttamispyyntö"/>
        <s v="Yksityinen turvallisuusala: Voimankäyttökouluttajaksi hyväksyminen"/>
        <s v="Yksityinen turvallisuusala: Vuosi-ilmoitus"/>
        <s v="Yksityisen eläinlääkäripalvelujen tuottaminen"/>
        <s v="Yksityisraiteen haltijan ilmoitusmenettely"/>
        <s v="Yksityisten sosiaali- ja terveydenhuollon palvelujen tuottajien raportointi (toimintakertomus)"/>
        <s v="Yksityisten varhaiskasvatuksentuottajien ilmoituspalvelu"/>
        <s v="Kuulutukset"/>
        <s v="Rakennuskaavat"/>
        <s v="Ranua sovellus"/>
        <s v="Sähköinen työkalupakki yrityksille"/>
        <s v="Tietopalvelut"/>
        <s v="Tilaisuudet"/>
        <s v="Todistukset ja otteet"/>
        <s v="Tutustu yrittäjään&quot;-uutispalvelu&quot;"/>
        <s v="Uutiskirje"/>
        <s v="Yritys- ja palveluhakemisto"/>
        <s v="Yritystonttien vuokraus ja osto"/>
        <s v="Yleisvakuuslupa"/>
        <s v="Hissi- ja esteettömyysavustus"/>
        <s v="iltapäivätoiminnan harkinnanvarainen lisäavustushakemus"/>
        <s v="Kansalaistoiminnan tuet ja avustukset"/>
        <s v="Ympäristömyrkkyjen analytiikka"/>
        <s v="Kesätyösetelituki työnantajille"/>
        <s v="Korkotukilainahakemus"/>
        <s v="Yrittäjyysbuusti"/>
        <s v="Yrittäjäkoulutus"/>
        <s v="Yrittäjän puolesta korvausta  työterveyshuollon kustannuksista hakee työterveyshuollon palveluntuottaja tilitysmenettelyllä."/>
        <s v="Yrittäjät voivat hakea korvausta omista työterveyshuollon kustannuksistaan"/>
        <s v="Yrityksille tarjottavat työvoimapalvelut"/>
        <s v="Kotouttamistyön avustus järjestöille"/>
        <s v="Kulttuuriavustukset,liikunta-avustukset, kansalaistoiminnan avustukset ja nuorisoavustukset"/>
        <s v="Kuntalaisdemokratia, osallistuva budjetointi"/>
        <s v="Lausuntopyyntö: Takauslainat vuokrataloille"/>
        <s v="Liiketoiminnan kehittämistuki"/>
        <s v="Yritys ja yhteisö toimittaa etuuskäsittelyssä tarvittavia asiakirjoja ja viestejä Kelaan"/>
        <s v="Yrityskiinnityshakemukset"/>
        <s v="Yritysrahoitus (EAKR)- ja yritysten kehittämispalvelut"/>
        <s v="Maan- ja tilavuokran huojennus tai maksujärjestely."/>
        <s v="Palkkatuki"/>
        <s v="Toiminta-avustukset yhdistyksille ja yhteisöille"/>
        <s v="Työllistämistuki"/>
        <s v="Varhaiskasvatuksen palveluseteli yksityiseen päiväkotitoimintaan"/>
        <s v="Yksityistieavustukset"/>
        <s v="YTJ/Kaupparekisterin paperiasiointi (Y-lomakkeet)"/>
        <s v="YTJ-asiointipalvelu/ sähköinen ilmoittaminen kaupparekisteriin"/>
        <s v="Y-tunnuksen hakeminen"/>
        <s v="Yleisavustushakemus, Kasvatus ja koulutus"/>
        <s v="Älykkään ajopiirturin asennus ja korjaus"/>
        <s v="Ympäristötoimi, yleisavustushakemus"/>
        <m/>
        <s v="Ampuma-aseasiat: Patruunoiden tarkastusmerkinnän käyttöoikeus" u="1"/>
        <s v="Rakentamisen asiakirjojen myynti" u="1"/>
        <s v="Yritysneuvontatapaaminen" u="1"/>
        <s v="Kasvatus ja koulutus, iltapäivätoiminnan harkinnanvarainen lisäavustushakemus" u="1"/>
        <s v="Omakotitonttien sähköinen ostaminen" u="1"/>
        <s v="Tiedottaminen tilapäisestä elintarvikemyynnistä" u="1"/>
        <s v="Ampuma-aseasiat: Hankkimislupa ulkomailla asuvalle" u="1"/>
        <s v="Liiketoiminnan kehittämisavustus" u="1"/>
        <s v="Ilmoitus eläintenpidon pitopaikasta" u="1"/>
        <s v="Ampuma-aseasiat: Yksityinen siirtolupa" u="1"/>
        <s v="Ilmoitus lannan levittämisestä poikkeustilanteessa" u="1"/>
        <s v="Ampuma-aseasiat: Euroopan ampuma-asepassi" u="1"/>
        <s v="Yritysten neuvonta ja kehittämispalvelut" u="1"/>
        <s v="Ampuma-aseasiat: Ilmoittautuminen vastuuhenkilökokeeseen" u="1"/>
        <s v="Torimyyntipaikkojen vuokraus" u="1"/>
        <s v="Ampuma-aseasiat: Ase-elinkeinonharjoittajan yksilöintitietoilmoitus (sisältää ostajan luvan tietojen tarkastelun)" u="1"/>
        <s v="Ympäristönsuojelu, ympäristöluvat ja ilmoitukset" u="1"/>
        <s v="Ympäristönterveyden huollon luvat ja ilmoitukset" u="1"/>
        <s v="Kasvatus ja koulutus, iltapäivätoiminnan maksuvapautuskompensaatiohakemus" u="1"/>
        <s v="Elinkeinonharjoittajan ilmoitus ruokamyrkytysepäilystä" u="1"/>
        <s v="Erikoiskuljetukset" u="1"/>
        <s v="Toiminta-avustukset yhteisöille" u="1"/>
        <s v="Ajanvaraus yritysneuvontaan" u="1"/>
        <s v="Ampuma-aseasiat: Työntekijän ilmoittaminen vastuuhenkilökokeeseen" u="1"/>
        <s v="Vesihuoltopalvelu" u="1"/>
        <s v="Ampuma-aseasiat: Elinkeinoluvan muutoshakemus" u="1"/>
        <s v="Kaavoitus- poikkeamislupa" u="1"/>
        <s v="Maaseututoimi" u="1"/>
        <s v="Bingo: Bingoluvan muutos" u="1"/>
        <s v="Ampuma-aseasiat: Luovutusilmoitus" u="1"/>
        <s v="ELTY - Sijoittumispalvelut" u="1"/>
        <s v="Ympäristönsuojelulain mukainen ilmoitus poikkeuksellisesta tilanteesta" u="1"/>
        <s v="Sijoituslupa" u="1"/>
        <s v="Yritysrekisteri" u="1"/>
        <s v="Ympäristönsuojelu, maasto- ja vesiliikenteen luvat" u="1"/>
        <s v="Nuorisopalvelut, toiminta- ja palkkausavustushakemus" u="1"/>
        <s v="Ilmoitus yleisötilaisuudesta" u="1"/>
        <s v="Kaupungin toimitilojen vuokraus" u="1"/>
        <s v="Pysäköintivirhemaksun eräpäivän siirtäminen" u="1"/>
        <s v="Starttiraha aloittaville yrittäjille" u="1"/>
        <s v="avustukset järjestöille harrastustoiminnan järjestämisestä" u="1"/>
        <s v="Yritysneuvonta (YritysEspoon palvelut, osto)" u="1"/>
        <s v="Katulupa" u="1"/>
        <s v="Ampuma-aseasiat: Ilmoitus asealan elinkeinon lopettamisesta" u="1"/>
        <s v="Ampuma-aseasiat: Katoamis- ja anastusilmoitus" u="1"/>
        <s v="Liikuntapalvelu, Starttiavustushakemus" u="1"/>
        <s v="Toimitilarekisteri" u="1"/>
        <s v="Jätehuolto - jäteastian tyhjennysvälin pidentäminen" u="1"/>
        <s v="Ampuma-aseasiat: Aseenkäsittelylupa" u="1"/>
        <s v="Vapautus vesihuoltoverkostoon liittymisestä" u="1"/>
        <s v="Työnvälityspalvelut" u="1"/>
        <s v="Ampuma-aseasiat: Aselupahakemus erityisen vaaralliseen ampuma-aseeseen tai sen osaan" u="1"/>
        <s v="Vapautus viemäriverkostoon tai talousvesijohtoon liittymisestä" u="1"/>
        <s v="Ampuma-aseasiat: Lupa poiketa ampuma-aseen merkintävelvollisuudesta" u="1"/>
        <s v="Ampuma-aseasiat: Vastuuhenkilömuutoshakemus" u="1"/>
        <s v="Yritysneuvontapalvelut" u="1"/>
        <s v="Ampuma-aseasiat: Maahanjääntitodistus" u="1"/>
        <s v="Ampuma-aseasiat: Asealan elinkeinolupa" u="1"/>
        <s v="Ilmoitus eläintenpidosta ja ilmoitus eläinten pitopaikasta" u="1"/>
        <s v="Ampuma-aseasiat: Ilmoitus vähäisestä ampumaradasta" u="1"/>
        <s v="Ampuma-aseasiat: Kaupallinen siirtolupa" u="1"/>
        <s v="Sesonkimyyntipaikat" u="1"/>
        <s v="Ampuma-aseasiat: Ilmoitus käyttöturvallisuustarkastuksesta" u="1"/>
        <s v="Sijoituslupa pysyväisluonteisista rakenteista" u="1"/>
        <s v="Yrittäjien neuvontapalvelu" u="1"/>
        <s v="Ympäristönsuojelulain ilmoituksenvarainen toiminta" u="1"/>
        <s v="Kasvatus ja koulutus, avustukset järjestöille, jotka tarjoavat harrastustoimintaa varhaiskasvatuksen palvelujen ulkopuolelle jääville alle kouluikäisille lapsille" u="1"/>
        <s v="Ympäristönsuojelulain 136 §:n mukainen ilmoitus pilaantuneen maaperän puhdistamisesta" u="1"/>
        <s v="Verkossa täytettävä liiketoimintasuunnitelma" u="1"/>
        <s v="Bingo: Pelisääntöjen tai suurimman sallitun pelipanoksen muuttaminen" u="1"/>
        <s v="Alkutuotantopaikasta ilmoittaminen" u="1"/>
        <s v="SIV - Kaupungin tilojen varaaminen" u="1"/>
        <s v="Ilmoitus" u="1"/>
        <s v="Aluevuokraus: Kadun, torin tai puiston käyttö työalueena" u="1"/>
        <s v="Liikuntapalvelu, laitosavustushakemus" u="1"/>
        <s v="Vesihuolto" u="1"/>
        <s v="Palautejärjestelmä" u="1"/>
        <s v="Ampuma-aseasiat: Yksityinen vientilupa" u="1"/>
        <s v="Ilmoitus lannan ja orgaanisten lannoitevalmisteiden varastoinnista aumassa" u="1"/>
        <s v="Ampuma-aseasiat: Asekeräilijähyväksyntä (sisältää patruunoiden ja ERVA-ammusten keräilyn)" u="1"/>
        <s v="Liiketoimintasuunnitelmat" u="1"/>
        <s v="Hakemus vesilaitoksen tai vesiosuuskunnan perustamisesta" u="1"/>
        <s v="Yritysneuvonta ja palveluiden brokerointi" u="1"/>
        <s v="Kasvatus ja koulutus, yleisavustushakemus" u="1"/>
        <s v="Rekisteröinti-ilmoistus (Ympäristösuojelun tietojärjestelmään)" u="1"/>
        <s v="Kasvupalvelut" u="1"/>
        <s v="Neuvonta" u="1"/>
        <s v="Ajanvaraus eläinlääkärinvastaanotolle" u="1"/>
        <s v="Mittauspalvelut" u="1"/>
        <s v="Oikaisuvaatimus pysäköintivirhemaksuun" u="1"/>
        <s v="Kiinteistönmuodostuspalvelut" u="1"/>
        <s v="Ampuma-aseasiat:  Haastattelu" u="1"/>
        <s v="Kesätyöseteli" u="1"/>
        <s v="Yrittäjärekisterit" u="1"/>
        <s v="Rakennuksen korjaaminen ja/tai muuttaminen" u="1"/>
        <s v="Vapautus vesihuoltolaitoksen hulevesiviemäriin liittämisestä" u="1"/>
        <s v="Ketterän (kioskin) luvan ennakkoneuvottelu" u="1"/>
        <s v="Tupakointikiellon hakeminen taloyhtiöön" u="1"/>
        <s v="Ympäristönsuojelulain mukainen ilmoitus koeluontoisesta toiminnasta" u="1"/>
        <s v="Yritysneuvonta" u="1"/>
        <s v="Liikenteenohjauslaitteiden asentaminen yksityisteille" u="1"/>
        <s v="Eläinlääkärin tilakäynnin tilaus" u="1"/>
        <s v="Vakituisen torimyyntipaikan hakeminen" u="1"/>
        <s v="Yrityshakemisto" u="1"/>
        <s v="Yrityksen terveyttäminen ja muutostilanteet" u="1"/>
        <s v="Bingo: Bingolupa" u="1"/>
        <s v="Vesilupa" u="1"/>
        <s v="Sijoituslupa pysyväisluonteisista rakenteista kaupungin alueilla" u="1"/>
        <s v="ELTY - Yritysklinikka" u="1"/>
        <s v="Ampuma-aseasiat: Aselupahakemus" u="1"/>
        <s v="Nuorisopalvelut, projektiavustushakemus" u="1"/>
        <s v="Ajoneuvojen siirtopyyntö" u="1"/>
        <s v="Ilmoitus melusta ja tärinästä" u="1"/>
        <s v="Lupapalvelut" u="1"/>
        <s v="Ympäristötoimen palvelut" u="1"/>
        <s v="Internetsivujen yrittäjät-kohderyhmän tietopalvelu" u="1"/>
        <s v="Aluevuokraus" u="1"/>
        <s v="Kaupunginhallitus, asukasosallisuusavustus" u="1"/>
        <s v="Ampuma-aseasiat: Elinkeinonharjoittajan ilmoitus esineen deaktivoinnista" u="1"/>
        <s v="Nuorisopalvelut, toiminta- ja palkkausavustusennakkohakemus" u="1"/>
        <s v="Kauppahallin myyntipaikkojen vuokraus" u="1"/>
        <s v="Rakennusvalvonnan arkistopalvelut" u="1"/>
        <s v="Ampuma-aseasiat: Ilmoitus palvelussuhteen päättymisestä" u="1"/>
        <s v="Työllisyyden kuntakokeilu (Työmarkkinatori)" u="1"/>
        <s v="Liikuntapalvelu, tapahtuma-avustushakemus" u="1"/>
        <s v="Aluevuokraus: Kaivutyöt katu- tai puistoalueella" u="1"/>
        <s v="Vapaiden yritystonttien hakemisto" u="1"/>
        <s v="Yritystilojen tarjoaminen" u="1"/>
        <s v="Hakemus laitostoiminnan hyväksymiseksi" u="1"/>
        <s v="Ampuma-aseasiat: Ilmoitus säilytystilojen muutoksesta" u="1"/>
        <s v="Poikkeamislupa kaavamääräyksistä, suunnittelutarveratkaisu" u="1"/>
        <s v="Ampuma-aseasiat: Romutusilmoitus" u="1"/>
        <s v="Ampuma-aseasiat: Luvan peruuttamisen hakeminen" u="1"/>
        <s v="Kaavoitus- suunnittelutarveratkaisu" u="1"/>
        <s v="Ampuma-aseasiat: Ampumatarvikelupa" u="1"/>
        <s v="Toimitila ja yritystontti-palvelu" u="1"/>
        <s v="Hissiavustukset" u="1"/>
        <s v="Ampuma-aseasiat: Ilmoitus luvattomasta ampuma-aseesta, aseen osasta, patruunasta, erityisen vaarallisesta ammuksesta tai räjähteestä" u="1"/>
        <s v="Yritysneuvonta, yleinen" u="1"/>
        <s v="yli 1.1" u="1"/>
        <s v="Työllistymispalvelut" u="1"/>
        <s v="Kartta- ja ilmakuvajäjennökset sekä teemakartat" u="1"/>
        <s v="Liikuntapalvelu, suunnistuskartta-avustushakemus" u="1"/>
        <s v="Digitaalinen liiketoimintayhteisö" u="1"/>
        <s v="Tietopalvelu" u="1"/>
        <s v="Maatalousyrittäjien lomituspalvelut" u="1"/>
        <s v="Siltamainospaikat" u="1"/>
        <s v="Asiakirjojen tilaaminen" u="1"/>
        <s v="Yrityksen perustajan neuvonta" u="1"/>
        <s v="Märkätilamuutosten rakennuslupa" u="1"/>
        <s v="Tontin lohkominen" u="1"/>
        <s v="ELTY - Ekosysteemi- ja arvoverkostopalvelut" u="1"/>
        <s v="Tilan vuokraaminen" u="1"/>
        <s v="Jätemaksun muutoshakemus" u="1"/>
        <s v="Elintarvikehuoneiston ilmoitus (esim. ravintola, kahvila, myymälä, kioski, ulkomyynti)" u="1"/>
        <s v="Elintarvikekontaktimateriaalialan toimijan ilmoitus toiminnasta ja tiloista" u="1"/>
        <s v="Jätehuolto - Jätemaksun kohtuullistaminen" u="1"/>
        <s v="Rakentamisen toimenpideilmoitus" u="1"/>
        <s v="Kuopion kaupungintalon juhlasalin vuokraaminen" u="1"/>
        <s v="Sijoitussopimus: Pysyvien rakenteiden sijoittaminen katu-tai puistoalueelle" u="1"/>
        <s v="Jakeluaseman rekisteröinti-ilmoitus" u="1"/>
        <s v="Yritystulkki" u="1"/>
        <s v="Ampuma-aseasiat: Aseen osasta ja tehokkaasta ilma-aseesta tehtävä ilmoitus" u="1"/>
        <s v="Ampuma-aseasiat: Ampumaratalupahakemus" u="1"/>
        <s v="Ampuma-aseasiat: Rinnakkaislupahakemus" u="1"/>
        <s v="Ampuma-aseasiat: Yksityinen tuontilupa" u="1"/>
        <s v="Toiminta-avustukset yhdistyksille" u="1"/>
        <s v="Kuntalisä" u="1"/>
        <s v="Maa-ainesten ottamislupa" u="1"/>
        <s v="Jätehuollon viranomaispalveluiden asiakaspalvelu" u="1"/>
        <d v="2021-01-01T00:00:00" u="1"/>
        <s v="KRP - Johtotietopalvelu" u="1"/>
        <s v="Työllistämisen neuvonta" u="1"/>
        <s v="toiminta-avustushakemus koululaisten iltapäivätoiminnan järjestäjille" u="1"/>
        <s v="Yritysneuvonta etäyhteyksien kautta" u="1"/>
        <s v="Ampuma-aseasiat: Ilmoitus ase-elinkeinonharjoittajan säilytystiloja koskevista muutoksista" u="1"/>
        <s v="Liikuntapalvelu, toiminta- ja tilankäyttöavustushakemus" u="1"/>
        <s v="ELTY - Yrityspalvelut" u="1"/>
        <s v="Jätehuolto - Kiinteistön omistajan vaihdos" u="1"/>
        <s v="ELTY - Työllisyyden kuntakokeilu (Työmarkkinatori)" u="1"/>
        <s v="Ampuma-aseasiat: Euroopan ampuma-asepassin uudistaminen (muuttaminen + lisälehti)" u="1"/>
        <s v="Ampuma-aseasiat: Esineen tarkastaminen" u="1"/>
        <s v="Tukkutorin tuotanto- ja varastotilojen vuokraus" u="1"/>
        <s v="Asuntoyhteisöjen tupakointikiellot" u="1"/>
        <s v="Ampuma-aseasiat: Kaupallinen ennakkosuostumus" u="1"/>
        <s v="Hakemus käytöstä poistetun öljysäiliön jättämiseksi maahan" u="1"/>
        <s v="Ampuma-aseasiat: Metsästysaseen kuljetuslupahakemus" u="1"/>
        <s v="Rakennelman rakentaminen" u="1"/>
        <s v="Neuvonta ja ohjaus" u="1"/>
        <s v="Korkotukilainahakemusten vastaanotto" u="1"/>
        <s v="Rakennusluvat" u="1"/>
        <s v="Ampuma-aseasiat: Asevastaavahyväksyntä" u="1"/>
        <s v="Maastoliikennelain mukainen lupa" u="1"/>
        <s v="Yritysten yritysklinikka" u="1"/>
        <s v="Ampuma-aseasiat: Aseluvan uudistaminen" u="1"/>
        <s v="Leirintäalueesta ilmoittaminen" u="1"/>
        <s v="Vesiosuuskunta-avustukset" u="1"/>
        <s v="Yritysrekisteripalvelut kuntalaisille" u="1"/>
        <s v="Yritysten sähköiset palvelut ja toimintatavat" u="1"/>
        <s v="Ampuma-aseasiat: Ilmoitus ase-elinkeinonharjoittajan konkurssista tai kuolemasta" u="1"/>
        <s v="Yrityspalvelut Oulu" u="1"/>
        <s v="Ampuma-aseasiat: Ilmoitus ase-elinkeinoluvan sisältämien tietojen muutoksesta" u="1"/>
        <s v="Työllistämisen Vaasa-lisä" u="1"/>
        <s v="Oikaisuvaatimus ajoneuvon siirtokustannusten korvauspäätöksestä" u="1"/>
        <s v="Mittaustoimiston palvelut" u="1"/>
        <s v="Elinkeinopalveluiden neuvonta" u="1"/>
        <s v="Suunnittelutarveratkaisu" u="1"/>
        <s v="Vesiliikelaitos" u="1"/>
        <s v="Business Ranua, yrityspalvelut" u="1"/>
        <s v="Ampuma-aseasiat: Lupatodistushakemus (ensimmäinen todistus ja kaksoiskappale)" u="1"/>
        <s v="Rakennuksen laajentaminen" u="1"/>
        <s v="Toimenpidelupa" u="1"/>
        <s v="Sijoituspaikkalupa (johdot, kaapelit, putket)" u="1"/>
        <s v="Asiakaspalvelu" u="1"/>
        <s v="Sivutuotelaitoksen rekisteröinti" u="1"/>
        <s v="Ampuma-aseasiat: Räjähteiden lähtöainelupa" u="1"/>
        <s v="Purkamislupa ja purkamisilmoitus" u="1"/>
        <s v="Työllisyysavustus" u="1"/>
        <s v="Jätehuolto - osoitteen muutos" u="1"/>
        <s v="Yritysten osto- ja myyntipaikka BusinessPlaza" u="1"/>
        <s v="Ampuma-aseasiat: Kaupallinen tuontilupa" u="1"/>
        <s v="Ampuma-aseasiat: Yksityinen ennakkosuostumus" u="1"/>
        <s v="Vuokrattavien toimitilojen rekisteri" u="1"/>
        <s v="Jätemaksun kohtuullistaminen" u="1"/>
        <s v="Purkuilmoitus" u="1"/>
        <s v="Yritysten ekosysteemi- ja arvoverkostopalvelut" u="1"/>
        <s v="Auto pois auran tai pesuauton tieltä" u="1"/>
        <s v="Ampuma-aseasiat: Ilmoitus asetietojärjestelmään" u="1"/>
        <s v="Ilmoitus eläinperäisten elintarvikkeiden sisämarkkinatuonnista" u="1"/>
        <s v="Ilmoitus ruokamyrkytysepäilystä" u="1"/>
        <s v="Asuntoyhteisön hakema tupakointikielto" u="1"/>
        <s v="Ilmoitus jätteen ammattimaisesta keräystoiminnasta jätehuoltorekisteriin" u="1"/>
        <s v="Rakennusvalvontamittaukset" u="1"/>
        <s v="Vapautushakemus vesi- ja viemäriverkkoon liittymisestä " u="1"/>
        <s v="0.5" u="1"/>
        <s v="Yrityksen kansainvälistymispalvelut" u="1"/>
        <s v="Rakennuspiirustusten myyntipalvelu" u="1"/>
        <s v="Toimivien yritysten neuvontapalvelut" u="1"/>
        <s v="Ilmoitus toimijan vaihtumisesta, toiminnan keskeyttämisestä tai lopettamisesta" u="1"/>
        <s v="Yritystoiminnan suunnittelu" u="1"/>
        <s v="Ketterät kioskit (sopimuksen tekeminen)" u="1"/>
        <s v="Ampuma-aseasiat: Kaasusumuttimen kaupallinen kauttakuljetuslupa" u="1"/>
        <s v="Ampuma-aseasiat: Määräaikainen kaupallinen siirtolupa" u="1"/>
        <s v="Suunnittelutarveratkaisu tai poikkeamispäätös" u="1"/>
        <s v="Kartta-aineistot" u="1"/>
        <s v="Ulkoilmatapahtumat:katujen ja viheralueiden käyttöluvat ja vuokraus" u="1"/>
        <s v="Hietalahden kirpputorin myyntipaikat" u="1"/>
        <s v="Jämsä-lisä" u="1"/>
        <s v="Palvelut työnantajille" u="1"/>
        <s v="Haittojen hallintasuunnitelman lomake (Katutyöt)" u="1"/>
        <s v="Lupa maastossa tai vesistössä tapahtuvan kilpailun tai harjoituksen järjestämiseen" u="1"/>
        <s v="koetoimintailmoitus" u="1"/>
        <s v="Yrityksen kehittämispalvelut" u="1"/>
        <s v="Yrityksen perustamispalvelut" u="1"/>
        <s v="Avustus kuntouttavan työtoiminnan järjestämisestä" u="1"/>
        <s v="Ympäristönsuojelu, vesiensuojelu" u="1"/>
        <s v="Purkamislupa" u="1"/>
        <s v="Rakentamisen lupapalvelut" u="1"/>
        <s v="Kasvuyrityspalvelut" u="1"/>
        <s v="Kaivulupa" u="1"/>
        <s v="Tupakkatuotteidein vähittäismyyntilupa" u="1"/>
        <s v="Ampuma-aseasiat: Kaasusumuttimen kaupallinen vientilupa" u="1"/>
        <s v="Ketterän kioskin paikan varaaminen" u="1"/>
        <s v="Ruumiinkuljetuslupien antaminen" u="1"/>
        <s v="Kohtaantopalvelut" u="1"/>
        <s v="Kaupunginhallitus, yleisavustushakemus" u="1"/>
        <s v="Arctic design week-tapahtumaan liittyvät palvelut yrityksille. Seminaaripäivien aikana voi kommunikoida applikaatioiden kautta." u="1"/>
        <s v="Toimitilojen vuokraus ja rakentaminen" u="1"/>
        <s v="Malmin lentokentän tapahtumat" u="1"/>
        <s v="Toimitiloista on olemassa toimitilarekisteri." u="1"/>
        <s v="Yritysrekisteripalvelut kunnan viranhaltijoille sisäiseen käyttöön" u="1"/>
        <s v="Yritysten sijoittuminen seudulle" u="1"/>
        <s v="Yrityksen kehittämisneuvonta" u="1"/>
        <s v="Yrityksen perustamisneuvonta" u="1"/>
        <s v="Lupa ympäristönsuojelumääräyksistä poikkeamisesta" u="1"/>
        <s v="Jätehuolto - jätteen sijoittaminen maaperään" u="1"/>
        <s v="jätehuoltosuunnitelman hyväksyminen" u="1"/>
        <s v="Teurastamon tilojen vuokraus" u="1"/>
        <s v="Ampuma-aseasiat: Kaasusumuttimen ja tehokkaan ilma-aseen kaupallinen tuontilupa" u="1"/>
        <s v="Rasitetoimitus" u="1"/>
        <s v="Neuvontapalvelut" u="1"/>
        <s v="Ampuma-aseasiat: Ilmoitus ampumaradan vaaraa aiheuttavasta kunnosta" u="1"/>
        <s v="Kansainvälistymispalvelut" u="1"/>
        <s v="Jätteenkuljetus" u="1"/>
        <s v="Ampuma-aseasiat: Ilmoitus patruunoiden luovutuksesta" u="1"/>
        <s v="Palvelusetelituottajaksi hakeutuminen" u="1"/>
        <s v="Vapaat yritystontit" u="1"/>
        <s v="Toimitilapörssi" u="1"/>
        <s v="Johtoselvitys" u="1"/>
        <s v="Jätteiden keräys ja vastaanotto" u="1"/>
        <s v="Varaus" u="1"/>
        <s v="Sosiaalihuollon toimipaikkailmoitus" u="1"/>
        <s v="Kasvatus ja koulutus, ilmoitus yksityisten varhaiskasvatuspalvelujen tuottamisesta" u="1"/>
        <s v="Kalastusluvat" u="1"/>
        <s v="Yritysten yrityspalvelut" u="1"/>
        <s v="Uusyritysneuvonta" u="1"/>
        <s v="Ampuma-aseasiat: Kaasusumutinlupa" u="1"/>
        <s v="Ampuma-aseasiat: Kaupallinen kauttakuljetuslupa" u="1"/>
        <s v="Ampuma-aseasiat: Ilmoitus ampumarataluvan haltijan konkurssista tai kuolemasta" u="1"/>
        <s v="Hakemus" u="1"/>
        <s v="Ampuma-aseasiat: Aseen merkintä" u="1"/>
        <s v="Hakemus itujen alkutuotantopaikan hyväksymiseksi" u="1"/>
        <s v="Alkavien yrittäjien neuvontapalvelu" u="1"/>
        <s v="Itsehoitoon tarkoitettujen nikotiinivalmisteiden vähittäismyyntilupa" u="1"/>
        <s v="Tonttihakemukset" u="1"/>
        <s v="ELTY - Kansainvälistymispalvelut" u="1"/>
        <s v="Rahoitushakemusneuvonta" u="1"/>
        <s v="Yritysten yhteistyöverkostot" u="1"/>
        <s v="Kasvatus ja koulutus, toiminta-avustushakemus koululaisten iltapäivätoiminnan järjestäjille" u="1"/>
        <s v="Vipu-palvelu" u="1"/>
        <s v="Pelastustoimi, yleisavustushakemus" u="1"/>
        <s v="Sosiaali- ja terveystoimi, yleisavustushakemus" u="1"/>
        <s v="Ampuma-aseasiat: Määräaikaisen kaupallisen siirtoluvan nojalla tehtävää siirtoa koskeva ilmoitus" u="1"/>
        <s v="Asiakkaksi tulo" u="1"/>
      </sharedItems>
    </cacheField>
    <cacheField name="IlmTyyppi" numFmtId="0">
      <sharedItems containsDate="1" containsBlank="1" containsMixedTypes="1" minDate="2021-01-01T00:00:00" maxDate="2021-01-02T00:00:00" count="21">
        <s v="Luvat"/>
        <s v="Ilmoitukset"/>
        <s v="API-palvelu"/>
        <s v="Tietopalvelu"/>
        <s v="Muu palvelu"/>
        <s v="Neuvontapalvelu"/>
        <s v="Tuet ja avustukset"/>
        <s v="Jätehuolto"/>
        <m/>
        <s v="1.0" u="1"/>
        <s v="Vikailoimtuskanava Suomenlinnan asukkaille ja toimijoille" u="1"/>
        <s v="Muu" u="1"/>
        <s v="Lupa" u="1"/>
        <s v="Myöhemmin" u="1"/>
        <s v="Ilmoitukset/Luvat" u="1"/>
        <s v="Ei digitoteutusta" u="1"/>
        <s v="0.3" u="1"/>
        <s v="0.5" u="1"/>
        <d v="2021-01-01T00:00:00" u="1"/>
        <s v="0.9" u="1"/>
        <s v="Mobiilipalvelu Suomenlinnan kävijöille" u="1"/>
      </sharedItems>
    </cacheField>
    <cacheField name="Daste" numFmtId="0">
      <sharedItems containsBlank="1" count="17">
        <s v="0.3"/>
        <s v="1.1"/>
        <s v="0.5"/>
        <s v="Ei digitoteutusta"/>
        <m/>
        <s v="1.0"/>
        <s v="0.9"/>
        <s v="yli 1.1"/>
        <s v="valmis" u="1"/>
        <s v="Myös luonnollisille henkilöille" u="1"/>
        <s v="Myöhemmin" u="1"/>
        <s v="0.0" u="1"/>
        <s v="Nykyinen digiaste" u="1"/>
        <s v="0.1" u="1"/>
        <s v="0,5" u="1"/>
        <s v="Q3/2022" u="1"/>
        <s v="Vain elinkeinotoimintaa harjoittaville" u="1"/>
      </sharedItems>
    </cacheField>
    <cacheField name="DL" numFmtId="0">
      <sharedItems containsBlank="1"/>
    </cacheField>
    <cacheField name="Kohde" numFmtId="0">
      <sharedItems containsBlank="1"/>
    </cacheField>
    <cacheField name="Esteet" numFmtId="0">
      <sharedItems containsBlank="1" longText="1"/>
    </cacheField>
    <cacheField name="IlmLaki" numFmtId="0">
      <sharedItems containsBlank="1"/>
    </cacheField>
    <cacheField name="oType" numFmtId="0">
      <sharedItems containsBlank="1" count="5">
        <s v="v"/>
        <s v="k"/>
        <s v="e"/>
        <m/>
        <e v="#N/A" u="1"/>
      </sharedItems>
    </cacheField>
    <cacheField name="OG" numFmtId="0">
      <sharedItems containsBlank="1"/>
    </cacheField>
    <cacheField name="Kkoko"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Ohvo Petteri (VM)" refreshedDate="44503.440040740737" createdVersion="6" refreshedVersion="6" minRefreshableVersion="3" recordCount="2399">
  <cacheSource type="worksheet">
    <worksheetSource name="Palvelulistaus"/>
  </cacheSource>
  <cacheFields count="16">
    <cacheField name="Dtype" numFmtId="0">
      <sharedItems containsBlank="1"/>
    </cacheField>
    <cacheField name="Tdsto" numFmtId="0">
      <sharedItems containsBlank="1"/>
    </cacheField>
    <cacheField name="IlmOrg" numFmtId="0">
      <sharedItems containsBlank="1" count="128">
        <s v="Liikenne- ja viestintävirasto TRAFICOM"/>
        <s v="Tulli"/>
        <s v="Jyväskylän kaupunki"/>
        <s v="Helsingin kaupunki"/>
        <s v="Kansaneläkelaitos"/>
        <s v="Poliisihallitus"/>
        <s v="Verohallinto"/>
        <s v="Porvoon kaupunki"/>
        <s v="Vaasan kaupunki"/>
        <s v="Alavuden kaupunki"/>
        <s v="Turvallisuus- ja kemikaalivirasto (Tukes)"/>
        <s v="Valvira"/>
        <s v="Kuopion kaupunki"/>
        <s v="Mikkelin kaupunki"/>
        <s v="Oulun kaupunki"/>
        <s v="Pyhäjärven kaupunki"/>
        <s v="Ristijärven kunta"/>
        <s v="Rovaniemen kaupunki"/>
        <s v="Teak Oy"/>
        <s v="Turun kaupunki"/>
        <s v="Huittisten kaupunki"/>
        <s v="KEHA-keskus"/>
        <s v="Ylöjärven kaupunki"/>
        <s v="Säteilyturvakeskus"/>
        <s v="Maanmittauslaitos"/>
        <s v="Terveyden ja hyvinvoinnin laitos (THL)"/>
        <s v="Tuomioistuinlaitos"/>
        <s v="Ulkoministeriö"/>
        <s v="Asumisen rahoitus- ja kehittämiskeskus"/>
        <s v="Naantalin kaupunki"/>
        <s v="Raision kaupunki"/>
        <s v="Business Finland"/>
        <s v="Digi- ja väestötietovirasto"/>
        <s v="Ruokavirasto"/>
        <s v="Kankaanpään kaupunki"/>
        <s v="Luonnonvarakeskus"/>
        <s v="Jämsän kaupunki"/>
        <s v="Patentti- ja rekisterihallitus (PRH)"/>
        <s v="Sisäministeriö"/>
        <s v="Finnvera Oyj"/>
        <s v="Suomenlinnan hoitokunta"/>
        <s v="Puolustusvoimat"/>
        <s v="Iin kunta "/>
        <s v="Vantaan kaupunki"/>
        <s v="Lieksan kaupunki"/>
        <s v="Rautalammin kunta"/>
        <s v="Pielaveden kunta"/>
        <s v="Lahden kaupunki"/>
        <s v="Kilpailu- ja kuluttajavirasto"/>
        <s v="Ranuan kunta"/>
        <s v="Tampereen kaupunki"/>
        <s v="Utajärven kunta"/>
        <s v="Paltamon kunta"/>
        <s v="Ruokolahden kunta"/>
        <s v="Raaseporin kaupunki"/>
        <s v="Sosiaali- ja terveysministeriö"/>
        <s v="Kirkkonummen kunta"/>
        <s v="Laukaan kunta"/>
        <s v="Mänttä-Vilppulan kaupunki"/>
        <s v="Paimion kaupunki"/>
        <s v="Vihdin kunta"/>
        <s v="Pirkanmaan TE-toimisto"/>
        <s v="Kolarin kunta"/>
        <s v="Maahanmuuttovirasto"/>
        <s v="Puolustusministeriö"/>
        <s v="Euran kunta"/>
        <s v="Kempeleen kunta"/>
        <s v="Tuusulan Elinvoima, asuminen ja kehittäminen -palveluyksikkö"/>
        <s v="Oikeusrekisterikeskus"/>
        <s v="Tilastokeskus"/>
        <s v="Tasa-arvovaltuutettu"/>
        <s v="Keravan kaupunki"/>
        <s v="Pelkosenniemen kunta"/>
        <s v="Haapaveden kaupunki"/>
        <s v="Lipertek Oy"/>
        <m/>
        <s v="Liikenne- ja viestintävirasto (Traficom) " u="1"/>
        <s v="Teuvan kunta" u="1"/>
        <s v="Joroisten kunta" u="1"/>
        <s v="Kansallinen audiovisuaalinen instituutti" u="1"/>
        <s v="Keiteleen kunta" u="1"/>
        <s v="Kitee" u="1"/>
        <s v="Kangasalan kaupunki" u="1"/>
        <s v="Kansallisarkisto" u="1"/>
        <s v="Sosiaali- ja terveysalan lupa- ja valvontavirasto, Valvira" u="1"/>
        <s v="Hollolan kunta" u="1"/>
        <s v="Siilinjärvi" u="1"/>
        <s v="Rautavaaran kunta" u="1"/>
        <s v="Sotkamon kunta" u="1"/>
        <s v="Ulosottolaitos" u="1"/>
        <s v="Pieksämäen kaupunki" u="1"/>
        <s v="Suonenjoen kaupunki" u="1"/>
        <s v="SM" u="1"/>
        <s v="Äänekosken kaupunki" u="1"/>
        <s v="Sipoon kunta" u="1"/>
        <s v="Järvenpään kaupunki" u="1"/>
        <s v="Vesannon kunta" u="1"/>
        <s v="Keski-Karjalan Kehitysyhtiö Oy KETI" u="1"/>
        <s v="Fimea" u="1"/>
        <s v="Lohjan kaupunki" u="1"/>
        <s v="Tervolan kunta" u="1"/>
        <s v="Savonlinnan kaupunki" u="1"/>
        <s v="Leppävirran kunta" u="1"/>
        <s v="Kontionloikka Oy" u="1"/>
        <s v="Kivijärven kunta" u="1"/>
        <s v="Tietosuojavaltuutetun toimisto" u="1"/>
        <s v="Turvallisuus- ja kemikaalivirasto (Tukes) (Dnro 1908/00.00.03/2020)" u="1"/>
        <s v="Hätäkeskuslaitos" u="1"/>
        <s v="Ilmatieteen laitos" u="1"/>
        <s v="Kuusamon kaupunki/Koillis-Suomen kehittämisyhtiö Naturpolis Oy" u="1"/>
        <s v="Lestijärven kunta" u="1"/>
        <s v="Lapinlahden kunta" u="1"/>
        <s v="Jämsän kaupunki / yhdyskuntatoimi/ yrityspalvelut" u="1"/>
        <s v="Vieremän kunta" u="1"/>
        <s v="Suomen ympäristökeskus" u="1"/>
        <s v="Museovirasto" u="1"/>
        <s v="Cursor Oy" u="1"/>
        <s v="Oikeusapu- ja edunvalvontapiirit / Oikeusaputoimistot" u="1"/>
        <s v="Aluehallintovirastot" u="1"/>
        <s v="Kotkan kaupunki" u="1"/>
        <s v="Kiuruveden kaupunki" u="1"/>
        <s v="Tervon kunta" u="1"/>
        <s v="Iisalmen kaupunki" u="1"/>
        <s v="Karvian kunta" u="1"/>
        <s v="Keuruun kaupunki" u="1"/>
        <s v="Sosiaali- ja terveysmnisteriö" u="1"/>
        <s v="Työterveyslaitos" u="1"/>
        <s v="Kurikan kaupunki" u="1"/>
      </sharedItems>
    </cacheField>
    <cacheField name="Palvelu" numFmtId="0">
      <sharedItems containsBlank="1" count="2306">
        <s v="ADR-koulutuslupa"/>
        <s v="ADR-koulutusohjelma"/>
        <s v="Ahvenanmaan verorajailmoituspalvelu (yhteenvetoilmoitusten antaminen)"/>
        <s v="SOTE - APTJ"/>
        <s v="Kiinteistön alueelle hylätty ajoneuvo"/>
        <s v="Ajantasaisen tiedon saaminen yritysten ja yhteisöjen keskeneräisistä takaisinperinnässä olevista etuuksista."/>
        <s v="Ajanvaraus"/>
        <s v="Auto pois auran tai pesuauton tieltä"/>
        <s v="Ajoneuvojen katsastajien kouluttajat"/>
        <s v="Ajoneuvojen katsastuksen toimilupa"/>
        <s v="Ajoneuvojen sopimusrekisteröijäksi Traficomille"/>
        <s v="Ajoneuvojen yksittäishyväksyjä"/>
        <s v="Ajoneuvon diplomaattirekisteröinti"/>
        <s v="Ajoneuvon ensirekisteröinti"/>
        <s v="Ajoneuvon käyttövastaavatiedon ilmoittaminen ja poistaminen"/>
        <s v="Ajoneuvon käyttöönottoilmoitus"/>
        <s v="Ajoneuvon liikennekäyttöönotto"/>
        <s v="Ajoneuvon liikennekäytöstäpoisto"/>
        <s v="Ajoneuvon omistajanvaihdos"/>
        <s v="Ajoneuvon rekisteri- ja verotiedot"/>
        <s v="Ajoneuvon rekisteröintitodistuksen tilaus"/>
        <s v="Ajoneuvon romutus ja lopullinen poisto"/>
        <s v="Ajoneuvon siirtopyyntö"/>
        <s v="Ilmoitus eläintenpidosta ja pitopaikasta"/>
        <s v="Ilmoitus alkutuotantopaikasta"/>
        <s v="Ajoneuvon väliaikaisen verottoman käytön ilmoitus"/>
        <s v="Ajoneuvon yksittäishyväksynnän myöntäjä"/>
        <s v="Ajoneuvotiedot ja veron maksu"/>
        <s v="Ajoneuvoveron palauttaminen ja hyvittäminen"/>
        <s v="Ajoneuvoveron verovelvollisuuden siirto"/>
        <s v="Ajopiirturin asennus ja korjaus"/>
        <s v="Ajoterveysohjeet terveydenhuollon ammattilaisille"/>
        <s v="Akkreditointihakemus"/>
        <s v="Akkreditointipäätöksen muutoshakemus"/>
        <s v="Alkoholielinkeinon harjoittamiseen liittyvä raportointi"/>
        <s v="Alkoholijuomien valmistus ja tukkumyyntilupa"/>
        <s v="Alkolukkolain mukainen toimintailmoitus"/>
        <s v="Ilmoitus alkutuotantopaikasta tai alkutuotantotuotteiden kuljetuksesta"/>
        <s v="Ilmoitus eläintenpidon pitopaikasta"/>
        <s v="KRP - Ympäristöterveydenhuolto: Alkutuotantopaikasta ilmoittaminen"/>
        <s v="Ilmoitus alkutuotantopaikasta tai alkutuotannon tuotteiden kuljetuksesta"/>
        <s v="Ilmoitus eläintenpidosta ja ilmoitus eläinten pitopaikasta"/>
        <s v="Alkutuotantopaikasta ilmoittaminen"/>
        <s v="Alkutuotantopaikkailmoitus"/>
        <s v="Kuntalaisaloite"/>
        <s v="KRP - Ympäristönsuojelun luvat: Lannan varastointi aulassa"/>
        <s v="Aumausilmoitus"/>
        <s v="Alueellinen kuljetustuki"/>
        <s v="Ilmoitus lannan levittämisestä poikkeustilanteessa"/>
        <s v="Aluksen CSR-asiakirja"/>
        <s v="Aluksen kansallisuus ja lipunkäyttöoikeus"/>
        <s v="Aluksen kiinnitys"/>
        <s v="Aluksen merkitseminen kauppa-alusluetteloon"/>
        <s v="Aluksen mittakirja"/>
        <s v="Aluksen muutosrekisteröinti"/>
        <s v="Aluksen poistaminen rekisteristä"/>
        <s v="Aluksen rekisteriotteen ja rasitustodistuksen tilaus"/>
        <s v="Aluksen rekisteröinti"/>
        <s v="Aluskiinnityksen uudistaminen ja kuolettaminen"/>
        <s v="Alusrakennuksen poistaminen rekisteristä"/>
        <s v="Alusrakennuksen rekisteröinti"/>
        <s v="Alusteknisten hyväksyntien tai arvioiden myöntäminen"/>
        <s v="Alusteknisten poikkeuslupien myöntäminen"/>
        <s v="Alusteknisten turvallisuus- ja ympäristötodistusten myöntäminen"/>
        <s v="Alusten katsastuksiin ja tarkastuksiin kuuluvien piirustusten ja muun materiaalin hyväksyminen"/>
        <s v="Ammattilentäjän lupakirjahakemus"/>
        <s v="Ammattipätevyyden jatkokoulutuksen suoritus"/>
        <s v="Ammattipätevyyden koulutuslupa"/>
        <s v="Ammattipätevyys koulutusohjelma"/>
        <s v="Ammattipätevyyskoulutuksen järjestäminen"/>
        <s v="Ampuma-aseasiat:  Haastattelu"/>
        <s v="Ampuma-aseasiat: Ampumaratalupahakemus"/>
        <s v="Ampuma-aseasiat: Ampumatarvikelupa"/>
        <s v="Ampuma-aseasiat: Asealan elinkeinolupa"/>
        <s v="Ampuma-aseasiat: Ase-elinkeinonharjoittajan yksilöintitietoilmoitus (sisältää ostajan luvan tietojen tarkastelun)"/>
        <s v="Ampuma-aseasiat: Aseen merkintä"/>
        <s v="Ampuma-aseasiat: Aseen osasta ja tehokkaasta ilma-aseesta tehtävä ilmoitus"/>
        <s v="Ampuma-aseasiat: Aseenkäsittelylupa"/>
        <s v="Ampuma-aseasiat: Asekeräilijähyväksyntä (sisältää patruunoiden ja ERVA-ammusten keräilyn)"/>
        <s v="Ampuma-aseasiat: Aselupahakemus"/>
        <s v="Ampuma-aseasiat: Aselupahakemus erityisen vaaralliseen ampuma-aseeseen tai sen osaan"/>
        <s v="Ampuma-aseasiat: Aseluvan uudistaminen"/>
        <s v="Ampuma-aseasiat: Asevastaavahyväksyntä"/>
        <s v="Ampuma-aseasiat: Elinkeinoluvan muutoshakemus"/>
        <s v="Ampuma-aseasiat: Elinkeinonharjoittajan ilmoitus esineen deaktivoinnista"/>
        <s v="Ampuma-aseasiat: Esineen tarkastaminen"/>
        <s v="Ampuma-aseasiat: Euroopan ampuma-asepassi"/>
        <s v="Ampuma-aseasiat: Euroopan ampuma-asepassin uudistaminen (muuttaminen + lisälehti)"/>
        <s v="Ampuma-aseasiat: Hankkimislupa ulkomailla asuvalle"/>
        <s v="Ampuma-aseasiat: Ilmoittautuminen vastuuhenkilökokeeseen"/>
        <s v="Ampuma-aseasiat: Ilmoitus ampumaradan vaaraa aiheuttavasta kunnosta"/>
        <s v="Ampuma-aseasiat: Ilmoitus ampumarataluvan haltijan konkurssista tai kuolemasta"/>
        <s v="Ampuma-aseasiat: Ilmoitus asealan elinkeinon lopettamisesta"/>
        <s v="Ampuma-aseasiat: Ilmoitus ase-elinkeinoluvan sisältämien tietojen muutoksesta"/>
        <s v="Ampuma-aseasiat: Ilmoitus ase-elinkeinonharjoittajan konkurssista tai kuolemasta"/>
        <s v="Ampuma-aseasiat: Ilmoitus ase-elinkeinonharjoittajan säilytystiloja koskevista muutoksista"/>
        <s v="Ampuma-aseasiat: Ilmoitus asetietojärjestelmään"/>
        <s v="Ampuma-aseasiat: Ilmoitus käyttöturvallisuustarkastuksesta"/>
        <s v="Ampuma-aseasiat: Ilmoitus luvattomasta ampuma-aseesta, aseen osasta, patruunasta, erityisen vaarallisesta ammuksesta tai räjähteestä"/>
        <s v="Ampuma-aseasiat: Ilmoitus palvelussuhteen päättymisestä"/>
        <s v="Ampuma-aseasiat: Ilmoitus patruunoiden luovutuksesta"/>
        <s v="Ampuma-aseasiat: Ilmoitus säilytystilojen muutoksesta"/>
        <s v="Ampuma-aseasiat: Ilmoitus vähäisestä ampumaradasta"/>
        <s v="Ampuma-aseasiat: Kaasusumutinlupa"/>
        <s v="Ampuma-aseasiat: Kaasusumuttimen ja tehokkaan ilma-aseen kaupallinen tuontilupa"/>
        <s v="Ampuma-aseasiat: Kaasusumuttimen kaupallinen kauttakuljetuslupa"/>
        <s v="Ampuma-aseasiat: Kaasusumuttimen kaupallinen vientilupa"/>
        <s v="Ampuma-aseasiat: Katoamis- ja anastusilmoitus"/>
        <s v="Ampuma-aseasiat: Kaupallinen ennakkosuostumus"/>
        <s v="Ampuma-aseasiat: Kaupallinen kauttakuljetuslupa"/>
        <s v="Ampuma-aseasiat: Kaupallinen siirtolupa"/>
        <s v="Ampuma-aseasiat: Kaupallinen tuontilupa"/>
        <s v="Ampuma-aseasiat: Luovutusilmoitus"/>
        <s v="Ampuma-aseasiat: Lupa poiketa ampuma-aseen merkintävelvollisuudesta"/>
        <s v="Ampuma-aseasiat: Lupatodistushakemus (ensimmäinen todistus ja kaksoiskappale)"/>
        <s v="Ampuma-aseasiat: Luvan peruuttamisen hakeminen"/>
        <s v="Ampuma-aseasiat: Maahanjääntitodistus"/>
        <s v="Ampuma-aseasiat: Metsästysaseen kuljetuslupahakemus"/>
        <s v="Ampuma-aseasiat: Määräaikainen kaupallinen siirtolupa"/>
        <s v="Ampuma-aseasiat: Määräaikaisen kaupallisen siirtoluvan nojalla tehtävää siirtoa koskeva ilmoitus"/>
        <s v="Ampuma-aseasiat: Patruunoiden tarkastusmerkinnän käyttöoikeus"/>
        <s v="Ampuma-aseasiat: Rinnakkaislupahakemus"/>
        <s v="Ampuma-aseasiat: Romutusilmoitus"/>
        <s v="Ampuma-aseasiat: Räjähteiden lähtöainelupa"/>
        <s v="Ampuma-aseasiat: Työntekijän ilmoittaminen vastuuhenkilökokeeseen"/>
        <s v="Ampuma-aseasiat: Vastuuhenkilömuutoshakemus"/>
        <s v="Ampuma-aseasiat: Yksityinen ennakkosuostumus"/>
        <s v="Ampuma-aseasiat: Yksityinen siirtolupa"/>
        <s v="Ampuma-aseasiat: Yksityinen tuontilupa"/>
        <s v="Ampuma-aseasiat: Yksityinen vientilupa"/>
        <s v="Anniskelu- ja vähittäismyyntiluvan haltijan ilmoitus maahantuonnista"/>
        <s v="Annosmittauspalvelun ja työntekijöiden henkilökohtaisten annostarkkailumittausten hyväksyntä"/>
        <s v="Annosrekisterin extranet"/>
        <s v="Application form for RVSM Airworthines approval"/>
        <s v="Apteekkien suorakorvaussopimuksiin liittyvä asiointi"/>
        <s v="Apteekkien tilitysten käsittelyyn liittyvä asiointi"/>
        <s v="Apteekkitilityserän palautetietojen kyselypalvelu"/>
        <s v="Hakemus elintarvikehuoneiston ja/tai omavalvontasuunnitelman hyväksymiseksi_liha-alan laitos"/>
        <s v="Arkistotietopalvelu"/>
        <s v="Arkistotietopalvelu kiinteistöistä"/>
        <s v="Arvauskilpailut: Arvauskilpailujen toimeenpanoa koskeva ilmoitus"/>
        <s v="Arvauskilpailut: Arvauskilpailujen toimeenpanoa koskeva muutos"/>
        <s v="Arvauskilpailut: Voittajan ilmoittamisesta poikkeamiseen annettava lupa (erillinen päätös)"/>
        <s v="Arviointilaitokseksi hyväksymistä koskeva hakemus"/>
        <s v="Arvonlisävero ja muut oma-aloitteiset verot"/>
        <s v="Arvonlisäverovelvollisten rekisteri"/>
        <s v="Elintarvikehuoneistoilmoitus, toimijan vaihtuminen"/>
        <s v="Tiedottaminen liikkuvasta elintarvikehuoneistosta tapahtuvasta toiminnasta"/>
        <s v="Hakemus elintarvikehuoneiston ja/tai omavalvontasuunnitelman hyväksymiseksi_kala-alan laitos"/>
        <s v="Hakemus elintarvikehuoneiston ja/tai omavalvontasuunnitelman hyväksymiseksi_maito-alan laitos"/>
        <s v="Hakemus elintarvikehuoneiston ja/tai omavalvontasuunnitelman hyväksymiseksi_muna-alan laitos"/>
        <s v="Hakemus elintarvikehuoneiston ja/tai omavalvontasuunnitelman hyväksymiseksi_munapakkaamo"/>
        <s v="Hakemus elintarvikehuoneiston ja/tai omavalvontasuunnitelman hyväksymiseksi_varastolaitos"/>
        <s v="Virtuaalinen elintarvikehuoneisto toimijan ilmoitus"/>
        <s v="Ilmoitus elintarvikehuoneistosta: Elintarvikehuoneiston perustaminen (esim. ravintola, kahvila, myymälä, kioski, ulkomyynti)"/>
        <s v="Asiantuntijamikrobiologia"/>
        <s v="Asiointi hallinto- ja erityistuomioistuinten lainkäyttöasioissa"/>
        <s v="Asiointi tuomioistuinten hallinnollisissa asioissa"/>
        <s v="Asiointi yleisten tuomioistuinten lainkäyttöasioissa"/>
        <s v="Ulkoministeriön ja Puolustusministeriön online asiointipalvelu kaksikäyttötuotteita  vieville yrityksille  ja kehitysaputuen haku- ja myöntöprosessille"/>
        <s v="Ulkoministeriön ja Puolustusministeriön online asiointipalvelu kaksikäyttötuotteita vieville yrityksille sekä kehitysaputuen haku- ja myöntöprosessille"/>
        <s v="Asumisneuvoja-avustus"/>
        <s v="KRP - Ympäristöterveydenhuolto: Elintarvikehuoneiston ilmoitus"/>
        <s v="Asunnossa tai muussa oleskelutilassa esiintyvä terveyshaitta (radon)"/>
        <s v="Asunnot ikääntyneille sopiviksi -avustus"/>
        <s v="KRP - Ympäristöterveydenhuolto: Liikkuvasta elintarvikehuoneistosta tiedottaminen"/>
        <s v="Ilmoitus liikkuvan elintarvikehuoneiston käyttöönotosta"/>
        <s v="Ateriatuen laskutus"/>
        <s v="Ateriatukioikeuden hakemispalvelu"/>
        <s v="Ilmoitus virtuaalisesta elintarvikehuoneistosta"/>
        <s v="Liikkuvasta elintarvikehuoneistosta tiedottaminen"/>
        <s v="Ilmoitus elintarvikehuoneistosta"/>
        <s v="Elintarvikehuoneistot ja muu terveysvalvonta"/>
        <s v="Elintarvikehuoneiston ilmoitus (esim. ravintola, kahvila, myymälä, kioski, ulkomyynti)"/>
        <s v="Elintarvikehuoneiston ilmoitus (esim. ravintola, kahvila, myymälä, kioski, ulkomyynti, varastointi, kuljetus, vienti ja tuonti)"/>
        <s v="Terveydensuojelulain mukainen ilmoitus huoneiston käyttöönotosta"/>
        <s v="Autokiinnityshakemus (vahvistaminen, uudistaminen, kuolettaminen)"/>
        <s v="Autokoululupa ja lomakkeet autokouluille"/>
        <s v="Autoreporter"/>
        <s v="Autoveroilmoitus"/>
        <s v="Elintarvikehuoneistot"/>
        <s v="Avoimet paikkatietoaineistopalvelut"/>
        <s v="Avoin data"/>
        <s v="Avustus liikuntaesteen poistoon"/>
        <s v="Avustus sähköautojen latausinfran rakentamiseen"/>
        <s v="Banaanien valtuutetun punnitsijan asemaa koskeva valtuutus"/>
        <s v="Bensiinikäyttöisen auton pakokaasumittaaja"/>
        <s v="Bingo: Bingolupa"/>
        <s v="Bingo: Bingoluvan muutos"/>
        <s v="Bingo: Pelisääntöjen tai suurimman sallitun pelipanoksen muuttaminen"/>
        <s v="Biopankkipalvelut"/>
        <s v="Biosidivalmisteiden hyväksyntään liittyvä asiointi (lomakkeita 4 kpl)"/>
        <s v="Data-analytiikkapalvelut"/>
        <s v="Dealflow"/>
        <s v="Dieselkäyttöisen auton pakokaasumittaaja"/>
        <s v="Digitaalisen ajopiirturin korjaamokortti"/>
        <s v="Digitaalisen ajopiirturin yrityskortti"/>
        <s v="DVV:n eräistä henkilörekistereistä annettavat tietojen luovutukset"/>
        <s v="EASA Form 4 selvitys vastuuhenkilön kokemuksesta sekä suostumus tehtäviinsä"/>
        <s v="Easa Form 51 Apllication for singnificanht changes or variation of scope and terms of Part 21 POA"/>
        <s v="Elintarvikeala - Kontaktimateriaalialan toiminnan aloittaminen"/>
        <s v="Elintarvikeala - Kontaktimateriaalialan toiminnan harjoittaminen"/>
        <s v="Elintarvikeala - Kontaktimateriaalialan toiminnan lopettaminen"/>
        <s v="Elintarvikeala - laboratoriot"/>
        <s v="Elintarvikeala - Luomu luvat"/>
        <s v="Elintarvikeala - Luomusertifikaatti"/>
        <s v="Elintarvikeala - Luomutuotteiden tuonti"/>
        <s v="Elintarvikeala - Luomutuotteiden vienti"/>
        <s v="Elintarvikealan toiminta - Interventio"/>
        <s v="Elintarvikealan tuonti"/>
        <s v="Elintarvikealan vienti"/>
        <s v="Elintarvikelain mukainen ilmoitus toiminnan lopettamisesta, keskeytyksestä tai muutoksesta"/>
        <s v="Ilmoitus elintarvike huoneistosta"/>
        <s v="Sivutuotelaitoksen rekisteröinti"/>
        <s v="Kontaktimateriaalitoimijan ilmoituslomake"/>
        <s v="Kontaktimateriaalitoimijoille tarkoitettu ilmoituslomake"/>
        <s v="Elintarvikekontaktimateriaalialan toimijan ilmoitus toimipaikastaan ja toiminnastaan"/>
        <s v="Elintarvikekontaktimateriaalialan toimijan ilmoitus toiminnasta ja tiloista"/>
        <s v="Elintarvikealan yritystoiminnan aloittaminen - ilmoitukset (rekisteröinti)"/>
        <s v="Elintarvikealan yritystoiminnan lopettaminen"/>
        <s v="Elintarvikealan yritystoiminnan aloittaminen - hyväksynnät"/>
        <s v="Elintarvikekontaktimateriaalialan toimijan ilmoitus toiminnan aloittamisesta, muuttamisesta ja lopettamisesta"/>
        <s v="Elintarvikekontaktimateriaalialan toimintailmoitus"/>
        <s v="Elintarvikekuljetus"/>
        <s v="Elintarvikelaitoksen sivutuotelaitoksen rekisteröinti"/>
        <s v="Ilmoitus elintarvikkeen takaisinvedosta"/>
        <s v="Elintarvikkeen takaisinvetoilmoitus"/>
        <s v="Eläin- ja muut vahingonkorvaukset"/>
        <s v="Eläinsuojeluilmoitus"/>
        <s v="Eläinsuojien, polttoainejakelupisteen tai  ilmoitusmenettely"/>
        <s v="Eläinten pitoon liittyvän toiminnan aloittaminen- ilmoitukset"/>
        <s v="Eläinten pidon lopettaminen-ilmoitukset"/>
        <s v="Ilmoitus eläintenpidosta ja ilmoitus eläintenpitopaikasta"/>
        <s v="Haaskaruokintapaikan rekisteröinti"/>
        <s v="Haaskaruokintapaikan rekisteröinti ja ilmoitus haaskalle viedyn sivutuotteen määrästä"/>
        <s v="Ilmoittautumisohjelma/Ilmari"/>
        <s v="Ilmoitus elintarviketoiminnasta"/>
        <s v="Ilmoitus eläinperäisten elintarvikkeiden sisämarkkinatuonnista"/>
        <s v="Eläinperäisten elintarvikkeiden sisämarkkinatuonti"/>
        <s v="Ilmoitus haaskalle viedyn sivutuotteen määrästä"/>
        <s v="Ympäristönsuojelulain 120 §:n mukainen ilmoitus poikkeuksellisesta tilanteesta tai"/>
        <s v="Ympäristönsuojelulain 123 §:n mukainen ilmoitus poikkeuksellisesta tilanteesta luvanvaraisessa, ilmoituksenvaraisessa tai rekisteröitävässä toiminnassa"/>
        <s v="Ilmoitus poikkeuksellisesta tilanteesta (lannan levitys), ympäristönsuojelu"/>
        <s v="Ilmoitus talousveden toimittamisesta tai käytöstä vedenjakelualueella"/>
        <s v="Ilmoitus tilapäismajoituksesta"/>
        <s v="Ilmoitus toiminnan keskeyttämisestä tai lopettamisesta"/>
        <s v="Ilmoitus toimijan vaihtumisesta, toiminnan keskeyttämisestä tai lopettamisesta"/>
        <s v="Ilmoitus vesirakennustyöstä"/>
        <s v="Kasvatus ja koulutus, ilmoitus yksityisten varhaiskasvatuspalvelujen tuottamisesta"/>
        <s v="Terveydensuojelulain mukainen lomake eläintenpito asemakaava-alueella ja muualla taajaan asutulla alueella"/>
        <s v="Terveydensuojelulain mukainen lomake työtila asuinrakennuksessa tai -alueella"/>
        <s v="Terveydensuojelulain mukainen lomake uimaranta"/>
        <s v="Terveydensuojelulain mukainen lomake  yleislomake"/>
        <s v="Elintarvikekuljetuskaluston (ATP) sertifiointi"/>
        <s v="Terveydensuojelulain mukainen lomake toiminnanharjoittajan vaihtuminen"/>
        <s v="Terveydensuojelulain mukainen lomake koulu oppilaitos"/>
        <s v="Terveydensuojelulain mukainen lomake päiväkoti"/>
        <s v="Terveydensuojelulain mukainen lomake uimahalli kylpylä uu allastila"/>
        <s v="Terveydensuojelulain mukainen lomake lastenkoti vanhainkoti muu sosiaalialan huoneisto"/>
        <s v="Terveydensuojelulain mukainen lomake solarium liitelomake"/>
        <s v="Terveydensuojelulain mukainen lomake kokoontumishuoneisto liikuntatila kuntosali"/>
        <s v="Elintarvikeyrityksen hakemukset"/>
        <s v="Elintarvikeyrityksen ilmoitukset"/>
        <s v="Elintarvikeyrityksen laboratoriopalvelut"/>
        <s v="Elintarvikeyrityksen tuet"/>
        <s v="Terveydensuojelulain mukainen lomake hotelli ja muu vastaava majoitushuoneisto"/>
        <s v="Terveydensuojelulain mukainen lomake loma-asuntojen liitelomake"/>
        <s v="Terveydensuojelulain mukainen lomake yleinen sauna"/>
        <s v="Ympäristönsuojelun luvat ja ilmoitukset"/>
        <s v="KRP - Ympäristönsuojelun luvat: Ympäristösuojelulain mukainen yleinen ilmoiuts"/>
        <s v="Ilmoitus ilotulitteiden varastoinnista myynnin yhteydessä"/>
        <s v="Ympäristönsuojelu, ympäristöluvat ja ilmoitukset"/>
        <s v="Eläimet - 3. maa viennin aloittaminen"/>
        <s v="Eläimet - 3. maa viennin harjoittaminen"/>
        <s v="Eläimet - Tuonnin aloittaminen sisämarkkinat"/>
        <s v="Eläimet - Tuonnin harjoittaminen sisämarkkinat"/>
        <s v="Eläimet - Tuonti - 3. maa tuonnin harjoittaminen"/>
        <s v="Eläimet - Viennin aloittaminen sisämarkkinat"/>
        <s v="Eläimet - Viennin harjoittaminen sisämarkkinat"/>
        <s v="Eläimistä saatavat sivutuotteet toiminnan aloittaminen"/>
        <s v="Eläimistä saatavat sivutuotteet toiminnan harjoittaminen"/>
        <s v="Eläinlääkäreille tarjottavat laboratoriopalvelut"/>
        <s v="Eläinlääkärin ammatinharjoittaminen"/>
        <s v="Terveydensuojelulain mukaiset ilmoitukset"/>
        <s v="Ilmoitusmenettely rakennustyöstä"/>
        <s v="Ilotulitteiden käyttölupa juhlissa ja tapahtumissa"/>
        <s v="Huvivene- ja kalastussataman jätehuoltosuunnitelman hyväksyminen"/>
        <s v="KRP - Jätehuollon luvat: Muutoksen hakeminen jätemaksuun"/>
        <s v="Jätehuolto - Kiinteistön omistajan vaihdos"/>
        <s v="Jätehuolto - osoitteen muutos"/>
        <s v="Jätehuolto - Jätemaksun kohtuullistaminen"/>
        <s v="Jätemaksun muutoshakemus"/>
        <s v="Eläinten jalostus"/>
        <s v="Eläinten kuljetus"/>
        <s v="Eläinten pitäminen - Eläintuet"/>
        <s v="Eläinten pidon aloittaminen - Eläintuet"/>
        <s v="Eläinten pitäminen - Ilmoitukset"/>
        <s v="Eläinten pidon  lopettaminen - Ilmoitukset"/>
        <s v="Eläinten pitäminen - Laboratoriopalvelut"/>
        <s v="Eläinten pitämiseen liittyvä toiminta - Ilmoitukset"/>
        <s v="Eläinten pitämiseen liittyvän toiminnan aloittaminen - Ilmoitukset"/>
        <s v="Eläinten pitämiseen liittyvän toiminnan aloittaminen - Luvat"/>
        <s v="Eläinten tuonti - Laboratoriotutkimukset"/>
        <s v="Eläinten välitys"/>
        <s v="Jätevesien käsittelyn poikkeamisilmoitus"/>
        <s v="Ilmoitus keräystoiminnasta jätehuoltorekisteriin"/>
        <s v="KRP - Ympäristönsuojelun luvat: Jätteen ammattimainen keräys"/>
        <s v="Ilmoitus jätteen ammattimaisesta keräystoiminnasta jätehuoltorekisteriin (Jätelaki 100 §)"/>
        <s v="Energia-avustukset"/>
        <s v="Energiatodistusrekisteri"/>
        <s v="Ilmoitus jätteen ammattimaisesta keräystoiminnasta"/>
        <s v="Ennakkoperintärekisteri"/>
        <s v="Ennakkoratkaisu"/>
        <s v="Ennakkovero"/>
        <s v="Ennakonpidätystiedot maksajille"/>
        <s v="Ennakonpidätystietojen suorasiirto maksajille"/>
        <s v="eOLF (Epoline Online Filing) - patentti ja hyödyllisyysmalli"/>
        <s v="EORI-numeron hakeminen"/>
        <s v="Ilmoitus jätteen ammattimaisesta keräystoiminnasta jätehuoltorekisteriin"/>
        <s v="Jätteen ammattimaisen keräyksen ilmoitus"/>
        <s v="Erikoiskuljetusten liikenteenohjaajien koulutuslupa"/>
        <s v="Erityiskilpihakemus"/>
        <s v="Erityísryhmien investointiavustus"/>
        <s v="Erivapaus luotsinkäyttövelvolisuudesta"/>
        <s v="Eräiden yleishyödyllisten yhteisöjen veronhuojennus"/>
        <s v="Ilmoitus jätteen ammattimaisesta käsittelystä"/>
        <s v="EU:n yhteisen kalastuspolitiikan rikkomusasiat"/>
        <s v="EU-Ahvenanmaa -kaupan kotitullauslupa"/>
        <s v="EU-kaupan maksunlykkäys- ja yleisvakuuslupa"/>
        <s v="EUR.1- ja A.TR.-tavaratodistusten vahvistaminen"/>
        <s v="EU:n sisäasioiden rahastojen ohjelmakausi 2021-2027"/>
        <s v="EU:n sisäasioiden rahastojen ohjelmakausi 2014-2020"/>
        <s v="EU-yksittäishyväksyntä (tuleva palvleu, josta ei vielä tietoa Traficom.fi:ssä tai suomi.fi:ssä)"/>
        <s v="Expert search"/>
        <s v="Finnish supplier list"/>
        <s v="Finnveran rahoituspalvelu: Finnveran rahoituspalvelut ovat suomalaisten asiakkaiden digitaalisesti haettavissa"/>
        <s v="Fi-verkkotunnuksen hallinnointi"/>
        <s v="Fi-verkkotunnuksen poistovaatimus"/>
        <s v="Fi-verkkotunnusvälittäjäksi ilmoittautuminen"/>
        <s v="Granlund Manager"/>
        <s v="Ilmoitus pienimuotoisesta jätteiden sijoittamisesta maaperään"/>
        <s v="Sijoituspaikkalupa (johdot, kaapelit, putket)"/>
        <s v="Haittojen hallintasuunnitelman lomake (Katutyöt)"/>
        <s v="Kemikaalien käsittely- ja varastointilupa"/>
        <s v="Ilmoitus koeluonteisesta toiminnasta"/>
        <s v="Hae ajoneuvolle vientirekisteröintiä"/>
        <s v="Hae ennakkoilmoittajaksi"/>
        <s v="Hae harrasterakenteisen ilma-aluksen hyväksyntää"/>
        <s v="Hae hyväksyntää lentoaseman muutokselle"/>
        <s v="Hae hyväksytyksi asiantuntijaksi"/>
        <s v="Hae lentopaikan pitolupaa"/>
        <s v="Hae lentopaikan rakentamislupaa"/>
        <s v="Hae lupaa ilmailuun kieltoalueella"/>
        <s v="Hae lupaa lentonäytökselle tai -kilpailulle"/>
        <s v="Hae lupaa tai tee ilmoitus korjaamotoiminnasta"/>
        <s v="Hae Merikartta-aineistojen käyttölupaa"/>
        <s v="Hae nimetyksi tutkimuslaitokseksi"/>
        <s v="Hae rautatiekaluston markkinoillesaattamislupaa tai tyyppihyväksyntää"/>
        <s v="Hae rautatieliikenteen kuljettajan lupaa"/>
        <s v="Hae rautatieliikenteen näytön vastaanottajan hyväksyntää"/>
        <s v="Hae rautatieliikenteen oppilaitoksen hyväksyntää"/>
        <s v="Hae tieturvallisuusarvioijan koulutukseen"/>
        <s v="Hae vesikulkuneuvon koetunnusta"/>
        <s v="Hae vesiliikenteen kieltoja ja rajoituksia"/>
        <s v="Hae väyläpäätöstä ja lupaa turvalaitteen asettamiseen"/>
        <s v="Ympäristönsuojelulain mukainen ilmoitus koeluonteisesta toiminnasta"/>
        <s v="Hakemus hyväksynnästä toimia lentoliikenteen päästökaupan ja CORSIAn todentajana Suomessa"/>
        <s v="Hakemus ilma-aluksen muutostyösuunnitelman hyväksymiseksi"/>
        <s v="Hakemus ilma-aluksen poistamiseksi ilma-alusrekisteristä"/>
        <s v="Kunnan viralliset ilmoitukset"/>
        <s v="Leirintäalueilmoitus"/>
        <s v="Leirintäalueesta ilmoittaminen"/>
        <s v="Hakemus lentokelpoisuuden valvontamaksusta vapauttamiseksi"/>
        <s v="Hakemus lentokelpoisuustodistusta varten"/>
        <s v="Hakemus lentää Suomen ilmatilassa ulkomaille rekisteröidyllä ilma-aluksella"/>
        <s v="Hakemus luvasta ilmailuun ja lentoehtojen hyväksymiseksi"/>
        <s v="Hakemus melutodistusta varten"/>
        <s v="Hakemus miehityksen vahvistamiseksi"/>
        <s v="Hakemus nestekaasun teollisesta käsittelystä ja varastoinnista"/>
        <s v="Hakemus tuholaistorjujan kouluttajaksi/tutkinnon vastaanottajaksi"/>
        <s v="Ilmoitus leirintäalueesta"/>
        <s v="Haltijan hallinnasta luopumisilmoitus"/>
        <s v="Liikkuvasta elintarvikehuoneistosta ilmoittaminen"/>
        <s v="Hankintojen sähköinen kilpailutus"/>
        <s v="Harjoitusalueen vuokraaminen"/>
        <s v="Havaro"/>
        <s v="Hedelmöityshoitolupa"/>
        <s v="Ympäristöterveydenhuoltoviranomaisen lupapalvelut"/>
        <s v="Henkilöliikenneluvan hakeminen sekä lupaan liittyvistä muutoksista ilmoittaminen"/>
        <s v="Henkilövaraushakemus"/>
        <s v="KRP - Ympäristöterveydenhuolto: Terveydensuojelulain mukainen ilmoitus"/>
        <s v="Ilmoitus terveydensuojelulain 13§ mukaisesta huoneiston käyttöönotosta"/>
        <s v="Terveydensuojelulain mukainen ilmoitus"/>
        <s v="Yleinen ilmoitusmenettely"/>
        <s v="Toiminnan rekisteröinti ympäristönsuojelun tietojärjestelmään"/>
        <s v="Hissiavustus"/>
        <s v="HIV-mapa diagnostiikka"/>
        <s v="Holhousasioiden rekisteri"/>
        <s v="Hometaloanalytiikka"/>
        <s v="HTJ-tiedot rajapintoina (HTJ-lupa teknisen käyttöyhteyteen)"/>
        <s v="Huoneiston omistajan yhteystietojen ylläpitäminen HTJ:ssä"/>
        <s v="Huoneistotietojärjestelmän tulosteet"/>
        <s v="Hyväksytyn liikkeen toimintailmoitus"/>
        <s v="Häiriönhallintajärjestelmä"/>
        <s v="Ilma-aluksen kiinnityksen kuolettaminen / Dödande av inteckningen av luftfartyg"/>
        <s v="Ilma-aluksen kiinnityksen uudistaminen / Förnyelse av inteckningen av luftfartyg"/>
        <s v="Ilma-aluksen rekisteritiedot"/>
        <s v="Ilma-aluksen rekisteröinti tai omistajan vaihdos"/>
        <s v="Ilma-aluskiinnityshakemus"/>
        <s v="Ilmailulääkäriksi hakeminen ja hyväksyminen sekä hyväksynnän uusiminen"/>
        <s v="Ilmailun liikenneluvan hakeminen"/>
        <s v="Ilmailun tarkastuslentäjät ja kielitaitotarkastajat"/>
        <s v="Ilmaliikennepalvelukoulutusorganisaation toimiluvan hyväksyntä sisältäen koulutusohjelmien ja/tai suunnitelmien hyväksynnän"/>
        <s v="Ilmaliikennepalvelukoulutusorganisaation toimiluvan, käsikirjan, suunnitelman tai koulutusohjelman muutos"/>
        <s v="Ilman Y-tunnusta toimivien elinkeinonharjoittajien asiointi eri etuuksissa."/>
        <s v="Ilmoita haavoittuvuudesta"/>
        <s v="Ilmoita luottamuspalvelun häiriö"/>
        <s v="Ilmoita luottamuspalvelun muutos"/>
        <s v="Ilmoita TM- tiedotustarpeesta"/>
        <s v="Ilmoita tunnistusvälineen muutos"/>
        <s v="Ilmoita tunnistusvälineen tai -palvelun häiriöstä"/>
        <s v="Ilmoita tunnistusvälityspalvelu/-välistyspalvelun muutos"/>
        <s v="Ilmoita uusi luottamuspalvelu"/>
        <s v="Ilmoita uusi tunnistusväline"/>
        <s v="Ilmoita uusi tunnistusvälityspalvelu"/>
        <s v="Ilmoita vesiliikennemerkin ja valo-opasteen asettamisesta"/>
        <s v="Ilmoita vikaantuneesta turvalaitteesta"/>
        <s v="Ilmoittautuminen ilmailun ilmoituksenvaraiseksi koulutusorganisaatioksi (DTO)"/>
        <s v="Ilmoittautuminen taksi- ja/tai tavaraliikenteen harjoittajaksi. Ilmoitukseen liittyvistä muutoksista ilmoittaminen."/>
        <s v="Kaupunkiraideliikenteen ilmoitusmenettely"/>
        <s v="Ilmoitus alkoholijuomien myynnistä kansainvälisessä liikenteessä"/>
        <s v="Ilmoitus aluksen käytön yhteydessä tapahtuneesta onnettomuudesta ja vaaratilanteesta"/>
        <s v="Mahdollista terveyshaittaa aiheuttavan toiminnan aloittamisilmoitus"/>
        <s v="Ympäristöterveydenhuollon ilmoitukset, tiedoitukset ja hakemukset Oma Vantaa palvelussa"/>
        <s v="Meluilmoitus Ympäristönsuojelulain 118 §:n mukainen ilmoitus melua ja tärinää aiheuttava tilapäinen toiminta"/>
        <s v="KRP - Ympäristönsuojelun luvat: Meluilmoitus"/>
        <s v="Ilmoitus melusta ja tärinästä"/>
        <s v="Meluilmoituksen tekeminen"/>
        <s v="Meluilmoitus"/>
        <s v="Ilmoitus ilma-aluksen käyttäjästä/edustajasta/haltijasta (Ilma-alusrekisteriä varten)"/>
        <s v="Ilmoitus ilma-aluksen myynnistä (ilma-alusrekisteriä varten)"/>
        <s v="Ilmoitus ilotulitusnäytöksestä"/>
        <s v="Ilmoitus kasvinsuojelututkinnon suorittaneista"/>
        <s v="Ilmoitus korkea-aktiivisen umpilähteen kuljetuksesta"/>
        <s v="Ilmoitus kuorma-auton perävaunun vetolaitteen käyttöönotosta tai käyttämättömyydestä"/>
        <s v="Ilmoitus laitoksen toiminnan lopettamisesta/keskeyttämisestä/muutoksista"/>
        <s v="Ilmoitus lentokelpoisuuden tarkastuksesta / jatkosta"/>
        <s v="Ilmoitus maa/biokaasun käytön valvojasta"/>
        <s v="Ilmoitus melua ja tärinää aiheuttavasta tilapäisestä toiminnasta"/>
        <s v="Ilmoitus potilas- ja asiakastietojen käsittelyyn tarkoitetun tietojärjestelmän poikkeamasta"/>
        <s v="Ilmoitus radiohäiriöstä"/>
        <s v="Ilmoitus räjäytystyöstä"/>
        <s v="Ilmoitus tietoturvaloukkauksesta"/>
        <s v="Moottorikelkkareitin perustaminen"/>
        <s v="Koko kaupungin palautejärjestelmä"/>
        <s v="Ilmoitus tuholaistorjujan tutkinnosta tai yritystoiminnasta"/>
        <s v="Ilmoitukset vaarallisista tai puutteellisista tuotteista ja vaarallisista kuluttajapalveluista"/>
        <s v="Palautteen antaminen kaupungille"/>
        <s v="Oikaisuvaatimus pysäköintivirhemaksuun"/>
        <s v="Selvitys kiinteistön jätevesijärjestelmästä"/>
        <s v="Ilmoitus yleisestä kokouksesta"/>
        <s v="Ilmoitus yleisötilaisuuden järjestämisestä"/>
        <s v="Selvitys rakennus- ja purkujätteen käsittelystä "/>
        <s v="Tonttikorkeusilmoitus"/>
        <s v="Aloituskokous ja aloittamisilmoitus"/>
        <s v="Rasitetoimitus"/>
        <s v="Toimenpideilmoitus"/>
        <s v="Rekisteröinti-ilmoistus (Ympäristösuojelun tietojärjestelmään)"/>
        <s v="Rekisteröinti-ilmoitus ympäristöön vaikuttavan toiminnan aloittamisesta"/>
        <s v="Rottahavainnoista ilmoittaminen"/>
        <s v="Elinkeinonharjoittajan ilmoitus ruokamyrkytysepäilystä"/>
        <s v="Ilmoitus ruokamyrkytysepäilystä"/>
        <s v="Ruokamyrkytysepäilyilmoitus"/>
        <s v="Ruokamyrkytysepäilystä ilmoittaminen"/>
        <s v="Sisämarkkinavalvonta"/>
        <s v="Palvelusetelituottaja"/>
        <s v="Ilmoitus yksityisen sosiaalipalvelun tuottamisesta"/>
        <s v="Ilmoitus yksityisten varhaiskasvatuspalvelujen tuottamisesta tai muutoksesta"/>
        <s v="Sosiaalihuollon toimipaikkailmoitus"/>
        <s v="Selvitys suuresta yleisötilaisuudesta"/>
        <s v="Tapahtumailmoitus"/>
        <s v="KRP - Tapahtumaluvat: Maa-alueen käyttölupa tapahtuman jörjestämiseen"/>
        <s v="E-tapahtuma"/>
        <s v="Ilmoitus suuresta yleisötilaisuudesta"/>
        <s v="Ilmoitus yrityskaupasta"/>
        <s v="Tapahtumaluvat"/>
        <s v="Ilmoitus yleisötilaisuudesta"/>
        <s v="Imeväisikäisten ruokintaan liittyvän kaupallisen tiedotusaineiston ennakkotarkastus"/>
        <s v="Intrastat-ilmoituspalvelu yrityksille"/>
        <s v="Intrastat-sanoma-asiointi yrityksille"/>
        <s v="Irrottaudu kartellista ja vapaudu seuraamusmaksusta"/>
        <s v="Jatko-osa, hakemus ilma-aluksen rekisteröimiseksi"/>
        <s v="Jobs in Finland"/>
        <s v="Vantaan tapahtumakalenteri"/>
        <s v="Yleisötilaisuuden jätehuoltosuunnitelma"/>
        <s v="Julkisen notaarin palvelut"/>
        <s v="Terveyshaitta-asian selvityspyyntö"/>
        <s v="Ilmoitus epäillystä asunnon terveyshaitasta"/>
        <s v="Asunnon terveyshaitan selvittäminen"/>
        <s v="Asunnontarkastus"/>
        <s v="Tiedottaminen tilapäisestä elintarvikemyynnistä"/>
        <s v="Tilapäiset liikennejärjestelyt"/>
        <s v="Ulkoilmatapahtuman jätehuoltosuunnitelma ja loppuraportti"/>
        <s v="Vahingonkorvaus katujen kunnossapidon laiminlyönnin vuoksi"/>
        <s v="Ilmoitus vedenjakelualueesta"/>
        <s v="Vesimittarien lukeminen"/>
        <s v="Vesiliikelaitos"/>
        <s v="Vesimittarilukeman ilmoittaminen"/>
        <s v="Vedenjakelualueesta ilmoittaminen"/>
        <s v="Ilmoitus vesivälitteisestä epidemiasta"/>
        <s v="Vesivälitteisen epidemian ilmoitus"/>
        <s v="Ympäristöhaittaa koskeva toimenpidepyyntö"/>
        <s v="Ympäristönsuojelulain 136 §:n mukainen ilmoitus pilaantuneen maaperän puhdistamisesta"/>
        <s v="Ympäristönsuojelulain mukainen ilmoitus poikkeuksellisesta tilanteesta"/>
        <s v="Ilmoitus poikkeuksellisesta tilanteesta, ympäristönsuojelu"/>
        <s v="Ympäristönsuojelu, vesiensuojelu"/>
        <s v="Ympäristönsuojelu, maasto- ja vesiliikenteen luvat"/>
        <s v="Ympäristönsuojelulain mukainen ilmoitus koeluontoisesta toiminnasta"/>
        <s v="Ympäristön äkillisestä pilaantumisesta tai vaarasta tehtävä ilmoitus"/>
        <s v="Öljylämmityslaitteiston käyttöönottoilmoitus"/>
        <s v="KRP - Jatehuollon luvat: Hakemus sekajätteen pidennetystä tyhjennysvälistä"/>
        <s v="KRP - Jätehuollon luvat: Hakemus jäteastian tyhjennysten keskeyttämisestä"/>
        <s v="Jätehuolto - jäteastian tyhjennysvälin pidentäminen"/>
        <s v="Hakemus itujen alkutuotantopaikan hyväksymiseksi"/>
        <s v="Pyyntö kansainvälisen terveyssäännöstön mukaisen kansainvälisen terveyssäännöstön mukaisen todistuksen saamiseksi ulkomaan liikenteen alukselle"/>
        <s v="Alusten saniteettitodistuksen myöntäminen"/>
        <s v="Asemakaavan muutoksen hakeminen"/>
        <s v="Kadonneet kirjelähetykset"/>
        <s v="Kaivoslupa"/>
        <s v="Kaivosturvallisuuslupa"/>
        <s v="KRP - Kaavamuistutukset ja kaavalausunnot"/>
        <s v="KRP - Asemakaavamuutos"/>
        <s v="Asemakaavan ja tonttijaon muutoshakemus"/>
        <s v="Tiedotus liikkuvasta elintarvikehuoneistosta ja elintarvikkeiden tilapäisestä myynnistä"/>
        <s v="Elintarvikehuoneiston hyväksyminen laitokseksi"/>
        <s v="Hakemus laitostoiminnan hyväksymiseksi"/>
        <s v="KRP - Ympäristöterveydenhuolto: Elintarvikehuoneiston hyväksyminen laitokseksi"/>
        <s v="Kalastuslain mukaiset kiellot ja rajoitukset"/>
        <s v="Kalastuslain mukaiset luvat"/>
        <s v="Kansainväliset kuljetusluvat"/>
        <s v="Elintarvikelain mukaiset hakemukset"/>
        <s v="Elintarvikelain mukainen hakemus huoneiston hyväksymiseksi laitokseksi"/>
        <s v="Sivutuotelaitoksen rekisteröinti / hyväksyntä"/>
        <s v="Sivutuotelaitoksen hyväksyntä ja rekisteröinti"/>
        <s v="Sivutuotelaitoksen rekisteröinti/hyväksyminen"/>
        <s v="Vientitodistus tilaus, elävät eläimet, sukusolut ja eläinperäiset tuotteet jne."/>
        <s v="Vientitodistustilaus - elintarvikkeet"/>
        <s v="Eläintarhan sivutuotelupa"/>
        <s v="Kansallinen elintarvikkeiden koostumustietokanta Fineli"/>
        <s v="Kansallisen harrasteilmailun lentokoulutusluvan hakeminen"/>
        <s v="Kanta-asiakkuuden irtisanominen"/>
        <s v="Kanta-asiakkuuden sitoumuksen allekirjoittaminen ja toimittaminen"/>
        <s v="Kanta-palvelun hallinnollinen käyttöönotto"/>
        <s v="Kartat ja karttatulosteet"/>
        <s v="KRP - Ympäristönsuojelun luvat: Energiatuotantolaitoksen rekisteröinti-ilmoitus"/>
        <s v="Erikoiskuljetuslupahakemus"/>
        <s v="KRP - Lupa erikoiskuljetuksille"/>
        <s v="Raskaan liikenteen erityislupa Turun keskusta-alueelle"/>
        <s v="Erikoiskuljetukset"/>
        <s v="KRP - Ympäristönsuojelun luvat: Kemikaalisäiliön jättäminen maaperään"/>
        <s v="Kasvien tukku- ja vähittäismyynti - Toiminnan aloittaminen"/>
        <s v="Kasvien tukku- ja vähittäismyynti - Toiminnan harjoittaminen"/>
        <s v="Kasvien tukku- ja vähittäismyynti - Toiminnan lopettaminen"/>
        <s v="Kasvinsuojeluaineisiin liittyvä asiointi (lomakkeita 6 kpl)"/>
        <s v="Kasvinsuojeluainekouluttajaksi/tutkinnonjärjestäjäksi/ruiskuntestaajaksi haku"/>
        <s v="Kasvintuotannon aloittamisen tuet"/>
        <s v="Kasvintuotannon harjoittaminen"/>
        <s v="Kasvit, metsä ja puu - Kasvipassia vaativan toiminnan aloittaminen"/>
        <s v="Kasvit, metsä ja puu - Kasvipassia vaativan toiminnan harjoittaminen"/>
        <s v="Kasvit, metsä ja puu - Kasvipassia vaativan toiminnan lopettaminen"/>
        <s v="Kasvit, metsä ja puu - Luomu luvat"/>
        <s v="Kasvit, metsä ja puu - Luomusertifikaatti"/>
        <s v="Kasvit, metsä ja puu - Tuonnin aloittaminen"/>
        <s v="Kasvit, metsä ja puu - Tuonnin harjoittaminen"/>
        <s v="Kasvit, metsä ja puu - Tuonnin lopettaminen"/>
        <s v="Kasvit, metsä ja puu - Vientitoiminnan aloittaminen"/>
        <s v="Kasvit, metsä ja puu - Vientitoiminnan harjoittaminen"/>
        <s v="Kasvit, metsä ja puu - Vientitoiminnan lopettaminen"/>
        <s v="Kasvituotannon lopettaminen"/>
        <s v="Hakemus käytöstä poistetun öljysäiliön jättämiseksi maahan"/>
        <s v="Hakemus luonnonmuistomerkiksi"/>
        <s v="Kasvatus ja koulutus, iltapäivätoiminnan maksuvapautuskompensaatiohakemus"/>
        <s v="Kauko-ohjaajien tutkinnot - Valvottu lisäteoriakoe"/>
        <s v="Kauko-ohjaajien tutkinnot - Verkkoteoriakoe"/>
        <s v="Julkipano (rakentamisen luvat)"/>
        <s v="Kaupallinen erityislentotoiminta (SPO)"/>
        <s v="KRP - Tulossa olevat palvelut: Ilmoitus asumisessa syntyvien jätevesilietteiden omatoimisesta käsittelystä"/>
        <s v="KRP - Ympäristönsuojelun luvat: Poikkeamishakemus jätevesien käsittelystä"/>
        <s v="KRP - Ympäristönsuojelun luvat: Vapautus liittymisestä vesi- tai veimäriverkostoon"/>
        <s v="Vesihuoltolain mukainen 11§ mukainen poikkeaminen"/>
        <s v="Jätehuollon järjestämisen poikkeamispäätökset"/>
        <s v="KRP - Ympäristönsuojelun luvat: Jätteen pienimuotoinen hyödyntäminen maanrakentamisessa"/>
        <s v="Jätehuolto - jätteen sijoittaminen maaperään"/>
        <s v="Kemikaali-ilmoitus"/>
        <s v="Jätteen sijoittaminen maaperään (Jätteen kertaluontoinen hyödyntäminen maarakenteissa)"/>
        <s v="Reach/CLP/Biosidit Kemikaalineuvontapalvelu"/>
        <s v="Kemikaaliturvallisuuslupa"/>
        <s v="Jätteen sijoittaminen maaperään"/>
        <s v="Keskitetyn tulliselvityksen lupa"/>
        <s v="KRP - Yleisten alueiden luvat: Maa-alueen omistajan lupa muuntamon sijoittamista varten"/>
        <s v="Kaivulupa"/>
        <s v="Kiinteistön käyttäminen lainan  vakuutena"/>
        <s v="Kiinteistön muun erityisen oikeuden kirjaaminen"/>
        <s v="Kiinteistön omistusoikeuden rekisteröinti (Lainhuuto)"/>
        <s v="Kiinteistön vuokraoikeuden kirjaaminen"/>
        <s v="Kiinteistönluovutusilmoitus"/>
        <s v="Kaivu- ja sijoitusluvat"/>
        <s v="Kaivuilmoitus"/>
        <s v="Kiinteistörekisterinpitäjän päätös"/>
        <s v="Kiinteistötietojärjestelmän tiedot"/>
        <s v="Kiinteistötoimituksen hakeminen"/>
        <s v="Kiinteistövaihdannan palvelu ml. luovutuskirjan luonnostelupalvelu"/>
        <s v="Kiinteistöveroilmoitus"/>
        <s v="Kirjaamo- ja arkistopalvelut"/>
        <s v="Kirjallinen ilmoitus meriselitystä varten"/>
        <s v="Kirjallinen ohjauspyyntö"/>
        <s v="Kirjanpidollisen materiaalin erottelun lupa"/>
        <s v="Kliinisen mikrobiologian laboratorioiden toimilupamenettely"/>
        <s v="Koe-eläintoiminta"/>
        <s v="Kalastuslupamyynti"/>
        <s v="Kalastuslupa ammattikalastajille"/>
        <s v="Aluevuokraus: Kadun, torin tai puiston käyttö työalueena"/>
        <s v="Koenumerotodistushakemus"/>
        <s v="Aluevuokraus: Kaivutyöt katu- tai puistoalueella"/>
        <s v="Katutyölupa"/>
        <s v="KRP - Yleisten alueiden luvat: Katutyölupa"/>
        <s v="Katutyöluvat"/>
        <s v="Aluevuokraus"/>
        <s v="Katujen ja yleisten alueiden kunnossapito"/>
        <s v="Katulupa"/>
        <s v="Kaupanvahvistus"/>
        <s v="KRP - Hakemus kaupunkikuvatoimikunnan ennakkolausunnosta"/>
        <s v="Tonttien luovutus"/>
        <s v="Korkotukilainat rakentamiseen, korjaamiseen ja hankintaan"/>
        <s v="Kiinteistötoimitukset"/>
        <s v="KRP - Ympäristönsuojelun luvat: Ilmoitus koeluontoisesta toiminnasta"/>
        <s v="Ympäristönsuojelulain mukainen ilmoitus koeluonteisesta toiminnasta (koeluonteinen toiminta, ilmoitus )"/>
        <s v="Kulotuslupa"/>
        <s v="Koulukuljetukseen liittyvä koulumatkatuen laskuttaminen"/>
        <s v="KRP - Tulossa olevat palvelut: Yksityistiet / Kaupungin suostumus liikenteen ohjauslaitteen asentamiseksi"/>
        <s v="Liikenteenohjauslaitteiden asentaminen yksityisteille"/>
        <s v="KTJ-tietopalvelurajapinnat (KTJ-lupa teknisen käyttöyhteyteen)"/>
        <s v="Kuljettajaopetus ja -tutkinnot"/>
        <s v="Kuljettajatiedot"/>
        <s v="Kuljettajatodistuksen hakeminen"/>
        <s v="Kuljetusyritysten vastuullisuusmalli"/>
        <s v="Kullanhuuhdonta-asiointi"/>
        <s v="Kunnallistekniikan rakentamisavustus"/>
        <s v="Liikenteenohjauslaitteiden sijoittaminen"/>
        <s v="Liikuntapaikkojen varaaminen"/>
        <s v="Vapautus viemäriverkostoon tai talousvesijohtoon liittymisestä"/>
        <s v="Kuntotutkimus"/>
        <s v="Kuntoutuksen kurssijärjestelmä"/>
        <s v="Kuntoutuksen palveluntuottajat"/>
        <s v="Kuntoutuksen vaikuttavuuden arviointi"/>
        <s v="Kuntoutuspalvelun rekisteröinti Kelan kuntoutuspalveluiden palveluntuottajaksi"/>
        <s v="Kuntoutustarpeen ilmoittamisen järjestelmä (KIILA)"/>
        <s v="Kuolemansyyn selvittämisen ohjaus ja valvonta"/>
        <s v="Kuolinpesän ilmoitus liikennöinnin jatkamisesta"/>
        <s v="Liittyminen vesi- ja viemäriverkostoon"/>
        <s v="Maatalousyrittäjän lomituspalvelut"/>
        <s v="Kuorma- ja linja-autojen ja niiden perävaunujen jarrujärjestelmien korjaukseen liittyvät luvat"/>
        <s v="Kuuleminen ajo-oikeusasiassa"/>
        <s v="KRP - Maatalousyrittäjien lomituspalvelut"/>
        <s v="Kylmäalan pätevyyshakemus"/>
        <s v="Kylmälaiteliikkeen toimintailmoitus"/>
        <s v="Kyselypalvelu terveydenhuollon palveluntuottajille"/>
        <s v="Käynnistysavustus"/>
        <s v="Käyttötarkoituksen muutosavustus"/>
        <s v="Käytössä olevan palvelun teknisten tietojen muutoksista ilmoittaminen"/>
        <s v="Laajakaistatuen hakeminen"/>
        <s v="Laajakaistatuen maksun hakeminen"/>
        <s v="Lahjaveroilmoitus"/>
        <s v="Turkistuottajien lomituspalvelut"/>
        <s v="Laivauskäsikirja (Shipping handbook)"/>
        <s v="Lajiketestaus ja -rekisteröinti - Toiminnan harjoittaminen"/>
        <s v="Maatalousyrittäjien lomituspalvelut"/>
        <s v="Maa-ainesluvat"/>
        <s v="Lannoitevalmisteet - Luomu"/>
        <s v="Lannoitevalmisteet - Tuonti"/>
        <s v="Lannoitevalmisteet - Vienti"/>
        <s v="Lannoitevalmistetoiminnan aloittaminen"/>
        <s v="Lannoitevalmistetoiminnan harjoittaminen - ilmoitukset"/>
        <s v="Lannoitevalmistetoiminnan harjoittaminen - laboratoriopalvelut"/>
        <s v="Lannoitevalmistetoiminnan lopettaminen"/>
        <s v="KRP - Ympäristönsuojelun luvat: Maa-aineslupa"/>
        <s v="Laskutussopimus yritysasiakkaille"/>
        <s v="Maa-ainesten ottamiseen liittyvä ilmoitus ja luvat"/>
        <s v="Maa-aineslupa"/>
        <s v="Maa-ainesten ottamislupa"/>
        <s v="LEI -hakemukset"/>
        <s v="Lennonjohtajan/lennontiedottajan lupakirjahakemukset"/>
        <s v="Lennonvarmistuspalvelun tarjoajan toimilupa tai lentomittausorganisaation hyväksyntä"/>
        <s v="Lennonvarmistuspalveluun liittyvän poikkeamahakemuksen käsittely taikka luvan tai hyväksynnän peruuttaminen luvanhaltijan pyynnöstä"/>
        <s v="Lentokelpoisuuden tarkastuksen tilaus"/>
        <s v="Lentoliikenteen onnettomuuksista ja vaaratilanteista ilmoittaminen"/>
        <s v="Lentomeluilmoitukset"/>
        <s v="Lentonäytökset/ylilennot"/>
        <s v="Lentotoimintailmoitus"/>
        <s v="Lievästi denaturoidun väkiviinan myynti-ilmoitus"/>
        <s v="KRP - Ympäristönsuojelun luvat: Maastoliikennelain mukainen lupa"/>
        <s v="KRP - Ympäristönsuojelun luvat: Vesiliikennelain mukainen lupa"/>
        <s v="Maastoliikennelain mukainen lupa"/>
        <s v="Vesiliikennelain 21§ mukainen lupa"/>
        <s v="Maastoliikennelain 30§ mukainen lupahakemus"/>
        <s v="Maastossa tai vesistössä tapahtuvan kilpailun tai harjoituksen ilmoitus"/>
        <s v="Maastoliikennelain mukaiset hakemukset"/>
        <s v="KRP - Ympäristönsuojelun luvat: Jakelusaseman rekisteröinti-ilmoitus"/>
        <s v="Energiantuotantolaitoksen, nestemäisen polttoaineen jakelupisteen tai asfalttiaseman rekisteröinti"/>
        <s v="Mainos- ja viitoituslupa"/>
        <s v="Maisematyöluvat"/>
        <s v="Maisematyölupa MRL 128 §"/>
        <s v="KRP - Maisematyöluvat: Maisematyölupa"/>
        <s v="KRP - Maisematyöluvat: Puiden kaataminen"/>
        <s v="KRP - Yleisten alueiden luvat: Viherhoitolupa"/>
        <s v="Maisematyölupa"/>
        <s v="Maisematyölupa (kaavoitus ja rakennusvalvonta)"/>
        <s v="Metsästysoikeuksien vuokraaminen"/>
        <s v="Moottorikelkkareitin perustamishakemus"/>
        <s v="KRP - Joulukuusien myynti"/>
        <s v="Toripaikkojen vuokraaminen"/>
        <s v="Torin myyntipaikan varaus"/>
        <s v="Torimyynti"/>
        <s v="Kauppahallin myyntipaikkojen vuokraus"/>
        <s v="Joulukuusien myyntipaikat"/>
        <s v="Lisäkilpihakemus"/>
        <s v="Kioskipaikat"/>
        <s v="Torimyynti, pitkäaikaiset paikat"/>
        <s v="kaupungin tilojen vuokraaminen"/>
        <s v="Hillatori, markkinapaikka"/>
        <s v="Luonnonsäteilylle altistavan toiminnan ilmoitus ja säteilyaltistuksen selvitysvelvollisuus"/>
        <s v="Luotsaukseen liittyvän yleispoikkeuksen myöntäminen"/>
        <s v="Luottamuspalvelun lopetusilmoitus"/>
        <s v="Lupa adoptiotoimiston ylläpitämiseen"/>
        <s v="Lupa erityismallisten sinettien käyttöön"/>
        <s v="Lupa kansainvälisen adoptiopalvelun antamiseen, lupa yhteistyöhön ulkomaisen palvelunantajan kanssa"/>
        <s v="Lupa käyttää sähköistä kuljetusasiakirjaa passitusilmoituksena"/>
        <s v="Lupa lentoesteelle"/>
        <s v="Lupa palautustavaran palautusajan pidentämiseen"/>
        <s v="Lupa passitusilmoituksen pienemmän sisällön käyttöön"/>
        <s v="Lupa sisäisen jalostusmenettelyn käyttöön"/>
        <s v="Lupa tavaroiden väliaikaiseen varastointiin"/>
        <s v="Lupa tietyn käyttötarkoituksen menettelyn käyttöön"/>
        <s v="Lupa toimia raskauden keskeyttämissairaalana"/>
        <s v="Lupa tulliselvitykseen kirjanpitoon tehtävällä merkinnällä"/>
        <s v="Lupa tuottaa yksityisiä sosiaalihuollon palveluja"/>
        <s v="Lupa tuottaa yksityisiä terveydenhuollon palveluja"/>
        <s v="Lupa ulkoisen jalostusmenettelyn käyttöön"/>
        <s v="Lupa valtuutetun antajan asemaan"/>
        <s v="Lupa valtuutetun vastaanottajan asemaan"/>
        <s v="Lupa väliaikaisen maahantuonnin menettelyn käyttöön"/>
        <s v="Lupa yksinkertaistetun ilmoitusmenettelyn käyttöön"/>
        <s v="Lupa yksityiseen, I tyypin tai II tyypin tullivarastoon"/>
        <s v="Lupahallinnon asiointipalvelut"/>
        <s v="Luvanvaraiset paikkatietoaineistopalvelut"/>
        <s v="Erivapaushakemus miehityksestä poikkeamiseksi"/>
        <s v="Ilmailulääketieteen keskuksen toimiluvan hakeminen toimintaa aloitettaessa ja toiminnan, tilojen tai henkilöstön muuttuessa lupa-/ilmoitus ilmailuregulaation mukaisesti"/>
        <s v="Lähdeverokorttihakemus - ulkomainen yritys tai yhteisö"/>
        <s v="Lähdeveron palautushakemus - ulkomainen yhteisö"/>
        <s v="Lähisuhdeväkivallan auttava puhelin -Nollalinjan tuottamisesta maksettava korvaus"/>
        <s v="Lähiöavustus"/>
        <s v="Lääkeala"/>
        <s v="Lääkeosto- ja tilitystietojen vastaanottopalvelu"/>
        <s v="Lääketieteellisen kelpoisuustodistusten käsittely"/>
        <s v="Lääkeyritysten asiointipalvelu"/>
        <s v="Lääkkeiden hintalautakunnan asiointipalvelu"/>
        <s v="Maa- ja biokaasulupa"/>
        <s v="Myyntipaikkojen vuokraus torilla"/>
        <s v="Myyntitila liikkeen edustalla"/>
        <s v="Hakemus nikotiinivalmiesteiden myyntiin"/>
        <s v="Nikotiinivalmisteiden vähittäismyyntilupa"/>
        <s v="KRP - Ympäristöterveydenhuolto: Itsehoitoon tarkoitettujen nikotiinivalmisteiden vähittäismyyntilupa"/>
        <s v="Itsehoitoon tarkoitettujen nikotiinivalmisteiden vähittäismyyntilupa"/>
        <s v="Oikeus päästä Yrityspalvelusetelirekisteriin"/>
        <s v="Maaseudun kehittäminen - Ympäristönhoito"/>
        <s v="Maaseutulinjan tukimaksujen perintä"/>
        <s v="KRP - Pysäköintiluvat yrityksille ja yhdistyksille"/>
        <s v="Huoltopysäköintilupa ja -tunnus"/>
        <s v="Pysäköintiluvat yrityksille ja viranomaisille"/>
        <s v="Pysäköintiluvat"/>
        <s v="Maaseudun kehittämistuet"/>
        <s v="Maaseudun yritystuet"/>
        <s v="Oikaisuvaatimus pysäköinninvalvojalle"/>
        <s v="Purkamislupa ja purkamisilmoitus"/>
        <s v="KRP - Rakennuslupa: Rakennuksen purkaminen"/>
        <s v="Rakennuksen purkamislupa"/>
        <s v="Purkamislupa"/>
        <s v="Purkuilmoitus"/>
        <s v="Purkulupa"/>
        <s v="Maatalouden energiatuotteiden valmisteveron palautus"/>
        <s v="Rakennusluvat"/>
        <s v="Rakennelman rakentaminen"/>
        <s v="Rakennuksen korjaaminen ja/tai muuttaminen"/>
        <s v="Rakennuksen laajentaminen"/>
        <s v="Poikkeaminen asemakaavasta"/>
        <s v="Vastaavan työnjohtajan hyväksyminen"/>
        <s v="Linjasaneeraus"/>
        <s v="Piirustusten tarkastaminen"/>
        <s v="Märkätilamuutosten rakennuslupa"/>
        <s v="Lupapiste"/>
        <s v="KRP - Poikkeamispäätös (MRL 171)"/>
        <s v="KRP - Rakennuslupa: Käyttötarkoituksen muutos"/>
        <s v="KRP - Rakennuslupa: Luvan voimassaolon jatkaminen"/>
        <s v="KRP - Rakennuslupa: Muu muutos"/>
        <s v="KRP - Rakennuslupa: Rakennuksen laajennus"/>
        <s v="KRP - Rakennuslupa: Tulisijan tai savuhormin rakentaminen jne."/>
        <s v="KRP - Rakennuslupa: Uusi rakennus, asuinpientalot jne."/>
        <s v="KRP - Rakennuslupa: Uusi rakennus, kerrotalo jne."/>
        <s v="Kaavoitus- poikkeamislupa"/>
        <s v="Rakennuslupa"/>
        <s v="Toimenpidelupa"/>
        <s v="Yrityksille suunnatut lupapalvelut/ viranomaisluvat (Lupapiste.fi)"/>
        <s v="Rakennuslupapalvelut"/>
        <s v="Rakennusvalvonnan palvelut"/>
        <s v="Rakennusvalvonnan luvat"/>
        <s v="Rakennuslupa ja poikkeamishakemukset"/>
        <s v="Lupapalvelu"/>
        <s v="Rakennus- ja toimenpideluvat"/>
        <s v="Lupapiste.fi"/>
        <s v="Makeramaksut"/>
        <s v="Maksatuspalvelut yrityksille"/>
        <s v="Maksettua maksua koskevat selvittelyt"/>
        <s v="Maksuhäiriöilmoitusten ja maksuvaatimusten sähköinen vastaanottaminen pankeista"/>
        <s v="Maksujärjestelypyyntö"/>
        <s v="Maksunlykkäyksen hakeminen"/>
        <s v="Maksunlykkäyslupa"/>
        <s v="Maksusitoumusten laskutus"/>
        <s v="Maksutelevisiopalveluilmoitus"/>
        <s v="Maksuvaatimukset"/>
        <s v="Maksuviitekysely"/>
        <s v="Malminetsintä-asiointi"/>
        <s v="Manner-Suomi-Ahvenanmaa -kaupan kotitullauslupa"/>
        <s v="Marketopportunities"/>
        <s v="Markkinoille saatettujen BS-aineiden määrätietojen ilmoittaminen"/>
        <s v="Markkinoille saatettujen KS-aineiden määrätietojen ilmoittaminen"/>
        <s v="Rakennusvalvonnan rakennusluvat"/>
        <s v="Lupapiste; rakennuslupien sähköinen käsittely"/>
        <s v="Matkailuterveys"/>
        <s v="Matkalipunmyyjille laskutuspalvelu koulumatkatuesta"/>
        <s v="Mediaviestintä"/>
        <s v="Rakennusvalvonnan luvat (lupapiste)"/>
        <s v="Rakennus- ja toimenpidelupahakemus"/>
        <s v="Rakentamiseen liittyvät lupapalvelut"/>
        <s v="Suunnittelutarveratkaisu"/>
        <s v="Kaavoitus- suunnittelutarveratkaisu"/>
        <s v="Merenkulun kabotaasiluvan hakeminen"/>
        <s v="Merenkulun loistot"/>
        <s v="Merenkulun onnettomuuksista ja vaaratilanteista ilmoittaminen"/>
        <s v="Meripalvelun ilmoittaminen"/>
        <s v="Meripalveluotteen tilaus"/>
        <s v="Metsänviljelyaineisto  - toiminnan aloittaminen"/>
        <s v="Metsänviljelyaineisto  - toiminnan harjoittaminen"/>
        <s v="Metsänviljelyaineisto  - toiminnan lopettaminen"/>
        <s v="Suunnittelutarveluvat"/>
        <s v="Metsätalouden jatkotoimenpiteet"/>
        <s v="Miehittämättömän ilma-alusjärjestelmän (UAS) käyttäjien rekisteröinti"/>
        <s v="Miehittämättömän ilma-alusjärjestelmän ilmoituksenvarainen toiminta"/>
        <s v="Miehittämättömän ilma-alusjärjestelmän luvanvarainen toiminta"/>
        <s v="Mittauspalvelun, kalibrointipalvelun tai ohjelmiston tilaus"/>
        <s v="Suunnittelutarveratkaisu tai poikkeamispäätös"/>
        <s v="Poikkeamislupa kaavamääräyksistä, suunnittelutarveratkaisu"/>
        <s v="Rakennuslupa suunnittelutarveratkaisualueelle"/>
        <s v="Muu elintarvikealan palvelu"/>
        <s v="Muu eläimiin liittyvä palvelu"/>
        <s v="Hae aluksenmittausta"/>
        <s v="Muun liikenneturvallisuusalan toimijan hyväksyntä"/>
        <s v="Muut eläinten pitämiseen liittyvät palvelut"/>
        <s v="Muut lannoitevalmistepalvelut  - Tyyppinimen hakeminen kansalliseen tyyppinimiluetteloon"/>
        <s v="Muuta ajoneuvosi omistaja- tai haltijatietoja"/>
        <s v="Muuta ajoneuvoveron maksuerää"/>
        <s v="Muutoksenhaku"/>
        <s v="Muutoksenhaku työnantajille annettavista etuuspäätöksistä"/>
        <s v="Muutosturva"/>
        <s v="Mykobakteerien laboratoriotutkimukset"/>
        <s v="Suunnittelutarveratkaisut"/>
        <s v="Rakennusrasite"/>
        <s v="Rakennusvalvonta"/>
        <s v="Rakennusvalvontamittaukset"/>
        <s v="Mittauspalvelu"/>
        <s v="Poikkeamisluvat"/>
        <s v="MRL:n mukaisen poikkeamisluvan myöntäminen"/>
        <s v="Määräalan muodostaminen kiinteistöksi"/>
        <s v="Neuvontapalvelut yrityksille"/>
        <s v="Poikkeamislupa"/>
        <s v="Rakentamisen poikkeuslupa"/>
        <s v="Toimenpideluvat"/>
        <s v="Toimenpideilmoitukset"/>
        <s v="Maalämpökaivon poraamiseen lupa"/>
        <s v="Nimeämispäätös"/>
        <s v="Nimileima-asiointi"/>
        <s v="NIS-ilmoitus tietoturvapoikkeamasta"/>
        <s v="Nopeudenrajoittimen asennus ja korjaus"/>
        <s v="Nopeudenrajoittimen asetusnopeuden tarkastus"/>
        <s v="Näytehallinnan palvelut"/>
        <s v="Näytekeräyspalvelut"/>
        <s v="Ohjauspalvelut ja valvonta -palvelualue"/>
        <s v="Ohjelmistotoimintailmoitus"/>
        <s v="KRP - Rakennusvalvonnan ilmoitukset: Ilmoitusmenettely"/>
        <s v="KRP - Toimenpidelupa: Aitaaminen"/>
        <s v="KRP - Toimenpidelupa: Erillislaite"/>
        <s v="Oleskelulupa startup-yrittäjälle"/>
        <s v="Oleskelulupa yrittäjälle"/>
        <s v="Oma-aloitteisen määräämisen lupa"/>
        <s v="KRP - Toimenpidelupa: Huoneistojärjestely"/>
        <s v="KRP - Toimenpidelupa: Julkisivutoimenpide"/>
        <s v="Omavalmisteen ja historiallisen veneen ensirekisteröinti"/>
        <s v="KRP - Toimenpidelupa: Jätevesijärjestelmän uusiminen"/>
        <s v="Onnettomuusilmoitukset"/>
        <s v="Opintolainan takaussaatavien perintään liittyvien velkakirjojen sähköinen välittäminen"/>
        <s v="Opiskelun aikainen huumetestaus"/>
        <s v="Oppilaitosten asiointipalvelu"/>
        <s v="Oppilaitosten ilmoituspalvelu"/>
        <s v="Organisaation laskutusosoite"/>
        <s v="Osa-66 ammattimekaanikon lupakirjahakemus"/>
        <s v="Osakehuoneiston hallintaoikeuden rajoituksen rekisteröinti"/>
        <s v="Osakehuoneiston käyttäminen lainan vakuutena"/>
        <s v="Osakehuoneiston omistusoikeuden rekisteröinti"/>
        <s v="Osakeluettelon siirto Huoneistotietojärjestelmään"/>
        <s v="KRP - Toimenpidelupa: Kaupunkikuvajärjestely"/>
        <s v="Otteet ja todistukset kiinteistötietojärjestelmästä"/>
        <s v="KRP - Toimenpidelupa: Laituri"/>
        <s v="KRP - Toimenpidelupa: Liikuteltava laite"/>
        <s v="Painelaitteiden muutosilmoitukset"/>
        <s v="KRP - Toimenpidelupa: Maalämpökaivon poraus"/>
        <s v="KRP - Toimenpidelupa: Mainostoimenpide"/>
        <s v="KRP - Toimenpidelupa: Rakennelmat"/>
        <s v="KRP - Toimenpidelupa: Säilytys ja varastointialue"/>
        <s v="Palkka.fi (palkanlaskenta)"/>
        <s v="Palkkaturvapalvelut"/>
        <s v="Palosuojelurahasto"/>
        <s v="Palveluntuottajien haku"/>
        <s v="Pankille tiedot opintolainan takauksesta"/>
        <s v="Paperittoman ajoneuvon rekisteröintikatsastus ja rekisteröinti"/>
        <s v="Part 145 Approval Application for initial grant / Application for change"/>
        <s v="Part 147 Approval  Application for initial grant / Application for change"/>
        <s v="Part M Subpart F Approval  Application for initial grant / Application for change"/>
        <s v="Part M Subpart G Approval  Application for initial grant / Application for change"/>
        <s v="Passitusilmoittamisen sanoma-asiointi yritysasiakkaille"/>
        <s v="Passitusilmoituksen tekeminen yritysasiakkaana"/>
        <s v="Pelastustoimen laiteliikkeen toimintailmoitus"/>
        <s v="Pelastustoimen laitteiden asennus-, huolto- ja tarkastusliikkeen vastuuhenkilön pätevyyshakemus"/>
        <s v="Peltotuet"/>
        <s v="Rakentamisen toimenpidelupa"/>
        <s v="Rakennusvalvonnan ilmoitukset"/>
        <s v="Rakennusvalvonnan toimenpideluvat"/>
        <s v="Poikkeus alus-ja lastijätteiden jättöpakosta"/>
        <s v="Poikkeuslupa ajoneuvon ja ajoneuvoyhdistelmän mitoista ja massoista"/>
        <s v="Poikkeuslupa auton tai perävaunun rakenteen muuttamiselle"/>
        <s v="Poikkeuslupa erikoiskuljetusajoneuvolle"/>
        <s v="Poikkeuslupa käytettynä maahantuotavalle valmistussarjan viimeiselle ajoneuvolle (ns. jälkihäntälupa)"/>
        <s v="Poikkeuslupa L-luokan ajoneuvon rakenteen muuttamiselle"/>
        <s v="Poikkeuslupa nastan ulkonemasta"/>
        <s v="Poikkeuslupa rautateiden viranomaismääräyksiin"/>
        <s v="Poikkeuslupa talvi- ja nastarenkaiden käyttöajasta"/>
        <s v="Poikkeuslupa teknisistä vaatimuksista ja vaatimustenmukaisuuden osoittamisesta (muu kuin ns. häntä- tai jälkihäntälupa)"/>
        <s v="Poikkeuslupa valmistussarjan viimeisille ajoneuvoille (ns. häntälupa)"/>
        <s v="Polttoainemaksun vapauttamishakemus"/>
        <s v="Portnet-järjestelmä"/>
        <s v="Postitoimintailmoitus"/>
        <s v="PRH:n tietopalvelut"/>
        <s v="Puhelinverkon numerointi"/>
        <s v="Puolustustarvikkeiden vientivalvonnan asiointipalvelu"/>
        <s v="Purkuavustus"/>
        <s v="Pursiseurojen erikoislipun käyttöoikeuden myöntäminen"/>
        <s v="Puutarhatuet"/>
        <s v="Puutavaran tehdasmittauksen valvonta"/>
        <s v="Puutavaran virallinen mittaus"/>
        <s v="Jatkoaikahakemus"/>
        <s v="Rakenteiden sijoittamislupa yleisille alueille"/>
        <s v="Raskaan liikenteen erityislupa Helsingin kantakaupunkiin"/>
        <s v="Ruumiinkuljetuslupien antaminen"/>
        <s v="Hakemus haudatun ruumiin siirtämiseen"/>
        <s v="Hakemus kansainväliseen ruumiinkuljetusluvan saamiseksi"/>
        <s v="Ruumiin siirtolupa"/>
        <s v="Sijoitussopimus: Pysyvien rakenteiden sijoittaminen katu-tai puistoalueelle"/>
        <s v="Sijoitusluvat"/>
        <s v="Päätös TIR-järjestelmään hyväksymisestä"/>
        <s v="Radan kiinteän rakenteellisen osajärjestelmän käyttöönottoluvan myöntäminen"/>
        <s v="Radan yleissuunnitelman tai ratasuunnitelman hyväksyminen"/>
        <s v="Radio- ja televisiotoiminnan toimiluvat"/>
        <s v="Radiokatsastus"/>
        <s v="Radioluvat ja tunnukset: Veneilijät ja merenkulku"/>
        <s v="Radioluvat sekä radioviestinnän tunnukset (heti voimaan tuleva, 6 eri radiolupalajia)"/>
        <s v="Radioluvat sekä radioviestinnän tunnukset (käsittelyä vaativa, kaikki radiolupalajit)"/>
        <s v="Radonmittausmenetelmien hyväksyntä"/>
        <s v="Radonmittauspalvelu"/>
        <s v="Rahankeräys- ja arpajaisasioiden tilitykset"/>
        <s v="Rahankeräys: Pienkeräysilmoitus"/>
        <s v="Rahankeräys: Rahankeräyslupa"/>
        <s v="Rahankeräys: Rahankeräysluvan muutos"/>
        <s v="Rahoituksen asiointipalvelu"/>
        <s v="KRP - Yleisten alueiden luvat: Sijoituspaikkalupa"/>
        <s v="Sijoittamisluvan myöntäminen"/>
        <s v="Muuntamoiden ja johtojen sijoittamisluvan myöntäminen"/>
        <s v="Sijoitusluvat ja muut maankäyttöluvat muille kuin yleisille alueille"/>
        <s v="Sijoituslupa pysyväisluonteisista rakenteista kaupungin alueilla"/>
        <s v="Sijoituslupa pysyväisluonteisista rakenteista"/>
        <s v="Sijoituslupa"/>
        <s v="Siltamainospaikat"/>
        <s v="Sivutuotenäytteitä ja näyttelyesineitä koskeva lupa"/>
        <s v="Palvelusetelituottajaksi hakeutuminen"/>
        <s v="Talousvettä toimittavan laitoksen riskinarvioinnin hyväksyminen"/>
        <s v="Vedenjakelualueen riskinarvioinnin hyväksyminen"/>
        <s v="Talousvettä toimittavan laitoksen tai tukkulaitoksen hyväksyntä"/>
        <s v="Malmin lentokentän tapahtumat"/>
        <s v="Terassi- ja parkletlupa"/>
        <s v="Teuraseläimen elävänä tarkastus - tilaus"/>
        <s v="Tilavaraukset / nuorisopalvelut"/>
        <s v="Tilavaraukset / kulttuuritapahtumat"/>
        <s v="Toimitilojen vuokraus"/>
        <s v="Vakituisen torimyyntipaikan hakeminen"/>
        <s v="Tilojen vuokraus yrityksille ja yhdistyksille"/>
        <s v="Tontit ja toimitilat"/>
        <s v="Vuokrattavat kokoustiat ja laitteet"/>
        <s v="Toimitilat"/>
        <s v="Tilojen vuokraus"/>
        <s v="Tilavaraukset"/>
        <s v="Hakemus tupakkatuotteiden ja nikotiininesteiden vähittäismyyntiin/ilmoitus tukkumyynnistä"/>
        <s v="Tupakkatuotteiden vähittäismyyntilupa"/>
        <s v="KRP - Ympäristöterveydenhuolto: Tupakkatuotteiden ja nikotiinivalmisteiden vähittäismyyntilupa"/>
        <s v="Tupakkatuotteiden ja nikotiininesteiden vähittäismyyntilupa sekä tukkumyynti-ilmoitus"/>
        <s v="Tupakkatuotteiden ja nikotiinivalmisteiden vähittäismyyntilupa"/>
        <s v="Asuntoyhteisöjen tupakointikiellot"/>
        <s v="Tupakointikiellon hakeminen taloyhtiöön"/>
        <s v="Asuntoyhteisön hakema tupakointikielto"/>
        <s v="Vapautus vesi- ja viemäriverkostoon liittymisestä."/>
        <s v="Vesihuoltolain mukainen vapautushakemus"/>
        <s v="Talousvettä toimittavan laitoksen hyväksyminen"/>
        <s v="Venepaikkahakemus"/>
        <s v="Terveydensuojelulain mukainen lomake vesilaitoshakemus"/>
        <s v="KRP - Ympäristöterveydenhuolto: Hakemus vesilaitoksen tai vesiosuuskunnan perustamisesta"/>
        <s v="Hakemus talousvettä toimittavan laitoksen hyväksymiseksi"/>
        <s v="Hakemus vesilaitoksen tai vesiosuuskunnan perustamisesta"/>
        <s v="Vesilaitoksen tai vesiosuuskunnan perustamisilmoitus"/>
        <s v="Vesitaloushankkeen lupa"/>
        <s v="Hakemus talousvettä toimittavan laitoksen perustamisesta"/>
        <s v="Ympäristönsuojelu, vesilain mukainen lupa eli vesilupa"/>
        <s v="Ympäristönsuojelu, vesistötyöt ja ojitus"/>
        <s v="KRP - Ympäristönsuojelun luvat: VOC-laitoksen rekisteröinti-ilmoitus"/>
        <s v="Ulkoilmatapahtumat:katujen ja viheralueiden käyttöluvat ja vuokraus"/>
        <s v="Katujen ja viheralueiden käyttöluvat ja vuokraus"/>
        <s v="Katu- tai muun yleisen alueen käyttöluvan myöntäminen"/>
        <s v="Kaupungin omistamien alueiden käyttö"/>
        <s v="Terassilupa"/>
        <s v="Yleisen alueen käyttölupa"/>
        <s v="Lupa yleisen alueen käyttöön"/>
        <s v="maanvuokraan liittyvät luvat, esim myyntitoiminta"/>
        <s v="Yleisten alueiden käyttöluvat"/>
        <s v="Yleisten alueiden luvat"/>
        <s v="Viheralueiden käyttöluvat ja vuokraus (Lupapiste)"/>
        <s v="Katujen käyttöluvat ja vuokraus (Lupapiste)"/>
        <s v="Lupa yleisten alueiden käyttöön"/>
        <s v="KRP - Yleisörakennelma"/>
        <s v="Ympäristölupa"/>
        <s v="KRP - Ympäristönsuojelun luvat: Asfalttiaseman rekisteröinti-ilmoitus:"/>
        <s v="KRP - Ympäristönsuojelun luvat: Betoniaseman rekisteröinti-ilmoitus"/>
        <s v="KRP - Ympäristönsuojelun luvat: Ympäristölupa (jätteen käsittely, muu toimiala)"/>
        <s v="KRP - Ympäristönsuojelun luvat: Ympäristölupa (louhinta ja murskaus), yhteislupa"/>
        <s v="Lupa ympäristönsuojelumääräyksistä poikkeamisesta"/>
        <s v="ympäristöluvat"/>
        <s v="Ympäristönsuojelulain yleinen ilmoitusmenettely"/>
        <s v="Ympäristösuojelulain mukaiset toiminnot"/>
        <s v="Ympäristönsuojeluviranomaisen lupapalvelut"/>
        <s v="Ympäristönsuojelulainsäädäntöön liittyvän poikkeamisluvan myöntäminen"/>
        <s v="Ympäristönsuojelumääräyksistä poikkeamisen lupa"/>
        <s v="Ilmoitus käytöstä poistetun öljy- tai kemikaalisäiliön jättämisestä maaperään"/>
        <s v="Yrityspysäköintiluvan hakeminen, muuttaminen tai uusiminen"/>
        <s v="Tonttien varaus"/>
        <s v="KRP - Tontinmyynti"/>
        <s v="Yritystontit"/>
        <s v="tontinvuokraus ja myynti"/>
        <s v="Rakentamisaikaisen käyttöluvan myöntäminen ratahankkeelle"/>
        <s v="Tonttien ja maa-alueiden vuokraus / myynti"/>
        <s v="Tonttien haku"/>
        <s v="Yritystonttien ostaminen"/>
        <s v="Z-lausunto: vähäisten rakennus- ja taloteknisten korjaus- ja muutostoimenpiteiden luvanvaraisuusharkintaa"/>
        <s v="Asemakaavoitukseen vaikuttaminen"/>
        <s v="Kaavoitukseen vaikuttaminen"/>
        <s v="Asiakirjojen tilaaminen"/>
        <s v="Asuntojen vuokraus"/>
        <s v="Asuntohakemukset"/>
        <s v="Avoimet langttoman verkon pisteet"/>
        <s v="Elintarvikkeiden ja eläinperäisten tuotteiden viennille myönnettävä eläinlääkärin todistus"/>
        <s v="Elintarvikkeiden sekä muiden eläin- ja kasviperäisten tuotteiden vientitodistukset"/>
        <s v="Eläinlääkäripalvelut"/>
        <s v="Eläinlääkärin tilakäynnin tilaus"/>
        <s v="Erhe-laskun reklamaatio"/>
        <s v="Etätyötilan varaus (Jämsä Tehdas -hanke)"/>
        <s v="Hakemus vuokra-asunnosta"/>
        <s v="HANK - Tarjouspalvelu"/>
        <s v="Hankinnat"/>
        <s v="Hillatori, markkinapaikan maksu"/>
        <s v="Jatkuva tonttihaku"/>
        <s v="Johtotietopalvelu"/>
        <s v="Järjestötyö"/>
        <s v="Jätteenkuljetus"/>
        <s v="Jätteiden keräys ja vastaanotto"/>
        <s v="Jätehuolto"/>
        <s v="Kauneushoitoloiden valvonta"/>
        <s v="Kiinteistöhuolto"/>
        <s v="Kiinteistöjen omistajatiedot"/>
        <s v="Kiinteistönmuodostuspalvelut"/>
        <s v="Kirjastopalvelut"/>
        <s v="Koirankoulutuskentät"/>
        <s v="Rakentamisilmoitukset"/>
        <s v="Kotiseutuarkisto"/>
        <s v="Kouluilmoitukset"/>
        <s v="Koulujen liikuntasalit"/>
        <s v="Kulttuuripalvelut"/>
        <s v="Kunnan järjestämät ateriapalvelut"/>
        <s v="Ratahankkeen käyttöönottolupatarpeen arvioiminen"/>
        <s v="Rataverkon haltijan turvallisuuslupa"/>
        <s v="Rautateillä liikkuvan kaluston hankesuunnitelma"/>
        <s v="Rautateillä liikkuvan kaluston käyttöönottolupahakemus"/>
        <s v="Rautateillä liikkuvan kaluston rekisteröintihakemus"/>
        <s v="Rautateillä liikkuvan kaluston rekisteröintivaraus"/>
        <s v="Rautatiekaluston romutustodistus"/>
        <s v="Rautatieliikenteen harjoittajan turvallisuustodistus"/>
        <s v="Rautatieliikenteen onnettomuuksista ja vaaratilanteista ilmoittaminen"/>
        <s v="Rautatieyrityksen toimilupa"/>
        <s v="RAVA-hakemukset"/>
        <s v="Rehuala - Luomutuotteiden tuonti"/>
        <s v="Rehuala - Tuonti"/>
        <s v="Rehuala - Vienti"/>
        <s v="Rehuala -Luomusertifikaatti"/>
        <s v="Rehualan toimijan hyväksyntä"/>
        <s v="Rehualan toimijan rekisteröinti"/>
        <s v="Rehualan toiminnan lopettaminen"/>
        <s v="Rehualan yrityksen laboratoriopalvelut"/>
        <s v="Rehualan yritystoiminnan harjoittaminen - ilmoitukset ja hakemukset"/>
        <s v="Rekisterinpito: Ote eläintenpitokieltorekisteristä"/>
        <s v="Rekisterinpito: Ote konkurssi- ja yrityssaneerausrekisteristä"/>
        <s v="Rekisterinpito: Ote liiketoimintakieltorekisteristä"/>
        <s v="Rekisterinpito: Ote velkajärjestelyrekisteristä"/>
        <s v="Rekisterinpito: Rikosrekisteriote hankintamenettelyä varten"/>
        <s v="Rekisterinpito: Rikosrekisteriote lasten kanssa toimivalle vapaaehtoiselle"/>
        <s v="Rekisterinpito: Rikosrekisteriote ulkomaan viranomaisia varten"/>
        <s v="Rekisteripalvelut"/>
        <s v="Kunnan vuokra-asunnot"/>
        <s v="Kuopion kaupungin kirjaamot"/>
        <s v="Rekisteröity viejä"/>
        <s v="Rekisteröity väylämaksuasiakas"/>
        <s v="RekryKoulutus"/>
        <s v="Rikos- ja riita-asioiden sovittelupalveluiden tuottamisesta maksettava korvaus"/>
        <s v="Rikosilmoitus"/>
        <s v="Rokoteimmunologian laboratorion muut tutkimuspalvelut"/>
        <s v="Rokoteimmunologian vasta-ainemääritykset"/>
        <s v="Laivatarkastus"/>
        <s v="Ruokaketjuhankkeet"/>
        <s v="Laskutus / ei tarvitse laittaa"/>
        <s v="Lausunnot"/>
        <s v="Lausuntopyyntö terveydensuojeluviranomaiselle yksityisen sosiaalipalvelun lupahakemuksen liitteeksi"/>
        <s v="Ketterän (kioskin) luvan ennakkoneuvottelu"/>
        <s v="Ketterän kioskin paikan varaaminen"/>
        <s v="Ketterät kioskit (sopimuksen tekeminen)"/>
        <s v="Liikuntapaikat"/>
        <s v="Liikuntapaikat ja vapaa-ajan tilat"/>
        <s v="Räjähteiden siirtotodistus (kansallinen)"/>
        <s v="Räjähteiden varastoinnin lupa"/>
        <s v="Liikuntatilojen ja -kenttien vuokraus"/>
        <s v="Saapumisen ja poistumisen ilmoitusten sanoma-asiointi yritysasiakkaille"/>
        <s v="Saapumisen ja poistumisen ilmoitusten tekeminen yritysasiakkaana"/>
        <s v="Sairaanhoitokorvausten (esim. lääkärinpalkkiot) ja matkakorvausten sähköinen tilityspavelu"/>
        <s v="Sairaanhoitokorvausten sähköiset suorakorvaustilitykset palveluntuottajilta"/>
        <s v="Satovahinko-, kasvintuhooja- ja eläintautivakuutusten tukitiedot"/>
        <s v="Showlaserlaitteen luvat ja ilmoitukset"/>
        <s v="Siementuotanto - Lakisääteiset laboratoriopalvelut"/>
        <s v="Siementuotanto - Pakkaamotoiminnan aloittaminen"/>
        <s v="Siementuotanto - Pakkaamotoiminnan harjoittaminen"/>
        <s v="Siementuotanto - Pakkaamotoiminnan lopettaminen"/>
        <s v="Siementuotanto - Toiminnan aloittaminen"/>
        <s v="Siementuotanto - Toiminnan harjoittaminen"/>
        <s v="Siementuotanto - Toiminnan lopettaminen"/>
        <s v="Luontotietojärjestelmän käyttöoikeushakemus"/>
        <s v="Siirtolupa"/>
        <s v="Maakuntakaavoitukseen vaikuttaminen"/>
        <s v="Muu lyhytaikainen maanvuokraus"/>
        <s v="Ojitusta koskevan erimielisyyden ratkaiseminen"/>
        <s v="Ojituserimielisyyden ratkaiseminen"/>
        <s v="Omakotitonttien sähköinen ostaminen"/>
        <s v="Osallistu ja vaikuta"/>
        <s v="Paikkatietopalvelut"/>
        <s v="Paimion Leijonienluola"/>
        <s v="Pakastus- ja viileätilojen vuokraus"/>
        <s v="Palautteet ja kuntalaisaloitteet"/>
        <s v="Perusopetuksen poissaololupa, Primus, Wilma"/>
        <s v="Pieneläinpäivystys"/>
        <s v="Sitovan tariffitiedon hakeminen"/>
        <s v="LISÄTTY: Poikkeaminen talousjätevesienkäsittelyvaatimuksista"/>
        <s v="LISÄTTY: Poikkeaminen ympäristönsuojelumääräyksistä"/>
        <s v="Sopimuksen tai käyttöluvan käsittely"/>
        <s v="Sopimuspohjaiset paikkatietoaineistopalvelut"/>
        <s v="Sosiaali- ja terveydenhuollon tietojärjestelmien rekisteröinti"/>
        <s v="Oikaisuvaatimus ajoneuvon siirtokustannusten korvauspäätöksestä"/>
        <s v="Pysäköintivirhemaksun eräpäivän siirtäminen"/>
        <s v="Pysäköintivirhemaksun oikaisuvaatimus"/>
        <s v="Päivähoitohakemukset"/>
        <s v="Päiväkotien, koulujen ja hoitolaitosten terveellisyys"/>
        <s v="Rajan näyttö"/>
        <s v="Rajankäynti asemakaava-alueella"/>
        <s v="Starttirahan myöntäminen"/>
        <s v="STEAn avustusten hakeminen"/>
        <s v="STM:n valtionavustuksien hakeminen"/>
        <s v="Pohjakatselmus"/>
        <s v="Suomalaiset merikartat"/>
        <s v="Suomenlinna Atlas"/>
        <s v="Suomenlinna Extranet"/>
        <s v="Verkkosivustot"/>
        <s v="Suomenlinnan digiopas"/>
        <s v="Suomi.fi Viestien vastaanotto"/>
        <s v="Suorakorvaussopimusten solmiminen"/>
        <s v="Suorakorvaustietojen kyselypalvelu apteekeille"/>
        <s v="Suorakorvaustietojen kyselypalvelu taksien tilausvälityskeskuksille"/>
        <s v="Sustainable Travel Finland"/>
        <s v="Sähkö- ja hissiurakointi-ilmoitukset"/>
        <s v="Sähköinen allekirjoitus"/>
        <s v="Sähköinen ilmoitus yhdistysrekisteriin"/>
        <s v="Sähköinen mallioikeushakemus"/>
        <s v="Sähköinen patenttihakemus"/>
        <s v="Ilmanvaihtokatselmus"/>
        <s v="Sähköinen tartuntatauti-ilmoitus"/>
        <s v="Sähköinen tavaramerkkihakemus"/>
        <s v="Kiinteistön vesi- ja viemärilaitteistokatselmus"/>
        <s v="Sähkölaitteistorekisteri-ilmoitukset"/>
        <s v="Säteilytoiminnan lupa-asioiden hoitaminen"/>
        <s v="Säteilyturvallisuusvastaavan ja säteilyturvallisuusasiantuntijan ammattipätevyyden hakeminen"/>
        <s v="Säännöllistä alusliikennettä koskeva lupa"/>
        <s v="Säätiörekisterin paperiasiointi (Y-lomakkeet)"/>
        <s v="T2L- ja T2LF-lomakkeiden vahvistaminen (unioniaseman vahvistaminen)"/>
        <s v="Taksamittarin asennus ja korjaus"/>
        <s v="Taksiliikenneluvan hakeminen sekä lupaan liittyvistä muutoksista ilmoittaminen"/>
        <s v="Taksimatkojen sähköiset suorakorvaustilitykset"/>
        <s v="Talouden toimijan ilmoitus/selvitys vaarallisesta tavarasta tai palvelusta"/>
        <s v="Talous- ja allasvesiosaajien testaajalupa"/>
        <s v="Talousveden radioaktiivisuuden valvontaan liittyvät ilmoitukset"/>
        <s v="Loppukatselmus ja osittainen loppukatselmus"/>
        <s v="Rakennekatselmus"/>
        <s v="Rakennustyömaan katselmukset"/>
        <s v="Tee valvontapyyntö: tontit ja rakennukset"/>
        <s v="Rakennuksen maastoon merkintä"/>
        <s v="Rakennuspiirustusten myyntipalvelu"/>
        <s v="Rakennuspiirustukset"/>
        <s v="Rakennuslupa- ja suunnittelukarttaaineistot"/>
        <s v="Rakennusvalvonnan arkistopalvelut"/>
        <s v="Rakennusrasite- ja kiinteistön yhteisjärjestelypäätökset"/>
        <s v="Ranta-asemakaavoitukseen vaikuttaminen"/>
        <s v="Siirtokehotustaulujen pystytyspöytäkirja"/>
        <s v="SIV - DigiOne"/>
        <s v="SOTE - Kotihoidon mobiili- ja optimointi"/>
        <s v="Sunpaimio-verkkosivu"/>
        <s v="Tapahtumakalenteri"/>
        <s v="Arctic design week-tapahtumaan liittyvät palvelut yrityksille. Seminaaripäivien aikana voi kommunikoida applikaatioiden kautta."/>
        <s v="Tappioiden käyttämistä koskeva poikkeuslupahakemus"/>
        <s v="Tarkista liikennelupatiedot"/>
        <s v="Tartuntatautilääkärin konsultaatio"/>
        <s v="Tasa-arvosuunnittelutyökalu"/>
        <s v="Tavara-arpajaiset: Arvonnan tuloksen ilmoittamisesta poikkeamiseen annettava lupa (erillinen päätös)"/>
        <s v="Tavara-arpajaiset: Tavara-arpajaislupa"/>
        <s v="Tavara-arpajaiset: Tavara-arpajaisluvan muutos"/>
        <s v="Tavaraliikenneluvan hakeminen sekä lupaan liittyvistä muutoksista ilmoittaminen"/>
        <s v="Tavaramerkin muutokset"/>
        <s v="Tavaramerkin uudistus"/>
        <s v="Tavaroiden tullausarvon yksinkertaistuslupa"/>
        <s v="Tavaroiden väliaikainen vienti ATA-carnet -tulliasiakirjalla"/>
        <s v="TB-Diagnostiikka"/>
        <s v="Teletoimintailmoitus"/>
        <s v="Teleyrityksen ilmoitus häiriönhallinnan yhteystiedoista"/>
        <s v="Teleyrityksen ilmoitus tietoturvahäiriöstä"/>
        <s v="Teollisuus- ja keittiöalkoholin käyttölupa"/>
        <s v="Tapahtumiin ilmoittautuminen"/>
        <s v="Terveyden edistämisen määrärahan hakeminen"/>
        <s v="Terveydenhoidollinen päihdetestaus"/>
        <s v="Terveydensuojelulain Ilmoituksenvarainen toiminta ja valvonta (solarium, kauneushoitola)"/>
        <s v="Tapahtumien 3D huoneet/eteiset"/>
        <s v="Teollisuustontin varaus"/>
        <s v="Tilaustyö (esim. rajan näyttö)"/>
        <s v="SIV - Kaupungin tilojen varaaminen"/>
        <s v="Teurastamon tilojen vuokraus"/>
        <s v="Torimyyntipaikkojen vuokraus"/>
        <s v="Sesonkimyyntipaikat"/>
        <s v="THL Koodistopalvelu"/>
        <s v="Tiedonantoja merenkulkijoille"/>
        <s v="Tiedonkeruujärjestelmä"/>
        <s v="Tiedonkeruupalvelu/lomakepalvelu"/>
        <s v="Hietalahden kirpputorin myyntipaikat"/>
        <s v="Kaupungin toimitilojen vuokraus"/>
        <s v="Tiekunnan päätöksen tai yhteisen alueen tietojen ilmoittaminen KTJ:ään"/>
        <s v="Tietojen antaminen tilastointia varten (yritykset ja yhteisöt)"/>
        <s v="Tietolupahakemus salassa pidettävän tiedon tutkimuskäytölle"/>
        <s v="Kuopion kaupungintalon juhlasalin vuokraaminen"/>
        <s v="Tilavuokraus"/>
        <s v="Toimintaympäristön yleinen markkinointi"/>
        <s v="Tietopyyntö"/>
        <s v="Tietopyyntö eurooppalaisesta keskusrekisteristä"/>
        <s v="Tietoturvallinen viestintä- kanava"/>
        <s v="Tietty käyttötarkoitus - tavaroita koskevien oikeuksien ja velvollisuuksien siirron lupa"/>
        <s v="Toimitilarekisteri"/>
        <s v="Yksityisten kiinteistöjen vuokraaminen"/>
        <s v="Tilapäinen ilmatilavaraus ja sen hakeminen"/>
        <s v="Toimitilatontit"/>
        <s v="Tilastointi- ja tutkimuspalvelut"/>
        <s v="Tilausohjelmapalveluilmoitus"/>
        <s v="Tonttihakemukset"/>
        <s v="Tukkutorin tuotanto- ja varastotilojen vuokraus"/>
        <s v="Tontin korkeuden näyttö ja rakennuksen sijainnin merkitseminen ja katselmoiminen"/>
        <s v="Tontin lohkominen"/>
        <s v="Tonttijako"/>
        <s v="Tupakointikieltohakemus asuinyhteisölle"/>
        <s v="Uima-allastilojen ja uimarantojen terveellisyys"/>
        <s v="Ulkomainoslaitteet"/>
        <s v="Vahingonkorvaushakemukset"/>
        <s v="Vapaiden yritystonttien hakemisto"/>
        <s v="Toimitilapalvelut"/>
        <s v="Tonttipalvelut"/>
        <s v="Tilinpäätösdokumentit PRH:lle sähköisen veroilmoituksen yhteydessä"/>
        <s v="Tilinpäätöstiedot iXBRL-muodossa"/>
        <s v="Tilintarkastusvalvonnan palvelut"/>
        <s v="Tilinumeroilmoitus"/>
        <s v="TIR-kuntoisuusasiantuntijan rekisteröinti"/>
        <s v="Vapautus vesihuoltolaitoksen hulevesiviemäriin liittämisestä"/>
        <s v="Todistus arvonlisäverovelvollisuudesta"/>
        <s v="Todistus huoltotoimenpiteistä (Ilma-alus)"/>
        <s v="Todistus rautatieliikenteen lupakirjakoulutuksesta"/>
        <s v="Todistus Suomessa asumisesta (kotipaikkatodistus)"/>
        <s v="Todistus varainsiirtoverosta"/>
        <s v="Vapautushakemus vesi- ja viemäriverkkoon liittymisestä "/>
        <s v="Varhaiskasvatus"/>
        <s v="Vesialueen vuokraus"/>
        <s v="Vesihuolto"/>
        <s v="Vesihuoltopalvelu"/>
        <s v="Viestintäpalvelut"/>
        <s v="Vihertukkutorin myyntipaikkojen vuokraus ja kausimyyntihakemus"/>
        <s v="Virtuaaliset tapahtumat, Webinaarit ja koulutukset"/>
        <s v="Vuokra-asuntohakemus - ja irtisanominen"/>
        <s v="Vähäpäästöisten autojen pysäköintimaksujen alennus"/>
        <s v="Yhteinen verkkokauppa paikallisten yrittäjien tarjoamille retkille ja aktiviteeteille."/>
        <s v="yhteiskäyttöautojen vuokraaminen"/>
        <s v="Yhteistyöalusta sidosryhmätyöskentelyyn (ESRIHUB)"/>
        <s v="Yleinen asuntotonttien varauskierros"/>
        <s v="Yleiset kulttuuripalvelut"/>
        <s v="Yleiskaavoitukseen vaikuttaminen"/>
        <s v="Ympäristönterveyden huollon luvat ja ilmoitukset"/>
        <s v="Ympäristönsuojelu, jätehuollon valvonta"/>
        <s v="Ympäristönsuojelulain mukainen rekisteröinti"/>
        <s v="Yrittäjille tarjottavat omalle koneelle ladattavat lomakkeet"/>
        <s v="Yritysten osto- ja myyntipaikka BusinessPlaza"/>
        <s v="Yritystilojen tarjoaminen"/>
        <s v="Yritystontin ostaminen"/>
        <s v="Yritystontin vuokraaminen"/>
        <s v="Yhtiömuotoisten tonttien haku"/>
        <s v="Asumisterveysneuvonta"/>
        <s v="Ajanvaraus eläinlääkärinvastaanotolle"/>
        <s v="Ideanappi -palvelu alkaville yrityksille"/>
        <s v="Julkisten hankintojen neuvonta"/>
        <s v="Jäteneuvonta"/>
        <s v="Jätehuollon viranomaispalveluiden asiakaspalvelu"/>
        <s v="Kehittämispalvelut"/>
        <s v="Korona-neuvonta"/>
        <s v="KRP - Sunnittelutarveratkaisu"/>
        <s v="Liiketoiminnan kehittämisneuvonta"/>
        <s v="Alkavan yrityksen sähköiset työkalut"/>
        <s v="Maankäytön ja rakentamisen asiakaspalvelu, rakennusvalvonnan arkisto"/>
        <s v="Maaseutupalvelut maaseutuyrittäjille (neuvontapalvelu)"/>
        <s v="Toisiokäytön ympäristöjen rekisteröinti"/>
        <s v="Maatalousyritysten neuvota"/>
        <s v="Maatalousyritysten perustamispalvelut"/>
        <s v="Matching-palvelu"/>
        <s v="Matkailupalvelut, paikallisten yritysten aukiolopalvelut"/>
        <s v="Matkailupalvelut, yhteistyöalusta"/>
        <s v="Omistajanvaihdosneuvonta ja yrityskaupat"/>
        <s v="Traficomin tietopalvelun lupahakemuslomakkeet"/>
        <s v="Traficomin tietopalvelun palvelukuvauslomake"/>
        <s v="Maaseutulinjan tukimaksut"/>
        <s v="Tulkkauspalvelujen palveluntuottajat / laskutus"/>
        <s v="Tulkkauspalvelujen palveluntuottajat / tulkkiaikojen vapautus"/>
        <s v="Tullin hyväksymä paikka"/>
        <s v="Tullittomuuslupa"/>
        <s v="Tullivarastoinnin sanoma-asiointi yritysasiakkaille"/>
        <s v="Tullivarastoinnin tulli-ilmoituksen tekeminen"/>
        <s v="Tulorekisteri (palkkatiedot)"/>
        <s v="Tunnetun lähettäjän hyväksynnän hakeminen"/>
        <s v="Tunnistuspalvelun lopetusilmoitus"/>
        <s v="Tuonnin yksinkertaistetun tai erityismenettelyjen tulli-ilmoituksen tekeminen"/>
        <s v="Tuonnin tulliselvityksen sanoma-asiointi yritysasiakkaille"/>
        <s v="Tuonnin vapaaseen liikkeeseen tullauksen tai tullivarastoinnin ilmoituksen tekeminen yritysasiakkaana"/>
        <s v="Tuotannon vaatimustenmukaisuuden valvonta (CoP)"/>
        <s v="Tupakkalain alaisiin tuotteisiin liittyvät ilmoitukset ja raportointi"/>
        <s v="Tupakkatuotteen valmistuslaboratorion hyväksyntä"/>
        <s v="Rahoitusneuvonta"/>
        <s v="Rahoitushakemusneuvonta"/>
        <s v="Räätälöity rekrytointi"/>
        <s v="Sijoittumispalvelut"/>
        <s v="Toimitilahakemisto"/>
        <s v="Toimitilat ja tontit"/>
        <s v="Toimitilapörssi"/>
        <s v="Toimitila ja yritystontti-palvelu"/>
        <s v="ELTY - Työllisyyden kuntakokeilu (Työmarkkinatori)"/>
        <s v="Työllistymispalvelut"/>
        <s v="Palvelut työnantajille"/>
        <s v="Työvoimapalvelut"/>
        <s v="Turvakotipalvelujen tuottamisesta maksettava korvaus"/>
        <s v="Kohtaantopalvelut"/>
        <s v="Tuulivoimaluvat"/>
        <s v="Tyyppihyväksyntähakemus"/>
        <s v="Työeläkelaitokset"/>
        <s v="Työelämän huumetestaus"/>
        <s v="Työllistämisen neuvonta"/>
        <s v="Työnvälityspalvelut"/>
        <s v="Vihreän kasvun neuvonta"/>
        <s v="Yhteydenottopyyntö"/>
        <s v="Yrittäjäkoulutukset &amp; tapahtumat"/>
        <s v="Yrityspalvelut"/>
        <s v="ELTY - Yrityspalvelut"/>
        <s v="Yrityspalvelut Oulu"/>
        <s v="Yritysten sähköiset palvelut ja toimintatavat"/>
        <s v="Business Ranua, yrityspalvelut"/>
        <s v="ELTY - Kansainvälistymispalvelut"/>
        <s v="Kansainvälistymispalvelut"/>
        <s v="Yrityksen kansainvälistymispalvelut"/>
        <s v="Kasvuyrityspalvelut"/>
        <s v="Kasvupalvelut"/>
        <s v="Verkossa täytettävä liiketoimintasuunnitelma"/>
        <s v="Neuvottelut"/>
        <s v="ELTY - Yritysklinikka"/>
        <s v="Neuvonta"/>
        <s v="Neuvonta ja ohjaus"/>
        <s v="Yritysten yhteistyöverkostot"/>
        <s v="Työnantaja voi hakea korvausta työterveyshuollon kustannuksistaan"/>
        <s v="Työnantajan Enter Finland"/>
        <s v="Työnantajan ilmoitus lupakirjarekisteriin"/>
        <s v="Työnantajan päivärahaetuuksien hakeminen ja siihen liittyvät ilmoitukset"/>
        <s v="Työnantajarekisteri"/>
        <s v="Työpaikkojen radon-mittaustulosten ilmoitus- ja hallintapalvelu"/>
        <s v="Yritystoiminnan suunnittelu"/>
        <s v="Neuvontapalvelut"/>
        <s v="Ajanvaraus yritysneuvontaan"/>
        <s v="Yritysneuvonta"/>
        <s v="Alkavan yrittäjän neuvonta"/>
        <s v="Yrityksen perustamisneuvonta"/>
        <s v="THL verkkokirjakauppa"/>
        <s v="TäsmäKoulutus"/>
        <s v="Täytäntöönpanotehtävät ja rekisterinpito: Aikaisemmin tilattujen otteiden/todistusten/päätösten katselu"/>
        <s v="Täytäntöönpanotehtävät: Maksuajan hakeminen perintäasioille"/>
        <s v="Täytäntöönpanotehtävät: Omien perintäasioiden katselu"/>
        <s v="Täytäntöönpanotehtävät: Saldotodistus"/>
        <s v="Yritysneuvonta, yleinen"/>
        <s v="ELTY - Ekosysteemi- ja arvoverkostopalvelut"/>
        <s v="Ulkomaalaisomistuksen valvonnan asiointipalvelu"/>
        <s v="Yritysneuvonta etäyhteyksien kautta"/>
        <s v="Vaihtoehtoiset vaatimusten täyttämisen menetelmät (AltMoC)"/>
        <s v="Vakavaraisuuden osoittaminen"/>
        <s v="Vakuudenasettamisvelvollisten raportointi"/>
        <s v="Valmisteveroilmoitus"/>
        <s v="Valmisteveronalaisten tuotteiden verottomien siirtojen ilmoituspalvelu"/>
        <s v="Valmisteverotuksen tuensaajarekisteri"/>
        <s v="Valtuudet-palvelu"/>
        <s v="Valtuutettu talouden toimija"/>
        <s v="Valtuutetun lähettäjän lupa"/>
        <s v="Valtuutetun viejän lupa"/>
        <s v="Valvotun edustajan hyväksynnän hakeminen"/>
        <s v="Valvotun teoriakokeen järjestäjän hyväksyntä"/>
        <s v="Valvotun toimittajan hyväksynnän hakeminen"/>
        <s v="Yritysneuvontapalvelut"/>
        <s v="Vapautus ajoneuvoveron perusverosta"/>
        <s v="Asiakaspalvelu"/>
        <s v="Yritysneuvonta (YritysEspoon palvelut, osto)"/>
        <s v="Yrityksen perustajan neuvonta"/>
        <s v="Yrityksen terveyttäminen ja muutostilanteet"/>
        <s v="Varainsiirtoveroilmoitus"/>
        <s v="Varausilmoitus"/>
        <s v="Alkavien yrittäjien neuvontapalvelu"/>
        <s v="Alkavien maaseutuyrittäjien neuvontapalvelut"/>
        <s v="Varmenteet (toimikortit ja varmenteet)"/>
        <s v="Toimivien yritysten neuvontapalvelut"/>
        <s v="Yritysten neuvonta ja kehittämispalvelut"/>
        <s v="Elinkeinopalveluiden neuvonta"/>
        <s v="Veneen erityistunnuksen varaaminen"/>
        <s v="Veneen rekisteriotteen tilaus"/>
        <s v="Veneen rekisteritunnuksen siirtäminen"/>
        <s v="Veneen tietojen muuttaminen"/>
        <s v="Veneilyjärjestön laatukäsikirjan auditointi"/>
        <s v="Venäjän puutullikiintiöluvan hakeminen"/>
        <s v="Verkkolaskutus"/>
        <s v="Verkkotietopiste"/>
        <s v="Verkkotunnusvälittäjän tietoturvaloukkausilmoitus"/>
        <s v="Verohuojennuksen hakeminen"/>
        <s v="Veroilmoitus, tuloverotus"/>
        <s v="Verojen maksaminen"/>
        <s v="Työkorvaus verokortti arvolisäverovelvolliselle tai ei-arvonlisäverovelvolliselle"/>
        <s v="Veronumerorekisteröinti"/>
        <s v="Verovelkatodistus"/>
        <s v="Yritysneuvontatapaaminen"/>
        <s v="Vesikulkuneuvojen sopimusrekisteröijäksi Traficomille"/>
        <s v="Vesikulkuneuvojen tietotuotteet - Beta"/>
        <s v="Vesikulkuneuvojen/moottoreiden ennakkoilmoittajaksi Traficomille"/>
        <s v="Vesikulkuneuvon ensirekisteröinti"/>
        <s v="Vesikulkuneuvon lopullinen poisto"/>
        <s v="Vesikulkuneuvon luovutus tuntemattomalle"/>
        <s v="Vesikulkuneuvon luovutusilmoitus"/>
        <s v="Vesikulkuneuvon moottorin vaihto"/>
        <s v="Vesikulkuneuvon omistajanvaihdos"/>
        <s v="Vesikulkuneuvon rekisteristä poisto"/>
        <s v="Vesikulkuneuvon rekisteritiedot"/>
        <s v="Vesikulkuneuvon rekisteröintitodistuksen tilaaminen"/>
        <s v="Vesikulkuneuvon uudelleenrekisteröinti"/>
        <s v="Vesikulkuneuvon valmistajatunnuksen myöntäminen"/>
        <s v="Vesikulkuneuvon varmenne"/>
        <s v="Uusyritysneuvonta"/>
        <s v="Yrityksen kehittämispalvelut"/>
        <s v="Yrityksen perustamispalvelut"/>
        <s v="Yritysneuvonta ja palveluiden brokerointi"/>
        <s v="Vesimikrobien analytiikka"/>
        <s v="Alkavien yritysten palveluun hakeutuminen"/>
        <s v="Toimivien yritysten palveluun hakeutuminen"/>
        <s v="Toimivan yrityksen sähköiset työkalut"/>
        <s v="Toimivien yritysten neuvonta"/>
        <s v="Alkavien yritysten alkuneuvonta"/>
        <s v="ELTY - Sijoittumispalvelut"/>
        <s v="Vesistörakenteen valmistumisilmoitus"/>
        <s v="Yritysten sijoittuminen seudulle"/>
        <s v="Yritysten sijoittumispalvelut"/>
        <s v="Yritystilaisuudet"/>
        <s v="Vesityökortti"/>
        <s v="Tontin myynti"/>
        <s v="YritysVantaa kasvu ja kansainvälistymispalvelut"/>
        <s v="YritysVantaa -koulutus- ja kehityspalvelut"/>
        <s v="Vetolaitteen tarkastus"/>
        <s v="Vienti- ja passitusilmoitusten ja yritysasiakkaan erityismenettelyjen tuonti-ilmoitusten liitteiden lähettäminen"/>
        <s v="Vientilupien esittäminen ja niiden vahvistaminen"/>
        <s v="Vientiselvityksen sanoma-asiointi yritysasiakkaille"/>
        <s v="Vientiselvityksen tekeminen yritysasiakkaana"/>
        <s v="YritysVantaa -rekrytointipalvelut"/>
        <s v="Viestit-palvelu"/>
        <s v="YritysVantaa -sijoittumispalvelut"/>
        <s v="YritysVantaa työnantajapalvelut"/>
        <s v="YritysVantaa yhteydenottolomake"/>
        <s v="YritysVantaa -yritysneuvontatapaamiset"/>
        <s v="Visit Travel Data Hub"/>
        <s v="Aineisto- ja tietopalvelu"/>
        <s v="Voimassaolopalvelu"/>
        <s v="VTJ Tietopalvelut (rekisteri-, poiminta- ja kyselypalvelut)"/>
        <s v="Asiakirja- ja sopimusjäljennökset"/>
        <s v="Vuokranantajien asiointi"/>
        <s v="Vuosi-ilmoitus"/>
        <s v="Vuosi-ilmoitustiedot kuntoutuksen ja lastenhoidon tuen palveluntuottajille."/>
        <s v="Helsingin värikaava"/>
        <s v="Väkiviinan maahantuonti-, valmistus- ja tukkumyyntilupa"/>
        <s v="Väylämaksun yhteisvastuullisen edustajan lupa"/>
        <s v="Ydinaineiden ja ydinjätteiden kuljetuksen lupa-asioiden hoitaminen"/>
        <s v="Ydinenergialain mukaiset luvat (STUKin myöntämät)"/>
        <s v="Ydinjätteiden tuonti- ja vientilupa"/>
        <s v="Ydinlaitosten tarkastuslaitosten hyväksyntä"/>
        <s v="Ydinlaitostoslupien sähköinen asiointi"/>
        <s v="Yhdistysrekisterin paperiasiointi (Y-lomakkeet)"/>
        <s v="Yhdistämis- tai välityspalveluntarjoajaksi ilmoittautuminen. Ilmoitukseen liittyvistä muutoksista ilmoittaminen."/>
        <s v="Yhteentoimivuuden teknisen eritelmän soveltamatta jättäminen"/>
        <s v="Johtoselvitys"/>
        <s v="Yhteishankintakoulutus muutos,- täsmä- ja rekry"/>
        <s v="Kaavamuutos"/>
        <s v="Kaavatuotanto"/>
        <s v="Kaupungin karttapalvelut"/>
        <s v="Yhteyshenkilöiden tai laskutustietojen päivittäminen"/>
        <s v="Yksilöllisesti valmistettu omavalmisteinen moottoripyörä"/>
        <s v="Yksityinen turvallisuusala: Asekouluttajaksi hyväksyminen"/>
        <s v="Yksityinen turvallisuusala: Elinkeinolupahakemus"/>
        <s v="Yksityinen turvallisuusala: Elinkeinoluvan ehtojen ja rajoitusten muuttaminen"/>
        <s v="Yksityinen turvallisuusala: Elinkeinoluvan peruuttamispyyntö ja/tai elinkeinotoiminnan lopettamisilmoitus"/>
        <s v="Yksityinen turvallisuusala: Hakemus todistuksen saamiseksi luvan voimassaolosta, vuosi-ilmoituksen teosta ajallaan tai muusta asiasta"/>
        <s v="Yksityinen turvallisuusala: Järjestyksenvalvojakouluttajaksi hyväksyminen"/>
        <s v="Yksityinen turvallisuusala: Järjestyksenvalvojan asettamislupa: hakeminen, muuttaminen, peruuttaminen"/>
        <s v="Yksityinen turvallisuusala: Muutosilmoitus"/>
        <s v="Yksityinen turvallisuusala: Turvatarkastajaksi hyväksyminen: hakeminen, muuttaminen, peruuttaminen"/>
        <s v="Yksityinen turvallisuusala: Vastaavaksi hoitajaksi tai vastaavan hoitajan sijaiseksi hyväksyminen"/>
        <s v="Yksityinen turvallisuusala: Vastaavaksi hoitajaksi tai vastaavan hoitajan sijaiseksi hyväksymisen muuttaminen"/>
        <s v="Yksityinen turvallisuusala: Vastaavaksi hoitajaksi tai vastaavan hoitajan sijaiseksi hyväksymisen peruuttamispyyntö"/>
        <s v="Yksityinen turvallisuusala: Voimankäyttökouluttajaksi hyväksyminen"/>
        <s v="Yksityinen turvallisuusala: Vuosi-ilmoitus"/>
        <s v="Yksityisen eläinlääkäripalvelujen tuottaminen"/>
        <s v="Yksityisraiteen haltijan ilmoitusmenettely"/>
        <s v="Yksityisten sosiaali- ja terveydenhuollon palvelujen tuottajien raportointi (toimintakertomus)"/>
        <s v="Yksityisten varhaiskasvatuksentuottajien ilmoituspalvelu"/>
        <s v="Kartta-aineistot"/>
        <s v="KRP - Johtotietopalvelu"/>
        <s v="Karttatuotanto"/>
        <s v="Karttapalvelut, maankäyttö"/>
        <s v="Karttapalvelu"/>
        <s v="Kartta-aineistojen tilaaminen (mm. kaavaotteet)"/>
        <s v="Kartta- ja ilmakuvajäjennökset sekä teemakartat"/>
        <s v="Kuulutukset / viralliset ilmoitukset"/>
        <s v="Vireillä ja voimassaolevat kaavat"/>
        <s v="Rakennusvalvonnan arkistopalvelu"/>
        <s v="Mittaustoimiston palvelut"/>
        <s v="Ranua sovellus"/>
        <s v="Sähköinen työkalupakki yrityksille"/>
        <s v="Tietopalvelut"/>
        <s v="Tietopalvelu"/>
        <s v="Rovaniemen kaupungin yrityspalvelut-yksikön järjestämän tilaisuudet yrittäjille ja sidosryhmille."/>
        <s v="Todistukset ja otteet"/>
        <s v="Toimitilojen vuokraus ja rakentaminen"/>
        <s v="Tutustu yrittäjään&quot;-uutispalvelu&quot;"/>
        <s v="Uutiskirje yrittäjille"/>
        <s v="Yrityshakemisto"/>
        <s v="Yritysrekisteripalvelut kunnan viranhaltijoille sisäiseen käyttöön"/>
        <s v="Yritysrekisteripalvelut kuntalaisille"/>
        <s v="Internetsivujen yrittäjät-kohderyhmän tietopalvelu"/>
        <s v="Yrittäjärekisterit"/>
        <s v="Yritysrekisteri"/>
        <s v="Yritys- ja palveluhakemisto"/>
        <s v="Yritys- ja palveluhakemisto Rovaniemen kaupungin nettisivulla"/>
        <s v="Digitaalinen liiketoimintayhteisö"/>
        <s v="Yritystonttien vuokraus ja osto"/>
        <s v="Yleisvakuuslupa"/>
        <s v="Eläinten pitäminen-Eläintuet"/>
        <s v="Hissiavustukset"/>
        <s v="KRP - Hissi- ja esteettömyysavustukset"/>
        <s v="Kasvatus ja koulutus, iltapäivätoiminnan harkinnanvarainen lisäavustushakemus"/>
        <s v="Kaupunginhallitus, asukasosallisuusavustus"/>
        <s v="Kaupunginhallitus, yleisavustushakemus"/>
        <s v="Liikuntapalvelu, Starttiavustushakemus"/>
        <s v="Liikuntapalvelu, suunnistuskartta-avustushakemus"/>
        <s v="Liikuntapalvelu, tapahtuma-avustushakemus"/>
        <s v="Liikuntapalvelu, toiminta- ja tilankäyttöavustushakemus"/>
        <s v="Nuorisopalvelut, projektiavustushakemus"/>
        <s v="Nuorisopalvelut, toiminta- ja palkkausavustusennakkohakemus"/>
        <s v="Nuorisopalvelut, toiminta- ja palkkausavustushakemus"/>
        <s v="Pelastustoimi, yleisavustushakemus"/>
        <s v="Ympäristömyrkkyjen analytiikka"/>
        <s v="Sosiaali- ja terveystoimi, yleisavustushakemus"/>
        <s v="Kunnan avustukset (konserni)"/>
        <s v="Liikunta-avutus"/>
        <s v="Kulttuuriavustukset"/>
        <s v="Nuorisoavustukset"/>
        <s v="Liikuntatoiminta-avustus"/>
        <s v="Kulttuuriin liittyvän kansalaistoiminnan tuki ja avustukset"/>
        <s v="Liikunnan kansalaistoiminnan tuki ja avustukset"/>
        <s v="Kesätyöseteli"/>
        <s v="Kesätyösetelituki työnantajille"/>
        <s v="Korkotukilainahakemusten vastaanotto"/>
        <s v="KRP - Korkotukilainahakemuksten vastaanotto"/>
        <s v="Korkotukilainat"/>
        <s v="Yrittäjyysbuustipalvelu"/>
        <s v="Korkotukilainahakemus"/>
        <s v="Yrittäjäkoulutukset"/>
        <s v="Yrittäjän puolesta korvausta  työterveyshuollon kustannuksista hakee työterveyshuollon palveluntuottaja tilitysmenettelyllä."/>
        <s v="Yrittäjät voivat hakea korvausta omista työterveyshuollon kustannuksistaan"/>
        <s v="Yrityksille tarjottavat työvoimapalvelut"/>
        <s v="Kaupunginkanslia, kotouttamistyön avustus järjestöille"/>
        <s v="Kulttuuriavustukset,liikunta-avustukset, kansalaistoiminnan avustukset ja nuorisoavustukset"/>
        <s v="Kuntalaisdemokratia, osallistuva budjetointi"/>
        <s v="Lausuntopyyntö: Takauslainat vuokrataloille"/>
        <s v="Investointituki yritykselle"/>
        <s v="Yksinyrittäjän tuki"/>
        <s v="Yritystuet"/>
        <s v="Starttirahapäätös"/>
        <s v="Helsinki-lisä"/>
        <s v="Liikuntapalvelu, laitosavustushakemus"/>
        <s v="KRP - Yksityistieavustukset"/>
        <s v="ELTY - Yrityspalveluseteli, palvelun tuottaja"/>
        <s v="ELTY - Yksinyrittäjän avustus (Korona)"/>
        <s v="Yritys ja yhteisö toimittaa etuuskäsittelyssä tarvittavia asiakirjoja ja viestejä Kelaan"/>
        <s v="Yrityskiinnityshakemukset"/>
        <s v="SOTE - Sosiaali- ja terveyspalvelujen avustukset"/>
        <s v="ELTY - Yrityspalveluseteli, setelin hakija"/>
        <s v="SOTE - Palvelusetelit"/>
        <s v="Jämsä-lisä"/>
        <s v="Kuntien jakama yksinyrittäjien koronatuki"/>
        <s v="Valtion yksinyrittäjän korona-avustus"/>
        <s v="Vesiosuuskunta-avustukset"/>
        <s v="Yksinyrittäjien koronatuki"/>
        <s v="Yrityspalveluseteli"/>
        <s v="Yritysrahoitus (EAKR)- ja yritysten kehittämispalvelut"/>
        <s v="Yksinyrittäjien korona-avustus"/>
        <s v="Yleiset yritysten avustukset"/>
        <s v="Yrityspalvelusetelin haku"/>
        <s v="Avustukset yrityksille, yhdistyksille ja yhteisöille"/>
        <s v="Yksinyrittäjätuki"/>
        <s v="Kunnan myöntämä yksinyrittäjäntuki"/>
        <s v="Korotettu Turku-lisä"/>
        <s v="Vantaan Yksinyrittäjän koronatuen haku"/>
        <s v="Hakemus maanvuokran tai tilavuokran maksujärjestelystä tai huojentamisesta."/>
        <s v="Kunnan maaseutuviranomaiselta haettavat kansalliset ja EU-maataloustuet"/>
        <s v="Maaseututoimi"/>
        <s v="Maatalousyritysten tukihakemukset"/>
        <s v="Avustukset maa- ja metsätalouden yrittäjille"/>
        <s v="Palveluntarjoajien välittäminä toteutettavat kehittämistuet"/>
        <s v="Maaseutuyritysseteli"/>
        <s v="Maaseututuet"/>
        <s v="Palkkatuki"/>
        <s v="Avustukset yhdistyksille ja yhteisöille"/>
        <s v="Kasvatus ja koulutus, avustukset järjestöille, jotka tarjoavat harrastustoimintaa varhaiskasvatuksen palvelujen ulkopuolelle jääville alle kouluikäisille lapsille"/>
        <s v="Kasvatus ja koulutus, toiminta-avustushakemus koululaisten iltapäivätoiminnan järjestäjille"/>
        <s v="Yhdistysten avustukset"/>
        <s v="SIV - Kansalaistoiminnan avustukset"/>
        <s v="SIV - Kulttuuriavustukset"/>
        <s v="SIV - Liikunta-avustukset"/>
        <s v="SIV - Nuorisoavustukset"/>
        <s v="Yhteisöavustukset"/>
        <s v="Nuorisoyhdistysten ja nuorisoryhmien tuki ja avustukset"/>
        <s v="Avustukset yhdistyksille"/>
        <s v="Kuntouttavan työtoiminnan tuki yhteistyökumppaneille"/>
        <s v="Avustukset yhteisöille ja järjestöille"/>
        <s v="Avustukset asukas- ja kyläyhdistyksille sekä osakaskunnille"/>
        <s v="Avustukset yhteisöille"/>
        <s v="Avustusten ja tukien myöntäminen"/>
        <s v="Avustuksien hakeminen"/>
        <s v="Vantaan hyvinvoinnin ja terveyden edistämisen avustukset"/>
        <s v="Vantaan kulttuuriavustukset"/>
        <s v="Vantaan liikunta-avustukset"/>
        <s v="Vantaan nuorisoavustukset"/>
        <s v="Vantaan paikallisen kansalaistoiminnan avustukset"/>
        <s v="Kesätyöllistämistuki"/>
        <s v="Kaupunginkanslia, työllisyysavustus"/>
        <s v="ELTY - Kuntalisä"/>
        <s v="ELTY - Lisäpalkkatuki työnantajille"/>
        <s v="Kesätyötuki yrityksille"/>
        <s v="Kuntalisä yrityksille ja yhdistyksille"/>
        <s v="Kesätyösetelin haku"/>
        <s v="Kesätyöseteli työnantajille eli kesätyöllistämistuki"/>
        <s v="Kesätyötuki"/>
        <s v="Kuntalisä"/>
        <s v="Kesätyöseteli työnantajille"/>
        <s v="Rekrytoinnin taloudelliset tuet"/>
        <s v="Hankinnoilla työllistäminen"/>
        <s v="Rekrylisä"/>
        <s v="Turku-lisä"/>
        <s v="Työllistämistuki"/>
        <s v="Vantaan työllisyyspalvelun tuet"/>
        <s v="Nuorten kesätyöseteli"/>
        <s v="Varhaiskasvatuksen palveluseteli yksityiseen päiväkotitoimintaan"/>
        <s v="Yksityistieavustukset"/>
        <s v="yksityisteiden avustukset"/>
        <s v="Yksityistieavustus"/>
        <s v="Yksityistiet ja tieavustukset"/>
        <s v="YTJ/Kaupparekisterin paperiasiointi (Y-lomakkeet)"/>
        <s v="YTJ-asiointipalvelu/ sähköinen ilmoittaminen kaupparekisteriin"/>
        <s v="Y-tunnuksen hakeminen"/>
        <s v="Kasvatus ja koulutus, yleisavustushakemus"/>
        <s v="Älykkään ajopiirturin asennus ja korjaus"/>
        <s v="Ympäristötoimi, yleisavustushakemus"/>
        <m/>
        <s v="Kaupanpidon lopettaminen (doc)" u="1"/>
        <s v="Toimitilan hankinta" u="1"/>
        <s v="Yrittäjän digitaalinen tietopankki" u="1"/>
        <s v="huvivenesataman ilmoitus ys-tietojärjestelmään" u="1"/>
        <s v="Eläinlääkkeiden haittavaikutusilmoitus (pdf)" u="1"/>
        <s v="Palvelupisteen hoitaja" u="1"/>
        <s v="Tapahtumakenttien ja mainospaikkojen vuokraus" u="1"/>
        <s v="Yksinyrittäjäjien tuen hakeminen" u="1"/>
        <s v="Myytävien tai vuokrattavien tonttien hakeminen" u="1"/>
        <s v="Kaupanpitämisen päättyminen" u="1"/>
        <s v="Ilmoitus liikkuvasta elintarvikehuoneistosta" u="1"/>
        <s v="Ympäristönsuojelun valvonta" u="1"/>
        <s v="Alkuneuvonta ja yrityksen perustaminen" u="1"/>
        <s v="Takuuapuri" u="1"/>
        <s v="poikkeaminen ys-määräyksistä / jätevesien käsittely" u="1"/>
        <s v="Erikoislääkärikoulutuksen rahoitus" u="1"/>
        <s v="Radonmittauksen tilaus" u="1"/>
        <s v="Ilmoitus tietosuojavastaavasta" u="1"/>
        <s v="Korona -häiriöasioissa neuvonta" u="1"/>
        <s v="Tietopyyntölomake arvioinnin sidosryhmille (pdf)" u="1"/>
        <s v="Sähköinen yhteydenotto" u="1"/>
        <s v="Ilmoitus auman tekemisestä" u="1"/>
        <s v="Ilmoitus yksityisen perhepäivähoidon tuottamisesta" u="1"/>
        <s v="Vapautus vesi- ja viemäriverkkoon liittymisestä" u="1"/>
        <s v="Eläimet - Tuonti - 3. maa tuonnin aloittaminen" u="1"/>
        <s v="Yritys-Tulkki" u="1"/>
        <s v="Sunset clause -hakemukset" u="1"/>
        <s v="Ympäristölupa, ilmoitusmenettely ja rekisteröinti" u="1"/>
        <s v="Loikka-yrityspalveluseteli" u="1"/>
        <s v="Maankäyttöluvat." u="1"/>
        <s v="Maaseutuhallinnon viranomaistehtävänä luvat" u="1"/>
        <s v="Pohjoismaiset reseptit ja Schengen-todistukset" u="1"/>
        <s v="ympäristönsuojeluavustus" u="1"/>
        <s v="Sähköinen arkistointi, vesihuollon liittymisasiakirjat (sop. yms.)" u="1"/>
        <s v="Poikkeusluvat" u="1"/>
        <s v="Tunnistepohjainen matkatili" u="1"/>
        <s v="Yksinyrittäjien tuki koronaepidemiatilanteessa" u="1"/>
        <s v="Kehittämisavustuksen haku, maatilat" u="1"/>
        <s v="Yritystulkki, Karvia" u="1"/>
        <s v="Sopimusanalysointi" u="1"/>
        <s v="Apteekin tai sivuapteekin toiminnan olennainen muutos" u="1"/>
        <s v="Lääkkeen maahantuonti-ilmoitus" u="1"/>
        <s v="Muut kotieläintuotantoon liittyvät lomakkeet ja ilmoitukset" u="1"/>
        <s v="Palveluseteleiden käyttö" u="1"/>
        <s v="Ilmoitus suuresta yleisötapahtumasta" u="1"/>
        <s v="Verkkolaskuportaali" u="1"/>
        <s v="Vesilaitoksen hyväksymishakemus" u="1"/>
        <s v="Rakennuslupahakemus (rakennus-, toimenpide-, purku- ja maisematyölupa sekä toimenpideilmoitus)" u="1"/>
        <s v="Katujen ja viheralueiden käyttökuvat ja vuokraus" u="1"/>
        <s v="Pysäköinninvalvonta" u="1"/>
        <s v="Yrityslaina" u="1"/>
        <s v="Kehittämisavustuksen haku, pienet ja keskisuuret yritykset" u="1"/>
        <s v="Viestintä ja tiedotus" u="1"/>
        <s v="Lääkärin sähköinen tartuntatauti-ilmoitus" u="1"/>
        <s v="Maanvuokrasopimuksen uusiminen" u="1"/>
        <s v="Visit Keuruu/ Matkailun yhteismarkkinointi" u="1"/>
        <s v="Työllistäminen" u="1"/>
        <s v="Huumausaineiden vuositilasto ja ennakkoarvio" u="1"/>
        <s v="Kauneushoitolan toimipaikkailmoitus" u="1"/>
        <s v="Majoitushuoneisto toimipaikkailmoitus" u="1"/>
        <s v="Sopimus liikuntapalveluihin/uimahalli" u="1"/>
        <s v="Sivistystoimen avustushakemus" u="1"/>
        <s v="Katutyölupa/ aluevaltauslupa/kaivuilmoitus" u="1"/>
        <s v="Sivutuotelaitoksen hyväksyntä" u="1"/>
        <s v="Rakennuslupamenettely" u="1"/>
        <s v="Palkkatuki työnantajalle" u="1"/>
        <s v="Aloittavien yrittäjien neuvonta" u="1"/>
        <s v="Ympäristöluvat ja ilmoitukset" u="1"/>
        <s v="Luvat mainoksille ja viitoituksille" u="1"/>
        <s v="Tilojen varaaminen" u="1"/>
        <s v="Velvoitevarastoinnin Alitusluvan hakeminen (pdf), Varastointivelvoitteen järjestämisen hakeminen erityistapauksissa (pdf), Velvoitevarastoinnin vapautus (pdf)" u="1"/>
        <s v="Kulttuurikeskuksen tilojen käyttö ja vuokraus" u="1"/>
        <s v="Myyntiluvan/rekisteröinnin peruutusilmoitus (pdf)" u="1"/>
        <s v="Rekrytointi (1.1.2021 alkaen)" u="1"/>
        <s v="Yksinyrittäjän koronatuki" u="1"/>
        <s v="Rakenneslupa" u="1"/>
        <s v="Vuokrahakemukset kaupungin asuntoihin ja toimitiloihin (aktiivisesti markkinoitavat kohteet)" u="1"/>
        <s v="Maanhankinnan ja luovutuksen asiakirjatilausten käsittely" u="1"/>
        <s v="Fluorattujen kasvihuonekaasujen kyselykaavakkeet" u="1"/>
        <s v="Melua tai tärinää aiheuttava tilapäinen toiminta" u="1"/>
        <s v="Kriisirahoituslainan hakeminen" u="1"/>
        <s v="Vesihuoltolain vapautukset" u="1"/>
        <s v="Toiminta-avustukset" u="1"/>
        <s v="Esityslupa" u="1"/>
        <s v="Elektroniset kirjat" u="1"/>
        <s v="Ampuma-aseasiat: Tiedostoesineiden ilmoittaminen" u="1"/>
        <s v="Venepaikkojen varaukset" u="1"/>
        <s v="Veripalvelulaitoksen vuosikertomus" u="1"/>
        <s v="Maaseudun hanketukien ja maatalousyritysten investointi- ja aloittamisavustusten haku Hyrrä-palvelu" u="1"/>
        <s v="Vesiliikennelain mukainen lupa" u="1"/>
        <s v="Ilmoitus kliinisestä laitetutkimuksesta (pdf)" u="1"/>
        <s v="Kesätyöllistäminen" u="1"/>
        <s v="Markkinointituki" u="1"/>
        <s v="Ilmoitus sivuapteekin hoitajasta" u="1"/>
        <s v="Lääketehtaan ilmoitus sopimusvalmistuksesta" u="1"/>
        <s v="Ilmoitus apteekin hoitajasta" u="1"/>
        <s v="Huumausainelain mukaisen luvanhaltijan toiminnan olennainen muutos" u="1"/>
        <s v="Materiaalin tilaus" u="1"/>
        <s v="Opas- ja käännöspalveluita yrittäjille" u="1"/>
        <s v="Yksityistieavutukset" u="1"/>
        <s v="Avustusprosessi" u="1"/>
        <s v="Julkista oikeusapua koskeva sähköinen oikeusapuhakemus" u="1"/>
        <s v="Kansainvälistymisen alkukartoitus" u="1"/>
        <s v="Seudun matkailuneuvonta" u="1"/>
        <s v="Elinsiirtokeskuksen vakava haittavaikutus" u="1"/>
        <s v="Tilityserittelyjen tilaaminen/lataaminen" u="1"/>
        <s v="Ex tempore -valmisteet" u="1"/>
        <s v="Urakkakilpailutukset ja tavarahankinnat" u="1"/>
        <s v="Liikkuva elintarvihuoneisto, tiedotuslomake" u="1"/>
        <s v="Kehittäminen ja sparraus muutostilanteessa" u="1"/>
        <s v="Avin Asiakaspalvelutoiminto" u="1"/>
        <s v="Kesätyösetelit" u="1"/>
        <s v="Kaivu- ja sijoituslupa" u="1"/>
        <s v="Tiedonhankinta" u="1"/>
        <s v="Rakentamisilmoitus" u="1"/>
        <s v="Digitaaliset palvelut yrityksille" u="1"/>
        <s v="Luokittelijakoulutus ja kertauskoulutus" u="1"/>
        <s v="Päiväkodin toimipaikkailmoitus" u="1"/>
        <s v="Ympäristönsuojelulain mukainen ilmoitus" u="1"/>
        <s v="Jätevesiasetuksesta poikkeaminen" u="1"/>
        <s v="Vesilain mukainen ilmoitus" u="1"/>
        <s v="Ympäristönsuojelumääräyksistä  poikkeaminen" u="1"/>
        <s v="Hankkeiden kilpailutus" u="1"/>
        <s v="Apteekkien väliset raaka-aineen ostamiset" u="1"/>
        <s v="Rakennus- ja toimenpidelupa" u="1"/>
        <s v="Toimivien yrittäjien neuvonta" u="1"/>
        <s v="Palautepalvelu (vikailmoitukset)" u="1"/>
        <s v="meku@kavi.fi tukisähköposti" u="1"/>
        <s v="vuokrattavat tilat" u="1"/>
        <s v="Toimitilojen sähköinen varausjärjestelmä kaupungin eri yksiköiden asiakkaille" u="1"/>
        <s v="Apteekin omat lääkevalmisteet LääkeL 13 §" u="1"/>
        <s v="Kauppaantuloilmoitus" u="1"/>
        <s v="Velvoitevarastointi (vuosi-ilmoitus, purkaminen tms.)" u="1"/>
        <s v="Ilmoitinlaitepalvelu" u="1"/>
        <s v="Tilavaraukset --&gt; tekniset palvelut" u="1"/>
        <s v="Kartta-aineiston digitaalinen hakeminen ja myynti" u="1"/>
        <s v="Luokittelupyyntö (lääke, KKP, huumausaine)" u="1"/>
        <s v="Kontaktimateriaalitoimija, ilmoituslomake" u="1"/>
        <s v="Ulosottovelan maksaminen" u="1"/>
        <s v="Muutos ilmoitukseen tietosuojavastaavasta" u="1"/>
        <s v="Sairaala-apteekin toiminnan olennainen muutos" u="1"/>
        <s v="VVeden IOT-vesimittareiden etäluenta/hallinta" u="1"/>
        <s v="Yleinen uimaranta" u="1"/>
        <s v="Työllistämisavustus järjestöille" u="1"/>
        <s v="Keiteleen yritystuki" u="1"/>
        <s v="Tietopyyntö (suomi.fi-viestit)" u="1"/>
        <s v="Tapahtuman jätehuollosta ilmoittaminen" u="1"/>
        <s v="Neuvonta yhtiömuodon muutoksissa" u="1"/>
        <s v="Satunnaiset tuet yrityksille" u="1"/>
        <s v="Sähköinen arkistointi, rakennuslupa-asiakirjat" u="1"/>
        <s v="Varausjärjestelmät (esim. Timmi)" u="1"/>
        <s v="Kunnan elinkeinotuet" u="1"/>
        <s v="Kudoslaitoksen toiminnan olennainen muutos" u="1"/>
        <s v="Eräkontrolli-ilmoitus" u="1"/>
        <s v="Kirjasto- liikunta- ja nuorisotoimen valtionavustukset (VADI)" u="1"/>
        <s v="Lomake arviointiaiheiden ehdottamiseen Fimealle ja Finohtalle sekä hoitosuositusaiheiden ehdottamiseen Käypä hoito -yksikölle" u="1"/>
        <s v="Palvelun nimi" u="1"/>
        <s v="Muutos lupaan harjoittaa lääkkeiden tukkukauppaa (doc)" u="1"/>
        <s v="Yrityksen saaman de minimis -tuen ilmoittaminen" u="1"/>
        <s v="Valmisteen yhteystietoilmoitus" u="1"/>
        <s v="Kunnan vuokrasopimukset" u="1"/>
        <s v="Tietopyyntöpalvelu" u="1"/>
        <s v="Aineistojen jakelu" u="1"/>
        <s v="Toimivan yrityksen neuvonta" u="1"/>
        <s v="Tapahtumajärjestäjien neuvonta" u="1"/>
        <s v="investointi- ja kehittämistukien neuvonta" u="1"/>
        <s v="Jätesiirtojärjestelmä (FTFS)" u="1"/>
        <s v="Maatilatalouden kehittämisavustukset" u="1"/>
        <s v="Palosuojelurahaston (PSR) tilitykset ja tukihakemukset" u="1"/>
        <s v="Ilmoitus terveydensuojelulain mukaisesta toiminnasta" u="1"/>
        <s v="Poikkeamislupa rakentamiseen liittyen" u="1"/>
        <s v="Myyntipaikkahakemus ja -lupa" u="1"/>
        <s v="Yritystoiminnan avustukset" u="1"/>
        <s v="Ympäristönhoito" u="1"/>
        <s v="ATMP-kansallisen valmistustoiminnan muutos" u="1"/>
        <s v="Asu ja Elä" u="1"/>
        <s v="Vesihuollon tietojärjestelmä VEETI" u="1"/>
        <s v="Ilma-aluksen kiinnityksen uudistaminen. Förnyelse av inteckningen av luftfartyg" u="1"/>
        <s v="Lupa jätevesikäsittelymääräyksistä poikkeamiseen" u="1"/>
        <s v="ATMP-kansallisen toiminnan turvallisuuskatsaus" u="1"/>
        <s v="sosiaalisen median kanavat ja yhteismarkkinointi (mm. esitteet, messut)." u="1"/>
        <s v="Aumausilmoitus (lupapiste.fi)" u="1"/>
        <s v="Sijoittumispalvelu" u="1"/>
        <s v="Liite 1: Vakuutus huumausainelain (373/2008) 11 § 1 momentin 2 kohdassa tarkoitetuille henkilöille (pdf)" u="1"/>
        <s v="Maanvuokrasopimukset, erilaiset kauppakirjat, lannan aumausilmoitus" u="1"/>
        <s v="Toripaikat" u="1"/>
        <s v="Neuvonta yrityksen talousvaikeuksissa" u="1"/>
        <s v="Toimenpidepyynnön tekeminen kilpailunrajoitus-, kilpailuneutraliteetti- tai hankinta-asiassa" u="1"/>
        <s v="Verivalmisteen siirron aiheuttama vakava haittavaikutus (doc)" u="1"/>
        <s v="Maastomittausten hakeminen" u="1"/>
        <s v="Iisalmi -tuki" u="1"/>
        <s v="Toiminnanharjoittajan vaihdos elintarvikehuoneistossa" u="1"/>
        <s v="Asiointikanavat" u="1"/>
        <s v="Taimiaineisto - Laboratoriopalvelut" u="1"/>
        <s v="Tapahtumalupien käsittely" u="1"/>
        <s v="GLP-testauslaitoksen yhteyshenkilön muutos" u="1"/>
        <s v="Huoltopysäköintilupa- ja tunnus" u="1"/>
        <s v="pakkausselosteet" u="1"/>
        <s v="Lääkkeiden luovuttaminen tukkukaupasta LääkeL 34 §" u="1"/>
        <s v="Maatalousyrittäjien palvelut" u="1"/>
        <s v="Iisalmen kaupunkilisä oppisopimuskoulutukseen järjestöille" u="1"/>
        <s v="Verkkolasku/Toimittajaporttaali" u="1"/>
        <s v="Kudoslaitosten ja veripalvelulaitosten toimiluvat" u="1"/>
        <s v="Lääketurvatoiminnasta vastaavien henkilöiden yhteystiedot (doc)" u="1"/>
        <s v="Verivalmisteiden laatua uhanneiden vakavien vaaratilanteiden vuosiyhteenveto (doc)" u="1"/>
        <s v="Yrityksen ja yhteisön perustaminen - y-tunnuksen hakeminen" u="1"/>
        <s v="Ympäristöasioiden lupapalvelu" u="1"/>
        <s v="Ilmoitus lääketukkukaupan olennaisista muutoksista" u="1"/>
        <s v="Muutosilmoitusten tekeminen" u="1"/>
        <s v="Asiointipalvelu kaksikäyttötuotteita vieville yrityksille sekä kehitysaputuen haku- ja myöntöprosessille" u="1"/>
        <s v="Teleyrityksen ilmoitus toimivuushäiriöstä" u="1"/>
        <s v="EUSA-rahaston tukihakemukset" u="1"/>
        <s v="Työllistämisen lisätuki - Järppi" u="1"/>
        <s v="Matkailuyritysneuvonta ja -koulutus" u="1"/>
        <s v="Opistojen tilauskoulutus" u="1"/>
        <s v="Irtaimiston kierrätystoiminta, Kiertonet" u="1"/>
        <s v="Tuotantoeläinten pitäjät - Luomusertifikaatti" u="1"/>
        <s v="Vuosimaksuvapautukset" u="1"/>
        <s v="VVeden uusi  AsiakasOnline -&gt; VV lukemat, palaute" u="1"/>
        <s v="Yrityksen rahoitusneuvonta" u="1"/>
        <s v="Todistusten antaminen: muut todistukset" u="1"/>
        <s v="Ruokalistat eri toimijoille" u="1"/>
        <s v="Korona-avustus yksinyrittäjille" u="1"/>
        <s v="Avoin data CCBY-lisenssillä" u="1"/>
        <s v="Yksittäisen puun poistaminen (ei maisemaan vaikuttava)" u="1"/>
        <s v="Chat-asiakaspalvelun tukena (Smilee.io)" u="1"/>
        <s v="Yritystulkki (JDC Kehitys Oy:n järjestelmä)" u="1"/>
        <s v="Kesän puistokeikkojen esiintymismahdollisuudet" u="1"/>
        <s v="Tuonnin tulliselvityksen tekeminen yritysasiakkaana" u="1"/>
        <s v="poikkeaminen ys-määräyksistä / jätemat. maarakennuksessa" u="1"/>
        <s v="Palvelupistelupahakemus (doc)" u="1"/>
        <s v="Aloite kaavoittamisesta" u="1"/>
        <s v="Tarjoajarekisteri" u="1"/>
        <s v="Tupakkatuotteiden ja nikotiininesteiden vähittäismyyntilupa sekä tukkumyynti" u="1"/>
        <s v="Yleisötilaisuuden jätehuoltoilmoitus" u="1"/>
        <s v="Neuvonta digitaalisten palveluiden kehittämisessä" u="1"/>
        <s v="Lentonäytökset/ylilenno" u="1"/>
        <s v="Yritystulkki" u="1"/>
        <s v="Kulttuuriavustusten haku ja käsittelyprosessi" u="1"/>
        <s v="Pitkälle kehitetyssä terapiassa käytettävän lääkkeen valmistuslupahakemus (doc)" u="1"/>
        <s v="Vesihuollon tekstiviestijärjestelmä" u="1"/>
        <s v="Maa-ainesten otto, maa-aineiston ottolupa" u="1"/>
        <s v="Nuorten kesätyöllistämistuki" u="1"/>
        <s v="Todistus aluksen sanitaatiotoimenpiteistä vapauttamisesta" u="1"/>
        <s v="Maksullinen luokittelu" u="1"/>
        <s v="Ympäristötoimi" u="1"/>
        <s v="Koulutustuki" u="1"/>
        <s v="Työntekijöiden säteilyaltistuksen mittausmenetelmien hyväksyntä" u="1"/>
        <s v="Ilmatieteen laitoksen avoin data" u="1"/>
        <s v="Mittauspalvelut" u="1"/>
        <s v="Tupakkatuotteen varmistuslaboratorion hyväksyntä" u="1"/>
        <s v="Sopimusvalmistus" u="1"/>
        <s v="Maisematyölupahakemus" u="1"/>
        <s v="Sähköinen arkistointi, vesihuollon muut asiakairjat" u="1"/>
        <s v="Disulfiraamihoidon seurantalomake (pdf)" u="1"/>
        <s v="Vesimikrobiologinen analytiikka" u="1"/>
        <s v="Kesätyö" u="1"/>
        <s v="Ilmoitus valtakunnalliseen biopankkirekisteriin (pdf)" u="1"/>
        <s v="Ruokavirasto.fi" u="1"/>
        <s v="ATMP-kansallisen valmistustoiminnan yhteyshenkilö" u="1"/>
        <s v="Aluevuokraus (lupapiste.fi)" u="1"/>
        <s v="Työllisyyspalvelut yrityksille" u="1"/>
        <s v="Tietoturvaluokkausilmoitus" u="1"/>
        <s v="Myyntilupahakemuset" u="1"/>
        <s v="Kudoslaitoksen vuosi- ja toimintakertomukset" u="1"/>
        <s v="Markkinoinnin valvonta" u="1"/>
        <s v="Ympäristöön vaikuttavien toimintojen rekisteröinti" u="1"/>
        <s v="Maanomistusselvitykset" u="1"/>
        <s v="Yritystuki" u="1"/>
        <s v="Seudun matkailuesitteiden ja -karttojen tuotanto ja postitus" u="1"/>
        <s v="Laivaväen lääkärintarkastus" u="1"/>
        <s v="Aumausilmoitusten käsittely" u="1"/>
        <s v="Lääketehtaan toiminnan olennainen muutos" u="1"/>
        <s v="ASA-rekisteri" u="1"/>
        <s v="Kehittämisrahan haku" u="1"/>
        <s v="Toimitilat ja yritystontit" u="1"/>
        <s v="Lääketehtaan velvoitevarastointi-ilmoitus: käytetyt lääkeaineet, apuaineet, lisäaineet ja pakkausmateriaalit (xls)" u="1"/>
        <s v="suomi.fi/yritykselle tiedot ja palvelut" u="1"/>
        <s v="Liittyminen Iisalmen Veden vesi- ja viemäriverkostoon" u="1"/>
        <s v="CITES-lupajärjestelmä" u="1"/>
        <s v="lääkehaku" u="1"/>
        <s v="Kilpailutusjärjestelmä" u="1"/>
        <s v="Hilma - Hankintojen kilpailutus" u="1"/>
        <s v="Yksinyrittäjän avustushakemus" u="1"/>
        <s v="Korona-avustus" u="1"/>
        <s v="Kaavoitus" u="1"/>
        <s v="Rakennusvalvontapalveluiden  toiminta sähköisesti LUPAPISTE.fi" u="1"/>
        <s v="Uimahallin, kylpylän, saunan toimipaikkailmoitus" u="1"/>
        <s v="Visit Äänekosken matkailupalvelut" u="1"/>
        <s v="Kudoslupahakemus (pdf)" u="1"/>
        <s v="Yritysalueet ja toimitilat" u="1"/>
        <s v="Lupiin liittyvä katselmustoiminta sekä suunnittelijoiden ja työnjohtajien kelpoisuudet" u="1"/>
        <s v="Vesiliikennelain mukainen ilmoitus" u="1"/>
        <s v="Avustusten haku" u="1"/>
        <s v="Ilmoitus jätteen ammattimaisesta keräyksestä jätehuoltorekisteriin" u="1"/>
        <s v="Maataloustukien neuvonta" u="1"/>
        <s v="Verivalmisteen siirron aiheuttama vakava haittavaikutus ja väärän verivalmisteen siirto (doc)" u="1"/>
        <s v="Talousvesien kärittelyvaatimuksista poikkeaminen" u="1"/>
        <s v="Kesätyöt Hollolan kunnassa" u="1"/>
        <s v="Työllisyyspalvelut" u="1"/>
        <s v="Rakennusrasitteet" u="1"/>
        <s v="Ympäristönäyttenottajien sertifiointijärjestelmä" u="1"/>
        <s v="Kesätyöseteleistä maksettava tuki" u="1"/>
        <s v="Verivalmisteiden siirtojen aiheuttamien vakavien haittavaikutusten vuosiyhteenveto (doc)" u="1"/>
        <s v="Yritysrahoitus ja rahoitushakemusten laatiminen" u="1"/>
        <s v="Huumausaineiden neljännevuosi-ilmoitukset" u="1"/>
        <s v="Tiedonvälitys sähköisiä webinaareja hyödyntämällä" u="1"/>
        <s v="Maastoliikennelain mukainen ilmoitus" u="1"/>
        <s v="Investointi- ja  kehittämishankkeiden aktivointi ja valmistelu yritysten kanssa" u="1"/>
        <s v="Lääketehtaan vastuunalainen johtaja" u="1"/>
        <s v="Toripaikkojen varaaminen" u="1"/>
        <s v="Palveluseteli" u="1"/>
        <s v="Rahoitusneuvonta aloittaville ja toimiville yrityksille" u="1"/>
        <s v="Lupa maiseman muuttamiseen" u="1"/>
        <s v="Veripalvelulaitoksen vuosiyhteenveto vakavista vaaratilanteista" u="1"/>
        <s v="Vuokratilat" u="1"/>
        <s v="Kaupunginhallituksen avustukset" u="1"/>
        <s v="Ilmoitus lannan levittämistä" u="1"/>
        <s v="Viljelijätukihaku" u="1"/>
        <s v="Maaseutuyrittäjien lomituspalvelut" u="1"/>
        <s v="Lomituspalvelu" u="1"/>
        <s v="Ennakkoilmoitus kliinisestä eläinlääketutkimuksesta (pdf)" u="1"/>
        <s v="Työterveys- Pihlajalinna" u="1"/>
        <s v="Taitelija-ateljeetilan anominen" u="1"/>
        <s v="GLP-valvonta" u="1"/>
        <s v="Vesannon yritystuki" u="1"/>
        <s v="Leirintäilmoitus" u="1"/>
        <s v="Cloudia" u="1"/>
        <s v="Kaupungin avustukset (kulttuuri, liikunta ja nuoriso)" u="1"/>
        <s v="Elinluovutus- ja siirtotoiminta – Lomake vakaville haittavaikutuksille ja vaaratilanteille (doc)" u="1"/>
        <s v="Rakennuslupa-asiat" u="1"/>
        <s v="Suunnitteluaineiston tilaus" u="1"/>
        <s v="Kesäduuniseteli" u="1"/>
        <s v="Käyttäjän vaaratilanneilmoituslomake (pdf)" u="1"/>
        <s v="GMP/GDP non compliance - Jaetut lääkenäytteet" u="1"/>
        <s v="Tutkimuslupapalvelu - hankepalvelu" u="1"/>
        <s v="Verivalmisteen laatupoikkeaman aiheuttama vakava haittavaikutus (doc)" u="1"/>
        <s v="Maitoalan laitos, hyväksymishakemus" u="1"/>
        <s v="Neuvonta omistajanvaihdoksissa" u="1"/>
        <s v="Rakentamisen luvat" u="1"/>
        <s v="Betoni- ja tiilijäte" u="1"/>
        <s v="Teatterin/orkesterin mahdollinen yritysmyynti" u="1"/>
        <s v="saatavuushäiriöt (haku)" u="1"/>
        <s v="Ilmoituksen tekeminen kuluttaja-asiamiehelle" u="1"/>
        <s v="Teollisuus- ja yritystontin osto/vuokraus" u="1"/>
        <s v="Palvelut sijoittuville yrityksille" u="1"/>
        <s v="ATMP-kansallisen toiminnan vakava vaaratilanne" u="1"/>
        <s v="Kiinteistön ja vuokranvälityksen valvontarekisteri -VäSä" u="1"/>
        <s v="Rakentamisen asiakirjojen myynti" u="1"/>
        <s v="Maatalousyrittäjien tuotantotukien haku Vipu-palvelu" u="1"/>
        <s v="Lääkekeskuksen toiminnan olennainen muutos" u="1"/>
        <s v="Maaseutupalvelut" u="1"/>
        <s v="Lääkkeiden maahantuonti LääkeL 17 §" u="1"/>
        <s v="Työllistämisen kuntalisä yrityksille ja yhteisöille" u="1"/>
        <s v="Kiinteistönmuodostus" u="1"/>
        <s v="Maksukiellon saajan asiointi" u="1"/>
        <s v="Valtio yksinyrittäjien tuki koronavirustilanteessa" u="1"/>
        <s v="Koulu, oppilaitos toimipaikkailmoitus" u="1"/>
        <s v="apteekkiluvan hakeminen" u="1"/>
        <s v="KKP-aineiden vuositilasto" u="1"/>
        <s v="Tarkastusilmoitus muilta viranomaisilta" u="1"/>
        <s v="Määräaikaiset erityisluvat, vet ja ihmislääkkeet" u="1"/>
        <s v="Verivalmisteen laatua ja turvallisuutta uhannut vakava vaaratilanne (doc)" u="1"/>
        <s v="Verikeskuksen toiminnan aloittaminen tai olennainen muutos" u="1"/>
        <s v="Graafiset palvelut" u="1"/>
        <s v="KKP-aineen maahantuonti" u="1"/>
        <s v="KETIn asiantuntijapalvelun ajanvaraus" u="1"/>
        <s v="Sähköinen Tontti- ja toimitilapalvelu" u="1"/>
        <s v="Myyntilupien peruutusilmoitukset" u="1"/>
        <s v="Tuonti-, vienti-, tullivarasto- ja passitusilmoitusten liitteiden lähettäminen - yrityksille" u="1"/>
        <s v="Ympäristölliset lupa-asiat" u="1"/>
        <s v="Yrityksille suunnatut rakentamisen lupapalvelut (Lupapiste.fi)" u="1"/>
        <s v="Ulosottoasioiden tilanteen seuranta" u="1"/>
        <s v="Yrityksen perustamisasiakirjat" u="1"/>
        <s v="Haja-asutuksen jätevesien käsittelyvaatimuksista poikkeaminen" u="1"/>
        <s v="Työllisyyspalvelujen avustukset" u="1"/>
        <s v="toimitilojen kartoitus ja esittely" u="1"/>
        <s v="Tilojen, alueiden tapahtumakäyttöön haku" u="1"/>
        <s v="Rakennus-, Toimenpide- (sis. mm. terassiluvat), Maisematyö- ja Purkamisluvat sekä suunnittelijoiden kelpoisuudet" u="1"/>
        <s v="Maisematyölupa (rakennusvalvonta)" u="1"/>
        <s v="Neuvonta markkinoinnin kehittämisessä" u="1"/>
        <s v="Neuvonta yrityksen talousasioissa" u="1"/>
        <s v="Neuvontapalvelu" u="1"/>
        <s v="Vellamo-kanava" u="1"/>
        <s v="Toimitilojen vuokrasopimus" u="1"/>
        <s v="Hankeneuvonta" u="1"/>
        <s v="Ympäristöterveydenhuolto" u="1"/>
        <s v="Työterveyssopimus" u="1"/>
        <s v="Terveydensuojelulain mukainen hakemus ja ilmoitus talousvesilaitoksesta" u="1"/>
        <s v="Toimintaohjeet yrityksille koronavirustilanteessa, koranarahoitus ja -tuet" u="1"/>
        <s v="Työterveyshuolto" u="1"/>
        <s v="Sähköinen asiointi, rakennuslupa-asiat" u="1"/>
        <s v="Infra" u="1"/>
        <s v="Rakentamisen lupiin liittyvien kartta-aineistojen hakeminen ja myynti" u="1"/>
        <s v="Alkavien yrittäjien neuvonta ja tuet" u="1"/>
        <s v="Venepaikat" u="1"/>
        <s v="Työllistämisen Hollola-lisä" u="1"/>
        <s v="Nikotiinivalmisteiden luvat" u="1"/>
        <s v="Anna vihje kartellista, muusta kilpalunrajoituksesta tai laittomasta suorahankinnasta" u="1"/>
        <s v="Kulttuuritilojen varaukset" u="1"/>
        <s v="VVeden uusi  AsiakasOnline -&gt; lisäkehitt." u="1"/>
        <s v="Rakennusvalvonnan lupa-asiat" u="1"/>
        <s v="Kiinteistöihin liittyvät asiakirjatilaukset" u="1"/>
        <s v="Karjatalousyrittäjien kuntatuki" u="1"/>
        <s v="Säteilyaltistuksen seuranta-asiakirjan ja työntekijän annosraportin tilaaminen" u="1"/>
        <s v="Yhdistysten toiminta-avustukset" u="1"/>
        <s v="Reklamaatioapuri" u="1"/>
        <s v="Joukkoliikenteen matkakortti ja lataus" u="1"/>
        <s v="Toimitila- ja tonttirekisteri" u="1"/>
        <s v="Yhteystiedot myyntiluvanhaltijan ja Lääkealan turvallisuus- ja kehittämiskeskus Fimean välistä yhteydenpitoa varten (doc)" u="1"/>
        <s v="Kaivu- ja sijoitusluvan hakeminen" u="1"/>
        <s v="Vapautus viemäriin liittymisvelvollisuudesta" u="1"/>
        <s v="Lomitusnetti" u="1"/>
        <s v="Palute ruokahuollolle" u="1"/>
        <s v="Asiointipisteet Kiteellä ja Kesälahdella" u="1"/>
        <s v="KKP-aineiden maahantuonti-ilmoitukset" u="1"/>
        <s v="Eläintenpitäjä ja pitopaikkarekiseri" u="1"/>
        <s v="Elintarvikehuoneistoilmoitus" u="1"/>
        <s v="HSEQ-palautejärjestelmä (otetaan mahdollisesti käyttöön v. 2021 aikana)" u="1"/>
        <s v="Lääketukkukauppahakemuslomake (uusi toimija) (pdf)" u="1"/>
        <s v="liiketoimintasuunnitelmassa avustaminen" u="1"/>
        <s v="Yritystietojen päivitys CRM:n kautta." u="1"/>
        <s v="Yrittäjän neuvontapalvelu" u="1"/>
        <s v="Kunnan järjestämät ruokapalvelut" u="1"/>
        <s v="Kala-alan laitos, hyväksymisilmoitus" u="1"/>
        <s v="liikuntavuorot" u="1"/>
        <s v="Taimiaineisto - Toiminnan harjoittaminen" u="1"/>
        <s v="Kaupungin palautepalvelu" u="1"/>
        <s v="Veripalvelulaitoksen vuosiyhteenveto vakavista haittavaikutuksista" u="1"/>
        <s v="Toripaikkojen vuokraus" u="1"/>
        <s v="E-aineistojen käyttö" u="1"/>
        <s v="cloudia.fi" u="1"/>
        <s v="Salivuorohakemus" u="1"/>
        <s v="Erityislupahakemus (pdf)" u="1"/>
        <s v="yhteisöjen kirjastokortti" u="1"/>
        <s v="Palvelusetelin hakeminen" u="1"/>
        <s v="Kaavatiedot" u="1"/>
        <s v="Investointituki yrityksille" u="1"/>
        <s v="Ilmoitusmenettely" u="1"/>
        <s v="Veripalvelulaitoksen toiminnan olennainen muutos" u="1"/>
        <s v="Tietoturvallinenviestintä- kanava" u="1"/>
        <s v="Kantelukäsittelyn kehittäminen ja digitalisointi" u="1"/>
        <s v="Ilmoitus epäillystä lääkkeen/rokotteen haittavaikutuksesta (pdf)" u="1"/>
        <s v="Elintarvikehuoneistohakemus" u="1"/>
        <s v="Suomelle esitettävä pyyntö toimia viitejäsenvaltiona tunnustamismenettelyssä (MRP RMS request form) (doc)" u="1"/>
        <s v="Kunnan ja yritysten välinen yhteydenpito" u="1"/>
        <s v="Siementuotanto - Vapaaehtoiset laboratoriopalvelut" u="1"/>
        <s v="Ulosoton hakeminen ja uudistaminen" u="1"/>
        <s v="Matkapakettiapuri" u="1"/>
        <s v="Veripalvelulaitoksen vastuuhenkilö" u="1"/>
        <s v="Kuntalaispalaute" u="1"/>
        <s v="Taimiaineisto - Toiminnan aloittaminen" u="1"/>
        <s v="Todistusten antaminen: yleisöjulkinen todistus ja velallisen ulosottoasiat tuloste" u="1"/>
        <s v="Saldotiedusteluun vastaaminen (passiivisaatavat)" u="1"/>
        <s v="Ennakkokuulemispyyntö" u="1"/>
        <s v="Allekirjoitukset" u="1"/>
        <s v="Ohjaus koulutuksiin, muihin yrityspalveluihin ja kehittämishankkeisiin" u="1"/>
        <s v="Energiatuotteiden valmisteveron palautus" u="1"/>
        <s v="GMP/GDP non compliance - Lääketehtaan pätevyysvaatimukset täyttävä henkilö (QP)" u="1"/>
        <s v="Veripalvelulaitoksen RAB-ilmoitus" u="1"/>
        <s v="Lausuntopalvelu" u="1"/>
        <s v="Muut HTA lomakkeet" u="1"/>
        <s v="Poikkeamislupa-asiat" u="1"/>
        <s v="Rakennuttamispalvelut" u="1"/>
        <s v="Ilmoituspalvelu" u="1"/>
        <s v="Avoin palveluhankintaprosessi" u="1"/>
        <s v="Rinnakkaistuontilupahakemus lääkevalmisteelle (pdf)" u="1"/>
        <s v="Maatalousyrittäjien lomituspalvelut Lomitusnet-palvelu" u="1"/>
        <s v="huumausaineluvat" u="1"/>
        <s v="Kirjaamo- ja arkistopalvelut " u="1"/>
        <s v="yrittäjien neuvonta ja ohjaus asiantuntijoille" u="1"/>
        <s v="MUUTOSILMOITUS, Lääketukkukaupan uusi vastuunalainen johtaja, vastuunalaisen johtajan uusi sijainen tai muutos velvoitevarastoinnin yhteyshenkilöön" u="1"/>
        <s v="Huolto- ja korjaustarpeista kunnan kiinteistöissä ilmoittaminen" u="1"/>
        <s v="Lupa-asiat" u="1"/>
        <s v="Perintövero" u="1"/>
        <s v="Pohjoismainen jätesiirtoportaali (Nordic TFS)" u="1"/>
        <s v="haittavaikutusilmoitukset" u="1"/>
        <s v="Vesihuoltolain mukainen lupa" u="1"/>
        <s v="Invest Kurikka" u="1"/>
        <s v="Elinsiirtokeskuksen vakava vaaratilanne" u="1"/>
        <s v="Asiakirjan allekirjoittaminen sähköisesti" u="1"/>
        <s v="Liha-alan laitos, hyväksymishakemus" u="1"/>
        <s v="Kuvaohjelmien ilmoittaminen rekisteriin" u="1"/>
        <s v="Tontit ja toimitilat palvelu" u="1"/>
        <s v="Apteekin verkkopalvelun ennakkoilmoituslomake" u="1"/>
        <s v="Aloitteet" u="1"/>
        <s v="Liikuntatila, kuntosali toimipaikkailmoitus" u="1"/>
        <s v="Maasto- ja vesiliikennelain mukainen lupa" u="1"/>
        <s v="Tuottaja- ja toimialaorganisaatiotuki" u="1"/>
        <s v="Yritysinfot ja koulutukset" u="1"/>
        <s v="Rakentamisen aikaisen valvonta" u="1"/>
        <s v="Tapahtumalupia, jotka eivät ole lupapisteessä" u="1"/>
        <s v="Asiakaspalvelun varausjärjestelmä ja nettikauppa" u="1"/>
        <s v="SAATAVUUSHÄIRIÖILMOITUS/ilmoitus kaupanpidon keskeytyksestä (pdf)" u="1"/>
        <s v="Ympäristönsuojelu, maa-ainesten otto, maa-aineiston ottolupa" u="1"/>
        <s v="Ennakkoilmoitus tutkimuslääkkeen valmistuksesta" u="1"/>
        <s v="Myyntiluvan peruuttaminen" u="1"/>
        <s v="Sähköinen asiointi" u="1"/>
        <s v="Valokuvien jakelupalvelu" u="1"/>
        <s v="Osoitteen antaminen" u="1"/>
        <s v="Perintätoimen valvontarekisteri - PEKSI" u="1"/>
        <s v="Ilmoitus IVD-laitteen suorituskykyarvioinnista (pdf)" u="1"/>
        <s v="Avustukset" u="1"/>
        <s v="Radonmittausten hyväksynnän hakeminen" u="1"/>
        <s v="Rahanpesun valvontarekisteri- RAKSI" u="1"/>
        <s v="Haahtela - kiinteistöjen vikailmoitukset" u="1"/>
        <s v="Tontit asumiseen" u="1"/>
        <s v="Maankäyttöluvat" u="1"/>
        <s v="GLP-testauslaitoksen muutos" u="1"/>
        <s v="Yrittäjän yhteydenottopyyntö kaikissa asioissa" u="1"/>
        <s v="Kauppaantuloilmoitus (doc)" u="1"/>
        <s v="Keskitetty asiointipiste" u="1"/>
        <s v="Yritystoiminnan lopettamisilmoitus" u="1"/>
        <s v="Asiakastietojen ilmoittaminen (doc)" u="1"/>
        <s v="Liite 3: Vakuutus huumausainelain (373/2008) 16 §:ssä tarkoitetulle vastuuhenkilölle ja tämän sijaisille (pdf)" u="1"/>
        <s v="Avustukset yhdistyksille ja yhteisölle" u="1"/>
        <s v="Omatoiminen tiedon hakeminen, kysytyimmät kysymykset" u="1"/>
        <s v="Sähköinen rakennuslupa-asioiden käsittely" u="1"/>
        <s v="Palvelupisteen toiminnan olennainen muutos" u="1"/>
        <s v="Harrastekalenteri" u="1"/>
        <s v="Tapahtumajärjestäjien koulutukset" u="1"/>
        <s v="oppisopimuskorvaukset" u="1"/>
        <s v="tilaisuudet, työpajat ja tapahtumat eri teemoilla" u="1"/>
        <s v="Apteekin yhteystietojen muutosilmoitus" u="1"/>
        <s v="Erityiskuljetusluvat" u="1"/>
        <s v="Aumausilmoitus/patterointi" u="1"/>
        <s v="Yrityksen rekrytointi ja henkilöstöasiat" u="1"/>
        <s v="Avoimet työpaikat ja työhakemus kunnassa toimivien yrittäjien työpaikkoi" u="1"/>
        <s v="Ilmoitus yhteyshenkilöstä tuotevirhetilanteissa (doc)" u="1"/>
        <s v="Alkutuotantopaikasta ilmoitus" u="1"/>
        <s v="Maa-aineslupien valvonta" u="1"/>
        <s v="Palaute/yhteydenotto" u="1"/>
        <s v="Siirtoasiakirjarekisteri" u="1"/>
        <s v="Katualueiden käyttölupien käsittely" u="1"/>
        <s v="Myyntilupien vientitodistukset" u="1"/>
        <s v="Teknisten palvelujen yksiköiden vikailmoitukset ja palaute esim. katuvaloviat (lomakkeita on tulossa mahdollisesti lisää eri yksiköile)" u="1"/>
        <s v="Avustus asunto-osuuskuntahankkeen perustamiseen" u="1"/>
        <s v="Avin Tietopalvelusivusto" u="1"/>
        <s v="Kudoslaitoksen RATC-ilmoitus" u="1"/>
        <s v="Yrityksen perustaminen" u="1"/>
        <s v="Taimiaineisto - Toiminnan lopettaminen" u="1"/>
        <s v="Sairaala-apteekkien luvat" u="1"/>
        <s v="Tuotantoeläinten pitäjät - Luomu luvat" u="1"/>
        <s v="Aloittavien ja toimivien  yritysten neuvonta" u="1"/>
        <s v="Maaseutulautakunnan kehittämistuet" u="1"/>
        <s v="tonttien myynti, vuokraus" u="1"/>
        <s v="Sähköiset sijoitus- ja kaivuluvat" u="1"/>
        <s v="Liite 2: Säännöllisesti huumausaineiden vienti-, tuonti, käsittely- tai valmistuslupia hakevan toiminnanharjoittajan vakuutus (pdf)" u="1"/>
        <s v="ATMP-lääkkeiden valmistuslupa" u="1"/>
        <s v="Asuntotarkastuspyyntö" u="1"/>
        <s v="Iisalmen kaupungin tapahtumatuki" u="1"/>
        <s v="Lupa kunnan omistaman yleisen alueen käyttöön" u="1"/>
        <s v="Kudoslaitoksen vastuuhenkilö" u="1"/>
        <s v="Kaupanpitämisen keskeytyminen jakelijan toimesta" u="1"/>
        <s v="Toimintatuki ja kuntalisä yrityksille ja kolmannen sektorin toimijoille" u="1"/>
        <s v="Lupa alueen tilapäiseen käyttöön" u="1"/>
        <s v="Suunnittelutarveratkaisu rakentamiseen liittyen" u="1"/>
        <s v="Talousjätevesien käsittelyvaatimuksista poikkeaminen" u="1"/>
        <s v="Avoimet työpaikat ja työhakemus kunnassa toimivien yrittäjien työpaikkoihin" u="1"/>
        <s v="tuotevirheilmoitukset" u="1"/>
        <s v="Lupahallinnon asiointipalvelu" u="1"/>
        <s v="Yksinyrittäjätuen myöntäminen korona -häiriötilanteessa" u="1"/>
        <s v="Aineistopalvelut" u="1"/>
        <s v="Vesimittareiden lukeminen" u="1"/>
        <s v="Eläinperäisten elintarvikkeiden ensisaapumistoiminta" u="1"/>
        <s v="Tonttihakemus yritystontista tai yritystilat" u="1"/>
      </sharedItems>
    </cacheField>
    <cacheField name="Kuvaus" numFmtId="0">
      <sharedItems containsBlank="1" longText="1"/>
    </cacheField>
    <cacheField name="IlmNormNimi" numFmtId="0">
      <sharedItems containsBlank="1"/>
    </cacheField>
    <cacheField name="IlmTyyppi" numFmtId="0">
      <sharedItems containsBlank="1" count="9">
        <s v="Luvat"/>
        <s v="Ilmoitukset"/>
        <s v="API-palvelu"/>
        <s v="Tietopalvelu"/>
        <s v="Muu palvelu"/>
        <s v="Neuvontapalvelu"/>
        <s v="Tuet ja avustukset"/>
        <s v="Jätehuolto"/>
        <m/>
      </sharedItems>
    </cacheField>
    <cacheField name="Daste" numFmtId="0">
      <sharedItems containsBlank="1" count="17">
        <s v="0.3"/>
        <s v="1.1"/>
        <s v="0.5"/>
        <s v="Ei digitoteutusta"/>
        <m/>
        <s v="1.0"/>
        <s v="0.9"/>
        <s v="yli 1.1"/>
        <s v="valmis" u="1"/>
        <s v="Myös luonnollisille henkilöille" u="1"/>
        <s v="Myöhemmin" u="1"/>
        <s v="0.0" u="1"/>
        <s v="Nykyinen digiaste" u="1"/>
        <s v="0.1" u="1"/>
        <s v="0,5" u="1"/>
        <s v="Q3/2022" u="1"/>
        <s v="Vain elinkeinotoimintaa harjoittaville" u="1"/>
      </sharedItems>
    </cacheField>
    <cacheField name="DL" numFmtId="0">
      <sharedItems containsBlank="1" count="29">
        <s v="Myöhemmin"/>
        <m/>
        <s v="Q4/2021"/>
        <s v="Q3/2021"/>
        <s v="Q2/2022"/>
        <s v="Q4/2022"/>
        <s v="Q2/2021"/>
        <s v="Q4/2020"/>
        <s v="Q1/2022"/>
        <s v="Q1/2021"/>
        <s v="2023, jos sähköinen lupajärjestelmä saadaan käyttöön"/>
        <s v="Q3/2022"/>
        <s v="Myöhemmin?"/>
        <s v="Q2/2020"/>
        <s v="Q3/2020"/>
        <s v="Palvelua käyttää aina vain luonnollinen henkilö, vaikka asianomainen voi olla myös yritys. Yrityksen puolesta rikosilmoituksen tekeminen ei ole mahdollista valtuutuksien avulla." u="1"/>
        <s v="Myös luonnollisille henkilöille" u="1"/>
        <s v="Ruokavirasto valmistelee" u="1"/>
        <s v="Avoinna" u="1"/>
        <s v="Tunnistautuminen ei pakollista. Valtuutuksien käyttö ei myöskään tarpeellista." u="1"/>
        <s v="Osa asetietojärjestelmän kokonaisuudistusta Askel-hankkeen puitteissa. Valmistumisaikataulu on 1.3.2024" u="1"/>
        <s v="Liike-hankkeen puitteissa toteutettava sähköisen asiointipalvelun laajennus" u="1"/>
        <s v="milloin tavoitetaso saavutetaan" u="1"/>
        <s v="Osa asedirektiivin vaatimusten toteutushanketta. Valmistumisaikataulu on Q1/2024" u="1"/>
        <s v="Valvira/Ruokavirasto/kunta valmistelee" u="1"/>
        <s v="Vain elinkeinotoimintaa harjoittaville" u="1"/>
        <s v="Uusi järjestelmä käyttöön 2021 aikana" u="1"/>
        <s v="Valvira/Ruokavirasto valmistelee" u="1"/>
        <s v="Sähköisen asioinnin kehityskustannukset tulee jyvittää kyseisen palvelun palveluhintoihin. Tästä syystä pienivolyymisten palveluiden digitalisointi on taloudellisesti mahdotonta ilman erillisrahoitusta." u="1"/>
      </sharedItems>
    </cacheField>
    <cacheField name="Kohde" numFmtId="0">
      <sharedItems containsBlank="1"/>
    </cacheField>
    <cacheField name="Esteet" numFmtId="0">
      <sharedItems containsBlank="1" longText="1"/>
    </cacheField>
    <cacheField name="IlmLaki" numFmtId="0">
      <sharedItems containsBlank="1"/>
    </cacheField>
    <cacheField name="oType" numFmtId="0">
      <sharedItems containsBlank="1" count="5">
        <s v="v"/>
        <s v="k"/>
        <s v="e"/>
        <m/>
        <e v="#N/A" u="1"/>
      </sharedItems>
    </cacheField>
    <cacheField name="OG" numFmtId="0">
      <sharedItems containsBlank="1" count="31">
        <s v="Liikenne- ja viestintäministeriö"/>
        <s v="Valtiovarainministeriö"/>
        <s v="Keski-Suomi"/>
        <s v="Uusimaa"/>
        <s v="Eduskunta"/>
        <s v="Sisäministeriö"/>
        <s v="Pohjanmaa"/>
        <s v="Pohjois-Pohjanmaa"/>
        <s v="Työ- ja elinkeinoministeriö"/>
        <s v="Sosiaali- ja terveysministeriö"/>
        <s v="Pohjois-Savo"/>
        <s v="Etelä-Savo"/>
        <s v="Kainuu"/>
        <s v="Lappi"/>
        <s v="Etelä-Pohjanmaa"/>
        <s v="Varsinais-Suomi"/>
        <s v="Satakunta"/>
        <s v="Pirkanmaa"/>
        <s v="Maa- ja metsätalousministeriö"/>
        <s v="Oikeusministeriö"/>
        <s v="Ulkoministeriö"/>
        <s v="Ympäristöministeriö"/>
        <s v="Opetus- ja kulttuuriministeriö"/>
        <s v="Puolustusministeriö"/>
        <s v="Pohjois-Karjala"/>
        <s v="Päijät-Häme"/>
        <s v="Etelä-Karjala"/>
        <m/>
        <s v="Kymenlaakso" u="1"/>
        <e v="#N/A" u="1"/>
        <s v="Keski-Pohjanmaa" u="1"/>
      </sharedItems>
    </cacheField>
    <cacheField name="Kkoko" numFmtId="0">
      <sharedItems containsBlank="1" count="9">
        <s v=""/>
        <s v="yli 100 000"/>
        <s v="40 001 - 100 000"/>
        <s v="alle 6001"/>
        <s v="10 001 - 20 000"/>
        <s v="20 001 - 40 000"/>
        <s v="6 001 - 10000"/>
        <m/>
        <e v="#N/A" u="1"/>
      </sharedItems>
    </cacheField>
    <cacheField name="VastMin"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Ohvo Petteri (VM)" refreshedDate="44510.333566898145" createdVersion="6" refreshedVersion="6" minRefreshableVersion="3" recordCount="4646">
  <cacheSource type="worksheet">
    <worksheetSource ref="B1:M1048576" sheet="Palvelut"/>
  </cacheSource>
  <cacheFields count="12">
    <cacheField name="Palvelu" numFmtId="0">
      <sharedItems containsBlank="1"/>
    </cacheField>
    <cacheField name="Kuvaus" numFmtId="0">
      <sharedItems containsBlank="1" longText="1"/>
    </cacheField>
    <cacheField name="IlmNormNimi" numFmtId="0">
      <sharedItems containsBlank="1"/>
    </cacheField>
    <cacheField name="IlmTyyppi" numFmtId="0">
      <sharedItems containsBlank="1" count="9">
        <s v="Ilmoitukset"/>
        <s v="Luvat"/>
        <s v="Muu palvelu"/>
        <s v="Neuvontapalvelu"/>
        <s v="Tietopalvelu"/>
        <s v="Tuet ja avustukset"/>
        <s v="API-palvelu"/>
        <m/>
        <s v="Jätehuolto" u="1"/>
      </sharedItems>
    </cacheField>
    <cacheField name="Daste" numFmtId="0">
      <sharedItems containsBlank="1" count="13">
        <s v="0.5"/>
        <s v="0.3"/>
        <s v="1.1"/>
        <m/>
        <s v="0.9"/>
        <s v="1.0"/>
        <s v="Ei digitoteutusta"/>
        <s v="yli 1.1"/>
        <s v="valmis" u="1"/>
        <s v="43831.0" u="1"/>
        <s v="0.0" u="1"/>
        <s v="0.1" u="1"/>
        <s v="0,5" u="1"/>
      </sharedItems>
    </cacheField>
    <cacheField name="DL" numFmtId="0">
      <sharedItems containsBlank="1"/>
    </cacheField>
    <cacheField name="Kohde" numFmtId="0">
      <sharedItems containsBlank="1"/>
    </cacheField>
    <cacheField name="Esteet" numFmtId="0">
      <sharedItems containsBlank="1" longText="1"/>
    </cacheField>
    <cacheField name="IlmLaki" numFmtId="0">
      <sharedItems containsBlank="1"/>
    </cacheField>
    <cacheField name="oType" numFmtId="0">
      <sharedItems containsBlank="1" count="4">
        <s v="k"/>
        <s v="v"/>
        <s v="e"/>
        <m/>
      </sharedItems>
    </cacheField>
    <cacheField name="OG" numFmtId="0">
      <sharedItems containsBlank="1" count="30">
        <s v="Pohjois-Pohjanmaa"/>
        <s v="Ympäristöministeriö"/>
        <s v="Työ- ja elinkeinoministeriö"/>
        <s v="Valtiovarainministeriö"/>
        <s v="Satakunta"/>
        <s v="Uusimaa"/>
        <s v="Keski-Suomi"/>
        <s v="Eduskunta"/>
        <s v="Lappi"/>
        <s v="Pohjois-Savo"/>
        <s v="Päijät-Häme"/>
        <s v="Pohjois-Karjala"/>
        <s v="Liikenne- ja viestintäministeriö"/>
        <s v="Sisäministeriö"/>
        <s v="Maa- ja metsätalousministeriö"/>
        <s v="Etelä-Savo"/>
        <s v="Pirkanmaa"/>
        <s v="Varsinais-Suomi"/>
        <s v="Oikeusministeriö"/>
        <s v="Kainuu"/>
        <s v="Puolustusministeriö"/>
        <s v="Etelä-Karjala"/>
        <s v="Sosiaali- ja terveysministeriö"/>
        <s v="Opetus- ja kulttuuriministeriö"/>
        <s v="Etelä-Pohjanmaa"/>
        <s v="Ulkoministeriö"/>
        <s v="Pohjanmaa"/>
        <m/>
        <s v="Kymenlaakso" u="1"/>
        <s v="Keski-Pohjanmaa" u="1"/>
      </sharedItems>
    </cacheField>
    <cacheField name="Kkoko"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Ohvo Petteri (VM)" refreshedDate="44510.344091435189" createdVersion="6" refreshedVersion="6" minRefreshableVersion="3" recordCount="2036">
  <cacheSource type="worksheet">
    <worksheetSource ref="A1:N2037" sheet="Palvelut"/>
  </cacheSource>
  <cacheFields count="14">
    <cacheField name="IlmOrg" numFmtId="0">
      <sharedItems count="75">
        <s v="Alavuden kaupunki"/>
        <s v="Asumisen rahoitus- ja kehittämiskeskus"/>
        <s v="Business Finland"/>
        <s v="Digi- ja väestötietovirasto"/>
        <s v="Euran kunta"/>
        <s v="Finnvera Oyj"/>
        <s v="Haapaveden kaupunki"/>
        <s v="Helsingin kaupunki"/>
        <s v="Huittisten kaupunki"/>
        <s v="Iin kunta "/>
        <s v="Jyväskylän kaupunki"/>
        <s v="Jämsän kaupunki"/>
        <s v="Kankaanpään kaupunki"/>
        <s v="Kansaneläkelaitos"/>
        <s v="KEHA-keskus"/>
        <s v="Kempeleen kunta"/>
        <s v="Keravan kaupunki"/>
        <s v="Kilpailu- ja kuluttajavirasto"/>
        <s v="Kirkkonummen kunta"/>
        <s v="Kolarin kunta"/>
        <s v="Kuopion kaupunki"/>
        <s v="Lahden kaupunki"/>
        <s v="Laukaan kunta"/>
        <s v="Lieksan kaupunki"/>
        <s v="Liikenne- ja viestintävirasto TRAFICOM"/>
        <s v="Lipertek Oy"/>
        <s v="Luonnonvarakeskus"/>
        <s v="Maahanmuuttovirasto"/>
        <s v="Maanmittauslaitos"/>
        <s v="Mikkelin kaupunki"/>
        <s v="Mänttä-Vilppulan kaupunki"/>
        <s v="Naantalin kaupunki"/>
        <s v="Oikeusrekisterikeskus"/>
        <s v="Oulun kaupunki"/>
        <s v="Paimion kaupunki"/>
        <s v="Paltamon kunta"/>
        <s v="Patentti- ja rekisterihallitus (PRH)"/>
        <s v="Pelkosenniemen kunta"/>
        <s v="Pielaveden kunta"/>
        <s v="Pirkanmaan TE-toimisto"/>
        <s v="Poliisihallitus"/>
        <s v="Porvoon kaupunki"/>
        <s v="Puolustusministeriö"/>
        <s v="Puolustusvoimat"/>
        <s v="Pyhäjärven kaupunki"/>
        <s v="Raaseporin kaupunki"/>
        <s v="Raision kaupunki"/>
        <s v="Ranuan kunta"/>
        <s v="Rautalammin kunta"/>
        <s v="Ristijärven kunta"/>
        <s v="Rovaniemen kaupunki"/>
        <s v="Ruokavirasto"/>
        <s v="Ruokolahden kunta"/>
        <s v="Sisäministeriö"/>
        <s v="Sosiaali- ja terveysministeriö"/>
        <s v="Suomenlinnan hoitokunta"/>
        <s v="Säteilyturvakeskus"/>
        <s v="Tampereen kaupunki"/>
        <s v="Tasa-arvovaltuutettu"/>
        <s v="Teak Oy"/>
        <s v="Terveyden ja hyvinvoinnin laitos (THL)"/>
        <s v="Tilastokeskus"/>
        <s v="Tulli"/>
        <s v="Tuomioistuinlaitos"/>
        <s v="Turun kaupunki"/>
        <s v="Turvallisuus- ja kemikaalivirasto (Tukes)"/>
        <s v="Tuusulan Elinvoima, asuminen ja kehittäminen -palveluyksikkö"/>
        <s v="Ulkoministeriö"/>
        <s v="Utajärven kunta"/>
        <s v="Vaasan kaupunki"/>
        <s v="Valvira"/>
        <s v="Vantaan kaupunki"/>
        <s v="Verohallinto"/>
        <s v="Vihdin kunta"/>
        <s v="Ylöjärven kaupunki"/>
      </sharedItems>
    </cacheField>
    <cacheField name="Palvelu" numFmtId="0">
      <sharedItems/>
    </cacheField>
    <cacheField name="Kuvaus" numFmtId="0">
      <sharedItems containsBlank="1" longText="1"/>
    </cacheField>
    <cacheField name="IlmNormNimi" numFmtId="0">
      <sharedItems/>
    </cacheField>
    <cacheField name="IlmTyyppi" numFmtId="0">
      <sharedItems count="7">
        <s v="Ilmoitukset"/>
        <s v="Luvat"/>
        <s v="Muu palvelu"/>
        <s v="Neuvontapalvelu"/>
        <s v="Tietopalvelu"/>
        <s v="Tuet ja avustukset"/>
        <s v="API-palvelu"/>
      </sharedItems>
    </cacheField>
    <cacheField name="Daste" numFmtId="0">
      <sharedItems containsBlank="1" count="9">
        <s v="0.5"/>
        <s v="0.3"/>
        <s v="1.1"/>
        <m/>
        <s v="0.9"/>
        <s v="1.0"/>
        <s v="Ei digitoteutusta"/>
        <s v="yli 1.1"/>
        <s v="0.1" u="1"/>
      </sharedItems>
    </cacheField>
    <cacheField name="DL" numFmtId="0">
      <sharedItems containsBlank="1"/>
    </cacheField>
    <cacheField name="Kohde" numFmtId="0">
      <sharedItems containsBlank="1"/>
    </cacheField>
    <cacheField name="Esteet" numFmtId="0">
      <sharedItems containsBlank="1" longText="1"/>
    </cacheField>
    <cacheField name="IlmLaki" numFmtId="0">
      <sharedItems containsBlank="1"/>
    </cacheField>
    <cacheField name="oType" numFmtId="0">
      <sharedItems containsBlank="1" count="4">
        <s v="k"/>
        <s v="v"/>
        <s v="e"/>
        <m u="1"/>
      </sharedItems>
    </cacheField>
    <cacheField name="OG" numFmtId="0">
      <sharedItems/>
    </cacheField>
    <cacheField name="Kkoko" numFmtId="0">
      <sharedItems containsBlank="1" count="8">
        <s v="alle 6001"/>
        <s v=""/>
        <s v="10 001 - 20 000"/>
        <s v="6 001 - 10000"/>
        <s v="yli 100 000"/>
        <s v="20 001 - 40 000"/>
        <s v="40 001 - 100 000"/>
        <m u="1"/>
      </sharedItems>
    </cacheField>
    <cacheField name="VastMin" numFmtId="0">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Ohvo Petteri (VM)" refreshedDate="44510.352331481481" createdVersion="6" refreshedVersion="6" minRefreshableVersion="3" recordCount="112">
  <cacheSource type="worksheet">
    <worksheetSource ref="A1:F113" sheet="Yleiset"/>
  </cacheSource>
  <cacheFields count="6">
    <cacheField name="IlmOrg" numFmtId="0">
      <sharedItems containsBlank="1" count="130">
        <s v="Haapaveden kaupunki"/>
        <s v="Asumisen rahoitus- ja kehittämiskeskus"/>
        <s v="Business Finland"/>
        <s v="Digi- ja väestötietovirasto"/>
        <s v="Pelkosenniemen kunta"/>
        <s v="Finnvera Oyj"/>
        <s v="Geologian tutkimuskeskus"/>
        <s v="Ylöjärven kaupunki"/>
        <s v="Vantaan kaupunki"/>
        <s v="Mänttä-Vilppulan kaupunki"/>
        <s v="Paimion kaupunki"/>
        <s v="Vihdin kunta"/>
        <s v="Ruokolahden kunta"/>
        <s v="Jyväskylän kaupunki"/>
        <s v="Kirkkonummen kunta"/>
        <s v="Kansaneläkelaitos"/>
        <s v="KEHA-keskus"/>
        <s v="Tampereen kaupunki"/>
        <s v="Iin kunta "/>
        <s v="Kilpailu- ja kuluttajavirasto"/>
        <s v="Kempeleen kunta"/>
        <s v="Kolarin kunta"/>
        <s v="Paltamon kunta"/>
        <s v="Ranuan kunta"/>
        <s v="Vaasan kaupunki"/>
        <s v="Euran kunta"/>
        <s v="Liikenne- ja viestintävirasto TRAFICOM"/>
        <s v="Laukaan kunta"/>
        <s v="Luonnonvarakeskus"/>
        <s v="Maahanmuuttovirasto"/>
        <s v="Maanmittauslaitos"/>
        <s v="Kuopion kaupunki"/>
        <s v="Lieksan kaupunki"/>
        <s v="Lipertek Oy"/>
        <s v="Oikeusrekisterikeskus"/>
        <s v="Raision kaupunki"/>
        <s v="Tuusulan Elinvoima, asuminen ja kehittäminen -palveluyksikkö"/>
        <s v="Porvoon kaupunki"/>
        <s v="Patentti- ja rekisterihallitus (PRH)"/>
        <s v="Turun kaupunki"/>
        <s v="Naantalin kaupunki"/>
        <s v="Pirkanmaan TE-toimisto"/>
        <s v="Poliisihallitus"/>
        <s v="Oulun kaupunki"/>
        <s v="Puolustusministeriö"/>
        <s v="Puolustusvoimat"/>
        <s v="Utajärven kunta"/>
        <s v="Mikkelin kaupunki"/>
        <s v="Alavuden kaupunki"/>
        <s v="Jämsän kaupunki"/>
        <s v="Huittisten kaupunki"/>
        <s v="Keravan kaupunki"/>
        <s v="Lahden kaupunki"/>
        <s v="Ruokavirasto"/>
        <s v="Rovaniemen kaupunki"/>
        <s v="Sisäministeriö"/>
        <s v="Sosiaali- ja terveysministeriö"/>
        <s v="Suomenlinnan hoitokunta"/>
        <s v="Säteilyturvakeskus"/>
        <s v="Ristijärven kunta"/>
        <s v="Tasa-arvovaltuutettu"/>
        <s v="Terveyden ja hyvinvoinnin laitos (THL)"/>
        <s v="Tilastokeskus"/>
        <s v="Tulli"/>
        <s v="Tuomioistuinlaitos"/>
        <s v="Raaseporin kaupunki"/>
        <s v="Turvallisuus- ja kemikaalivirasto (Tukes)"/>
        <s v="Pielaveden kunta"/>
        <s v="Ulkoministeriö"/>
        <s v="Helsingin kaupunki"/>
        <s v="Teak Oy"/>
        <s v="Valvira"/>
        <s v="Kankaanpään kaupunki"/>
        <s v="Verohallinto"/>
        <s v="Pyhäjärven kaupunki"/>
        <s v="Rautalammin kunta"/>
        <m/>
        <s v="Vakuutusoikeus" u="1"/>
        <s v="Rikosseuraamuslaitos" u="1"/>
        <s v="Liikenne- ja viestintävirasto (Traficom) " u="1"/>
        <s v="Teuvan kunta" u="1"/>
        <s v="Joroisten kunta" u="1"/>
        <s v="Kansallinen audiovisuaalinen instituutti" u="1"/>
        <s v="Keiteleen kunta" u="1"/>
        <s v="Kitee" u="1"/>
        <s v="Kangasalan kaupunki" u="1"/>
        <s v="Kansallisarkisto" u="1"/>
        <s v="Sosiaali- ja terveysalan lupa- ja valvontavirasto, Valvira" u="1"/>
        <s v="Hollolan kunta" u="1"/>
        <s v="Siilinjärvi" u="1"/>
        <s v="Rautavaaran kunta" u="1"/>
        <s v="Sotkamon kunta" u="1"/>
        <s v="Ulosottolaitos" u="1"/>
        <s v="Pieksämäen kaupunki" u="1"/>
        <s v="Suonenjoen kaupunki" u="1"/>
        <s v="Äänekosken kaupunki" u="1"/>
        <s v="Sipoon kunta" u="1"/>
        <s v="Järvenpään kaupunki" u="1"/>
        <s v="Vesannon kunta" u="1"/>
        <s v="Keski-Karjalan Kehitysyhtiö Oy KETI" u="1"/>
        <s v="Fimea" u="1"/>
        <s v="Lohjan kaupunki" u="1"/>
        <s v="Tervolan kunta" u="1"/>
        <s v="Savonlinnan kaupunki" u="1"/>
        <s v="Leppävirran kunta" u="1"/>
        <s v="Kontionloikka Oy" u="1"/>
        <s v="Kivijärven kunta" u="1"/>
        <s v="Tietosuojavaltuutetun toimisto" u="1"/>
        <s v="Turvallisuus- ja kemikaalivirasto (Tukes) (Dnro 1908/00.00.03/2020)" u="1"/>
        <s v="Hätäkeskuslaitos" u="1"/>
        <s v="Ilmatieteen laitos" u="1"/>
        <s v="Kuusamon kaupunki/Koillis-Suomen kehittämisyhtiö Naturpolis Oy" u="1"/>
        <s v="Lestijärven kunta" u="1"/>
        <s v="Lapinlahden kunta" u="1"/>
        <s v="Vieremän kunta" u="1"/>
        <s v="Suomen ympäristökeskus" u="1"/>
        <s v="Museovirasto" u="1"/>
        <s v="Cursor Oy" u="1"/>
        <s v="Oikeusapu- ja edunvalvontapiirit / Oikeusaputoimistot" u="1"/>
        <s v="Aluehallintovirastot" u="1"/>
        <s v="Kotkan kaupunki" u="1"/>
        <s v="Kiuruveden kaupunki" u="1"/>
        <s v="Tervon kunta" u="1"/>
        <s v="Iisalmen kaupunki" u="1"/>
        <s v="Karvian kunta" u="1"/>
        <s v="Keuruun kaupunki" u="1"/>
        <s v="Sosiaali- ja terveysmnisteriö" u="1"/>
        <s v="Syyttäjälaitos" u="1"/>
        <s v="Työterveyslaitos" u="1"/>
        <s v="Kurikan kaupunki" u="1"/>
      </sharedItems>
    </cacheField>
    <cacheField name="ePalveluita" numFmtId="0">
      <sharedItems containsBlank="1"/>
    </cacheField>
    <cacheField name="Esteet" numFmtId="0">
      <sharedItems containsBlank="1" longText="1"/>
    </cacheField>
    <cacheField name="Otype" numFmtId="0">
      <sharedItems containsBlank="1" count="4">
        <s v="k"/>
        <s v="v"/>
        <s v="e"/>
        <m/>
      </sharedItems>
    </cacheField>
    <cacheField name="Kkoko" numFmtId="0">
      <sharedItems containsBlank="1" count="8">
        <s v="6 001 - 10000"/>
        <s v=""/>
        <s v="alle 6001"/>
        <s v="20 001 - 40 000"/>
        <s v="yli 100 000"/>
        <s v="10 001 - 20 000"/>
        <s v="40 001 - 100 000"/>
        <m/>
      </sharedItems>
    </cacheField>
    <cacheField name="OG" numFmtId="0">
      <sharedItems containsBlank="1" count="30">
        <s v="Pohjois-Pohjanmaa"/>
        <s v="Ympäristöministeriö"/>
        <s v="Työ- ja elinkeinoministeriö"/>
        <s v="Valtiovarainministeriö"/>
        <s v="Lappi"/>
        <s v="Pirkanmaa"/>
        <s v="Uusimaa"/>
        <s v="Varsinais-Suomi"/>
        <s v="Etelä-Karjala"/>
        <s v="Keski-Suomi"/>
        <s v="Eduskunta"/>
        <s v="Kainuu"/>
        <s v="Pohjanmaa"/>
        <s v="Satakunta"/>
        <s v="Liikenne- ja viestintäministeriö"/>
        <s v="Sisäministeriö"/>
        <s v="Maa- ja metsätalousministeriö"/>
        <s v="Pohjois-Savo"/>
        <s v="Pohjois-Karjala"/>
        <s v="Oikeusministeriö"/>
        <s v="Puolustusministeriö"/>
        <s v="Etelä-Savo"/>
        <s v="Päijät-Häme"/>
        <s v="Sosiaali- ja terveysministeriö"/>
        <s v="Opetus- ja kulttuuriministeriö"/>
        <s v="Ulkoministeriö"/>
        <s v="Etelä-Pohjanmaa"/>
        <m/>
        <s v="Kymenlaakso" u="1"/>
        <s v="Keski-Pohjanmaa" u="1"/>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Ohvo Petteri (VM)" refreshedDate="44510.357353240739" createdVersion="6" refreshedVersion="6" minRefreshableVersion="3" recordCount="2399">
  <cacheSource type="worksheet">
    <worksheetSource ref="A1:N2400" sheet="Palvelut"/>
  </cacheSource>
  <cacheFields count="14">
    <cacheField name="IlmOrg" numFmtId="0">
      <sharedItems containsBlank="1"/>
    </cacheField>
    <cacheField name="Palvelu" numFmtId="0">
      <sharedItems containsBlank="1"/>
    </cacheField>
    <cacheField name="Kuvaus" numFmtId="0">
      <sharedItems containsBlank="1" longText="1"/>
    </cacheField>
    <cacheField name="IlmNormNimi" numFmtId="0">
      <sharedItems containsBlank="1"/>
    </cacheField>
    <cacheField name="IlmTyyppi" numFmtId="0">
      <sharedItems containsDate="1" containsBlank="1" containsMixedTypes="1" minDate="2021-01-01T00:00:00" maxDate="2021-01-02T00:00:00" count="21">
        <s v="Ilmoitukset"/>
        <s v="Luvat"/>
        <s v="Muu palvelu"/>
        <s v="Neuvontapalvelu"/>
        <s v="Tietopalvelu"/>
        <s v="Tuet ja avustukset"/>
        <s v="API-palvelu"/>
        <m/>
        <s v="1.0" u="1"/>
        <s v="Vikailoimtuskanava Suomenlinnan asukkaille ja toimijoille" u="1"/>
        <s v="Muu" u="1"/>
        <s v="Lupa" u="1"/>
        <s v="Myöhemmin" u="1"/>
        <s v="Ilmoitukset/Luvat" u="1"/>
        <s v="Jätehuolto" u="1"/>
        <s v="Ei digitoteutusta" u="1"/>
        <s v="0.3" u="1"/>
        <s v="0.5" u="1"/>
        <d v="2021-01-01T00:00:00" u="1"/>
        <s v="0.9" u="1"/>
        <s v="Mobiilipalvelu Suomenlinnan kävijöille" u="1"/>
      </sharedItems>
    </cacheField>
    <cacheField name="Daste" numFmtId="0">
      <sharedItems containsBlank="1" count="17">
        <s v="0.5"/>
        <s v="0.3"/>
        <s v="1.1"/>
        <m/>
        <s v="0.9"/>
        <s v="1.0"/>
        <s v="Ei digitoteutusta"/>
        <s v="yli 1.1"/>
        <s v="valmis" u="1"/>
        <s v="Myös luonnollisille henkilöille" u="1"/>
        <s v="Myöhemmin" u="1"/>
        <s v="0.0" u="1"/>
        <s v="Nykyinen digiaste" u="1"/>
        <s v="0.1" u="1"/>
        <s v="0,5" u="1"/>
        <s v="Q3/2022" u="1"/>
        <s v="Vain elinkeinotoimintaa harjoittaville" u="1"/>
      </sharedItems>
    </cacheField>
    <cacheField name="DL" numFmtId="0">
      <sharedItems containsBlank="1"/>
    </cacheField>
    <cacheField name="Kohde" numFmtId="0">
      <sharedItems containsBlank="1"/>
    </cacheField>
    <cacheField name="Esteet" numFmtId="0">
      <sharedItems containsBlank="1" longText="1"/>
    </cacheField>
    <cacheField name="IlmLaki" numFmtId="0">
      <sharedItems containsBlank="1" count="52">
        <s v="Elintarvikelaki (23/2006)"/>
        <m/>
        <s v="Ympäristönsuojelulaki (527/2014)"/>
        <s v="Maatalousyrittäjien lomituspalvelulaki (1231/1996)"/>
        <s v="Maa-aineslaki (555/1981)"/>
        <s v="Maankäyttö- ja rakennuslaki (132/1999)"/>
        <s v="Lääkelaki (395/1987)"/>
        <s v="Tupakkalaki (549/2016)"/>
        <s v="Vesihuoltolaki (119/2001)"/>
        <s v="Laki maatalouden tukien toimeenpanosta (192/2013)"/>
        <s v="Työttömyysturvalaki (1290/2002)"/>
        <s v="Laki ajoneuvojen siirtämisestä (1508/2019)"/>
        <s v="Laki eläimistä saatavista sivutuotteista (517/2015)"/>
        <s v="Merenkulun ympäristönsuojelulaki (1672/2009)"/>
        <s v="Jätelaki (646/2011)"/>
        <s v="Terveydensuojelulaki (763/1994)"/>
        <s v="Laki kadun ja eräiden yleisten alueiden kunnossa- ja puhtaanapidosta (669/1978)"/>
        <s v="Eläintautilaki (441/2013)"/>
        <s v="Laki kaupanvahvistajista"/>
        <s v="Maankäyttö- ja rakennuslaki, kiinteistönmuodostamislaki (554/1995), kiinteistörekisterilaki (392/1985)"/>
        <s v="Laki pysäköinninvalvonnasta (727/2011)"/>
        <s v="Tieliikennelaki (267/1981)"/>
        <s v="kiinteistönmuodostamislaki (554/1995) ja kiinteistörekisterilaki (392/1985)."/>
        <s v="Kiinteistönmuodostamislaki (554/1995)"/>
        <s v="Laki omistusasuntolainojen korkotuesta (1204/1993)"/>
        <s v="Laki työllisyyden edistämisen kuntakokeilusta 1269/2020"/>
        <s v="Kuntalaki (410/2015) 23 §"/>
        <s v="Laki sosiaali- ja terveydenhuollon palvelusetelistä (569/2009)"/>
        <s v="Maastoliikennelaki (1710/1995)"/>
        <s v="Yksityistielaki 560/2018"/>
        <s v="Kuntalaki (410/2015)"/>
        <s v="Eläinlääkintähuoltolaki (765/2009)"/>
        <s v="Laki kaupanvahvistajista (573/2009)"/>
        <s v="Laki yleisistä kirjastoista (1492/2016)"/>
        <s v="Vesilaki (587/2011)"/>
        <s v="Laki viranomaisen toiminnan julkisuudesta (621/1999)"/>
        <s v="Nuorisolaki (1285/2016)"/>
        <s v="Liikuntalaki (390/2015)"/>
        <s v="Laki yksityisistä teistä (560/2018)"/>
        <s v="Luonnonsuojelulaki (1096/1996)"/>
        <s v="Elintarvikeasetus (178/2002/EY)"/>
        <s v="Eläinsuojelulaki (247/1996)"/>
        <s v="Tartuntatautilaki (1227/2016)"/>
        <s v="Asetus ruumiiden kuljettamista koskevan sopimuksen voimaansaattamisesta (13/1989)"/>
        <s v=""/>
        <s v="EU-asetus (useita)"/>
        <s v="Sairausvakuutuslaki (1224/2004)"/>
        <s v="Valtionavustuslaki (688/2001)"/>
        <s v="Elintarvikelaki (297/2021)"/>
        <s v="Elintarvikelaki 297/2021 ja MMM:n asetus elintarvikehygieniasta 318/2021"/>
        <s v="Ulkoilulaki (606/1973)" u="1"/>
        <s v="Arkistolaki (831/1994)" u="1"/>
      </sharedItems>
    </cacheField>
    <cacheField name="oType" numFmtId="0">
      <sharedItems containsBlank="1" count="5">
        <s v="k"/>
        <s v="v"/>
        <s v="e"/>
        <m/>
        <e v="#N/A" u="1"/>
      </sharedItems>
    </cacheField>
    <cacheField name="OG" numFmtId="0">
      <sharedItems containsBlank="1"/>
    </cacheField>
    <cacheField name="Kkoko" numFmtId="0">
      <sharedItems containsBlank="1"/>
    </cacheField>
    <cacheField name="VastMi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6">
  <r>
    <s v="'020'"/>
    <s v="Akaa"/>
    <s v="'06'"/>
    <s v="Pirkanmaa"/>
    <n v="16475"/>
    <x v="0"/>
    <x v="0"/>
  </r>
  <r>
    <s v="'005'"/>
    <s v="Alajärvi"/>
    <s v="'14'"/>
    <s v="Etelä-Pohjanmaa"/>
    <n v="9562"/>
    <x v="1"/>
    <x v="0"/>
  </r>
  <r>
    <s v="'009'"/>
    <s v="Alavieska"/>
    <s v="'17'"/>
    <s v="Pohjois-Pohjanmaa"/>
    <n v="2519"/>
    <x v="2"/>
    <x v="0"/>
  </r>
  <r>
    <m/>
    <s v="Alavuden kaupunki"/>
    <s v="'17'"/>
    <s v="Pohjois-Pohjanmaa"/>
    <n v="2519"/>
    <x v="2"/>
    <x v="1"/>
  </r>
  <r>
    <s v="'010'"/>
    <s v="Alavus"/>
    <s v="'14'"/>
    <s v="Etelä-Pohjanmaa"/>
    <n v="11468"/>
    <x v="0"/>
    <x v="0"/>
  </r>
  <r>
    <s v="'016'"/>
    <s v="Asikkala"/>
    <s v="'07'"/>
    <s v="Päijät-Häme"/>
    <n v="8083"/>
    <x v="1"/>
    <x v="0"/>
  </r>
  <r>
    <s v="'018'"/>
    <s v="Askola"/>
    <s v="'01'"/>
    <s v="Uusimaa"/>
    <n v="4943"/>
    <x v="2"/>
    <x v="0"/>
  </r>
  <r>
    <s v="'019'"/>
    <s v="Aura"/>
    <s v="'02'"/>
    <s v="Varsinais-Suomi"/>
    <n v="3941"/>
    <x v="2"/>
    <x v="0"/>
  </r>
  <r>
    <s v="'035'"/>
    <s v="Brändö"/>
    <s v="'21'"/>
    <s v="Ahvenanmaa"/>
    <n v="445"/>
    <x v="2"/>
    <x v="0"/>
  </r>
  <r>
    <m/>
    <s v="Cursor Oy"/>
    <s v="'08'"/>
    <s v="Kymenlaakso"/>
    <n v="52126"/>
    <x v="3"/>
    <x v="2"/>
  </r>
  <r>
    <s v="'043'"/>
    <s v="Eckerö"/>
    <s v="'21'"/>
    <s v="Ahvenanmaa"/>
    <n v="952"/>
    <x v="2"/>
    <x v="0"/>
  </r>
  <r>
    <s v="'046'"/>
    <s v="Enonkoski"/>
    <s v="'10'"/>
    <s v="Etelä-Savo"/>
    <n v="1361"/>
    <x v="2"/>
    <x v="0"/>
  </r>
  <r>
    <s v="'047'"/>
    <s v="Enontekiö"/>
    <s v="'19'"/>
    <s v="Lappi"/>
    <n v="1838"/>
    <x v="2"/>
    <x v="0"/>
  </r>
  <r>
    <s v="'049'"/>
    <s v="Espoo"/>
    <s v="'01'"/>
    <s v="Uusimaa"/>
    <n v="289731"/>
    <x v="4"/>
    <x v="0"/>
  </r>
  <r>
    <s v="'050'"/>
    <s v="Euran kunta"/>
    <s v="'04'"/>
    <s v="Satakunta"/>
    <n v="11632"/>
    <x v="0"/>
    <x v="1"/>
  </r>
  <r>
    <s v="'050'"/>
    <s v="Eura"/>
    <s v="'04'"/>
    <s v="Satakunta"/>
    <n v="11632"/>
    <x v="0"/>
    <x v="0"/>
  </r>
  <r>
    <s v="'051'"/>
    <s v="Eurajoki"/>
    <s v="'04'"/>
    <s v="Satakunta"/>
    <n v="9402"/>
    <x v="1"/>
    <x v="0"/>
  </r>
  <r>
    <s v="'052'"/>
    <s v="Evijärvi"/>
    <s v="'14'"/>
    <s v="Etelä-Pohjanmaa"/>
    <n v="2425"/>
    <x v="2"/>
    <x v="0"/>
  </r>
  <r>
    <s v="'060'"/>
    <s v="Finström"/>
    <s v="'21'"/>
    <s v="Ahvenanmaa"/>
    <n v="2593"/>
    <x v="2"/>
    <x v="0"/>
  </r>
  <r>
    <s v="'061'"/>
    <s v="Forssa"/>
    <s v="'05'"/>
    <s v="Kanta-Häme"/>
    <n v="16901"/>
    <x v="0"/>
    <x v="0"/>
  </r>
  <r>
    <s v="'062'"/>
    <s v="Föglö"/>
    <s v="'21'"/>
    <s v="Ahvenanmaa"/>
    <n v="531"/>
    <x v="2"/>
    <x v="0"/>
  </r>
  <r>
    <s v="'065'"/>
    <s v="Geta"/>
    <s v="'21'"/>
    <s v="Ahvenanmaa"/>
    <n v="496"/>
    <x v="2"/>
    <x v="0"/>
  </r>
  <r>
    <s v="'069'"/>
    <s v="Haapajärvi"/>
    <s v="'17'"/>
    <s v="Pohjois-Pohjanmaa"/>
    <n v="7010"/>
    <x v="1"/>
    <x v="0"/>
  </r>
  <r>
    <m/>
    <s v="Haapaveden kaupunki"/>
    <s v="'17'"/>
    <s v="Pohjois-Pohjanmaa"/>
    <n v="6758"/>
    <x v="1"/>
    <x v="1"/>
  </r>
  <r>
    <s v="'071'"/>
    <s v="Haapavesi"/>
    <s v="'17'"/>
    <s v="Pohjois-Pohjanmaa"/>
    <n v="6758"/>
    <x v="1"/>
    <x v="0"/>
  </r>
  <r>
    <s v="'072'"/>
    <s v="Hailuoto"/>
    <s v="'17'"/>
    <s v="Pohjois-Pohjanmaa"/>
    <n v="959"/>
    <x v="2"/>
    <x v="0"/>
  </r>
  <r>
    <s v="'074'"/>
    <s v="Halsua"/>
    <s v="'16'"/>
    <s v="Keski-Pohjanmaa"/>
    <n v="1127"/>
    <x v="2"/>
    <x v="0"/>
  </r>
  <r>
    <s v="'075'"/>
    <s v="Hamina"/>
    <s v="'08'"/>
    <s v="Kymenlaakso"/>
    <n v="20111"/>
    <x v="5"/>
    <x v="0"/>
  </r>
  <r>
    <s v="'076'"/>
    <s v="Hammarland"/>
    <s v="'21'"/>
    <s v="Ahvenanmaa"/>
    <n v="1583"/>
    <x v="2"/>
    <x v="0"/>
  </r>
  <r>
    <s v="'077'"/>
    <s v="Hankasalmi"/>
    <s v="'13'"/>
    <s v="Keski-Suomi"/>
    <n v="4875"/>
    <x v="2"/>
    <x v="0"/>
  </r>
  <r>
    <s v="'078'"/>
    <s v="Hanko"/>
    <s v="'01'"/>
    <s v="Uusimaa"/>
    <n v="8199"/>
    <x v="1"/>
    <x v="0"/>
  </r>
  <r>
    <s v="'079'"/>
    <s v="Harjavalta"/>
    <s v="'04'"/>
    <s v="Satakunta"/>
    <n v="6931"/>
    <x v="1"/>
    <x v="0"/>
  </r>
  <r>
    <s v="'081'"/>
    <s v="Hartola"/>
    <s v="'07'"/>
    <s v="Päijät-Häme"/>
    <n v="2697"/>
    <x v="2"/>
    <x v="0"/>
  </r>
  <r>
    <s v="'082'"/>
    <s v="Hattula"/>
    <s v="'05'"/>
    <s v="Kanta-Häme"/>
    <n v="9422"/>
    <x v="1"/>
    <x v="0"/>
  </r>
  <r>
    <s v="'086'"/>
    <s v="Hausjärvi"/>
    <s v="'05'"/>
    <s v="Kanta-Häme"/>
    <n v="8260"/>
    <x v="1"/>
    <x v="0"/>
  </r>
  <r>
    <s v="'111'"/>
    <s v="Heinola"/>
    <s v="'07'"/>
    <s v="Päijät-Häme"/>
    <n v="18667"/>
    <x v="0"/>
    <x v="0"/>
  </r>
  <r>
    <s v="'090'"/>
    <s v="Heinävesi"/>
    <s v="'10'"/>
    <s v="Etelä-Savo"/>
    <n v="3254"/>
    <x v="2"/>
    <x v="0"/>
  </r>
  <r>
    <m/>
    <s v="Helsingin kaupunki"/>
    <s v="'01'"/>
    <s v="Uusimaa"/>
    <n v="653835"/>
    <x v="4"/>
    <x v="1"/>
  </r>
  <r>
    <s v="'091'"/>
    <s v="Helsinki"/>
    <s v="'01'"/>
    <s v="Uusimaa"/>
    <n v="653835"/>
    <x v="4"/>
    <x v="0"/>
  </r>
  <r>
    <s v="'097'"/>
    <s v="Hirvensalmi"/>
    <s v="'10'"/>
    <s v="Etelä-Savo"/>
    <n v="2136"/>
    <x v="2"/>
    <x v="0"/>
  </r>
  <r>
    <s v="'098'"/>
    <s v="Hollola"/>
    <s v="'07'"/>
    <s v="Päijät-Häme"/>
    <n v="23410"/>
    <x v="5"/>
    <x v="0"/>
  </r>
  <r>
    <m/>
    <s v="Hollolan kunta"/>
    <s v="'07'"/>
    <s v="Päijät-Häme"/>
    <n v="23410"/>
    <x v="5"/>
    <x v="1"/>
  </r>
  <r>
    <s v="'099'"/>
    <s v="Honkajoki"/>
    <s v="'04'"/>
    <s v="Satakunta"/>
    <n v="1620"/>
    <x v="2"/>
    <x v="0"/>
  </r>
  <r>
    <s v="'102'"/>
    <s v="Huittinen"/>
    <s v="'04'"/>
    <s v="Satakunta"/>
    <n v="10044"/>
    <x v="0"/>
    <x v="0"/>
  </r>
  <r>
    <m/>
    <s v="Huittisten kaupunki"/>
    <s v="'04'"/>
    <s v="Satakunta"/>
    <n v="10044"/>
    <x v="0"/>
    <x v="1"/>
  </r>
  <r>
    <s v="'103'"/>
    <s v="Humppila"/>
    <s v="'05'"/>
    <s v="Kanta-Häme"/>
    <n v="2184"/>
    <x v="2"/>
    <x v="0"/>
  </r>
  <r>
    <s v="'105'"/>
    <s v="Hyrynsalmi"/>
    <s v="'18'"/>
    <s v="Kainuu"/>
    <n v="2271"/>
    <x v="2"/>
    <x v="0"/>
  </r>
  <r>
    <s v="'106'"/>
    <s v="Hyvinkää"/>
    <s v="'01'"/>
    <s v="Uusimaa"/>
    <n v="46470"/>
    <x v="3"/>
    <x v="0"/>
  </r>
  <r>
    <s v="'108'"/>
    <s v="Hämeenkyrö"/>
    <s v="'06'"/>
    <s v="Pirkanmaa"/>
    <n v="10404"/>
    <x v="0"/>
    <x v="0"/>
  </r>
  <r>
    <s v="'109'"/>
    <s v="Hämeenlinna"/>
    <s v="'05'"/>
    <s v="Kanta-Häme"/>
    <n v="67633"/>
    <x v="3"/>
    <x v="0"/>
  </r>
  <r>
    <s v="'139'"/>
    <s v="Ii"/>
    <s v="'17'"/>
    <s v="Pohjois-Pohjanmaa"/>
    <n v="9844"/>
    <x v="1"/>
    <x v="0"/>
  </r>
  <r>
    <m/>
    <s v="Iin kunta "/>
    <s v="'17'"/>
    <s v="Pohjois-Pohjanmaa"/>
    <n v="9844"/>
    <x v="1"/>
    <x v="1"/>
  </r>
  <r>
    <s v="'140'"/>
    <s v="Iisalmen kaupunki"/>
    <s v="'11'"/>
    <s v="Pohjois-Savo"/>
    <n v="21368"/>
    <x v="5"/>
    <x v="1"/>
  </r>
  <r>
    <s v="'140'"/>
    <s v="Iisalmi"/>
    <s v="'11'"/>
    <s v="Pohjois-Savo"/>
    <n v="21368"/>
    <x v="5"/>
    <x v="0"/>
  </r>
  <r>
    <s v="'142'"/>
    <s v="Iitti"/>
    <s v="'08'"/>
    <s v="Kymenlaakso"/>
    <n v="6711"/>
    <x v="1"/>
    <x v="0"/>
  </r>
  <r>
    <s v="'143'"/>
    <s v="Ikaalinen"/>
    <s v="'06'"/>
    <s v="Pirkanmaa"/>
    <n v="6942"/>
    <x v="1"/>
    <x v="0"/>
  </r>
  <r>
    <s v="'145'"/>
    <s v="Ilmajoki"/>
    <s v="'14'"/>
    <s v="Etelä-Pohjanmaa"/>
    <n v="12269"/>
    <x v="0"/>
    <x v="0"/>
  </r>
  <r>
    <s v="'146'"/>
    <s v="Ilomantsi"/>
    <s v="'12'"/>
    <s v="Pohjois-Karjala"/>
    <n v="4857"/>
    <x v="2"/>
    <x v="0"/>
  </r>
  <r>
    <s v="'153'"/>
    <s v="Imatra"/>
    <s v="'09'"/>
    <s v="Etelä-Karjala"/>
    <n v="26508"/>
    <x v="5"/>
    <x v="0"/>
  </r>
  <r>
    <s v="'148'"/>
    <s v="Inari"/>
    <s v="'19'"/>
    <s v="Lappi"/>
    <n v="6907"/>
    <x v="1"/>
    <x v="0"/>
  </r>
  <r>
    <s v="'149'"/>
    <s v="Inkoo"/>
    <s v="'01'"/>
    <s v="Uusimaa"/>
    <n v="5386"/>
    <x v="2"/>
    <x v="0"/>
  </r>
  <r>
    <s v="'151'"/>
    <s v="Isojoki"/>
    <s v="'14'"/>
    <s v="Etelä-Pohjanmaa"/>
    <n v="1951"/>
    <x v="2"/>
    <x v="0"/>
  </r>
  <r>
    <s v="'152'"/>
    <s v="Isokyrö"/>
    <s v="'15'"/>
    <s v="Pohjanmaa"/>
    <n v="4522"/>
    <x v="2"/>
    <x v="0"/>
  </r>
  <r>
    <s v="'165'"/>
    <s v="Janakkala"/>
    <s v="'05'"/>
    <s v="Kanta-Häme"/>
    <n v="16413"/>
    <x v="0"/>
    <x v="0"/>
  </r>
  <r>
    <s v="'167'"/>
    <s v="Joensuu"/>
    <s v="'12'"/>
    <s v="Pohjois-Karjala"/>
    <n v="76850"/>
    <x v="3"/>
    <x v="0"/>
  </r>
  <r>
    <s v="'169'"/>
    <s v="Jokioinen"/>
    <s v="'05'"/>
    <s v="Kanta-Häme"/>
    <n v="5133"/>
    <x v="2"/>
    <x v="0"/>
  </r>
  <r>
    <s v="'170'"/>
    <s v="Jomala"/>
    <s v="'21'"/>
    <s v="Ahvenanmaa"/>
    <n v="5233"/>
    <x v="2"/>
    <x v="0"/>
  </r>
  <r>
    <s v="'171'"/>
    <s v="Joroinen"/>
    <s v="'10'"/>
    <s v="Etelä-Savo"/>
    <n v="4767"/>
    <x v="2"/>
    <x v="0"/>
  </r>
  <r>
    <s v="'171'"/>
    <s v="Joroisten kunta"/>
    <s v="'10'"/>
    <s v="Etelä-Savo"/>
    <n v="4767"/>
    <x v="2"/>
    <x v="1"/>
  </r>
  <r>
    <s v="'172'"/>
    <s v="Joutsa"/>
    <s v="'13'"/>
    <s v="Keski-Suomi"/>
    <n v="4377"/>
    <x v="2"/>
    <x v="0"/>
  </r>
  <r>
    <s v="'176'"/>
    <s v="Juuka"/>
    <s v="'12'"/>
    <s v="Pohjois-Karjala"/>
    <n v="4606"/>
    <x v="2"/>
    <x v="0"/>
  </r>
  <r>
    <s v="'177'"/>
    <s v="Juupajoki"/>
    <s v="'06'"/>
    <s v="Pirkanmaa"/>
    <n v="1844"/>
    <x v="2"/>
    <x v="0"/>
  </r>
  <r>
    <s v="'178'"/>
    <s v="Juva"/>
    <s v="'10'"/>
    <s v="Etelä-Savo"/>
    <n v="6116"/>
    <x v="1"/>
    <x v="0"/>
  </r>
  <r>
    <s v="'179'"/>
    <s v="Jyväskylä"/>
    <s v="'13'"/>
    <s v="Keski-Suomi"/>
    <n v="142400"/>
    <x v="4"/>
    <x v="0"/>
  </r>
  <r>
    <s v="'179'"/>
    <s v="Jyväskylän kaupunki"/>
    <s v="'13'"/>
    <s v="Keski-Suomi"/>
    <n v="142400"/>
    <x v="4"/>
    <x v="1"/>
  </r>
  <r>
    <s v="'181'"/>
    <s v="Jämijärvi"/>
    <s v="'04'"/>
    <s v="Satakunta"/>
    <n v="1739"/>
    <x v="2"/>
    <x v="0"/>
  </r>
  <r>
    <s v="'182'"/>
    <s v="Jämsä"/>
    <s v="'13'"/>
    <s v="Keski-Suomi"/>
    <n v="20182"/>
    <x v="5"/>
    <x v="0"/>
  </r>
  <r>
    <m/>
    <s v="Jämsän kaupunki"/>
    <s v="'13'"/>
    <s v="Keski-Suomi"/>
    <n v="20182"/>
    <x v="5"/>
    <x v="1"/>
  </r>
  <r>
    <s v="'186'"/>
    <s v="Järvenpää"/>
    <s v="'01'"/>
    <s v="Uusimaa"/>
    <n v="43711"/>
    <x v="3"/>
    <x v="0"/>
  </r>
  <r>
    <s v="'186'"/>
    <s v="Järvenpään kaupunki"/>
    <s v="'01'"/>
    <s v="Uusimaa"/>
    <n v="43711"/>
    <x v="3"/>
    <x v="1"/>
  </r>
  <r>
    <s v="'202'"/>
    <s v="Kaarina"/>
    <s v="'02'"/>
    <s v="Varsinais-Suomi"/>
    <n v="33937"/>
    <x v="5"/>
    <x v="0"/>
  </r>
  <r>
    <s v="'204'"/>
    <s v="Kaavi"/>
    <s v="'11'"/>
    <s v="Pohjois-Savo"/>
    <n v="2893"/>
    <x v="2"/>
    <x v="0"/>
  </r>
  <r>
    <s v="'205'"/>
    <s v="Kajaani"/>
    <s v="'18'"/>
    <s v="Kainuu"/>
    <n v="36709"/>
    <x v="5"/>
    <x v="0"/>
  </r>
  <r>
    <s v="'208'"/>
    <s v="Kalajoki"/>
    <s v="'17'"/>
    <s v="Pohjois-Pohjanmaa"/>
    <n v="12373"/>
    <x v="0"/>
    <x v="0"/>
  </r>
  <r>
    <s v="'211'"/>
    <s v="Kangasala"/>
    <s v="'06'"/>
    <s v="Pirkanmaa"/>
    <n v="31868"/>
    <x v="5"/>
    <x v="0"/>
  </r>
  <r>
    <m/>
    <s v="Kangasalan kaupunki"/>
    <s v="'06'"/>
    <s v="Pirkanmaa"/>
    <n v="31868"/>
    <x v="5"/>
    <x v="1"/>
  </r>
  <r>
    <s v="'213'"/>
    <s v="Kangasniemi"/>
    <s v="'10'"/>
    <s v="Etelä-Savo"/>
    <n v="5356"/>
    <x v="2"/>
    <x v="0"/>
  </r>
  <r>
    <s v="'214'"/>
    <s v="Kankaanpää"/>
    <s v="'04'"/>
    <s v="Satakunta"/>
    <n v="11286"/>
    <x v="0"/>
    <x v="0"/>
  </r>
  <r>
    <m/>
    <s v="Kankaanpään kaupunki"/>
    <s v="'04'"/>
    <s v="Satakunta"/>
    <n v="11286"/>
    <x v="0"/>
    <x v="1"/>
  </r>
  <r>
    <s v="'216'"/>
    <s v="Kannonkoski"/>
    <s v="'13'"/>
    <s v="Keski-Suomi"/>
    <n v="1339"/>
    <x v="2"/>
    <x v="0"/>
  </r>
  <r>
    <s v="'217'"/>
    <s v="Kannus"/>
    <s v="'16'"/>
    <s v="Keski-Pohjanmaa"/>
    <n v="5464"/>
    <x v="2"/>
    <x v="0"/>
  </r>
  <r>
    <s v="'218'"/>
    <s v="Karijoki"/>
    <s v="'14'"/>
    <s v="Etelä-Pohjanmaa"/>
    <n v="1245"/>
    <x v="2"/>
    <x v="0"/>
  </r>
  <r>
    <s v="'224'"/>
    <s v="Karkkila"/>
    <s v="'01'"/>
    <s v="Uusimaa"/>
    <n v="8714"/>
    <x v="1"/>
    <x v="0"/>
  </r>
  <r>
    <s v="'226'"/>
    <s v="Karstula"/>
    <s v="'13'"/>
    <s v="Keski-Suomi"/>
    <n v="3949"/>
    <x v="2"/>
    <x v="0"/>
  </r>
  <r>
    <s v="'230'"/>
    <s v="Karvia"/>
    <s v="'04'"/>
    <s v="Satakunta"/>
    <n v="2342"/>
    <x v="2"/>
    <x v="0"/>
  </r>
  <r>
    <s v="'230'"/>
    <s v="Karvian kunta"/>
    <s v="'04'"/>
    <s v="Satakunta"/>
    <n v="2342"/>
    <x v="2"/>
    <x v="1"/>
  </r>
  <r>
    <s v="'231'"/>
    <s v="Kaskinen"/>
    <s v="'15'"/>
    <s v="Pohjanmaa"/>
    <n v="1246"/>
    <x v="2"/>
    <x v="0"/>
  </r>
  <r>
    <s v="'232'"/>
    <s v="Kauhajoki"/>
    <s v="'14'"/>
    <s v="Etelä-Pohjanmaa"/>
    <n v="13184"/>
    <x v="0"/>
    <x v="0"/>
  </r>
  <r>
    <s v="'233'"/>
    <s v="Kauhava"/>
    <s v="'14'"/>
    <s v="Etelä-Pohjanmaa"/>
    <n v="15726"/>
    <x v="0"/>
    <x v="0"/>
  </r>
  <r>
    <s v="'235'"/>
    <s v="Kauniainen"/>
    <s v="'01'"/>
    <s v="Uusimaa"/>
    <n v="9797"/>
    <x v="1"/>
    <x v="0"/>
  </r>
  <r>
    <s v="'236'"/>
    <s v="Kaustinen"/>
    <s v="'16'"/>
    <s v="Keski-Pohjanmaa"/>
    <n v="4261"/>
    <x v="2"/>
    <x v="0"/>
  </r>
  <r>
    <s v="'239'"/>
    <s v="Keitele"/>
    <s v="'11'"/>
    <s v="Pohjois-Savo"/>
    <n v="2202"/>
    <x v="2"/>
    <x v="1"/>
  </r>
  <r>
    <s v="'239'"/>
    <s v="Keiteleen kunta"/>
    <s v="'11'"/>
    <s v="Pohjois-Savo"/>
    <n v="2202"/>
    <x v="2"/>
    <x v="0"/>
  </r>
  <r>
    <s v="'240'"/>
    <s v="Kemi"/>
    <s v="'19'"/>
    <s v="Lappi"/>
    <n v="20707"/>
    <x v="5"/>
    <x v="0"/>
  </r>
  <r>
    <s v="'320'"/>
    <s v="Kemijärvi"/>
    <s v="'19'"/>
    <s v="Lappi"/>
    <n v="7274"/>
    <x v="1"/>
    <x v="0"/>
  </r>
  <r>
    <s v="'241'"/>
    <s v="Keminmaa"/>
    <s v="'19'"/>
    <s v="Lappi"/>
    <n v="8079"/>
    <x v="1"/>
    <x v="0"/>
  </r>
  <r>
    <s v="'322'"/>
    <s v="Kemiönsaari"/>
    <s v="'02'"/>
    <s v="Varsinais-Suomi"/>
    <n v="6640"/>
    <x v="1"/>
    <x v="0"/>
  </r>
  <r>
    <s v="'244'"/>
    <s v="Kempele"/>
    <s v="'17'"/>
    <s v="Pohjois-Pohjanmaa"/>
    <n v="18355"/>
    <x v="0"/>
    <x v="0"/>
  </r>
  <r>
    <s v="'244'"/>
    <s v="Kempeleen kunta"/>
    <s v="'17'"/>
    <s v="Pohjois-Pohjanmaa"/>
    <n v="18355"/>
    <x v="0"/>
    <x v="1"/>
  </r>
  <r>
    <s v="'245'"/>
    <s v="Kerava"/>
    <s v="'01'"/>
    <s v="Uusimaa"/>
    <n v="36756"/>
    <x v="5"/>
    <x v="0"/>
  </r>
  <r>
    <m/>
    <s v="Keravan kaupunki"/>
    <s v="'01'"/>
    <s v="Uusimaa"/>
    <n v="36756"/>
    <x v="5"/>
    <x v="1"/>
  </r>
  <r>
    <m/>
    <s v="Keski-Karjalan Kehitysyhtiö Oy KETI"/>
    <s v="'12'"/>
    <s v="Pohjois-Karjala"/>
    <m/>
    <x v="2"/>
    <x v="2"/>
  </r>
  <r>
    <s v="'249'"/>
    <s v="Keuruu"/>
    <s v="'13'"/>
    <s v="Keski-Suomi"/>
    <n v="9605"/>
    <x v="1"/>
    <x v="0"/>
  </r>
  <r>
    <s v="'249'"/>
    <s v="Keuruun kaupunki"/>
    <s v="'13'"/>
    <s v="Keski-Suomi"/>
    <n v="9605"/>
    <x v="1"/>
    <x v="1"/>
  </r>
  <r>
    <s v="'250'"/>
    <s v="Kihniö"/>
    <s v="'06'"/>
    <s v="Pirkanmaa"/>
    <n v="1865"/>
    <x v="2"/>
    <x v="0"/>
  </r>
  <r>
    <s v="'256'"/>
    <s v="Kinnula"/>
    <s v="'13'"/>
    <s v="Keski-Suomi"/>
    <n v="1620"/>
    <x v="2"/>
    <x v="0"/>
  </r>
  <r>
    <m/>
    <s v="Kirkkonummen kunta"/>
    <s v="'01'"/>
    <s v="Uusimaa"/>
    <n v="39586"/>
    <x v="5"/>
    <x v="1"/>
  </r>
  <r>
    <s v="'257'"/>
    <s v="Kirkkonummi"/>
    <s v="'01'"/>
    <s v="Uusimaa"/>
    <n v="39586"/>
    <x v="5"/>
    <x v="0"/>
  </r>
  <r>
    <s v="'260'"/>
    <s v="Kitee"/>
    <s v="'12'"/>
    <s v="Pohjois-Karjala"/>
    <n v="10136"/>
    <x v="0"/>
    <x v="0"/>
  </r>
  <r>
    <s v="'261'"/>
    <s v="Kittilä"/>
    <s v="'19'"/>
    <s v="Lappi"/>
    <n v="6453"/>
    <x v="1"/>
    <x v="0"/>
  </r>
  <r>
    <s v="'263'"/>
    <s v="Kiuruveden kaupunki"/>
    <s v="'11'"/>
    <s v="Pohjois-Savo"/>
    <n v="7998"/>
    <x v="1"/>
    <x v="1"/>
  </r>
  <r>
    <s v="'263'"/>
    <s v="Kiuruvesi"/>
    <s v="'11'"/>
    <s v="Pohjois-Savo"/>
    <n v="7998"/>
    <x v="1"/>
    <x v="0"/>
  </r>
  <r>
    <s v="'265'"/>
    <s v="Kivijärven kunta"/>
    <s v="'13'"/>
    <s v="Keski-Suomi"/>
    <n v="1096"/>
    <x v="2"/>
    <x v="1"/>
  </r>
  <r>
    <s v="'265'"/>
    <s v="Kivijärvi"/>
    <s v="'13'"/>
    <s v="Keski-Suomi"/>
    <n v="1096"/>
    <x v="2"/>
    <x v="0"/>
  </r>
  <r>
    <s v="'271'"/>
    <s v="Kokemäki"/>
    <s v="'04'"/>
    <s v="Satakunta"/>
    <n v="7103"/>
    <x v="1"/>
    <x v="0"/>
  </r>
  <r>
    <s v="'272'"/>
    <s v="Kokkola"/>
    <s v="'16'"/>
    <s v="Keski-Pohjanmaa"/>
    <n v="47681"/>
    <x v="3"/>
    <x v="0"/>
  </r>
  <r>
    <s v="'273'"/>
    <s v="Kolari"/>
    <s v="'19'"/>
    <s v="Lappi"/>
    <n v="3846"/>
    <x v="2"/>
    <x v="0"/>
  </r>
  <r>
    <m/>
    <s v="Kolarin kunta"/>
    <s v="'19'"/>
    <s v="Lappi"/>
    <n v="3846"/>
    <x v="2"/>
    <x v="1"/>
  </r>
  <r>
    <s v="'275'"/>
    <s v="Konnevesi"/>
    <s v="'13'"/>
    <s v="Keski-Suomi"/>
    <n v="2627"/>
    <x v="2"/>
    <x v="0"/>
  </r>
  <r>
    <s v="'276'"/>
    <s v="Kontiolahti"/>
    <s v="'12'"/>
    <s v="Pohjois-Karjala"/>
    <n v="14821"/>
    <x v="0"/>
    <x v="0"/>
  </r>
  <r>
    <s v="'276'"/>
    <s v="Kontionloikka Oy"/>
    <s v="'12'"/>
    <s v="Pohjois-Karjala"/>
    <m/>
    <x v="2"/>
    <x v="2"/>
  </r>
  <r>
    <s v="'280'"/>
    <s v="Korsnäs"/>
    <s v="'15'"/>
    <s v="Pohjanmaa"/>
    <n v="2077"/>
    <x v="2"/>
    <x v="0"/>
  </r>
  <r>
    <s v="'284'"/>
    <s v="Koski Tl"/>
    <s v="'02'"/>
    <s v="Varsinais-Suomi"/>
    <n v="2308"/>
    <x v="2"/>
    <x v="0"/>
  </r>
  <r>
    <s v="'285'"/>
    <s v="Kotka"/>
    <s v="'08'"/>
    <s v="Kymenlaakso"/>
    <n v="52126"/>
    <x v="3"/>
    <x v="0"/>
  </r>
  <r>
    <m/>
    <s v="Kotkan kaupunki"/>
    <s v="'08'"/>
    <s v="Kymenlaakso"/>
    <n v="52126"/>
    <x v="3"/>
    <x v="1"/>
  </r>
  <r>
    <s v="'286'"/>
    <s v="Kouvola"/>
    <s v="'08'"/>
    <s v="Kymenlaakso"/>
    <n v="82113"/>
    <x v="3"/>
    <x v="0"/>
  </r>
  <r>
    <s v="'287'"/>
    <s v="Kristiinankaupunki"/>
    <s v="'15'"/>
    <s v="Pohjanmaa"/>
    <n v="6486"/>
    <x v="1"/>
    <x v="0"/>
  </r>
  <r>
    <s v="'288'"/>
    <s v="Kruunupyy"/>
    <s v="'15'"/>
    <s v="Pohjanmaa"/>
    <n v="6428"/>
    <x v="1"/>
    <x v="0"/>
  </r>
  <r>
    <s v="'290'"/>
    <s v="Kuhmo"/>
    <s v="'18'"/>
    <s v="Kainuu"/>
    <n v="8190"/>
    <x v="1"/>
    <x v="0"/>
  </r>
  <r>
    <s v="'291'"/>
    <s v="Kuhmoinen"/>
    <s v="'13'"/>
    <s v="Keski-Suomi"/>
    <n v="2206"/>
    <x v="2"/>
    <x v="0"/>
  </r>
  <r>
    <s v="'295'"/>
    <s v="Kumlinge"/>
    <s v="'21'"/>
    <s v="Ahvenanmaa"/>
    <n v="314"/>
    <x v="2"/>
    <x v="0"/>
  </r>
  <r>
    <s v="'297'"/>
    <s v="Kuopio"/>
    <s v="'11'"/>
    <s v="Pohjois-Savo"/>
    <n v="119282"/>
    <x v="4"/>
    <x v="0"/>
  </r>
  <r>
    <s v="'297'"/>
    <s v="Kuopion kaupunki"/>
    <s v="'11'"/>
    <s v="Pohjois-Savo"/>
    <n v="119282"/>
    <x v="4"/>
    <x v="1"/>
  </r>
  <r>
    <s v="'300'"/>
    <s v="Kuortane"/>
    <s v="'14'"/>
    <s v="Etelä-Pohjanmaa"/>
    <n v="3551"/>
    <x v="2"/>
    <x v="0"/>
  </r>
  <r>
    <m/>
    <s v="Kurikan kaupunki"/>
    <s v="'14'"/>
    <s v="Etelä-Pohjanmaa"/>
    <n v="20678"/>
    <x v="5"/>
    <x v="1"/>
  </r>
  <r>
    <s v="'301'"/>
    <s v="Kurikka"/>
    <s v="'14'"/>
    <s v="Etelä-Pohjanmaa"/>
    <n v="20678"/>
    <x v="5"/>
    <x v="0"/>
  </r>
  <r>
    <s v="'304'"/>
    <s v="Kustavi"/>
    <s v="'02'"/>
    <s v="Varsinais-Suomi"/>
    <n v="949"/>
    <x v="2"/>
    <x v="0"/>
  </r>
  <r>
    <s v="'305'"/>
    <s v="Kuusamo"/>
    <s v="'17'"/>
    <s v="Pohjois-Pohjanmaa"/>
    <n v="15134"/>
    <x v="0"/>
    <x v="0"/>
  </r>
  <r>
    <s v="'305'"/>
    <s v="Kuusamon kaupunki/Koillis-Suomen kehittämisyhtiö Naturpolis Oy"/>
    <s v="'17'"/>
    <s v="Pohjois-Pohjanmaa"/>
    <n v="15134"/>
    <x v="0"/>
    <x v="2"/>
  </r>
  <r>
    <s v="'312'"/>
    <s v="Kyyjärvi"/>
    <s v="'13'"/>
    <s v="Keski-Suomi"/>
    <n v="1313"/>
    <x v="2"/>
    <x v="0"/>
  </r>
  <r>
    <s v="'316'"/>
    <s v="Kärkölä"/>
    <s v="'07'"/>
    <s v="Päijät-Häme"/>
    <n v="4368"/>
    <x v="2"/>
    <x v="0"/>
  </r>
  <r>
    <s v="'317'"/>
    <s v="Kärsämäki"/>
    <s v="'17'"/>
    <s v="Pohjois-Pohjanmaa"/>
    <n v="2576"/>
    <x v="2"/>
    <x v="0"/>
  </r>
  <r>
    <s v="'318'"/>
    <s v="Kökar"/>
    <s v="'21'"/>
    <s v="Ahvenanmaa"/>
    <n v="232"/>
    <x v="2"/>
    <x v="0"/>
  </r>
  <r>
    <s v="'398'"/>
    <s v="Lahden kaupunki"/>
    <s v="'07'"/>
    <s v="Päijät-Häme"/>
    <n v="119823"/>
    <x v="4"/>
    <x v="1"/>
  </r>
  <r>
    <s v="'398'"/>
    <s v="Lahti"/>
    <s v="'07'"/>
    <s v="Päijät-Häme"/>
    <n v="119823"/>
    <x v="4"/>
    <x v="0"/>
  </r>
  <r>
    <s v="'399'"/>
    <s v="Laihia"/>
    <s v="'15'"/>
    <s v="Pohjanmaa"/>
    <n v="8017"/>
    <x v="1"/>
    <x v="0"/>
  </r>
  <r>
    <s v="'400'"/>
    <s v="Laitila"/>
    <s v="'02'"/>
    <s v="Varsinais-Suomi"/>
    <n v="8588"/>
    <x v="1"/>
    <x v="0"/>
  </r>
  <r>
    <s v="'407'"/>
    <s v="Lapinjärvi"/>
    <s v="'01'"/>
    <s v="Uusimaa"/>
    <n v="2606"/>
    <x v="2"/>
    <x v="0"/>
  </r>
  <r>
    <s v="'402'"/>
    <s v="Lapinlahden kunta"/>
    <s v="'01'"/>
    <s v="Uusimaa"/>
    <n v="9485"/>
    <x v="1"/>
    <x v="1"/>
  </r>
  <r>
    <s v="'402'"/>
    <s v="Lapinlahti"/>
    <s v="'11'"/>
    <s v="Pohjois-Savo"/>
    <n v="9485"/>
    <x v="1"/>
    <x v="0"/>
  </r>
  <r>
    <s v="'403'"/>
    <s v="Lappajärvi"/>
    <s v="'14'"/>
    <s v="Etelä-Pohjanmaa"/>
    <n v="2996"/>
    <x v="2"/>
    <x v="0"/>
  </r>
  <r>
    <s v="'405'"/>
    <s v="Lappeenranta"/>
    <s v="'09'"/>
    <s v="Etelä-Karjala"/>
    <n v="72634"/>
    <x v="3"/>
    <x v="0"/>
  </r>
  <r>
    <s v="'408'"/>
    <s v="Lapua"/>
    <s v="'14'"/>
    <s v="Etelä-Pohjanmaa"/>
    <n v="14278"/>
    <x v="0"/>
    <x v="0"/>
  </r>
  <r>
    <s v="'410'"/>
    <s v="Laukaa"/>
    <s v="'13'"/>
    <s v="Keski-Suomi"/>
    <n v="18903"/>
    <x v="0"/>
    <x v="0"/>
  </r>
  <r>
    <m/>
    <s v="Laukaan kunta"/>
    <s v="'13'"/>
    <s v="Keski-Suomi"/>
    <n v="18903"/>
    <x v="0"/>
    <x v="1"/>
  </r>
  <r>
    <s v="'416'"/>
    <s v="Lemi"/>
    <s v="'09'"/>
    <s v="Etelä-Karjala"/>
    <n v="2971"/>
    <x v="2"/>
    <x v="0"/>
  </r>
  <r>
    <s v="'417'"/>
    <s v="Lemland"/>
    <s v="'21'"/>
    <s v="Ahvenanmaa"/>
    <n v="2053"/>
    <x v="2"/>
    <x v="0"/>
  </r>
  <r>
    <s v="'418'"/>
    <s v="Lempäälä"/>
    <s v="'06'"/>
    <s v="Pirkanmaa"/>
    <n v="23523"/>
    <x v="5"/>
    <x v="0"/>
  </r>
  <r>
    <s v="'420'"/>
    <s v="Leppävirran kunta"/>
    <s v="'11'"/>
    <s v="Pohjois-Savo"/>
    <n v="9454"/>
    <x v="1"/>
    <x v="1"/>
  </r>
  <r>
    <s v="'420'"/>
    <s v="Leppävirta"/>
    <s v="'11'"/>
    <s v="Pohjois-Savo"/>
    <n v="9454"/>
    <x v="1"/>
    <x v="0"/>
  </r>
  <r>
    <s v="'421'"/>
    <s v="Lestijärven kunta"/>
    <s v="'16'"/>
    <s v="Keski-Pohjanmaa"/>
    <n v="719"/>
    <x v="2"/>
    <x v="1"/>
  </r>
  <r>
    <s v="'421'"/>
    <s v="Lestijärvi"/>
    <s v="'16'"/>
    <s v="Keski-Pohjanmaa"/>
    <n v="719"/>
    <x v="2"/>
    <x v="0"/>
  </r>
  <r>
    <s v="'422'"/>
    <s v="Lieksa"/>
    <s v="'12'"/>
    <s v="Pohjois-Karjala"/>
    <n v="10884"/>
    <x v="0"/>
    <x v="0"/>
  </r>
  <r>
    <s v="'422'"/>
    <s v="Lieksan kaupunki"/>
    <s v="'12'"/>
    <s v="Pohjois-Karjala"/>
    <n v="10884"/>
    <x v="0"/>
    <x v="1"/>
  </r>
  <r>
    <s v="'423'"/>
    <s v="Lieto"/>
    <s v="'02'"/>
    <s v="Varsinais-Suomi"/>
    <n v="19994"/>
    <x v="0"/>
    <x v="0"/>
  </r>
  <r>
    <s v="'425'"/>
    <s v="Liminka"/>
    <s v="'17'"/>
    <s v="Pohjois-Pohjanmaa"/>
    <n v="10191"/>
    <x v="0"/>
    <x v="0"/>
  </r>
  <r>
    <s v="'426'"/>
    <s v="Liperi"/>
    <s v="'12'"/>
    <s v="Pohjois-Karjala"/>
    <n v="12084"/>
    <x v="0"/>
    <x v="0"/>
  </r>
  <r>
    <s v="'426'"/>
    <s v="Lipertek Oy"/>
    <s v="'12'"/>
    <s v="Pohjois-Karjala"/>
    <n v="12084"/>
    <x v="0"/>
    <x v="2"/>
  </r>
  <r>
    <s v="'444'"/>
    <s v="Lohja"/>
    <s v="'01'"/>
    <s v="Uusimaa"/>
    <n v="45965"/>
    <x v="3"/>
    <x v="0"/>
  </r>
  <r>
    <m/>
    <s v="Lohjan kaupunki"/>
    <s v="'01'"/>
    <s v="Uusimaa"/>
    <n v="45965"/>
    <x v="3"/>
    <x v="0"/>
  </r>
  <r>
    <s v="'430'"/>
    <s v="Loimaa"/>
    <s v="'02'"/>
    <s v="Varsinais-Suomi"/>
    <n v="15875"/>
    <x v="0"/>
    <x v="0"/>
  </r>
  <r>
    <s v="'433'"/>
    <s v="Loppi"/>
    <s v="'05'"/>
    <s v="Kanta-Häme"/>
    <n v="7828"/>
    <x v="1"/>
    <x v="0"/>
  </r>
  <r>
    <s v="'434'"/>
    <s v="Loviisa"/>
    <s v="'01'"/>
    <s v="Uusimaa"/>
    <n v="14772"/>
    <x v="0"/>
    <x v="0"/>
  </r>
  <r>
    <s v="'435'"/>
    <s v="Luhanka"/>
    <s v="'13'"/>
    <s v="Keski-Suomi"/>
    <n v="690"/>
    <x v="2"/>
    <x v="0"/>
  </r>
  <r>
    <s v="'436'"/>
    <s v="Lumijoki"/>
    <s v="'17'"/>
    <s v="Pohjois-Pohjanmaa"/>
    <n v="2020"/>
    <x v="2"/>
    <x v="0"/>
  </r>
  <r>
    <s v="'438'"/>
    <s v="Lumparland"/>
    <s v="'21'"/>
    <s v="Ahvenanmaa"/>
    <n v="366"/>
    <x v="2"/>
    <x v="0"/>
  </r>
  <r>
    <s v="'440'"/>
    <s v="Luoto"/>
    <s v="'15'"/>
    <s v="Pohjanmaa"/>
    <n v="5417"/>
    <x v="2"/>
    <x v="0"/>
  </r>
  <r>
    <s v="'441'"/>
    <s v="Luumäki"/>
    <s v="'09'"/>
    <s v="Etelä-Karjala"/>
    <n v="4636"/>
    <x v="2"/>
    <x v="0"/>
  </r>
  <r>
    <s v="'475'"/>
    <s v="Maalahti"/>
    <s v="'15'"/>
    <s v="Pohjanmaa"/>
    <n v="5475"/>
    <x v="2"/>
    <x v="0"/>
  </r>
  <r>
    <s v="'478'"/>
    <s v="Maarianhamina - Mariehamn"/>
    <s v="'21'"/>
    <s v="Ahvenanmaa"/>
    <n v="11679"/>
    <x v="0"/>
    <x v="0"/>
  </r>
  <r>
    <s v="'480'"/>
    <s v="Marttila"/>
    <s v="'02'"/>
    <s v="Varsinais-Suomi"/>
    <n v="2013"/>
    <x v="2"/>
    <x v="0"/>
  </r>
  <r>
    <s v="'481'"/>
    <s v="Masku"/>
    <s v="'02'"/>
    <s v="Varsinais-Suomi"/>
    <n v="9534"/>
    <x v="1"/>
    <x v="0"/>
  </r>
  <r>
    <s v="'483'"/>
    <s v="Merijärvi"/>
    <s v="'17'"/>
    <s v="Pohjois-Pohjanmaa"/>
    <n v="1089"/>
    <x v="2"/>
    <x v="0"/>
  </r>
  <r>
    <s v="'484'"/>
    <s v="Merikarvia"/>
    <s v="'04'"/>
    <s v="Satakunta"/>
    <n v="3067"/>
    <x v="2"/>
    <x v="0"/>
  </r>
  <r>
    <s v="'489'"/>
    <s v="Miehikkälä"/>
    <s v="'08'"/>
    <s v="Kymenlaakso"/>
    <n v="1857"/>
    <x v="2"/>
    <x v="0"/>
  </r>
  <r>
    <s v="'491'"/>
    <s v="Mikkeli"/>
    <s v="'10'"/>
    <s v="Etelä-Savo"/>
    <n v="53134"/>
    <x v="3"/>
    <x v="0"/>
  </r>
  <r>
    <m/>
    <s v="Mikkelin kaupunki"/>
    <s v="'10'"/>
    <s v="Etelä-Savo"/>
    <n v="53134"/>
    <x v="3"/>
    <x v="1"/>
  </r>
  <r>
    <s v="'494'"/>
    <s v="Muhos"/>
    <s v="'17'"/>
    <s v="Pohjois-Pohjanmaa"/>
    <n v="8908"/>
    <x v="1"/>
    <x v="0"/>
  </r>
  <r>
    <s v="'495'"/>
    <s v="Multia"/>
    <s v="'13'"/>
    <s v="Keski-Suomi"/>
    <n v="1566"/>
    <x v="2"/>
    <x v="0"/>
  </r>
  <r>
    <s v="'498'"/>
    <s v="Muonio"/>
    <s v="'19'"/>
    <s v="Lappi"/>
    <n v="2308"/>
    <x v="2"/>
    <x v="0"/>
  </r>
  <r>
    <s v="'499'"/>
    <s v="Mustasaari"/>
    <s v="'15'"/>
    <s v="Pohjanmaa"/>
    <n v="19448"/>
    <x v="0"/>
    <x v="0"/>
  </r>
  <r>
    <s v="'500'"/>
    <s v="Muurame"/>
    <s v="'13'"/>
    <s v="Keski-Suomi"/>
    <n v="10164"/>
    <x v="0"/>
    <x v="0"/>
  </r>
  <r>
    <s v="'503'"/>
    <s v="Mynämäki"/>
    <s v="'02'"/>
    <s v="Varsinais-Suomi"/>
    <n v="7654"/>
    <x v="1"/>
    <x v="0"/>
  </r>
  <r>
    <s v="'504'"/>
    <s v="Myrskylä"/>
    <s v="'01'"/>
    <s v="Uusimaa"/>
    <n v="1882"/>
    <x v="2"/>
    <x v="0"/>
  </r>
  <r>
    <s v="'505'"/>
    <s v="Mäntsälä"/>
    <s v="'01'"/>
    <s v="Uusimaa"/>
    <n v="20721"/>
    <x v="5"/>
    <x v="0"/>
  </r>
  <r>
    <s v="'508'"/>
    <s v="Mänttä-Vilppula"/>
    <s v="'06'"/>
    <s v="Pirkanmaa"/>
    <n v="9855"/>
    <x v="1"/>
    <x v="0"/>
  </r>
  <r>
    <m/>
    <s v="Mänttä-Vilppulan kaupunki"/>
    <s v="'06'"/>
    <s v="Pirkanmaa"/>
    <n v="9855"/>
    <x v="1"/>
    <x v="1"/>
  </r>
  <r>
    <s v="'507'"/>
    <s v="Mäntyharju"/>
    <s v="'10'"/>
    <s v="Etelä-Savo"/>
    <n v="5791"/>
    <x v="2"/>
    <x v="0"/>
  </r>
  <r>
    <s v="'529'"/>
    <s v="Naantali"/>
    <s v="'02'"/>
    <s v="Varsinais-Suomi"/>
    <n v="19314"/>
    <x v="0"/>
    <x v="0"/>
  </r>
  <r>
    <m/>
    <s v="Naantalin kaupunki"/>
    <s v="'02'"/>
    <s v="Varsinais-Suomi"/>
    <n v="19314"/>
    <x v="0"/>
    <x v="1"/>
  </r>
  <r>
    <s v="'531'"/>
    <s v="Nakkila"/>
    <s v="'04'"/>
    <s v="Satakunta"/>
    <n v="5329"/>
    <x v="2"/>
    <x v="0"/>
  </r>
  <r>
    <s v="'535'"/>
    <s v="Nivala"/>
    <s v="'17'"/>
    <s v="Pohjois-Pohjanmaa"/>
    <n v="10639"/>
    <x v="0"/>
    <x v="0"/>
  </r>
  <r>
    <s v="'536'"/>
    <s v="Nokia"/>
    <s v="'06'"/>
    <s v="Pirkanmaa"/>
    <n v="33929"/>
    <x v="5"/>
    <x v="0"/>
  </r>
  <r>
    <s v="'538'"/>
    <s v="Nousiainen"/>
    <s v="'02'"/>
    <s v="Varsinais-Suomi"/>
    <n v="4715"/>
    <x v="2"/>
    <x v="0"/>
  </r>
  <r>
    <s v="'541'"/>
    <s v="Nurmes"/>
    <s v="'12'"/>
    <s v="Pohjois-Karjala"/>
    <n v="9552"/>
    <x v="1"/>
    <x v="0"/>
  </r>
  <r>
    <s v="'543'"/>
    <s v="Nurmijärvi"/>
    <s v="'01'"/>
    <s v="Uusimaa"/>
    <n v="42993"/>
    <x v="3"/>
    <x v="0"/>
  </r>
  <r>
    <s v="'545'"/>
    <s v="Närpiö"/>
    <s v="'15'"/>
    <s v="Pohjanmaa"/>
    <n v="9479"/>
    <x v="1"/>
    <x v="0"/>
  </r>
  <r>
    <s v="'560'"/>
    <s v="Orimattila"/>
    <s v="'07'"/>
    <s v="Päijät-Häme"/>
    <n v="16003"/>
    <x v="0"/>
    <x v="0"/>
  </r>
  <r>
    <s v="'561'"/>
    <s v="Oripää"/>
    <s v="'02'"/>
    <s v="Varsinais-Suomi"/>
    <n v="1329"/>
    <x v="2"/>
    <x v="0"/>
  </r>
  <r>
    <s v="'562'"/>
    <s v="Orivesi"/>
    <s v="'06'"/>
    <s v="Pirkanmaa"/>
    <n v="9158"/>
    <x v="1"/>
    <x v="0"/>
  </r>
  <r>
    <s v="'563'"/>
    <s v="Oulainen"/>
    <s v="'17'"/>
    <s v="Pohjois-Pohjanmaa"/>
    <n v="7288"/>
    <x v="1"/>
    <x v="0"/>
  </r>
  <r>
    <s v="'564'"/>
    <s v="Oulu"/>
    <s v="'17'"/>
    <s v="Pohjois-Pohjanmaa"/>
    <n v="205489"/>
    <x v="4"/>
    <x v="0"/>
  </r>
  <r>
    <s v="'564'"/>
    <s v="Oulun kaupunki"/>
    <s v="'17'"/>
    <s v="Pohjois-Pohjanmaa"/>
    <n v="205489"/>
    <x v="4"/>
    <x v="1"/>
  </r>
  <r>
    <s v="'309'"/>
    <s v="Outokumpu"/>
    <s v="'12'"/>
    <s v="Pohjois-Karjala"/>
    <n v="6688"/>
    <x v="1"/>
    <x v="0"/>
  </r>
  <r>
    <s v="'576'"/>
    <s v="Padasjoki"/>
    <s v="'07'"/>
    <s v="Päijät-Häme"/>
    <n v="2896"/>
    <x v="2"/>
    <x v="0"/>
  </r>
  <r>
    <s v="'577'"/>
    <s v="Paimio"/>
    <s v="'02'"/>
    <s v="Varsinais-Suomi"/>
    <n v="10850"/>
    <x v="0"/>
    <x v="0"/>
  </r>
  <r>
    <s v="'577'"/>
    <s v="Paimion kaupunki"/>
    <s v="'02'"/>
    <s v="Varsinais-Suomi"/>
    <n v="10850"/>
    <x v="0"/>
    <x v="1"/>
  </r>
  <r>
    <s v="'578'"/>
    <s v="Paltamo"/>
    <s v="'18'"/>
    <s v="Kainuu"/>
    <n v="3273"/>
    <x v="2"/>
    <x v="0"/>
  </r>
  <r>
    <s v="'578'"/>
    <s v="Paltamon kunta"/>
    <s v="'18'"/>
    <s v="Kainuu"/>
    <n v="3273"/>
    <x v="2"/>
    <x v="1"/>
  </r>
  <r>
    <s v="'445'"/>
    <s v="Parainen"/>
    <s v="'02'"/>
    <s v="Varsinais-Suomi"/>
    <n v="15132"/>
    <x v="0"/>
    <x v="0"/>
  </r>
  <r>
    <s v="'580'"/>
    <s v="Parikkala"/>
    <s v="'09'"/>
    <s v="Etelä-Karjala"/>
    <n v="4734"/>
    <x v="2"/>
    <x v="0"/>
  </r>
  <r>
    <s v="'581'"/>
    <s v="Parkano"/>
    <s v="'06'"/>
    <s v="Pirkanmaa"/>
    <n v="6404"/>
    <x v="1"/>
    <x v="0"/>
  </r>
  <r>
    <s v="'599'"/>
    <s v="Pedersören kunta"/>
    <s v="'15'"/>
    <s v="Pohjanmaa"/>
    <n v="11081"/>
    <x v="0"/>
    <x v="0"/>
  </r>
  <r>
    <m/>
    <s v="Pelkosenniemen kunta"/>
    <s v="'15'"/>
    <s v="Pohjanmaa"/>
    <n v="11081"/>
    <x v="0"/>
    <x v="1"/>
  </r>
  <r>
    <s v="'583'"/>
    <s v="Pelkosenniemi"/>
    <s v="'19'"/>
    <s v="Lappi"/>
    <n v="939"/>
    <x v="2"/>
    <x v="0"/>
  </r>
  <r>
    <s v="'854'"/>
    <s v="Pello"/>
    <s v="'19'"/>
    <s v="Lappi"/>
    <n v="3373"/>
    <x v="2"/>
    <x v="0"/>
  </r>
  <r>
    <s v="'584'"/>
    <s v="Perho"/>
    <s v="'16'"/>
    <s v="Keski-Pohjanmaa"/>
    <n v="2759"/>
    <x v="2"/>
    <x v="0"/>
  </r>
  <r>
    <s v="'588'"/>
    <s v="Pertunmaa"/>
    <s v="'10'"/>
    <s v="Etelä-Savo"/>
    <n v="1690"/>
    <x v="2"/>
    <x v="0"/>
  </r>
  <r>
    <s v="'592'"/>
    <s v="Petäjävesi"/>
    <s v="'13'"/>
    <s v="Keski-Suomi"/>
    <n v="3841"/>
    <x v="2"/>
    <x v="0"/>
  </r>
  <r>
    <s v="'593'"/>
    <s v="Pieksämäen kaupunki"/>
    <s v="'10'"/>
    <s v="Etelä-Savo"/>
    <n v="17682"/>
    <x v="0"/>
    <x v="1"/>
  </r>
  <r>
    <s v="'593'"/>
    <s v="Pieksämäki"/>
    <s v="'10'"/>
    <s v="Etelä-Savo"/>
    <n v="17682"/>
    <x v="0"/>
    <x v="0"/>
  </r>
  <r>
    <s v="'595'"/>
    <s v="Pielaveden kunta"/>
    <s v="'11'"/>
    <s v="Pohjois-Savo"/>
    <n v="4391"/>
    <x v="2"/>
    <x v="1"/>
  </r>
  <r>
    <s v="'595'"/>
    <s v="Pielavesi"/>
    <s v="'11'"/>
    <s v="Pohjois-Savo"/>
    <n v="4391"/>
    <x v="2"/>
    <x v="0"/>
  </r>
  <r>
    <s v="'598'"/>
    <s v="Pietarsaari"/>
    <s v="'15'"/>
    <s v="Pohjanmaa"/>
    <n v="19208"/>
    <x v="0"/>
    <x v="0"/>
  </r>
  <r>
    <s v="'601'"/>
    <s v="Pihtipudas"/>
    <s v="'13'"/>
    <s v="Keski-Suomi"/>
    <n v="4032"/>
    <x v="2"/>
    <x v="0"/>
  </r>
  <r>
    <s v="'604'"/>
    <s v="Pirkkala"/>
    <s v="'06'"/>
    <s v="Pirkanmaa"/>
    <n v="19623"/>
    <x v="0"/>
    <x v="0"/>
  </r>
  <r>
    <s v="'607'"/>
    <s v="Polvijärvi"/>
    <s v="'12'"/>
    <s v="Pohjois-Karjala"/>
    <n v="4246"/>
    <x v="2"/>
    <x v="0"/>
  </r>
  <r>
    <s v="'608'"/>
    <s v="Pomarkku"/>
    <s v="'04'"/>
    <s v="Satakunta"/>
    <n v="2089"/>
    <x v="2"/>
    <x v="0"/>
  </r>
  <r>
    <s v="'609'"/>
    <s v="Pori"/>
    <s v="'04'"/>
    <s v="Satakunta"/>
    <n v="83934"/>
    <x v="3"/>
    <x v="0"/>
  </r>
  <r>
    <s v="'611'"/>
    <s v="Pornainen"/>
    <s v="'01'"/>
    <s v="Uusimaa"/>
    <n v="5035"/>
    <x v="2"/>
    <x v="0"/>
  </r>
  <r>
    <s v="'638'"/>
    <s v="Porvoo"/>
    <s v="'01'"/>
    <s v="Uusimaa"/>
    <n v="50380"/>
    <x v="3"/>
    <x v="0"/>
  </r>
  <r>
    <s v="'638'"/>
    <s v="Porvoon kaupunki"/>
    <s v="'01'"/>
    <s v="Uusimaa"/>
    <n v="50380"/>
    <x v="3"/>
    <x v="1"/>
  </r>
  <r>
    <s v="'614'"/>
    <s v="Posio"/>
    <s v="'19'"/>
    <s v="Lappi"/>
    <n v="3183"/>
    <x v="2"/>
    <x v="0"/>
  </r>
  <r>
    <s v="'615'"/>
    <s v="Pudasjärvi"/>
    <s v="'17'"/>
    <s v="Pohjois-Pohjanmaa"/>
    <n v="7873"/>
    <x v="1"/>
    <x v="0"/>
  </r>
  <r>
    <s v="'616'"/>
    <s v="Pukkila"/>
    <s v="'01'"/>
    <s v="Uusimaa"/>
    <n v="1860"/>
    <x v="2"/>
    <x v="0"/>
  </r>
  <r>
    <s v="'619'"/>
    <s v="Punkalaidun"/>
    <s v="'06'"/>
    <s v="Pirkanmaa"/>
    <n v="2828"/>
    <x v="2"/>
    <x v="0"/>
  </r>
  <r>
    <s v="'620'"/>
    <s v="Puolanka"/>
    <s v="'18'"/>
    <s v="Kainuu"/>
    <n v="2528"/>
    <x v="2"/>
    <x v="0"/>
  </r>
  <r>
    <s v="'623'"/>
    <s v="Puumala"/>
    <s v="'10'"/>
    <s v="Etelä-Savo"/>
    <n v="2151"/>
    <x v="2"/>
    <x v="0"/>
  </r>
  <r>
    <s v="'624'"/>
    <s v="Pyhtää"/>
    <s v="'08'"/>
    <s v="Kymenlaakso"/>
    <n v="5140"/>
    <x v="2"/>
    <x v="0"/>
  </r>
  <r>
    <s v="'625'"/>
    <s v="Pyhäjoki"/>
    <s v="'17'"/>
    <s v="Pohjois-Pohjanmaa"/>
    <n v="3077"/>
    <x v="2"/>
    <x v="0"/>
  </r>
  <r>
    <m/>
    <s v="Pyhäjärven kaupunki"/>
    <s v="'17'"/>
    <s v="Pohjois-Pohjanmaa"/>
    <n v="5131"/>
    <x v="2"/>
    <x v="1"/>
  </r>
  <r>
    <s v="'626'"/>
    <s v="Pyhäjärvi"/>
    <s v="'17'"/>
    <s v="Pohjois-Pohjanmaa"/>
    <n v="5131"/>
    <x v="2"/>
    <x v="0"/>
  </r>
  <r>
    <s v="'630'"/>
    <s v="Pyhäntä"/>
    <s v="'17'"/>
    <s v="Pohjois-Pohjanmaa"/>
    <n v="1578"/>
    <x v="2"/>
    <x v="0"/>
  </r>
  <r>
    <s v="'631'"/>
    <s v="Pyhäranta"/>
    <s v="'02'"/>
    <s v="Varsinais-Suomi"/>
    <n v="2004"/>
    <x v="2"/>
    <x v="0"/>
  </r>
  <r>
    <s v="'635'"/>
    <s v="Pälkäne"/>
    <s v="'06'"/>
    <s v="Pirkanmaa"/>
    <n v="6435"/>
    <x v="1"/>
    <x v="0"/>
  </r>
  <r>
    <s v="'636'"/>
    <s v="Pöytyä"/>
    <s v="'02'"/>
    <s v="Varsinais-Suomi"/>
    <n v="8276"/>
    <x v="1"/>
    <x v="0"/>
  </r>
  <r>
    <s v="'678'"/>
    <s v="Raahe"/>
    <s v="'17'"/>
    <s v="Pohjois-Pohjanmaa"/>
    <n v="24679"/>
    <x v="5"/>
    <x v="0"/>
  </r>
  <r>
    <s v="'710'"/>
    <s v="Raasepori"/>
    <s v="'01'"/>
    <s v="Uusimaa"/>
    <n v="27536"/>
    <x v="5"/>
    <x v="0"/>
  </r>
  <r>
    <s v="'710'"/>
    <s v="Raaseporin kaupunki"/>
    <s v="'01'"/>
    <s v="Uusimaa"/>
    <n v="27536"/>
    <x v="5"/>
    <x v="1"/>
  </r>
  <r>
    <s v="'680'"/>
    <s v="Raisio"/>
    <s v="'02'"/>
    <s v="Varsinais-Suomi"/>
    <n v="24056"/>
    <x v="5"/>
    <x v="0"/>
  </r>
  <r>
    <m/>
    <s v="Raision kaupunki"/>
    <s v="'02'"/>
    <s v="Varsinais-Suomi"/>
    <n v="24056"/>
    <x v="5"/>
    <x v="1"/>
  </r>
  <r>
    <s v="'681'"/>
    <s v="Rantasalmi"/>
    <s v="'10'"/>
    <s v="Etelä-Savo"/>
    <n v="3431"/>
    <x v="2"/>
    <x v="0"/>
  </r>
  <r>
    <s v="'683'"/>
    <s v="Ranua"/>
    <s v="'19'"/>
    <s v="Lappi"/>
    <n v="3783"/>
    <x v="2"/>
    <x v="0"/>
  </r>
  <r>
    <m/>
    <s v="Ranuan kunta"/>
    <s v="'19'"/>
    <s v="Lappi"/>
    <n v="3783"/>
    <x v="2"/>
    <x v="1"/>
  </r>
  <r>
    <s v="'684'"/>
    <s v="Rauma"/>
    <s v="'04'"/>
    <s v="Satakunta"/>
    <n v="39205"/>
    <x v="5"/>
    <x v="0"/>
  </r>
  <r>
    <m/>
    <s v="Rautalammin kunta"/>
    <s v="'11'"/>
    <s v="Pohjois-Savo"/>
    <n v="3121"/>
    <x v="2"/>
    <x v="1"/>
  </r>
  <r>
    <s v="'686'"/>
    <s v="Rautalampi"/>
    <s v="'11'"/>
    <s v="Pohjois-Savo"/>
    <n v="3121"/>
    <x v="2"/>
    <x v="0"/>
  </r>
  <r>
    <s v="'687'"/>
    <s v="Rautavaara"/>
    <s v="'11'"/>
    <s v="Pohjois-Savo"/>
    <n v="1602"/>
    <x v="2"/>
    <x v="0"/>
  </r>
  <r>
    <s v="'687'"/>
    <s v="Rautavaaran kunta"/>
    <s v="'11'"/>
    <s v="Pohjois-Savo"/>
    <n v="1602"/>
    <x v="2"/>
    <x v="1"/>
  </r>
  <r>
    <s v="'689'"/>
    <s v="Rautjärvi"/>
    <s v="'09'"/>
    <s v="Etelä-Karjala"/>
    <n v="3226"/>
    <x v="2"/>
    <x v="0"/>
  </r>
  <r>
    <s v="'691'"/>
    <s v="Reisjärvi"/>
    <s v="'17'"/>
    <s v="Pohjois-Pohjanmaa"/>
    <n v="2718"/>
    <x v="2"/>
    <x v="0"/>
  </r>
  <r>
    <s v="'694'"/>
    <s v="Riihimäki"/>
    <s v="'05'"/>
    <s v="Kanta-Häme"/>
    <n v="28793"/>
    <x v="5"/>
    <x v="0"/>
  </r>
  <r>
    <m/>
    <s v="Ristijärven kunta"/>
    <s v="'18'"/>
    <s v="Kainuu"/>
    <n v="1272"/>
    <x v="2"/>
    <x v="1"/>
  </r>
  <r>
    <s v="'697'"/>
    <s v="Ristijärvi"/>
    <s v="'18'"/>
    <s v="Kainuu"/>
    <n v="1272"/>
    <x v="2"/>
    <x v="0"/>
  </r>
  <r>
    <m/>
    <s v="Rovaniemen kaupunki"/>
    <s v="'19'"/>
    <s v="Lappi"/>
    <n v="63042"/>
    <x v="3"/>
    <x v="1"/>
  </r>
  <r>
    <s v="'698'"/>
    <s v="Rovaniemi"/>
    <s v="'19'"/>
    <s v="Lappi"/>
    <n v="63042"/>
    <x v="3"/>
    <x v="0"/>
  </r>
  <r>
    <m/>
    <s v="Ruokolahden kunta"/>
    <s v="'09'"/>
    <s v="Etelä-Karjala"/>
    <n v="4994"/>
    <x v="2"/>
    <x v="0"/>
  </r>
  <r>
    <s v="'700'"/>
    <s v="Ruokolahti"/>
    <s v="'09'"/>
    <s v="Etelä-Karjala"/>
    <n v="4994"/>
    <x v="2"/>
    <x v="0"/>
  </r>
  <r>
    <s v="'702'"/>
    <s v="Ruovesi"/>
    <s v="'06'"/>
    <s v="Pirkanmaa"/>
    <n v="4283"/>
    <x v="2"/>
    <x v="0"/>
  </r>
  <r>
    <s v="'704'"/>
    <s v="Rusko"/>
    <s v="'02'"/>
    <s v="Varsinais-Suomi"/>
    <n v="6327"/>
    <x v="1"/>
    <x v="0"/>
  </r>
  <r>
    <s v="'707'"/>
    <s v="Rääkkylä"/>
    <s v="'12'"/>
    <s v="Pohjois-Karjala"/>
    <n v="2126"/>
    <x v="2"/>
    <x v="0"/>
  </r>
  <r>
    <s v="'729'"/>
    <s v="Saarijärvi"/>
    <s v="'13'"/>
    <s v="Keski-Suomi"/>
    <n v="9309"/>
    <x v="1"/>
    <x v="0"/>
  </r>
  <r>
    <s v="'732'"/>
    <s v="Salla"/>
    <s v="'19'"/>
    <s v="Lappi"/>
    <n v="3400"/>
    <x v="2"/>
    <x v="0"/>
  </r>
  <r>
    <s v="'734'"/>
    <s v="Salo"/>
    <s v="'02'"/>
    <s v="Varsinais-Suomi"/>
    <n v="51833"/>
    <x v="3"/>
    <x v="0"/>
  </r>
  <r>
    <s v="'736'"/>
    <s v="Saltvik"/>
    <s v="'21'"/>
    <s v="Ahvenanmaa"/>
    <n v="1849"/>
    <x v="2"/>
    <x v="0"/>
  </r>
  <r>
    <s v="'790'"/>
    <s v="Sastamala"/>
    <s v="'06'"/>
    <s v="Pirkanmaa"/>
    <n v="24277"/>
    <x v="5"/>
    <x v="0"/>
  </r>
  <r>
    <s v="'738'"/>
    <s v="Sauvo"/>
    <s v="'02'"/>
    <s v="Varsinais-Suomi"/>
    <n v="2945"/>
    <x v="2"/>
    <x v="0"/>
  </r>
  <r>
    <s v="'739'"/>
    <s v="Savitaipale"/>
    <s v="'09'"/>
    <s v="Etelä-Karjala"/>
    <n v="3383"/>
    <x v="2"/>
    <x v="0"/>
  </r>
  <r>
    <s v="'740'"/>
    <s v="Savonlinna"/>
    <s v="'10'"/>
    <s v="Etelä-Savo"/>
    <n v="32974"/>
    <x v="5"/>
    <x v="0"/>
  </r>
  <r>
    <m/>
    <s v="Savonlinnan kaupunki"/>
    <s v="'10'"/>
    <s v="Etelä-Savo"/>
    <n v="32974"/>
    <x v="5"/>
    <x v="1"/>
  </r>
  <r>
    <s v="'742'"/>
    <s v="Savukoski"/>
    <s v="'19'"/>
    <s v="Lappi"/>
    <n v="1005"/>
    <x v="2"/>
    <x v="0"/>
  </r>
  <r>
    <s v="'743'"/>
    <s v="Seinäjoki"/>
    <s v="'14'"/>
    <s v="Etelä-Pohjanmaa"/>
    <n v="63781"/>
    <x v="3"/>
    <x v="0"/>
  </r>
  <r>
    <s v="'746'"/>
    <s v="Sievi"/>
    <s v="'17'"/>
    <s v="Pohjois-Pohjanmaa"/>
    <n v="4910"/>
    <x v="2"/>
    <x v="0"/>
  </r>
  <r>
    <s v="'747'"/>
    <s v="Siikainen"/>
    <s v="'04'"/>
    <s v="Satakunta"/>
    <n v="1437"/>
    <x v="2"/>
    <x v="0"/>
  </r>
  <r>
    <s v="'748'"/>
    <s v="Siikajoki"/>
    <s v="'17'"/>
    <s v="Pohjois-Pohjanmaa"/>
    <n v="5145"/>
    <x v="2"/>
    <x v="0"/>
  </r>
  <r>
    <s v="'791'"/>
    <s v="Siikalatva"/>
    <s v="'17'"/>
    <s v="Pohjois-Pohjanmaa"/>
    <n v="5231"/>
    <x v="2"/>
    <x v="0"/>
  </r>
  <r>
    <s v="'749'"/>
    <s v="Siilinjärvi"/>
    <s v="'11'"/>
    <s v="Pohjois-Savo"/>
    <n v="21423"/>
    <x v="5"/>
    <x v="0"/>
  </r>
  <r>
    <s v="'751'"/>
    <s v="Simo"/>
    <s v="'19'"/>
    <s v="Lappi"/>
    <n v="2988"/>
    <x v="2"/>
    <x v="0"/>
  </r>
  <r>
    <s v="'753'"/>
    <s v="Sipoo"/>
    <s v="'01'"/>
    <s v="Uusimaa"/>
    <n v="21170"/>
    <x v="5"/>
    <x v="0"/>
  </r>
  <r>
    <s v="'753'"/>
    <s v="Sipoon kunta"/>
    <s v="'01'"/>
    <s v="Uusimaa"/>
    <n v="21170"/>
    <x v="5"/>
    <x v="1"/>
  </r>
  <r>
    <s v="'755'"/>
    <s v="Siuntio"/>
    <s v="'01'"/>
    <s v="Uusimaa"/>
    <n v="6145"/>
    <x v="1"/>
    <x v="0"/>
  </r>
  <r>
    <s v="'758'"/>
    <s v="Sodankylä"/>
    <s v="'19'"/>
    <s v="Lappi"/>
    <n v="8303"/>
    <x v="1"/>
    <x v="0"/>
  </r>
  <r>
    <s v="'759'"/>
    <s v="Soini"/>
    <s v="'14'"/>
    <s v="Etelä-Pohjanmaa"/>
    <n v="2052"/>
    <x v="2"/>
    <x v="0"/>
  </r>
  <r>
    <s v="'761'"/>
    <s v="Somero"/>
    <s v="'02'"/>
    <s v="Varsinais-Suomi"/>
    <n v="8711"/>
    <x v="1"/>
    <x v="0"/>
  </r>
  <r>
    <s v="'762'"/>
    <s v="Sonkajärvi"/>
    <s v="'11'"/>
    <s v="Pohjois-Savo"/>
    <n v="3897"/>
    <x v="2"/>
    <x v="0"/>
  </r>
  <r>
    <s v="'765'"/>
    <s v="Sotkamo"/>
    <s v="'18'"/>
    <s v="Kainuu"/>
    <n v="10336"/>
    <x v="0"/>
    <x v="0"/>
  </r>
  <r>
    <m/>
    <s v="Sotkamon kunta"/>
    <s v="'18'"/>
    <s v="Kainuu"/>
    <n v="10336"/>
    <x v="0"/>
    <x v="1"/>
  </r>
  <r>
    <s v="'766'"/>
    <s v="Sottunga"/>
    <s v="'21'"/>
    <s v="Ahvenanmaa"/>
    <n v="88"/>
    <x v="2"/>
    <x v="0"/>
  </r>
  <r>
    <s v="'768'"/>
    <s v="Sulkava"/>
    <s v="'10'"/>
    <s v="Etelä-Savo"/>
    <n v="2492"/>
    <x v="2"/>
    <x v="0"/>
  </r>
  <r>
    <s v="'771'"/>
    <s v="Sund"/>
    <s v="'21'"/>
    <s v="Ahvenanmaa"/>
    <n v="1023"/>
    <x v="2"/>
    <x v="0"/>
  </r>
  <r>
    <s v="'777'"/>
    <s v="Suomussalmi"/>
    <s v="'18'"/>
    <s v="Kainuu"/>
    <n v="7727"/>
    <x v="1"/>
    <x v="0"/>
  </r>
  <r>
    <m/>
    <s v="Suonenjoen kaupunki"/>
    <s v="'11'"/>
    <s v="Pohjois-Savo"/>
    <n v="7064"/>
    <x v="1"/>
    <x v="1"/>
  </r>
  <r>
    <s v="'778'"/>
    <s v="Suonenjoki"/>
    <s v="'11'"/>
    <s v="Pohjois-Savo"/>
    <n v="7064"/>
    <x v="1"/>
    <x v="0"/>
  </r>
  <r>
    <s v="'781'"/>
    <s v="Sysmä"/>
    <s v="'07'"/>
    <s v="Päijät-Häme"/>
    <n v="3657"/>
    <x v="2"/>
    <x v="0"/>
  </r>
  <r>
    <s v="'783'"/>
    <s v="Säkylä"/>
    <s v="'04'"/>
    <s v="Satakunta"/>
    <n v="6721"/>
    <x v="1"/>
    <x v="0"/>
  </r>
  <r>
    <s v="'831'"/>
    <s v="Taipalsaari"/>
    <s v="'09'"/>
    <s v="Etelä-Karjala"/>
    <n v="4671"/>
    <x v="2"/>
    <x v="0"/>
  </r>
  <r>
    <s v="'832'"/>
    <s v="Taivalkoski"/>
    <s v="'17'"/>
    <s v="Pohjois-Pohjanmaa"/>
    <n v="3976"/>
    <x v="2"/>
    <x v="0"/>
  </r>
  <r>
    <s v="'833'"/>
    <s v="Taivassalo"/>
    <s v="'02'"/>
    <s v="Varsinais-Suomi"/>
    <n v="1639"/>
    <x v="2"/>
    <x v="0"/>
  </r>
  <r>
    <s v="'834'"/>
    <s v="Tammela"/>
    <s v="'05'"/>
    <s v="Kanta-Häme"/>
    <n v="6015"/>
    <x v="1"/>
    <x v="0"/>
  </r>
  <r>
    <s v="'837'"/>
    <s v="Tampere"/>
    <s v="'06'"/>
    <s v="Pirkanmaa"/>
    <n v="238140"/>
    <x v="4"/>
    <x v="0"/>
  </r>
  <r>
    <m/>
    <s v="Tampereen kaupunki"/>
    <s v="'06'"/>
    <s v="Pirkanmaa"/>
    <n v="238140"/>
    <x v="4"/>
    <x v="1"/>
  </r>
  <r>
    <s v="'844'"/>
    <s v="Tervo"/>
    <s v="'11'"/>
    <s v="Pohjois-Savo"/>
    <n v="1520"/>
    <x v="2"/>
    <x v="0"/>
  </r>
  <r>
    <s v="'845'"/>
    <s v="Tervola"/>
    <s v="'19'"/>
    <s v="Lappi"/>
    <n v="3001"/>
    <x v="2"/>
    <x v="0"/>
  </r>
  <r>
    <s v="'845'"/>
    <s v="Tervolan kunta"/>
    <s v="'19'"/>
    <s v="Lappi"/>
    <n v="3001"/>
    <x v="2"/>
    <x v="1"/>
  </r>
  <r>
    <s v="'844'"/>
    <s v="Tervon kunta"/>
    <s v="'11'"/>
    <s v="Pohjois-Savo"/>
    <n v="1520"/>
    <x v="2"/>
    <x v="1"/>
  </r>
  <r>
    <m/>
    <s v="Teak Oy"/>
    <s v="'14'"/>
    <s v="Etelä-Pohjanmaa"/>
    <n v="5076"/>
    <x v="2"/>
    <x v="2"/>
  </r>
  <r>
    <s v="'846'"/>
    <s v="Teuva"/>
    <s v="'14'"/>
    <s v="Etelä-Pohjanmaa"/>
    <n v="5076"/>
    <x v="2"/>
    <x v="0"/>
  </r>
  <r>
    <m/>
    <s v="Teuvan kunta"/>
    <s v="'14'"/>
    <s v="Etelä-Pohjanmaa"/>
    <n v="5076"/>
    <x v="2"/>
    <x v="1"/>
  </r>
  <r>
    <s v="'848'"/>
    <s v="Tohmajärvi"/>
    <s v="'12'"/>
    <s v="Pohjois-Karjala"/>
    <n v="4361"/>
    <x v="2"/>
    <x v="0"/>
  </r>
  <r>
    <s v="'849'"/>
    <s v="Toholampi"/>
    <s v="'16'"/>
    <s v="Keski-Pohjanmaa"/>
    <n v="3033"/>
    <x v="2"/>
    <x v="0"/>
  </r>
  <r>
    <s v="'850'"/>
    <s v="Toivakka"/>
    <s v="'13'"/>
    <s v="Keski-Suomi"/>
    <n v="2388"/>
    <x v="2"/>
    <x v="0"/>
  </r>
  <r>
    <s v="'851'"/>
    <s v="Tornio"/>
    <s v="'19'"/>
    <s v="Lappi"/>
    <n v="21602"/>
    <x v="5"/>
    <x v="0"/>
  </r>
  <r>
    <s v="'853'"/>
    <s v="Turku"/>
    <s v="'02'"/>
    <s v="Varsinais-Suomi"/>
    <n v="192962"/>
    <x v="4"/>
    <x v="0"/>
  </r>
  <r>
    <s v="'853'"/>
    <s v="Turun kaupunki"/>
    <s v="'02'"/>
    <s v="Varsinais-Suomi"/>
    <n v="192962"/>
    <x v="4"/>
    <x v="1"/>
  </r>
  <r>
    <s v="'857'"/>
    <s v="Tuusniemi"/>
    <s v="'11'"/>
    <s v="Pohjois-Savo"/>
    <n v="2477"/>
    <x v="2"/>
    <x v="0"/>
  </r>
  <r>
    <s v="'858'"/>
    <s v="Tuusula"/>
    <s v="'01'"/>
    <s v="Uusimaa"/>
    <n v="38599"/>
    <x v="5"/>
    <x v="0"/>
  </r>
  <r>
    <s v="'858'"/>
    <s v="Tuusulan Elinvoima, asuminen ja kehittäminen -palveluyksikkö"/>
    <s v="'01'"/>
    <s v="Uusimaa"/>
    <n v="38599"/>
    <x v="5"/>
    <x v="2"/>
  </r>
  <r>
    <s v="'859'"/>
    <s v="Tyrnävä"/>
    <s v="'17'"/>
    <s v="Pohjois-Pohjanmaa"/>
    <n v="6637"/>
    <x v="1"/>
    <x v="0"/>
  </r>
  <r>
    <s v="'886'"/>
    <s v="Ulvila"/>
    <s v="'04'"/>
    <s v="Satakunta"/>
    <n v="12871"/>
    <x v="0"/>
    <x v="0"/>
  </r>
  <r>
    <s v="'887'"/>
    <s v="Urjala"/>
    <s v="'06'"/>
    <s v="Pirkanmaa"/>
    <n v="4688"/>
    <x v="2"/>
    <x v="0"/>
  </r>
  <r>
    <s v="'889'"/>
    <s v="Utajärven kunta"/>
    <s v="'17'"/>
    <s v="Pohjois-Pohjanmaa"/>
    <n v="2676"/>
    <x v="2"/>
    <x v="1"/>
  </r>
  <r>
    <s v="'889'"/>
    <s v="Utajärvi"/>
    <s v="'17'"/>
    <s v="Pohjois-Pohjanmaa"/>
    <n v="2676"/>
    <x v="2"/>
    <x v="0"/>
  </r>
  <r>
    <s v="'890'"/>
    <s v="Utsjoki"/>
    <s v="'19'"/>
    <s v="Lappi"/>
    <n v="1212"/>
    <x v="2"/>
    <x v="0"/>
  </r>
  <r>
    <s v="'892'"/>
    <s v="Uurainen"/>
    <s v="'13'"/>
    <s v="Keski-Suomi"/>
    <n v="3681"/>
    <x v="2"/>
    <x v="0"/>
  </r>
  <r>
    <s v="'893'"/>
    <s v="Uusikaarlepyy"/>
    <s v="'15'"/>
    <s v="Pohjanmaa"/>
    <n v="7464"/>
    <x v="1"/>
    <x v="0"/>
  </r>
  <r>
    <s v="'895'"/>
    <s v="Uusikaupunki"/>
    <s v="'02'"/>
    <s v="Varsinais-Suomi"/>
    <n v="15522"/>
    <x v="0"/>
    <x v="0"/>
  </r>
  <r>
    <s v="'785'"/>
    <s v="Vaala"/>
    <s v="'17'"/>
    <s v="Pohjois-Pohjanmaa"/>
    <n v="2792"/>
    <x v="2"/>
    <x v="0"/>
  </r>
  <r>
    <s v="'905'"/>
    <s v="Vaasa"/>
    <s v="'15'"/>
    <s v="Pohjanmaa"/>
    <n v="67636"/>
    <x v="3"/>
    <x v="0"/>
  </r>
  <r>
    <s v="'905'"/>
    <s v="Vaasan kaupunki"/>
    <s v="'15'"/>
    <s v="Pohjanmaa"/>
    <n v="67636"/>
    <x v="3"/>
    <x v="0"/>
  </r>
  <r>
    <s v="'908'"/>
    <s v="Valkeakoski"/>
    <s v="'06'"/>
    <s v="Pirkanmaa"/>
    <n v="20972"/>
    <x v="5"/>
    <x v="0"/>
  </r>
  <r>
    <s v="'092'"/>
    <s v="Vantaa"/>
    <s v="'01'"/>
    <s v="Uusimaa"/>
    <n v="233775"/>
    <x v="4"/>
    <x v="0"/>
  </r>
  <r>
    <m/>
    <s v="Vantaan kaupunki"/>
    <s v="'01'"/>
    <s v="Uusimaa"/>
    <n v="233775"/>
    <x v="4"/>
    <x v="1"/>
  </r>
  <r>
    <s v="'915'"/>
    <s v="Varkaus"/>
    <s v="'11'"/>
    <s v="Pohjois-Savo"/>
    <n v="20466"/>
    <x v="5"/>
    <x v="0"/>
  </r>
  <r>
    <s v="'918'"/>
    <s v="Vehmaa"/>
    <s v="'02'"/>
    <s v="Varsinais-Suomi"/>
    <n v="2293"/>
    <x v="2"/>
    <x v="0"/>
  </r>
  <r>
    <s v="'921'"/>
    <s v="Vesannon kunta"/>
    <s v="'11'"/>
    <s v="Pohjois-Savo"/>
    <n v="2014"/>
    <x v="2"/>
    <x v="1"/>
  </r>
  <r>
    <s v="'921'"/>
    <s v="Vesanto"/>
    <s v="'11'"/>
    <s v="Pohjois-Savo"/>
    <n v="2014"/>
    <x v="2"/>
    <x v="0"/>
  </r>
  <r>
    <s v="'922'"/>
    <s v="Vesilahti"/>
    <s v="'06'"/>
    <s v="Pirkanmaa"/>
    <n v="4355"/>
    <x v="2"/>
    <x v="0"/>
  </r>
  <r>
    <s v="'924'"/>
    <s v="Veteli"/>
    <s v="'16'"/>
    <s v="Keski-Pohjanmaa"/>
    <n v="3114"/>
    <x v="2"/>
    <x v="0"/>
  </r>
  <r>
    <s v="'925'"/>
    <s v="Vieremä"/>
    <s v="'11'"/>
    <s v="Pohjois-Savo"/>
    <n v="3579"/>
    <x v="2"/>
    <x v="0"/>
  </r>
  <r>
    <s v="'925'"/>
    <s v="Vieremän kunta"/>
    <s v="'11'"/>
    <s v="Pohjois-Savo"/>
    <n v="3579"/>
    <x v="2"/>
    <x v="1"/>
  </r>
  <r>
    <m/>
    <s v="Vihdin kunta"/>
    <s v="'01'"/>
    <s v="Uusimaa"/>
    <n v="29158"/>
    <x v="5"/>
    <x v="1"/>
  </r>
  <r>
    <s v="'927'"/>
    <s v="Vihti"/>
    <s v="'01'"/>
    <s v="Uusimaa"/>
    <n v="29158"/>
    <x v="5"/>
    <x v="0"/>
  </r>
  <r>
    <s v="'931'"/>
    <s v="Viitasaari"/>
    <s v="'13'"/>
    <s v="Keski-Suomi"/>
    <n v="6176"/>
    <x v="1"/>
    <x v="0"/>
  </r>
  <r>
    <s v="'934'"/>
    <s v="Vimpeli"/>
    <s v="'14'"/>
    <s v="Etelä-Pohjanmaa"/>
    <n v="2827"/>
    <x v="2"/>
    <x v="0"/>
  </r>
  <r>
    <s v="'935'"/>
    <s v="Virolahti"/>
    <s v="'08'"/>
    <s v="Kymenlaakso"/>
    <n v="3109"/>
    <x v="2"/>
    <x v="0"/>
  </r>
  <r>
    <s v="'936'"/>
    <s v="Virrat"/>
    <s v="'06'"/>
    <s v="Pirkanmaa"/>
    <n v="6544"/>
    <x v="1"/>
    <x v="0"/>
  </r>
  <r>
    <s v="'941'"/>
    <s v="Vårdö"/>
    <s v="'21'"/>
    <s v="Ahvenanmaa"/>
    <n v="447"/>
    <x v="2"/>
    <x v="0"/>
  </r>
  <r>
    <s v="'946'"/>
    <s v="Vöyri"/>
    <s v="'15'"/>
    <s v="Pohjanmaa"/>
    <n v="6461"/>
    <x v="1"/>
    <x v="0"/>
  </r>
  <r>
    <s v="'976'"/>
    <s v="Ylitornio"/>
    <s v="'19'"/>
    <s v="Lappi"/>
    <n v="3918"/>
    <x v="2"/>
    <x v="0"/>
  </r>
  <r>
    <s v="'977'"/>
    <s v="Ylivieska"/>
    <s v="'17'"/>
    <s v="Pohjois-Pohjanmaa"/>
    <n v="15255"/>
    <x v="0"/>
    <x v="0"/>
  </r>
  <r>
    <s v="'980'"/>
    <s v="Ylöjärven kaupunki"/>
    <s v="'06'"/>
    <s v="Pirkanmaa"/>
    <n v="33254"/>
    <x v="5"/>
    <x v="1"/>
  </r>
  <r>
    <s v="'980'"/>
    <s v="Ylöjärvi"/>
    <s v="'06'"/>
    <s v="Pirkanmaa"/>
    <n v="33254"/>
    <x v="5"/>
    <x v="0"/>
  </r>
  <r>
    <s v="'981'"/>
    <s v="Ypäjä"/>
    <s v="'05'"/>
    <s v="Kanta-Häme"/>
    <n v="2343"/>
    <x v="2"/>
    <x v="0"/>
  </r>
  <r>
    <s v="'989'"/>
    <s v="Ähtäri"/>
    <s v="'14'"/>
    <s v="Etelä-Pohjanmaa"/>
    <n v="5616"/>
    <x v="2"/>
    <x v="0"/>
  </r>
  <r>
    <s v="'992'"/>
    <s v="Äänekosken kaupunki"/>
    <s v="'13'"/>
    <s v="Keski-Suomi"/>
    <n v="18765"/>
    <x v="0"/>
    <x v="1"/>
  </r>
  <r>
    <s v="'992'"/>
    <s v="Äänekoski"/>
    <s v="'13'"/>
    <s v="Keski-Suomi"/>
    <n v="18765"/>
    <x v="0"/>
    <x v="0"/>
  </r>
</pivotCacheRecords>
</file>

<file path=xl/pivotCache/pivotCacheRecords2.xml><?xml version="1.0" encoding="utf-8"?>
<pivotCacheRecords xmlns="http://schemas.openxmlformats.org/spreadsheetml/2006/main" xmlns:r="http://schemas.openxmlformats.org/officeDocument/2006/relationships" count="4657">
  <r>
    <s v="ADR-koulutuslupa"/>
    <s v="Traficom hyväksyy kouluttajien ADR-koulutusluvat."/>
    <s v="ADR-koulutuslupa"/>
    <x v="0"/>
    <s v="0.3"/>
    <s v="Myöhemmin"/>
    <s v="Vain elinkeinotoimintaa harjoittaville"/>
    <s v="Yleinen taloudellinen tilanne"/>
    <m/>
    <x v="0"/>
    <x v="0"/>
    <s v=""/>
    <s v=""/>
  </r>
  <r>
    <s v="ADR-koulutusohjelma"/>
    <s v="Traficom hyväksyy kouluttajien ADR-koulutusohjelmat."/>
    <s v="ADR-koulutusohjelma"/>
    <x v="0"/>
    <s v="0.3"/>
    <s v="Myöhemmin"/>
    <s v="Vain elinkeinotoimintaa harjoittaville"/>
    <s v="Yleinen taloudellinen tilanne"/>
    <m/>
    <x v="0"/>
    <x v="0"/>
    <s v=""/>
    <s v=""/>
  </r>
  <r>
    <s v="Ahvenanmaan verorajailmoituspalvelu (yhteenvetoilmoitusten antaminen)"/>
    <s v="Rekisteröidyn veroraja-asiakkaan on annettava tavaran siirrosta yksinkertaistettu tulli-ilmoitus, lähetyksistä veroilmoitus ja yhteenvetoilmoitus."/>
    <s v="Ahvenanmaan verorajailmoituspalvelu (yhteenvetoilmoitusten antaminen)"/>
    <x v="1"/>
    <s v="1.1"/>
    <m/>
    <s v="Vain elinkeinotoimintaa harjoittaville"/>
    <m/>
    <m/>
    <x v="0"/>
    <x v="1"/>
    <s v=""/>
    <s v=""/>
  </r>
  <r>
    <s v="Aineisto- ja tietopalvelu"/>
    <s v="Voit pyytää julkisia asiakirjoja nähtäväksi, pyytää apua arkistojen käytössä tai pyytää tietoa itseäsi koskevista asiakirjoista."/>
    <s v="Aineisto- ja tietopalvelu"/>
    <x v="2"/>
    <s v="0.5"/>
    <s v="Q4/2022"/>
    <s v="Myös luonnollisille henkilöille"/>
    <m/>
    <s v="Laki viranomaisen toiminnan julkisuudesta (621/1999)"/>
    <x v="1"/>
    <x v="2"/>
    <s v="yli 100 000"/>
    <s v="Oikeusministeriö"/>
  </r>
  <r>
    <s v="Aineisto- ja tietopalvelu"/>
    <s v="Aineisto- ja tietopalvelu auttaa julkisten asiakirjojen saatavuudessa ja käytössä. Palvelun kuuluu myös henkilötietojen tarkastus, oikaisu, täydennys ja käytönrajoituspyynnöt."/>
    <s v="Aineisto- ja tietopalvelu"/>
    <x v="2"/>
    <s v="0.3"/>
    <s v="Q1/2022"/>
    <s v="Myös luonnollisille henkilöille"/>
    <m/>
    <s v="Laki viranomaisen toiminnan julkisuudesta (621/1999)"/>
    <x v="1"/>
    <x v="3"/>
    <s v="alle 6001"/>
    <s v="Oikeusministeriö"/>
  </r>
  <r>
    <s v="Ajantasaisen tiedon saaminen yritysten ja yhteisöjen keskeneräisistä takaisinperinnässä olevista etuuksista."/>
    <s v="Yritys- ja yhteisöasiakkaiden mahdollisuus nähdä omien keskeneräisten perintöjen sekä lähetettyjen perintä- tai asiakaskirjeiden tietoja Kelan asiointipalvelussa"/>
    <s v="Ajantasaisen tiedon saaminen yritysten ja yhteisöjen keskeneräisistä takaisinperinnässä olevista etuuksista."/>
    <x v="2"/>
    <s v="Ei digitoteutusta"/>
    <s v="Myöhemmin"/>
    <s v="Vain elinkeinotoimintaa harjoittaville"/>
    <m/>
    <m/>
    <x v="0"/>
    <x v="4"/>
    <s v=""/>
    <s v=""/>
  </r>
  <r>
    <s v="Ajanvaraus"/>
    <m/>
    <s v="Ajanvaraus"/>
    <x v="3"/>
    <s v="Ei digitoteutusta"/>
    <m/>
    <s v="Myös luonnollisille henkilöille"/>
    <s v="Tunnistautuminen ei pakollista. Valtuutuksien käyttö ei myöskään tarpeellista."/>
    <m/>
    <x v="0"/>
    <x v="5"/>
    <s v=""/>
    <s v=""/>
  </r>
  <r>
    <s v="Ajanvaraus eläinlääkärinvastaanotolle"/>
    <s v="Ajanvaraus eläinlääkärinvastaanotolle"/>
    <s v="Eläinlääkäripalvelut"/>
    <x v="4"/>
    <s v="0.5"/>
    <s v="Myöhemmin"/>
    <s v="Myös luonnollisille henkilöille"/>
    <s v="Nettiajanvaraus käytössä osittain - akuuteille varataan aikaa puhelimitse. Neuvontaa sähköpostilla."/>
    <s v="Eläinlääkintähuoltolaki (765/2009)"/>
    <x v="1"/>
    <x v="6"/>
    <s v="40 001 - 100 000"/>
    <s v="Maa- ja metsätalousministeriö"/>
  </r>
  <r>
    <s v="Ajoneuvojen katsastajien kouluttajat"/>
    <s v="Katsastustoiminnasta vastaavien henkilöiden ja katsastajien jatkokoulutusta antavalla on oltavaTraficomin myöntämä lupa"/>
    <s v="Ajoneuvojen katsastajien kouluttajat"/>
    <x v="0"/>
    <s v="0.3"/>
    <s v="Myöhemmin"/>
    <s v="Vain elinkeinotoimintaa harjoittaville"/>
    <s v="Yleinen taloudellinen tilanne"/>
    <m/>
    <x v="0"/>
    <x v="0"/>
    <s v=""/>
    <s v=""/>
  </r>
  <r>
    <s v="Ajoneuvojen katsastuksen toimilupa"/>
    <s v="Hakemuksella haetaan lupaa katsastustoiminnan aloittamiseen."/>
    <s v="Ajoneuvojen katsastuksen toimilupa"/>
    <x v="0"/>
    <s v="Ei digitoteutusta"/>
    <s v="Q4/2021"/>
    <s v="Vain elinkeinotoimintaa harjoittaville"/>
    <s v="Taloustilanne voi mahdollisesti osoittautua esteeksi"/>
    <m/>
    <x v="0"/>
    <x v="0"/>
    <s v=""/>
    <s v=""/>
  </r>
  <r>
    <s v="Ajoneuvojen sopimusrekisteröijäksi Traficomille"/>
    <s v="Traficom käyttää rekisteröintitoiminnassa sopimuskumppaneita"/>
    <s v="Ajoneuvojen sopimusrekisteröijäksi Traficomille"/>
    <x v="3"/>
    <s v="0.3"/>
    <s v="Myöhemmin"/>
    <s v="Vain elinkeinotoimintaa harjoittaville"/>
    <s v="Yleinen taloudellinen tilanne"/>
    <m/>
    <x v="0"/>
    <x v="0"/>
    <s v=""/>
    <s v=""/>
  </r>
  <r>
    <s v="Ajoneuvojen yksittäishyväksyjä"/>
    <s v="Hakemus yksittäishyväksyjäksi"/>
    <s v="Ajoneuvojen yksittäishyväksyjä"/>
    <x v="0"/>
    <s v="Ei digitoteutusta"/>
    <s v="Myöhemmin"/>
    <s v="Myös luonnollisille henkilöille"/>
    <s v="Yleinen taloudellinen tilanne"/>
    <m/>
    <x v="0"/>
    <x v="0"/>
    <s v=""/>
    <s v=""/>
  </r>
  <r>
    <s v="Ajoneuvon diplomaattirekisteröinti"/>
    <s v="Diplomaattirekisteröinti voidaan myöntää Ulkoministeriön Protokollaosaston kilpisuosituksen perusteella"/>
    <s v="Ajoneuvon diplomaattirekisteröinti"/>
    <x v="1"/>
    <s v="0.3"/>
    <s v="Myöhemmin"/>
    <s v="Myös luonnollisille henkilöille"/>
    <s v="Hakemuksen liitteenä oltava alkuperäiset asiakirjat."/>
    <m/>
    <x v="0"/>
    <x v="0"/>
    <s v=""/>
    <s v=""/>
  </r>
  <r>
    <s v="Ajoneuvon ensirekisteröinti"/>
    <s v="Palvelussa voit tehdä uuden ajoneuvon ensirekisteröinnin, jos ajoneuvolla on rekisteritunnus ja rekisterikilvet."/>
    <s v="Ajoneuvon ensirekisteröinti"/>
    <x v="1"/>
    <s v="1.0"/>
    <m/>
    <s v="Myös luonnollisille henkilöille"/>
    <m/>
    <m/>
    <x v="0"/>
    <x v="0"/>
    <s v=""/>
    <s v=""/>
  </r>
  <r>
    <s v="Ajoneuvon käyttövastaavatiedon ilmoittaminen ja poistaminen"/>
    <s v="Yrityksen on ilmoitettava liikenneasioiden rekisteriin käyttövastaava, jos autolle ei ole merkitty rekisteriin haltijaksi luonnollista henkilöä."/>
    <s v="Ajoneuvon käyttövastaavatiedon ilmoittaminen ja poistaminen"/>
    <x v="1"/>
    <s v="0.5"/>
    <s v="Myöhemmin"/>
    <s v="Vain elinkeinotoimintaa harjoittaville"/>
    <s v="Yleinen taloudellinen tilanne"/>
    <m/>
    <x v="0"/>
    <x v="0"/>
    <s v=""/>
    <s v=""/>
  </r>
  <r>
    <s v="Ajoneuvon käyttöönottoilmoitus"/>
    <s v="Palvelussa voit antaa ajoneuvon käyttöönottoilmoituksen sähköisesti. Käyttöönottoilmoitus annetaan ajoneuvoista, jotka on tarkoitus rekisteröidä Suomeen."/>
    <s v="Ajoneuvon käyttöönottoilmoitus"/>
    <x v="1"/>
    <s v="1.1"/>
    <m/>
    <s v="Myös luonnollisille henkilöille"/>
    <m/>
    <m/>
    <x v="0"/>
    <x v="1"/>
    <s v=""/>
    <s v=""/>
  </r>
  <r>
    <s v="Ajoneuvon liikennekäyttöönotto"/>
    <s v="Käytä palvelua, kun haluat ilmoittaa ajoneuvosi takaisin liikennekäyttöön. "/>
    <s v="Ajoneuvon liikennekäyttöönotto"/>
    <x v="1"/>
    <s v="1.0"/>
    <m/>
    <s v="Myös luonnollisille henkilöille"/>
    <m/>
    <m/>
    <x v="0"/>
    <x v="0"/>
    <s v=""/>
    <s v=""/>
  </r>
  <r>
    <s v="Ajoneuvon liikennekäytöstäpoisto"/>
    <s v="Käytä palvelua, kun haluat ilmoittaaa ajoneuvosi tilapäisesti pois liikennekäytöstä. "/>
    <s v="Ajoneuvon liikennekäytöstäpoisto"/>
    <x v="1"/>
    <s v="1.0"/>
    <m/>
    <s v="Myös luonnollisille henkilöille"/>
    <m/>
    <m/>
    <x v="0"/>
    <x v="0"/>
    <s v=""/>
    <s v=""/>
  </r>
  <r>
    <s v="Ajoneuvon omistajanvaihdos"/>
    <s v="Myyjä voi luoda palvelussa kauppaa varten varmenteen ja tehdä kaupan jälkeen luovutusilmoituksen."/>
    <s v="Ajoneuvon omistajanvaihdos"/>
    <x v="1"/>
    <s v="1.0"/>
    <m/>
    <s v="Myös luonnollisille henkilöille"/>
    <m/>
    <m/>
    <x v="0"/>
    <x v="0"/>
    <s v=""/>
    <s v=""/>
  </r>
  <r>
    <s v="Ajoneuvon rekisteri- ja verotiedot"/>
    <s v="Oma asiointi -palvelussa näet tiedot omista ajoneuvoistasi tai voit veloituksetta tarkastaa minkä tahansa ajoneuvon verotiedot ja tekniset tiedot."/>
    <s v="Ajoneuvon rekisteri- ja verotiedot"/>
    <x v="2"/>
    <s v="1.0"/>
    <m/>
    <s v="Myös luonnollisille henkilöille"/>
    <m/>
    <m/>
    <x v="0"/>
    <x v="0"/>
    <s v=""/>
    <s v=""/>
  </r>
  <r>
    <s v="Ajoneuvon rekisteröintitodistuksen tilaus"/>
    <s v="Palvelusta voit tilata ajoneuvollesi uuden rekisteröintitodistuksen."/>
    <s v="Ajoneuvon rekisteröintitodistuksen tilaus"/>
    <x v="3"/>
    <s v="1.0"/>
    <m/>
    <s v="Myös luonnollisille henkilöille"/>
    <m/>
    <m/>
    <x v="0"/>
    <x v="0"/>
    <s v=""/>
    <s v=""/>
  </r>
  <r>
    <s v="Ajoneuvon romutus ja lopullinen poisto"/>
    <s v="Poista ajoneuvosi lopullisesti rekisteristä toimittamalla se maksutta kierrätettäväksi Suomen Autokierrätys Oy:n viralliseen vastaanottopisteeseen. Vastaanottopiste ottaa ajoneuvon vastaan ja antaa sinulle romutustodistuksen. Vastaanottopiste huolehtii, että ajoneuvo poistetaan lopullisesti rekisteristä."/>
    <s v="Ajoneuvon romutus ja lopullinen poisto"/>
    <x v="1"/>
    <s v="Ei digitoteutusta"/>
    <s v="Myöhemmin"/>
    <s v="Myös luonnollisille henkilöille"/>
    <s v="Ajoneuvo luovutettava fyysisesti romutettavaksi ja lopullisesti poistettavaksi."/>
    <m/>
    <x v="0"/>
    <x v="0"/>
    <s v=""/>
    <s v=""/>
  </r>
  <r>
    <s v="Kiinteistön alueelle hylätty ajoneuvo"/>
    <s v="Isännöitsijän pyynnöstä kaupunki huolehtii myös yksityisen kiinteistön alueelle hylätyn ajoneuvon siirrosta."/>
    <s v="Ajoneuvon siirtopyyntö"/>
    <x v="1"/>
    <s v="0.5"/>
    <m/>
    <m/>
    <m/>
    <s v="Laki ajoneuvojen siirtämisestä (1508/2019)"/>
    <x v="1"/>
    <x v="6"/>
    <s v="yli 100 000"/>
    <s v="Liikenne- ja viestintäministeriö"/>
  </r>
  <r>
    <s v="Auto pois auran tai pesuauton tieltä"/>
    <s v="Tilaa tekstiviestillä tieto seuraavan päivän katupuhdistuskohteista ja siirrä autosi pois auran tieltä."/>
    <s v="Ajoneuvon siirtopyyntö"/>
    <x v="1"/>
    <m/>
    <m/>
    <s v="Myös luonnollisille henkilöille"/>
    <m/>
    <s v="Laki ajoneuvojen siirtämisestä (1508/2019)"/>
    <x v="1"/>
    <x v="6"/>
    <s v="yli 100 000"/>
    <s v="Liikenne- ja viestintäministeriö"/>
  </r>
  <r>
    <s v="Ajoneuvon siirtopyyntö"/>
    <s v="Ajoneuvon siirtämispyyntö, jos ajoneuvo aiheuttaa haittaa tai se on hylätty. Yksityisalueelta siirtopyynnön voi tehdä kiinteistön omistaja, haltija tai isännöitsijä, ja siirron kustannukset jäävät siirtopyynnön tekijän vastuulle."/>
    <s v="Ajoneuvon siirtopyyntö"/>
    <x v="1"/>
    <s v="1.0"/>
    <m/>
    <s v="Myös luonnollisille henkilöille"/>
    <m/>
    <s v="Laki ajoneuvojen siirtämisestä (1508/2019)"/>
    <x v="1"/>
    <x v="6"/>
    <s v="40 001 - 100 000"/>
    <s v="Liikenne- ja viestintäministeriö"/>
  </r>
  <r>
    <s v="Ajoneuvon siirtopyyntö"/>
    <s v="Organisaatiomuutos on käynnissä  ja käynnissä on useita sähköiseen asiointiin liittyviä uudistuksia, joita ei ole vielä otettu täysimääräisesti käyttöön."/>
    <s v="Ajoneuvon siirtopyyntö"/>
    <x v="1"/>
    <s v="0.5"/>
    <s v="Myöhemmin"/>
    <s v="Myös luonnollisille henkilöille"/>
    <m/>
    <s v="Laki ajoneuvojen siirtämisestä (1508/2019)"/>
    <x v="1"/>
    <x v="7"/>
    <s v="40 001 - 100 000"/>
    <s v="Liikenne- ja viestintäministeriö"/>
  </r>
  <r>
    <s v="Ajoneuvon väliaikaisen verottoman käytön ilmoitus"/>
    <s v="Palvelussa voit ilmoittaa siitä, että tuot ajoneuvon väliaikaisesti Suomeen omaan käyttöösi ja ajoneuvon käyttö on verotonta. Ajoneuvoa voi käyttää verottomasti enintään 14 vuorokautta kalenterivuodessa."/>
    <s v="Ajoneuvon väliaikaisen verottoman käytön ilmoitus"/>
    <x v="1"/>
    <s v="1.1"/>
    <m/>
    <s v="Myös luonnollisille henkilöille"/>
    <m/>
    <m/>
    <x v="0"/>
    <x v="1"/>
    <s v=""/>
    <s v=""/>
  </r>
  <r>
    <s v="Ajoneuvon yksittäishyväksynnän myöntäjä"/>
    <s v="Hakemus ajoneuvon yksittäishyväksyntöjen myöntäjäksi"/>
    <s v="Ajoneuvon yksittäishyväksynnän myöntäjä"/>
    <x v="0"/>
    <s v="Ei digitoteutusta"/>
    <s v="Myöhemmin"/>
    <s v="Vain elinkeinotoimintaa harjoittaville"/>
    <s v="Yleinen taloudellinen tilanne"/>
    <m/>
    <x v="0"/>
    <x v="0"/>
    <s v=""/>
    <s v=""/>
  </r>
  <r>
    <s v="Ajoneuvotiedot ja veron maksu"/>
    <s v="Voit tarkastaa omat tai julkiset ajoneuvotiedot. Voit tehdä asiakirjatilauksen ajoneuvon tiedoista."/>
    <s v="Ajoneuvotiedot ja veron maksu"/>
    <x v="2"/>
    <s v="1.0"/>
    <m/>
    <s v="Myös luonnollisille henkilöille"/>
    <m/>
    <m/>
    <x v="0"/>
    <x v="0"/>
    <s v=""/>
    <s v=""/>
  </r>
  <r>
    <s v="Ajoneuvoveron palauttaminen ja hyvittäminen"/>
    <s v="Ajoneuvoverosta voi saada hyvitystä tai palautusta."/>
    <s v="Ajoneuvoveron palauttaminen ja hyvittäminen"/>
    <x v="3"/>
    <s v="1.0"/>
    <m/>
    <s v="Myös luonnollisille henkilöille"/>
    <m/>
    <m/>
    <x v="0"/>
    <x v="0"/>
    <s v=""/>
    <s v=""/>
  </r>
  <r>
    <s v="Ajoneuvoveron verovelvollisuuden siirto"/>
    <s v="Ajoneuvon omistaja voi hakea ajoneuvoveron verovelvollisuutta itselleen."/>
    <s v="Ajoneuvoveron verovelvollisuuden siirto"/>
    <x v="1"/>
    <s v="0.5"/>
    <s v="Myöhemmin"/>
    <s v="Myös luonnollisille henkilöille"/>
    <s v="Yleinen taloudellinen tilanne"/>
    <m/>
    <x v="0"/>
    <x v="0"/>
    <s v=""/>
    <s v=""/>
  </r>
  <r>
    <s v="Ajopiirturin asennus ja korjaus"/>
    <s v="Ajopiirturin asennus ja korjaus -lupien saamisen edellytykset sekä hakemukset."/>
    <s v="Ajopiirturin asennus ja korjaus"/>
    <x v="0"/>
    <s v="0.5"/>
    <s v="Myöhemmin"/>
    <s v="Vain elinkeinotoimintaa harjoittaville"/>
    <s v="Yleinen taloudellinen tilanne"/>
    <m/>
    <x v="0"/>
    <x v="0"/>
    <s v=""/>
    <s v=""/>
  </r>
  <r>
    <s v="Ajoterveysohjeet terveydenhuollon ammattilaisille"/>
    <s v="Tavoitteena on tukea terveydenhuollon ammattilaisia yksittäisen kuljettajan terveydentilaa koskevassa ajoterveysarvioinnissa ja päätöksenteossa."/>
    <s v="Ajoterveysohjeet terveydenhuollon ammattilaisille"/>
    <x v="4"/>
    <s v="0.5"/>
    <s v="Myöhemmin"/>
    <s v="Myös luonnollisille henkilöille"/>
    <s v="Yleinen taloudellinen tilanne"/>
    <m/>
    <x v="0"/>
    <x v="0"/>
    <s v=""/>
    <s v=""/>
  </r>
  <r>
    <s v="Akkreditointihakemus"/>
    <m/>
    <s v="Akkreditointihakemus"/>
    <x v="0"/>
    <s v="0.5"/>
    <s v="Myöhemmin"/>
    <s v="Vain elinkeinotoimintaa harjoittaville"/>
    <s v="Henkilö- ja raharesurssit"/>
    <m/>
    <x v="0"/>
    <x v="8"/>
    <s v=""/>
    <s v=""/>
  </r>
  <r>
    <s v="Akkreditointipäätöksen muutoshakemus"/>
    <m/>
    <s v="Akkreditointipäätöksen muutoshakemus"/>
    <x v="0"/>
    <s v="0.5"/>
    <s v="Myöhemmin"/>
    <s v="Vain elinkeinotoimintaa harjoittaville"/>
    <s v="Henkilö- ja raharesurssit"/>
    <m/>
    <x v="0"/>
    <x v="8"/>
    <s v=""/>
    <s v=""/>
  </r>
  <r>
    <s v="Alkoholielinkeinon harjoittamiseen liittyvä raportointi"/>
    <s v="Valmistajat, tukkumyyjät ja maahantuojat ovat velvollisia raportoimaan Valviraan valmistamansa, myymänsä ja/tai maahantuomansa alkoholimäärät."/>
    <s v="Alkoholielinkeinon harjoittamiseen liittyvä raportointi"/>
    <x v="3"/>
    <s v="0.5"/>
    <s v="Q2/2022"/>
    <s v="Vain elinkeinotoimintaa harjoittaville"/>
    <m/>
    <m/>
    <x v="0"/>
    <x v="9"/>
    <s v=""/>
    <s v=""/>
  </r>
  <r>
    <s v="Alkoholijuomien valmistus ja tukkumyyntilupa"/>
    <s v="Alkoholin valmistuslupa tai tukkumyyntilupa voidaan myöntää rekisteröityneelle elinkeinonharjoittajalle tai yhteisölle. (Tämä palvelu sisältää myös elintarvikehuoneistoa koskevan ilmoituksen ja luonnonmukaisen tuotannon valvontajärjestelmään hyväksymisen)."/>
    <s v="Alkoholijuomien valmistus ja tukkumyyntilupa"/>
    <x v="0"/>
    <s v="0.3"/>
    <s v="Q2/2022"/>
    <s v="Vain elinkeinotoimintaa harjoittaville"/>
    <m/>
    <m/>
    <x v="0"/>
    <x v="9"/>
    <s v=""/>
    <s v=""/>
  </r>
  <r>
    <s v="Alkolukkolain mukainen toimintailmoitus"/>
    <s v="Alkolukon valmistaja tai valtuutettu edustaja tekee toimintailmoituksen Traficomille"/>
    <s v="Alkolukkolain mukainen toimintailmoitus"/>
    <x v="1"/>
    <s v="0.3"/>
    <s v="Q4/2021"/>
    <s v="Vain elinkeinotoimintaa harjoittaville"/>
    <s v="Taloustilanne voi mahdollisesti osoittautua esteeksi"/>
    <m/>
    <x v="0"/>
    <x v="0"/>
    <s v=""/>
    <s v=""/>
  </r>
  <r>
    <s v="Ilmoitus eläintenpidosta ja pitopaikasta"/>
    <s v="Ilmoitus eräinten eläinten pidosta ja pitopaikasta"/>
    <s v="Alkutuotantopaikkailmoitus"/>
    <x v="1"/>
    <s v="0.5"/>
    <s v="Q3/2021"/>
    <s v="Myös luonnollisille henkilöille"/>
    <s v="Valtakunnallinen palvelu, digipalvelu suljettu väliaikaisesti käyttöliittymän kehittämisen vuoksi. Esteenä palvelua ylläpitävän ruokaviraston resurssipula."/>
    <s v="Elintarvikelaki (23/2006)"/>
    <x v="1"/>
    <x v="3"/>
    <s v="alle 6001"/>
    <s v="Maa- ja metsätalousministeriö"/>
  </r>
  <r>
    <s v="Ilmoitus alkutuotantopaikasta"/>
    <s v="Ilmoitus alkutuotantopaikasta tai ilmoitus alkutuotannon tuotteiden kuljetuksesta tai niissä tapahtuvasta olennaisesta muuttamisesta on lähetettävä ympäristöterveydenhuoltoon. Ilmoitus uudesta toiminnasta on tehtävä hyvissä ajoin ennen toiminnan aloittamista."/>
    <s v="Alkutuotantopaikkailmoitus"/>
    <x v="1"/>
    <s v="0.3"/>
    <s v="Q4/2021"/>
    <m/>
    <m/>
    <s v="Elintarvikelaki (23/2006)"/>
    <x v="1"/>
    <x v="3"/>
    <s v="alle 6001"/>
    <s v="Maa- ja metsätalousministeriö"/>
  </r>
  <r>
    <s v="Ilmoitus alkutuotantopaikasta tai alkutuotantotuotteiden kuljetuksesta"/>
    <s v="Ilmoitus alkutuotantopaikasta tai ilmoitus alkutuotantotuotteiden kuljetuksesta."/>
    <s v="Alkutuotantopaikkailmoitus"/>
    <x v="1"/>
    <s v="0.5"/>
    <m/>
    <m/>
    <s v="Pieni volyymi"/>
    <s v="Elintarvikelaki (23/2006)"/>
    <x v="1"/>
    <x v="6"/>
    <s v="yli 100 000"/>
    <s v="Maa- ja metsätalousministeriö"/>
  </r>
  <r>
    <s v="Ilmoitus eläintenpidon pitopaikasta"/>
    <s v="Eläintenpidon pitopaikan ilmoitusvelvollisuus koskee nautojen, lampaiden, vuohien, sikojen (mukaan lukien mikro- ja minisiat), hevosten, siipikarjan ja mehiläisten pitopaikkoja. Ohjeet ja lomakkeet eläinten pitopaikasta löytyvät Ruokaviraston verkkosivuilta."/>
    <s v="Alkutuotantopaikkailmoitus"/>
    <x v="1"/>
    <m/>
    <m/>
    <s v="Vain elinkeinotoimintaa harjoittaville"/>
    <m/>
    <s v="Elintarvikelaki (23/2006)"/>
    <x v="1"/>
    <x v="6"/>
    <s v="yli 100 000"/>
    <s v="Maa- ja metsätalousministeriö"/>
  </r>
  <r>
    <s v="KRP - Ympäristöterveydenhuolto: Alkutuotantopaikasta ilmoittaminen"/>
    <s v="Ilmoitus alkutuotantopaikasta kunnan elintarvikevalvontaviranomaiselle"/>
    <s v="Alkutuotantopaikkailmoitus"/>
    <x v="1"/>
    <s v="0.5"/>
    <s v="Q4/2022"/>
    <s v="Myös luonnollisille henkilöille"/>
    <m/>
    <s v="Elintarvikelaki (23/2006)"/>
    <x v="1"/>
    <x v="10"/>
    <s v="yli 100 000"/>
    <s v="Maa- ja metsätalousministeriö"/>
  </r>
  <r>
    <s v="Ilmoitus alkutuotantopaikasta"/>
    <s v="Alkutuotantopaikan ilmoittaminen Kuopion ympäristöterveydenhuoltoon"/>
    <s v="Alkutuotantopaikkailmoitus"/>
    <x v="1"/>
    <s v="0.5"/>
    <s v="Q4/2022"/>
    <s v="Vain elinkeinotoimintaa harjoittaville"/>
    <m/>
    <s v="Elintarvikelaki (23/2006)"/>
    <x v="1"/>
    <x v="2"/>
    <s v="yli 100 000"/>
    <s v="Maa- ja metsätalousministeriö"/>
  </r>
  <r>
    <s v="Ilmoitus alkutuotantopaikasta tai alkutuotannon tuotteiden kuljetuksesta"/>
    <s v="Verkkosivuilta tulostettava lomake. Vastuualue: Terveysvalvonta"/>
    <s v="Alkutuotantopaikkailmoitus"/>
    <x v="1"/>
    <s v="0.3"/>
    <s v="Q4/2021"/>
    <s v="Myös luonnollisille henkilöille"/>
    <s v="VATI-kohdetietojärjestelmän kehittäjät eivät toteuta Suomi.fi kautta täytettävien sähköisten lomakeiden käyttöönottoa jo vuonna 2021."/>
    <m/>
    <x v="1"/>
    <x v="11"/>
    <s v="40 001 - 100 000"/>
    <s v=""/>
  </r>
  <r>
    <s v="Ilmoitus eläintenpidosta ja ilmoitus eläinten pitopaikasta"/>
    <s v="Jokaisen tuotantoeläintenpitäjän on rekisteröidyttävä eläintenpitäjäksi. Rekisteröityminen tehdään  kaupungin maaseutupalveluissa."/>
    <s v="Alkutuotantopaikkailmoitus"/>
    <x v="1"/>
    <s v="Ei digitoteutusta"/>
    <s v="Myöhemmin"/>
    <s v="Vain elinkeinotoimintaa harjoittaville"/>
    <s v="Ilmoitus tehdään maaseutuviranomaisille"/>
    <s v="Elintarvikelaki (23/2006)"/>
    <x v="1"/>
    <x v="3"/>
    <s v="yli 100 000"/>
    <s v="Maa- ja metsätalousministeriö"/>
  </r>
  <r>
    <s v="Alkutuotantopaikasta ilmoittaminen"/>
    <s v="Alkutuotantopaikasta tulee ilmoittaa kunnan elintarvikevalvontaviranomaiselle ellei viranomainen saa tietoa toiselta viranomaiselta."/>
    <s v="Alkutuotantopaikkailmoitus"/>
    <x v="1"/>
    <s v="0.3"/>
    <s v="Q4/2021"/>
    <s v="Myös luonnollisille henkilöille"/>
    <m/>
    <s v="Elintarvikelaki (23/2006)"/>
    <x v="1"/>
    <x v="3"/>
    <s v="yli 100 000"/>
    <s v="Maa- ja metsätalousministeriö"/>
  </r>
  <r>
    <s v="Alkutuotantopaikasta ilmoittaminen"/>
    <s v="Alkutuotantopaikasta tulee ilmoittaa kunnan elintarvikevalvontaviranomaiselle ellei viranomainen saa tietoa toiselta viranomaiselta."/>
    <s v="Alkutuotantopaikkailmoitus"/>
    <x v="1"/>
    <s v="0.5"/>
    <s v="Myöhemmin"/>
    <s v="Vain elinkeinotoimintaa harjoittaville"/>
    <s v="Digitalisoinnin kehittäminen valtion tietojärjestelmässä on riippuvainen valtion panostuksista. Tällä hetkellä asia on mukana kehityslistalla, muttei kovin korkealla prioriteetilla."/>
    <s v="Elintarvikelaki (23/2006)"/>
    <x v="1"/>
    <x v="6"/>
    <s v="40 001 - 100 000"/>
    <s v="Maa- ja metsätalousministeriö"/>
  </r>
  <r>
    <s v="Alkutuotantopaikasta ilmoittaminen"/>
    <m/>
    <s v="Alkutuotantopaikkailmoitus"/>
    <x v="1"/>
    <s v="0.3"/>
    <s v="Q4/2022"/>
    <s v="Myös luonnollisille henkilöille"/>
    <m/>
    <s v="Elintarvikelaki (23/2006)"/>
    <x v="1"/>
    <x v="3"/>
    <s v="alle 6001"/>
    <s v="Maa- ja metsätalousministeriö"/>
  </r>
  <r>
    <s v="Ilmoitus eläintenpidosta ja ilmoitus eläinten pitopaikasta"/>
    <m/>
    <s v="Alkutuotantopaikkailmoitus"/>
    <x v="1"/>
    <s v="Ei digitoteutusta"/>
    <s v="Q4/2022"/>
    <s v="Myös luonnollisille henkilöille"/>
    <m/>
    <s v="Elintarvikelaki (23/2006)"/>
    <x v="1"/>
    <x v="3"/>
    <s v="alle 6001"/>
    <s v="Maa- ja metsätalousministeriö"/>
  </r>
  <r>
    <s v="Ilmoitus eläintenpidosta ja ilmoitus eläinten pitopaikasta"/>
    <s v="Jokaisen tuotantoeläintenpitäjän on rekisteröidyttävä eläintenpitäjäksi. Rekisteröityminen tehdään  kaupungin maaseutupalveluissa."/>
    <s v="Alkutuotantopaikkailmoitus"/>
    <x v="1"/>
    <s v="0.5"/>
    <s v="Q4/2021"/>
    <s v="Myös luonnollisille henkilöille"/>
    <s v="Ruokaviraston eläinpitäjäreksiterin sähköisen asiointipalvelun kehitystyön viivästyminen edelleen. Piti aueta jo vuonna 2019."/>
    <s v="Elintarvikelaki (23/2006)"/>
    <x v="1"/>
    <x v="12"/>
    <s v="alle 6001"/>
    <s v="Maa- ja metsätalousministeriö"/>
  </r>
  <r>
    <s v="Ilmoitus eläintenpidosta ja ilmoitus eläinten pitopaikasta"/>
    <s v="Jokaisen tuotantoeläintenpitäjän on rekisteröidyttävä eläintenpitäjäksi. Rekisteröityminen tehdään  kaupungin maaseutupalveluissa."/>
    <s v="Alkutuotantopaikkailmoitus"/>
    <x v="1"/>
    <s v="0.5"/>
    <s v="Q4/2021"/>
    <s v="Myös luonnollisille henkilöille"/>
    <s v="Ruokaviraston eläinpitäjäreksiterin sähköisen asiointipalvelun kehitystyön viivästyminen edelleen. Piti aueta jo vuonna 2019."/>
    <s v="Elintarvikelaki (23/2006)"/>
    <x v="1"/>
    <x v="12"/>
    <s v="alle 6001"/>
    <s v="Maa- ja metsätalousministeriö"/>
  </r>
  <r>
    <s v="Alkutuotantopaikasta ilmoittaminen"/>
    <s v="Rovakaaren ympäristöterveydenhuollon toiminta-alueella (Rovaniemi, Ranua, Pello, Ylitornio, Kolari)  sijaitsevasta alkutuotantopaikasta tehtävä ilmoitus elintarvikevalvontaviranomaiselle."/>
    <s v="Alkutuotantopaikkailmoitus"/>
    <x v="1"/>
    <s v="0.5"/>
    <s v="Myöhemmin"/>
    <s v="Vain elinkeinotoimintaa harjoittaville"/>
    <s v="ei tietoa milloin asioinnin aloitus siirtyy valtakunnalliseen ympäristöterveydenhuollon sähköiseen ilmoituspalveluun ILPPAan (Ruokavirasto).  ilppa.fi"/>
    <s v="Elintarvikelaki (23/2006)"/>
    <x v="1"/>
    <x v="13"/>
    <s v="40 001 - 100 000"/>
    <s v="Maa- ja metsätalousministeriö"/>
  </r>
  <r>
    <s v="Ilmoitus alkutuotantopaikasta"/>
    <m/>
    <s v="Alkutuotantopaikkailmoitus"/>
    <x v="1"/>
    <s v="0.3"/>
    <s v="Myöhemmin"/>
    <s v="Myös luonnollisille henkilöille"/>
    <s v="Palvelun tuottaa Suupohjan peruspalveluliikelaitokuntayhtymä, Toimii vastuu organisaationa"/>
    <s v="Elintarvikelaki (23/2006)"/>
    <x v="2"/>
    <x v="14"/>
    <s v="alle 6001"/>
    <s v="Maa- ja metsätalousministeriö"/>
  </r>
  <r>
    <s v="Alkutuotantopaikasta ilmoittaminen"/>
    <s v="Alkutuotantopaikasta tulee ilmoittaa kunnan viranomaiselle"/>
    <s v="Alkutuotantopaikkailmoitus"/>
    <x v="1"/>
    <s v="0.5"/>
    <m/>
    <s v="Myös luonnollisille henkilöille"/>
    <s v="Ruokavirasto valmistelee. Ruokaviraston ilppa-Ympäristöterveydenhuollon sähköisen ilmoituspalvelun toimivuus"/>
    <s v="Elintarvikelaki (297/2021)"/>
    <x v="1"/>
    <x v="15"/>
    <s v="yli 100 000"/>
    <s v="Maa- ja metsätalousministeriö"/>
  </r>
  <r>
    <s v="Alkutuotantopaikkailmoitus"/>
    <s v="Ilmoitus elintarvikkeiden alkutuotantotoiminnasta"/>
    <s v="Alkutuotantopaikkailmoitus"/>
    <x v="1"/>
    <s v="0.5"/>
    <s v="Myöhemmin"/>
    <s v="Vain elinkeinotoimintaa harjoittaville"/>
    <s v="Huom. Nykyinen elintarvikelaki on 297/2021 ja MMM:n asetus elintarvikehygieniasta on 318/2021"/>
    <s v="Elintarvikelaki (23/2006)"/>
    <x v="1"/>
    <x v="7"/>
    <s v="40 001 - 100 000"/>
    <s v="Maa- ja metsätalousministeriö"/>
  </r>
  <r>
    <s v="Hakemus itujen alkutuotantopaikan hyväksymiseksi"/>
    <s v="Itujen alkutuotantopaikan hakemuksen käsittely"/>
    <s v="Alkutuotantopaikkailmoitus"/>
    <x v="0"/>
    <s v="0.5"/>
    <s v="Myöhemmin"/>
    <s v="Vain elinkeinotoimintaa harjoittaville"/>
    <m/>
    <s v="Elintarvikelaki 297/2021 ja MMM:n asetus elintarvikehygieniasta 318/2021"/>
    <x v="1"/>
    <x v="7"/>
    <s v="40 001 - 100 000"/>
    <s v="Maa- ja metsätalousministeriö"/>
  </r>
  <r>
    <s v="Kuntalaisaloite"/>
    <s v="Kuntalaisaloite on asukkaiden tai asukasryhmien laatima kirjallinen aloite, jonka kautta kunnan asukas voi vaikuttaa suoraan oman kuntansa toimintaan ja päätöksentekoon."/>
    <s v="Aloitteet"/>
    <x v="1"/>
    <s v="0.3"/>
    <s v="Q4/2022"/>
    <s v="Myös luonnollisille henkilöille"/>
    <m/>
    <s v="Kuntalaki (410/2015) 23 §"/>
    <x v="1"/>
    <x v="16"/>
    <s v="10 001 - 20 000"/>
    <s v="Valtiovarainministeriö"/>
  </r>
  <r>
    <s v="Alueellinen kuljetustuki"/>
    <s v="Palvelu siirtyy Aluehallinon asiointipalveluun 06/2020 kielillä suomi ja ruotsi (nykyisin lomake.fi).Palvelu tarjoaa asiakkaalle mahdollisuuden aika- ja paikkariippumattomasti saada palvelu vireille, hoitaa kommunikointi viranomaisen kanssa sekä vastaanottaa päätöksiä. Asiointipalvelussa hyödynnetään Suomi.fi tunnistusta (vahva sähköinen tunnistus) sekä Suomi.fi valtuuksia. Yrityksen perustiedot haetaan asiakastieto-varannosta. Tiedot ovat rakenteisena sekä asiointipalvelussa että viranomaisen käsittelyjärjestelmässä."/>
    <s v="Alueellinen kuljetustuki"/>
    <x v="5"/>
    <s v="1.1"/>
    <m/>
    <s v="Vain elinkeinotoimintaa harjoittaville"/>
    <s v="Resursoinnin haasteet ja aikataulujen siirtyminen mm. COVID-19 syistä, Palvelukokonaisuuden kehittämiseen liittyvän rahoituksen puute, Haasteita sovittaa monisyistä asiointia ELYn yhteiseen kokonaisarkkitehtuuriin ja geneerisiin alustoihin"/>
    <m/>
    <x v="0"/>
    <x v="8"/>
    <s v=""/>
    <s v=""/>
  </r>
  <r>
    <s v="Pyyntö kansainvälisen terveyssäännöstön mukaisen kansainvälisen terveyssäännöstön mukaisen todistuksen saamiseksi ulkomaan liikenteen alukselle"/>
    <s v="Kunnan terveydensuojeluviranomainen voi tarkastuksen perusteella myöntää kansainvälisen terveyssäännöstön mukaisen todistuksen ulkomaanliikenteen alukselle Valviran nimeämissä satamissa."/>
    <s v="Alusten saniteettitodistuksen myöntäminen"/>
    <x v="0"/>
    <s v="Ei digitoteutusta"/>
    <s v="Myöhemmin"/>
    <s v="Vain elinkeinotoimintaa harjoittaville"/>
    <s v="Tietojärjestelmien yhteensopivuus: saniteettitodistusten laatimiseen käytetään EU:n valvontatietokantaa ja vain kirjaus tehdään valtion VATI-ohjelmaan. Digitalisoinnin kehittäminen valtion tietojärjestelmässä on riippuvainen valtion panostuksista."/>
    <s v="Terveydensuojelulaki (763/1994)"/>
    <x v="1"/>
    <x v="6"/>
    <s v="40 001 - 100 000"/>
    <s v="Sosiaali- ja terveysministeriö"/>
  </r>
  <r>
    <s v="Alusten saniteettitodistuksen myöntäminen"/>
    <s v="Alusten pitää hakea todistusta säännöllisin väliajoin"/>
    <s v="Alusten saniteettitodistuksen myöntäminen"/>
    <x v="0"/>
    <s v="0.5"/>
    <m/>
    <s v="Vain elinkeinotoimintaa harjoittaville"/>
    <s v="ilppa-järjestelmän tai vastaavan toimivuus"/>
    <s v="Terveydensuojelulaki (763/1994)"/>
    <x v="1"/>
    <x v="15"/>
    <s v="yli 100 000"/>
    <s v="Sosiaali- ja terveysministeriö"/>
  </r>
  <r>
    <s v="Arctic design week-tapahtumaan liittyvät palvelut yrityksille. Seminaaripäivien aikana voi kommunikoida applikaatioiden kautta."/>
    <s v="Mm. foorumit ja seminaarit, virtuaalinäyttelyiden tuottaminen"/>
    <s v="Tapahtuma"/>
    <x v="3"/>
    <s v="0.5"/>
    <s v="Myöhemmin"/>
    <s v="Myös luonnollisille henkilöille"/>
    <s v="Ei tarvetta vahvalle tunnistautumiselle."/>
    <m/>
    <x v="1"/>
    <x v="13"/>
    <s v="40 001 - 100 000"/>
    <s v=""/>
  </r>
  <r>
    <s v="Aluksen CSR-asiakirja"/>
    <s v="Kansainväliseen liikenteen käytettävillä yli 500bt olevilla matkustaja-ja lastialuksilla tulee olla historiatiedot (Continuous Synopsis Record, CSR)."/>
    <s v="Aluksen CSR-asiakirja"/>
    <x v="1"/>
    <s v="0.3"/>
    <s v="Myöhemmin"/>
    <s v="Vain elinkeinotoimintaa harjoittaville"/>
    <s v="Yleinen taloudellinen tilanne"/>
    <m/>
    <x v="0"/>
    <x v="0"/>
    <s v=""/>
    <s v=""/>
  </r>
  <r>
    <s v="Aluksen kansallisuus ja lipunkäyttöoikeus"/>
    <s v="Alus on suomalainen ja oikeutettu käyttämään Suomen lippua, jos sen omistuksest yli 60% on suomalaista. Jos ulkomaisessa omistuksessa oleva alus täyttää merilaissa olevat ehdot, Traficom voi hakemuksesta hyväksyä sen suomalaiseksi."/>
    <s v="Aluksen kansallisuus ja lipunkäyttöoikeus"/>
    <x v="1"/>
    <s v="0.3"/>
    <s v="Myöhemmin"/>
    <s v="Myös luonnollisille henkilöille"/>
    <s v="Yleinen taloudellinen tilanne"/>
    <m/>
    <x v="0"/>
    <x v="0"/>
    <s v=""/>
    <s v=""/>
  </r>
  <r>
    <s v="Aluksen kiinnitys"/>
    <s v="Aluksena tai alusrakennuksena Liikenneasioiden rekisteriin merkitty alus voidaan kiinnittää."/>
    <s v="Aluksen kiinnitys"/>
    <x v="1"/>
    <s v="0.3"/>
    <s v="Myöhemmin"/>
    <s v="Myös luonnollisille henkilöille"/>
    <s v="Palvelussa tarvitaan dokumentit alkuperäisinä."/>
    <m/>
    <x v="0"/>
    <x v="0"/>
    <s v=""/>
    <s v=""/>
  </r>
  <r>
    <s v="Aluksen merkitseminen kauppa-alusluetteloon"/>
    <s v="Traficom voi hakemuksesta merkitä kauppa-alusluetteloon aluksen, joka on merkitty rekisteriin Suomessa (myös Ahvenanmaalla)."/>
    <s v="Aluksen merkitseminen kauppa-alusluetteloon"/>
    <x v="1"/>
    <s v="0.3"/>
    <s v="Myöhemmin"/>
    <s v="Myös luonnollisille henkilöille"/>
    <s v="Yleinen taloudellinen tilanne"/>
    <m/>
    <x v="0"/>
    <x v="0"/>
    <s v=""/>
    <s v=""/>
  </r>
  <r>
    <s v="Aluksen mittakirja"/>
    <s v="Tarvitset aluksellesi mittakirjan ennen kuin se voidaan rekisteröidä Suomen alusrekisteriin."/>
    <s v="Aluksen mittakirja"/>
    <x v="3"/>
    <s v="0.3"/>
    <s v="Myöhemmin"/>
    <s v="Myös luonnollisille henkilöille"/>
    <s v="Yleinen taloudellinen tilanne"/>
    <m/>
    <x v="0"/>
    <x v="0"/>
    <s v=""/>
    <s v=""/>
  </r>
  <r>
    <s v="Aluksen muutosrekisteröinti"/>
    <s v="Aluksen rekisteritiedoissa tapahtuneiden muutosten kirjaaminen liikenneasioiden rekisteriin."/>
    <s v="Aluksen muutosrekisteröinti"/>
    <x v="1"/>
    <s v="0.3"/>
    <s v="Myöhemmin"/>
    <s v="Myös luonnollisille henkilöille"/>
    <s v="Palvelussa tarvitaan osassa tapauksista dokumentit alkuperäisinä."/>
    <m/>
    <x v="0"/>
    <x v="0"/>
    <s v=""/>
    <s v=""/>
  </r>
  <r>
    <s v="Aluksen poistaminen rekisteristä"/>
    <s v="Rekisteröidyn aluksen poistaminen liikenneasioiden rekisteristä. "/>
    <s v="Aluksen poistaminen rekisteristä"/>
    <x v="1"/>
    <s v="0.3"/>
    <s v="Myöhemmin"/>
    <s v="Myös luonnollisille henkilöille"/>
    <s v="Yleinen taloudellinen tilanne"/>
    <m/>
    <x v="0"/>
    <x v="0"/>
    <s v=""/>
    <s v=""/>
  </r>
  <r>
    <s v="Aluksen rekisteriotteen ja rasitustodistuksen tilaus"/>
    <s v="Liikenneasioiden rekisterissä olevan aluksen rekisteriotteen ja/tai rasitustodistuksen tilaaminen. "/>
    <s v="Aluksen rekisteriotteen ja rasitustodistuksen tilaus"/>
    <x v="2"/>
    <s v="0.3"/>
    <s v="Myöhemmin"/>
    <s v="Myös luonnollisille henkilöille"/>
    <s v="Sähköinen asiointipalvelu tällä hetkellä poissa käytöstä. Tarkoitus ottaa uudelleen käyttöön."/>
    <m/>
    <x v="0"/>
    <x v="0"/>
    <s v=""/>
    <s v=""/>
  </r>
  <r>
    <s v="Aluksen rekisteröinti"/>
    <s v="Suomalaiset kauppamerenkulkuun käytettävät alukset on rekisteröitävä. Traficom ylläpitää rekisteriä niiden alusten osalta, joiden kotipaikka on manner-Suomessa. Ahvenanmaan valtionvirasto vastaa niiden alusten rekisteröinnistä, joiden kotipaikka on Ahvenanmaan maakunnassa."/>
    <s v="Aluksen rekisteröinti"/>
    <x v="1"/>
    <s v="0.3"/>
    <s v="Myöhemmin"/>
    <s v="Myös luonnollisille henkilöille"/>
    <s v="Palvelussa tarvitaan dokumentit alkuperäisinä."/>
    <m/>
    <x v="0"/>
    <x v="0"/>
    <s v=""/>
    <s v=""/>
  </r>
  <r>
    <s v="Aluskiinnityksen uudistaminen ja kuolettaminen"/>
    <s v="Alukseen tai alusrakennukseen vahvistetun kiinnityksen uudistaminen tai sen kuolettaminen."/>
    <s v="Aluskiinnityksen uudistaminen ja kuolettaminen"/>
    <x v="1"/>
    <s v="0.3"/>
    <s v="Myöhemmin"/>
    <s v="Myös luonnollisille henkilöille"/>
    <s v="Palvelussa tarvitaan dokumentit alkuperäisinä."/>
    <m/>
    <x v="0"/>
    <x v="0"/>
    <s v=""/>
    <s v=""/>
  </r>
  <r>
    <s v="Alusrakennuksen poistaminen rekisteristä"/>
    <s v="Alusrakennuksena liikenneasioiden rekisteriin rekisteröidyn rakenteilla olevan aluksen poistaminen rekisteristä. "/>
    <s v="Alusrakennuksen poistaminen rekisteristä"/>
    <x v="1"/>
    <s v="0.3"/>
    <s v="Myöhemmin"/>
    <s v="Myös luonnollisille henkilöille"/>
    <s v="Yleinen taloudellinen tilanne"/>
    <m/>
    <x v="0"/>
    <x v="0"/>
    <s v=""/>
    <s v=""/>
  </r>
  <r>
    <s v="Alusrakennuksen rekisteröinti"/>
    <s v="Suomessa rakenteilla oleva alus voidaan pyynnöstä merkitä rakenteilla olevana aluksena rekisteriin, jos se valmistuttuaan täyttää rekisteröinnin edellytykset. Traficom pitää rekisteriä niiden alusten osalta, joiden kotipaikka on manner-Suomi. Jos aluksen kotipaikka on ahvenamaan maakunta, rekisterinpitäjänä toimii Ahvenanmaan valtionvirasto."/>
    <s v="Alusrakennuksen rekisteröinti"/>
    <x v="1"/>
    <s v="0.3"/>
    <s v="Myöhemmin"/>
    <s v="Myös luonnollisille henkilöille"/>
    <s v="Palvelussa tarvitaan dokumentit alkuperäisinä."/>
    <m/>
    <x v="0"/>
    <x v="0"/>
    <s v=""/>
    <s v=""/>
  </r>
  <r>
    <s v="Alusteknisten hyväksyntien tai arvioiden myöntäminen"/>
    <s v="Aluksilta vaadittujen hyväksyntien ja arviointien myöntäminen"/>
    <s v="Alusteknisten hyväksyntien tai arvioiden myöntäminen"/>
    <x v="0"/>
    <s v="0.3"/>
    <s v="Myöhemmin"/>
    <s v="Myös luonnollisille henkilöille"/>
    <s v="Jokainen palvelutapaus on yksilöllinen ja lähtötietojen tarve ja laatu vaihtelee tapauskohtaisesti. Lisäksi määrät ovat pieniä."/>
    <m/>
    <x v="0"/>
    <x v="0"/>
    <s v=""/>
    <s v=""/>
  </r>
  <r>
    <s v="Alusteknisten poikkeuslupien myöntäminen"/>
    <s v="Poikkeuslupien myöntäminen"/>
    <s v="Alusteknisten poikkeuslupien myöntäminen"/>
    <x v="0"/>
    <s v="0.3"/>
    <s v="Myöhemmin"/>
    <s v="Myös luonnollisille henkilöille"/>
    <s v="Jokainen palvelutapaus on yksilöllinen ja lähtötietojen tarve ja laatu vaihtelee tapauskohtaisesti. Lisäksi määrät ovat pieniä."/>
    <m/>
    <x v="0"/>
    <x v="0"/>
    <s v=""/>
    <s v=""/>
  </r>
  <r>
    <s v="Alusteknisten turvallisuus- ja ympäristötodistusten myöntäminen"/>
    <s v="Aluksilta vaadittujen todistusten todistusten myöntäminen"/>
    <s v="Alusteknisten turvallisuus- ja ympäristötodistusten myöntäminen"/>
    <x v="0"/>
    <s v="0.3"/>
    <s v="Myöhemmin"/>
    <s v="Myös luonnollisille henkilöille"/>
    <s v="Jokainen palvelutapaus on yksilöllinen ja lähtötietojen tarve ja laatu vaihtelee tapauskohtaisesti. Lisäksi määrät ovat pieniä."/>
    <m/>
    <x v="0"/>
    <x v="0"/>
    <s v=""/>
    <s v=""/>
  </r>
  <r>
    <s v="Alusten katsastuksiin ja tarkastuksiin kuuluvien piirustusten ja muun materiaalin hyväksyminen"/>
    <s v="Aluksilta vaadittujen järjestelmien tarkastukset ja hyväksynnät"/>
    <s v="Alusten katsastuksiin ja tarkastuksiin kuuluvien piirustusten ja muun materiaalin hyväksyminen"/>
    <x v="0"/>
    <s v="0.3"/>
    <s v="Myöhemmin"/>
    <s v="Myös luonnollisille henkilöille"/>
    <s v="Jokainen palvelutapaus on yksilöllinen ja lähtötietojen tarve ja laatu vaihtelee tapauskohtaisesti. Lisäksi määrät ovat pieniä."/>
    <m/>
    <x v="0"/>
    <x v="0"/>
    <s v=""/>
    <s v=""/>
  </r>
  <r>
    <s v="Asemakaavan muutoksen hakeminen"/>
    <s v="Tontin omistaja tai haltija voi hakea muutosta voimassa olevaan asemakaavaan."/>
    <s v="Asemakaavan muutoksen hakeminen"/>
    <x v="0"/>
    <s v="0.5"/>
    <m/>
    <s v="Myös luonnollisille henkilöille"/>
    <m/>
    <s v="Maankäyttö- ja rakennuslaki (132/1999)"/>
    <x v="1"/>
    <x v="6"/>
    <s v="yli 100 000"/>
    <s v="Ympäristöministeriö"/>
  </r>
  <r>
    <s v="KRP - Kaavamuistutukset ja kaavalausunnot"/>
    <s v="Yritys voi esittää muistutuksen tai lausunnon liittyen kaavoitukseen"/>
    <s v="Asemakaavan muutoksen hakeminen"/>
    <x v="0"/>
    <s v="Ei digitoteutusta"/>
    <s v="Q4/2022"/>
    <s v="Myös luonnollisille henkilöille"/>
    <m/>
    <s v="Maankäyttö- ja rakennuslaki (132/1999)"/>
    <x v="1"/>
    <x v="10"/>
    <s v="yli 100 000"/>
    <s v="Ympäristöministeriö"/>
  </r>
  <r>
    <s v="Ammattilentäjän lupakirjahakemus"/>
    <m/>
    <s v="Ammattilentäjän lupakirjahakemus"/>
    <x v="0"/>
    <s v="0.9"/>
    <s v="Myöhemmin"/>
    <s v="Myös luonnollisille henkilöille"/>
    <s v="Yleinen taloudellinen tilanne"/>
    <m/>
    <x v="0"/>
    <x v="0"/>
    <s v=""/>
    <s v=""/>
  </r>
  <r>
    <s v="Ammattipätevyyden jatkokoulutuksen suoritus"/>
    <s v="Koulutuskeskukset ilmoittavat ammattipätevyyden jatkokoulutuksen suorittaneet henkilöt."/>
    <s v="Ammattipätevyyden jatkokoulutuksen suoritus"/>
    <x v="1"/>
    <s v="0.3"/>
    <s v="Myöhemmin"/>
    <s v="Vain elinkeinotoimintaa harjoittaville"/>
    <s v="Yleinen taloudellinen tilanne"/>
    <m/>
    <x v="0"/>
    <x v="0"/>
    <s v=""/>
    <s v=""/>
  </r>
  <r>
    <s v="Ammattipätevyyden koulutuslupa"/>
    <s v="Traficom hyväksyy ammattipätevyyskoulutuskeskukset."/>
    <s v="Ammattipätevyyden koulutuslupa"/>
    <x v="0"/>
    <s v="0.3"/>
    <s v="Myöhemmin"/>
    <s v="Vain elinkeinotoimintaa harjoittaville"/>
    <s v="Yleinen taloudellinen tilanne"/>
    <m/>
    <x v="0"/>
    <x v="0"/>
    <s v=""/>
    <s v=""/>
  </r>
  <r>
    <s v="Ammattipätevyys koulutusohjelma"/>
    <s v="Ammattipätevyyskoulutuksen koulutusohjelman hyväksyminen."/>
    <s v="Ammattipätevyys koulutusohjelma"/>
    <x v="0"/>
    <s v="0.3"/>
    <s v="Myöhemmin"/>
    <s v="Vain elinkeinotoimintaa harjoittaville"/>
    <s v="Yleinen taloudellinen tilanne"/>
    <m/>
    <x v="0"/>
    <x v="0"/>
    <s v=""/>
    <s v=""/>
  </r>
  <r>
    <s v="Ammattipätevyyskoulutuksen järjestäminen"/>
    <s v="Koulutuskeskukset ilmoittavat ammattipätevyyskoulutuksen pitämisestä."/>
    <s v="Ammattipätevyyskoulutuksen järjestäminen"/>
    <x v="3"/>
    <s v="Ei digitoteutusta"/>
    <s v="Myöhemmin"/>
    <s v="Vain elinkeinotoimintaa harjoittaville"/>
    <s v="Yleinen taloudellinen tilanne"/>
    <m/>
    <x v="0"/>
    <x v="0"/>
    <s v=""/>
    <s v=""/>
  </r>
  <r>
    <s v="Ampuma-aseasiat:  Haastattelu"/>
    <m/>
    <s v="Ampuma-aseasiat"/>
    <x v="3"/>
    <s v="0.5"/>
    <s v="Myöhemmin"/>
    <s v="Myös luonnollisille henkilöille"/>
    <s v="Osa asetietojärjestelmän kokonaisuudistusta Askel-hankkeen puitteissa. Valmistumisaikataulu on 1.3.2024"/>
    <m/>
    <x v="0"/>
    <x v="5"/>
    <s v=""/>
    <s v=""/>
  </r>
  <r>
    <s v="Ampuma-aseasiat: Ampumaratalupahakemus"/>
    <m/>
    <s v="Ampuma-aseasiat"/>
    <x v="0"/>
    <s v="0.5"/>
    <s v="Myöhemmin"/>
    <s v="Myös luonnollisille henkilöille"/>
    <s v="Osa asetietojärjestelmän kokonaisuudistusta Askel-hankkeen puitteissa. Valmistumisaikataulu on 1.3.2024"/>
    <m/>
    <x v="0"/>
    <x v="5"/>
    <s v=""/>
    <s v=""/>
  </r>
  <r>
    <s v="Ampuma-aseasiat: Ampumatarvikelupa"/>
    <m/>
    <s v="Ampuma-aseasiat"/>
    <x v="0"/>
    <s v="0.5"/>
    <s v="Myöhemmin"/>
    <s v="Myös luonnollisille henkilöille"/>
    <s v="Osa asetietojärjestelmän kokonaisuudistusta Askel-hankkeen puitteissa. Valmistumisaikataulu on 1.3.2024"/>
    <m/>
    <x v="0"/>
    <x v="5"/>
    <s v=""/>
    <s v=""/>
  </r>
  <r>
    <s v="Ampuma-aseasiat: Asealan elinkeinolupa"/>
    <m/>
    <s v="Ampuma-aseasiat"/>
    <x v="0"/>
    <s v="0.5"/>
    <s v="Myöhemmin"/>
    <s v="Vain elinkeinotoimintaa harjoittaville"/>
    <s v="Osa asetietojärjestelmän kokonaisuudistusta Askel-hankkeen puitteissa. Valmistumisaikataulu on 1.3.2024"/>
    <m/>
    <x v="0"/>
    <x v="5"/>
    <s v=""/>
    <s v=""/>
  </r>
  <r>
    <s v="Ampuma-aseasiat: Ase-elinkeinonharjoittajan yksilöintitietoilmoitus (sisältää ostajan luvan tietojen tarkastelun)"/>
    <m/>
    <s v="Ampuma-aseasiat"/>
    <x v="1"/>
    <s v="0.5"/>
    <s v="Myöhemmin"/>
    <s v="Vain elinkeinotoimintaa harjoittaville"/>
    <s v="Osa asedirektiivin vaatimusten toteutushanketta. Valmistumisaikataulu on Q1/2024"/>
    <m/>
    <x v="0"/>
    <x v="5"/>
    <s v=""/>
    <s v=""/>
  </r>
  <r>
    <s v="Ampuma-aseasiat: Aseen merkintä"/>
    <m/>
    <s v="Ampuma-aseasiat"/>
    <x v="3"/>
    <s v="0.5"/>
    <s v="Myöhemmin"/>
    <s v="Myös luonnollisille henkilöille"/>
    <s v="Osa asetietojärjestelmän kokonaisuudistusta Askel-hankkeen puitteissa. Valmistumisaikataulu on 1.3.2024"/>
    <m/>
    <x v="0"/>
    <x v="5"/>
    <s v=""/>
    <s v=""/>
  </r>
  <r>
    <s v="Ampuma-aseasiat: Aseen osasta ja tehokkaasta ilma-aseesta tehtävä ilmoitus"/>
    <m/>
    <s v="Ampuma-aseasiat"/>
    <x v="1"/>
    <s v="Ei digitoteutusta"/>
    <m/>
    <s v="Vain elinkeinotoimintaa harjoittaville"/>
    <m/>
    <m/>
    <x v="0"/>
    <x v="5"/>
    <s v=""/>
    <s v=""/>
  </r>
  <r>
    <s v="Ampuma-aseasiat: Aseenkäsittelylupa"/>
    <m/>
    <s v="Ampuma-aseasiat"/>
    <x v="0"/>
    <s v="0.5"/>
    <s v="Myöhemmin"/>
    <s v="Vain elinkeinotoimintaa harjoittaville"/>
    <s v="Osa asetietojärjestelmän kokonaisuudistusta Askel-hankkeen puitteissa. Valmistumisaikataulu on 1.3.2024"/>
    <m/>
    <x v="0"/>
    <x v="5"/>
    <s v=""/>
    <s v=""/>
  </r>
  <r>
    <s v="Ampuma-aseasiat: Asekeräilijähyväksyntä (sisältää patruunoiden ja ERVA-ammusten keräilyn)"/>
    <m/>
    <s v="Ampuma-aseasiat"/>
    <x v="0"/>
    <s v="0.5"/>
    <s v="Myöhemmin"/>
    <s v="Vain elinkeinotoimintaa harjoittaville"/>
    <s v="Osa asetietojärjestelmän kokonaisuudistusta Askel-hankkeen puitteissa. Valmistumisaikataulu on 1.3.2024"/>
    <m/>
    <x v="0"/>
    <x v="5"/>
    <s v=""/>
    <s v=""/>
  </r>
  <r>
    <s v="Ampuma-aseasiat: Aselupahakemus"/>
    <m/>
    <s v="Ampuma-aseasiat"/>
    <x v="0"/>
    <s v="0.5"/>
    <s v="Myöhemmin"/>
    <s v="Myös luonnollisille henkilöille"/>
    <s v="Osa asetietojärjestelmän kokonaisuudistusta Askel-hankkeen puitteissa. Valmistumisaikataulu on 1.3.2024"/>
    <m/>
    <x v="0"/>
    <x v="5"/>
    <s v=""/>
    <s v=""/>
  </r>
  <r>
    <s v="Ampuma-aseasiat: Aselupahakemus erityisen vaaralliseen ampuma-aseeseen tai sen osaan"/>
    <m/>
    <s v="Ampuma-aseasiat"/>
    <x v="0"/>
    <s v="0.5"/>
    <s v="Myöhemmin"/>
    <s v="Myös luonnollisille henkilöille"/>
    <s v="Osa asetietojärjestelmän kokonaisuudistusta Askel-hankkeen puitteissa. Valmistumisaikataulu on 1.3.2024"/>
    <m/>
    <x v="0"/>
    <x v="5"/>
    <s v=""/>
    <s v=""/>
  </r>
  <r>
    <s v="Ampuma-aseasiat: Aseluvan uudistaminen"/>
    <m/>
    <s v="Ampuma-aseasiat"/>
    <x v="0"/>
    <s v="0.5"/>
    <s v="Myöhemmin"/>
    <s v="Myös luonnollisille henkilöille"/>
    <s v="Osa asetietojärjestelmän kokonaisuudistusta Askel-hankkeen puitteissa. Valmistumisaikataulu on 1.3.2024"/>
    <m/>
    <x v="0"/>
    <x v="5"/>
    <s v=""/>
    <s v=""/>
  </r>
  <r>
    <s v="Ampuma-aseasiat: Asevastaavahyväksyntä"/>
    <m/>
    <s v="Ampuma-aseasiat"/>
    <x v="0"/>
    <s v="0.5"/>
    <s v="Myöhemmin"/>
    <s v="Vain elinkeinotoimintaa harjoittaville"/>
    <s v="Osa asetietojärjestelmän kokonaisuudistusta Askel-hankkeen puitteissa. Valmistumisaikataulu on 1.3.2024"/>
    <m/>
    <x v="0"/>
    <x v="5"/>
    <s v=""/>
    <s v=""/>
  </r>
  <r>
    <s v="Ampuma-aseasiat: Elinkeinoluvan muutoshakemus"/>
    <m/>
    <s v="Ampuma-aseasiat"/>
    <x v="0"/>
    <s v="0.5"/>
    <s v="Myöhemmin"/>
    <s v="Vain elinkeinotoimintaa harjoittaville"/>
    <s v="Osa asetietojärjestelmän kokonaisuudistusta Askel-hankkeen puitteissa. Valmistumisaikataulu on 1.3.2024"/>
    <m/>
    <x v="0"/>
    <x v="5"/>
    <s v=""/>
    <s v=""/>
  </r>
  <r>
    <s v="Ampuma-aseasiat: Elinkeinonharjoittajan ilmoitus esineen deaktivoinnista"/>
    <m/>
    <s v="Ampuma-aseasiat"/>
    <x v="1"/>
    <s v="Ei digitoteutusta"/>
    <m/>
    <s v="Vain elinkeinotoimintaa harjoittaville"/>
    <m/>
    <m/>
    <x v="0"/>
    <x v="5"/>
    <s v=""/>
    <s v=""/>
  </r>
  <r>
    <s v="Ampuma-aseasiat: Esineen tarkastaminen"/>
    <m/>
    <s v="Ampuma-aseasiat"/>
    <x v="3"/>
    <s v="0.5"/>
    <s v="Myöhemmin"/>
    <s v="Myös luonnollisille henkilöille"/>
    <s v="Osa asetietojärjestelmän kokonaisuudistusta Askel-hankkeen puitteissa. Valmistumisaikataulu on 1.3.2024"/>
    <m/>
    <x v="0"/>
    <x v="5"/>
    <s v=""/>
    <s v=""/>
  </r>
  <r>
    <s v="Ampuma-aseasiat: Euroopan ampuma-asepassi"/>
    <m/>
    <s v="Ampuma-aseasiat"/>
    <x v="0"/>
    <s v="0.5"/>
    <s v="Myöhemmin"/>
    <s v="Myös luonnollisille henkilöille"/>
    <s v="Osa asetietojärjestelmän kokonaisuudistusta Askel-hankkeen puitteissa. Valmistumisaikataulu on 1.3.2024"/>
    <m/>
    <x v="0"/>
    <x v="5"/>
    <s v=""/>
    <s v=""/>
  </r>
  <r>
    <s v="Ampuma-aseasiat: Euroopan ampuma-asepassin uudistaminen (muuttaminen + lisälehti)"/>
    <m/>
    <s v="Ampuma-aseasiat"/>
    <x v="0"/>
    <s v="0.5"/>
    <s v="Myöhemmin"/>
    <s v="Myös luonnollisille henkilöille"/>
    <s v="Osa asetietojärjestelmän kokonaisuudistusta Askel-hankkeen puitteissa. Valmistumisaikataulu on 1.3.2024"/>
    <m/>
    <x v="0"/>
    <x v="5"/>
    <s v=""/>
    <s v=""/>
  </r>
  <r>
    <s v="Ampuma-aseasiat: Hankkimislupa ulkomailla asuvalle"/>
    <m/>
    <s v="Ampuma-aseasiat"/>
    <x v="0"/>
    <s v="0.5"/>
    <s v="Myöhemmin"/>
    <s v="Myös luonnollisille henkilöille"/>
    <s v="Osa asetietojärjestelmän kokonaisuudistusta Askel-hankkeen puitteissa. Valmistumisaikataulu on 1.3.2024"/>
    <m/>
    <x v="0"/>
    <x v="5"/>
    <s v=""/>
    <s v=""/>
  </r>
  <r>
    <s v="Ampuma-aseasiat: Ilmoittautuminen vastuuhenkilökokeeseen"/>
    <m/>
    <s v="Ampuma-aseasiat"/>
    <x v="1"/>
    <s v="0.5"/>
    <s v="Myöhemmin"/>
    <s v="Myös luonnollisille henkilöille"/>
    <s v="Osa asetietojärjestelmän kokonaisuudistusta Askel-hankkeen puitteissa. Valmistumisaikataulu on 1.3.2024"/>
    <m/>
    <x v="0"/>
    <x v="5"/>
    <s v=""/>
    <s v=""/>
  </r>
  <r>
    <s v="Ampuma-aseasiat: Ilmoitus ampumaradan vaaraa aiheuttavasta kunnosta"/>
    <m/>
    <s v="Ampuma-aseasiat"/>
    <x v="1"/>
    <s v="0.5"/>
    <s v="Myöhemmin"/>
    <s v="Myös luonnollisille henkilöille"/>
    <s v="Osa asetietojärjestelmän kokonaisuudistusta Askel-hankkeen puitteissa. Valmistumisaikataulu on 1.3.2024"/>
    <m/>
    <x v="0"/>
    <x v="5"/>
    <s v=""/>
    <s v=""/>
  </r>
  <r>
    <s v="Ampuma-aseasiat: Ilmoitus ampumarataluvan haltijan konkurssista tai kuolemasta"/>
    <m/>
    <s v="Ampuma-aseasiat"/>
    <x v="1"/>
    <s v="0.5"/>
    <s v="Myöhemmin"/>
    <s v="Myös luonnollisille henkilöille"/>
    <s v="Osa asetietojärjestelmän kokonaisuudistusta Askel-hankkeen puitteissa. Valmistumisaikataulu on 1.3.2024"/>
    <m/>
    <x v="0"/>
    <x v="5"/>
    <s v=""/>
    <s v=""/>
  </r>
  <r>
    <s v="Ampuma-aseasiat: Ilmoitus asealan elinkeinon lopettamisesta"/>
    <m/>
    <s v="Ampuma-aseasiat"/>
    <x v="1"/>
    <s v="0.5"/>
    <s v="Myöhemmin"/>
    <s v="Vain elinkeinotoimintaa harjoittaville"/>
    <s v="Osa asetietojärjestelmän kokonaisuudistusta Askel-hankkeen puitteissa. Valmistumisaikataulu on 1.3.2024"/>
    <m/>
    <x v="0"/>
    <x v="5"/>
    <s v=""/>
    <s v=""/>
  </r>
  <r>
    <s v="Ampuma-aseasiat: Ilmoitus ase-elinkeinoluvan sisältämien tietojen muutoksesta"/>
    <m/>
    <s v="Ampuma-aseasiat"/>
    <x v="1"/>
    <s v="0.5"/>
    <s v="Myöhemmin"/>
    <s v="Vain elinkeinotoimintaa harjoittaville"/>
    <s v="Osa asetietojärjestelmän kokonaisuudistusta Askel-hankkeen puitteissa. Valmistumisaikataulu on 1.3.2024"/>
    <m/>
    <x v="0"/>
    <x v="5"/>
    <s v=""/>
    <s v=""/>
  </r>
  <r>
    <s v="Ampuma-aseasiat: Ilmoitus ase-elinkeinonharjoittajan konkurssista tai kuolemasta"/>
    <m/>
    <s v="Ampuma-aseasiat"/>
    <x v="1"/>
    <s v="0.5"/>
    <s v="Myöhemmin"/>
    <s v="Vain elinkeinotoimintaa harjoittaville"/>
    <s v="Osa asetietojärjestelmän kokonaisuudistusta Askel-hankkeen puitteissa. Valmistumisaikataulu on 1.3.2024"/>
    <m/>
    <x v="0"/>
    <x v="5"/>
    <s v=""/>
    <s v=""/>
  </r>
  <r>
    <s v="Ampuma-aseasiat: Ilmoitus ase-elinkeinonharjoittajan säilytystiloja koskevista muutoksista"/>
    <m/>
    <s v="Ampuma-aseasiat"/>
    <x v="1"/>
    <s v="0.5"/>
    <s v="Myöhemmin"/>
    <s v="Vain elinkeinotoimintaa harjoittaville"/>
    <s v="Osa asetietojärjestelmän kokonaisuudistusta Askel-hankkeen puitteissa. Valmistumisaikataulu on 1.3.2024"/>
    <m/>
    <x v="0"/>
    <x v="5"/>
    <s v=""/>
    <s v=""/>
  </r>
  <r>
    <s v="Ampuma-aseasiat: Ilmoitus asetietojärjestelmään"/>
    <m/>
    <s v="Ampuma-aseasiat"/>
    <x v="1"/>
    <s v="Ei digitoteutusta"/>
    <m/>
    <s v="Vain elinkeinotoimintaa harjoittaville"/>
    <m/>
    <m/>
    <x v="0"/>
    <x v="5"/>
    <s v=""/>
    <s v=""/>
  </r>
  <r>
    <s v="Ampuma-aseasiat: Ilmoitus käyttöturvallisuustarkastuksesta"/>
    <s v="Mitään asetta ei saa rekisteriin tai ei saa käyttää ilman käyttöturvallisuustarkistusta"/>
    <s v="Ampuma-aseasiat"/>
    <x v="1"/>
    <s v="0.5"/>
    <s v="Myöhemmin"/>
    <s v="Myös luonnollisille henkilöille"/>
    <s v="Osa asetietojärjestelmän kokonaisuudistusta Askel-hankkeen puitteissa. Valmistumisaikataulu on 1.3.2024"/>
    <m/>
    <x v="0"/>
    <x v="5"/>
    <s v=""/>
    <s v=""/>
  </r>
  <r>
    <s v="Ampuma-aseasiat: Ilmoitus luvattomasta ampuma-aseesta, aseen osasta, patruunasta, erityisen vaarallisesta ammuksesta tai räjähteestä"/>
    <m/>
    <s v="Ampuma-aseasiat"/>
    <x v="1"/>
    <s v="Ei digitoteutusta"/>
    <m/>
    <s v="Myös luonnollisille henkilöille"/>
    <m/>
    <m/>
    <x v="0"/>
    <x v="5"/>
    <s v=""/>
    <s v=""/>
  </r>
  <r>
    <s v="Ampuma-aseasiat: Ilmoitus palvelussuhteen päättymisestä"/>
    <m/>
    <s v="Ampuma-aseasiat"/>
    <x v="1"/>
    <s v="0.5"/>
    <s v="Myöhemmin"/>
    <s v="Vain elinkeinotoimintaa harjoittaville"/>
    <s v="Osa asetietojärjestelmän kokonaisuudistusta Askel-hankkeen puitteissa. Valmistumisaikataulu on 1.3.2024"/>
    <m/>
    <x v="0"/>
    <x v="5"/>
    <s v=""/>
    <s v=""/>
  </r>
  <r>
    <s v="Ampuma-aseasiat: Ilmoitus patruunoiden luovutuksesta"/>
    <m/>
    <s v="Ampuma-aseasiat"/>
    <x v="1"/>
    <s v="Ei digitoteutusta"/>
    <m/>
    <s v="Vain elinkeinotoimintaa harjoittaville"/>
    <m/>
    <m/>
    <x v="0"/>
    <x v="5"/>
    <s v=""/>
    <s v=""/>
  </r>
  <r>
    <s v="Ampuma-aseasiat: Ilmoitus säilytystilojen muutoksesta"/>
    <m/>
    <s v="Ampuma-aseasiat"/>
    <x v="1"/>
    <s v="0.5"/>
    <s v="Myöhemmin"/>
    <s v="Myös luonnollisille henkilöille"/>
    <s v="Osa asetietojärjestelmän kokonaisuudistusta Askel-hankkeen puitteissa. Valmistumisaikataulu on 1.3.2024"/>
    <m/>
    <x v="0"/>
    <x v="5"/>
    <s v=""/>
    <s v=""/>
  </r>
  <r>
    <s v="Ampuma-aseasiat: Ilmoitus vähäisestä ampumaradasta"/>
    <m/>
    <s v="Ampuma-aseasiat"/>
    <x v="0"/>
    <s v="0.5"/>
    <s v="Myöhemmin"/>
    <s v="Myös luonnollisille henkilöille"/>
    <s v="Osa asetietojärjestelmän kokonaisuudistusta Askel-hankkeen puitteissa. Valmistumisaikataulu on 1.3.2024"/>
    <m/>
    <x v="0"/>
    <x v="5"/>
    <s v=""/>
    <s v=""/>
  </r>
  <r>
    <s v="Ampuma-aseasiat: Kaasusumutinlupa"/>
    <m/>
    <s v="Ampuma-aseasiat"/>
    <x v="0"/>
    <s v="0.5"/>
    <s v="Myöhemmin"/>
    <s v="Myös luonnollisille henkilöille"/>
    <s v="Osa asetietojärjestelmän kokonaisuudistusta Askel-hankkeen puitteissa. Valmistumisaikataulu on 1.3.2024"/>
    <m/>
    <x v="0"/>
    <x v="5"/>
    <s v=""/>
    <s v=""/>
  </r>
  <r>
    <s v="Ampuma-aseasiat: Kaasusumuttimen ja tehokkaan ilma-aseen kaupallinen tuontilupa"/>
    <m/>
    <s v="Ampuma-aseasiat"/>
    <x v="0"/>
    <s v="0.5"/>
    <s v="Myöhemmin"/>
    <s v="Myös luonnollisille henkilöille"/>
    <s v="Osa asetietojärjestelmän kokonaisuudistusta Askel-hankkeen puitteissa. Valmistumisaikataulu on 1.3.2024"/>
    <m/>
    <x v="0"/>
    <x v="5"/>
    <s v=""/>
    <s v=""/>
  </r>
  <r>
    <s v="Ampuma-aseasiat: Kaasusumuttimen kaupallinen kauttakuljetuslupa"/>
    <m/>
    <s v="Ampuma-aseasiat"/>
    <x v="0"/>
    <s v="0.5"/>
    <s v="Myöhemmin"/>
    <s v="Vain elinkeinotoimintaa harjoittaville"/>
    <s v="Osa asetietojärjestelmän kokonaisuudistusta Askel-hankkeen puitteissa. Valmistumisaikataulu on 1.3.2024"/>
    <m/>
    <x v="0"/>
    <x v="5"/>
    <s v=""/>
    <s v=""/>
  </r>
  <r>
    <s v="Ampuma-aseasiat: Kaasusumuttimen kaupallinen vientilupa"/>
    <m/>
    <s v="Ampuma-aseasiat"/>
    <x v="0"/>
    <s v="0.5"/>
    <s v="Myöhemmin"/>
    <s v="Vain elinkeinotoimintaa harjoittaville"/>
    <s v="Osa asetietojärjestelmän kokonaisuudistusta Askel-hankkeen puitteissa. Valmistumisaikataulu on 1.3.2024"/>
    <m/>
    <x v="0"/>
    <x v="5"/>
    <s v=""/>
    <s v=""/>
  </r>
  <r>
    <s v="Ampuma-aseasiat: Katoamis- ja anastusilmoitus"/>
    <m/>
    <s v="Ampuma-aseasiat"/>
    <x v="1"/>
    <s v="Ei digitoteutusta"/>
    <m/>
    <s v="Myös luonnollisille henkilöille"/>
    <m/>
    <m/>
    <x v="0"/>
    <x v="5"/>
    <s v=""/>
    <s v=""/>
  </r>
  <r>
    <s v="Ampuma-aseasiat: Kaupallinen ennakkosuostumus"/>
    <m/>
    <s v="Ampuma-aseasiat"/>
    <x v="0"/>
    <s v="0.5"/>
    <s v="Myöhemmin"/>
    <s v="Vain elinkeinotoimintaa harjoittaville"/>
    <s v="Osa asetietojärjestelmän kokonaisuudistusta Askel-hankkeen puitteissa. Valmistumisaikataulu on 1.3.2024"/>
    <m/>
    <x v="0"/>
    <x v="5"/>
    <s v=""/>
    <s v=""/>
  </r>
  <r>
    <s v="Ampuma-aseasiat: Kaupallinen kauttakuljetuslupa"/>
    <m/>
    <s v="Ampuma-aseasiat"/>
    <x v="0"/>
    <s v="0.5"/>
    <s v="Myöhemmin"/>
    <s v="Vain elinkeinotoimintaa harjoittaville"/>
    <s v="Osa asetietojärjestelmän kokonaisuudistusta Askel-hankkeen puitteissa. Valmistumisaikataulu on 1.3.2024"/>
    <m/>
    <x v="0"/>
    <x v="5"/>
    <s v=""/>
    <s v=""/>
  </r>
  <r>
    <s v="Ampuma-aseasiat: Kaupallinen siirtolupa"/>
    <m/>
    <s v="Ampuma-aseasiat"/>
    <x v="0"/>
    <s v="0.5"/>
    <s v="Myöhemmin"/>
    <s v="Vain elinkeinotoimintaa harjoittaville"/>
    <s v="Osa asetietojärjestelmän kokonaisuudistusta Askel-hankkeen puitteissa. Valmistumisaikataulu on 1.3.2024"/>
    <m/>
    <x v="0"/>
    <x v="5"/>
    <s v=""/>
    <s v=""/>
  </r>
  <r>
    <s v="Ampuma-aseasiat: Kaupallinen tuontilupa"/>
    <m/>
    <s v="Ampuma-aseasiat"/>
    <x v="0"/>
    <s v="0.5"/>
    <s v="Myöhemmin"/>
    <s v="Vain elinkeinotoimintaa harjoittaville"/>
    <s v="Osa asetietojärjestelmän kokonaisuudistusta Askel-hankkeen puitteissa. Valmistumisaikataulu on 1.3.2024"/>
    <m/>
    <x v="0"/>
    <x v="5"/>
    <s v=""/>
    <s v=""/>
  </r>
  <r>
    <s v="Ampuma-aseasiat: Luovutusilmoitus"/>
    <m/>
    <s v="Ampuma-aseasiat"/>
    <x v="1"/>
    <s v="0.5"/>
    <s v="Myöhemmin"/>
    <s v="Myös luonnollisille henkilöille"/>
    <s v="Osa asedirektiivin vaatimusten toteutushanketta. Valmistumisaikataulu on Q1/2024"/>
    <m/>
    <x v="0"/>
    <x v="5"/>
    <s v=""/>
    <s v=""/>
  </r>
  <r>
    <s v="Ampuma-aseasiat: Lupa poiketa ampuma-aseen merkintävelvollisuudesta"/>
    <m/>
    <s v="Ampuma-aseasiat"/>
    <x v="0"/>
    <s v="0.5"/>
    <s v="Myöhemmin"/>
    <s v="Myös luonnollisille henkilöille"/>
    <s v="Osa asetietojärjestelmän kokonaisuudistusta Askel-hankkeen puitteissa. Valmistumisaikataulu on 1.3.2024"/>
    <m/>
    <x v="0"/>
    <x v="5"/>
    <s v=""/>
    <s v=""/>
  </r>
  <r>
    <s v="Ampuma-aseasiat: Lupatodistushakemus (ensimmäinen todistus ja kaksoiskappale)"/>
    <m/>
    <s v="Ampuma-aseasiat"/>
    <x v="0"/>
    <s v="0.5"/>
    <s v="Myöhemmin"/>
    <s v="Myös luonnollisille henkilöille"/>
    <s v="Osa asetietojärjestelmän kokonaisuudistusta Askel-hankkeen puitteissa. Valmistumisaikataulu on 1.3.2024"/>
    <m/>
    <x v="0"/>
    <x v="5"/>
    <s v=""/>
    <s v=""/>
  </r>
  <r>
    <s v="Ampuma-aseasiat: Luvan peruuttamisen hakeminen"/>
    <m/>
    <s v="Ampuma-aseasiat"/>
    <x v="0"/>
    <s v="0.5"/>
    <s v="Myöhemmin"/>
    <s v="Myös luonnollisille henkilöille"/>
    <s v="Osa asetietojärjestelmän kokonaisuudistusta Askel-hankkeen puitteissa. Valmistumisaikataulu on 1.3.2024"/>
    <m/>
    <x v="0"/>
    <x v="5"/>
    <s v=""/>
    <s v=""/>
  </r>
  <r>
    <s v="Ampuma-aseasiat: Maahanjääntitodistus"/>
    <m/>
    <s v="Ampuma-aseasiat"/>
    <x v="0"/>
    <s v="0.5"/>
    <s v="Myöhemmin"/>
    <s v="Myös luonnollisille henkilöille"/>
    <s v="Osa asetietojärjestelmän kokonaisuudistusta Askel-hankkeen puitteissa. Valmistumisaikataulu on 1.3.2024"/>
    <m/>
    <x v="0"/>
    <x v="5"/>
    <s v=""/>
    <s v=""/>
  </r>
  <r>
    <s v="Ampuma-aseasiat: Metsästysaseen kuljetuslupahakemus"/>
    <m/>
    <s v="Ampuma-aseasiat"/>
    <x v="0"/>
    <s v="0.5"/>
    <s v="Myöhemmin"/>
    <s v="Myös luonnollisille henkilöille"/>
    <s v="Osa asetietojärjestelmän kokonaisuudistusta Askel-hankkeen puitteissa. Valmistumisaikataulu on 1.3.2024"/>
    <m/>
    <x v="0"/>
    <x v="5"/>
    <s v=""/>
    <s v=""/>
  </r>
  <r>
    <s v="Ampuma-aseasiat: Määräaikainen kaupallinen siirtolupa"/>
    <m/>
    <s v="Ampuma-aseasiat"/>
    <x v="0"/>
    <s v="0.5"/>
    <s v="Myöhemmin"/>
    <s v="Vain elinkeinotoimintaa harjoittaville"/>
    <s v="Osa asetietojärjestelmän kokonaisuudistusta Askel-hankkeen puitteissa. Valmistumisaikataulu on 1.3.2024"/>
    <m/>
    <x v="0"/>
    <x v="5"/>
    <s v=""/>
    <s v=""/>
  </r>
  <r>
    <s v="Ampuma-aseasiat: Määräaikaisen kaupallisen siirtoluvan nojalla tehtävää siirtoa koskeva ilmoitus"/>
    <m/>
    <s v="Ampuma-aseasiat"/>
    <x v="0"/>
    <s v="0.5"/>
    <s v="Myöhemmin"/>
    <s v="Vain elinkeinotoimintaa harjoittaville"/>
    <s v="Osa asetietojärjestelmän kokonaisuudistusta Askel-hankkeen puitteissa. Valmistumisaikataulu on 1.3.2024"/>
    <m/>
    <x v="0"/>
    <x v="5"/>
    <s v=""/>
    <s v=""/>
  </r>
  <r>
    <s v="Ampuma-aseasiat: Patruunoiden tarkastusmerkinnän käyttöoikeus"/>
    <m/>
    <s v="Ampuma-aseasiat"/>
    <x v="1"/>
    <s v="0.5"/>
    <s v="Myöhemmin"/>
    <s v="Vain elinkeinotoimintaa harjoittaville"/>
    <s v="Osa asetietojärjestelmän kokonaisuudistusta Askel-hankkeen puitteissa. Valmistumisaikataulu on 1.3.2024"/>
    <m/>
    <x v="0"/>
    <x v="5"/>
    <s v=""/>
    <s v=""/>
  </r>
  <r>
    <s v="Ampuma-aseasiat: Rinnakkaislupahakemus"/>
    <m/>
    <s v="Ampuma-aseasiat"/>
    <x v="0"/>
    <s v="0.5"/>
    <s v="Myöhemmin"/>
    <s v="Myös luonnollisille henkilöille"/>
    <s v="Osa asetietojärjestelmän kokonaisuudistusta Askel-hankkeen puitteissa. Valmistumisaikataulu on 1.3.2024"/>
    <m/>
    <x v="0"/>
    <x v="5"/>
    <s v=""/>
    <s v=""/>
  </r>
  <r>
    <s v="Ampuma-aseasiat: Romutusilmoitus"/>
    <s v="Nykyisin aseet romutetaan toimittamalla poliisille."/>
    <s v="Ampuma-aseasiat"/>
    <x v="1"/>
    <s v="0.5"/>
    <s v="Myöhemmin"/>
    <m/>
    <m/>
    <m/>
    <x v="0"/>
    <x v="5"/>
    <s v=""/>
    <s v=""/>
  </r>
  <r>
    <s v="Ampuma-aseasiat: Räjähteiden lähtöainelupa"/>
    <m/>
    <s v="Ampuma-aseasiat"/>
    <x v="0"/>
    <s v="0.5"/>
    <s v="Myöhemmin"/>
    <s v="Myös luonnollisille henkilöille"/>
    <s v="Osa asetietojärjestelmän kokonaisuudistusta Askel-hankkeen puitteissa. Valmistumisaikataulu on 1.3.2024"/>
    <m/>
    <x v="0"/>
    <x v="5"/>
    <s v=""/>
    <s v=""/>
  </r>
  <r>
    <s v="Ampuma-aseasiat: Työntekijän ilmoittaminen vastuuhenkilökokeeseen"/>
    <m/>
    <s v="Ampuma-aseasiat"/>
    <x v="1"/>
    <s v="0.5"/>
    <s v="Myöhemmin"/>
    <s v="Vain elinkeinotoimintaa harjoittaville"/>
    <s v="Osa asetietojärjestelmän kokonaisuudistusta Askel-hankkeen puitteissa. Valmistumisaikataulu on 1.3.2024"/>
    <m/>
    <x v="0"/>
    <x v="5"/>
    <s v=""/>
    <s v=""/>
  </r>
  <r>
    <s v="Ampuma-aseasiat: Vastuuhenkilömuutoshakemus"/>
    <m/>
    <s v="Ampuma-aseasiat"/>
    <x v="0"/>
    <s v="0.5"/>
    <s v="Myöhemmin"/>
    <s v="Vain elinkeinotoimintaa harjoittaville"/>
    <s v="Osa asetietojärjestelmän kokonaisuudistusta Askel-hankkeen puitteissa. Valmistumisaikataulu on 1.3.2024"/>
    <m/>
    <x v="0"/>
    <x v="5"/>
    <s v=""/>
    <s v=""/>
  </r>
  <r>
    <s v="Ampuma-aseasiat: Yksityinen ennakkosuostumus"/>
    <s v="Yhteisöjen käytettävissä oleva palvelu"/>
    <s v="Ampuma-aseasiat"/>
    <x v="0"/>
    <s v="0.5"/>
    <s v="Myöhemmin"/>
    <s v="Myös luonnollisille henkilöille"/>
    <s v="Osa asetietojärjestelmän kokonaisuudistusta Askel-hankkeen puitteissa. Valmistumisaikataulu on 1.3.2024"/>
    <m/>
    <x v="0"/>
    <x v="5"/>
    <s v=""/>
    <s v=""/>
  </r>
  <r>
    <s v="Ampuma-aseasiat: Yksityinen siirtolupa"/>
    <s v="Yhteisöjen käytettävissä oleva palvelu"/>
    <s v="Ampuma-aseasiat"/>
    <x v="0"/>
    <s v="0.5"/>
    <s v="Myöhemmin"/>
    <s v="Myös luonnollisille henkilöille"/>
    <s v="Osa asetietojärjestelmän kokonaisuudistusta Askel-hankkeen puitteissa. Valmistumisaikataulu on 1.3.2024"/>
    <m/>
    <x v="0"/>
    <x v="5"/>
    <s v=""/>
    <s v=""/>
  </r>
  <r>
    <s v="Ampuma-aseasiat: Yksityinen tuontilupa"/>
    <s v="Yhteisöjen käytettävissä oleva palvelu"/>
    <s v="Ampuma-aseasiat"/>
    <x v="0"/>
    <s v="0.5"/>
    <s v="Myöhemmin"/>
    <s v="Myös luonnollisille henkilöille"/>
    <s v="Osa asetietojärjestelmän kokonaisuudistusta Askel-hankkeen puitteissa. Valmistumisaikataulu on 1.3.2024"/>
    <m/>
    <x v="0"/>
    <x v="5"/>
    <s v=""/>
    <s v=""/>
  </r>
  <r>
    <s v="Ampuma-aseasiat: Yksityinen vientilupa"/>
    <s v="Yhteisöjen käytettävissä oleva palvelu"/>
    <s v="Ampuma-aseasiat"/>
    <x v="0"/>
    <s v="0.5"/>
    <s v="Myöhemmin"/>
    <s v="Myös luonnollisille henkilöille"/>
    <s v="Osa asetietojärjestelmän kokonaisuudistusta Askel-hankkeen puitteissa. Valmistumisaikataulu on 1.3.2024"/>
    <m/>
    <x v="0"/>
    <x v="5"/>
    <s v=""/>
    <s v=""/>
  </r>
  <r>
    <s v="Anniskelu- ja vähittäismyyntiluvan haltijan ilmoitus maahantuonnista"/>
    <s v="Luvanhaltija saa tuoda maahan omaa anniskelu- tai vähittäismyyntiä varten niitä alkoholijuomia, joita hänellä on oikeus anniskella tai myydä."/>
    <s v="Anniskelu- ja vähittäismyyntiluvan haltijan ilmoitus maahantuonnista"/>
    <x v="0"/>
    <s v="0.3"/>
    <s v="Q2/2022"/>
    <s v="Vain elinkeinotoimintaa harjoittaville"/>
    <m/>
    <m/>
    <x v="0"/>
    <x v="9"/>
    <s v=""/>
    <s v=""/>
  </r>
  <r>
    <s v="Annosmittauspalvelun ja työntekijöiden henkilökohtaisten annostarkkailumittausten hyväksyntä"/>
    <s v="Annosmittauspalveluiden, jotka tarjoavat työntekijöiden henkilökohtaista annostarkkailua varten tehtäviä mittauspalveluita, on haettava Säteilyturvakeskukselta hyväksyntää sekä itse annosmittauspalvelulle että henkilökohtaiseen annostarkkailuun käytettäville mittausmenetelmille."/>
    <s v="Annosmittauspalvelun ja työntekijöiden henkilökohtaisten annostarkkailumittausten hyväksyntä"/>
    <x v="0"/>
    <s v="Ei digitoteutusta"/>
    <s v="Myöhemmin"/>
    <s v="Vain elinkeinotoimintaa harjoittaville"/>
    <s v="Volyymit ovat erittäin pieniä (maksimissaan muutama vuodessa)"/>
    <m/>
    <x v="0"/>
    <x v="9"/>
    <s v=""/>
    <s v=""/>
  </r>
  <r>
    <s v="Annosrekisterin extranet"/>
    <s v="Annosrekisterin asiointipalvelun kautta voidaan hoitaa mm. vuosiyhteenvetojen tarkastaminen, poikkeaviin annoksiin liittyvät selvitykset sekä asiakirjatilaukset."/>
    <s v="Annosrekisterin extranet"/>
    <x v="1"/>
    <s v="0.5"/>
    <s v="Myöhemmin"/>
    <s v="Vain elinkeinotoimintaa harjoittaville"/>
    <m/>
    <m/>
    <x v="0"/>
    <x v="9"/>
    <s v=""/>
    <s v=""/>
  </r>
  <r>
    <s v="Application form for RVSM Airworthines approval"/>
    <s v="Ilma-alukselle voidaan myöntää RVSM (Reduced Vertical Separation Minima) -lentokelpoisuustodistus, kun edellytykset sen myöntämiseen täyttyvät. Todistus tarvitaan RVSM -operointikelpoisuuden saamiseksi, jotta ilma-aluksella voisi lentää RVSM -ilmatilassa."/>
    <s v="Application form for RVSM Airworthines approval"/>
    <x v="3"/>
    <s v="0.3"/>
    <s v="Myöhemmin"/>
    <s v="Vain elinkeinotoimintaa harjoittaville"/>
    <s v="Yleinen taloudellinen tilanne"/>
    <m/>
    <x v="0"/>
    <x v="0"/>
    <s v=""/>
    <s v=""/>
  </r>
  <r>
    <s v="Apteekkien suorakorvaussopimuksiin liittyvä asiointi"/>
    <s v="Apteekin suorakorvaussopimuksiin (muutosilmoitukset ja sitoumukset) liittyvä yhteydenpito Kelan kanssa."/>
    <s v="Apteekkien suorakorvaussopimuksiin liittyvä asiointi"/>
    <x v="3"/>
    <s v="0.3"/>
    <s v="Myöhemmin"/>
    <s v="Vain elinkeinotoimintaa harjoittaville"/>
    <m/>
    <m/>
    <x v="0"/>
    <x v="4"/>
    <s v=""/>
    <s v=""/>
  </r>
  <r>
    <s v="Apteekkien tilitysten käsittelyyn liittyvä asiointi"/>
    <s v="Apteekin suorakorvaustilityksiin ja perustoimeentulotuen tilityksiin liittyvä yhteydenpito tilityksiä käsittelevän vakuutuspiirin kanssa (sis.lääkekorvaukset ja perustoimeentulotuen maksusitoumuksella toimitetut lääkkeet/valmisteet)."/>
    <s v="Apteekkien tilitysten käsittelyyn liittyvä asiointi"/>
    <x v="5"/>
    <s v="Ei digitoteutusta"/>
    <s v="Myöhemmin"/>
    <s v="Vain elinkeinotoimintaa harjoittaville"/>
    <m/>
    <m/>
    <x v="0"/>
    <x v="4"/>
    <s v=""/>
    <s v=""/>
  </r>
  <r>
    <s v="Apteekkitilityserän palautetietojen kyselypalvelu"/>
    <s v="Apteekit voivat kysellä apteekkijärjestelmästään Kelaan lähettämiensä ostotietojen koontitietoja."/>
    <s v="Apteekkitilityserän palautetietojen kyselypalvelu"/>
    <x v="5"/>
    <s v="yli 1.1"/>
    <m/>
    <s v="Vain elinkeinotoimintaa harjoittaville"/>
    <m/>
    <m/>
    <x v="0"/>
    <x v="4"/>
    <s v=""/>
    <s v=""/>
  </r>
  <r>
    <s v="KRP - Asemakaavamuutos"/>
    <s v="Yritys voi hakea asemakaavan muutosta."/>
    <s v="Asemakaavan muutoksen hakeminen"/>
    <x v="0"/>
    <s v="1.0"/>
    <m/>
    <s v="Myös luonnollisille henkilöille"/>
    <m/>
    <s v="Maankäyttö- ja rakennuslaki (132/1999)"/>
    <x v="1"/>
    <x v="10"/>
    <s v="yli 100 000"/>
    <s v="Ympäristöministeriö"/>
  </r>
  <r>
    <s v="Arkistotietopalvelu"/>
    <s v="Arkistotietopalvelusta voit tilata julkisten asiakirjojen jäljennöksiä ja tietoja aineistoista. Arkistosta voi tiedustella esimerkiksi Traficomin edeltäjävirastojen asiakirjoja."/>
    <s v="Arkistotietopalvelu"/>
    <x v="2"/>
    <s v="Ei digitoteutusta"/>
    <s v="Myöhemmin"/>
    <s v="Myös luonnollisille henkilöille"/>
    <s v="Yleinen taloudellinen tilanne"/>
    <m/>
    <x v="0"/>
    <x v="0"/>
    <s v=""/>
    <s v=""/>
  </r>
  <r>
    <s v="Arkistotietopalvelu kiinteistöistä"/>
    <s v="Asiakas hankkii kopion arkistossa olevasta asiakirjasta tai kartasta rajapinnan kautta"/>
    <s v="Arkistotietopalvelu kiinteistöistä"/>
    <x v="2"/>
    <s v="1.0"/>
    <m/>
    <s v="Vain elinkeinotoimintaa harjoittaville"/>
    <m/>
    <m/>
    <x v="0"/>
    <x v="17"/>
    <s v=""/>
    <s v=""/>
  </r>
  <r>
    <s v="Arvauskilpailut: Arvauskilpailujen toimeenpanoa koskeva ilmoitus"/>
    <m/>
    <s v="Arvauskilpailut: Arvauskilpailujen toimeenpanoa koskeva ilmoitus"/>
    <x v="1"/>
    <s v="0.5"/>
    <m/>
    <s v="Vain elinkeinotoimintaa harjoittaville"/>
    <s v="Sähköisen asioinnin kehityskustannukset tulee jyvittää kyseisen palvelun palveluhintoihin. Tästä syystä pienivolyymisten palveluiden digitalisointi on taloudellisesti mahdotonta ilman erillisrahoitusta."/>
    <m/>
    <x v="0"/>
    <x v="5"/>
    <s v=""/>
    <s v=""/>
  </r>
  <r>
    <s v="Arvauskilpailut: Arvauskilpailujen toimeenpanoa koskeva muutos"/>
    <m/>
    <s v="Arvauskilpailut: Arvauskilpailujen toimeenpanoa koskeva muutos"/>
    <x v="1"/>
    <s v="0.5"/>
    <m/>
    <s v="Vain elinkeinotoimintaa harjoittaville"/>
    <s v="Sähköisen asioinnin kehityskustannukset tulee jyvittää kyseisen palvelun palveluhintoihin. Tästä syystä pienivolyymisten palveluiden digitalisointi on taloudellisesti mahdotonta ilman erillisrahoitusta."/>
    <m/>
    <x v="0"/>
    <x v="5"/>
    <s v=""/>
    <s v=""/>
  </r>
  <r>
    <s v="Arvauskilpailut: Voittajan ilmoittamisesta poikkeamiseen annettava lupa (erillinen päätös)"/>
    <m/>
    <s v="Arvauskilpailut: Voittajan ilmoittamisesta poikkeamiseen annettava lupa (erillinen päätös)"/>
    <x v="1"/>
    <s v="0.5"/>
    <m/>
    <s v="Vain elinkeinotoimintaa harjoittaville"/>
    <s v="Sähköisen asioinnin kehityskustannukset tulee jyvittää kyseisen palvelun palveluhintoihin. Tästä syystä pienivolyymisten palveluiden digitalisointi on taloudellisesti mahdotonta ilman erillisrahoitusta."/>
    <m/>
    <x v="0"/>
    <x v="5"/>
    <s v=""/>
    <s v=""/>
  </r>
  <r>
    <s v="Arviointilaitokseksi hyväksymistä koskeva hakemus"/>
    <s v="Tietoturvallisuuden arviointilaitokset tarjoavat viranomaisille ja yrityksille luotettavaa ja puolueetonta tietoturvallisuuden arviointipalvelua. Arviointilaitokset hyväksyy Kyberturvallisuuskeskus. Asiointipalvelun osalta ei ole kehittämistarvetta."/>
    <s v="Arviointilaitokseksi hyväksymistä koskeva hakemus"/>
    <x v="0"/>
    <s v="0.5"/>
    <m/>
    <s v="Vain elinkeinotoimintaa harjoittaville"/>
    <m/>
    <m/>
    <x v="0"/>
    <x v="0"/>
    <s v=""/>
    <s v=""/>
  </r>
  <r>
    <s v="Arvonlisävero ja muut oma-aloitteiset verot"/>
    <s v="Arvonlisävero sekä muut oma-aloitteisesti ilmoitettavat ja maksettavat verot kuten arpajaisvero,apteekkivero, vakuutusmaksuvero ja ennakonpidätykset ja lähdeverot pitää ilmoittaa sähköisesti OmaVerossa tai Ilmoitin.fi-palvelussa. Näiden palvelujen kautta voi antaa myös arvonlisäveron yhteenvetoilmoituksen sekä ilmoituksen toimitusvarastoon siirrosta. OmaVerossa voi hakea arvonlisäveron palautusta toisesta EU-maasta ja ilmoittaa arvonlisäveron erityisjärjestelmän tietoja. Ilmoitin.fi-palvelussa voi hakea maahantuonnon arvonlisäveron vertailutietoja."/>
    <s v="Arvonlisävero ja muut oma-aloitteiset verot"/>
    <x v="1"/>
    <s v="1.1"/>
    <m/>
    <s v="Vain elinkeinotoimintaa harjoittaville"/>
    <m/>
    <m/>
    <x v="0"/>
    <x v="1"/>
    <s v=""/>
    <s v=""/>
  </r>
  <r>
    <s v="Arvonlisäverovelvollisten rekisteri"/>
    <s v="Arvonlisäverovelvollisten rekisteriin voi ilmoittautua tai hakeutua ja rekisteröintiä muuttaa OmaVerossa. OmaVerossa rekistereihin voi ilmoittautua/hakeutua ja rekisteröintejä muuttaa ja päättää ne, joilla on Y-tunnus."/>
    <s v="Arvonlisäverovelvollisten rekisteri"/>
    <x v="1"/>
    <s v="1.1"/>
    <m/>
    <s v="Vain elinkeinotoimintaa harjoittaville"/>
    <m/>
    <m/>
    <x v="0"/>
    <x v="1"/>
    <s v=""/>
    <s v=""/>
  </r>
  <r>
    <s v="Asemakaavan ja tonttijaon muutoshakemus"/>
    <s v="Tulostetaan lomake, täytetään se ja palautetaan allekirjoitettuna kaupungin kirjaamoon."/>
    <s v="Asemakaavan muutoksen hakeminen"/>
    <x v="0"/>
    <s v="0.3"/>
    <s v="Myöhemmin"/>
    <s v="Myös luonnollisille henkilöille"/>
    <s v="Vaati sähköisen allekirjoituksen muutoshakemuksen tekijältä."/>
    <s v="Maankäyttö- ja rakennuslaki (132/1999)"/>
    <x v="1"/>
    <x v="13"/>
    <s v="40 001 - 100 000"/>
    <s v="Ympäristöministeriö"/>
  </r>
  <r>
    <s v="Asemakaavoitukseen vaikuttaminen"/>
    <s v="Kaavahankkeen vireilletulosta ja valmisteluaineiston nähtävänäolosta ilmoitetaan virallisissa medioissa ja tarvittaessa kirjeitse."/>
    <s v="Asemakaavoitukseen vaikuttaminen"/>
    <x v="3"/>
    <s v="Ei digitoteutusta"/>
    <s v="Q4/2022"/>
    <s v="Myös luonnollisille henkilöille"/>
    <m/>
    <s v="Maankäyttö- ja rakennuslaki (132/1999)"/>
    <x v="1"/>
    <x v="2"/>
    <s v="yli 100 000"/>
    <s v="Ympäristöministeriö"/>
  </r>
  <r>
    <s v="Kaavoitukseen vaikuttaminen"/>
    <s v="Muistutukset ja mielipiteet."/>
    <s v="Asemakaavoitukseen vaikuttaminen"/>
    <x v="3"/>
    <s v="Ei digitoteutusta"/>
    <s v="Myöhemmin"/>
    <s v="Myös luonnollisille henkilöille"/>
    <s v="Vaati sähköisen allekirjoituksen mielipiteen tai muistutuksen jättäjältä."/>
    <s v="Elintarvikelaki (23/2006)"/>
    <x v="1"/>
    <x v="13"/>
    <s v="40 001 - 100 000"/>
    <s v="Maa- ja metsätalousministeriö"/>
  </r>
  <r>
    <s v="Asemakaavoitukseen vaikuttaminen"/>
    <s v="Kunta vastaa asemakaavoituksesta omalla alueellaan. Kunnan on seurattava asemakaavoituksensa tilaa ja tarvittaessa uudistettava vanhentuneet asemakaavat. Asemakaavassa vahvistetaan nimet kaduille, puistoille, ulkoilualueille ja aukioille."/>
    <s v="Asemakaavoitukseen vaikuttaminen"/>
    <x v="3"/>
    <s v="Ei digitoteutusta"/>
    <s v="Q2/2022"/>
    <s v="Myös luonnollisille henkilöille"/>
    <m/>
    <s v="Elintarvikelaki (23/2006)"/>
    <x v="1"/>
    <x v="3"/>
    <s v="alle 6001"/>
    <s v="Maa- ja metsätalousministeriö"/>
  </r>
  <r>
    <s v="Asiakirjojen tilaaminen"/>
    <s v="esim kiinteistötietojen ja karttaotteiden myynti"/>
    <s v="Asiakirja- ja sopimusjäljennökset"/>
    <x v="3"/>
    <s v="0.5"/>
    <m/>
    <s v="Myös luonnollisille henkilöille"/>
    <s v="osa lupapisteen rinnakkaistoimintaa"/>
    <m/>
    <x v="1"/>
    <x v="6"/>
    <s v="20 001 - 40 000"/>
    <s v=""/>
  </r>
  <r>
    <s v="Asiakirja- ja sopimusjäljennökset"/>
    <s v="Vuokrasopimukset, kauppa- ja toimitusasiakirjat, kiinteistötoimialan pöytäkirjat ja muut asiakirjat"/>
    <s v="Asiakirja- ja sopimusjäljennökset"/>
    <x v="2"/>
    <s v="0.9"/>
    <m/>
    <s v="Myös luonnollisille henkilöille"/>
    <m/>
    <m/>
    <x v="1"/>
    <x v="15"/>
    <s v="yli 100 000"/>
    <s v=""/>
  </r>
  <r>
    <s v="Asumisterveysneuvonta"/>
    <s v="Asumisterveyteen liittyvä neuvontapuhelin ja -sähköposti."/>
    <s v="Asumisterveysneuvonta"/>
    <x v="4"/>
    <s v="Ei digitoteutusta"/>
    <m/>
    <m/>
    <m/>
    <m/>
    <x v="1"/>
    <x v="6"/>
    <s v="yli 100 000"/>
    <s v=""/>
  </r>
  <r>
    <s v="Asuntojen vuokraus"/>
    <s v="Asuntojen vuokraus sähköpostilla"/>
    <s v="Asuntohakemukset"/>
    <x v="3"/>
    <s v="0.5"/>
    <m/>
    <m/>
    <m/>
    <m/>
    <x v="1"/>
    <x v="16"/>
    <s v="10 001 - 20 000"/>
    <s v=""/>
  </r>
  <r>
    <s v="Asuntohakemukset"/>
    <s v="Haku asuntoihin"/>
    <s v="Asuntohakemukset"/>
    <x v="3"/>
    <s v="1.0"/>
    <m/>
    <s v="Myös luonnollisille henkilöille"/>
    <m/>
    <s v="Ympäristönsuojelulaki (527/2014)"/>
    <x v="1"/>
    <x v="15"/>
    <s v="20 001 - 40 000"/>
    <s v="Ympäristöministeriö"/>
  </r>
  <r>
    <s v="Asiantuntijamikrobiologia"/>
    <s v="Analyysi- ja tutkimuspalvelut, mm laboratoriopalvelut. Palvelut on suunnattu pääosin terveydenhuollon ammattilaisille ja asiantuntijoille. Osa palveluista on maksullisia, ne eritelty tässä taulukossa. Tarjolla yhteydenottomahdollisuus asiakkaille."/>
    <s v="Asiantuntijamikrobiologia"/>
    <x v="3"/>
    <s v="0.3"/>
    <s v="Q4/2022"/>
    <s v="Myös luonnollisille henkilöille"/>
    <s v="Toiminnalliset syyt. Asiointipalvelua ei voida kokonaisuudessaan digitalisoida fyysisistä näytteistä johtuen"/>
    <m/>
    <x v="0"/>
    <x v="9"/>
    <s v=""/>
    <s v=""/>
  </r>
  <r>
    <s v="Asiointi hallinto- ja erityistuomioistuinten lainkäyttöasioissa"/>
    <s v="Niiden lainkäyttöasioiden hoitaminen hallinto- ja erityistuomioistuimissa, jotka käsitellään tuomioistuimen vanhassa asianhallintajärjestelmässä. Palveluun kuuluvat mm. valituksen, hakemuksen ja haastehakemuksen toimittamisen, selvityksen toimittamisen, kuulemispyyntöjen vastaanottamisen ja niihin vastaamisen sekä päätöksen ja tuomion vastaanottamisen. "/>
    <s v="Asiointi hallinto- ja erityistuomioistuinten lainkäyttöasioissa"/>
    <x v="0"/>
    <s v="0.5"/>
    <s v="Q4/2021"/>
    <s v="Myös luonnollisille henkilöille"/>
    <m/>
    <m/>
    <x v="0"/>
    <x v="18"/>
    <s v=""/>
    <s v=""/>
  </r>
  <r>
    <s v="Asiointi hallinto- ja erityistuomioistuinten lainkäyttöasioissa"/>
    <s v="Niiden lainkäyttöasioiden hoitaminen hallinto- ja erityistuomioistuimissa, jotka käsitellään tuomioistuimen uudessa asianhallintajärjestelmässä. Palveluun kuuluvat mm. valituksen, hakemuksen ja haastehakemuksen toimittamisen, selvityksen toimittamisen, kuulemispyyntöjen vastaanottamisen ja niihin vastaamisen sekä päätöksen ja tuomion vastaanottamisen. "/>
    <s v="Asiointi hallinto- ja erityistuomioistuinten lainkäyttöasioissa"/>
    <x v="0"/>
    <s v="1.0"/>
    <m/>
    <s v="Myös luonnollisille henkilöille"/>
    <m/>
    <m/>
    <x v="0"/>
    <x v="18"/>
    <s v=""/>
    <s v=""/>
  </r>
  <r>
    <s v="Asiointi tuomioistuinten hallinnollisissa asioissa"/>
    <s v="Lainkäyttöasioihin kuulumaton asiointi tuomioistuimissa."/>
    <s v="Asiointi tuomioistuinten hallinnollisissa asioissa"/>
    <x v="0"/>
    <s v="0.5"/>
    <m/>
    <s v="Myös luonnollisille henkilöille"/>
    <s v="Lainkäyttöasioihin kuulumattoman asioinnin kehittäminen kytkeytyy oikeusministeriön hallinnonalan hallinnollisten asioiden asianhallintajärjestelmän hankinta- ja käyttöönottohankkeeseen (HILDA). Hankkeen toimikausi päättyy vuoden 2023 lopussa."/>
    <m/>
    <x v="0"/>
    <x v="18"/>
    <s v=""/>
    <s v=""/>
  </r>
  <r>
    <s v="Asiointi yleisten tuomioistuinten lainkäyttöasioissa"/>
    <s v="Lainkäyttöasioiden hoitaminen yleisissä tuomioistuimissa.  Palveluun kuuluvat mm. haastehakemuksen ja vastauksen toimittaminen,  istuntokutsujen vastaanottaminen sekä lausumapyyntöjen vastaanottaminen ja niihin vastaaminen. Palveluun kuuluvat myös ratkaisun vastaanottaminen sekä mahdollisen valituksen tekeminen."/>
    <s v="Asiointi yleisten tuomioistuinten lainkäyttöasioissa"/>
    <x v="0"/>
    <s v="0.5"/>
    <s v="Q4/2022"/>
    <s v="Myös luonnollisille henkilöille"/>
    <m/>
    <m/>
    <x v="0"/>
    <x v="18"/>
    <s v=""/>
    <s v=""/>
  </r>
  <r>
    <s v="Ulkoministeriön ja Puolustusministeriön online asiointipalvelu kaksikäyttötuotteita  vieville yrityksille  ja kehitysaputuen haku- ja myöntöprosessille"/>
    <s v="Ulkoministeriön ja Puolustusministeriön online asiointipalvelu; Kaksikäyttötuotteiden sekä suojatoimien alaisen kaupan  vientilupien  hakemiseen tarkoitettu asiointipalvelu                                                                                                                                                                                                                                                                                                              Myös henkilöasiakkaille on  mm. osoitetietojen ja asiakirjojen hankkimiselle ulkomailta menettely asiontipalvelun kautta."/>
    <s v="Asiointipalvelu kaksikäyttötuotteita vieville yrityksille ml. suojatoimien alainen kauppa"/>
    <x v="0"/>
    <s v="1.1"/>
    <m/>
    <s v="Myös luonnollisille henkilöille"/>
    <m/>
    <m/>
    <x v="0"/>
    <x v="19"/>
    <s v=""/>
    <s v=""/>
  </r>
  <r>
    <s v="Ulkoministeriön ja Puolustusministeriön online asiointipalvelu kaksikäyttötuotteita vieville yrityksille sekä kehitysaputuen haku- ja myöntöprosessille"/>
    <s v="Ulkoministeriön ja Puolustusministeriön online asiointipalvelu kehitysaputuen hakemiseen liittyvälle  haku- ja myöntöprosessille"/>
    <s v="Asiointipalvelu kehitysaputuen haku- ja myöntöprosessille"/>
    <x v="5"/>
    <s v="1.1"/>
    <m/>
    <m/>
    <m/>
    <m/>
    <x v="0"/>
    <x v="19"/>
    <s v=""/>
    <s v=""/>
  </r>
  <r>
    <s v="Asumisneuvoja-avustus"/>
    <s v="Avustuksen hakupalvelu"/>
    <s v="Asumisneuvoja-avustus"/>
    <x v="5"/>
    <s v="0.5"/>
    <s v="Myöhemmin"/>
    <s v="Vain elinkeinotoimintaa harjoittaville"/>
    <s v="Avustuksen jatkuminen on ollut epävarmaa"/>
    <m/>
    <x v="0"/>
    <x v="20"/>
    <s v=""/>
    <s v=""/>
  </r>
  <r>
    <s v="KRP - Ympäristönsuojelun luvat: Lannan varastointi aulassa"/>
    <s v="Ilmoitus kuivalannan ja pakkaamattomien orgaanisten lannotteiden varastoinnista aumassa"/>
    <s v="Aumausilmoitus"/>
    <x v="1"/>
    <s v="1.0"/>
    <m/>
    <s v="Myös luonnollisille henkilöille"/>
    <m/>
    <s v="Ympäristönsuojelulaki (527/2014)"/>
    <x v="1"/>
    <x v="10"/>
    <s v="yli 100 000"/>
    <s v="Ympäristöministeriö"/>
  </r>
  <r>
    <s v="Asunnossa tai muussa oleskelutilassa esiintyvä terveyshaitta (radon)"/>
    <s v="Kunnan terveydensuojeluviranomainen valvoo asuntojen ja muiden oleskelutilojen radonpitoisuuden viitearvojen noudattamista (Säteilylaki 859/2018, 15 §)"/>
    <s v="Asunnossa tai muussa oleskelutilassa esiintyvä terveyshaitta (radon)"/>
    <x v="1"/>
    <s v="Ei digitoteutusta"/>
    <s v="Myöhemmin"/>
    <s v="Myös luonnollisille henkilöille"/>
    <s v="Valtio, aluehallinto, kunta -rajapinta tuo prosessiin useita epäjatkuvuuskohtia asiakkaan kannalta"/>
    <s v="Terveydensuojelulaki (763/1994)"/>
    <x v="0"/>
    <x v="9"/>
    <s v=""/>
    <s v="Sosiaali- ja terveysministeriö"/>
  </r>
  <r>
    <s v="Asunnot ikääntyneille sopiviksi -avustus"/>
    <m/>
    <s v="Asunnot ikääntyneille sopiviksi -avustus"/>
    <x v="5"/>
    <s v="1.0"/>
    <m/>
    <s v="Vain elinkeinotoimintaa harjoittaville"/>
    <m/>
    <m/>
    <x v="0"/>
    <x v="20"/>
    <s v=""/>
    <s v=""/>
  </r>
  <r>
    <s v="Aumausilmoitus"/>
    <s v="Ilmoitus lannan varastoinnista aumassa ja ilmoitus lannan levityksestä poikkeustilanteissa"/>
    <s v="Aumausilmoitus"/>
    <x v="1"/>
    <s v="0.5"/>
    <s v="Q4/2022"/>
    <s v="Vain elinkeinotoimintaa harjoittaville"/>
    <s v="Lomake on valtion suomi.fi palvelussa, johon linkki. Ei kunnan oma lomake"/>
    <s v="Ympäristönsuojelulaki (527/2014)"/>
    <x v="1"/>
    <x v="2"/>
    <s v="yli 100 000"/>
    <s v="Ympäristöministeriö"/>
  </r>
  <r>
    <s v="Aumausilmoitus"/>
    <s v="Verkkosivuilta tulostettava lomake. Vastuutaho: Ympäristöpalvelut"/>
    <s v="Aumausilmoitus"/>
    <x v="1"/>
    <s v="0.3"/>
    <s v="Q4/2022"/>
    <s v="Myös luonnollisille henkilöille"/>
    <s v="Kunnittain ei ole syytä lähteä rakentamaan erillisilä kuntakohtaisia sähköisiä järjestelmiä ympäristönsuojelulain mukaisille ilmoituksille vaan ympäristönsuojelun ilmoituksille pitäisi olla valtakunnallinen sähköinen portaali. Yhtenä vaihtoehtona on ottaa tämä mukaan Lupapisteeseen."/>
    <m/>
    <x v="1"/>
    <x v="11"/>
    <s v="40 001 - 100 000"/>
    <s v=""/>
  </r>
  <r>
    <s v="Ateriatuen laskutus"/>
    <s v="Opiskelijaravintola laskuttaa Kelasta ateriatukea."/>
    <s v="Ateriatuen laskutus"/>
    <x v="5"/>
    <s v="0.5"/>
    <s v="Myöhemmin"/>
    <s v="Vain elinkeinotoimintaa harjoittaville"/>
    <m/>
    <m/>
    <x v="0"/>
    <x v="4"/>
    <s v=""/>
    <s v=""/>
  </r>
  <r>
    <s v="Ateriatukioikeuden hakemispalvelu"/>
    <s v="Opiskelijaravintoja hakee oikeutta toimia ateriatukeen oikeuttavana toimijana."/>
    <s v="Ateriatukioikeuden hakemispalvelu"/>
    <x v="3"/>
    <s v="0.5"/>
    <s v="Myöhemmin"/>
    <s v="Vain elinkeinotoimintaa harjoittaville"/>
    <m/>
    <m/>
    <x v="0"/>
    <x v="4"/>
    <s v=""/>
    <s v=""/>
  </r>
  <r>
    <s v="Aumausilmoitus"/>
    <s v="ePermit. Aumasta eli lannan patteroinnista maakuoppaan pitää tehdä etukäteen ilmoitus kunnan ympäristönsuojeluviranomaisille."/>
    <s v="Aumausilmoitus"/>
    <x v="1"/>
    <s v="0.9"/>
    <s v="Myöhemmin"/>
    <s v="Myös luonnollisille henkilöille"/>
    <s v="ei toisen puolesta asiointia"/>
    <s v="Ympäristönsuojelulaki (527/2014)"/>
    <x v="1"/>
    <x v="3"/>
    <s v="yli 100 000"/>
    <s v="Ympäristöministeriö"/>
  </r>
  <r>
    <s v="Aumausilmoitus"/>
    <s v="Aumasta eli lannan patteroinnista maakuoppaan pitää tehdä etukäteen ilmoitus kunnan ympäristönsuojeluviranomaisille."/>
    <s v="Aumausilmoitus"/>
    <x v="1"/>
    <s v="1.0"/>
    <m/>
    <s v="Myös luonnollisille henkilöille"/>
    <m/>
    <s v="Ympäristönsuojelulaki (527/2014)"/>
    <x v="1"/>
    <x v="6"/>
    <s v="40 001 - 100 000"/>
    <s v="Ympäristöministeriö"/>
  </r>
  <r>
    <s v="Aumausilmoitus"/>
    <m/>
    <s v="Aumausilmoitus"/>
    <x v="1"/>
    <s v="0.3"/>
    <s v="Q4/2022"/>
    <s v="Myös luonnollisille henkilöille"/>
    <m/>
    <s v="Ympäristönsuojelulaki (527/2014)"/>
    <x v="1"/>
    <x v="3"/>
    <s v="alle 6001"/>
    <s v="Ympäristöministeriö"/>
  </r>
  <r>
    <s v="Ilmoitus lannan levittämisestä poikkeustilanteessa"/>
    <m/>
    <s v="Aumausilmoitus"/>
    <x v="1"/>
    <s v="0.3"/>
    <s v="Q4/2022"/>
    <s v="Myös luonnollisille henkilöille"/>
    <m/>
    <s v="Ympäristönsuojelulaki (527/2014)"/>
    <x v="1"/>
    <x v="3"/>
    <s v="alle 6001"/>
    <s v="Ympäristöministeriö"/>
  </r>
  <r>
    <s v="Aumausilmoitus"/>
    <s v="Aumasta eli lannan patteroinnista tulee ilmoittaa etukäteen kunnan ympäristöviranomaiselle"/>
    <s v="Aumausilmoitus"/>
    <x v="1"/>
    <s v="0.3"/>
    <m/>
    <s v="Myös luonnollisille henkilöille"/>
    <s v="Pieni volyyminen palvelu (5-10 kpl vuodessa)"/>
    <s v="Ympäristönsuojelulaki (527/2014)"/>
    <x v="1"/>
    <x v="15"/>
    <s v="yli 100 000"/>
    <s v="Ympäristöministeriö"/>
  </r>
  <r>
    <s v="Aumausilmoitus"/>
    <s v="Aumausilmoitus hoidetaan kokonaisuudessaan Lupapiste -palvelussa&quot;&quot;"/>
    <s v="Aumausilmoitus"/>
    <x v="1"/>
    <s v="yli 1.1"/>
    <m/>
    <s v="Myös luonnollisille henkilöille"/>
    <m/>
    <s v="Ympäristönsuojelulaki (527/2014)"/>
    <x v="1"/>
    <x v="21"/>
    <s v="20 001 - 40 000"/>
    <s v="Ympäristöministeriö"/>
  </r>
  <r>
    <s v="Avoimet langttoman verkon pisteet"/>
    <m/>
    <s v="Avoimet langttoman verkon pisteet"/>
    <x v="3"/>
    <s v="0.5"/>
    <m/>
    <s v="Myös luonnollisille henkilöille"/>
    <s v="Kaupungillilla on useita guest-verkkoja, mutta näiden laajentaminen/ kehittäminen on lopetettu vanhanaikaisena, koska mobiiliverkkojen kehittyminen, parempi liikkuvuus ja vähintään sama laatu on tehnyt niistä käyttökelpoisempia."/>
    <m/>
    <x v="1"/>
    <x v="15"/>
    <s v="10 001 - 20 000"/>
    <s v=""/>
  </r>
  <r>
    <s v="Hakemus elintarvikehuoneiston ja/tai omavalvontasuunnitelman hyväksymiseksi_liha-alan laitos"/>
    <s v="Yrittäjä hakee hyväksyntää käyttämälleen elintarvikehuoneistolle ja/tai omavalvontasuunnitelmalleen."/>
    <s v="Elintarvikehuoneistoilmoitus"/>
    <x v="1"/>
    <s v="0.3"/>
    <s v="Q2/2021"/>
    <m/>
    <m/>
    <s v="Elintarvikelaki (23/2006)"/>
    <x v="1"/>
    <x v="3"/>
    <s v="alle 6001"/>
    <s v="Maa- ja metsätalousministeriö"/>
  </r>
  <r>
    <s v="Elintarvikehuoneistoilmoitus, toimijan vaihtuminen"/>
    <s v="Ilmoitus elintarvikehuoneistosta tai siinä tapahtuvasta toiminnan olennaisesta muuttamisesta on lähetettävä ympäristöterveydenhuoltoon"/>
    <s v="Elintarvikehuoneistoilmoitus"/>
    <x v="1"/>
    <s v="0.3"/>
    <s v="Q4/2021"/>
    <m/>
    <m/>
    <s v="Elintarvikelaki (23/2006)"/>
    <x v="1"/>
    <x v="3"/>
    <s v="alle 6001"/>
    <s v="Maa- ja metsätalousministeriö"/>
  </r>
  <r>
    <s v="Autokiinnityshakemus (vahvistaminen, uudistaminen, kuolettaminen)"/>
    <s v="Autokiinnitys mahdollistaa tiettyjen ajoneuvoliikennerekisterissä olevien ajoneuvojen kiinnittämisen velan maksamisen vakuudeksi."/>
    <s v="Autokiinnityshakemus (vahvistaminen, uudistaminen, kuolettaminen)"/>
    <x v="0"/>
    <s v="0.3"/>
    <s v="Myöhemmin"/>
    <s v="Vain elinkeinotoimintaa harjoittaville"/>
    <s v="Kiinnityksen liitteenä esitettävä haltijavelkakirja on lain mukaan annettava alkuperäisenä. Prosessin digitalisointi edellyttäisi lakimuutosta ja huomattavaa järjestelmäkehitystä."/>
    <m/>
    <x v="0"/>
    <x v="0"/>
    <s v=""/>
    <s v=""/>
  </r>
  <r>
    <s v="Autokoululupa ja lomakkeet autokouluille"/>
    <s v="Traficom myöntää tai uusii autokoululuvan. Autokoululupa haetaan ryhmään 1 tai ryhmään 2 taikka molempiin ryhmiin."/>
    <s v="Autokoululupa ja lomakkeet autokouluille"/>
    <x v="0"/>
    <s v="0.5"/>
    <s v="Myöhemmin"/>
    <s v="Vain elinkeinotoimintaa harjoittaville"/>
    <s v="Manuaaliset tarkistukset ja liitteiden läpikäynti esteenä palvelun sähköistämiselle kokonaan"/>
    <m/>
    <x v="0"/>
    <x v="0"/>
    <s v=""/>
    <s v=""/>
  </r>
  <r>
    <s v="Autoreporter"/>
    <s v="Tietoturvaloukkausten automaattinen ilmoituspalvelu"/>
    <s v="Autoreporter"/>
    <x v="3"/>
    <s v="1.0"/>
    <m/>
    <s v="Vain elinkeinotoimintaa harjoittaville"/>
    <m/>
    <m/>
    <x v="0"/>
    <x v="0"/>
    <s v=""/>
    <s v=""/>
  </r>
  <r>
    <s v="Autoveroilmoitus"/>
    <s v="Palvelussa voit lähettää  autoveroilmoituksen liitteineen tai hakemuksen autoveron vientipalautuksesta sähköisesti Verohallinnolle. Palvelun kautta annettuun autoveroilmoitukseen saat autoveropäätöksen sähköisesti. Autojen maahantuojat ja autoliikkeet /rekisteröidyt asiamiehet) voivat ilmoittaa XML-sanomalla, rekisterit ja käteisasiakkaat."/>
    <s v="Autoveroilmoitus"/>
    <x v="1"/>
    <s v="1.1"/>
    <m/>
    <s v="Myös luonnollisille henkilöille"/>
    <m/>
    <m/>
    <x v="0"/>
    <x v="1"/>
    <s v=""/>
    <s v=""/>
  </r>
  <r>
    <s v="Tiedottaminen liikkuvasta elintarvikehuoneistosta tapahtuvasta toiminnasta"/>
    <s v="Toimijan on tiedotettava elintarvikkeen myynnistä tai muusta käsittelystä liikkuvassa, elintarvikelain 13 §:n mukaan ilmoitetussa tai 15 §:n mukaan hyväksytyssä liikkuvassa elintarvikehuoneistossa niiden kuntien valvontaviranomaisille, joiden alueella toimintaa harjoitetaan"/>
    <s v="Elintarvikehuoneistoilmoitus"/>
    <x v="1"/>
    <s v="0.3"/>
    <s v="Q4/2021"/>
    <m/>
    <m/>
    <s v="Elintarvikelaki (23/2006)"/>
    <x v="1"/>
    <x v="3"/>
    <s v="alle 6001"/>
    <s v="Maa- ja metsätalousministeriö"/>
  </r>
  <r>
    <s v="Avoimet paikkatietoaineistopalvelut"/>
    <s v="Paikkatietoaineisto WMS, WMTS tai OGC API Features rajapintana taikka tiedostona."/>
    <s v="Avoimet paikkatietoaineistopalvelut"/>
    <x v="3"/>
    <s v="1.0"/>
    <m/>
    <s v="Myös luonnollisille henkilöille"/>
    <m/>
    <m/>
    <x v="0"/>
    <x v="17"/>
    <s v=""/>
    <s v=""/>
  </r>
  <r>
    <s v="Avoin data"/>
    <s v="THL tarjoaa tuottamaansa ja kokoamaansa tietoa avoimesti ja edistää sosiaali- ja terveysalan tietovarantojen laaja-alaista käyttöä. Avoimena datana julkaistavat tiedot eivät sisällä henkilötietoja tai muita salassa pidettäviä tietoja. Dataa avattaessa siitä poistetaan kaikki suorat tunnistetiedot. Avointa dataa tarjotaan niin tietojärjestelmärajapinnan, tilastopalveluiden kuin aineistolataustenkin kautta. Datan lataamiseen ja hyödyntämiseen tarjotaan opastusta sähköpostitse."/>
    <s v="Avoin data"/>
    <x v="6"/>
    <s v="1.0"/>
    <m/>
    <s v="Myös luonnollisille henkilöille"/>
    <s v="Yhteydenotto: tavanomaisesti muutama kymmenen / vuosi, koronan aikana kymmeniä/kuukausi. Palvelu: Kokonaisuudessaan palvelun käyttöaste on merkittävä. Tilanteesta, asiakkaan tarpeesta ja tiedostomuodosta riippuen määrä voi olla tuhansista kymmeniin tuhansiin päivässä."/>
    <m/>
    <x v="0"/>
    <x v="9"/>
    <s v=""/>
    <s v=""/>
  </r>
  <r>
    <s v="Avustus liikuntaesteen poistoon"/>
    <s v="Avustuksen hakeminen esteetömyyteen liittyviin korjauksiin"/>
    <s v="Avustus liikuntaesteen poistoon"/>
    <x v="5"/>
    <s v="1.0"/>
    <m/>
    <s v="Vain elinkeinotoimintaa harjoittaville"/>
    <m/>
    <m/>
    <x v="0"/>
    <x v="20"/>
    <s v=""/>
    <s v=""/>
  </r>
  <r>
    <s v="Avustus sähköautojen latausinfran rakentamiseen"/>
    <s v="Avustuksen hakeminen sähköauton latausinfran rakentamiseen."/>
    <s v="Avustus sähköautojen latausinfran rakentamiseen"/>
    <x v="5"/>
    <s v="1.0"/>
    <m/>
    <s v="Vain elinkeinotoimintaa harjoittaville"/>
    <m/>
    <m/>
    <x v="0"/>
    <x v="20"/>
    <s v=""/>
    <s v=""/>
  </r>
  <r>
    <s v="Banaanien valtuutetun punnitsijan asemaa koskeva valtuutus"/>
    <s v="Yritys voi punnita CN-koodin 0809 9010 tuoreet banaanit omissa tiloissaan ilman Tullin läsnäoloa."/>
    <s v="Banaanien valtuutetun punnitsijan asemaa koskeva valtuutus"/>
    <x v="0"/>
    <s v="0.5"/>
    <s v="Q4/2022"/>
    <s v="Vain elinkeinotoimintaa harjoittaville"/>
    <m/>
    <m/>
    <x v="0"/>
    <x v="1"/>
    <s v=""/>
    <s v=""/>
  </r>
  <r>
    <s v="Bensiinikäyttöisen auton pakokaasumittaaja"/>
    <s v="Pakokaasupäästöjen tarkastajan on tehtävä ennen toiminnan aloittamista ilmoitus Traficomille. Ilmoitus on tehtävä erikseen bensiinikäyttöisten ajoneuvojen mittauksista, vaikka liike tai korjaamo jo aikaisemmin olisi ilmoittanut dieselkäyttöisten autojen mittauksista."/>
    <s v="Bensiinikäyttöisen auton pakokaasumittaaja"/>
    <x v="1"/>
    <s v="0.5"/>
    <s v="Myöhemmin"/>
    <s v="Vain elinkeinotoimintaa harjoittaville"/>
    <s v="Yleinen taloudellinen tilanne"/>
    <m/>
    <x v="0"/>
    <x v="0"/>
    <s v=""/>
    <s v=""/>
  </r>
  <r>
    <s v="Bingo: Bingolupa"/>
    <m/>
    <s v="Bingo-asiat"/>
    <x v="0"/>
    <s v="0.5"/>
    <m/>
    <s v="Vain elinkeinotoimintaa harjoittaville"/>
    <s v="Sähköisen asioinnin kehityskustannukset tulee jyvittää kyseisen palvelun palveluhintoihin. Tästä syystä pienivolyymisten palveluiden digitalisointi on taloudellisesti mahdotonta ilman erillisrahoitusta."/>
    <m/>
    <x v="0"/>
    <x v="5"/>
    <s v=""/>
    <s v=""/>
  </r>
  <r>
    <s v="Bingo: Bingoluvan muutos"/>
    <m/>
    <s v="Bingo-asiat"/>
    <x v="0"/>
    <s v="0.5"/>
    <m/>
    <s v="Vain elinkeinotoimintaa harjoittaville"/>
    <s v="Sähköisen asioinnin kehityskustannukset tulee jyvittää kyseisen palvelun palveluhintoihin. Tästä syystä pienivolyymisten palveluiden digitalisointi on taloudellisesti mahdotonta ilman erillisrahoitusta."/>
    <m/>
    <x v="0"/>
    <x v="5"/>
    <s v=""/>
    <s v=""/>
  </r>
  <r>
    <s v="Bingo: Pelisääntöjen tai suurimman sallitun pelipanoksen muuttaminen"/>
    <m/>
    <s v="Bingo-asiat"/>
    <x v="0"/>
    <s v="0.5"/>
    <m/>
    <s v="Vain elinkeinotoimintaa harjoittaville"/>
    <s v="Sähköisen asioinnin kehityskustannukset tulee jyvittää kyseisen palvelun palveluhintoihin. Tästä syystä pienivolyymisten palveluiden digitalisointi on taloudellisesti mahdotonta ilman erillisrahoitusta."/>
    <m/>
    <x v="0"/>
    <x v="5"/>
    <s v=""/>
    <s v=""/>
  </r>
  <r>
    <s v="Biopankkipalvelut"/>
    <s v="THL:n Biopankki tukee tutkimusta, joka selvittää sairauksien syitä ja perimän, ympäristön ja elintapojen vaikutusta niihin. THL Biopankki myöntää tutkimusryhmälle oikeuden näytteiden ja niihin liittyvän tiedon käyttöön sellaisiin tutkimusprojekteihin, jotka ovat tieteellisesti korkealaatuisia ja joilla on suuri vaikutus oman alansa tiedon tuottoon. Tutkimusprojektien tulee kuulua THL Biopankin tutkimusaiheisiin."/>
    <s v="Biopankkipalvelut"/>
    <x v="2"/>
    <s v="1.0"/>
    <m/>
    <m/>
    <m/>
    <m/>
    <x v="0"/>
    <x v="9"/>
    <s v=""/>
    <s v=""/>
  </r>
  <r>
    <s v="Biosidivalmisteiden hyväksyntään liittyvä asiointi (lomakkeita 4 kpl)"/>
    <s v="Haetaan lupaa biosidivalmisteelle"/>
    <s v="Biosidivalmisteiden hyväksyntään liittyvä asiointi (lomakkeita 4 kpl)"/>
    <x v="0"/>
    <s v="0.5"/>
    <s v="Myöhemmin"/>
    <s v="Vain elinkeinotoimintaa harjoittaville"/>
    <s v="Henkilö- ja raharesurssit. Tekniset esteet, jos osa hakijoista on ulkomaalaisia."/>
    <m/>
    <x v="0"/>
    <x v="8"/>
    <s v=""/>
    <s v=""/>
  </r>
  <r>
    <s v="Data-analytiikkapalvelut"/>
    <s v="THL tarjoaa räätälöityjä data-analytiikkapalveluita, esim. tarvittavan aineiston kokoaminen (THL:n aineistot ja asiakkaan omat aineistot) ja siitä tehtävät analyysit (myös koneoppimisen menetelmin), visualisoinnit ja raportoinnin. Raportit voivat olla myös interaktiivisia.Tarvittaessa palveluun voidaan"/>
    <s v="Data-analytiikkapalvelut"/>
    <x v="2"/>
    <s v="1.0"/>
    <m/>
    <s v="Myös luonnollisille henkilöille"/>
    <m/>
    <m/>
    <x v="0"/>
    <x v="9"/>
    <s v=""/>
    <s v=""/>
  </r>
  <r>
    <s v="Dealflow"/>
    <s v="Verkossa toimiva, maksuton Match-making&quot; palvelu suomalaisille start-up yrityksille (rahoituksen hakemiseen) ja ulkomaalaisten pääomasijoittajien [VC, CVC] (sijoituskohteiden etsintään). Palvelun yhdistämisalgoritmissä hyödynnetään tekoälyä.&quot;"/>
    <s v="Dealflow"/>
    <x v="4"/>
    <s v="0.5"/>
    <s v="Myöhemmin"/>
    <s v="Vain elinkeinotoimintaa harjoittaville"/>
    <s v="Edellyttää, että ulkomaalaisten henkilöiden (myös EU:n ulkopuolisille) vahvalle tunnistamiselle on olemassa kansallinen ratkaisu. Saavutettavuus analyysi menossa 05-06/2020."/>
    <m/>
    <x v="0"/>
    <x v="8"/>
    <s v=""/>
    <s v=""/>
  </r>
  <r>
    <s v="Dieselkäyttöisen auton pakokaasumittaaja"/>
    <s v="Ilmoitus dieselkäyttöisten ajoneuvojen pakokaasumittausten aloittamisesta katsastusta varten."/>
    <s v="Dieselkäyttöisen auton pakokaasumittaaja"/>
    <x v="1"/>
    <s v="0.5"/>
    <s v="Myöhemmin"/>
    <s v="Vain elinkeinotoimintaa harjoittaville"/>
    <s v="Yleinen taloudellinen tilanne"/>
    <m/>
    <x v="0"/>
    <x v="0"/>
    <s v=""/>
    <s v=""/>
  </r>
  <r>
    <s v="Digitaalisen ajopiirturin korjaamokortti"/>
    <s v="Traficom myöntää yrityksille digitaalisen ajopiirturin korjaamokortit."/>
    <s v="Digitaalisen ajopiirturin korjaamokortti"/>
    <x v="0"/>
    <s v="0.3"/>
    <s v="Myöhemmin"/>
    <s v="Vain elinkeinotoimintaa harjoittaville"/>
    <s v="Muu kehittämistyö: Elinkeinonharjoittajille tarkoitetut kortit (yrityskortti ja korjaamokortti) siirretään nykyisestä taustajärjestelmästä (PIIKO) toiseen (KURKKU/KUSKI). Palvelun digitalisointi mahdollista vasta sen jälkeen. Taloustilanne voi mahdollisesti osoittautua esteeksi"/>
    <m/>
    <x v="0"/>
    <x v="0"/>
    <s v=""/>
    <s v=""/>
  </r>
  <r>
    <s v="Digitaalisen ajopiirturin yrityskortti"/>
    <s v="Traficom myöntää yrityksille digitaalisen ajopiirturin yrityskortit."/>
    <s v="Digitaalisen ajopiirturin yrityskortti"/>
    <x v="0"/>
    <s v="0.3"/>
    <s v="Myöhemmin"/>
    <s v="Vain elinkeinotoimintaa harjoittaville"/>
    <s v="Muu kehittämistyö: Elinkeinonharjoittajille tarkoitetut kortit (yrityskortti ja korjaamokortti) siirretään nykyisestä taustajärjestelmästä (PIIKO) toiseen (KURKKU/KUSKI). Palvelun digitalisointi mahdollista vasta sen jälkeen."/>
    <m/>
    <x v="0"/>
    <x v="0"/>
    <s v=""/>
    <s v=""/>
  </r>
  <r>
    <s v="DVV:n eräistä henkilörekistereistä annettavat tietojen luovutukset"/>
    <s v="Lahjoitusasioiden rekisterin, avioehtoasioiden rekisterin, vihkimisoikeusrekisterin sekä avoliittoasioiden rekisterin tietopalvelut"/>
    <s v="DVV:n eräistä henkilörekistereistä annettavat tietojen luovutukset"/>
    <x v="2"/>
    <s v="0.9"/>
    <s v="Myöhemmin"/>
    <s v="Vain elinkeinotoimintaa harjoittaville"/>
    <s v="Tietopalvelu on digitalisoitu. Vain muutamia lupa-hakemuksia vuodessa, joille prosessi sähköpostitse."/>
    <m/>
    <x v="0"/>
    <x v="1"/>
    <s v=""/>
    <s v=""/>
  </r>
  <r>
    <s v="EASA Form 4 selvitys vastuuhenkilön kokemuksesta sekä suostumus tehtäviinsä"/>
    <s v="Tällä lomakkeella ilmoitetaan organisaation vastuuhenkilöksi esitettävän henkilön kokemus ja suostumus tehtävään."/>
    <s v="EASA Form 4 selvitys vastuuhenkilön kokemuksesta sekä suostumus tehtäviinsä"/>
    <x v="1"/>
    <s v="0.5"/>
    <s v="Myöhemmin"/>
    <s v="Vain elinkeinotoimintaa harjoittaville"/>
    <s v="Yleinen taloudellinen tilanne"/>
    <m/>
    <x v="0"/>
    <x v="0"/>
    <s v=""/>
    <s v=""/>
  </r>
  <r>
    <s v="Easa Form 51 Apllication for singnificanht changes or variation of scope and terms of Part 21 POA"/>
    <s v="Ilmailuvälineiden valmistusorganisaation hyväksymishakemus"/>
    <s v="Easa Form 51 Apllication for singnificanht changes or variation of scope and terms of Part 21 POA"/>
    <x v="0"/>
    <s v="0.3"/>
    <s v="Myöhemmin"/>
    <s v="Vain elinkeinotoimintaa harjoittaville"/>
    <s v="Yleinen taloudellinen tilanne"/>
    <m/>
    <x v="0"/>
    <x v="0"/>
    <s v=""/>
    <s v=""/>
  </r>
  <r>
    <s v="Elintarvikeala - Kontaktimateriaalialan toiminnan aloittaminen"/>
    <s v="Toimija ilmoittaa kontaktimateriaalialan toiminnan aloittamisesta"/>
    <s v="Elintarvikeala - Kontaktimateriaalialan toiminnan aloittaminen"/>
    <x v="1"/>
    <s v="0.3"/>
    <s v="Q4/2021"/>
    <s v="Myös luonnollisille henkilöille"/>
    <m/>
    <s v=""/>
    <x v="0"/>
    <x v="17"/>
    <s v=""/>
    <s v=""/>
  </r>
  <r>
    <s v="Elintarvikeala - Kontaktimateriaalialan toiminnan harjoittaminen"/>
    <s v="Toimija hakee hyväksyntää kontaktimateriaalituotteelle"/>
    <s v="Elintarvikeala - Kontaktimateriaalialan toiminnan harjoittaminen"/>
    <x v="1"/>
    <s v="0.3"/>
    <s v="Myöhemmin"/>
    <s v="Myös luonnollisille henkilöille"/>
    <s v="Resurssien puute"/>
    <s v=""/>
    <x v="0"/>
    <x v="17"/>
    <s v=""/>
    <s v=""/>
  </r>
  <r>
    <s v="Elintarvikeala - Kontaktimateriaalialan toiminnan lopettaminen"/>
    <s v="Toimija ilmoittaa kontaktimateriaalialan toiminnan lopettamisesta"/>
    <s v="Elintarvikeala - Kontaktimateriaalialan toiminnan lopettaminen"/>
    <x v="1"/>
    <s v="0.3"/>
    <s v="Q4/2021"/>
    <s v="Myös luonnollisille henkilöille"/>
    <m/>
    <s v=""/>
    <x v="0"/>
    <x v="17"/>
    <s v=""/>
    <s v=""/>
  </r>
  <r>
    <s v="Elintarvikeala - laboratoriot"/>
    <s v="Asiakas täyttää sähköisen lähetteen näytteen lähettämisen yhteydessä"/>
    <s v="Elintarvikeala - laboratoriot"/>
    <x v="1"/>
    <s v="0.3"/>
    <s v="Myöhemmin"/>
    <s v="Vain elinkeinotoimintaa harjoittaville"/>
    <s v="Rahoitus täysin epävarmaa"/>
    <s v=""/>
    <x v="0"/>
    <x v="17"/>
    <s v=""/>
    <s v=""/>
  </r>
  <r>
    <s v="Elintarvikeala - Luomu luvat"/>
    <s v="Elintarvikealan toimija hakee luomuelintarvikevalmistuksen poikkeuslupia"/>
    <s v="Elintarvikeala - Luomu luvat"/>
    <x v="0"/>
    <s v="0.3"/>
    <s v="Myöhemmin"/>
    <s v="Vain elinkeinotoimintaa harjoittaville"/>
    <s v="Resurssien puute"/>
    <s v=""/>
    <x v="0"/>
    <x v="17"/>
    <s v=""/>
    <s v=""/>
  </r>
  <r>
    <s v="Elintarvikeala - Luomusertifikaatti"/>
    <s v="Elintarvikealan toimija hakeutuu luomuvalvontaan saadakseen luomusertifikaatin"/>
    <s v="Elintarvikeala - Luomusertifikaatti"/>
    <x v="0"/>
    <s v="0.3"/>
    <s v="Myöhemmin"/>
    <s v="Vain elinkeinotoimintaa harjoittaville"/>
    <s v="Resurssien puute"/>
    <s v=""/>
    <x v="0"/>
    <x v="17"/>
    <s v=""/>
    <s v=""/>
  </r>
  <r>
    <s v="Elintarvikeala - Luomutuotteiden tuonti"/>
    <s v="Elintarvikealan toimija hakee tunnuksia komission Traces -järjestelmään voidakseen tuoda tuotteita Suomeen. Palvelun nykyinen taso on riittävä."/>
    <s v="Elintarvikeala - Luomutuotteiden tuonti"/>
    <x v="1"/>
    <s v="Ei digitoteutusta"/>
    <m/>
    <s v="Vain elinkeinotoimintaa harjoittaville"/>
    <m/>
    <s v=""/>
    <x v="0"/>
    <x v="17"/>
    <s v=""/>
    <s v=""/>
  </r>
  <r>
    <s v="Elintarvikeala - Luomutuotteiden vienti"/>
    <s v="Elintarvikealan toimija hakee tuotteiden ja toiminnan sertifiointia kohdemaan vaatimusten mukaisesti"/>
    <s v="Elintarvikeala - Luomutuotteiden vienti"/>
    <x v="1"/>
    <s v="0.5"/>
    <s v="Myöhemmin"/>
    <s v="Vain elinkeinotoimintaa harjoittaville"/>
    <m/>
    <s v=""/>
    <x v="0"/>
    <x v="17"/>
    <s v=""/>
    <s v=""/>
  </r>
  <r>
    <s v="Elintarvikealan toiminta - Interventio"/>
    <s v="Vakautetaan tiettyjen tuotteiden markkinoita markkinahäiriötilanteissa"/>
    <s v="Elintarvikealan toiminta - Interventio"/>
    <x v="0"/>
    <s v="0.3"/>
    <s v="Myöhemmin"/>
    <s v="Vain elinkeinotoimintaa harjoittaville"/>
    <s v="Resurssien puute"/>
    <s v=""/>
    <x v="0"/>
    <x v="17"/>
    <s v=""/>
    <s v=""/>
  </r>
  <r>
    <s v="Elintarvikealan tuonti"/>
    <s v="Toimija hakee tuontiluvan kolmasmaatuontiin ja ilmoittaa tuontieristä Traces -järjestelmän kautta rajatarkastusasemille. Nykyinen toteutustaso riittävä."/>
    <s v="Elintarvikealan tuonti"/>
    <x v="0"/>
    <s v="0.5"/>
    <m/>
    <s v="Vain elinkeinotoimintaa harjoittaville"/>
    <m/>
    <s v=""/>
    <x v="0"/>
    <x v="17"/>
    <s v=""/>
    <s v=""/>
  </r>
  <r>
    <s v="Elintarvikealan vienti"/>
    <s v="Eläviä eläimiä ja eläinperäisiä tuotteita saa viedä kaupallisessa tarkoituksessa Suomesta EU:n ulkopuolelle vain Ruokaviraston ylläpitämään viejärekisteriin ilmoittautuneet yritykset. Lisäksi riisin vienti EU:n ulkopuolelle edellyttää AGREX-vientitodistusta. Toimija hakee vientitodistuksia Ruokaviraston markkinaosastolta."/>
    <s v="Elintarvikealan vienti"/>
    <x v="0"/>
    <s v="0.3"/>
    <m/>
    <s v="Vain elinkeinotoimintaa harjoittaville"/>
    <s v="Komissio edellyttää että AGREX-vientitodistus on paperisena allekirjoitettuna versiona."/>
    <s v=""/>
    <x v="0"/>
    <x v="17"/>
    <s v=""/>
    <s v=""/>
  </r>
  <r>
    <s v="Hakemus elintarvikehuoneiston ja/tai omavalvontasuunnitelman hyväksymiseksi_kala-alan laitos"/>
    <s v="Yrittäjä hakee hyväksyntää käyttämälleen elintarvikehuoneistolle ja/tai omavalvontasuunnitelmalleen."/>
    <s v="Elintarvikehuoneistoilmoitus"/>
    <x v="1"/>
    <s v="0.3"/>
    <s v="Q4/2021"/>
    <m/>
    <m/>
    <s v="Elintarvikelaki (23/2006)"/>
    <x v="1"/>
    <x v="3"/>
    <s v="alle 6001"/>
    <s v="Maa- ja metsätalousministeriö"/>
  </r>
  <r>
    <s v="Hakemus elintarvikehuoneiston ja/tai omavalvontasuunnitelman hyväksymiseksi_maito-alan laitos"/>
    <s v="Yrittäjä hakee hyväksyntää käyttämälleen elintarvikehuoneistolle ja/tai omavalvontasuunnitelmalleen."/>
    <s v="Elintarvikehuoneistoilmoitus"/>
    <x v="1"/>
    <s v="0.3"/>
    <s v="Q4/2021"/>
    <m/>
    <m/>
    <s v="Elintarvikelaki (23/2006)"/>
    <x v="1"/>
    <x v="3"/>
    <s v="alle 6001"/>
    <s v="Maa- ja metsätalousministeriö"/>
  </r>
  <r>
    <s v="Hakemus elintarvikehuoneiston ja/tai omavalvontasuunnitelman hyväksymiseksi_muna-alan laitos"/>
    <s v="Yrittäjä hakee hyväksyntää käyttämälleen elintarvikehuoneistolle ja/tai omavalvontasuunnitelmalleen."/>
    <s v="Elintarvikehuoneistoilmoitus"/>
    <x v="1"/>
    <s v="0.3"/>
    <s v="Q4/2021"/>
    <m/>
    <m/>
    <s v="Elintarvikelaki (23/2006)"/>
    <x v="1"/>
    <x v="3"/>
    <s v="alle 6001"/>
    <s v="Maa- ja metsätalousministeriö"/>
  </r>
  <r>
    <s v="Hakemus elintarvikehuoneiston ja/tai omavalvontasuunnitelman hyväksymiseksi_munapakkaamo"/>
    <s v="Yrittäjä hakee hyväksyntää käyttämälleen elintarvikehuoneistolle ja/tai omavalvontasuunnitelmalleen."/>
    <s v="Elintarvikehuoneistoilmoitus"/>
    <x v="1"/>
    <s v="0.3"/>
    <s v="Q4/2021"/>
    <m/>
    <m/>
    <s v="Elintarvikelaki (23/2006)"/>
    <x v="1"/>
    <x v="3"/>
    <s v="alle 6001"/>
    <s v="Maa- ja metsätalousministeriö"/>
  </r>
  <r>
    <s v="Hakemus elintarvikehuoneiston ja/tai omavalvontasuunnitelman hyväksymiseksi_varastolaitos"/>
    <s v="Yrittäjä hakee hyväksyntää käyttämälleen elintarvikehuoneistolle ja/tai omavalvontasuunnitelmalleen."/>
    <s v="Elintarvikehuoneistoilmoitus"/>
    <x v="1"/>
    <s v="0.3"/>
    <s v="Q4/2021"/>
    <m/>
    <m/>
    <s v="Elintarvikelaki (23/2006)"/>
    <x v="1"/>
    <x v="3"/>
    <s v="alle 6001"/>
    <s v="Maa- ja metsätalousministeriö"/>
  </r>
  <r>
    <s v="Virtuaalinen elintarvikehuoneisto toimijan ilmoitus"/>
    <s v="Esim. vienti- ja tuontikauppaa harjoittava agentuuriliike tms.toimija, joka välittää tai luovuttaa elintarvikkeita puhelimen tai internetin välityksellä tehtyjen tilausten välityksellä ilmoittaa virtuaalisesta elintarvikehuoneistostaan tai siinä tapahtuneesta muutoksesta."/>
    <s v="Elintarvikehuoneistoilmoitus"/>
    <x v="1"/>
    <s v="0.3"/>
    <s v="Q4/2021"/>
    <m/>
    <m/>
    <s v="Elintarvikelaki (23/2006)"/>
    <x v="1"/>
    <x v="3"/>
    <s v="alle 6001"/>
    <s v="Maa- ja metsätalousministeriö"/>
  </r>
  <r>
    <s v="Ilmoitus elintarvikehuoneistosta: Elintarvikehuoneiston perustaminen (esim. ravintola, kahvila, myymälä, kioski, ulkomyynti)"/>
    <s v="Toiminnan aloittamisesta, toiminnan olennaisesta muuttamisesta tai toimijan (toiminnanharjoittajan) vaihtumisesta tulee tehdä ilmoitus."/>
    <s v="Elintarvikehuoneistoilmoitus"/>
    <x v="1"/>
    <s v="1.1"/>
    <m/>
    <m/>
    <m/>
    <s v="Elintarvikelaki (23/2006)"/>
    <x v="1"/>
    <x v="6"/>
    <s v="yli 100 000"/>
    <s v="Maa- ja metsätalousministeriö"/>
  </r>
  <r>
    <s v="KRP - Ympäristöterveydenhuolto: Elintarvikehuoneiston ilmoitus"/>
    <s v="Ilmoitus toiminnan aloittamisesta, toiminnan muuttamisesta tai toimijan vaihtumisesta"/>
    <s v="Elintarvikehuoneistoilmoitus"/>
    <x v="1"/>
    <s v="0.5"/>
    <s v="Q4/2022"/>
    <s v="Myös luonnollisille henkilöille"/>
    <m/>
    <s v="Elintarvikelaki (23/2006)"/>
    <x v="1"/>
    <x v="10"/>
    <s v="yli 100 000"/>
    <s v="Maa- ja metsätalousministeriö"/>
  </r>
  <r>
    <s v="KRP - Ympäristöterveydenhuolto: Liikkuvasta elintarvikehuoneistosta tiedottaminen"/>
    <s v="Ilmoitus elintarvikkeen myynnistä ja ksäittelystä liikkuvassa elintarvikehuoneistossa."/>
    <s v="Elintarvikehuoneistoilmoitus"/>
    <x v="1"/>
    <s v="0.5"/>
    <s v="Q4/2022"/>
    <s v="Myös luonnollisille henkilöille"/>
    <m/>
    <s v="Elintarvikelaki (23/2006)"/>
    <x v="1"/>
    <x v="10"/>
    <s v="yli 100 000"/>
    <s v="Maa- ja metsätalousministeriö"/>
  </r>
  <r>
    <s v="Ilmoitus elintarviketoiminnasta"/>
    <s v="Elintarvikevalvontaviranomaiselle tehtävä ilmoitus elintarvikehuoneistosta tai elintarvikealan toiminnasta"/>
    <s v="Elintarvikehuoneistoilmoitus"/>
    <x v="0"/>
    <s v="1.1"/>
    <m/>
    <s v="Vain elinkeinotoimintaa harjoittaville"/>
    <m/>
    <s v="Elintarvikelaki (23/2006)"/>
    <x v="1"/>
    <x v="2"/>
    <s v="yli 100 000"/>
    <s v="Maa- ja metsätalousministeriö"/>
  </r>
  <r>
    <s v="Elintarvikealan yritystoiminnan aloittaminen - ilmoitukset (rekisteröinti)"/>
    <s v="Toimija ilmoittaa elintarvikehuoneistotoiminnan aloittamisesta"/>
    <s v="Elintarvikehuoneistoilmoitus"/>
    <x v="1"/>
    <s v="0.3"/>
    <s v="Q4/2021"/>
    <s v="Myös luonnollisille henkilöille"/>
    <m/>
    <s v="Elintarvikelaki (23/2006)"/>
    <x v="0"/>
    <x v="17"/>
    <s v=""/>
    <s v="Maa- ja metsätalousministeriö"/>
  </r>
  <r>
    <s v="Elintarvikealan yritystoiminnan lopettaminen"/>
    <s v="Toimija ilmoittaa toiminnan lopettamisesta"/>
    <s v="Elintarvikehuoneistoilmoitus"/>
    <x v="1"/>
    <s v="0.3"/>
    <s v="Q4/2021"/>
    <s v="Myös luonnollisille henkilöille"/>
    <m/>
    <s v="Elintarvikelaki (23/2006)"/>
    <x v="0"/>
    <x v="17"/>
    <s v=""/>
    <s v="Maa- ja metsätalousministeriö"/>
  </r>
  <r>
    <s v="Elintarvikealan yritystoiminnan aloittaminen - hyväksynnät"/>
    <s v="Toimija hakee hyväksyntää elintarvikealan laitoksen hyväksymiseksi. Vuosittain tulevien hyväksymishakemusten määrä n. 5 kpl vuosittain, joten nykyinen toteutustaso on riittävä (kustannus-hyöty-näkökulmasta ei kannattavaa sähköistää)"/>
    <s v="Elintarvikehuoneistoilmoitus"/>
    <x v="1"/>
    <s v="0.3"/>
    <m/>
    <s v="Vain elinkeinotoimintaa harjoittaville"/>
    <m/>
    <s v="Elintarvikelaki (23/2006)"/>
    <x v="0"/>
    <x v="17"/>
    <s v=""/>
    <s v="Maa- ja metsätalousministeriö"/>
  </r>
  <r>
    <s v="Ilmoitus liikkuvan elintarvikehuoneiston käyttöönotosta"/>
    <s v="Verkkosivuilta tulostettava lomake. Vastuualue: Terveysvalvonta"/>
    <s v="Elintarvikehuoneistoilmoitus"/>
    <x v="1"/>
    <s v="0.3"/>
    <s v="Q4/2021"/>
    <s v="Myös luonnollisille henkilöille"/>
    <s v="VATI-kohdetietojärjestelmän kehittäjät eivät toteuta Suomi.fi kautta täytettävien sähköisten lomakeiden käyttöönottoa jo vuonna 2021."/>
    <s v="Elintarvikelaki (23/2006)"/>
    <x v="1"/>
    <x v="11"/>
    <s v="40 001 - 100 000"/>
    <s v="Maa- ja metsätalousministeriö"/>
  </r>
  <r>
    <s v="Ilmoitus virtuaalisesta elintarvikehuoneistosta"/>
    <s v="Verkkosivuilta tulostettava lomake. Vastuualue: Terveysvalvonta"/>
    <s v="Elintarvikehuoneistoilmoitus"/>
    <x v="1"/>
    <s v="0.3"/>
    <s v="Q4/2021"/>
    <s v="Myös luonnollisille henkilöille"/>
    <s v="VATI-kohdetietojärjestelmän kehittäjät eivät toteuta Suomi.fi kautta täytettävien sähköisten lomakeiden käyttöönottoa jo vuonna 2021."/>
    <s v="Elintarvikelaki (23/2006)"/>
    <x v="1"/>
    <x v="11"/>
    <s v="40 001 - 100 000"/>
    <s v="Maa- ja metsätalousministeriö"/>
  </r>
  <r>
    <s v="Liikkuvasta elintarvikehuoneistosta tiedottaminen"/>
    <s v="Verkkosivuilta tulostettava lomake. Vastuualue: Terveysvalvonta"/>
    <s v="Elintarvikehuoneistoilmoitus"/>
    <x v="1"/>
    <s v="0.3"/>
    <s v="Q4/2021"/>
    <s v="Myös luonnollisille henkilöille"/>
    <s v="VATI-kohdetietojärjestelmän kehittäjät eivät toteuta Suomi.fi kautta täytettävien sähköisten lomakeiden käyttöönottoa jo vuonna 2021."/>
    <s v="Elintarvikelaki (23/2006)"/>
    <x v="1"/>
    <x v="11"/>
    <s v="40 001 - 100 000"/>
    <s v="Maa- ja metsätalousministeriö"/>
  </r>
  <r>
    <s v="Ilmoitus elintarvikehuoneistosta"/>
    <s v="Sähköisellä tunnistautumisella varustettu lomake, joka käsitellään kokonaan sähköisesti Fujitsun CaseM -järjestelmässä. Vastuu: Terveysvalvonta"/>
    <s v="Elintarvikehuoneistoilmoitus"/>
    <x v="1"/>
    <s v="0.5"/>
    <s v="Q4/2021"/>
    <s v="Myös luonnollisille henkilöille"/>
    <s v="VATI-kohdetietojärjestelmän kehittäjät eivät toteuta Suomi.fi kautta täytettävien sähköisten lomakeiden käyttöönottoa jo vuonna 2021."/>
    <s v="Elintarvikelaki (23/2006)"/>
    <x v="1"/>
    <x v="11"/>
    <s v="40 001 - 100 000"/>
    <s v="Maa- ja metsätalousministeriö"/>
  </r>
  <r>
    <s v="Elintarvikehuoneistot ja muu terveysvalvonta"/>
    <s v="Luvat ja ilmoitukset"/>
    <s v="Elintarvikehuoneistoilmoitus"/>
    <x v="1"/>
    <s v="0.3"/>
    <s v="Myöhemmin"/>
    <s v="Vain elinkeinotoimintaa harjoittaville"/>
    <s v="Taloudelliset ja henkilöresurssit"/>
    <s v="Elintarvikelaki (23/2006)"/>
    <x v="1"/>
    <x v="15"/>
    <s v="10 001 - 20 000"/>
    <s v="Maa- ja metsätalousministeriö"/>
  </r>
  <r>
    <s v="Elintarvikehuoneiston ilmoitus (esim. ravintola, kahvila, myymälä, kioski, ulkomyynti)"/>
    <s v="Toiminnan aloittamisesta, toiminnan olennaisesta muuttamisesta tai toimijan (toiminnanharjoittajan) vaihtumisesta tulee tehdä ilmoitus."/>
    <s v="Elintarvikehuoneistoilmoitus"/>
    <x v="1"/>
    <s v="0.9"/>
    <s v="Q4/2020"/>
    <s v="Myös luonnollisille henkilöille"/>
    <s v="Valtakunnallisesa Ilppa-palvelussa koekäytössä"/>
    <s v="Elintarvikelaki (23/2006)"/>
    <x v="1"/>
    <x v="3"/>
    <s v="yli 100 000"/>
    <s v="Maa- ja metsätalousministeriö"/>
  </r>
  <r>
    <s v="Liikkuvasta elintarvikehuoneistosta tiedottaminen"/>
    <s v="Elintarvikealan toimijan on tiedotettava elintarvikkeen myynnistä ja muusta käsittelystä liikkuvassa elintarvikehuoneistossa."/>
    <s v="Elintarvikehuoneistoilmoitus"/>
    <x v="1"/>
    <s v="0.3"/>
    <s v="Q4/2021"/>
    <s v="Myös luonnollisille henkilöille"/>
    <m/>
    <s v="Elintarvikelaki (23/2006)"/>
    <x v="1"/>
    <x v="3"/>
    <s v="yli 100 000"/>
    <s v="Maa- ja metsätalousministeriö"/>
  </r>
  <r>
    <s v="Elintarvikehuoneiston ilmoitus (esim. ravintola, kahvila, myymälä, kioski, ulkomyynti, varastointi, kuljetus, vienti ja tuonti)"/>
    <s v="Elintarvikehuoneiston toiminnan aloittamisesta, toiminnan olennaisesta muuttamisesta tai toimijan (toiminnanharjoittajan) vaihtumisesta sekä toiminnan lopettamisesta tulee tehdä ilmoitus."/>
    <s v="Elintarvikehuoneistoilmoitus"/>
    <x v="1"/>
    <s v="1.0"/>
    <s v="Myöhemmin"/>
    <s v="Vain elinkeinotoimintaa harjoittaville"/>
    <s v="Digitalisoinnin kehittäminen valtion tietojärjestelmässä on riippuvainen valtion panostuksista."/>
    <s v="Elintarvikelaki (23/2006)"/>
    <x v="1"/>
    <x v="6"/>
    <s v="40 001 - 100 000"/>
    <s v="Maa- ja metsätalousministeriö"/>
  </r>
  <r>
    <s v="Terveydensuojelulain mukainen ilmoitus huoneiston käyttöönotosta"/>
    <s v="Päiväkodin, lasten käyttöön tarkoitetun kerhotilan, kouluhuoneiston, sosiaalialan hoitolaitoksen, kauneushoitolan ja muu ihon käsittelyhuoneiston, uimahallin, muu liikuntatilan sekä uimarannan käyttöönotosta tulee tehdä ilmoitus 30 vrk ennen toiminnan aloittamista tai muuttamista. Lisäksi ilmoitus on tehtävä muusta huoneistosta ja toiminnan aloittamisesta taikka olennaisesta muuttamisesta, jos huoneistosta tai toiminnasta voi aiheutua käyttäjille tai ympäröivälle asutukselle terveyshaittaa."/>
    <s v="Elintarvikehuoneistoilmoitus"/>
    <x v="1"/>
    <s v="0.5"/>
    <s v="Q4/2020"/>
    <s v="Myös luonnollisille henkilöille"/>
    <s v="Digitalisoinnin kehittäminen valtion tietojärjestelmässä on riippuvainen valtion panostuksista."/>
    <s v="Elintarvikelaki (23/2006)"/>
    <x v="1"/>
    <x v="6"/>
    <s v="40 001 - 100 000"/>
    <s v="Maa- ja metsätalousministeriö"/>
  </r>
  <r>
    <s v="Elintarvikehuoneiston ilmoitus (esim. ravintola, kahvila, myymälä, kioski, ulkomyynti)"/>
    <m/>
    <s v="Elintarvikehuoneistoilmoitus"/>
    <x v="1"/>
    <s v="0.3"/>
    <s v="Q4/2022"/>
    <s v="Vain elinkeinotoimintaa harjoittaville"/>
    <m/>
    <s v="Elintarvikelaki (23/2006)"/>
    <x v="1"/>
    <x v="3"/>
    <s v="alle 6001"/>
    <s v="Maa- ja metsätalousministeriö"/>
  </r>
  <r>
    <s v="Elintarvikehuoneistot"/>
    <s v="Luvat ja ilmoitukset"/>
    <s v="Elintarvikehuoneistoilmoitus"/>
    <x v="1"/>
    <s v="0.3"/>
    <s v="Myöhemmin"/>
    <s v="Vain elinkeinotoimintaa harjoittaville"/>
    <m/>
    <s v="Elintarvikelaki (23/2006)"/>
    <x v="1"/>
    <x v="15"/>
    <s v="20 001 - 40 000"/>
    <s v="Maa- ja metsätalousministeriö"/>
  </r>
  <r>
    <s v="Tiedotus liikkuvasta elintarvikehuoneistosta ja elintarvikkeiden tilapäisestä myynnistä"/>
    <s v="Rovakaaren yhteistoiminta-alueen (Rovaniemi, Ranua, Pello, Ylitornio ja Kolari) ulkopuolelta tulevat toimijat ilmoittavat tiedottavat toiminnastaan elintarvikevalvontaan. Luonnolliset henkilöt vain, jos vähäistä suurempi riski."/>
    <s v="Elintarvikehuoneistoilmoitus"/>
    <x v="0"/>
    <s v="0.5"/>
    <s v="Myöhemmin"/>
    <s v="Myös luonnollisille henkilöille"/>
    <m/>
    <s v="Elintarvikelaki (23/2006)"/>
    <x v="1"/>
    <x v="13"/>
    <s v="40 001 - 100 000"/>
    <s v="Maa- ja metsätalousministeriö"/>
  </r>
  <r>
    <s v="Ilmoitus elintarvikehuoneistosta"/>
    <s v="Rovakaaren ympäristöterveydenhuollon toiminta-alueella (Rovaniemi, Ranua, Pello, Ylitornio, Kolari) sijaitsevasta elintarvikehuoneistosta tehtävä elintarvikelain 13 §:n mukainen ilmoitus elintarvikevalvontaviranomaiselle.  Esim. ravintolat, kaupat, suurtaloudet ja leipomot."/>
    <s v="Elintarvikehuoneistoilmoitus"/>
    <x v="1"/>
    <s v="1.1"/>
    <m/>
    <s v="Vain elinkeinotoimintaa harjoittaville"/>
    <m/>
    <s v="Elintarvikelaki (23/2006)"/>
    <x v="1"/>
    <x v="13"/>
    <s v="40 001 - 100 000"/>
    <s v="Maa- ja metsätalousministeriö"/>
  </r>
  <r>
    <s v="Elintarvikelain mukainen ilmoitus toiminnan lopettamisesta, keskeytyksestä tai muutoksesta"/>
    <m/>
    <s v="Elintarvikehuoneistoilmoitus"/>
    <x v="1"/>
    <s v="0.3"/>
    <s v="Myöhemmin"/>
    <s v="Vain elinkeinotoimintaa harjoittaville"/>
    <s v="Palvelun tuottaa Suupohjan peruspalveluliikelaitokuntayhtymä, Toimii vastuu organisaationa"/>
    <s v="Elintarvikelaki (23/2006)"/>
    <x v="2"/>
    <x v="14"/>
    <s v="alle 6001"/>
    <s v="Maa- ja metsätalousministeriö"/>
  </r>
  <r>
    <s v="Ilmoitus elintarvike huoneistosta"/>
    <m/>
    <s v="Elintarvikehuoneistoilmoitus"/>
    <x v="1"/>
    <s v="0.3"/>
    <s v="Myöhemmin"/>
    <s v="Vain elinkeinotoimintaa harjoittaville"/>
    <s v="Palvelun tuottaa Suupohjan peruspalveluliikelaitokuntayhtymä, Toimii vastuu organisaationa"/>
    <s v="Elintarvikelaki (23/2006)"/>
    <x v="2"/>
    <x v="14"/>
    <s v="alle 6001"/>
    <s v="Maa- ja metsätalousministeriö"/>
  </r>
  <r>
    <s v="Liikkuvasta elintarvikehuoneistosta tiedottaminen"/>
    <s v="Elintarvikealan toimijan on tiedotettava elintarvikkeen myynnistä ja muusta käsittelystä liikkuvassa elintarvikehuoneistossa."/>
    <s v="Elintarvikehuoneistoilmoitus"/>
    <x v="1"/>
    <s v="0.5"/>
    <s v="Myöhemmin"/>
    <s v="Myös luonnollisille henkilöille"/>
    <s v="Valtakunnallisen tai paikallisen järjestelmän luonti"/>
    <s v="Elintarvikelaki (297/2021)"/>
    <x v="1"/>
    <x v="15"/>
    <s v="yli 100 000"/>
    <s v="Maa- ja metsätalousministeriö"/>
  </r>
  <r>
    <s v="Elintarvikehuoneiston ilmoitus (esim. ravintola, kahvila, myymälä, kioski, ulkomyynti)"/>
    <s v="Toiminnan aloittamisesta, toiminnan olennaisesta muuttamisesta tai toimijan (toiminnanharjoittajan) vaihtumisesta tulee tehdä ilmoitus."/>
    <s v="Elintarvikehuoneistoilmoitus"/>
    <x v="1"/>
    <s v="0.9"/>
    <m/>
    <s v="Myös luonnollisille henkilöille"/>
    <s v="Ruokaviraston ilppa-Ympäristöterveydenhuollon sähköisen ilmoituspalvelun toimivuus"/>
    <s v="Elintarvikelaki (297/2021)"/>
    <x v="1"/>
    <x v="15"/>
    <s v="yli 100 000"/>
    <s v="Maa- ja metsätalousministeriö"/>
  </r>
  <r>
    <s v="Elintarvikehuoneiston hyväksyminen laitokseksi"/>
    <s v="Elintarvikelain (297/2021) 11 § mukaan elintarvikealan toimijan, joka käsittelee eläinperäisiä elintarvikkeita ennen vähittäismyyntiä (Euroopan parlamentin ja neuvoston asetus (EY) N:o 853/2004) on haettava toimivaltaiselta valvontaviranomaiselta elintarvikehuoneiston hyväksymistä ennen toiminnan aloittamista tai olennaista muuttamista."/>
    <s v="Elintarvikehuoneiston hyväksyminen laitokseksi"/>
    <x v="0"/>
    <m/>
    <m/>
    <m/>
    <m/>
    <s v="Elintarvikelaki (23/2006)"/>
    <x v="1"/>
    <x v="6"/>
    <s v="yli 100 000"/>
    <s v="Maa- ja metsätalousministeriö"/>
  </r>
  <r>
    <s v="Hakemus laitostoiminnan hyväksymiseksi"/>
    <m/>
    <s v="Elintarvikehuoneiston hyväksyminen laitokseksi"/>
    <x v="0"/>
    <s v="0.5"/>
    <m/>
    <m/>
    <s v="Pieni volyymi"/>
    <s v="Elintarvikelaki (23/2006)"/>
    <x v="1"/>
    <x v="6"/>
    <s v="yli 100 000"/>
    <s v="Maa- ja metsätalousministeriö"/>
  </r>
  <r>
    <s v="KRP - Ympäristöterveydenhuolto: Elintarvikehuoneiston hyväksyminen laitokseksi"/>
    <s v="Ilmoitus laitoksesta tai toiminnasta jossa käsitellään eläimistä saatavia elintarvikkeita"/>
    <s v="Elintarvikehuoneiston hyväksyminen laitokseksi"/>
    <x v="0"/>
    <s v="0.5"/>
    <s v="Q4/2022"/>
    <s v="Myös luonnollisille henkilöille"/>
    <m/>
    <s v="Elintarvikelaki (23/2006)"/>
    <x v="1"/>
    <x v="10"/>
    <s v="yli 100 000"/>
    <s v="Maa- ja metsätalousministeriö"/>
  </r>
  <r>
    <s v="Elintarvikehuoneiston hyväksyminen laitokseksi"/>
    <s v="Eläinperäisiä elintarvikkeita käsittelevän laitoksen hyväksyminen elintarvikehuoneistoksi."/>
    <s v="Elintarvikehuoneiston hyväksyminen laitokseksi"/>
    <x v="0"/>
    <s v="Ei digitoteutusta"/>
    <s v="Q4/2022"/>
    <s v="Vain elinkeinotoimintaa harjoittaville"/>
    <m/>
    <s v="Elintarvikelaki (23/2006)"/>
    <x v="1"/>
    <x v="2"/>
    <s v="yli 100 000"/>
    <s v="Maa- ja metsätalousministeriö"/>
  </r>
  <r>
    <s v="Elintarvikehuoneiston hyväksyminen laitokseksi"/>
    <s v="Hae elintarvikehuoneiston hyväksymistä laitokseksi, kun perustat laitosta tai muutat toimintaa, jossa käsitellään eläimistä saatavia elintarvikkeita."/>
    <s v="Elintarvikehuoneiston hyväksyminen laitokseksi"/>
    <x v="0"/>
    <s v="0.3"/>
    <s v="Q4/2021"/>
    <s v="Myös luonnollisille henkilöille"/>
    <m/>
    <s v="Elintarvikelaki (23/2006)"/>
    <x v="1"/>
    <x v="3"/>
    <s v="yli 100 000"/>
    <s v="Maa- ja metsätalousministeriö"/>
  </r>
  <r>
    <s v="Elintarvikelain mukaiset hakemukset"/>
    <s v="Eläinperäisiä elintarvikkeita käsittelevän tai varastoivan laitoksen toiminnan aloittamisesta tulee tehdä hakemus."/>
    <s v="Elintarvikehuoneiston hyväksyminen laitokseksi"/>
    <x v="0"/>
    <s v="0.3"/>
    <s v="Q4/2021"/>
    <s v="Myös luonnollisille henkilöille"/>
    <m/>
    <s v="Elintarvikelaki (23/2006)"/>
    <x v="1"/>
    <x v="3"/>
    <s v="yli 100 000"/>
    <s v="Maa- ja metsätalousministeriö"/>
  </r>
  <r>
    <s v="Elintarvikelain mukainen hakemus huoneiston hyväksymiseksi laitokseksi"/>
    <s v="Eläinperäisiä elintarvikkeita käsittelevän tai varastoivan laitoksen toiminnan aloittamisesta tai toiminnan olennaisesta muuttumisesta sekä itukasvattamon aloittamisesta ja toiminnan muuttamisesta tulee tehdä hakemus sekä toiminnan lopettamisesta ilmoitus."/>
    <s v="Elintarvikehuoneiston hyväksyminen laitokseksi"/>
    <x v="0"/>
    <s v="0.5"/>
    <s v="Myöhemmin"/>
    <s v="Vain elinkeinotoimintaa harjoittaville"/>
    <s v="Digitalisoinnin kehittäminen valtion tietojärjestelmässä on riippuvainen valtion panostuksista. Asia mukana kehityslistalla, muttei kovin korkealla prioriteetilla."/>
    <s v="Elintarvikelaki (23/2006)"/>
    <x v="1"/>
    <x v="6"/>
    <s v="40 001 - 100 000"/>
    <s v="Maa- ja metsätalousministeriö"/>
  </r>
  <r>
    <s v="Elintarvikehuoneiston hyväksyminen laitokseksi"/>
    <m/>
    <s v="Elintarvikehuoneiston hyväksyminen laitokseksi"/>
    <x v="0"/>
    <s v="Ei digitoteutusta"/>
    <s v="Q4/2022"/>
    <s v="Vain elinkeinotoimintaa harjoittaville"/>
    <m/>
    <s v="Elintarvikelaki (23/2006)"/>
    <x v="1"/>
    <x v="3"/>
    <s v="alle 6001"/>
    <s v="Maa- ja metsätalousministeriö"/>
  </r>
  <r>
    <s v="Sivutuotelaitoksen rekisteröinti"/>
    <m/>
    <s v="Elintarvikehuoneiston hyväksyminen laitokseksi"/>
    <x v="1"/>
    <s v="Ei digitoteutusta"/>
    <s v="Q4/2022"/>
    <s v="Vain elinkeinotoimintaa harjoittaville"/>
    <m/>
    <s v="Elintarvikelaki (23/2006)"/>
    <x v="1"/>
    <x v="3"/>
    <s v="alle 6001"/>
    <s v="Maa- ja metsätalousministeriö"/>
  </r>
  <r>
    <s v="Elintarvikehuoneiston hyväksyminen laitokseksi"/>
    <s v="Ohjeet, lomakkeet ja yhteystiedot"/>
    <s v="Elintarvikehuoneiston hyväksyminen laitokseksi"/>
    <x v="0"/>
    <s v="1.0"/>
    <m/>
    <s v="Vain elinkeinotoimintaa harjoittaville"/>
    <m/>
    <s v="Elintarvikelaki (23/2006)"/>
    <x v="1"/>
    <x v="13"/>
    <s v="alle 6001"/>
    <s v="Maa- ja metsätalousministeriö"/>
  </r>
  <r>
    <s v="Elintarvikehuoneiston hyväksyminen laitokseksi"/>
    <s v="Hakemus laitoshyväksynnästä Rovakaaren ympäristöterveydenhuollon toiminta-alueella (Rovaniemi, Ranua, Pello, Ylitornio, Kolari) sijaitsevalle elintarvikehuoneistolle.  Kala-, liha-, maito- ja muna-alan laitokselle sekä varastolaitokselle on oma lomakkeensa."/>
    <s v="Elintarvikehuoneiston hyväksyminen laitokseksi"/>
    <x v="0"/>
    <s v="0.5"/>
    <s v="Myöhemmin"/>
    <s v="Vain elinkeinotoimintaa harjoittaville"/>
    <s v="ei tietoa milloin asioinnin aloitus siirtyy valtakunnalliseen ympäristöterveydenhuollon sähköiseen ilmoituspalveluun ILPPAan (Ruokavirasto).  ilppa.fi"/>
    <s v="Elintarvikelaki (23/2006)"/>
    <x v="1"/>
    <x v="13"/>
    <s v="40 001 - 100 000"/>
    <s v="Maa- ja metsätalousministeriö"/>
  </r>
  <r>
    <s v="Elintarvikehuoneiston hyväksyminen laitokseksi"/>
    <s v="Hae elintarvikehuoneiston hyväksymistä laitokseksi, kun perustat laitosta tai muutat toimintaa, jossa käsitellään eläimistä saatavia elintarvikkeita."/>
    <s v="Elintarvikehuoneiston hyväksyminen laitokseksi"/>
    <x v="0"/>
    <s v="0.5"/>
    <m/>
    <s v="Myös luonnollisille henkilöille"/>
    <s v="Ruokavirasto valmistelee. Ruokaviraston ilppa-Ympäristöterveydenhuollon sähköisen ilmoituspalvelun toimivuus"/>
    <s v="Elintarvikelaki (297/2021)"/>
    <x v="1"/>
    <x v="15"/>
    <s v="yli 100 000"/>
    <s v="Maa- ja metsätalousministeriö"/>
  </r>
  <r>
    <s v="Elintarvikelain mukaiset hakemukset"/>
    <s v="Eläinperäisiä elintarvikkeita käsittelevän tai varastoivan elintarvikehuoneiston toiminnan aloittamisesta tulee tehdä hakemus tai muun hyväksymistä vaativa toiminta."/>
    <s v="Elintarvikehuoneiston hyväksyminen laitokseksi"/>
    <x v="0"/>
    <s v="0.5"/>
    <m/>
    <s v="Myös luonnollisille henkilöille"/>
    <s v="Ruokavirasto valmistelee. Ruokaviraston ilppa-Ympäristöterveydenhuollon sähköisen ilmoituspalvelun toimivuus"/>
    <s v="Elintarvikelaki (297/2021)"/>
    <x v="1"/>
    <x v="15"/>
    <s v="yli 100 000"/>
    <s v="Maa- ja metsätalousministeriö"/>
  </r>
  <r>
    <s v="Elintarvikehuoneiston hyväksyminen laitokseksi"/>
    <s v="Eläimistä saatavien elintarvikkeiden käsittelyä ennen vähittäismyyntiä suorittavan laitoksen hyväksyntä"/>
    <s v="Elintarvikehuoneiston hyväksyminen laitokseksi"/>
    <x v="0"/>
    <s v="1.0"/>
    <m/>
    <s v="Vain elinkeinotoimintaa harjoittaville"/>
    <m/>
    <s v="Elintarvikelaki (23/2006)"/>
    <x v="1"/>
    <x v="7"/>
    <s v="40 001 - 100 000"/>
    <s v="Maa- ja metsätalousministeriö"/>
  </r>
  <r>
    <s v="Kontaktimateriaalitoimijan ilmoituslomake"/>
    <s v="Elintarvikelain (23/2006) muutoksen (643/2010) mukaan toimijan, joka saattaa markkinoille elintarvikkeen kanssa kosketukseen joutuvia materiaaleja ja tarvikkeita, on tehtävä ilmoitus toimipaikastaan ja siellä harjoitettavasta toiminnasta"/>
    <s v="Elintarvikekontaktimateriaalialan toimintailmoitus"/>
    <x v="1"/>
    <s v="0.3"/>
    <s v="Q4/2021"/>
    <m/>
    <m/>
    <s v="Elintarvikelaki (23/2006)"/>
    <x v="1"/>
    <x v="3"/>
    <s v="alle 6001"/>
    <s v="Maa- ja metsätalousministeriö"/>
  </r>
  <r>
    <s v="Kontaktimateriaalitoimijoille tarkoitettu ilmoituslomake"/>
    <s v="Elintarvikkeiden kanssa kosketuksiin joutuvat astiat ja muut tarvikkeet ovat kontaktimateriaaleja."/>
    <s v="Elintarvikekontaktimateriaalialan toimintailmoitus"/>
    <x v="1"/>
    <s v="0.5"/>
    <m/>
    <m/>
    <m/>
    <s v="Elintarvikelaki (23/2006)"/>
    <x v="1"/>
    <x v="6"/>
    <s v="yli 100 000"/>
    <s v="Maa- ja metsätalousministeriö"/>
  </r>
  <r>
    <s v="Elintarvikekontaktimateriaalialan toimijan ilmoitus toimipaikastaan ja toiminnastaan"/>
    <s v="Elintarvikekontaktimateriaalitoimijan on ilmoitettava toiminnastaan Kuopion ympäristöterveydenhuoltoon."/>
    <s v="Elintarvikekontaktimateriaalialan toimintailmoitus"/>
    <x v="1"/>
    <s v="1.1"/>
    <m/>
    <s v="Vain elinkeinotoimintaa harjoittaville"/>
    <m/>
    <s v="Elintarvikelaki (23/2006)"/>
    <x v="1"/>
    <x v="2"/>
    <s v="yli 100 000"/>
    <s v="Maa- ja metsätalousministeriö"/>
  </r>
  <r>
    <s v="Elintarvikekontaktimateriaalialan toimijan ilmoitus toiminnasta ja tiloista"/>
    <s v="Elintarvikekontaktimateriaalialan toimijan on tehtävä ilmoitus toiminnasta ja tiloista sijaintikunnan elintarvikevalvontaviranomaiselle."/>
    <s v="Elintarvikekontaktimateriaalialan toimintailmoitus"/>
    <x v="1"/>
    <s v="0.3"/>
    <s v="Q4/2021"/>
    <s v="Myös luonnollisille henkilöille"/>
    <m/>
    <s v="Elintarvikelaki (23/2006)"/>
    <x v="1"/>
    <x v="3"/>
    <s v="yli 100 000"/>
    <s v="Maa- ja metsätalousministeriö"/>
  </r>
  <r>
    <s v="Elintarvikekontaktimateriaalialan toimijan ilmoitus toiminnan aloittamisesta, muuttamisesta ja lopettamisesta"/>
    <s v="Elintarvikekontaktimateriaalialan toimijan on tehtävä ilmoitus toiminnasta ja tiloista sijaintikunnan elintarvikevalvontaviranomaiselle."/>
    <s v="Elintarvikekontaktimateriaalialan toimintailmoitus"/>
    <x v="1"/>
    <s v="0.5"/>
    <s v="Myöhemmin"/>
    <s v="Vain elinkeinotoimintaa harjoittaville"/>
    <s v="Digitalisoinnin kehittäminen valtion tietojärjestelmässä on riippuvainen valtion panostuksista. Asia mukana kehityslistalla korkealla prioriteetilla."/>
    <s v="Elintarvikelaki (23/2006)"/>
    <x v="1"/>
    <x v="6"/>
    <s v="40 001 - 100 000"/>
    <s v="Maa- ja metsätalousministeriö"/>
  </r>
  <r>
    <s v="Elintarvikekontaktimateriaalialan toimijan ilmoitus toiminnasta ja tiloista"/>
    <m/>
    <s v="Elintarvikekontaktimateriaalialan toimintailmoitus"/>
    <x v="1"/>
    <s v="0.3"/>
    <s v="Q4/2022"/>
    <s v="Vain elinkeinotoimintaa harjoittaville"/>
    <m/>
    <s v="Elintarvikelaki (23/2006)"/>
    <x v="1"/>
    <x v="3"/>
    <s v="alle 6001"/>
    <s v="Maa- ja metsätalousministeriö"/>
  </r>
  <r>
    <s v="Elintarvikekontaktimateriaalialan toimintailmoitus"/>
    <s v="Ohjeet, lomakkeet ja yhteystiedot"/>
    <s v="Elintarvikekontaktimateriaalialan toimintailmoitus"/>
    <x v="0"/>
    <s v="1.0"/>
    <m/>
    <s v="Vain elinkeinotoimintaa harjoittaville"/>
    <m/>
    <s v="Elintarvikelaki (23/2006)"/>
    <x v="1"/>
    <x v="13"/>
    <s v="alle 6001"/>
    <s v="Maa- ja metsätalousministeriö"/>
  </r>
  <r>
    <s v="Elintarvikekontaktimateriaalialan toimijan ilmoitus toimipaikastaan ja toiminnastaan"/>
    <s v="Rovaniemen, Ranuan, Pellon, Ylitornion ja Kolarin alueella olevasta toimipaikasta ja toiminnasta ilmoitus tehdään Rovakaaren ympäristöterveydenhuoltoon. Elintarvikekontaktimateriaalin valmistaja, maahantuoja ja jakelija (esim. tukkukauppa)"/>
    <s v="Elintarvikekontaktimateriaalialan toimintailmoitus"/>
    <x v="1"/>
    <s v="1.1"/>
    <m/>
    <s v="Vain elinkeinotoimintaa harjoittaville"/>
    <m/>
    <s v="Elintarvikelaki (23/2006)"/>
    <x v="1"/>
    <x v="13"/>
    <s v="40 001 - 100 000"/>
    <s v="Maa- ja metsätalousministeriö"/>
  </r>
  <r>
    <s v="Elintarvikekontaktimateriaalialan toimijan ilmoitus toiminnasta ja tiloista"/>
    <s v="Elintarvikekontaktimateriaalialan toimijan on tehtävä ilmoitus toiminnasta ja tiloista sijaintikunnan elintarvikevalvontaviranomaiselle."/>
    <s v="Elintarvikekontaktimateriaalialan toimintailmoitus"/>
    <x v="1"/>
    <s v="0.9"/>
    <m/>
    <s v="Myös luonnollisille henkilöille"/>
    <s v="Ruokaviraston ilppa-Ympäristöterveydenhuollon sähköisen ilmoituspalvelun toimivuus"/>
    <s v="Elintarvikelaki (297/2021)"/>
    <x v="1"/>
    <x v="15"/>
    <s v="yli 100 000"/>
    <s v="Maa- ja metsätalousministeriö"/>
  </r>
  <r>
    <s v="Elintarvikekontaktimateriaalialan toimintailmoitus"/>
    <s v="Ilmoitus toimipaikasta ja siellä harjoitettavasta kontaktimateriaalitoiminnasta toiminnan rekisteröintiä varten"/>
    <s v="Elintarvikekontaktimateriaalialan toimintailmoitus"/>
    <x v="1"/>
    <s v="1.0"/>
    <m/>
    <s v="Vain elinkeinotoimintaa harjoittaville"/>
    <m/>
    <s v="Elintarvikelaki (23/2006)"/>
    <x v="1"/>
    <x v="7"/>
    <s v="40 001 - 100 000"/>
    <s v="Maa- ja metsätalousministeriö"/>
  </r>
  <r>
    <s v="Elintarvikekuljetus"/>
    <s v="Elintarvikelain (297/2021) 10 §:n mukaan elintarvikealan toimijan on tehtävä ilmoitus elintarviketoiminnasta toiminnan rekisteröintiä varten elintarvikevalvontaviranomaiselle viimeistään neljä viikkoa ennen toiminnan aloittamista tai olennaista muuttamista."/>
    <s v="Elintarvikekuljetus"/>
    <x v="1"/>
    <m/>
    <m/>
    <m/>
    <m/>
    <s v="Elintarvikelaki (23/2006)"/>
    <x v="1"/>
    <x v="6"/>
    <s v="yli 100 000"/>
    <s v="Maa- ja metsätalousministeriö"/>
  </r>
  <r>
    <s v="Elintarvikelain mukaiset hakemukset"/>
    <m/>
    <s v="Elintarvikelain mukaiset hakemukset"/>
    <x v="0"/>
    <s v="Ei digitoteutusta"/>
    <s v="Q4/2022"/>
    <s v="Vain elinkeinotoimintaa harjoittaville"/>
    <m/>
    <s v="Elintarvikelaki (23/2006)"/>
    <x v="1"/>
    <x v="3"/>
    <s v="alle 6001"/>
    <s v="Maa- ja metsätalousministeriö"/>
  </r>
  <r>
    <s v="Sivutuotelaitoksen rekisteröinti"/>
    <s v="Kaikkien sivutuotealan laitosten on oltava hyväksyttyjä tai rekisteröityjä ennen toiminnan aloittamista. Sivutuotealan laitokset, joissa käsitellään tiettyjä vähäriskisiä sivutuotteita tai johdettuja tuotteita, eivät tarvitse toimiakseen viranomaisen hyväksyntää vaan rekisteröinti sivutuoteasetuksen mukaiseksi toimijaksi riittää. Nämä laitokset ovat pääasiassa teknisiä tuotteita valmistavia laitoksia. Lomake rekisteröintiä varten löytyy Ruokaviraston verkkosivuilta (lomake K). Täytetty lomake toimitetaan Helsingin ympäristöpalveluiden eläinlääkäreille."/>
    <s v="Elintarvikelaitoksen sivutuotelaitoksen rekisteröinti"/>
    <x v="1"/>
    <s v="0.5"/>
    <m/>
    <m/>
    <s v="Pieni volyymi"/>
    <s v="Elintarvikelaki (23/2006)"/>
    <x v="1"/>
    <x v="6"/>
    <s v="yli 100 000"/>
    <s v="Maa- ja metsätalousministeriö"/>
  </r>
  <r>
    <s v="Sivutuotelaitoksen rekisteröinti"/>
    <s v="Tarvitset hyväksynnän eläinperäisen sivutuotelaitoksen toiminnan aloittamiseen."/>
    <s v="Elintarvikelaitoksen sivutuotelaitoksen rekisteröinti"/>
    <x v="0"/>
    <s v="Ei digitoteutusta"/>
    <m/>
    <s v="Vain elinkeinotoimintaa harjoittaville"/>
    <s v="Lomake Ruokaviraston sivuilla, toimitetaan kunnan eläinlääkärille"/>
    <s v="Elintarvikelaki (23/2006)"/>
    <x v="1"/>
    <x v="3"/>
    <s v="yli 100 000"/>
    <s v="Maa- ja metsätalousministeriö"/>
  </r>
  <r>
    <s v="Elintarvikekuljetuskaluston (ATP) sertifiointi"/>
    <s v="ATP-todistus on kuljetusvälineen rekisteröintimaan viranomaisen antama todistus siitä, että kuljetusväline on ATP-sopimuksen vaatimusten mukainen."/>
    <s v="Elintarvikekuljetuskaluston (ATP) sertifiointi"/>
    <x v="0"/>
    <s v="0.5"/>
    <s v="Q4/2021"/>
    <s v="Vain elinkeinotoimintaa harjoittaville"/>
    <s v="Suoritteesta peritään omakustannusarvon mukaan määräytyvän kiinteä hinta, joka ei mahdollista palvelun digitalisoimista."/>
    <m/>
    <x v="0"/>
    <x v="20"/>
    <s v=""/>
    <s v=""/>
  </r>
  <r>
    <s v="Sivutuotelaitoksen rekisteröinti / hyväksyntä"/>
    <s v="Tarvitset hyväksynnän/rekisteröinnin eläinperäisen sivutuotelaitoksen kuten tilarehustamon, varastointilaitoksen, teknisen laitoksen, polttolaitoksen ym. toiminnan aloittamiseen."/>
    <s v="Elintarvikelaitoksen sivutuotelaitoksen rekisteröinti"/>
    <x v="0"/>
    <s v="0.5"/>
    <s v="Myöhemmin"/>
    <s v="Vain elinkeinotoimintaa harjoittaville"/>
    <s v="Valtion vastuulla oleva tehtävä, johon liittyviä tehtäviä kunnan viranhaltijat hoitavat. Kunta ei vastaa palvelujen digitalisoinnista. Laki eläimistä saatavista sivutuotteista (517/2015)"/>
    <s v="Elintarvikelaki (23/2006)"/>
    <x v="1"/>
    <x v="6"/>
    <s v="40 001 - 100 000"/>
    <s v="Maa- ja metsätalousministeriö"/>
  </r>
  <r>
    <s v="Sivutuotelaitoksen hyväksyntä ja rekisteröinti"/>
    <s v="Rovakaaren ympäristöterveydenhuollon toimialueella sivutuotelaitoksen hyväksynnän tai rekisteröinnin tekee hakemuksesta valvontaeläinlääkäri. Rekisterin toiminnasta vastaa Ruokavirasto. Hakemus tehdään Ruokaviraston lomakkeella K (jota ei ole tällä hetkellä saatavilla)."/>
    <s v="Elintarvikelaitoksen sivutuotelaitoksen rekisteröinti"/>
    <x v="0"/>
    <s v="Ei digitoteutusta"/>
    <s v="Myöhemmin"/>
    <s v="Vain elinkeinotoimintaa harjoittaville"/>
    <s v="Asionnin aloitus tapahtuu Ruokaviraston lomakkeilla, toteutus riippuu Ruokavirastosta"/>
    <s v="Elintarvikelaki (23/2006)"/>
    <x v="1"/>
    <x v="13"/>
    <s v="40 001 - 100 000"/>
    <s v="Maa- ja metsätalousministeriö"/>
  </r>
  <r>
    <s v="Sivutuotelaitoksen rekisteröinti/hyväksyminen"/>
    <s v="Kaikkien sivutuotealan laitosten on oltava hyväksyttyjä tai rekisteröityjä ennen toiminnan aloittamista."/>
    <s v="Elintarvikelaitoksen sivutuotelaitoksen rekisteröinti"/>
    <x v="0"/>
    <s v="0.3"/>
    <m/>
    <s v="Myös luonnollisille henkilöille"/>
    <s v="Ruokaviraston ilppa-Ympäristöterveydenhuollon sähköisen ilmoituspalvelun toimivuus"/>
    <s v="Elintarvikelaki (23/2006)"/>
    <x v="1"/>
    <x v="15"/>
    <s v="yli 100 000"/>
    <s v="Maa- ja metsätalousministeriö"/>
  </r>
  <r>
    <s v="Elintarvikelaitoksen sivutuotelaitoksen rekisteröinti"/>
    <s v="Ilmoitus sivutuotelaitokseksi hyväksymiseksi"/>
    <s v="Elintarvikelaitoksen sivutuotelaitoksen rekisteröinti"/>
    <x v="1"/>
    <s v="0.5"/>
    <s v="Myöhemmin"/>
    <s v="Vain elinkeinotoimintaa harjoittaville"/>
    <m/>
    <s v="Elintarvikelaki (23/2006)"/>
    <x v="1"/>
    <x v="7"/>
    <s v="40 001 - 100 000"/>
    <s v="Maa- ja metsätalousministeriö"/>
  </r>
  <r>
    <s v="Ilmoitus elintarvikkeen takaisinvedosta"/>
    <s v="Jos elintarvikealan toimija katsoo tai sillä on syytä epäillä, että sen maahantuoma, tuottama, jalostama, valmistama tai jakelema elintarvike ei ole elintarvikkeen turvallisuutta koskevien vaatimusten mukainen**, sen on käynnistettävä välittömästi menettelyt kyseisen elintarvikkeen poistamiseksi markkinoilta, jos se ei ole enää kyseisen alkuperäisen toimijan välittömässä valvonnassa, ja ilmoitettava tästä toimivaltaisille viranomaisille."/>
    <s v="Elintarvikkeen takaisinvetoilmoitus"/>
    <x v="1"/>
    <s v="0.5"/>
    <s v="Myöhemmin"/>
    <s v="Vain elinkeinotoimintaa harjoittaville"/>
    <s v="Digitalisoinnin kehittäminen valtion tietojärjestelmässä on riippuvainen valtion panostuksista. Asia on kehityslistalla, muttei kovin korkealla prioriteetilla."/>
    <s v="Elintarvikeasetus (178/2002/EY)"/>
    <x v="1"/>
    <x v="6"/>
    <s v="40 001 - 100 000"/>
    <s v="Maa- ja metsätalousministeriö"/>
  </r>
  <r>
    <s v="Elintarvikkeen takaisinvetoilmoitus"/>
    <s v="Ilmoitus elintarvikkeen tai elintarvikekontaktimateriaalin takaisinvedosta"/>
    <s v="Elintarvikkeen takaisinvetoilmoitus"/>
    <x v="1"/>
    <s v="0.5"/>
    <s v="Myöhemmin"/>
    <s v="Vain elinkeinotoimintaa harjoittaville"/>
    <m/>
    <s v="Elintarvikeasetus (178/2002/EY)"/>
    <x v="1"/>
    <x v="7"/>
    <s v="40 001 - 100 000"/>
    <s v="Maa- ja metsätalousministeriö"/>
  </r>
  <r>
    <s v="Elintarvikkeiden ja eläinperäisten tuotteiden viennille myönnettävä eläinlääkärin todistus"/>
    <s v="Tietyt maat vaativat elintarvikkeille virkaeläinlääkärin laatimia virallisia vientitodistuksia. Vientitodistuksia laativat Helsingin elintarviketurvallisuusyksikön virkaeläinlääkärit elintarvikkeiden viejien pyynnöstä."/>
    <s v="Elintarvikkeiden ja eläinperäisten tuotteiden viennille myönnettävä eläinlääkärin todistus"/>
    <x v="3"/>
    <m/>
    <m/>
    <m/>
    <m/>
    <s v="Eläintautilaki (441/2013)"/>
    <x v="1"/>
    <x v="6"/>
    <s v="yli 100 000"/>
    <s v="Maa- ja metsätalousministeriö"/>
  </r>
  <r>
    <s v="Elintarvikeyrityksen hakemukset"/>
    <s v="Toimijat hakevat hyväksyntää tuotteille tai toiminnan muutoksille. Tuotteiden hyväksynnän osalta nykyinen toteutustaso riittävä."/>
    <s v="Elintarvikeyrityksen hakemukset"/>
    <x v="0"/>
    <s v="0.3"/>
    <m/>
    <s v="Myös luonnollisille henkilöille"/>
    <m/>
    <s v=""/>
    <x v="0"/>
    <x v="17"/>
    <s v=""/>
    <s v=""/>
  </r>
  <r>
    <s v="Elintarvikeyrityksen ilmoitukset"/>
    <s v="Toimijat tekevät ilmoituksen tuotteen markkinoille tulosta tai markkinoilta poistosta, tai toiminnan muutoksesta"/>
    <s v="Elintarvikeyrityksen ilmoitukset"/>
    <x v="1"/>
    <s v="0.3"/>
    <s v="Q4/2021"/>
    <s v="Myös luonnollisille henkilöille"/>
    <m/>
    <s v=""/>
    <x v="0"/>
    <x v="17"/>
    <s v=""/>
    <s v=""/>
  </r>
  <r>
    <s v="Elintarvikeyrityksen laboratoriopalvelut"/>
    <s v="Asiakas täyttää sähköisen lähetteen näytteen lähettämisen yhteydessä"/>
    <s v="Elintarvikeyrityksen laboratoriopalvelut"/>
    <x v="1"/>
    <s v="0.3"/>
    <s v="Myöhemmin"/>
    <s v="Vain elinkeinotoimintaa harjoittaville"/>
    <s v="Resurssien puute"/>
    <s v=""/>
    <x v="0"/>
    <x v="17"/>
    <s v=""/>
    <s v=""/>
  </r>
  <r>
    <s v="Elintarvikeyrityksen tuet"/>
    <s v="Toimijat, kuten yritykset, kunnat ja yhteisöt, voivat hakea tukea elintarvikkeisiin liityvään toimintansa (esim. myynti, raaka-aineiden kuljetus, suurkeittiötoiminta, varastointi) harjoittamiseen"/>
    <s v="Elintarvikeyrityksen tuet"/>
    <x v="5"/>
    <s v="0.3"/>
    <s v="Myöhemmin"/>
    <s v="Vain elinkeinotoimintaa harjoittaville"/>
    <s v="Resurssien puute"/>
    <s v=""/>
    <x v="0"/>
    <x v="17"/>
    <s v=""/>
    <s v=""/>
  </r>
  <r>
    <s v="Vientitodistus tilaus, elävät eläimet, sukusolut ja eläinperäiset tuotteet jne."/>
    <s v="Voit tilata eläinlääkärin todistuksen elävän eläimen, sukusolujen ja eläinperäisten tuotteiden vientiä varten."/>
    <s v="Elintarvikkeiden ja eläinperäisten tuotteiden viennille myönnettävä eläinlääkärin todistus"/>
    <x v="0"/>
    <s v="Ei digitoteutusta"/>
    <s v="Myöhemmin"/>
    <s v="Myös luonnollisille henkilöille"/>
    <s v="Valtion vastuulla oleva tehtävä, johon liittyviä tehtäviä kunnan viranhaltijat hoitavat. Kunta ei vastaa palvelujen digitalisoinnista."/>
    <s v="Eläintautilaki (441/2013)"/>
    <x v="1"/>
    <x v="6"/>
    <s v="40 001 - 100 000"/>
    <s v="Maa- ja metsätalousministeriö"/>
  </r>
  <r>
    <s v="Vientitodistustilaus - elintarvikkeet"/>
    <s v="Voit tilata eräkohtaisen eläinlääkärin todistuksen eläinperäisten elintarvikkeiden vientiä varten sekä todistuksen siitä, että vientiä harjoittava elintarvikehuoneisto on elintarvikevalvonnan piirissä."/>
    <s v="Elintarvikkeiden ja eläinperäisten tuotteiden viennille myönnettävä eläinlääkärin todistus"/>
    <x v="0"/>
    <s v="Ei digitoteutusta"/>
    <s v="Myöhemmin"/>
    <s v="Vain elinkeinotoimintaa harjoittaville"/>
    <s v="Vientimaiden vaatimukset vaihtelevat, mistä syystä digitoteutus on haastavaa. Tällä hetkellä vientitodistusten määrät ovat pieniä eikä digipalvelu ole tässä palvelussa kannattavaa. Digitalisoinnin kehittäminen valtion tietojärjestelmässä on riippuvainen valtion panostuksista."/>
    <s v="Eläintautilaki (441/2013)"/>
    <x v="1"/>
    <x v="6"/>
    <s v="40 001 - 100 000"/>
    <s v="Maa- ja metsätalousministeriö"/>
  </r>
  <r>
    <s v="Elintarvikkeiden ja eläinperäisten tuotteiden viennille myönnettävä eläinlääkärin todistus"/>
    <s v="Eläinlääkintötodistuksen myöntäminen maastavientiä varten"/>
    <s v="Elintarvikkeiden ja eläinperäisten tuotteiden viennille myönnettävä eläinlääkärin todistus"/>
    <x v="3"/>
    <s v="0.5"/>
    <s v="Myöhemmin"/>
    <s v="Vain elinkeinotoimintaa harjoittaville"/>
    <m/>
    <s v="Eläintautilaki (441/2013)"/>
    <x v="1"/>
    <x v="7"/>
    <s v="40 001 - 100 000"/>
    <s v="Maa- ja metsätalousministeriö"/>
  </r>
  <r>
    <s v="Elintarvikkeiden sekä muiden eläin- ja kasviperäisten tuotteiden vientitodistukset"/>
    <s v="Elintarvikkeiden sekä muiden eläin- ja kasviperäistentuotteiden vientitodistuksella vakuutetaan, että ulkomaille vietävä tuote täyttää vaatimukset."/>
    <s v="Elintarvikkeiden sekä muiden eläin- ja kasviperäisten tuotteiden vientitodistukset"/>
    <x v="3"/>
    <s v="Ei digitoteutusta"/>
    <s v="Q4/2022"/>
    <s v="Vain elinkeinotoimintaa harjoittaville"/>
    <s v="Ei tarvetta digitoteutukselle."/>
    <s v="Eläintautilaki (441/2013)"/>
    <x v="1"/>
    <x v="2"/>
    <s v="yli 100 000"/>
    <s v="Maa- ja metsätalousministeriö"/>
  </r>
  <r>
    <s v="Eläin- ja muut vahingonkorvaukset"/>
    <s v="Toimija voi hakea vahingonkorvauksia vain paperilla"/>
    <s v="Eläin- ja muut vahingonkorvaukset"/>
    <x v="1"/>
    <s v="0.3"/>
    <s v="Myöhemmin"/>
    <s v="Myös luonnollisille henkilöille"/>
    <m/>
    <m/>
    <x v="1"/>
    <x v="16"/>
    <s v="10 001 - 20 000"/>
    <s v=""/>
  </r>
  <r>
    <s v="Eläinlääkäripalvelut"/>
    <s v="Tuotantoeläinten eläinlääkäripalvelut."/>
    <s v="Eläinlääkäripalvelut"/>
    <x v="3"/>
    <s v="Ei digitoteutusta"/>
    <s v="Q4/2022"/>
    <s v="Myös luonnollisille henkilöille"/>
    <s v="vaatii yleensä henkilökohtaisen yhteydenoton eläinlääkäriin."/>
    <s v="Eläinlääkintähuoltolaki (765/2009)"/>
    <x v="1"/>
    <x v="2"/>
    <s v="yli 100 000"/>
    <s v="Maa- ja metsätalousministeriö"/>
  </r>
  <r>
    <s v="Eläinlääkärin tilakäynnin tilaus"/>
    <s v="Voit tilata eläinlääkärin palvelua tilalle."/>
    <s v="Eläinlääkäripalvelut"/>
    <x v="3"/>
    <s v="Ei digitoteutusta"/>
    <s v="Myöhemmin"/>
    <s v="Myös luonnollisille henkilöille"/>
    <s v="Ei tiedossa olevaa tarvetta, suhteellisen vähän muita kuin akuutteja tilauksia - kunnan järjestämä digipalvelu ei ole kannattava."/>
    <s v="Eläinlääkintähuoltolaki (765/2009)"/>
    <x v="1"/>
    <x v="6"/>
    <s v="40 001 - 100 000"/>
    <s v="Maa- ja metsätalousministeriö"/>
  </r>
  <r>
    <s v="Eläimet - 3. maa viennin aloittaminen"/>
    <m/>
    <s v="Eläimet - 3. maa viennin aloittaminen"/>
    <x v="1"/>
    <m/>
    <m/>
    <m/>
    <m/>
    <s v=""/>
    <x v="0"/>
    <x v="17"/>
    <s v=""/>
    <s v=""/>
  </r>
  <r>
    <s v="Eläimet - 3. maa viennin harjoittaminen"/>
    <m/>
    <s v="Eläimet - 3. maa viennin harjoittaminen"/>
    <x v="1"/>
    <m/>
    <m/>
    <m/>
    <m/>
    <s v=""/>
    <x v="0"/>
    <x v="17"/>
    <s v=""/>
    <s v=""/>
  </r>
  <r>
    <s v="Eläimet - Tuonnin aloittaminen sisämarkkinat"/>
    <s v="Toimija rekisteröityy sisämarkkinakaupan toimijaksi. Uuden eläintautilain astuessa voimaan poistuu toimijan velvoite rekisteröityä sisämarkkinakaupan toimijaksi. Nykyinen toteutustaso riittävä."/>
    <s v="Eläimet - Tuonnin aloittaminen sisämarkkinat"/>
    <x v="1"/>
    <s v="0.5"/>
    <m/>
    <s v="Myös luonnollisille henkilöille"/>
    <m/>
    <s v=""/>
    <x v="0"/>
    <x v="17"/>
    <s v=""/>
    <s v=""/>
  </r>
  <r>
    <s v="Eläimet - Tuonnin harjoittaminen sisämarkkinat"/>
    <s v="Toimija kirjaa tuontierät komission Traces -järjestelmään"/>
    <s v="Eläimet - Tuonnin harjoittaminen sisämarkkinat"/>
    <x v="1"/>
    <s v="1.0"/>
    <m/>
    <s v="Myös luonnollisille henkilöille"/>
    <m/>
    <s v=""/>
    <x v="0"/>
    <x v="17"/>
    <s v=""/>
    <s v=""/>
  </r>
  <r>
    <s v="Eläimet - Tuonti - 3. maa tuonnin harjoittaminen"/>
    <s v="Toimija hakee tuontiluvan tietyille tuotteille kolmasmaatuontiin. Toimija ilmoittaa kaikista rajatarkastuksen vaatimista tuontieristä Traces -järjestelmän kautta rajatarkastusasemille. Nykyinen toteutustaso riittävä."/>
    <s v="Eläimet - Tuonti - 3. maa tuonnin harjoittaminen"/>
    <x v="1"/>
    <s v="0.5"/>
    <m/>
    <s v="Myös luonnollisille henkilöille"/>
    <s v="Resurssien puute"/>
    <s v=""/>
    <x v="0"/>
    <x v="17"/>
    <s v=""/>
    <s v=""/>
  </r>
  <r>
    <s v="Eläimet - Viennin aloittaminen sisämarkkinat"/>
    <m/>
    <s v="Eläimet - Viennin aloittaminen sisämarkkinat"/>
    <x v="1"/>
    <m/>
    <m/>
    <m/>
    <m/>
    <s v=""/>
    <x v="0"/>
    <x v="17"/>
    <s v=""/>
    <s v=""/>
  </r>
  <r>
    <s v="Eläimet - Viennin harjoittaminen sisämarkkinat"/>
    <s v="Asiakas täyttää sähköisen lähetteen näytteen lähettämisen yhteydessä"/>
    <s v="Eläimet - Viennin harjoittaminen sisämarkkinat"/>
    <x v="1"/>
    <s v="0.3"/>
    <s v="Q1/2021"/>
    <s v="Myös luonnollisille henkilöille"/>
    <m/>
    <s v=""/>
    <x v="0"/>
    <x v="17"/>
    <s v=""/>
    <s v=""/>
  </r>
  <r>
    <s v="Eläimistä saatavat sivutuotteet toiminnan aloittaminen"/>
    <s v="Toimija hakee rekisteröintiä tai hyväksyntää toiminnan aloittamista varten. Tällä hetkellä aikataulutettu Q4/2024"/>
    <s v="Eläimistä saatavat sivutuotteet toiminnan aloittaminen"/>
    <x v="1"/>
    <s v="0.5"/>
    <s v="Myöhemmin"/>
    <s v="Myös luonnollisille henkilöille"/>
    <s v="Resurssien puute."/>
    <s v=""/>
    <x v="0"/>
    <x v="17"/>
    <s v=""/>
    <s v=""/>
  </r>
  <r>
    <s v="Eläimistä saatavat sivutuotteet toiminnan harjoittaminen"/>
    <s v="Toimija tekee lakisääteiset ilmoitukset sivutuotetoiminnasta"/>
    <s v="Eläimistä saatavat sivutuotteet toiminnan harjoittaminen"/>
    <x v="1"/>
    <s v="0.5"/>
    <s v="Myöhemmin"/>
    <s v="Myös luonnollisille henkilöille"/>
    <m/>
    <s v=""/>
    <x v="0"/>
    <x v="17"/>
    <s v=""/>
    <s v=""/>
  </r>
  <r>
    <s v="Eläinperäisten elintarvikkeiden sisämarkkinatuonti"/>
    <s v="Elintarvikkeiden maahantuonti muista EU-maista."/>
    <s v="Eläinperäisten elintarvikkeiden sisämarkkinatuonti"/>
    <x v="0"/>
    <s v="1.1"/>
    <m/>
    <m/>
    <m/>
    <s v="Elintarvikelaki (23/2006)"/>
    <x v="1"/>
    <x v="6"/>
    <s v="yli 100 000"/>
    <s v="Maa- ja metsätalousministeriö"/>
  </r>
  <r>
    <s v="Eläinlääkäreille tarjottavat laboratoriopalvelut"/>
    <s v="Toimija täyttää sähköisen lähetteen näytteen lähettämisen yhteydessä"/>
    <s v="Eläinlääkäreille tarjottavat laboratoriopalvelut"/>
    <x v="0"/>
    <s v="0.3"/>
    <s v="Q1/2021"/>
    <s v="Myös luonnollisille henkilöille"/>
    <s v="Resurssien puute"/>
    <s v=""/>
    <x v="0"/>
    <x v="17"/>
    <s v=""/>
    <s v=""/>
  </r>
  <r>
    <s v="Eläinlääkärin ammatinharjoittaminen"/>
    <s v="Eläinlääkärin ammatinharjoittamiseen liittyvät toimet kuten laillistaminen ja väliaikaiset oikeudet. Nykyinen palveluntaso on riittävä."/>
    <s v="Eläinlääkärin ammatinharjoittaminen"/>
    <x v="0"/>
    <s v="0.5"/>
    <m/>
    <s v="Myös luonnollisille henkilöille"/>
    <m/>
    <s v=""/>
    <x v="0"/>
    <x v="17"/>
    <s v=""/>
    <s v=""/>
  </r>
  <r>
    <s v="Eläinsuojeluilmoitus"/>
    <s v="Voit ilmoittaa viranomaiselle eläinsuojelulain vastaisesta eläintenpidosta."/>
    <s v="Eläinsuojeluilmoitus"/>
    <x v="1"/>
    <s v="Ei digitoteutusta"/>
    <s v="Myöhemmin"/>
    <s v="Myös luonnollisille henkilöille"/>
    <s v="Valtion vastuulla oleva tehtävä, johon liittyviä tehtäviä kunnan viranhaltijat hoitavat. Kunta ei vastaa palvelujen digitalisoinnista."/>
    <s v="Eläinsuojelulaki (247/1996)"/>
    <x v="1"/>
    <x v="6"/>
    <s v="40 001 - 100 000"/>
    <s v="Maa- ja metsätalousministeriö"/>
  </r>
  <r>
    <s v="Eläinsuojeluilmoitus"/>
    <s v="Ilmoitus kaltoin kohdellusta eläimestä eläinsuojeluviranomaiselle. Ilmoituksen voi tehdä kuka tahansa. Rovaniemen, Ranuan, Pellon, Ylitornion ja Kolarin alueella ilmoitus voidaan tehdä mm. Rovakaaren ympäristöterveydenhuoltoon."/>
    <s v="Eläinsuojeluilmoitus"/>
    <x v="1"/>
    <s v="Ei digitoteutusta"/>
    <s v="Myöhemmin"/>
    <s v="Myös luonnollisille henkilöille"/>
    <m/>
    <s v="Eläinsuojelulaki (247/1996)"/>
    <x v="1"/>
    <x v="13"/>
    <s v="40 001 - 100 000"/>
    <s v="Maa- ja metsätalousministeriö"/>
  </r>
  <r>
    <s v="Eläinsuojien, polttoainejakelupisteen tai  ilmoitusmenettely"/>
    <s v="Käsitellään lupapiste.fi -palvelun kautta, johon käyttäjä tunnistautuu sähköisesti. Kokonaan sähköinen palveluprosessi. Vastuualue: Ympäristöpalvelut"/>
    <s v="Eläinsuojien, polttoainejakelupisteen tai  ilmoitusmenettely"/>
    <x v="1"/>
    <s v="1.0"/>
    <m/>
    <s v="Myös luonnollisille henkilöille"/>
    <m/>
    <m/>
    <x v="1"/>
    <x v="11"/>
    <s v="40 001 - 100 000"/>
    <s v=""/>
  </r>
  <r>
    <s v="Eläintarhan sivutuotelupa"/>
    <m/>
    <s v="Eläintarhan sivutuotelupa"/>
    <x v="0"/>
    <s v="0.5"/>
    <m/>
    <m/>
    <s v="Pieni volyymi"/>
    <s v="Laki eläimistä saatavista sivutuotteista (517/2015)"/>
    <x v="1"/>
    <x v="6"/>
    <s v="yli 100 000"/>
    <s v="Maa- ja metsätalousministeriö"/>
  </r>
  <r>
    <s v="Eläintarhan sivutuotelupa"/>
    <s v="Eläintarha tarvitsee kunnaneläinlääkärin luvan, jos se käyttää eläintarhansa eläimiä muiden eläinten ruokintaan omassa eläintarhassaan."/>
    <s v="Eläintarhan sivutuotelupa"/>
    <x v="0"/>
    <s v="0.3"/>
    <m/>
    <s v="Vain elinkeinotoimintaa harjoittaville"/>
    <m/>
    <s v="Laki eläimistä saatavista sivutuotteista (517/2015)"/>
    <x v="1"/>
    <x v="13"/>
    <s v="alle 6001"/>
    <s v="Maa- ja metsätalousministeriö"/>
  </r>
  <r>
    <s v="Eläintarhan sivutuotelupa"/>
    <s v="Eläintarhan lupa käyttää eläintarhansa eläimiä muiden eläinten ruokintaan omassa eläintarhassa. Rovakaaren ympäristöterveydenhuollon toiminta-alueella (Rovaniemi, Ranua, Pello, Ylitornio, Kolari) lupa haetaan valvontaeläinlääkäriltä vapaamuotoisella, kirjallisella lupahakemuksella."/>
    <s v="Eläintarhan sivutuotelupa"/>
    <x v="0"/>
    <s v="Ei digitoteutusta"/>
    <s v="Myöhemmin"/>
    <s v="Vain elinkeinotoimintaa harjoittaville"/>
    <m/>
    <s v="Laki eläimistä saatavista sivutuotteista (517/2015)"/>
    <x v="1"/>
    <x v="13"/>
    <s v="40 001 - 100 000"/>
    <s v="Maa- ja metsätalousministeriö"/>
  </r>
  <r>
    <s v="Eläintarhan sivutuotelupa"/>
    <s v="Lupa eläintarhaeläinten ruokkimiseksi eläintarhaeläimillä."/>
    <s v="Eläintarhan sivutuotelupa"/>
    <x v="0"/>
    <s v="0.5"/>
    <s v="Myöhemmin"/>
    <s v="Vain elinkeinotoimintaa harjoittaville"/>
    <m/>
    <s v="Laki eläimistä saatavista sivutuotteista (517/2015)"/>
    <x v="1"/>
    <x v="7"/>
    <s v="40 001 - 100 000"/>
    <s v="Maa- ja metsätalousministeriö"/>
  </r>
  <r>
    <s v="Eläinten pitäminen-Eläintuet"/>
    <s v="Eläinten pitäjä voi hakea tukea toiminnan harjoittamiseen. Suurin osa tuista on jo mahdollista hakea sähköisen asointipalvelun kautta"/>
    <s v="Eläintenpidon ilmoitukset"/>
    <x v="5"/>
    <s v="0.3"/>
    <s v="Myöhemmin"/>
    <s v="Myös luonnollisille henkilöille"/>
    <m/>
    <s v="Eläintautilaki (441/2013)"/>
    <x v="1"/>
    <x v="16"/>
    <s v="10 001 - 20 000"/>
    <s v="Maa- ja metsätalousministeriö"/>
  </r>
  <r>
    <s v="Eläinten pitoon liittyvän toiminnan aloittaminen- ilmoitukset"/>
    <s v="Toimija ilmoittaa eläinten pidon aloittamisesta kunnan maaseutuelinkeinoviranomaiselle"/>
    <s v="Eläintenpidon ilmoitukset"/>
    <x v="1"/>
    <s v="0.5"/>
    <s v="Myöhemmin"/>
    <s v="Myös luonnollisille henkilöille"/>
    <m/>
    <s v="Eläintautilaki (441/2013)"/>
    <x v="1"/>
    <x v="16"/>
    <s v="10 001 - 20 000"/>
    <s v="Maa- ja metsätalousministeriö"/>
  </r>
  <r>
    <s v="Eläinten pidon lopettaminen-ilmoitukset"/>
    <s v="Ilmoitus eläintenpidon lopettamisesta rekisteriin"/>
    <s v="Eläintenpidon ilmoitukset"/>
    <x v="1"/>
    <s v="0.5"/>
    <s v="Q4/2022"/>
    <s v="Myös luonnollisille henkilöille"/>
    <m/>
    <s v="Eläintautilaki (441/2013)"/>
    <x v="1"/>
    <x v="16"/>
    <s v="10 001 - 20 000"/>
    <s v="Maa- ja metsätalousministeriö"/>
  </r>
  <r>
    <s v="Eläinten jalostus"/>
    <s v="Toimija hakee eläinjalostustoimintalain mukaisia hyväksyntiä ja todistuksia. Nykyinen toteutustaso riittävä."/>
    <s v="Eläinten jalostus"/>
    <x v="1"/>
    <s v="0.5"/>
    <m/>
    <s v="Vain elinkeinotoimintaa harjoittaville"/>
    <m/>
    <s v=""/>
    <x v="0"/>
    <x v="17"/>
    <s v=""/>
    <s v=""/>
  </r>
  <r>
    <s v="Eläinten kuljetus"/>
    <s v="Toimija hakee lupaa eläinten kuljetuksiin liittyen (eläinkuljettajalupa, eläinkuljetusvälineen hyväksymistodistus sekä kuljettaja/hoitajan pätevyystodistus)"/>
    <s v="Eläinten kuljetus"/>
    <x v="1"/>
    <s v="0.5"/>
    <s v="Q4/2022"/>
    <s v="Myös luonnollisille henkilöille"/>
    <s v="Alkavassa ILMO -hankkeessa toteutetaan sähköinen asiointi."/>
    <s v=""/>
    <x v="0"/>
    <x v="17"/>
    <s v=""/>
    <s v=""/>
  </r>
  <r>
    <s v="Eläinten pitäminen - Eläintuet"/>
    <s v="Eläinten pitäjä voi hakea tukea toiminnan harjoittamiseen. Suurin osa tukityypeistä on jo tällä hetkellä mahdollista hakea sähköisen asiointipalvelun (Vipu) kautta."/>
    <s v="Eläinten pitäminen - Eläintuet"/>
    <x v="5"/>
    <s v="0.3"/>
    <s v="Myöhemmin"/>
    <s v="Myös luonnollisille henkilöille"/>
    <s v="Haetaan parhaillaan tuottavuusrahaa. Mikäli tuottavuusrahaa ei saada, raha- ja toteuttajaresurssien puute."/>
    <s v=""/>
    <x v="0"/>
    <x v="17"/>
    <s v=""/>
    <s v=""/>
  </r>
  <r>
    <s v="Eläinten pidon aloittaminen - Eläintuet"/>
    <s v="Toimija hakee julkista rahoitusta toiminnan aloittamiseen."/>
    <s v="Eläinten pitäminen - Eläintuet"/>
    <x v="5"/>
    <s v="1.0"/>
    <m/>
    <s v="Myös luonnollisille henkilöille"/>
    <m/>
    <s v=""/>
    <x v="0"/>
    <x v="17"/>
    <s v=""/>
    <s v=""/>
  </r>
  <r>
    <s v="Eläinten pitäminen - Ilmoitukset"/>
    <s v="Toimija ilmoittaa eläinmääristä (nauta, lammas, vuohi ja sika), lakisääteinen ilmoitus"/>
    <s v="Eläinten pitäminen - Ilmoitukset"/>
    <x v="1"/>
    <s v="1.0"/>
    <m/>
    <s v="Myös luonnollisille henkilöille"/>
    <m/>
    <s v=""/>
    <x v="0"/>
    <x v="17"/>
    <s v=""/>
    <s v=""/>
  </r>
  <r>
    <s v="Eläinten pidon  lopettaminen - Ilmoitukset"/>
    <s v="Ilmoitus eläintenpidon lopettamisesta Eläintenpitäjä- ja pitopaikkarekisteriin"/>
    <s v="Eläinten pitäminen - Ilmoitukset"/>
    <x v="1"/>
    <s v="1.1"/>
    <m/>
    <s v="Myös luonnollisille henkilöille"/>
    <m/>
    <s v=""/>
    <x v="0"/>
    <x v="17"/>
    <s v=""/>
    <s v=""/>
  </r>
  <r>
    <s v="Eläinten pitäminen - Laboratoriopalvelut"/>
    <s v="Asiakas täyttää sähköisen lähetteen näytteen lähettämisen yhteydessä"/>
    <s v="Eläinten pitäminen - Laboratoriopalvelut"/>
    <x v="0"/>
    <s v="0.3"/>
    <s v="Q1/2021"/>
    <s v="Myös luonnollisille henkilöille"/>
    <s v="Rahoitus epävarmaa"/>
    <s v=""/>
    <x v="0"/>
    <x v="17"/>
    <s v=""/>
    <s v=""/>
  </r>
  <r>
    <s v="Eläinten pitämiseen liittyvä toiminta - Ilmoitukset"/>
    <s v="Ilmoitus eläintenpidon aloittamisesta ja lopettamisesta vesiviljelyrekisteriin."/>
    <s v="Eläinten pitämiseen liittyvä toiminta -ilmoitukset"/>
    <x v="1"/>
    <s v="0.5"/>
    <s v="Myöhemmin"/>
    <s v="Myös luonnollisille henkilöille"/>
    <s v="Rahan ja resurssien puute"/>
    <m/>
    <x v="0"/>
    <x v="17"/>
    <s v=""/>
    <s v=""/>
  </r>
  <r>
    <s v="Eläinten pitämiseen liittyvän toiminnan aloittaminen - Ilmoitukset"/>
    <s v="Ilmoitus eläintenpidon aloittamisesta Eläintenpitäjä- ja pitopaikkarekisteriin. "/>
    <s v="Eläinten pitämiseen liittyvän toiminnan aloittaminen - Ilmoitukset"/>
    <x v="1"/>
    <s v="1.1"/>
    <m/>
    <s v="Myös luonnollisille henkilöille"/>
    <m/>
    <s v=""/>
    <x v="0"/>
    <x v="17"/>
    <s v=""/>
    <s v=""/>
  </r>
  <r>
    <s v="Eläinten pitämiseen liittyvän toiminnan aloittaminen - Luvat"/>
    <s v="Toimija hakee lupaa eläinten pitämiseen AVI:sta. Lupa tarvitaan, jos toimintamuotona on mm. sirkus, eläintarha tai eläinnäyttely. Tulevien lupahakemusten määrä 10 - 25 kpl vuosittain, joten palvelun nykyinen toteutustaso on riittävä"/>
    <s v="Eläinten pitämiseen liittyvän toiminnan aloittaminen - Luvat"/>
    <x v="0"/>
    <s v="0.3"/>
    <m/>
    <s v="Vain elinkeinotoimintaa harjoittaville"/>
    <m/>
    <s v=""/>
    <x v="0"/>
    <x v="17"/>
    <s v=""/>
    <s v=""/>
  </r>
  <r>
    <s v="Eläinten tuonti - Laboratoriotutkimukset"/>
    <s v="Asiakas täyttää sähköisen lähetteen näytteen lähettämisen yhteydessä"/>
    <s v="Eläinten tuonti - Laboratoriotutkimukset"/>
    <x v="0"/>
    <s v="0.3"/>
    <s v="Q1/2021"/>
    <s v="Myös luonnollisille henkilöille"/>
    <s v="Resurssien puute"/>
    <s v=""/>
    <x v="0"/>
    <x v="17"/>
    <s v=""/>
    <s v=""/>
  </r>
  <r>
    <s v="Eläinten välitys"/>
    <s v="Toimija ilmoittaa AVI:lle eläinvälitystoiminnan aloittamisesta ja lopettamisesta"/>
    <s v="Eläinten välitys"/>
    <x v="1"/>
    <s v="0.5"/>
    <s v="Q4/2022"/>
    <s v="Vain elinkeinotoimintaa harjoittaville"/>
    <s v="Alkavassa ILMO -hankkeessa toteutetaan sähköinen asiointi."/>
    <s v=""/>
    <x v="0"/>
    <x v="17"/>
    <s v=""/>
    <s v=""/>
  </r>
  <r>
    <s v="Ilmoitus eläintenpidosta ja ilmoitus eläintenpitopaikasta"/>
    <s v="Kuntien maaseutuelinkeinoviranomaiset ohjaavat ja neuvovat käyttäjiä eläintenpitopaikka- ja eläintenpitoilmoitusten kanssa"/>
    <s v="Eläintenpidon ilmoitukset"/>
    <x v="1"/>
    <s v="1.0"/>
    <m/>
    <s v="Myös luonnollisille henkilöille"/>
    <m/>
    <s v="Eläintautilaki (441/2013)"/>
    <x v="1"/>
    <x v="15"/>
    <s v="yli 100 000"/>
    <s v="Maa- ja metsätalousministeriö"/>
  </r>
  <r>
    <s v="KRP - Ympäristönsuojelun luvat: Energiatuotantolaitoksen rekisteröinti-ilmoitus"/>
    <s v="Ilmoitus alle 50MW energiatuotantolaitoksen käyttöönotosta (jos ei tarvitse ympäristölupaa)"/>
    <s v="Energiatuotantolaitoksen rekisteröinti-ilmoitus"/>
    <x v="0"/>
    <s v="1.0"/>
    <m/>
    <s v="Myös luonnollisille henkilöille"/>
    <m/>
    <s v="Ympäristönsuojelulaki (527/2014)"/>
    <x v="1"/>
    <x v="10"/>
    <s v="yli 100 000"/>
    <s v="Ympäristöministeriö"/>
  </r>
  <r>
    <s v="Erhe-laskun reklamaatio"/>
    <s v="Vapaamuotoinen ilmoitus sähköpostitse. Vastuutaho: Etelä-Savon Pelastuslaitos"/>
    <s v="Erhe-laskun reklamaatio"/>
    <x v="3"/>
    <s v="Ei digitoteutusta"/>
    <s v="Q4/2022"/>
    <s v="Myös luonnollisille henkilöille"/>
    <s v="Tavoitteena on valtakunnallinen sovellus vuoden 2022 loppuun mennessä. Aikatulu on haasteellinen ja maakuntauudistus vaikuttaa asiaan myös."/>
    <m/>
    <x v="1"/>
    <x v="11"/>
    <s v="40 001 - 100 000"/>
    <s v=""/>
  </r>
  <r>
    <s v="Erikoiskuljetuslupahakemus"/>
    <s v="Tarvittava erikoiskuljetuslupa haetaan Ely-keskukselta"/>
    <s v="Erikoiskuljetuksen lupa"/>
    <x v="0"/>
    <s v="1.1"/>
    <m/>
    <m/>
    <m/>
    <m/>
    <x v="1"/>
    <x v="3"/>
    <s v="alle 6001"/>
    <s v=""/>
  </r>
  <r>
    <s v="Energia-avustukset"/>
    <s v="Avustuksen hakeminen asuinrakennusten energiatehokkuutta parantaviin korjaushankkeisiin"/>
    <s v="Energia-avustukset"/>
    <x v="5"/>
    <s v="1.0"/>
    <m/>
    <s v="Myös luonnollisille henkilöille"/>
    <m/>
    <m/>
    <x v="0"/>
    <x v="20"/>
    <s v=""/>
    <s v=""/>
  </r>
  <r>
    <s v="Energiatodistusrekisteri"/>
    <s v="Rekisteri energiatodistuksista ja niiden laatijoista"/>
    <s v="Energiatodistusrekisteri"/>
    <x v="3"/>
    <s v="1.0"/>
    <m/>
    <s v="Myös luonnollisille henkilöille"/>
    <m/>
    <m/>
    <x v="0"/>
    <x v="20"/>
    <s v=""/>
    <s v=""/>
  </r>
  <r>
    <s v="KRP - Lupa erikoiskuljetuksille"/>
    <s v="Lupa normaaliliikenteen mittarajat ja painorajoitukset ylittävälle kuljetukselle."/>
    <s v="Erikoiskuljetuksen lupa"/>
    <x v="0"/>
    <s v="1.0"/>
    <m/>
    <s v="Myös luonnollisille henkilöille"/>
    <s v="Haetaan ELY:n kautta"/>
    <m/>
    <x v="1"/>
    <x v="10"/>
    <s v="yli 100 000"/>
    <s v=""/>
  </r>
  <r>
    <s v="Ennakkoperintärekisteri"/>
    <s v="Ennakkoperintärekisteriin voi ilmoittautua ja rekisteröinnin päättää OmaVerossa. OmaVerossa rekisteriin voi ilmoittautua ja rekisteröinnin päättää ne, joilla on Y-tunnus."/>
    <s v="Ennakkoperintärekisteri"/>
    <x v="1"/>
    <s v="1.1"/>
    <m/>
    <s v="Vain elinkeinotoimintaa harjoittaville"/>
    <m/>
    <m/>
    <x v="0"/>
    <x v="1"/>
    <s v=""/>
    <s v=""/>
  </r>
  <r>
    <s v="Ennakkoratkaisu"/>
    <s v="Voit hakea Tullista sitovan ennakkoratkaisun väylämaksusta sekä maahantuonnin arvonlisäverosta ja valmisteverotuslain soveltamisesta."/>
    <s v="Ennakkoratkaisu"/>
    <x v="1"/>
    <s v="0.5"/>
    <s v="Myöhemmin"/>
    <s v="Myös luonnollisille henkilöille"/>
    <m/>
    <m/>
    <x v="0"/>
    <x v="1"/>
    <s v=""/>
    <s v=""/>
  </r>
  <r>
    <s v="Ennakkoratkaisu"/>
    <s v="Yritykset ja yhteisöt voivat hakea eri verolajien ennakkoratkaisuja OmaVerossa."/>
    <s v="Ennakkoratkaisu"/>
    <x v="1"/>
    <s v="1.1"/>
    <m/>
    <s v="Myös luonnollisille henkilöille"/>
    <m/>
    <m/>
    <x v="0"/>
    <x v="1"/>
    <s v=""/>
    <s v=""/>
  </r>
  <r>
    <s v="Ennakkovero"/>
    <s v="Yritykset ja yhteisöt voivat hakea ennakkoveroa, tehdä muutoksia ennakkoveroon ja hakea lisäennakkoa OmaVerossa."/>
    <s v="Ennakkovero"/>
    <x v="1"/>
    <s v="1.1"/>
    <m/>
    <s v="Myös luonnollisille henkilöille"/>
    <m/>
    <m/>
    <x v="0"/>
    <x v="1"/>
    <s v=""/>
    <s v=""/>
  </r>
  <r>
    <s v="Ennakonpidätystiedot maksajille"/>
    <s v="Yrityksen ja yhteisöt voivat kysellä API rajapinnan kautta suorituksensaajan ennakonpidätystiedot ennen suorituksen maksamista."/>
    <s v="Ennakonpidätystiedot maksajille"/>
    <x v="6"/>
    <s v="1.1"/>
    <m/>
    <s v="Myös luonnollisille henkilöille"/>
    <m/>
    <m/>
    <x v="0"/>
    <x v="1"/>
    <s v=""/>
    <s v=""/>
  </r>
  <r>
    <s v="Ennakonpidätystietojen suorasiirto maksajille"/>
    <s v="Yritykset ja yhteisöt saavat peruslaskennan ennakonpidätystiedot suorasiirtomenettelyllä"/>
    <s v="Ennakonpidätystietojen suorasiirto"/>
    <x v="2"/>
    <s v="1.1"/>
    <m/>
    <s v="Myös luonnollisille henkilöille"/>
    <m/>
    <m/>
    <x v="0"/>
    <x v="1"/>
    <s v=""/>
    <s v=""/>
  </r>
  <r>
    <s v="eOLF (Epoline Online Filing) - patentti ja hyödyllisyysmalli"/>
    <s v="Asiantuntijoille suunnattu sähköinen patenttihakemuspalvelu"/>
    <s v="eOLF (Epoline Online Filing) - patentti ja hyödyllisyysmalli"/>
    <x v="0"/>
    <s v="1.0"/>
    <m/>
    <s v="Myös luonnollisille henkilöille"/>
    <s v="Päätökset oman asiakirjapalvelun kautta."/>
    <m/>
    <x v="0"/>
    <x v="8"/>
    <s v=""/>
    <s v=""/>
  </r>
  <r>
    <s v="EORI-numeron hakeminen"/>
    <s v="Suomalainen yritys hakee EU-alueen tulli-ilmoituksissa käytettävää EORI-numeroa Tullista."/>
    <s v="EORI-numeron hakeminen"/>
    <x v="0"/>
    <s v="1.1"/>
    <m/>
    <s v="Vain elinkeinotoimintaa harjoittaville"/>
    <m/>
    <m/>
    <x v="0"/>
    <x v="1"/>
    <s v=""/>
    <s v=""/>
  </r>
  <r>
    <s v="Raskaan liikenteen erityislupa Turun keskusta-alueelle"/>
    <s v="Yli 15 metriä pitkät ajoneuvot tarvitsevat erityisluvan ajaakseen Turun keskusta-alueen rajoitusalueella."/>
    <s v="Erikoiskuljetuksen lupa"/>
    <x v="0"/>
    <s v="0.3"/>
    <m/>
    <s v="Myös luonnollisille henkilöille"/>
    <s v="Toteutus ePermit-palvelussa mahdollinen, mutta asiakkaat todennäköisesti eivät käyttäisi sähköistä asiointia"/>
    <m/>
    <x v="1"/>
    <x v="15"/>
    <s v="yli 100 000"/>
    <s v=""/>
  </r>
  <r>
    <s v="Erikoiskuljetukset"/>
    <s v="Hakija jättää hakemuksen ELY-keskukselle, joka kadunkäyttösopimuksen mukaan joko myöntää luvan erikoiskuljetukselle suoraan tai alistaa ylimassaisen kuljetuksen reittiluvan Turun kaupungin päätettäväksi"/>
    <s v="Erikoiskuljetuksen lupa"/>
    <x v="0"/>
    <s v="0.5"/>
    <m/>
    <s v="Vain elinkeinotoimintaa harjoittaville"/>
    <s v="Kuormakaaviot ovat ainoastaan paperisessa muodossa"/>
    <m/>
    <x v="1"/>
    <x v="15"/>
    <s v="yli 100 000"/>
    <s v=""/>
  </r>
  <r>
    <s v="Etätyötilan varaus (Jämsä Tehdas -hanke)"/>
    <s v="Asiakas varaa etätyötilan sähköisestä varausjärjestelmästä"/>
    <s v="Etätyötilan varaus (Jämsä Tehdas -hanke)"/>
    <x v="3"/>
    <s v="1.0"/>
    <m/>
    <s v="Myös luonnollisille henkilöille"/>
    <m/>
    <m/>
    <x v="1"/>
    <x v="10"/>
    <s v="20 001 - 40 000"/>
    <s v=""/>
  </r>
  <r>
    <s v="Haaskaruokintapaikan rekisteröinti"/>
    <s v="Eläinperäisten sivutuotteiden käytöstä luonnonvaraisten eläinten ruokinnassa on tehtävä ilmoitus haaskapaikkarekisteriin ennen haaskatoiminnan aloittamista. Lisätietoa ja rekisteröintilomake löytyvät Ruokaviraston verkkosivuilta. Ilmoituksen voi tehdä myös Ruokaviraston verkkopalvelussa. Täytetty lomake lähetetään Helsingin ympäristöpalveluiden eläinlääkärille."/>
    <s v="Haaskaruokintapaikan rekisteröinti"/>
    <x v="1"/>
    <s v="0.5"/>
    <m/>
    <m/>
    <s v="Pieni volyymi"/>
    <s v="Laki eläimistä saatavista sivutuotteista (517/2015)"/>
    <x v="1"/>
    <x v="6"/>
    <s v="yli 100 000"/>
    <s v="Maa- ja metsätalousministeriö"/>
  </r>
  <r>
    <s v="Haaskaruokintapaikan rekisteröinti"/>
    <s v="Haaskaruokintapaikkojen pito edellyttää haaskaruokintapaikan rekisteröintiä."/>
    <s v="Haaskaruokintapaikan rekisteröinti"/>
    <x v="1"/>
    <s v="Ei digitoteutusta"/>
    <s v="Myöhemmin"/>
    <s v="Vain elinkeinotoimintaa harjoittaville"/>
    <s v="Ilmoitukset Eläinlääkintähuollon puolelle"/>
    <s v="Laki eläimistä saatavista sivutuotteista (517/2015)"/>
    <x v="1"/>
    <x v="3"/>
    <s v="yli 100 000"/>
    <s v="Maa- ja metsätalousministeriö"/>
  </r>
  <r>
    <s v="Erikoiskuljetusten liikenteenohjaajien koulutuslupa"/>
    <s v="Traficom hyväksyy erikoiskuljetusten liikenteenohjaajien koulutuskeskukset."/>
    <s v="Erikoiskuljetusten liikenteenohjaajien koulutuslupa"/>
    <x v="0"/>
    <s v="0.3"/>
    <s v="Myöhemmin"/>
    <s v="Vain elinkeinotoimintaa harjoittaville"/>
    <s v="Yleinen taloudellinen tilanne"/>
    <m/>
    <x v="0"/>
    <x v="0"/>
    <s v=""/>
    <s v=""/>
  </r>
  <r>
    <s v="Erityiskilpihakemus"/>
    <s v="Ajoneuvoon voi hankkia erityiskilven, jonka kirjain- ja numeroyhdistelmän voi itse valita."/>
    <s v="Erityiskilpihakemus"/>
    <x v="0"/>
    <s v="0.5"/>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0"/>
    <x v="0"/>
    <s v=""/>
    <s v=""/>
  </r>
  <r>
    <s v="Erityísryhmien investointiavustus"/>
    <s v="Avustuksen hakupalvelu"/>
    <s v="Erityísryhmien investointiavustus"/>
    <x v="5"/>
    <s v="0.5"/>
    <s v="Q4/2022"/>
    <s v="Vain elinkeinotoimintaa harjoittaville"/>
    <m/>
    <m/>
    <x v="0"/>
    <x v="20"/>
    <s v=""/>
    <s v=""/>
  </r>
  <r>
    <s v="Erivapaus luotsinkäyttövelvolisuudesta"/>
    <s v="Aluskohtainen lupakirja, joka voidaan myöntää aluksen päällikölle tai perämiehelle, jos aluksen bruttovetoisuus on alle 3700. Vapautus luotsinkäytöstä edellyttää kuitenkin, että aluksen päällikölle on myönnetty erivapaus. Erivapaus luotsinkäyttövelvollisuudesta voidaan myöntää yksittäiselle tai useammalle väylälle. "/>
    <s v="Erivapaus luotsinkäyttövelvolisuudesta"/>
    <x v="0"/>
    <s v="0.3"/>
    <s v="Myöhemmin"/>
    <s v="Myös luonnollisille henkilöille"/>
    <s v="Yleinen taloudellinen tilanne"/>
    <m/>
    <x v="0"/>
    <x v="0"/>
    <s v=""/>
    <s v=""/>
  </r>
  <r>
    <s v="Eräiden yleishyödyllisten yhteisöjen veronhuojennus"/>
    <s v="Verohallinto voi vapauttaa yleishyödyllisen yhteisön kokonaan tai osittain suorittamasta tuloveroa eräiden yleishyödyllisten yhteisöjen veronhuojennuksista annetun lain (1976/680) mukaisesti. Veronhuojennusta voi hakea OmaVerossa tai paperilomakkeella."/>
    <s v="Eräiden yleishyödyllisten yhteisöjen veronhuojennus"/>
    <x v="0"/>
    <s v="1.1"/>
    <m/>
    <s v="Vain elinkeinotoimintaa harjoittaville"/>
    <m/>
    <m/>
    <x v="0"/>
    <x v="1"/>
    <s v=""/>
    <s v=""/>
  </r>
  <r>
    <s v="Haaskaruokintapaikan rekisteröinti"/>
    <m/>
    <s v="Haaskaruokintapaikan rekisteröinti"/>
    <x v="1"/>
    <s v="Ei digitoteutusta"/>
    <s v="Q4/2022"/>
    <s v="Myös luonnollisille henkilöille"/>
    <m/>
    <s v="Laki eläimistä saatavista sivutuotteista (517/2015)"/>
    <x v="1"/>
    <x v="3"/>
    <s v="alle 6001"/>
    <s v="Maa- ja metsätalousministeriö"/>
  </r>
  <r>
    <s v="EU:n yhteisen kalastuspolitiikan rikkomusasiat"/>
    <s v="EU:n yhteisen  kalastuspolitiikan  sääntöihin kohdistuneiden rikkomusten käsittely ja päätöksenteko"/>
    <s v="EU:n yhteisen kalastuspolitiikan rikkomusasiat"/>
    <x v="1"/>
    <s v="0.3"/>
    <s v="Myöhemmin"/>
    <s v="Myös luonnollisille henkilöille"/>
    <m/>
    <m/>
    <x v="0"/>
    <x v="17"/>
    <s v=""/>
    <s v=""/>
  </r>
  <r>
    <s v="EU-Ahvenanmaa -kaupan kotitullauslupa"/>
    <s v="Tulli-ilmoitus voidaan tehdä kirjanpitomerkinnällä yrityksen omassa kirjanpidossa ja antaa myöhemmin täydentävä ilmoitus."/>
    <s v="EU-Ahvenanmaa -kaupan kotitullauslupa"/>
    <x v="0"/>
    <s v="0.5"/>
    <m/>
    <s v="Vain elinkeinotoimintaa harjoittaville"/>
    <s v="Lupatyypin jatko selviää vuoden 2021 aikana, ilmeisesti poistuu."/>
    <m/>
    <x v="0"/>
    <x v="1"/>
    <s v=""/>
    <s v=""/>
  </r>
  <r>
    <s v="EU-kaupan maksunlykkäys- ja yleisvakuuslupa"/>
    <s v="Lupa oikeuttaa tuonnissa yksinkertaistetun ilmoituksen menettelyn käyttöön."/>
    <s v="EU-kaupan maksunlykkäys- ja yleisvakuuslupa"/>
    <x v="0"/>
    <s v="0.5"/>
    <m/>
    <s v="Vain elinkeinotoimintaa harjoittaville"/>
    <s v="Lupatyypin jatko selviää vuoden 2021 aikana, ilmeisesti poistuu."/>
    <m/>
    <x v="0"/>
    <x v="1"/>
    <s v=""/>
    <s v=""/>
  </r>
  <r>
    <s v="EUR.1- ja A.TR.-tavaratodistusten vahvistaminen"/>
    <s v="Tulli vahvistaa viejäyrityksen tai sen valtuutetun edustajan täyttämiä EUR.1- ja A.TR.-todistuksia."/>
    <s v="EUR.1- ja A.TR.-tavaratodistusten vahvistaminen"/>
    <x v="0"/>
    <s v="Ei digitoteutusta"/>
    <s v="Myöhemmin"/>
    <s v="Myös luonnollisille henkilöille"/>
    <s v="Perustuu EU-tason sopimuksiin"/>
    <m/>
    <x v="0"/>
    <x v="1"/>
    <s v=""/>
    <s v=""/>
  </r>
  <r>
    <s v="EU:n sisäasioiden rahastojen ohjelmakausi 2021-2027"/>
    <s v="EU:n sisäasioiden rahastojen ohjelmakausi 2021-2027"/>
    <s v="EUSA-rahastot"/>
    <x v="5"/>
    <s v="0.9"/>
    <s v="Q4/2022"/>
    <s v="Vain elinkeinotoimintaa harjoittaville"/>
    <m/>
    <m/>
    <x v="0"/>
    <x v="5"/>
    <s v=""/>
    <s v=""/>
  </r>
  <r>
    <s v="EU:n sisäasioiden rahastojen ohjelmakausi 2014-2020"/>
    <s v="EU:n sisäasioiden rahastojen ohjelmakausi 2014-2020"/>
    <s v="EUSA-rahastot (sähköinen järjestelmä EUSA-järjestelmä)"/>
    <x v="5"/>
    <s v="1.0"/>
    <m/>
    <s v="Vain elinkeinotoimintaa harjoittaville"/>
    <m/>
    <m/>
    <x v="0"/>
    <x v="5"/>
    <s v=""/>
    <s v=""/>
  </r>
  <r>
    <s v="EU-yksittäishyväksyntä (tuleva palvleu, josta ei vielä tietoa Traficom.fi:ssä tai suomi.fi:ssä)"/>
    <s v="Hae ajoneuvolle EU-yksittäishyväksyntää."/>
    <s v="EU-yksittäishyväksyntä (tuleva palvleu, josta ei vielä tietoa Traficom.fi:ssä tai suomi.fi:ssä)"/>
    <x v="0"/>
    <s v="Ei digitoteutusta"/>
    <s v="Myöhemmin"/>
    <s v="Myös luonnollisille henkilöille"/>
    <s v="Yleinen taloudellinen tilanne"/>
    <m/>
    <x v="0"/>
    <x v="0"/>
    <s v=""/>
    <s v=""/>
  </r>
  <r>
    <s v="Expert search"/>
    <s v="Haku ja toimeksiantopalvelu, jossa yritys voi etsiä palveluntarjoajia innovaatioseteli, kansainvälistymis- ja tuotekehityshankkeisiin."/>
    <s v="Expert search"/>
    <x v="2"/>
    <s v="0.5"/>
    <s v="Q4/2022"/>
    <s v="Vain elinkeinotoimintaa harjoittaville"/>
    <s v="Edellyttää, että ulkomaalaisten henkilöiden (myös EU:n ulkopuolisille) vahvalle tunnistamiselle on olemassa kansallinen ratkaisu. Saavutettavuus analyysi menossa 05-06/2020."/>
    <m/>
    <x v="0"/>
    <x v="8"/>
    <s v=""/>
    <s v=""/>
  </r>
  <r>
    <s v="Finnish supplier list"/>
    <s v="Suomalaisen tarjooman hakupalvelu, joka sisältää 1500 vientiyrityksen yritys, tuote ja palvelutiedot. Yritykset vastaavat itse oman vientiprofiilin&quot; ylläpidosta.&quot;"/>
    <s v="Finnish supplier list"/>
    <x v="2"/>
    <s v="0.5"/>
    <s v="Q4/2022"/>
    <s v="Vain elinkeinotoimintaa harjoittaville"/>
    <s v="Master tiedon hallinta, julkiset hankinnat"/>
    <m/>
    <x v="0"/>
    <x v="8"/>
    <s v=""/>
    <s v=""/>
  </r>
  <r>
    <s v="Finnveran rahoituspalvelu: Finnveran rahoituspalvelut ovat suomalaisten asiakkaiden digitaalisesti haettavissa"/>
    <s v="Finnvera parantaa ja monipuolistaa yritysten rahoitusmahdollisuuksia lainoin, takauksin ja vienninrahoituspalveluin"/>
    <s v="Finnveran rahoituspalvelu: Finnveran rahoituspalvelut ovat suomalaisten asiakkaiden digitaalisesti haettavissa"/>
    <x v="5"/>
    <s v="1.0"/>
    <m/>
    <s v="Myös luonnollisille henkilöille"/>
    <m/>
    <m/>
    <x v="0"/>
    <x v="8"/>
    <s v=""/>
    <s v=""/>
  </r>
  <r>
    <s v="Fi-verkkotunnuksen hallinnointi"/>
    <s v="Fi-verkkotunnuksen hakeminen (merkitseminen) fi-verkkotunnusrekisteriin ja olemassa olevien tietojen ylläpito. Asiointipalvelun osalta ei ole kehittämistarvetta."/>
    <s v="Fi-verkkotunnuksen hallinnointi"/>
    <x v="0"/>
    <s v="0.5"/>
    <m/>
    <s v="Myös luonnollisille henkilöille"/>
    <m/>
    <m/>
    <x v="0"/>
    <x v="0"/>
    <s v=""/>
    <s v=""/>
  </r>
  <r>
    <s v="Fi-verkkotunnuksen poistovaatimus"/>
    <s v="Poistovaatimuksella voit vaatia omaa suojattua nimeäsi tai tavaramerkkiäsi loukkaavan verkkotunnuksen poistamista ja siirtoa itsellesi. Asiointipalvelun osalta ei ole kehittämistarvetta."/>
    <s v="Fi-verkkotunnuksen poistovaatimus"/>
    <x v="0"/>
    <s v="0.5"/>
    <m/>
    <s v="Myös luonnollisille henkilöille"/>
    <m/>
    <m/>
    <x v="0"/>
    <x v="0"/>
    <s v=""/>
    <s v=""/>
  </r>
  <r>
    <s v="Fi-verkkotunnusvälittäjäksi ilmoittautuminen"/>
    <s v="Vahvistus Fi-verkkotunnusvälittäjäksi aikovan on ilmoittauduttava Traficomille ja luotava asiointitili. Asiointipalvelun osalta ei ole kehittämistarvetta."/>
    <s v="Fi-verkkotunnusvälittäjäksi ilmoittautuminen"/>
    <x v="1"/>
    <s v="0.5"/>
    <m/>
    <s v="Myös luonnollisille henkilöille"/>
    <m/>
    <m/>
    <x v="0"/>
    <x v="0"/>
    <s v=""/>
    <s v=""/>
  </r>
  <r>
    <s v="Granlund Manager"/>
    <s v="Palvelupyyntöjen ja vikailmoitusten jättäminen ja seuranta"/>
    <s v="Granlund Manager"/>
    <x v="3"/>
    <s v="1.0"/>
    <m/>
    <s v="Myös luonnollisille henkilöille"/>
    <s v="Osaaminen, haluttomuus, väärä kanava"/>
    <m/>
    <x v="0"/>
    <x v="22"/>
    <s v=""/>
    <s v=""/>
  </r>
  <r>
    <s v="Haaskaruokintapaikan rekisteröinti ja ilmoitus haaskalle viedyn sivutuotteen määrästä"/>
    <s v="Haaskaruokintapaikan rekisteröinnin tekee Rovakaaren ympäristöterveydenhuollon toiminta-alueella (Rovaniemi, Ranua, Pello, Ylitornio, Kolari) valvontaeläinlääkäri. Ilmoitukset tehdään Ruokaviraston tulostettavilla lomakkeilla. Rekisteriä ylläpitää Ruokavirasto. Haaskanpitäjän ilmoitettava valvontaeläinlääkärille kuukausittain haaskaruokintapaikalle toimittama haaskamateriaalin määrä."/>
    <s v="Haaskaruokintapaikan rekisteröinti"/>
    <x v="1"/>
    <s v="0.3"/>
    <s v="Myöhemmin"/>
    <s v="Myös luonnollisille henkilöille"/>
    <s v="Asionnin aloitus tapahtuu Ruokaviraston lomakkeilla, toteutus riippuu Ruokavirastosta"/>
    <s v="Laki eläimistä saatavista sivutuotteista (517/2015)"/>
    <x v="1"/>
    <x v="13"/>
    <s v="40 001 - 100 000"/>
    <s v="Maa- ja metsätalousministeriö"/>
  </r>
  <r>
    <s v="Haaskaruokintapaikan rekisteröinti"/>
    <s v="Ota yhteyttä oman kuntasi kunnaneläinlääkäriin, joka rekisteröi haaskapaikan eläintenpito- ja pitopaikkarekisterin sisältämään haaskaruokintapaikkarekisteriin"/>
    <s v="Haaskaruokintapaikan rekisteröinti"/>
    <x v="1"/>
    <s v="1.0"/>
    <m/>
    <s v="Myös luonnollisille henkilöille"/>
    <m/>
    <s v="Laki eläimistä saatavista sivutuotteista (517/2015)"/>
    <x v="1"/>
    <x v="15"/>
    <s v="yli 100 000"/>
    <s v="Maa- ja metsätalousministeriö"/>
  </r>
  <r>
    <s v="KRP - Ympäristönsuojelun luvat: Kemikaalisäiliön jättäminen maaperään"/>
    <s v="Lupa jättää kemikaaliusäiliö maaperään"/>
    <s v="Hakemus käytöstä poistetun kemikaalisäiliön jättämiseksi maahan"/>
    <x v="0"/>
    <s v="1.0"/>
    <m/>
    <s v="Myös luonnollisille henkilöille"/>
    <m/>
    <s v="Ympäristönsuojelulaki (527/2014)"/>
    <x v="1"/>
    <x v="10"/>
    <s v="yli 100 000"/>
    <s v="Ympäristöministeriö"/>
  </r>
  <r>
    <s v="Hakemus käytöstä poistetun öljysäiliön jättämiseksi maahan"/>
    <m/>
    <s v="Hakemus käytöstä poistetun kemikaalisäiliön jättämiseksi maahan"/>
    <x v="0"/>
    <s v="0.9"/>
    <s v="Myöhemmin"/>
    <s v="Myös luonnollisille henkilöille"/>
    <m/>
    <s v="Ympäristönsuojelulaki (527/2014)"/>
    <x v="1"/>
    <x v="23"/>
    <s v="10 001 - 20 000"/>
    <s v="Ympäristöministeriö"/>
  </r>
  <r>
    <s v="Hakemus käytöstä poistetun öljysäiliön jättämiseksi maahan"/>
    <s v="Käytöstä poistetut maanalaiset öljysäiliöt on poistettava maasta kunnan ympäristönsuojelumääräysten mukaan."/>
    <s v="Hakemus käytöstä poistetun kemikaalisäiliön jättämiseksi maahan"/>
    <x v="0"/>
    <s v="0.9"/>
    <m/>
    <s v="Myös luonnollisille henkilöille"/>
    <m/>
    <s v="Ympäristönsuojelulaki (527/2014)"/>
    <x v="1"/>
    <x v="3"/>
    <s v="yli 100 000"/>
    <s v="Ympäristöministeriö"/>
  </r>
  <r>
    <s v="Hae ajoneuvolle vientirekisteröintiä"/>
    <s v="Vientirekisteröinti on väliaikainen rekisteröinti ajoneuvon siirtämiseksi Suomesta ulkomaille."/>
    <s v="Hae ajoneuvolle vientirekisteröintiä"/>
    <x v="0"/>
    <s v="0.3"/>
    <s v="Myöhemmin"/>
    <s v="Myös luonnollisille henkilöille"/>
    <s v="Asiakirjat (mm.ennakkoilmoitustodistus) on toimitettava liitteeksi alkuperäisenä (lainsäädännöstä tuleva vaatimus)."/>
    <m/>
    <x v="0"/>
    <x v="0"/>
    <s v=""/>
    <s v=""/>
  </r>
  <r>
    <s v="Hae ennakkoilmoittajaksi"/>
    <s v="Ennakkoilmoituksella tarkoitetaan uuden tai keskeneräisen ajoneuvon tietojen ilmoittamista rekisterinpitäjälle eli Traficomille ennen ajoneuvon ensimmäistä käyttöönottoa ja ensirekisteröintiä. Ennakkoilmoitus on vaihtoehto rekisteröintikatsastukselle tai yksittäishyväksynnälle. Ennakkoilmoitus soveltuu mm. valmistajan edustajalle, joka maahantuo suuria määriä uusia, käyttämättömiä ajoneuvoja"/>
    <s v="Hae ennakkoilmoittajaksi"/>
    <x v="0"/>
    <s v="Ei digitoteutusta"/>
    <s v="Myöhemmin"/>
    <s v="Vain elinkeinotoimintaa harjoittaville"/>
    <s v="Yleinen taloudellinen tilanne"/>
    <m/>
    <x v="0"/>
    <x v="0"/>
    <s v=""/>
    <s v=""/>
  </r>
  <r>
    <s v="Hae harrasterakenteisen ilma-aluksen hyväksyntää"/>
    <s v="Harrasterakenteisten ilma-alusten suunnittelulle ja suurten muutos- ja korjaustöiden suunnittelulle tarvitaan ilmailuviranomaisen hyväksyntä. Erillistä suunnittelun hyväksyntää ei tarvita, jos ilma-alus tehdään tunnettujen piirustusten mukaisesti. Jos ilma-aluksen suunnittelusta poiketaan siten, että suuren muutostyön määritelmä täyttyy, tulee suunnitelmalle hakea hyväksyntä ennen ilma-aluksen rakentamista (esim. alkuperäisestä suunnitelmasta poikkeava moottorityyppi)."/>
    <s v="Hae harrasterakenteisen ilma-aluksen hyväksyntää"/>
    <x v="0"/>
    <s v="0.3"/>
    <s v="Myöhemmin"/>
    <s v="Myös luonnollisille henkilöille"/>
    <s v="Yleinen taloudellinen tilanne"/>
    <m/>
    <x v="0"/>
    <x v="0"/>
    <s v=""/>
    <s v=""/>
  </r>
  <r>
    <s v="Hae hyväksyntää lentoaseman muutokselle"/>
    <m/>
    <s v="Hae hyväksyntää lentoaseman muutokselle"/>
    <x v="0"/>
    <s v="0.3"/>
    <s v="Myöhemmin"/>
    <s v="Vain elinkeinotoimintaa harjoittaville"/>
    <s v="Yleinen taloudellinen tilanne"/>
    <m/>
    <x v="0"/>
    <x v="0"/>
    <s v=""/>
    <s v=""/>
  </r>
  <r>
    <s v="Hae hyväksytyksi asiantuntijaksi"/>
    <s v="Hyväksytty asiantuntija voi antaa selvityksen ajoneuvon tai komponentin vaatimustenmukaisuudesta kansalliseen tyyppihyväksyntään, yksittäishyväksyntään tai käytettynä maahantuodun ajoneuvon rekisteröintikatsastukseen liittyen."/>
    <s v="Hae hyväksytyksi asiantuntijaksi"/>
    <x v="0"/>
    <s v="Ei digitoteutusta"/>
    <s v="Q4/2022"/>
    <s v="Vain elinkeinotoimintaa harjoittaville"/>
    <s v="Taloustilanne voi mahdollisesti osoittautua esteeksi"/>
    <m/>
    <x v="0"/>
    <x v="0"/>
    <s v=""/>
    <s v=""/>
  </r>
  <r>
    <s v="Hae lentopaikan pitolupaa"/>
    <s v="Haetaan lentopaikan pitolupaa jossa varmistetaan lentopaikan ilmailumääräystenmukaisuus"/>
    <s v="Hae lentopaikan pitolupaa"/>
    <x v="0"/>
    <s v="0.3"/>
    <s v="Q3/2022"/>
    <s v="Myös luonnollisille henkilöille"/>
    <s v="Taloustilanne voi mahdollisesti osoittautua esteeksi"/>
    <m/>
    <x v="0"/>
    <x v="0"/>
    <s v=""/>
    <s v=""/>
  </r>
  <r>
    <s v="Hae lentopaikan rakentamislupaa"/>
    <s v="Haetaan lentopaikan rakentamislupaa jossa varmistetaan ilmailumääräysten edellytyksien täyttyminen rakennettavalle lentopaikalle."/>
    <s v="Hae lentopaikan rakentamislupaa"/>
    <x v="0"/>
    <s v="0.3"/>
    <s v="Q3/2022"/>
    <s v="Myös luonnollisille henkilöille"/>
    <s v="Taloustilanne voi mahdollisesti osoittautua esteeksi"/>
    <m/>
    <x v="0"/>
    <x v="0"/>
    <s v=""/>
    <s v=""/>
  </r>
  <r>
    <s v="Hae lupaa ilmailuun kieltoalueella"/>
    <s v="Traficom voi myöntää erityisistä syistä luvan ilmailuun kieltoalueella. Luvat myönnetään aina alue- ja tapauskohtaisesti."/>
    <s v="Hae lupaa ilmailuun kieltoalueella"/>
    <x v="0"/>
    <s v="0.3"/>
    <s v="Myöhemmin"/>
    <s v="Myös luonnollisille henkilöille"/>
    <s v="Yleinen taloudellinen tilanne"/>
    <m/>
    <x v="0"/>
    <x v="0"/>
    <s v=""/>
    <s v=""/>
  </r>
  <r>
    <s v="Hae lupaa lentonäytökselle tai -kilpailulle"/>
    <s v="Lentonäytösten ja -kilpailujen järjestämiseen vaaditaan Traficomin lupa."/>
    <s v="Hae lupaa lentonäytökselle tai -kilpailulle"/>
    <x v="0"/>
    <s v="0.3"/>
    <s v="Myöhemmin"/>
    <m/>
    <s v="Yleinen taloudellinen tilanne"/>
    <m/>
    <x v="0"/>
    <x v="0"/>
    <s v=""/>
    <s v=""/>
  </r>
  <r>
    <s v="Hae lupaa tai tee ilmoitus korjaamotoiminnasta"/>
    <s v="Lupa luvanvaraisen korjaamon toimintaan"/>
    <s v="Hae lupaa tai tee ilmoitus korjaamotoiminnasta"/>
    <x v="0"/>
    <s v="0.5"/>
    <s v="Myöhemmin"/>
    <s v="Vain elinkeinotoimintaa harjoittaville"/>
    <s v="Yleinen taloudellinen tilanne"/>
    <m/>
    <x v="0"/>
    <x v="0"/>
    <s v=""/>
    <s v=""/>
  </r>
  <r>
    <s v="Hae Merikartta-aineistojen käyttölupaa"/>
    <s v="Merikarttamateriaalin käyttöön liittyvä lupamenettelyy"/>
    <s v="Hae Merikartta-aineistojen käyttölupaa"/>
    <x v="0"/>
    <s v="Ei digitoteutusta"/>
    <s v="Myöhemmin"/>
    <s v="Myös luonnollisille henkilöille"/>
    <s v="Yleinen taloudellinen tilanne"/>
    <m/>
    <x v="0"/>
    <x v="0"/>
    <s v=""/>
    <s v=""/>
  </r>
  <r>
    <s v="Hae nimetyksi tutkimuslaitokseksi"/>
    <s v="Nimetty tutkimuslaitos voi suorittaa ajoneuvoille ja komponenteille direktiivien, asetuksien ja/tai E-sääntöjen mukaista testausta sekä valmistajien tuotannon vaatimustenmukaisuuden valvontaa."/>
    <s v="Hae nimetyksi tutkimuslaitokseksi"/>
    <x v="0"/>
    <s v="Ei digitoteutusta"/>
    <s v="Q4/2022"/>
    <s v="Vain elinkeinotoimintaa harjoittaville"/>
    <s v="Taloustilanne voi mahdollisesti osoittautua esteeksi"/>
    <m/>
    <x v="0"/>
    <x v="0"/>
    <s v=""/>
    <s v=""/>
  </r>
  <r>
    <s v="Hae rautatiekaluston markkinoillesaattamislupaa tai tyyppihyväksyntää"/>
    <s v="Ennen kuin uutta tai muutettua rautatieliikenteen kalustoyksikköä saa käyttää EU:n rataverkossa, sille on saatava lupa tai hyväksyntä. Lupa tai hyväksyntä voidaan myöntää kalustoyksikölle ja/tai kalustoyksikkötyypille (kalustoyksikön tyyppihyväksyntä) taikka yksittäiselle kalustoyksikölle, joka on tyyppihyväksytyn kalustoyksikkötyypin mukainen (kalustoyksikön markkinoillesaattamislupa)."/>
    <s v="Hae rautatiekaluston markkinoillesaattamislupaa tai tyyppihyväksyntää"/>
    <x v="0"/>
    <s v="0.5"/>
    <s v="Myöhemmin"/>
    <s v="Myös luonnollisille henkilöille"/>
    <s v="Yleinen taloudellinen tilanne"/>
    <m/>
    <x v="0"/>
    <x v="0"/>
    <s v=""/>
    <s v=""/>
  </r>
  <r>
    <s v="Hae rautatieliikenteen kuljettajan lupaa"/>
    <s v="Voit hakea rautatieliikenteen kuljettajan lupakirjaa."/>
    <s v="Hae rautatieliikenteen kuljettajan lupaa"/>
    <x v="0"/>
    <s v="0.3"/>
    <s v="Myöhemmin"/>
    <s v="Myös luonnollisille henkilöille"/>
    <s v="Yleinen taloudellinen tilanne"/>
    <m/>
    <x v="0"/>
    <x v="0"/>
    <s v=""/>
    <s v=""/>
  </r>
  <r>
    <s v="Hae rautatieliikenteen näytön vastaanottajan hyväksyntää"/>
    <m/>
    <s v="Hae rautatieliikenteen näytön vastaanottajan hyväksyntää"/>
    <x v="0"/>
    <s v="0.3"/>
    <s v="Myöhemmin"/>
    <s v="Myös luonnollisille henkilöille"/>
    <s v="Yleinen taloudellinen tilanne"/>
    <m/>
    <x v="0"/>
    <x v="0"/>
    <s v=""/>
    <s v=""/>
  </r>
  <r>
    <s v="Hae rautatieliikenteen oppilaitoksen hyväksyntää"/>
    <s v="Voit hakea rautatieliikenteen oppilaitoshyväksyntää."/>
    <s v="Hae rautatieliikenteen oppilaitoksen hyväksyntää"/>
    <x v="0"/>
    <s v="0.3"/>
    <s v="Myöhemmin"/>
    <s v="Vain elinkeinotoimintaa harjoittaville"/>
    <s v="Yleinen taloudellinen tilanne"/>
    <m/>
    <x v="0"/>
    <x v="0"/>
    <s v=""/>
    <s v=""/>
  </r>
  <r>
    <s v="Hae tieturvallisuusarvioijan koulutukseen"/>
    <s v="Liikenne- ja viestintävirasto vastaa tieturvallisuusarvioijien koulutuksesta."/>
    <s v="Hae tieturvallisuusarvioijan koulutukseen"/>
    <x v="0"/>
    <s v="Ei digitoteutusta"/>
    <s v="Myöhemmin"/>
    <s v="Myös luonnollisille henkilöille"/>
    <s v="Koulutusten järjestymisen edellytyksenä min. osallistujamäärä"/>
    <m/>
    <x v="0"/>
    <x v="0"/>
    <s v=""/>
    <s v=""/>
  </r>
  <r>
    <s v="Hae vesikulkuneuvon koetunnusta"/>
    <s v="Vesikulkuneuvon tai moottorin valmistajana, maahantuojana, myyjänä tai muuna vastaavana elinkeinonharjoittajana voit käyttää rekisteröimätöntä vesikulkuneuvoa esimerkiksi koeajossa tai markkinoinnissa, jos Traficom on myöntänyt yritykselle koetunnuksen."/>
    <s v="Hae vesikulkuneuvon koetunnusta"/>
    <x v="0"/>
    <s v="0.3"/>
    <s v="Myöhemmin"/>
    <s v="Vain elinkeinotoimintaa harjoittaville"/>
    <s v="Yleinen taloudellinen tilanne"/>
    <m/>
    <x v="0"/>
    <x v="0"/>
    <s v=""/>
    <s v=""/>
  </r>
  <r>
    <s v="Hae vesiliikenteen kieltoja ja rajoituksia"/>
    <m/>
    <s v="Hae vesiliikenteen kieltoja ja rajoituksia"/>
    <x v="0"/>
    <s v="0.3"/>
    <s v="Myöhemmin"/>
    <m/>
    <s v="Yleinen taloudellinen tilanne"/>
    <m/>
    <x v="0"/>
    <x v="0"/>
    <s v=""/>
    <s v=""/>
  </r>
  <r>
    <s v="Hae väyläpäätöstä ja lupaa turvalaitteen asettamiseen"/>
    <m/>
    <s v="Hae väyläpäätöstä ja lupaa turvalaitteen asettamiseen"/>
    <x v="0"/>
    <s v="0.3"/>
    <s v="Myöhemmin"/>
    <m/>
    <s v="Yleinen taloudellinen tilanne"/>
    <m/>
    <x v="0"/>
    <x v="0"/>
    <s v=""/>
    <s v=""/>
  </r>
  <r>
    <s v="Hakemus käytöstä poistetun öljysäiliön jättämiseksi maahan"/>
    <s v="Käytöstä poistetut maanalaiset öljysäiliöt on poistettava maasta kunnan ympäristönsuojelumääräysten mukaan."/>
    <s v="Hakemus käytöstä poistetun kemikaalisäiliön jättämiseksi maahan"/>
    <x v="0"/>
    <s v="0.3"/>
    <s v="Myöhemmin"/>
    <s v="Myös luonnollisille henkilöille"/>
    <s v="Mielellään digitalisoidaan, mutta ei ole resursseja itse viedä asiaa eteenpäin."/>
    <s v="Ympäristönsuojelulaki (527/2014)"/>
    <x v="1"/>
    <x v="6"/>
    <s v="40 001 - 100 000"/>
    <s v="Ympäristöministeriö"/>
  </r>
  <r>
    <s v="Hakemus hyväksynnästä toimia lentoliikenteen päästökaupan ja CORSIAn todentajana Suomessa"/>
    <s v="Traficom hyväksyy lentoliikenteen päästökaupan ja CORSIAn todentajat Suomessa."/>
    <s v="Hakemus hyväksynnästä toimia lentoliikenteen päästökaupan ja CORSIAn todentajana Suomessa"/>
    <x v="0"/>
    <s v="0.3"/>
    <s v="Myöhemmin"/>
    <s v="Vain elinkeinotoimintaa harjoittaville"/>
    <s v="Hyväksynnän hakijat ovat pääosin Suomen ulkopuolelta. Volyymit pieniä (tällä hetkellä Suomessa 1 hyväksytty todentaja)."/>
    <m/>
    <x v="0"/>
    <x v="0"/>
    <s v=""/>
    <s v=""/>
  </r>
  <r>
    <s v="Hakemus ilma-aluksen muutostyösuunnitelman hyväksymiseksi"/>
    <s v="Tällä hakemuksella voit hakea muutostyö- tai korjaussuunnitelman hyväksyntää kansallisen sääntelyn alaiselle (Liite I) muulle kuin harrasterakenteiselle ilma-alukselle, mukaanlukien muutokset ilma-aluksen ohjekirjoihin, kuten lentokäsikirjaan tai huolto-ohjeisiin."/>
    <s v="Hakemus ilma-aluksen muutostyösuunnitelman hyväksymiseksi"/>
    <x v="0"/>
    <s v="0.5"/>
    <s v="Myöhemmin"/>
    <s v="Myös luonnollisille henkilöille"/>
    <s v="Yleinen taloudellinen tilanne"/>
    <m/>
    <x v="0"/>
    <x v="0"/>
    <s v=""/>
    <s v=""/>
  </r>
  <r>
    <s v="Hakemus ilma-aluksen poistamiseksi ilma-alusrekisteristä"/>
    <s v="Ilma-aluksen omistaja voi hakea ilma-aluksen poistamista liikenneasioiden rekisteristä. Kiinnitettyä ilma-alusta ei voi poistaa rekisteristä ennen ilma-aluskiinnityksen kuolettamista. Rekisteristä poistettua ilma-alusta ei voi käyttää ilmailuun ennen uudelleen rekisteröintiä."/>
    <s v="Hakemus ilma-aluksen poistamiseksi ilma-alusrekisteristä"/>
    <x v="3"/>
    <s v="0.9"/>
    <s v="Myöhemmin"/>
    <s v="Myös luonnollisille henkilöille"/>
    <s v="Yleinen taloudellinen tilanne"/>
    <m/>
    <x v="0"/>
    <x v="0"/>
    <s v=""/>
    <s v=""/>
  </r>
  <r>
    <s v="Hakemus käytöstä poistetun öljysäiliön jättämiseksi maahan"/>
    <m/>
    <s v="Hakemus käytöstä poistetun kemikaalisäiliön jättämiseksi maahan"/>
    <x v="0"/>
    <s v="Ei digitoteutusta"/>
    <m/>
    <s v="Myös luonnollisille henkilöille"/>
    <m/>
    <s v="Ympäristönsuojelulaki (527/2014)"/>
    <x v="1"/>
    <x v="3"/>
    <s v="alle 6001"/>
    <s v="Ympäristöministeriö"/>
  </r>
  <r>
    <s v="Hakemus luonnonmuistomerkiksi"/>
    <m/>
    <s v="Hakemus luonnonmuistomerkiksi"/>
    <x v="0"/>
    <s v="0.9"/>
    <m/>
    <s v="Myös luonnollisille henkilöille"/>
    <m/>
    <s v="Luonnonsuojelulaki (1096/1996)"/>
    <x v="1"/>
    <x v="3"/>
    <s v="yli 100 000"/>
    <s v="Ympäristöministeriö"/>
  </r>
  <r>
    <s v="Hakemus vuokra-asunnosta"/>
    <s v="toimija hakee vuokra-asuntoa"/>
    <s v="Hakemus vuokra-asunnosta"/>
    <x v="3"/>
    <s v="1.1"/>
    <m/>
    <s v="Myös luonnollisille henkilöille"/>
    <s v="Ruokavirasto ylläpitää palvelua, kunnan viranomainen neuvoo käytössä."/>
    <m/>
    <x v="1"/>
    <x v="3"/>
    <s v="alle 6001"/>
    <s v=""/>
  </r>
  <r>
    <s v="HANK - Tarjouspalvelu"/>
    <s v="Kaupungin hankinnoista tiedottaminen, yksittäisen hankinnan valinta siirtää Cloudiaan"/>
    <s v="HANK - Tarjouspalvelu"/>
    <x v="3"/>
    <s v="1.0"/>
    <m/>
    <s v="Vain elinkeinotoimintaa harjoittaville"/>
    <s v="Hankintaprosessi kansallisessa portaalissa, Tarjouspalvelu enemmän tiedottamisen kanava."/>
    <m/>
    <x v="1"/>
    <x v="10"/>
    <s v="yli 100 000"/>
    <s v=""/>
  </r>
  <r>
    <s v="Hankinnat"/>
    <s v="Hankintayksikkö avaa hankintailmoituksen sähköisessä järjestelmässä, jossa tarjoajat voivat jättää tarjouksen. Pienhankintajärjestelmä ja Porin hankintapalveluiden kautta hankintajärjestelmä ovat käytössä"/>
    <s v="Hankinnat"/>
    <x v="3"/>
    <s v="1.0"/>
    <m/>
    <s v="Vain elinkeinotoimintaa harjoittaville"/>
    <m/>
    <m/>
    <x v="1"/>
    <x v="16"/>
    <s v="10 001 - 20 000"/>
    <s v=""/>
  </r>
  <r>
    <s v="Hakemus lentokelpoisuuden valvontamaksusta vapauttamiseksi"/>
    <s v="Ilma-aluksen vuotuisesta lentokelpoisuuden valvontamaksusta voi hakemuksesta saada vapautuksen, jos ilma-alusta ei käytetä lentotoimintaan koko maksuvuonna."/>
    <s v="Hakemus lentokelpoisuuden valvontamaksusta vapauttamiseksi"/>
    <x v="3"/>
    <s v="0.9"/>
    <s v="Myöhemmin"/>
    <s v="Myös luonnollisille henkilöille"/>
    <s v="Yleinen taloudellinen tilanne"/>
    <m/>
    <x v="0"/>
    <x v="0"/>
    <s v=""/>
    <s v=""/>
  </r>
  <r>
    <s v="Hakemus lentokelpoisuustodistusta varten"/>
    <s v="Tyyppihyväksytylle ilma-alukselle voidaan myöntää lentokelpoisuustodistus. Lentokelpoisuustodistuksen tulee olla rekisteröintivaltion viranomaisen myöntämä."/>
    <s v="Hakemus lentokelpoisuustodistusta varten"/>
    <x v="3"/>
    <s v="0.5"/>
    <s v="Myöhemmin"/>
    <s v="Myös luonnollisille henkilöille"/>
    <s v="Yleinen taloudellinen tilanne"/>
    <m/>
    <x v="0"/>
    <x v="0"/>
    <s v=""/>
    <s v=""/>
  </r>
  <r>
    <s v="Hakemus lentää Suomen ilmatilassa ulkomaille rekisteröidyllä ilma-aluksella"/>
    <s v="Hakemus lentää Suomen ilmatilassa ulkomaille rekisteröidyllä ilma-aluksella, jolla ei ole ICAO:n mukaista lentokelpoisuustodistusta"/>
    <s v="Hakemus lentää Suomen ilmatilassa ulkomaille rekisteröidyllä ilma-aluksella"/>
    <x v="0"/>
    <s v="0.3"/>
    <s v="Myöhemmin"/>
    <s v="Myös luonnollisille henkilöille"/>
    <s v="Yleinen taloudellinen tilanne"/>
    <m/>
    <x v="0"/>
    <x v="0"/>
    <s v=""/>
    <s v=""/>
  </r>
  <r>
    <s v="Helsingin värikaava"/>
    <s v="Joidenkin talojen ja alueiden julkisivuvärityksien suunnitelmia saa Helsingin julkisivuväritysten hakupalvelusta. Hakupalvelu auttaa vanhojen, ennen vuotta 1960 rakennettujen rakennusten alkuperäisen tai aikakauteen kuuluvan värityksen selvittämisessä."/>
    <s v="Helsingin värikaava"/>
    <x v="2"/>
    <m/>
    <m/>
    <s v="Vain elinkeinotoimintaa harjoittaville"/>
    <m/>
    <m/>
    <x v="1"/>
    <x v="6"/>
    <s v="yli 100 000"/>
    <s v=""/>
  </r>
  <r>
    <s v="Hakemus luvasta ilmailuun ja lentoehtojen hyväksymiseksi"/>
    <s v="Lupa ilmailuun tarvitaan silloin, kun lentokelpoisuustodistus ei jostain syystä ole voimassa tai sitä ei voida myöntää, mutta tästä huolimatta ilma-aluksella on tarve lentää ja voidaan lentää turvallisesti annettujen lentoehtojen puitteissa, kuten esimerkiksi tarvittaessa siirtolentolupa lentokelpoisuustarkastukseen edellisen lentokelpoisuuden tarkastustodistuksen päästyä jo vanhenemaan."/>
    <s v="Hakemus luvasta ilmailuun ja lentoehtojen hyväksymiseksi"/>
    <x v="0"/>
    <s v="0.5"/>
    <s v="Myöhemmin"/>
    <s v="Myös luonnollisille henkilöille"/>
    <s v="Yleinen taloudellinen tilanne"/>
    <m/>
    <x v="0"/>
    <x v="0"/>
    <s v=""/>
    <s v=""/>
  </r>
  <r>
    <s v="Hakemus melutodistusta varten"/>
    <s v="Ilma-alukselle voidaan myöntää melutodistus sen melutason osoittamiseksi, kun edellytykset melutodistuksen myöntämiselle täyttyvät. Melutodistuksen tulee olla ilma-aluksen rekisteröintivaltion viranomaisen myöntämä."/>
    <s v="Hakemus melutodistusta varten"/>
    <x v="3"/>
    <s v="0.5"/>
    <s v="Myöhemmin"/>
    <s v="Myös luonnollisille henkilöille"/>
    <s v="Yleinen taloudellinen tilanne"/>
    <m/>
    <x v="0"/>
    <x v="0"/>
    <s v=""/>
    <s v=""/>
  </r>
  <r>
    <s v="Hakemus miehityksen vahvistamiseksi"/>
    <s v="Aluksen miehityksen vahvistamisesta säädetään laivaväestä ja aluksen turvallisuusjohtamisesta annetussa laissa sekä aluksen miehityksestä ja laivaväen pätevyydestä annetussa asetuksessa. Asetuksessa annetaan tarkemmat säännökset hakemukseen liitettävistä selvityksistä"/>
    <s v="Hakemus miehityksen vahvistamiseksi"/>
    <x v="0"/>
    <s v="Ei digitoteutusta"/>
    <s v="Myöhemmin"/>
    <s v="Myös luonnollisille henkilöille"/>
    <s v="Käyttöaste luultavasti vähäinen."/>
    <m/>
    <x v="0"/>
    <x v="0"/>
    <s v=""/>
    <s v=""/>
  </r>
  <r>
    <s v="Hakemus nestekaasun teollisesta käsittelystä ja varastoinnista"/>
    <s v="Lupahakemus uudelle laitokselle tai muutoksia olemassaolevaan lupaan"/>
    <s v="Hakemus nestekaasun teollisesta käsittelystä ja varastoinnista"/>
    <x v="0"/>
    <s v="0.5"/>
    <s v="Q4/2022"/>
    <s v="Vain elinkeinotoimintaa harjoittaville"/>
    <s v="Henkilö- ja raharesurssit"/>
    <m/>
    <x v="0"/>
    <x v="8"/>
    <s v=""/>
    <s v=""/>
  </r>
  <r>
    <s v="Hakemus tuholaistorjujan kouluttajaksi/tutkinnon vastaanottajaksi"/>
    <m/>
    <s v="Hakemus tuholaistorjujan kouluttajaksi/tutkinnon vastaanottajaksi"/>
    <x v="0"/>
    <s v="0.5"/>
    <s v="Q4/2022"/>
    <s v="Myös luonnollisille henkilöille"/>
    <s v="Henkilö- ja raharesurssit"/>
    <m/>
    <x v="0"/>
    <x v="8"/>
    <s v=""/>
    <s v=""/>
  </r>
  <r>
    <s v="Hillatori, markkinapaikan maksu"/>
    <s v="Markkinapaikan laskutus"/>
    <s v="Hillatori, markkinapaikan maksu"/>
    <x v="3"/>
    <s v="Ei digitoteutusta"/>
    <s v="Q4/2021"/>
    <s v="Myös luonnollisille henkilöille"/>
    <m/>
    <m/>
    <x v="1"/>
    <x v="13"/>
    <s v="alle 6001"/>
    <s v=""/>
  </r>
  <r>
    <s v="Hissiavustukset"/>
    <s v="Taloyhtiöt voivat saada kaupungin hissiavustusta  jälkiasennushissin"/>
    <s v="Hissi- ja esteettömyysavustus"/>
    <x v="5"/>
    <s v="0.5"/>
    <m/>
    <s v="Vain elinkeinotoimintaa harjoittaville"/>
    <s v="Pieni volyymi"/>
    <m/>
    <x v="1"/>
    <x v="6"/>
    <s v="yli 100 000"/>
    <s v=""/>
  </r>
  <r>
    <s v="Haltijan hallinnasta luopumisilmoitus"/>
    <s v="Jos omistaja ei pyynnöistä huolimatta poista ajoneuvon haltijaa, voi haltija tehdä ilmoituksen, jolla luopuu hallinnasta."/>
    <s v="Haltijan hallinnasta luopumisilmoitus"/>
    <x v="1"/>
    <s v="0.3"/>
    <s v="Myöhemmin"/>
    <s v="Myös luonnollisille henkilöille"/>
    <s v="Yleinen taloudellinen tilanne"/>
    <m/>
    <x v="0"/>
    <x v="0"/>
    <s v=""/>
    <s v=""/>
  </r>
  <r>
    <s v="KRP - Hissi- ja esteettömyysavustukset"/>
    <s v="ARA:lta haettavan avustukseen lisäksi kaupungilta haettava avustus"/>
    <s v="Hissi- ja esteettömyysavustus"/>
    <x v="5"/>
    <s v="0.3"/>
    <s v="Q4/2022"/>
    <s v="Myös luonnollisille henkilöille"/>
    <m/>
    <m/>
    <x v="1"/>
    <x v="10"/>
    <s v="yli 100 000"/>
    <s v=""/>
  </r>
  <r>
    <s v="Hissiavustukset"/>
    <s v="Taloyhtiöt voivat saada hissiavustusta ja konsulttiapua kaupungilta hissin rakentamiseen asuinkerrostaloonsa."/>
    <s v="Hissi- ja esteettömyysavustus"/>
    <x v="5"/>
    <s v="0.3"/>
    <s v="Myöhemmin"/>
    <s v="Vain elinkeinotoimintaa harjoittaville"/>
    <m/>
    <m/>
    <x v="1"/>
    <x v="3"/>
    <s v="yli 100 000"/>
    <s v=""/>
  </r>
  <r>
    <s v="Hankintojen sähköinen kilpailutus"/>
    <s v="Toteutuu osana valtionhallinnon yhteistä HANKI-palvelua"/>
    <s v="Hankintojen sähköinen kilpailutus"/>
    <x v="3"/>
    <s v="0.5"/>
    <s v="Myöhemmin"/>
    <s v="Myös luonnollisille henkilöille"/>
    <s v="Palvelu on jo käytössä digitaalisena. Palvelun omistaa Hansel Oy, jota ohjaa VM."/>
    <m/>
    <x v="0"/>
    <x v="24"/>
    <s v=""/>
    <s v=""/>
  </r>
  <r>
    <s v="Harjoitusalueen vuokraaminen"/>
    <s v="PV kumppani tekee esityksen tarpeesta,  metsähallitus laatii vuokrasopimuksen"/>
    <s v="Harjoitusalueen vuokraaminen"/>
    <x v="0"/>
    <s v="0.3"/>
    <s v="Myöhemmin"/>
    <s v="Vain elinkeinotoimintaa harjoittaville"/>
    <m/>
    <m/>
    <x v="0"/>
    <x v="24"/>
    <s v=""/>
    <s v=""/>
  </r>
  <r>
    <s v="Havaro"/>
    <s v="Vakavien tietoturvaloukkauksien havainnointipalvelu"/>
    <s v="Havaro"/>
    <x v="3"/>
    <s v="1.0"/>
    <m/>
    <s v="Vain elinkeinotoimintaa harjoittaville"/>
    <m/>
    <m/>
    <x v="0"/>
    <x v="0"/>
    <s v=""/>
    <s v=""/>
  </r>
  <r>
    <s v="Hedelmöityshoitolupa"/>
    <s v="Valvira myöntää luvan sukusolujen ja alkioiden varastointiin ja hedelmöityshoidon antamiseen. Hedelmöityshoidoista annetun lain mukaan hedelmöityshoitoja antavilla terveydenhuollon toimintayksiköillä on oltava Valviran lupa sukusolujen ja alkioiden varastointiin ja hedelmöityshoidon antamiseen."/>
    <s v="Hedelmöityshoitolupa"/>
    <x v="0"/>
    <s v="Ei digitoteutusta"/>
    <s v="Q1/2022"/>
    <s v="Vain elinkeinotoimintaa harjoittaville"/>
    <m/>
    <m/>
    <x v="0"/>
    <x v="9"/>
    <s v=""/>
    <s v=""/>
  </r>
  <r>
    <s v="Hissiavustukset"/>
    <s v="Taloyhtiöt voivat saada hissiavustusta ja konsulttiapua kaupungilta hissin rakentamiseen asuinkerrostaloonsa."/>
    <s v="Hissi- ja esteettömyysavustus"/>
    <x v="5"/>
    <s v="0.3"/>
    <m/>
    <s v="Vain elinkeinotoimintaa harjoittaville"/>
    <s v="Pienivolyyminen palvelu (alle 10 kpl vuodessa)"/>
    <m/>
    <x v="1"/>
    <x v="15"/>
    <s v="yli 100 000"/>
    <s v=""/>
  </r>
  <r>
    <s v="Henkilöliikenneluvan hakeminen sekä lupaan liittyvistä muutoksista ilmoittaminen"/>
    <s v="Palvelussa haetaan henkilöliikennelupaa, joka oikeuttaa ammattimaiseen henkilöiden kuljettamiseen linja-autolla. Lisäksi luvanhaltijat voivat palvelussa ilmoittaa lupaan liittyvistä muutoksista."/>
    <s v="Henkilöliikenneluvan hakeminen sekä lupaan liittyvistä muutoksista ilmoittaminen"/>
    <x v="0"/>
    <s v="0.5"/>
    <s v="Myöhemmin"/>
    <s v="Myös luonnollisille henkilöille"/>
    <s v="Yleinen taloudellinen tilanne"/>
    <m/>
    <x v="0"/>
    <x v="0"/>
    <s v=""/>
    <s v=""/>
  </r>
  <r>
    <s v="Henkilövaraushakemus"/>
    <s v="Työnantajan hakemus varata henkilöstöään kriittisiin töihin poikkeusoloissa"/>
    <s v="Henkilövaraushakemus"/>
    <x v="0"/>
    <s v="0.3"/>
    <s v="Q4/2022"/>
    <s v="Vain elinkeinotoimintaa harjoittaville"/>
    <m/>
    <m/>
    <x v="0"/>
    <x v="24"/>
    <s v=""/>
    <s v=""/>
  </r>
  <r>
    <s v="Ideanappi -palvelu alkaville yrityksille"/>
    <s v="24/7 käytössä oleva digitaalinen palvelu, jossa alkava yrittäjä voi testata oman liikeideansa. Vastaus tulee seuraavan arkipäivän kuluessa."/>
    <s v="Ideanappi -palvelu alkaville yrityksille"/>
    <x v="4"/>
    <s v="1.0"/>
    <s v="Myöhemmin"/>
    <s v="Vain elinkeinotoimintaa harjoittaville"/>
    <m/>
    <m/>
    <x v="1"/>
    <x v="10"/>
    <s v="10 001 - 20 000"/>
    <s v=""/>
  </r>
  <r>
    <s v="Ilmoittautumisohjelma/Ilmari"/>
    <s v="Ilmoittautuminen kunnan kursseille"/>
    <s v="Ilmoittautumisohjelma/Ilmari"/>
    <x v="1"/>
    <s v="0.5"/>
    <s v="Myöhemmin"/>
    <s v="Myös luonnollisille henkilöille"/>
    <s v="Maksupalvelu"/>
    <m/>
    <x v="1"/>
    <x v="6"/>
    <s v="40 001 - 100 000"/>
    <s v=""/>
  </r>
  <r>
    <s v="Ilmoitus elintarviketoiminnasta"/>
    <s v="Ilmoitus elintarviketoiminnasta toiminnan rekisteröintiä varten. Ilmoitus käsitellään ja toiminnan rekisteröinnistä tehdään todistus."/>
    <s v="Ilmoitus elintarviketoiminnasta"/>
    <x v="1"/>
    <s v="1.0"/>
    <m/>
    <s v="Vain elinkeinotoimintaa harjoittaville"/>
    <m/>
    <s v="Elintarvikelaki (23/2006)"/>
    <x v="1"/>
    <x v="7"/>
    <s v="40 001 - 100 000"/>
    <s v="Maa- ja metsätalousministeriö"/>
  </r>
  <r>
    <s v="Ilmoitus eläinperäisten elintarvikkeiden sisämarkkinatuonnista"/>
    <s v="Eläinperäisten elintarvikkeiden sisämarkkinatuonnin aloittamisesta, olennaisesta muutoksesta tai lopettamisesta ilmoittaminen."/>
    <s v="Ilmoitus elintarvikkeiden sisämarkkinatuonnista"/>
    <x v="1"/>
    <s v="0.3"/>
    <s v="Q4/2021"/>
    <m/>
    <m/>
    <s v="Elintarvikelaki (23/2006)"/>
    <x v="1"/>
    <x v="3"/>
    <s v="alle 6001"/>
    <s v="Maa- ja metsätalousministeriö"/>
  </r>
  <r>
    <s v="Eläinperäisten elintarvikkeiden sisämarkkinatuonti"/>
    <s v="Elintarvikkeiden maahantuonti muista EU-maista."/>
    <s v="Ilmoitus elintarvikkeiden sisämarkkinatuonnista"/>
    <x v="1"/>
    <s v="Ei digitoteutusta"/>
    <s v="Myöhemmin"/>
    <s v="Vain elinkeinotoimintaa harjoittaville"/>
    <s v="Digitalisoinnin kehittäminen valtion tietojärjestelmässä on riippuvainen valtion panostuksista."/>
    <s v="Elintarvikelaki (23/2006)"/>
    <x v="1"/>
    <x v="6"/>
    <s v="40 001 - 100 000"/>
    <s v="Maa- ja metsätalousministeriö"/>
  </r>
  <r>
    <s v="Ilmoitus haaskalle viedyn sivutuotteen määrästä"/>
    <m/>
    <s v="Ilmoitus haaskalle viedyn sivutuotteen määrästä"/>
    <x v="1"/>
    <s v="0.5"/>
    <m/>
    <m/>
    <s v="Pieni volyymi"/>
    <s v="Elintarvikelaki (23/2006)"/>
    <x v="1"/>
    <x v="6"/>
    <s v="yli 100 000"/>
    <s v="Maa- ja metsätalousministeriö"/>
  </r>
  <r>
    <s v="Hissiavustus"/>
    <s v="Avustuksen hakeminen hissin rakentamiseen"/>
    <s v="Hissiavustus"/>
    <x v="5"/>
    <s v="1.0"/>
    <m/>
    <s v="Vain elinkeinotoimintaa harjoittaville"/>
    <m/>
    <m/>
    <x v="0"/>
    <x v="20"/>
    <s v=""/>
    <s v=""/>
  </r>
  <r>
    <s v="HIV-mapa diagnostiikka"/>
    <s v="HIV resistenssi-, integraasi- ja tropismimääritykset"/>
    <s v="HIV-mapa diagnostiikka"/>
    <x v="3"/>
    <s v="0.3"/>
    <s v="Q4/2022"/>
    <m/>
    <s v="Toiminnalliset syyt. Asiointipalvelua ei voida kokonaisuudessaan digitalisoida fyysisistä näytteistä johtuen"/>
    <m/>
    <x v="0"/>
    <x v="9"/>
    <s v=""/>
    <s v=""/>
  </r>
  <r>
    <s v="Holhousasioiden rekisteri"/>
    <s v="Holhousasioiden rekisterin tietopalvelu"/>
    <s v="Holhousasioiden rekisteri"/>
    <x v="2"/>
    <s v="0.9"/>
    <s v="Myöhemmin"/>
    <s v="Vain elinkeinotoimintaa harjoittaville"/>
    <s v="Tietopalvelu digitalisoitu. Vain muutamia lupa-hakemuksia vuodessa, joille prosessi sähköpostitse."/>
    <m/>
    <x v="0"/>
    <x v="1"/>
    <s v=""/>
    <s v=""/>
  </r>
  <r>
    <s v="Hometaloanalytiikka"/>
    <s v="Ympäristöterveysyksikön laboratoriossa analysoidaan asiakkaiden toimittamia rakennusmateriaali-, pinta- ja ilmanäytteitä. Palvelu on tarjolla kaikille."/>
    <s v="Hometaloanalytiikka"/>
    <x v="3"/>
    <s v="0.5"/>
    <s v="Myöhemmin"/>
    <s v="Myös luonnollisille henkilöille"/>
    <s v="Toiminnalliset syyt. Asiointipalvelua ei voida kokonaisuudessaan digitalisoida fyysisistä näytteistä johtuen"/>
    <m/>
    <x v="0"/>
    <x v="9"/>
    <s v=""/>
    <s v=""/>
  </r>
  <r>
    <s v="HTJ-tiedot rajapintoina (HTJ-lupa teknisen käyttöyhteyteen)"/>
    <s v="Luvan saanut sopimuskäyttäjä (isännöintitoimisto, pankki, kiinteistönvälitys tai vastaava) voi hakea tietoja HTJ:stä rajapintojen kautta."/>
    <s v="HTJ-tiedot rajapintoina (HTJ-lupa teknisen käyttöyhteyteen)"/>
    <x v="2"/>
    <s v="1.0"/>
    <m/>
    <s v="Vain elinkeinotoimintaa harjoittaville"/>
    <m/>
    <m/>
    <x v="0"/>
    <x v="17"/>
    <s v=""/>
    <s v=""/>
  </r>
  <r>
    <s v="Huoneiston omistajan yhteystietojen ylläpitäminen HTJ:ssä"/>
    <s v="Huoneistotietojärjestelmässä ylläpidetään huoneiston omistajan yhteystietoja, ja niitä käytetään taloyhtiön viestintään ja esim. kokouskutsujen lähettämiseen. Lähtökohtaisesti yhteystietoina huoneistotietojärjestelmässä ovat VTJ/YTJ yhteystiedot, mutta omistajalla on oikeus ilmoittaa tästä poikkeava yhteystieto."/>
    <s v="Huoneiston omistajan yhteystietojen ylläpitäminen HTJ:ssä"/>
    <x v="1"/>
    <s v="0.5"/>
    <s v="Myöhemmin"/>
    <s v="Myös luonnollisille henkilöille"/>
    <m/>
    <m/>
    <x v="0"/>
    <x v="17"/>
    <s v=""/>
    <s v=""/>
  </r>
  <r>
    <s v="Huoneistotietojärjestelmän tulosteet"/>
    <s v="Osakeluettelo (julkinen, yhtiön) ja osakehuoneistotuloste (laaja, suppea)."/>
    <s v="Huoneistotietojärjestelmän tulosteet"/>
    <x v="2"/>
    <s v="Ei digitoteutusta"/>
    <s v="Q3/2022"/>
    <s v="Myös luonnollisille henkilöille"/>
    <m/>
    <m/>
    <x v="0"/>
    <x v="17"/>
    <s v=""/>
    <s v=""/>
  </r>
  <r>
    <s v="Hyväksytyn liikkeen toimintailmoitus"/>
    <s v="Hyväksytyn liikkeen ilmoitus toiminnan aloituksesta, vastuuhenkilöstä ja toimintaan liittyvistä muutoksista"/>
    <s v="Hyväksytyn liikkeen toimintailmoitus"/>
    <x v="1"/>
    <s v="1.0"/>
    <m/>
    <s v="Vain elinkeinotoimintaa harjoittaville"/>
    <m/>
    <m/>
    <x v="0"/>
    <x v="8"/>
    <s v=""/>
    <s v=""/>
  </r>
  <r>
    <s v="Häiriönhallintajärjestelmä"/>
    <s v="Ilmoitus viestintäverkkoihin liittyvästä häiriöstä"/>
    <s v="Häiriönhallintajärjestelmä"/>
    <x v="3"/>
    <s v="1.0"/>
    <m/>
    <s v="Vain elinkeinotoimintaa harjoittaville"/>
    <m/>
    <m/>
    <x v="0"/>
    <x v="0"/>
    <s v=""/>
    <s v=""/>
  </r>
  <r>
    <s v="Ilmoitus haaskalle viedyn sivutuotteen määrästä"/>
    <s v="Haaskanpitäjän tulee ilmoittaa kaupungineläinlääkärille kuukausittain haaskapaikalle viemänsä sivutuote ja sen määrä."/>
    <s v="Ilmoitus haaskalle viedyn sivutuotteen määrästä"/>
    <x v="1"/>
    <s v="Ei digitoteutusta"/>
    <s v="Myöhemmin"/>
    <s v="Myös luonnollisille henkilöille"/>
    <m/>
    <s v="Elintarvikelaki (23/2006)"/>
    <x v="1"/>
    <x v="3"/>
    <s v="yli 100 000"/>
    <s v="Maa- ja metsätalousministeriö"/>
  </r>
  <r>
    <s v="Ilma-aluksen kiinnityksen kuolettaminen / Dödande av inteckningen av luftfartyg"/>
    <s v="Ilma-aluskiinnityksen uudistamista tai kuolettamista voi hakea se, jolla on alkuperäinen velkakirja tai velkakirjat hallussaan."/>
    <s v="Ilma-aluksen kiinnityksen kuolettaminen / Dödande av inteckningen av luftfartyg"/>
    <x v="3"/>
    <s v="0.3"/>
    <s v="Myöhemmin"/>
    <s v="Myös luonnollisille henkilöille"/>
    <s v="Yleinen taloudellinen tilanne"/>
    <m/>
    <x v="0"/>
    <x v="0"/>
    <s v=""/>
    <s v=""/>
  </r>
  <r>
    <s v="Ilma-aluksen kiinnityksen uudistaminen / Förnyelse av inteckningen av luftfartyg"/>
    <s v="Ilma-aluskiinnityksen uudistamista tai kuolettamista voi hakea se, jolla on alkuperäinen velkakirja tai velkakirjat hallussaan."/>
    <s v="Ilma-aluksen kiinnityksen uudistaminen / Förnyelse av inteckningen av luftfartyg"/>
    <x v="3"/>
    <s v="0.3"/>
    <s v="Myöhemmin"/>
    <s v="Myös luonnollisille henkilöille"/>
    <s v="Yleinen taloudellinen tilanne"/>
    <m/>
    <x v="0"/>
    <x v="0"/>
    <s v=""/>
    <s v=""/>
  </r>
  <r>
    <s v="Ilma-aluksen rekisteritiedot"/>
    <s v="Voit tarkastaa omat tai julkiset ilma-alustiedot. Voit tehdä asiakirjatilauksen ilma-aluksen tiedoista."/>
    <s v="Ilma-aluksen rekisteritiedot"/>
    <x v="2"/>
    <s v="1.0"/>
    <m/>
    <s v="Myös luonnollisille henkilöille"/>
    <m/>
    <m/>
    <x v="0"/>
    <x v="0"/>
    <s v=""/>
    <s v=""/>
  </r>
  <r>
    <s v="Ilma-aluksen rekisteröinti tai omistajan vaihdos"/>
    <s v="Ilma-aluksen omistaja voi hakea rekisteröintiä ilma-alukselle, joka täyttää ilmailulain asettamat rekisteröintiedellytykset. Ilma-aluksen tulee olla rekisteröity, jotta sitä voidaan käyttää ilmailuun. Rekisteröidyn ilma-aluksen omistajan vaihdoksesta on ilmoitettava 14 vuorokauden kuluessa Liikenne- ja viestintävirastoon."/>
    <s v="Ilma-aluksen rekisteröinti tai omistajan vaihdos"/>
    <x v="1"/>
    <s v="0.9"/>
    <s v="Myöhemmin"/>
    <s v="Myös luonnollisille henkilöille"/>
    <s v="Yleinen taloudellinen tilanne"/>
    <m/>
    <x v="0"/>
    <x v="0"/>
    <s v=""/>
    <s v=""/>
  </r>
  <r>
    <s v="Ilma-aluskiinnityshakemus"/>
    <s v="Kiinnitettyä ilma-alusta voidaan käyttää velan vakuutena. Kiinnitystä voi hakea ilma-aluksen omistaja tai velkoja. Jos hakijana on velkoja, vaaditaan omistajan kirjallinen suostumus kiinnitykseen."/>
    <s v="Ilma-aluskiinnityshakemus"/>
    <x v="3"/>
    <s v="0.3"/>
    <s v="Myöhemmin"/>
    <s v="Myös luonnollisille henkilöille"/>
    <s v="Palvelussa tarvitaan dokumentit alkuperäisinä."/>
    <m/>
    <x v="0"/>
    <x v="0"/>
    <s v=""/>
    <s v=""/>
  </r>
  <r>
    <s v="Ilmailulääkäriksi hakeminen ja hyväksyminen sekä hyväksynnän uusiminen"/>
    <s v="Henkilöluvan myöntäminen"/>
    <s v="Ilmailulääkäriksi hakeminen ja hyväksyminen sekä hyväksynnän uusiminen"/>
    <x v="0"/>
    <s v="1.0"/>
    <m/>
    <s v="Myös luonnollisille henkilöille"/>
    <m/>
    <m/>
    <x v="0"/>
    <x v="0"/>
    <s v=""/>
    <s v=""/>
  </r>
  <r>
    <s v="Ilmailun liikenneluvan hakeminen"/>
    <s v="Tarvitset Traficomin myöntämän liikenneluvan, jos Suomeen sijoittunut yrityksesi haluaa harjoittaa kaupallista ilmakuljetusta"/>
    <s v="Ilmailun liikenneluvan hakeminen"/>
    <x v="0"/>
    <s v="0.3"/>
    <s v="Myöhemmin"/>
    <s v="Vain elinkeinotoimintaa harjoittaville"/>
    <s v="Yleinen taloudellinen tilanne"/>
    <m/>
    <x v="0"/>
    <x v="0"/>
    <s v=""/>
    <s v=""/>
  </r>
  <r>
    <s v="Ilmailun tarkastuslentäjät ja kielitaitotarkastajat"/>
    <s v="Tarkastuslentäjän valtuutusta ja kielitaitotarkastajan valtuutusta ensimmäistä kertaa hakeville sekä kertauskoulutuksia valtuutusten ylläpitoon"/>
    <s v="Ilmailun tarkastuslentäjät ja kielitaitotarkastajat"/>
    <x v="0"/>
    <s v="0.3"/>
    <s v="Myöhemmin"/>
    <s v="Myös luonnollisille henkilöille"/>
    <s v="Yleinen taloudellinen tilanne"/>
    <m/>
    <x v="0"/>
    <x v="0"/>
    <s v=""/>
    <s v=""/>
  </r>
  <r>
    <s v="Ilmaliikennepalvelukoulutusorganisaation toimiluvan hyväksyntä sisältäen koulutusohjelmien ja/tai suunnitelmien hyväksynnän"/>
    <s v="Toimijan tulee hakea lupa ryhtyäkseen toimimaan luvanvaraisena toimijana"/>
    <s v="Ilmaliikennepalvelukoulutusorganisaation toimiluvan hyväksyntä sisältäen koulutusohjelmien ja/tai suunnitelmien hyväksynnän"/>
    <x v="0"/>
    <s v="0.3"/>
    <s v="Myöhemmin"/>
    <s v="Vain elinkeinotoimintaa harjoittaville"/>
    <s v="Yleinen taloudellinen tilanne"/>
    <m/>
    <x v="0"/>
    <x v="0"/>
    <s v=""/>
    <s v=""/>
  </r>
  <r>
    <s v="Ilmaliikennepalvelukoulutusorganisaation toimiluvan, käsikirjan, suunnitelman tai koulutusohjelman muutos"/>
    <s v="Toimijan tulee hakea lupa muuttaa toimintaansa luvanvaraisena toimijana"/>
    <s v="Ilmaliikennepalvelukoulutusorganisaation toimiluvan, käsikirjan, suunnitelman tai koulutusohjelman muutos"/>
    <x v="0"/>
    <s v="0.3"/>
    <s v="Myöhemmin"/>
    <s v="Vain elinkeinotoimintaa harjoittaville"/>
    <s v="Yleinen taloudellinen tilanne"/>
    <m/>
    <x v="0"/>
    <x v="0"/>
    <s v=""/>
    <s v=""/>
  </r>
  <r>
    <s v="Ilman Y-tunnusta toimivien elinkeinonharjoittajien asiointi eri etuuksissa."/>
    <s v="Elinkeinonharjoittajia toimii mm. palveluntuottajina ja työnantajina Kelan kanssa henkilötunnuksella. Heillä on tarve hakea etuuksia, tehdä sopimuksia, ilmoittaa muutoksista ym."/>
    <s v="Ilman Y-tunnusta toimivien elinkeinonharjoittajien asiointi eri etuuksissa."/>
    <x v="5"/>
    <s v="0.5"/>
    <s v="Myöhemmin"/>
    <s v="Vain elinkeinotoimintaa harjoittaville"/>
    <m/>
    <m/>
    <x v="0"/>
    <x v="4"/>
    <s v=""/>
    <s v=""/>
  </r>
  <r>
    <s v="Ilmoita haavoittuvuudesta"/>
    <s v="Ilmoitus tietoturvaan liittyvästä haavoittuvuudesta tai uhasta. Tavoitetaso saavutetaan vuonna 2022. Myös luonnollisille henkilöille."/>
    <s v="Ilmoita haavoittuvuudesta"/>
    <x v="1"/>
    <s v="0.5"/>
    <m/>
    <m/>
    <s v="Digitalisointi 2022"/>
    <m/>
    <x v="0"/>
    <x v="0"/>
    <s v=""/>
    <s v=""/>
  </r>
  <r>
    <s v="Ilmoita luottamuspalvelun häiriö"/>
    <s v="Ilmoitus luottamuspalvelun tietoturvaloukkauksista tai eheyden menetyksistä Liikenne- ja viestintävirasto Traficomin Kyberturvallisuuskeskukselle. Asiointipalvelun osalta ei ole kehittämistarvetta."/>
    <s v="Ilmoita luottamuspalvelun häiriö"/>
    <x v="1"/>
    <s v="0.5"/>
    <m/>
    <s v="Vain elinkeinotoimintaa harjoittaville"/>
    <m/>
    <m/>
    <x v="0"/>
    <x v="0"/>
    <s v=""/>
    <s v=""/>
  </r>
  <r>
    <s v="Ilmoita luottamuspalvelun muutos"/>
    <s v="Luottamuspalvelun tarjoajan ilmoitus muutoksista luottamuspalvelun tarjoamisessa.Asiointipalvelun osalta ei ole kehittämistarvetta."/>
    <s v="Ilmoita luottamuspalvelun muutos"/>
    <x v="1"/>
    <s v="0.5"/>
    <m/>
    <s v="Vain elinkeinotoimintaa harjoittaville"/>
    <m/>
    <m/>
    <x v="0"/>
    <x v="0"/>
    <s v=""/>
    <s v=""/>
  </r>
  <r>
    <s v="Ilmoita TM- tiedotustarpeesta"/>
    <s v="Sidosryhmien toimittama tiedotettava tieto"/>
    <s v="Ilmoita TM- tiedotustarpeesta"/>
    <x v="1"/>
    <s v="Ei digitoteutusta"/>
    <s v="Myöhemmin"/>
    <m/>
    <s v="Yleinen taloudellinen tilanne"/>
    <m/>
    <x v="0"/>
    <x v="0"/>
    <s v=""/>
    <s v=""/>
  </r>
  <r>
    <s v="Ilmoita tunnistusvälineen muutos"/>
    <s v="Sähköisen tunnistuspalvelun tarjoajan ilmoitus tunnistusvälinepalvelussa tapahtuneista muutoksista. Asiointipalvelun osalta ei ole kehittämistarvetta."/>
    <s v="Ilmoita tunnistusvälineen muutos"/>
    <x v="1"/>
    <s v="0.5"/>
    <m/>
    <s v="Vain elinkeinotoimintaa harjoittaville"/>
    <m/>
    <m/>
    <x v="0"/>
    <x v="0"/>
    <s v=""/>
    <s v=""/>
  </r>
  <r>
    <s v="Ilmoita tunnistusvälineen tai -palvelun häiriöstä"/>
    <s v="Palvelussa voit ilmoittaa tunnistusvälityspalvelun tai tunnistusvälineen häiriöstä. Asiointipalvelun osalta ei ole kehittämistarvetta."/>
    <s v="Ilmoita tunnistusvälineen tai -palvelun häiriöstä"/>
    <x v="1"/>
    <s v="0.5"/>
    <m/>
    <s v="Vain elinkeinotoimintaa harjoittaville"/>
    <m/>
    <m/>
    <x v="0"/>
    <x v="0"/>
    <s v=""/>
    <s v=""/>
  </r>
  <r>
    <s v="Ilmoita tunnistusvälityspalvelu/-välistyspalvelun muutos"/>
    <s v="Ilmoitus tunnistusvälityspalvelussa tapahtuneista muutoksista. Asiointipalvelun osalta ei ole kehittämistarvetta."/>
    <s v="Ilmoita tunnistusvälityspalvelu/-välistyspalvelun muutos"/>
    <x v="1"/>
    <s v="0.5"/>
    <m/>
    <s v="Vain elinkeinotoimintaa harjoittaville"/>
    <m/>
    <m/>
    <x v="0"/>
    <x v="0"/>
    <s v=""/>
    <s v=""/>
  </r>
  <r>
    <s v="Ilmoita uusi luottamuspalvelu"/>
    <s v="Luottamuspalvelun tarjoajan ilmoitus palvelun tarjoamisen aloittamisesta Liikenne- ja viestintävirasto Traficomin Kyberturvallisuuskeskukselle. Asiointipalvelun osalta ei ole kehittämistarvetta."/>
    <s v="Ilmoita uusi luottamuspalvelu"/>
    <x v="1"/>
    <s v="0.5"/>
    <m/>
    <s v="Vain elinkeinotoimintaa harjoittaville"/>
    <m/>
    <m/>
    <x v="0"/>
    <x v="0"/>
    <s v=""/>
    <s v=""/>
  </r>
  <r>
    <s v="Ilmoita uusi tunnistusväline"/>
    <s v="Sähköisen tunnistamisen välineen tarjoajan ilmoitus uudesta tunnistusvälineestä Liikenne- ja viestintävirasto Traficomin Kyberturvallisuuskeskukselle. Asiointipalvelun osalta ei ole kehittämistarvetta."/>
    <s v="Ilmoita uusi tunnistusväline"/>
    <x v="1"/>
    <s v="0.5"/>
    <m/>
    <s v="Vain elinkeinotoimintaa harjoittaville"/>
    <m/>
    <m/>
    <x v="0"/>
    <x v="0"/>
    <s v=""/>
    <s v=""/>
  </r>
  <r>
    <s v="Ilmoita uusi tunnistusvälityspalvelu"/>
    <s v="Tällä lomakkeella tunnistusvälityksen tarjoaja ilmoittaa uudesta tunnistusvälityspalvelusta ennen toiminnan aloittamista. Asiointipalvelun osalta ei ole kehittämistarvetta."/>
    <s v="Ilmoita uusi tunnistusvälityspalvelu"/>
    <x v="1"/>
    <s v="0.5"/>
    <m/>
    <s v="Vain elinkeinotoimintaa harjoittaville"/>
    <m/>
    <m/>
    <x v="0"/>
    <x v="0"/>
    <s v=""/>
    <s v=""/>
  </r>
  <r>
    <s v="Ilmoita vesiliikennemerkin ja valo-opasteen asettamisesta"/>
    <s v="Väyläpäätösmenettelyyn liittyvä ilmoitus"/>
    <s v="Ilmoita vesiliikennemerkin ja valo-opasteen asettamisesta"/>
    <x v="1"/>
    <s v="Ei digitoteutusta"/>
    <s v="Myöhemmin"/>
    <m/>
    <s v="Yleinen taloudellinen tilanne"/>
    <m/>
    <x v="0"/>
    <x v="0"/>
    <s v=""/>
    <s v=""/>
  </r>
  <r>
    <s v="Ilmoita vikaantuneesta turvalaitteesta"/>
    <s v="Ilmoitus vikaantuneesta turvalaitteesta merellä / sisävesillä"/>
    <s v="Ilmoita vikaantuneesta turvalaitteesta"/>
    <x v="1"/>
    <s v="Ei digitoteutusta"/>
    <s v="Myöhemmin"/>
    <s v="Myös luonnollisille henkilöille"/>
    <s v="Yleinen taloudellinen tilanne"/>
    <m/>
    <x v="0"/>
    <x v="0"/>
    <s v=""/>
    <s v=""/>
  </r>
  <r>
    <s v="Ilmoittautuminen ilmailun ilmoituksenvaraiseksi koulutusorganisaatioksi (DTO)"/>
    <s v="Ilmoituksenvarainen koulutusorganisaatio (DTO) voi antaa koulutusta yksimoottorisilla lentokoneilla ja helikoptereilla"/>
    <s v="Ilmoittautuminen ilmailun ilmoituksenvaraiseksi koulutusorganisaatioksi (DTO)"/>
    <x v="1"/>
    <s v="0.3"/>
    <s v="Myöhemmin"/>
    <s v="Vain elinkeinotoimintaa harjoittaville"/>
    <s v="Yleinen taloudellinen tilanne"/>
    <m/>
    <x v="0"/>
    <x v="0"/>
    <s v=""/>
    <s v=""/>
  </r>
  <r>
    <s v="Ilmoittautuminen taksi- ja/tai tavaraliikenteen harjoittajaksi. Ilmoitukseen liittyvistä muutoksista ilmoittaminen."/>
    <s v="Palvelussa tehdään ilmoitus, jonka nojalla ilmoittajalla on oikeus harjoittaa taksiliikennettä voimassaolevan tavara- tai henkilöliikenneluvan nojalla taikka tavaraliikennettä kokonaismassaltaan yli 2 000 mutta enintään 3 500 kiloisella ajoneuvolla tai ajoneuvoyhdistelmällä. Lisäksi palveluntarjoajat voivat palvelussa ilmoittaa ilmoitukseen liittyvistä muutoksista."/>
    <s v="Ilmoittautuminen taksi- ja/tai tavaraliikenteen harjoittajaksi. Ilmoitukseen liittyvistä muutoksista ilmoittaminen."/>
    <x v="1"/>
    <s v="0.5"/>
    <s v="Myöhemmin"/>
    <s v="Myös luonnollisille henkilöille"/>
    <s v="Yleinen taloudellinen tilanne"/>
    <m/>
    <x v="0"/>
    <x v="0"/>
    <s v=""/>
    <s v=""/>
  </r>
  <r>
    <s v="Ilmoitus haaskalle viedyn sivutuotteen määrästä"/>
    <s v="Haaskanpitäjän tulee ilmoittaa kaupungineläinlääkärille kuukausittain haaskapaikalle viemänsä sivutuote ja sen määrä."/>
    <s v="Ilmoitus haaskalle viedyn sivutuotteen määrästä"/>
    <x v="1"/>
    <s v="0.5"/>
    <s v="Myöhemmin"/>
    <s v="Myös luonnollisille henkilöille"/>
    <s v="Valtion vastuulla oleva tehtävä, johon liittyviä tehtäviä kunnan viranhaltijat hoitavat. Kunta ei vastaa palvelujen digitalisoinnista."/>
    <s v="Elintarvikelaki (23/2006)"/>
    <x v="1"/>
    <x v="6"/>
    <s v="40 001 - 100 000"/>
    <s v="Maa- ja metsätalousministeriö"/>
  </r>
  <r>
    <s v="Kaupunkiraideliikenteen ilmoitusmenettely"/>
    <s v="Metro- ja raitioliikenteen harjoittamisesta ja liikenteen harjoittamiseen käytettävän rataverkon hallinnasta on tehtävä kirjallinen ilmoitus Traficomille viimeistään 3 kk ennen toiminnan aloittamista. Vapaamuotoisen ilmoituksen lisäksi toimijan tulee toimittaa Traficomiin turvallisuusjohtamisjärjestelmä."/>
    <s v="Ilmoitukset"/>
    <x v="1"/>
    <s v="Ei digitoteutusta"/>
    <s v="Myöhemmin"/>
    <s v="Vain elinkeinotoimintaa harjoittaville"/>
    <s v="Yleinen taloudellinen tilanne"/>
    <m/>
    <x v="0"/>
    <x v="0"/>
    <s v=""/>
    <s v=""/>
  </r>
  <r>
    <s v="Ilmoitus alkoholijuomien myynnistä kansainvälisessä liikenteessä"/>
    <s v="Suomen ja ulkomaiden välillä liikennettä harjoittavasta suomalaisesta laivasta tai lentokoneesta, jossa myydään alkoholijuomia matkustajille, on ennen myyntitoiminnan aloittamista tehtävä kirjallinen ilmoitus. Ilmoitus tehdään myös lentoasemalla verottomien tavaroiden myymälässä tapahtuvaan alkoholijuomien vähittäismyynnistä vain ulkomaille matkustaville mukaan otettavaksi ja anniskelusta ulkomaanliikenteeseen käytettävällä lentoasema-alueella, jonne vain matkustajat pääsevät lentolipun esittämällä."/>
    <s v="Ilmoitus alkoholijuomien myynnistä kansainvälisessä liikenteessä"/>
    <x v="1"/>
    <s v="0.3"/>
    <s v="Q2/2022"/>
    <s v="Vain elinkeinotoimintaa harjoittaville"/>
    <m/>
    <m/>
    <x v="0"/>
    <x v="9"/>
    <s v=""/>
    <s v=""/>
  </r>
  <r>
    <s v="Ilmoitus aluksen käytön yhteydessä tapahtuneesta onnettomuudesta ja vaaratilanteesta"/>
    <s v="Tietoa onnettomuuksista ja vaaratilanteista Traficomille turvallisuusvirastossa käytetään turvallisuustyön kehittämiseksi ja sen edistämiseksi."/>
    <s v="Ilmoitus aluksen käytön yhteydessä tapahtuneesta onnettomuudesta ja vaaratilanteesta"/>
    <x v="1"/>
    <s v="0.5"/>
    <s v="Myöhemmin"/>
    <s v="Myös luonnollisille henkilöille"/>
    <s v="Yleinen taloudellinen tilanne"/>
    <m/>
    <x v="0"/>
    <x v="0"/>
    <s v=""/>
    <s v=""/>
  </r>
  <r>
    <s v="Ilmoitus haaskalle viedyn sivutuotteen määrästä"/>
    <m/>
    <s v="Ilmoitus haaskalle viedyn sivutuotteen määrästä"/>
    <x v="1"/>
    <s v="Ei digitoteutusta"/>
    <s v="Q4/2022"/>
    <s v="Myös luonnollisille henkilöille"/>
    <m/>
    <s v="Elintarvikelaki (23/2006)"/>
    <x v="1"/>
    <x v="3"/>
    <s v="alle 6001"/>
    <s v="Maa- ja metsätalousministeriö"/>
  </r>
  <r>
    <s v="Ilmoitus haaskalle viedyn sivutuotteen määrästä"/>
    <s v="Haaskanpitäjän tulee ilmoittaa kaupungineläinlääkärille kuukausittain haaskapaikalle viemänsä sivutuote ja sen määrä."/>
    <s v="Ilmoitus haaskalle viedyn sivutuotteen määrästä"/>
    <x v="1"/>
    <s v="0.5"/>
    <s v="Myöhemmin"/>
    <s v="Myös luonnollisille henkilöille"/>
    <s v="Järjestelmän valmistelu joko valtakunnallisesti tai paikallisesti"/>
    <s v="Elintarvikelaki (23/2006)"/>
    <x v="1"/>
    <x v="15"/>
    <s v="yli 100 000"/>
    <s v="Maa- ja metsätalousministeriö"/>
  </r>
  <r>
    <s v="Ympäristönsuojelulain 120 §:n mukainen ilmoitus poikkeuksellisesta tilanteesta tai"/>
    <s v="Poikkeuksellista tilannetta koskeva ilmoitus on tehtävä viipymättä ilmoitus ympäristönsuojeluviranomaiselle, jos siitä voi aiheutua ympäristön pilaantumisen vaaraa tai jätteen määrän tai ominaisuuksien vuoksi tavanomaisesta poikkeavia toimia jätehuollossa. Velvoite koskee kaikkia toimijoita."/>
    <s v="Ilmoitus poikkeuksellisesta tilanteesta"/>
    <x v="1"/>
    <s v="Ei digitoteutusta"/>
    <m/>
    <s v="Myös luonnollisille henkilöille"/>
    <m/>
    <s v="Ympäristönsuojelulaki (527/2014)"/>
    <x v="1"/>
    <x v="6"/>
    <s v="yli 100 000"/>
    <s v="Ympäristöministeriö"/>
  </r>
  <r>
    <s v="Ympäristönsuojelulain 123 §:n mukainen ilmoitus poikkeuksellisesta tilanteesta luvanvaraisessa, ilmoituksenvaraisessa tai rekisteröitävässä toiminnassa"/>
    <s v="Poikkeuksellista tilannetta koskeva ilmoitus on tehtävä viipymättä ilmoitus ympäristönsuojeluviranomaiselle, jos siitä voi aiheutua ympäristön pilaantumisen vaaraa tai jätteen määrän tai ominaisuuksien vuoksi tavanomaisesta poikkeavia toimia jätehuollossa. Velvoite koskee luvanvaraista, ilmotuksenvaraista ja rekisteröitävää toimintaa."/>
    <s v="Ilmoitus poikkeuksellisesta tilanteesta"/>
    <x v="1"/>
    <m/>
    <m/>
    <m/>
    <m/>
    <s v="Ympäristönsuojelulaki (527/2014)"/>
    <x v="1"/>
    <x v="6"/>
    <s v="yli 100 000"/>
    <s v="Ympäristöministeriö"/>
  </r>
  <r>
    <s v="Ilmoitus poikkeuksellisesta tilanteesta (lannan levitys), ympäristönsuojelu"/>
    <m/>
    <s v="Ilmoitus poikkeuksellisesta tilanteesta (lannan levitys), ympäristönsuojelu"/>
    <x v="1"/>
    <s v="0.3"/>
    <s v="Q4/2022"/>
    <s v="Myös luonnollisille henkilöille"/>
    <m/>
    <m/>
    <x v="1"/>
    <x v="3"/>
    <s v="alle 6001"/>
    <s v=""/>
  </r>
  <r>
    <s v="Ilmoitus talousveden toimittamisesta tai käytöstä vedenjakelualueella"/>
    <s v="Toiminnanharjoittajan on tehtävä ilmoitus kunnan terveydensuojeluviranomaiselle talousveden toimittamisesta tai käyttämisestä vedenjakelualueella."/>
    <s v="Ilmoitus talousveden toimittamisesta tai käytöstä vedenjakelualueella"/>
    <x v="1"/>
    <s v="Ei digitoteutusta"/>
    <s v="Q4/2022"/>
    <s v="Vain elinkeinotoimintaa harjoittaville"/>
    <m/>
    <s v="Terveydensuojelulaki (763/1994)"/>
    <x v="1"/>
    <x v="2"/>
    <s v="yli 100 000"/>
    <s v="Sosiaali- ja terveysministeriö"/>
  </r>
  <r>
    <s v="Ilmoitus tilapäismajoituksesta"/>
    <s v="Verkkosivuilta tulostettava lomake. Vastuutaho: Etelä-Savon Pelastuslaitos"/>
    <s v="Ilmoitus tilapäismajoituksesta"/>
    <x v="1"/>
    <s v="0.3"/>
    <s v="Q4/2022"/>
    <s v="Myös luonnollisille henkilöille"/>
    <s v="Tavoitteena on valtakunnallinen sovellus vuoden 2022 loppuun mennessä. Aikatulu on haasteellinen ja maakuntauudistus vaikuttaa asiaan myös."/>
    <m/>
    <x v="1"/>
    <x v="11"/>
    <s v="40 001 - 100 000"/>
    <s v=""/>
  </r>
  <r>
    <s v="Ilmoitus toiminnan keskeyttämisestä tai lopettamisesta"/>
    <s v="Elintarvikehuoneiston toiminnan keskeyttämisestä tai toiminnan lopettamisesta on viivytyksettä ilmoitettava valvontaviranomaiselle."/>
    <s v="Ilmoitus toiminnan keskeyttämisestä tai lopettamisesta"/>
    <x v="1"/>
    <s v="0.3"/>
    <s v="Q4/2021"/>
    <m/>
    <m/>
    <m/>
    <x v="1"/>
    <x v="3"/>
    <s v="alle 6001"/>
    <s v=""/>
  </r>
  <r>
    <s v="Ilmoitus ilma-aluksen käyttäjästä/edustajasta/haltijasta (Ilma-alusrekisteriä varten)"/>
    <s v="Ilma-aluksen käyttäjää, haltijaa tai edustajaa koskevien tietojen muutoksista on ilmoitettava 14 päivän kuluessa Liikenne- ja viestintävirastoon."/>
    <s v="Ilmoitus ilma-aluksen käyttäjästä/edustajasta/haltijasta (Ilma-alusrekisteriä varten)"/>
    <x v="1"/>
    <s v="0.3"/>
    <s v="Myöhemmin"/>
    <s v="Myös luonnollisille henkilöille"/>
    <s v="Yleinen taloudellinen tilanne"/>
    <m/>
    <x v="0"/>
    <x v="0"/>
    <s v=""/>
    <s v=""/>
  </r>
  <r>
    <s v="Ilmoitus ilma-aluksen myynnistä (ilma-alusrekisteriä varten)"/>
    <s v="Ilma-aluksen myyjä voi ilmoittaa viranomaiselle omistusoikeutensa päättymisestä sen varmistamiseksi, että hän vapautuu omistajan velvoitteista ilma-aluksen osalta."/>
    <s v="Ilmoitus ilma-aluksen myynnistä (ilma-alusrekisteriä varten)"/>
    <x v="1"/>
    <s v="0.3"/>
    <s v="Myöhemmin"/>
    <s v="Myös luonnollisille henkilöille"/>
    <s v="Yleinen taloudellinen tilanne"/>
    <m/>
    <x v="0"/>
    <x v="0"/>
    <s v=""/>
    <s v=""/>
  </r>
  <r>
    <s v="Ilmoitus ilotulitusnäytöksestä"/>
    <m/>
    <s v="Ilmoitus ilotulitusnäytöksestä"/>
    <x v="1"/>
    <s v="Ei digitoteutusta"/>
    <m/>
    <s v="Myös luonnollisille henkilöille"/>
    <m/>
    <m/>
    <x v="0"/>
    <x v="5"/>
    <s v=""/>
    <s v=""/>
  </r>
  <r>
    <s v="Ilmoitus kasvinsuojelututkinnon suorittaneista"/>
    <s v="KS-tutkinnon järjestäjä ilmoittaa Tukesiin tutkinnon suorittaneet"/>
    <s v="Ilmoitus kasvinsuojelututkinnon suorittaneista"/>
    <x v="1"/>
    <s v="1.0"/>
    <m/>
    <s v="Myös luonnollisille henkilöille"/>
    <m/>
    <m/>
    <x v="0"/>
    <x v="8"/>
    <s v=""/>
    <s v=""/>
  </r>
  <r>
    <s v="Ilmoitus korkea-aktiivisen umpilähteen kuljetuksesta"/>
    <s v="Kuljetuksen suorittajan on ilmoitettava Säteilyturvakeskukselle (STUK) jokaisesta turvallisuuslupaa edellyttävästä korkea-aktiivisen umpilähteen kuljetuksesta ennen kuljetuksen suorittamista tai säteilylähteen saapumista Suomeen."/>
    <s v="Ilmoitus korkea-aktiivisen umpilähteen kuljetuksesta"/>
    <x v="1"/>
    <s v="1.0"/>
    <m/>
    <s v="Vain elinkeinotoimintaa harjoittaville"/>
    <m/>
    <m/>
    <x v="0"/>
    <x v="9"/>
    <s v=""/>
    <s v=""/>
  </r>
  <r>
    <s v="Ilmoitus kuorma-auton perävaunun vetolaitteen käyttöönotosta tai käyttämättömyydestä"/>
    <s v="Mikäli kuorma-autoa ei käytetä perävaunun vetämiseen, voi auton omistaja tai haltija ilmoittaa vetolaitteen käyttämättömyydestä."/>
    <s v="Ilmoitus kuorma-auton perävaunun vetolaitteen käyttöönotosta tai käyttämättömyydestä"/>
    <x v="1"/>
    <s v="1.0"/>
    <m/>
    <s v="Myös luonnollisille henkilöille"/>
    <m/>
    <m/>
    <x v="0"/>
    <x v="0"/>
    <s v=""/>
    <s v=""/>
  </r>
  <r>
    <s v="Ilmoitus laitoksen toiminnan lopettamisesta/keskeyttämisestä/muutoksista"/>
    <s v="Ilmoitetaan laajamittaisen laitoksen toiminnan muutoksista"/>
    <s v="Ilmoitus laitoksen toiminnan lopettamisesta/keskeyttämisestä/muutoksista"/>
    <x v="1"/>
    <s v="0.5"/>
    <s v="Q2/2022"/>
    <s v="Vain elinkeinotoimintaa harjoittaville"/>
    <s v="Henkilö- ja raharesurssit"/>
    <m/>
    <x v="0"/>
    <x v="8"/>
    <s v=""/>
    <s v=""/>
  </r>
  <r>
    <s v="Ilmoitus lentokelpoisuuden tarkastuksesta / jatkosta"/>
    <s v="Tällä lomakkeella lentokelpoisuuden tarkastaja voi ilmoittaa sähköisesti tarkastuksesta ja lentokelpoisuuden jatkosta. Ilmoitus tulee tehdä 10 vuorokauden kuluessa  tarkastuksesta/jatkosta."/>
    <s v="Ilmoitus lentokelpoisuuden tarkastuksesta / jatkosta"/>
    <x v="1"/>
    <s v="0.5"/>
    <s v="Myöhemmin"/>
    <s v="Myös luonnollisille henkilöille"/>
    <s v="Yleinen taloudellinen tilanne"/>
    <m/>
    <x v="0"/>
    <x v="0"/>
    <s v=""/>
    <s v=""/>
  </r>
  <r>
    <s v="Ilmoitus maa/biokaasun käytön valvojasta"/>
    <s v="Ilmoitetaan maa- ja/tai biokaasulaitoksen käytön valvoja"/>
    <s v="Ilmoitus maa/biokaasun käytön valvojasta"/>
    <x v="1"/>
    <s v="0.5"/>
    <s v="Q1/2022"/>
    <s v="Myös luonnollisille henkilöille"/>
    <s v="Henkilö- ja raharesurssit"/>
    <m/>
    <x v="0"/>
    <x v="8"/>
    <s v=""/>
    <s v=""/>
  </r>
  <r>
    <s v="Ilmoitus toimijan vaihtumisesta, toiminnan keskeyttämisestä tai lopettamisesta"/>
    <s v="Sähköisellä tunnistautumisella varustettu lomake, joka käsitellään kokonaan sähköisesti Fujitsun CaseM -järjestelmässä. Vastuu: Terveysvalvonta"/>
    <s v="Ilmoitus toiminnan keskeyttämisestä tai lopettamisesta"/>
    <x v="1"/>
    <s v="0.5"/>
    <s v="Q4/2021"/>
    <s v="Myös luonnollisille henkilöille"/>
    <s v="VATI-kohdetietojärjestelmän kehittäjät eivät toteuta Suomi.fi kautta täytettävien sähköisten lomakeiden käyttöönottoa jo vuonna 2021."/>
    <m/>
    <x v="1"/>
    <x v="11"/>
    <s v="40 001 - 100 000"/>
    <s v=""/>
  </r>
  <r>
    <s v="Ilmoitus vesirakennustyöstä"/>
    <m/>
    <s v="Ilmoitus vesirakennustyöstä"/>
    <x v="1"/>
    <s v="Ei digitoteutusta"/>
    <s v="Q4/2022"/>
    <s v="Myös luonnollisille henkilöille"/>
    <m/>
    <m/>
    <x v="1"/>
    <x v="3"/>
    <s v="alle 6001"/>
    <s v=""/>
  </r>
  <r>
    <s v="Ilmoitus vesirakennustyöstä"/>
    <s v="Ruoppausilmoitus"/>
    <s v="Ilmoitus vesirakennustyöstä"/>
    <x v="1"/>
    <s v="0.3"/>
    <s v="Myöhemmin"/>
    <s v="Myös luonnollisille henkilöille"/>
    <s v="ELY-keskus käsittelee luvat, valtion ys-viranomaisen lomake ollut"/>
    <m/>
    <x v="1"/>
    <x v="15"/>
    <s v="yli 100 000"/>
    <s v=""/>
  </r>
  <r>
    <s v="Ilmoitus potilas- ja asiakastietojen käsittelyyn tarkoitetun tietojärjestelmän poikkeamasta"/>
    <s v="Ilmoitus potilas- ja asiakastietojen käsittelyyn tarkoitetun tietojärjestelmän aiheuttamasta merkittävästä poikkeamasta"/>
    <s v="Ilmoitus potilas- ja asiakastietojen käsittelyyn tarkoitetun tietojärjestelmän poikkeamasta"/>
    <x v="1"/>
    <s v="0.5"/>
    <s v="Q4/2022"/>
    <s v="Vain elinkeinotoimintaa harjoittaville"/>
    <m/>
    <m/>
    <x v="0"/>
    <x v="9"/>
    <s v=""/>
    <s v=""/>
  </r>
  <r>
    <s v="Ilmoitus radiohäiriöstä"/>
    <s v="Palvelussa voi ilmoittaa havaitsemastaan radiohäiriöstä. Asiointipalvelun osalta ei ole kehittämistarvetta."/>
    <s v="Ilmoitus radiohäiriöstä"/>
    <x v="1"/>
    <s v="0.5"/>
    <m/>
    <s v="Myös luonnollisille henkilöille"/>
    <m/>
    <m/>
    <x v="0"/>
    <x v="0"/>
    <s v=""/>
    <s v=""/>
  </r>
  <r>
    <s v="Ilmoitus räjäytystyöstä"/>
    <m/>
    <s v="Ilmoitus räjäytystyöstä"/>
    <x v="1"/>
    <s v="Ei digitoteutusta"/>
    <m/>
    <s v="Myös luonnollisille henkilöille"/>
    <m/>
    <m/>
    <x v="0"/>
    <x v="5"/>
    <s v=""/>
    <s v=""/>
  </r>
  <r>
    <s v="Kasvatus ja koulutus, ilmoitus yksityisten varhaiskasvatuspalvelujen tuottamisesta"/>
    <s v="Yksityisen palveluntuottajan on varhaiskasvatuslain mukaan ilmoitettava palvelustaan kunnalle ennen toiminnan aloittamista. Ilmoitus tehdään lomakkeella Ilmoitus yksityisten varhaiskasvatuspalvelun tuottamisesta. Lomakkeeseen lisätään toimipaikkaa, palveluntuottajaa ja vastuuhenkilöä koskevat liitteet."/>
    <s v="Ilmoitus yksityisten varhaiskasvatuspalvelujen tuottamisesta"/>
    <x v="1"/>
    <m/>
    <m/>
    <s v="Vain elinkeinotoimintaa harjoittaville"/>
    <m/>
    <m/>
    <x v="1"/>
    <x v="6"/>
    <s v="yli 100 000"/>
    <s v=""/>
  </r>
  <r>
    <s v="Ilmoitus tietoturvaloukkauksesta"/>
    <s v="Yksityishenkilön, yrityksen tai organisaation ilmoitus tietoturvaloukkauksesta. Tavoitetaso saavutetaan vuonna 2022. Myös luonnollisille henkilöille."/>
    <s v="Ilmoitus tietoturvaloukkauksesta"/>
    <x v="1"/>
    <s v="0.5"/>
    <m/>
    <m/>
    <s v="Digitalisointi 2022"/>
    <m/>
    <x v="0"/>
    <x v="0"/>
    <s v=""/>
    <s v=""/>
  </r>
  <r>
    <s v="Terveydensuojelulain mukainen lomake eläintenpito asemakaava-alueella ja muualla taajaan asutulla alueella"/>
    <s v="Toimija ilmoittaa eläinten pidosta asemakaava-alueella tai muualla taajaan asutulla alueella."/>
    <s v="Ilmoitus ympäristölle vaaraa aiheuttavasta toiminnasta"/>
    <x v="1"/>
    <s v="0.3"/>
    <s v="Q1/2022"/>
    <m/>
    <m/>
    <s v="Ympäristönsuojelulaki (527/2014)"/>
    <x v="1"/>
    <x v="3"/>
    <s v="alle 6001"/>
    <s v="Ympäristöministeriö"/>
  </r>
  <r>
    <s v="Terveydensuojelulain mukainen lomake työtila asuinrakennuksessa tai -alueella"/>
    <s v="Toimija ilmoittaa työtilasta asuinrakennuksessa tai asuinalueella."/>
    <s v="Ilmoitus ympäristölle vaaraa aiheuttavasta toiminnasta"/>
    <x v="1"/>
    <s v="0.3"/>
    <s v="Q1/2022"/>
    <m/>
    <m/>
    <s v="Ympäristönsuojelulaki (527/2014)"/>
    <x v="1"/>
    <x v="3"/>
    <s v="alle 6001"/>
    <s v="Ympäristöministeriö"/>
  </r>
  <r>
    <s v="Terveydensuojelulain mukainen lomake uimaranta"/>
    <s v="Ilmoitus uuden uimarannan perustamisesta/käyttöönotosta tai toiminnan/tilojen olennaisesta muutoksesta."/>
    <s v="Ilmoitus ympäristölle vaaraa aiheuttavasta toiminnasta"/>
    <x v="1"/>
    <s v="0.3"/>
    <s v="Q1/2022"/>
    <m/>
    <m/>
    <s v="Ympäristönsuojelulaki (527/2014)"/>
    <x v="1"/>
    <x v="3"/>
    <s v="alle 6001"/>
    <s v="Ympäristöministeriö"/>
  </r>
  <r>
    <s v="Ilmoitus tuholaistorjujan tutkinnosta tai yritystoiminnasta"/>
    <m/>
    <s v="Ilmoitus tuholaistorjujan tutkinnosta tai yritystoiminnasta"/>
    <x v="1"/>
    <s v="0.5"/>
    <s v="Q4/2022"/>
    <s v="Myös luonnollisille henkilöille"/>
    <s v="Henkilö- ja raharesurssit"/>
    <m/>
    <x v="0"/>
    <x v="8"/>
    <s v=""/>
    <s v=""/>
  </r>
  <r>
    <s v="Ilmoitukset vaarallisista tai puutteellisista tuotteista ja vaarallisista kuluttajapalveluista"/>
    <m/>
    <s v="Ilmoitus vaarallisesta tai  puutteellisesta tuotteesta tai palvelusta"/>
    <x v="1"/>
    <s v="0.5"/>
    <s v="Myöhemmin"/>
    <s v="Myös luonnollisille henkilöille"/>
    <s v="Henkilö- ja raharesurssit"/>
    <m/>
    <x v="0"/>
    <x v="8"/>
    <s v=""/>
    <s v=""/>
  </r>
  <r>
    <s v="Terveydensuojelulain mukainen lomake  yleislomake"/>
    <s v="Yleislomake ilmoittamista varten."/>
    <s v="Ilmoitus ympäristölle vaaraa aiheuttavasta toiminnasta"/>
    <x v="1"/>
    <s v="0.3"/>
    <s v="Q1/2022"/>
    <m/>
    <m/>
    <s v="Ympäristönsuojelulaki (527/2014)"/>
    <x v="1"/>
    <x v="3"/>
    <s v="alle 6001"/>
    <s v="Ympäristöministeriö"/>
  </r>
  <r>
    <s v="Terveydensuojelulain mukainen lomake toiminnanharjoittajan vaihtuminen"/>
    <s v="Ilmoitus toiminnan harjoittajan vaihtumisesta."/>
    <s v="Ilmoitus ympäristölle vaaraa aiheuttavasta toiminnasta"/>
    <x v="1"/>
    <s v="0.3"/>
    <s v="Q1/2022"/>
    <m/>
    <m/>
    <s v="Ympäristönsuojelulaki (527/2014)"/>
    <x v="1"/>
    <x v="3"/>
    <s v="alle 6001"/>
    <s v="Ympäristöministeriö"/>
  </r>
  <r>
    <s v="Terveydensuojelulain mukainen lomake koulu oppilaitos"/>
    <s v="Ilmoitus uuden koulutus-/opetustilan perustamisesta, käyttöönotosta tai toiminnan/tilojen olennaisesta muutoksesta."/>
    <s v="Ilmoitus ympäristölle vaaraa aiheuttavasta toiminnasta"/>
    <x v="1"/>
    <s v="0.3"/>
    <s v="Q4/2021"/>
    <m/>
    <m/>
    <s v="Ympäristönsuojelulaki (527/2014)"/>
    <x v="1"/>
    <x v="3"/>
    <s v="alle 6001"/>
    <s v="Ympäristöministeriö"/>
  </r>
  <r>
    <s v="Ilmoitus yleisestä kokouksesta"/>
    <m/>
    <s v="Ilmoitus yleisestä kokouksesta"/>
    <x v="1"/>
    <s v="Ei digitoteutusta"/>
    <m/>
    <s v="Myös luonnollisille henkilöille"/>
    <m/>
    <m/>
    <x v="0"/>
    <x v="5"/>
    <s v=""/>
    <s v=""/>
  </r>
  <r>
    <s v="Ilmoitus yleisötilaisuuden järjestämisestä"/>
    <m/>
    <s v="Ilmoitus yleisötilaisuuden järjestämisestä"/>
    <x v="1"/>
    <s v="Ei digitoteutusta"/>
    <m/>
    <s v="Myös luonnollisille henkilöille"/>
    <m/>
    <m/>
    <x v="0"/>
    <x v="5"/>
    <s v=""/>
    <s v=""/>
  </r>
  <r>
    <s v="Terveydensuojelulain mukainen lomake päiväkoti"/>
    <s v="Ilmoitus uudenpäiväkotitilan perustamisesta, käyttöönotosta tai toiminnan/tilojen olennaisesta muutoksesta."/>
    <s v="Ilmoitus ympäristölle vaaraa aiheuttavasta toiminnasta"/>
    <x v="1"/>
    <s v="0.3"/>
    <s v="Q4/2021"/>
    <m/>
    <m/>
    <s v="Ympäristönsuojelulaki (527/2014)"/>
    <x v="1"/>
    <x v="3"/>
    <s v="alle 6001"/>
    <s v="Ympäristöministeriö"/>
  </r>
  <r>
    <s v="Terveydensuojelulain mukainen lomake uimahalli kylpylä uu allastila"/>
    <s v="Ilmoitus uuden uimahallin, kylpylän tai muun allastilan perustamisesta, käyttöönotosta tai toiminnan/tilojen olennaisesta muutoksesta."/>
    <s v="Ilmoitus ympäristölle vaaraa aiheuttavasta toiminnasta"/>
    <x v="1"/>
    <s v="0.3"/>
    <s v="Q4/2021"/>
    <m/>
    <m/>
    <s v="Ympäristönsuojelulaki (527/2014)"/>
    <x v="1"/>
    <x v="3"/>
    <s v="alle 6001"/>
    <s v="Ympäristöministeriö"/>
  </r>
  <r>
    <s v="Terveydensuojelulain mukainen lomake lastenkoti vanhainkoti muu sosiaalialan huoneisto"/>
    <s v="Ilmoitus uuden lastenkodin, vanhainkodin tai muun sosiaalialan huoneiston perustamisesta, käyttöönotosta tai toiminnan/tilojen olennaisesta muutoksesta."/>
    <s v="Ilmoitus ympäristölle vaaraa aiheuttavasta toiminnasta"/>
    <x v="1"/>
    <s v="0.3"/>
    <s v="Q4/2021"/>
    <m/>
    <m/>
    <s v="Ympäristönsuojelulaki (527/2014)"/>
    <x v="1"/>
    <x v="3"/>
    <s v="alle 6001"/>
    <s v="Ympäristöministeriö"/>
  </r>
  <r>
    <s v="Terveydensuojelulain mukainen lomake solarium liitelomake"/>
    <s v="Ilmoitus uuden kauneus- tai jalkahoitolan, tatuointiliikkeen, solariumin tms. perustamisesta, käyttöönotosta tai toiminnan/tilojen olennaisesta muutoksesta."/>
    <s v="Ilmoitus ympäristölle vaaraa aiheuttavasta toiminnasta"/>
    <x v="1"/>
    <s v="0.3"/>
    <s v="Q4/2021"/>
    <m/>
    <m/>
    <s v="Ympäristönsuojelulaki (527/2014)"/>
    <x v="1"/>
    <x v="3"/>
    <s v="alle 6001"/>
    <s v="Ympäristöministeriö"/>
  </r>
  <r>
    <s v="Terveydensuojelulain mukainen lomake kokoontumishuoneisto liikuntatila kuntosali"/>
    <s v="Ilmoitus uuden julkisen huvi- tai kokoontumishuoneiston, liikuntatilan, kuntosalin tms. perustamisesta, käyttöönotosta tai toiminnan/tilojen olennaisesta muutoksesta."/>
    <s v="Ilmoitus ympäristölle vaaraa aiheuttavasta toiminnasta"/>
    <x v="1"/>
    <s v="0.3"/>
    <s v="Q4/2021"/>
    <m/>
    <m/>
    <s v="Ympäristönsuojelulaki (527/2014)"/>
    <x v="1"/>
    <x v="3"/>
    <s v="alle 6001"/>
    <s v="Ympäristöministeriö"/>
  </r>
  <r>
    <s v="Terveydensuojelulain mukainen lomake hotelli ja muu vastaava majoitushuoneisto"/>
    <s v="Ilmoitus uuden hotellin ja muun vastaavan majoitushuoneiston perustamisesta, käyttöönotosta tai toiminnan/tilojen olennaisesta muutoksesta."/>
    <s v="Ilmoitus ympäristölle vaaraa aiheuttavasta toiminnasta"/>
    <x v="1"/>
    <s v="0.3"/>
    <s v="Q4/2021"/>
    <m/>
    <m/>
    <s v="Ympäristönsuojelulaki (527/2014)"/>
    <x v="1"/>
    <x v="3"/>
    <s v="alle 6001"/>
    <s v="Ympäristöministeriö"/>
  </r>
  <r>
    <s v="Terveydensuojelulain mukainen lomake loma-asuntojen liitelomake"/>
    <s v="Liite ilmoitukseen toiminnanharjoittajan uudesta loma-asunnosta."/>
    <s v="Ilmoitus ympäristölle vaaraa aiheuttavasta toiminnasta"/>
    <x v="1"/>
    <s v="0.3"/>
    <s v="Q4/2021"/>
    <m/>
    <m/>
    <s v="Ympäristönsuojelulaki (527/2014)"/>
    <x v="1"/>
    <x v="3"/>
    <s v="alle 6001"/>
    <s v="Ympäristöministeriö"/>
  </r>
  <r>
    <s v="Terveydensuojelulain mukainen lomake yleinen sauna"/>
    <s v="Ilmoitus uuden yleisen saunan perustamisesta/käyttöönotosta tai olennaisesta muutoksesta."/>
    <s v="Ilmoitus ympäristölle vaaraa aiheuttavasta toiminnasta"/>
    <x v="1"/>
    <s v="0.3"/>
    <s v="Q4/2021"/>
    <m/>
    <m/>
    <s v="Ympäristönsuojelulaki (527/2014)"/>
    <x v="1"/>
    <x v="3"/>
    <s v="alle 6001"/>
    <s v="Ympäristöministeriö"/>
  </r>
  <r>
    <s v="Ympäristönsuojelun luvat ja ilmoitukset"/>
    <s v="Etelä-Satakunnan ympäristötoimisto on toimijana.  Toimintaan kuuluu seuraavat toimet ja niihin liittyvät luvat:  ympäristön pilaantumisen valvonta ja ennaltaehkäisy, ympäristöluvat, jätehuollon, vesihuollon, ojitusasioiden, vesirakentamisen ja maa-ainesten oton lupa- ja valvontatehtävät, maasto- ja vesiliikenteen lupa-asiat, maisematyöluvat asemakaava-alueilla, ajoneuvojen siirtotehtävät, luonnonmuistomerkkien rauhoittaminen"/>
    <s v="Ilmoitus ympäristölle vaaraa aiheuttavasta toiminnasta"/>
    <x v="1"/>
    <s v="0.5"/>
    <s v="Q4/2022"/>
    <s v="Myös luonnollisille henkilöille"/>
    <m/>
    <s v="Ympäristönsuojelulaki (527/2014)"/>
    <x v="1"/>
    <x v="16"/>
    <s v="10 001 - 20 000"/>
    <s v="Ympäristöministeriö"/>
  </r>
  <r>
    <s v="KRP - Ympäristönsuojelun luvat: Ympäristösuojelulain mukainen yleinen ilmoiuts"/>
    <s v="Ympäristölupaa korvaava kevyempi ilmoitus"/>
    <s v="Ilmoitus ympäristölle vaaraa aiheuttavasta toiminnasta"/>
    <x v="1"/>
    <s v="1.0"/>
    <m/>
    <s v="Myös luonnollisille henkilöille"/>
    <m/>
    <s v="Ympäristönsuojelulaki (527/2014)"/>
    <x v="1"/>
    <x v="10"/>
    <s v="yli 100 000"/>
    <s v="Ympäristöministeriö"/>
  </r>
  <r>
    <s v="Ilmoitus ilotulitteiden varastoinnista myynnin yhteydessä"/>
    <s v="Verkkosivuilta tulostettava lomake. Vastuutaho: Etelä-Savon Pelastuslaitos"/>
    <s v="Ilmoitus ympäristölle vaaraa aiheuttavasta toiminnasta"/>
    <x v="1"/>
    <s v="0.3"/>
    <s v="Q4/2022"/>
    <s v="Myös luonnollisille henkilöille"/>
    <s v="Tavoitteena on valtakunnallinen sovellus vuoden 2022 loppuun mennessä. Aikatulu on haasteellinen ja maakuntauudistus vaikuttaa asiaan myös."/>
    <s v="Ympäristönsuojelulaki (527/2014)"/>
    <x v="1"/>
    <x v="11"/>
    <s v="40 001 - 100 000"/>
    <s v="Ympäristöministeriö"/>
  </r>
  <r>
    <s v="Ympäristönsuojelu, ympäristöluvat ja ilmoitukset"/>
    <s v="Ympäristölupa"/>
    <s v="Ilmoitus ympäristölle vaaraa aiheuttavasta toiminnasta"/>
    <x v="1"/>
    <s v="0.3"/>
    <s v="Q4/2021"/>
    <s v="Vain elinkeinotoimintaa harjoittaville"/>
    <s v="Tulossa ePermitiin"/>
    <s v="Ympäristönsuojelulaki (527/2014)"/>
    <x v="1"/>
    <x v="3"/>
    <s v="yli 100 000"/>
    <s v="Ympäristöministeriö"/>
  </r>
  <r>
    <s v="Ympäristönsuojelu, ympäristöluvat ja ilmoitukset"/>
    <s v="Ympäristöluvat ja ilmoitukset"/>
    <s v="Ilmoitus ympäristölle vaaraa aiheuttavasta toiminnasta"/>
    <x v="1"/>
    <s v="1.0"/>
    <m/>
    <s v="Myös luonnollisille henkilöille"/>
    <m/>
    <s v="Ympäristönsuojelulaki (527/2014)"/>
    <x v="1"/>
    <x v="6"/>
    <s v="40 001 - 100 000"/>
    <s v="Ympäristöministeriö"/>
  </r>
  <r>
    <s v="Ympäristönsuojelu, ympäristöluvat ja ilmoitukset"/>
    <m/>
    <s v="Ilmoitus ympäristölle vaaraa aiheuttavasta toiminnasta"/>
    <x v="1"/>
    <s v="0.3"/>
    <s v="Myöhemmin"/>
    <s v="Myös luonnollisille henkilöille"/>
    <s v="Palvelun tuottaa Suupohjan peruspalveluliikelaitokuntayhtymä, Toimii vastuu organisaationa"/>
    <s v="Ympäristönsuojelulaki (527/2014)"/>
    <x v="2"/>
    <x v="14"/>
    <s v="alle 6001"/>
    <s v="Ympäristöministeriö"/>
  </r>
  <r>
    <s v="Terveydensuojelulain mukaiset ilmoitukset"/>
    <m/>
    <s v="Ilmoitus ympäristölle vaaraa aiheuttavasta toiminnasta"/>
    <x v="1"/>
    <s v="0.3"/>
    <s v="Myöhemmin"/>
    <s v="Vain elinkeinotoimintaa harjoittaville"/>
    <s v="Palvelun tuottaa Suupohjan peruspalveluliikelaitokuntayhtymä, Toimii vastuu organisaationa"/>
    <s v="Ympäristönsuojelulaki (527/2014)"/>
    <x v="2"/>
    <x v="14"/>
    <s v="alle 6001"/>
    <s v="Ympäristöministeriö"/>
  </r>
  <r>
    <s v="Ilmoitusmenettely rakennustyöstä"/>
    <m/>
    <s v="Ilmoitusmenettely rakennustyöstä"/>
    <x v="1"/>
    <s v="0.9"/>
    <m/>
    <s v="Myös luonnollisille henkilöille"/>
    <m/>
    <m/>
    <x v="1"/>
    <x v="3"/>
    <s v="alle 6001"/>
    <s v=""/>
  </r>
  <r>
    <s v="Ilotulitteiden käyttölupa juhlissa ja tapahtumissa"/>
    <s v="Verkkosivuilta tulostettava lomake. Vastuutaho: Etelä-Savon Pelastuslaitos"/>
    <s v="Ilotulitteiden käyttölupa juhlissa ja tapahtumissa"/>
    <x v="1"/>
    <s v="0.3"/>
    <s v="Q4/2022"/>
    <s v="Myös luonnollisille henkilöille"/>
    <s v="Tavoitteena on valtakunnallinen sovellus vuoden 2022 loppuun mennessä. Aikatulu on haasteellinen ja maakuntauudistus vaikuttaa asiaan myös."/>
    <m/>
    <x v="1"/>
    <x v="11"/>
    <s v="40 001 - 100 000"/>
    <s v=""/>
  </r>
  <r>
    <s v="Kasvatus ja koulutus, iltapäivätoiminnan harkinnanvarainen lisäavustushakemus"/>
    <s v="Kasvatus- ja koulutuslautakunnan periaatteiden mukaisesti myönnettävät harkinnanvaraiset lisäavustukset perusopetuslain mukaisen iltapäivätoiminnan järjestäjille."/>
    <s v="iltapäivätoiminnan harkinnanvarainen lisäavustushakemus"/>
    <x v="5"/>
    <m/>
    <m/>
    <s v="Vain elinkeinotoimintaa harjoittaville"/>
    <m/>
    <m/>
    <x v="1"/>
    <x v="6"/>
    <s v="yli 100 000"/>
    <s v=""/>
  </r>
  <r>
    <s v="Kasvatus ja koulutus, iltapäivätoiminnan maksuvapautuskompensaatiohakemus"/>
    <s v="Järjestöt ja muut yhteisöt voivat hakea perusopetuslain mukaisen iltapäivätoiminnan maksuvapautuskompensaatiota maksuhuojennusten takia menetetyistä asiakasmaksuista."/>
    <s v="iltapäivätoiminnan maksuvapautuskompensaatiohakemus"/>
    <x v="0"/>
    <m/>
    <m/>
    <s v="Vain elinkeinotoimintaa harjoittaville"/>
    <m/>
    <m/>
    <x v="1"/>
    <x v="6"/>
    <s v="yli 100 000"/>
    <s v=""/>
  </r>
  <r>
    <s v="Jatkuva tonttihaku"/>
    <s v="Tontit, joille ei ole löydetty toteuttajaa (varaajaa), siirtyvät jatkuvaan tonttihakuun, jolloin tontit ovat kaikkien kiinnostuneiden haettavissa."/>
    <s v="Jatkuva tonttihaku"/>
    <x v="3"/>
    <s v="0.5"/>
    <m/>
    <m/>
    <m/>
    <m/>
    <x v="1"/>
    <x v="6"/>
    <s v="yli 100 000"/>
    <s v=""/>
  </r>
  <r>
    <s v="Johtoselvitys"/>
    <s v="Kaupungin keskitetty maanalaisten johtojen ja rakenteiden sijaintipalvelu. Ennen kaivutöihin ryhtymistä kaivajan on hankittava ajantasaiset tiedot johtotietopalvelusta (Jopa)."/>
    <s v="Johtotietopalvelu"/>
    <x v="2"/>
    <s v="1.0"/>
    <m/>
    <s v="Myös luonnollisille henkilöille"/>
    <m/>
    <s v="Maankäyttö- ja rakennuslaki (132/1999)"/>
    <x v="1"/>
    <x v="6"/>
    <s v="yli 100 000"/>
    <s v="Ympäristöministeriö"/>
  </r>
  <r>
    <s v="Johtotietopalvelu"/>
    <s v="Kunnan keskitetty maanalaisten johtojen ja rakenteiden sijaintipalvelu. Ennen kaivutöihin ryhtymistä kaivajan on hankittava ajantasaiset tiedot johtojen sijainnista kunnalta."/>
    <s v="Johtotietopalvelu"/>
    <x v="3"/>
    <s v="0.5"/>
    <s v="Myöhemmin"/>
    <s v="Myös luonnollisille henkilöille"/>
    <s v="Ohjelmistotoimittajasta johtuvat syyt: rekisteriperusteinen toisen puolesta asioinnin mahdollisuus puuttuu."/>
    <s v="Maankäyttö- ja rakennuslaki (132/1999)"/>
    <x v="1"/>
    <x v="2"/>
    <s v="alle 6001"/>
    <s v="Ympäristöministeriö"/>
  </r>
  <r>
    <s v="Ilmoitus yrityskaupasta"/>
    <s v="Yritykset, jotka ovat lain mukaan velvollisia tekemään ilmoituksen yrityskaupastaan, toimittavat ilmoituksen liitteineen turvaviestillä."/>
    <s v="Ilmoitus yrityskaupasta"/>
    <x v="1"/>
    <s v="0.5"/>
    <s v="Q4/2022"/>
    <s v="Vain elinkeinotoimintaa harjoittaville"/>
    <m/>
    <m/>
    <x v="0"/>
    <x v="8"/>
    <s v=""/>
    <s v=""/>
  </r>
  <r>
    <s v="Johtotietopalvelu"/>
    <s v="Kaupungin keskitetty maanalaisten johtojen ja rakenteiden sijaintipalvelu. Ennen kaivutöihin ryhtymistä kaivajan on hankittava ajantasaiset tiedot..."/>
    <s v="Johtotietopalvelu"/>
    <x v="3"/>
    <s v="Ei digitoteutusta"/>
    <s v="Myöhemmin"/>
    <s v="Myös luonnollisille henkilöille"/>
    <m/>
    <s v="Maankäyttö- ja rakennuslaki (132/1999)"/>
    <x v="1"/>
    <x v="6"/>
    <s v="40 001 - 100 000"/>
    <s v="Ympäristöministeriö"/>
  </r>
  <r>
    <s v="Johtotietopalvelu"/>
    <s v="Kaupungin keskitetty maanalaisten johtojen ja rakenteiden sijaintipalvelu. Ennen kaivutöihin ryhtymistä kaivajan on hankittava ajantasaiset tiedot"/>
    <s v="Johtotietopalvelu"/>
    <x v="3"/>
    <s v="0.9"/>
    <m/>
    <s v="Myös luonnollisille henkilöille"/>
    <s v="Valtio valmistelee valtakunnallista palvelua"/>
    <s v="Maankäyttö- ja rakennuslaki (132/1999)"/>
    <x v="1"/>
    <x v="15"/>
    <s v="yli 100 000"/>
    <s v="Ympäristöministeriö"/>
  </r>
  <r>
    <s v="Julkipano (rakentamisen luvat)"/>
    <s v="Lupapäätösten sähköinen julkipano"/>
    <s v="Julkipano"/>
    <x v="0"/>
    <s v="yli 1.1"/>
    <m/>
    <s v="Myös luonnollisille henkilöille"/>
    <m/>
    <s v="Maankäyttö- ja rakennuslaki (132/1999)"/>
    <x v="1"/>
    <x v="21"/>
    <s v="20 001 - 40 000"/>
    <s v="Ympäristöministeriö"/>
  </r>
  <r>
    <s v="Julkisten hankintojen neuvonta"/>
    <s v="Pohjois-Savon alueella saat julkisiin hankintoihin neuvontaa Pohjois-Savon hankinta-asiamieheltä."/>
    <s v="Julkisten hankintojen neuvonta"/>
    <x v="4"/>
    <s v="Ei digitoteutusta"/>
    <s v="Q4/2022"/>
    <s v="Vain elinkeinotoimintaa harjoittaville"/>
    <m/>
    <m/>
    <x v="1"/>
    <x v="2"/>
    <s v="yli 100 000"/>
    <s v=""/>
  </r>
  <r>
    <s v="Imeväisikäisten ruokintaan liittyvän kaupallisen tiedotusaineiston ennakkotarkastus"/>
    <s v="Terveyden ja hyvinvoinnin laitos (THL) tarkistaa imeväisikäisten ruokintaan liittyvän kaupallisen tiedotusaineiston. Kaikille, jotka tuottavat kaupallista aineistoa liittyen imeväisikäisten ravitsemukseen ja ruokintaan."/>
    <s v="Imeväisikäisten ruokintaan liittyvän kaupallisen tiedotusaineiston ennakkotarkastus"/>
    <x v="3"/>
    <s v="0.5"/>
    <s v="Q4/2022"/>
    <s v="Myös luonnollisille henkilöille"/>
    <s v="Toiminnalliset syyt."/>
    <m/>
    <x v="0"/>
    <x v="9"/>
    <s v=""/>
    <s v=""/>
  </r>
  <r>
    <s v="Intrastat-ilmoituspalvelu yrityksille"/>
    <s v="Anna tilastoilmoitus tuonnista ja viennistä EU-sisäkaupassa."/>
    <s v="Intrastat-ilmoituspalvelu yrityksille"/>
    <x v="1"/>
    <s v="1.1"/>
    <m/>
    <s v="Vain elinkeinotoimintaa harjoittaville"/>
    <m/>
    <m/>
    <x v="0"/>
    <x v="1"/>
    <s v=""/>
    <s v=""/>
  </r>
  <r>
    <s v="Intrastat-sanoma-asiointi yrityksille"/>
    <s v="Anna tilastoilmoitus tuonnista ja viennistä EU-sisäkaupassa sanoma-asioinnilla."/>
    <s v="Intrastat-sanoma-asiointi yrityksille"/>
    <x v="1"/>
    <s v="yli 1.1"/>
    <m/>
    <s v="Vain elinkeinotoimintaa harjoittaville"/>
    <m/>
    <m/>
    <x v="0"/>
    <x v="1"/>
    <s v=""/>
    <s v=""/>
  </r>
  <r>
    <s v="Irrottaudu kartellista ja vapaudu seuraamusmaksusta"/>
    <s v="Puhelimitse ja/tai turvaviesti"/>
    <s v="Irrottaudu kartellista ja vapaudu seuraamusmaksusta"/>
    <x v="1"/>
    <s v="0.5"/>
    <s v="Q4/2022"/>
    <s v="Vain elinkeinotoimintaa harjoittaville"/>
    <m/>
    <m/>
    <x v="0"/>
    <x v="8"/>
    <s v=""/>
    <s v=""/>
  </r>
  <r>
    <s v="Jatko-osa, hakemus ilma-aluksen rekisteröimiseksi"/>
    <m/>
    <s v="Jatko-osa, hakemus ilma-aluksen rekisteröimiseksi"/>
    <x v="1"/>
    <s v="0.3"/>
    <s v="Myöhemmin"/>
    <s v="Myös luonnollisille henkilöille"/>
    <s v="Yleinen taloudellinen tilanne"/>
    <m/>
    <x v="0"/>
    <x v="0"/>
    <s v=""/>
    <s v=""/>
  </r>
  <r>
    <s v="Järjestötyö"/>
    <s v="Yhdistykset ja järjestöt voivat olla yhteydessä kulttuuripalveluiden työtekijöihin kaikissa yhteistyön tiimoilta kunnan kanssa."/>
    <s v="Järjestötyö"/>
    <x v="3"/>
    <s v="Ei digitoteutusta"/>
    <s v="Myöhemmin"/>
    <s v="Vain elinkeinotoimintaa harjoittaville"/>
    <m/>
    <m/>
    <x v="1"/>
    <x v="3"/>
    <s v="alle 6001"/>
    <s v=""/>
  </r>
  <r>
    <s v="Jobs in Finland"/>
    <s v="Jobs in Finland is part of Talent Boost, an initiative that aims to promote employment-based immigration to tackle the labor shortage in Finland. This service aims to aggregate job openings that don’t require Finnish skills, serving employers in Finland and job seekers in Finland and abroad."/>
    <s v="Jobs in Finland"/>
    <x v="2"/>
    <s v="0.5"/>
    <s v="Q4/2022"/>
    <s v="Myös luonnollisille henkilöille"/>
    <s v="https://kokeile.tyomarkkinatori.fi/en/Etusivu on tarkoitus korvata tämän palvelu."/>
    <m/>
    <x v="0"/>
    <x v="8"/>
    <s v=""/>
    <s v=""/>
  </r>
  <r>
    <s v="KRP - Jatehuollon luvat: Hakemus sekajätteen pidennetystä tyhjennysvälistä"/>
    <s v="Lupa 8 viikon tyhjennysvälille"/>
    <s v="Jäteastian tyhjennysvälin muutoshakemus"/>
    <x v="7"/>
    <s v="1.0"/>
    <m/>
    <s v="Myös luonnollisille henkilöille"/>
    <m/>
    <s v="Jätelaki (646/2011)"/>
    <x v="1"/>
    <x v="10"/>
    <s v="yli 100 000"/>
    <s v="Ympäristöministeriö"/>
  </r>
  <r>
    <s v="KRP - Jätehuollon luvat: Hakemus jäteastian tyhjennysten keskeyttämisestä"/>
    <s v="Lupa jätehuollon keskeyttämiselle"/>
    <s v="Jäteastian tyhjennysvälin muutoshakemus"/>
    <x v="7"/>
    <s v="1.0"/>
    <m/>
    <s v="Myös luonnollisille henkilöille"/>
    <m/>
    <s v="Jätelaki (646/2011)"/>
    <x v="1"/>
    <x v="10"/>
    <s v="yli 100 000"/>
    <s v="Ympäristöministeriö"/>
  </r>
  <r>
    <s v="Jätehuolto - jäteastian tyhjennysvälin pidentäminen"/>
    <s v="Asiakas täyttää Word-lomakkeen ja lähettää sen sähköpostilla tai tulostettuna"/>
    <s v="Jäteastian tyhjennysvälin muutoshakemus"/>
    <x v="7"/>
    <s v="0.3"/>
    <s v="Myöhemmin"/>
    <s v="Myös luonnollisille henkilöille"/>
    <m/>
    <s v="Jätelaki (646/2011)"/>
    <x v="1"/>
    <x v="10"/>
    <s v="20 001 - 40 000"/>
    <s v="Ympäristöministeriö"/>
  </r>
  <r>
    <s v="Jätehuolto"/>
    <m/>
    <s v="Jätehuolto"/>
    <x v="3"/>
    <s v="Ei digitoteutusta"/>
    <m/>
    <s v="Myös luonnollisille henkilöille"/>
    <s v="Järjestämisvastuu Lounais-Suomen JH eikä kaupungilla, joten kehitystyö tapahtuu siella.  Kaupunki ohjaa palveluihinn LSJH"/>
    <s v="Jätelaki (646/2011)"/>
    <x v="1"/>
    <x v="15"/>
    <s v="10 001 - 20 000"/>
    <s v="Ympäristöministeriö"/>
  </r>
  <r>
    <s v="Jätehuolto - Kiinteistön omistajan vaihdos"/>
    <s v="Asiakas täyttää lomakkeen nettisivuilla"/>
    <s v="Jätehuolto"/>
    <x v="1"/>
    <s v="0.5"/>
    <s v="Myöhemmin"/>
    <s v="Myös luonnollisille henkilöille"/>
    <m/>
    <s v="Jätelaki (646/2011)"/>
    <x v="1"/>
    <x v="10"/>
    <s v="20 001 - 40 000"/>
    <s v="Ympäristöministeriö"/>
  </r>
  <r>
    <s v="Julkisen notaarin palvelut"/>
    <s v="Asiakirjojen ja allekirjoitusten oikeaksi todistaminen, toimivallan vahvistaminen, apostille -todistukset"/>
    <s v="Julkisen notaarin palvelut"/>
    <x v="3"/>
    <s v="0.3"/>
    <s v="Myöhemmin"/>
    <s v="Myös luonnollisille henkilöille"/>
    <s v="Palvelua ei voi kaikilta osin sähköistää. Palvelussa käsitellään alkuperäisiä muista viranomaislähteistä peräisin olevia asiakirjoja."/>
    <m/>
    <x v="0"/>
    <x v="1"/>
    <s v=""/>
    <s v=""/>
  </r>
  <r>
    <s v="Jätehuolto - osoitteen muutos"/>
    <s v="Asiakas täyttää lomakkeen nettisivuilla"/>
    <s v="Jätehuolto"/>
    <x v="1"/>
    <s v="0.5"/>
    <s v="Myöhemmin"/>
    <s v="Myös luonnollisille henkilöille"/>
    <m/>
    <s v="Jätelaki (646/2011)"/>
    <x v="1"/>
    <x v="10"/>
    <s v="20 001 - 40 000"/>
    <s v="Ympäristöministeriö"/>
  </r>
  <r>
    <s v="Huvivene- ja kalastussataman jätehuoltosuunnitelman hyväksyminen"/>
    <s v="Merenkulun ympäristönsuojelulain mukaan  huvivenesataman ja sellaisen kalastussataman, johon vuosittain purettu saalismäärä on alle 20 000 kilogrammaa on esitettävä jätehuoltosuunnitelma kunnan ympäristönsuojeluviranomaiselle arvioitavaksi ja hyväksyttäväksi."/>
    <s v="Jätehuolto"/>
    <x v="1"/>
    <s v="Ei digitoteutusta"/>
    <m/>
    <m/>
    <m/>
    <s v="Merenkulun ympäristönsuojelulaki (1672/2009)"/>
    <x v="1"/>
    <x v="6"/>
    <s v="yli 100 000"/>
    <s v="Ympäristöministeriö"/>
  </r>
  <r>
    <s v="KRP - Jätehuollon luvat: Muutoksen hakeminen jätemaksuun"/>
    <s v="Hekmus jätehuollon maksujen kohtuullistamisesta"/>
    <s v="Jätehuolto"/>
    <x v="1"/>
    <s v="1.0"/>
    <m/>
    <s v="Myös luonnollisille henkilöille"/>
    <m/>
    <s v="Jätelaki (646/2011)"/>
    <x v="1"/>
    <x v="10"/>
    <s v="yli 100 000"/>
    <s v="Ympäristöministeriö"/>
  </r>
  <r>
    <s v="Jätehuolto - Jätemaksun kohtuullistaminen"/>
    <s v="Asiakas täyttää Word-lomakkeen ja lähettää sen sähköpostilla tai tulostettuna"/>
    <s v="Jätehuolto"/>
    <x v="1"/>
    <s v="0.3"/>
    <s v="Myöhemmin"/>
    <s v="Myös luonnollisille henkilöille"/>
    <m/>
    <s v="Jätelaki (646/2011)"/>
    <x v="1"/>
    <x v="10"/>
    <s v="20 001 - 40 000"/>
    <s v="Ympäristöministeriö"/>
  </r>
  <r>
    <s v="Jätemaksun muutoshakemus"/>
    <s v="Ekomaksujen kohtuullistamishakemukset saapuvat meille joko kotisivun tai s-postin kautta. Hakemuksia tulee myös postitse."/>
    <s v="Jätehuolto"/>
    <x v="1"/>
    <s v="0.5"/>
    <s v="Myöhemmin"/>
    <s v="Myös luonnollisille henkilöille"/>
    <m/>
    <s v="Jätelaki (646/2011)"/>
    <x v="1"/>
    <x v="7"/>
    <s v="40 001 - 100 000"/>
    <s v="Ympäristöministeriö"/>
  </r>
  <r>
    <s v="Jätteenkuljetus"/>
    <s v="Jätekukko järjestää asukkaiden sekajätteen ja hyötyjätteiden kuljetukset. Saostus- ja umpisäiliölietteiden kuljetukset tilataan suoraan kuljetusyrityksiltä. Yritysten jätehuolto tilataan yritysten jätehuoltopalveluja tuottavilta yrityksiltä."/>
    <s v="Jätehuolto"/>
    <x v="3"/>
    <s v="Ei digitoteutusta"/>
    <m/>
    <s v="Myös luonnollisille henkilöille"/>
    <m/>
    <s v="Jätelaki (646/2011)"/>
    <x v="1"/>
    <x v="2"/>
    <s v="yli 100 000"/>
    <s v="Ympäristöministeriö"/>
  </r>
  <r>
    <s v="Jätteiden keräys ja vastaanotto"/>
    <s v="Kunnalliset jätehuoltopalvelut, kuten jätteen keräyksen, käsittelyn ja jätehuollon palveluverkoston, tuottaa kuntien jäteyhtiö Jätekukko Oy. Yritykset palvelevat toisiaan jätehuollossa."/>
    <s v="Jätehuolto"/>
    <x v="3"/>
    <s v="Ei digitoteutusta"/>
    <m/>
    <s v="Myös luonnollisille henkilöille"/>
    <m/>
    <s v="Jätelaki (646/2011)"/>
    <x v="1"/>
    <x v="2"/>
    <s v="yli 100 000"/>
    <s v="Ympäristöministeriö"/>
  </r>
  <r>
    <s v="Jäteneuvonta"/>
    <s v="Jätekukko antaa neuvontaa asukkaille jätehuollon palveluista, jätteiden vastaanottopaikoista sekä lajittelusta ja kierrätyksestä. Yrityksille neuvontaa antaa palveluja tarjoavat yritykset."/>
    <s v="Jäteneuvonta"/>
    <x v="4"/>
    <s v="Ei digitoteutusta"/>
    <s v="Q4/2022"/>
    <s v="Myös luonnollisille henkilöille"/>
    <s v="Asukkaiden neuvonta kunnallisella jäteyhtiöllä mm. digitaalisena. Yrityksiin kohdistettu neuvonta suoraan yrityksiin toimialakohtaisissa projekteissa."/>
    <s v="Jätelaki (646/2011)"/>
    <x v="1"/>
    <x v="2"/>
    <s v="yli 100 000"/>
    <s v="Ympäristöministeriö"/>
  </r>
  <r>
    <s v="Jätehuollon viranomaispalveluiden asiakaspalvelu"/>
    <s v="Jätehuollon järjestämisen viranomaistehtäviin liittyvä asiakasneuvonta ja -tiedotus. "/>
    <s v="Jäteneuvonta"/>
    <x v="4"/>
    <s v="0.5"/>
    <s v="Q3/2021"/>
    <s v="Myös luonnollisille henkilöille"/>
    <s v="Taustaprosessit ja -teknologia"/>
    <s v="Jätelaki (646/2011)"/>
    <x v="1"/>
    <x v="21"/>
    <s v="yli 100 000"/>
    <s v="Ympäristöministeriö"/>
  </r>
  <r>
    <s v="KRP - Tulossa olevat palvelut: Ilmoitus asumisessa syntyvien jätevesilietteiden omatoimisesta käsittelystä"/>
    <s v="Ilmoitys jätevesilietteen käsittelyn aloittamisesta tai lopettamisesta"/>
    <s v="Jätevesien käsittelyn poikkeamisilmoitus"/>
    <x v="0"/>
    <s v="1.0"/>
    <m/>
    <s v="Myös luonnollisille henkilöille"/>
    <m/>
    <s v="Ympäristönsuojelulaki (527/2014)"/>
    <x v="1"/>
    <x v="10"/>
    <s v="yli 100 000"/>
    <s v="Ympäristöministeriö"/>
  </r>
  <r>
    <s v="KRP - Ympäristönsuojelun luvat: Poikkeamishakemus jätevesien käsittelystä"/>
    <s v="Lupa poiketa jätevesien lainmukaisesta käsittelystä haja-asutusalueella"/>
    <s v="Jätevesien käsittelyn poikkeamisilmoitus"/>
    <x v="0"/>
    <s v="1.0"/>
    <m/>
    <s v="Myös luonnollisille henkilöille"/>
    <m/>
    <s v="Ympäristönsuojelulaki (527/2014)"/>
    <x v="1"/>
    <x v="10"/>
    <s v="yli 100 000"/>
    <s v="Ympäristöministeriö"/>
  </r>
  <r>
    <s v="KRP - Ympäristönsuojelun luvat: Vapautus liittymisestä vesi- tai veimäriverkostoon"/>
    <s v="Lupa olla liittymättä vesihuolto- ja viemäriverkostoon"/>
    <s v="Jätevesien käsittelyn poikkeamisilmoitus"/>
    <x v="0"/>
    <s v="1.0"/>
    <m/>
    <s v="Myös luonnollisille henkilöille"/>
    <m/>
    <s v="Ympäristönsuojelulaki (527/2014)"/>
    <x v="1"/>
    <x v="10"/>
    <s v="yli 100 000"/>
    <s v="Ympäristöministeriö"/>
  </r>
  <r>
    <s v="Vesihuoltolain mukainen 11§ mukainen poikkeaminen"/>
    <s v="Käsitellään lupapiste.fi -palvelun kautta, johon käyttäjä tunnistautuu sähköisesti. Lisäksi verkkosivuilta tulostettava lomake. Vastuualue: Ympäristöpalvelut"/>
    <s v="Jätevesien käsittelyn poikkeamisilmoitus"/>
    <x v="0"/>
    <s v="1.0"/>
    <m/>
    <s v="Myös luonnollisille henkilöille"/>
    <m/>
    <s v="Ympäristönsuojelulaki (527/2014)"/>
    <x v="1"/>
    <x v="11"/>
    <s v="40 001 - 100 000"/>
    <s v="Ympäristöministeriö"/>
  </r>
  <r>
    <s v="Jätehuollon järjestämisen poikkeamispäätökset"/>
    <s v="Jätemaksun kohtuullistamispäätös, jätehuoltomääräysten poikkeamispäätös"/>
    <s v="Jätevesien käsittelyn poikkeamisilmoitus"/>
    <x v="0"/>
    <s v="0.5"/>
    <s v="Q4/2021"/>
    <s v="Myös luonnollisille henkilöille"/>
    <s v="Taustaprosessit ja -teknologia"/>
    <s v="Ympäristönsuojelulaki (527/2014)"/>
    <x v="1"/>
    <x v="21"/>
    <s v="yli 100 000"/>
    <s v="Ympäristöministeriö"/>
  </r>
  <r>
    <s v="Jätevesien käsittelyn poikkeamisilmoitus"/>
    <s v="Määräaikainen poikkeamismahdollisuus jäteveden puhdistusvaatimuksista"/>
    <s v="Jätevesien käsittelyn poikkeamisilmoitus"/>
    <x v="1"/>
    <s v="0.5"/>
    <m/>
    <s v="Myös luonnollisille henkilöille"/>
    <m/>
    <s v="Ympäristönsuojelulaki (527/2014)"/>
    <x v="1"/>
    <x v="7"/>
    <s v="40 001 - 100 000"/>
    <s v="Ympäristöministeriö"/>
  </r>
  <r>
    <s v="Ilmoitus jätteen ammattimaisesta keräystoiminnasta jätehuoltorekisteriin"/>
    <m/>
    <s v="Jätteen ammattimaisen keräyksen ilmoitus"/>
    <x v="1"/>
    <s v="0.3"/>
    <s v="Q4/2022"/>
    <s v="Vain elinkeinotoimintaa harjoittaville"/>
    <m/>
    <s v="Jätelaki (646/2011)"/>
    <x v="1"/>
    <x v="3"/>
    <s v="alle 6001"/>
    <s v="Ympäristöministeriö"/>
  </r>
  <r>
    <s v="Ilmoitus keräystoiminnasta jätehuoltorekisteriin"/>
    <s v="Jätteen ammattimaista keräystä varten tarvitaan ilmoitus jätehuoltorekisteriin."/>
    <s v="Jätteen ammattimaisen keräyksen ilmoitus"/>
    <x v="1"/>
    <s v="0.5"/>
    <m/>
    <m/>
    <s v="Pieni volyymi"/>
    <s v="Jätelaki (646/2011)"/>
    <x v="1"/>
    <x v="6"/>
    <s v="yli 100 000"/>
    <s v="Ympäristöministeriö"/>
  </r>
  <r>
    <s v="KRP - Ympäristönsuojelun luvat: Jätteen ammattimainen keräys"/>
    <s v="Ilmoitus jätteen ammattimaisesta keräyksestä."/>
    <s v="Jätteen ammattimaisen keräyksen ilmoitus"/>
    <x v="1"/>
    <s v="1.0"/>
    <m/>
    <s v="Myös luonnollisille henkilöille"/>
    <m/>
    <s v="Jätelaki (646/2011)"/>
    <x v="1"/>
    <x v="10"/>
    <s v="yli 100 000"/>
    <s v="Ympäristöministeriö"/>
  </r>
  <r>
    <s v="Ilmoitus jätteen ammattimaisesta keräystoiminnasta jätehuoltorekisteriin (Jätelaki 100 §)"/>
    <s v="Ilmoitus jätteen ammattimaisesta keräystoiminnasta"/>
    <s v="Jätteen ammattimaisen keräyksen ilmoitus"/>
    <x v="1"/>
    <s v="0.5"/>
    <s v="Q4/2022"/>
    <s v="Vain elinkeinotoimintaa harjoittaville"/>
    <s v="Lomake on valtion suomi.fi palvelussa, johon linkki. Ei kunnan oma lomake"/>
    <s v="Jätelaki (646/2011)"/>
    <x v="1"/>
    <x v="2"/>
    <s v="yli 100 000"/>
    <s v="Ympäristöministeriö"/>
  </r>
  <r>
    <s v="Ilmoitus jätteen ammattimaisesta keräystoiminnasta"/>
    <s v="Yritys-Suomi.fi sivuilta tulostettava lomake. Vastuualue: Ympäristöpalvelut"/>
    <s v="Jätteen ammattimaisen keräyksen ilmoitus"/>
    <x v="1"/>
    <s v="0.3"/>
    <s v="Q4/2022"/>
    <s v="Myös luonnollisille henkilöille"/>
    <s v="Kunnittain ei ole syytä lähteä rakentamaan erillisilä kuntakohtaisia sähköisiä järjestelmiä ympäristönsuojelulain mukaisille ilmoituksille vaan ympäristönsuojelun ilmoituksille pitäisi olla valtakunnallinen sähköinen portaali. Yhtenä vaihtoehtona on ottaa"/>
    <s v="Jätelaki (646/2011)"/>
    <x v="1"/>
    <x v="11"/>
    <s v="40 001 - 100 000"/>
    <s v="Ympäristöministeriö"/>
  </r>
  <r>
    <s v="Ilmoitus jätteen ammattimaisesta keräystoiminnasta jätehuoltorekisteriin"/>
    <s v="Jätteen ammattimaisesta keräystoiminnasta on tehtävä ilmoitus jätehuoltorekisteriin merkitsemistä varten kunnan ympäristönsuojeluviranomaiselle."/>
    <s v="Jätteen ammattimaisen keräyksen ilmoitus"/>
    <x v="1"/>
    <s v="0.3"/>
    <s v="Q4/2021"/>
    <s v="Myös luonnollisille henkilöille"/>
    <s v="käyttöönotetaan ePermit palvelussa vuoden 2021 aikana"/>
    <s v="Jätelaki (646/2011)"/>
    <x v="1"/>
    <x v="3"/>
    <s v="yli 100 000"/>
    <s v="Ympäristöministeriö"/>
  </r>
  <r>
    <s v="Ilmoitus jätteen ammattimaisesta keräystoiminnasta jätehuoltorekisteriin"/>
    <s v="Jätteen ammattimaisesta keräystoiminnasta on tehtävä ilmoitus jätehuoltorekisteriin merkitsemistä varten kunnan ympäristönsuojeluviranomaiselle."/>
    <s v="Jätteen ammattimaisen keräyksen ilmoitus"/>
    <x v="1"/>
    <s v="0.5"/>
    <s v="Myöhemmin"/>
    <s v="Vain elinkeinotoimintaa harjoittaville"/>
    <s v="Mielellään digitalisoidaan, mutta ei ole resursseja itse viedä asiaa eteenpäin."/>
    <s v="Jätelaki (646/2011)"/>
    <x v="1"/>
    <x v="6"/>
    <s v="40 001 - 100 000"/>
    <s v="Ympäristöministeriö"/>
  </r>
  <r>
    <s v="Ilmoitus jätteen ammattimaisesta keräystoiminnasta jätehuoltorekisteriin"/>
    <s v="Jätteen ammattimaisesta keräystoiminnasta on tehtävä ilmoitus jätehuoltorekisteriin merkitsemistä varten kunnan ympäristönsuojeluviranomaiselle."/>
    <s v="Jätteen ammattimaisen keräyksen ilmoitus"/>
    <x v="1"/>
    <s v="0.5"/>
    <s v="2023, jos sähköinen lupajärjestelmä saadaan käyttöön"/>
    <s v="Vain elinkeinotoimintaa harjoittaville"/>
    <m/>
    <s v="Jätelaki (646/2011)"/>
    <x v="1"/>
    <x v="15"/>
    <s v="yli 100 000"/>
    <s v="Ympäristöministeriö"/>
  </r>
  <r>
    <s v="Jätteen ammattimaisen keräyksen ilmoitus"/>
    <s v="Camilla Enell-Öst"/>
    <s v="Jätteen ammattimaisen keräyksen ilmoitus"/>
    <x v="1"/>
    <s v="0.5"/>
    <m/>
    <s v="Vain elinkeinotoimintaa harjoittaville"/>
    <m/>
    <s v="Jätelaki (646/2011)"/>
    <x v="1"/>
    <x v="7"/>
    <s v="40 001 - 100 000"/>
    <s v="Ympäristöministeriö"/>
  </r>
  <r>
    <s v="Ilmoitus jätteen ammattimaisesta käsittelystä"/>
    <s v="Ilmoitus jätteen ammattimaisesta käsittelystä hoidetaan kokonaisuudessaan Lupapiste -palvelussa&quot;&quot;"/>
    <s v="Jätteen ammattimaisen keräyksen ilmoitus"/>
    <x v="1"/>
    <s v="yli 1.1"/>
    <m/>
    <s v="Myös luonnollisille henkilöille"/>
    <m/>
    <s v="Jätelaki (646/2011)"/>
    <x v="1"/>
    <x v="21"/>
    <s v="20 001 - 40 000"/>
    <s v="Ympäristöministeriö"/>
  </r>
  <r>
    <s v="Ilmoitus pienimuotoisesta jätteiden sijoittamisesta maaperään"/>
    <s v="Ilmoitus tehdään pienimuotoisesta jätteen hyödyntämisestä luvantarpeen harkintaa ja valvonnan toteuttamista varten."/>
    <s v="Jätteen sijoittaminen maaperään"/>
    <x v="1"/>
    <s v="0.5"/>
    <m/>
    <m/>
    <s v="Pieni volyymi"/>
    <s v="Ympäristönsuojelulaki (527/2014)"/>
    <x v="1"/>
    <x v="6"/>
    <s v="yli 100 000"/>
    <s v="Ympäristöministeriö"/>
  </r>
  <r>
    <s v="KRP - Ympäristönsuojelun luvat: Jätteen pienimuotoinen hyödyntäminen maanrakentamisessa"/>
    <s v="Lupa käyttää jätettä pienimuotoisesti maanrakentamisessa"/>
    <s v="Jätteen sijoittaminen maaperään"/>
    <x v="0"/>
    <s v="1.0"/>
    <m/>
    <s v="Myös luonnollisille henkilöille"/>
    <m/>
    <s v="Ympäristönsuojelulaki (527/2014)"/>
    <x v="1"/>
    <x v="10"/>
    <s v="yli 100 000"/>
    <s v="Ympäristöministeriö"/>
  </r>
  <r>
    <s v="Jätehuolto - jätteen sijoittaminen maaperään"/>
    <s v="Asiakas täyttää Word-lomakkeen ja lähettää sen sähköpostilla tai tulostettuna"/>
    <s v="Jätteen sijoittaminen maaperään"/>
    <x v="0"/>
    <s v="0.3"/>
    <s v="Myöhemmin"/>
    <s v="Myös luonnollisille henkilöille"/>
    <m/>
    <s v="Ympäristönsuojelulaki (527/2014)"/>
    <x v="1"/>
    <x v="10"/>
    <s v="20 001 - 40 000"/>
    <s v="Ympäristöministeriö"/>
  </r>
  <r>
    <s v="Jätteen sijoittaminen maaperään (Jätteen kertaluontoinen hyödyntäminen maarakenteissa)"/>
    <s v="Jätteen käytöstä maarakentamisessa tai muusta jätteen sijoittamisesta maaperään tulee olla yhteydessä ympäristökeskukseen ennen toimintaan ryhtymistä."/>
    <s v="Jätteen sijoittaminen maaperään"/>
    <x v="0"/>
    <s v="0.9"/>
    <m/>
    <s v="Myös luonnollisille henkilöille"/>
    <m/>
    <s v="Ympäristönsuojelulaki (527/2014)"/>
    <x v="1"/>
    <x v="3"/>
    <s v="yli 100 000"/>
    <s v="Ympäristöministeriö"/>
  </r>
  <r>
    <s v="Jätteen sijoittaminen maaperään"/>
    <s v="Jätteen käytöstä maarakentamisessa tai muusta jätteen sijoittamisesta maaperään tulee olla yhteydessä ympäristökeskukseen ennen toimintaan ryhtymistä."/>
    <s v="Jätteen sijoittaminen maaperään"/>
    <x v="0"/>
    <s v="0.3"/>
    <s v="Myöhemmin"/>
    <s v="Myös luonnollisille henkilöille"/>
    <s v="Mielellään digitalisoidaan, mutta ei ole resursseja itse viedä asiaa eteenpäin."/>
    <s v="Ympäristönsuojelulaki (527/2014)"/>
    <x v="1"/>
    <x v="6"/>
    <s v="40 001 - 100 000"/>
    <s v="Ympäristöministeriö"/>
  </r>
  <r>
    <s v="Jätteen sijoittaminen maaperään"/>
    <m/>
    <s v="Jätteen sijoittaminen maaperään"/>
    <x v="0"/>
    <s v="0.3"/>
    <s v="Q4/2022"/>
    <m/>
    <m/>
    <s v="Ympäristönsuojelulaki (527/2014)"/>
    <x v="1"/>
    <x v="3"/>
    <s v="alle 6001"/>
    <s v="Ympäristöministeriö"/>
  </r>
  <r>
    <s v="Jätteen sijoittaminen maaperään"/>
    <s v="Jätteen hyödyntäminen maanrakentamisessa ympäristöluvalla"/>
    <s v="Jätteen sijoittaminen maaperään"/>
    <x v="0"/>
    <s v="0.5"/>
    <s v="Myöhemmin"/>
    <s v="Vain elinkeinotoimintaa harjoittaville"/>
    <s v="Huom. Tiettyjä jätteitä voidaan hyödyntää maanrakentamisessa asetuksen 843/2017 nojalla ilmoittamalla ELY-keskukselle"/>
    <s v="Ympäristönsuojelulaki (527/2014)"/>
    <x v="1"/>
    <x v="7"/>
    <s v="40 001 - 100 000"/>
    <s v="Ympäristöministeriö"/>
  </r>
  <r>
    <s v="Kaavamuutos"/>
    <s v="Asemakaavan tai yleiskaavan muutos vastaamaan hakijan tarpeita"/>
    <s v="Kaavatiedot"/>
    <x v="2"/>
    <s v="0.3"/>
    <s v="Q1/2022"/>
    <s v="Myös luonnollisille henkilöille"/>
    <m/>
    <m/>
    <x v="1"/>
    <x v="16"/>
    <s v="10 001 - 20 000"/>
    <s v=""/>
  </r>
  <r>
    <s v="Kaavatuotanto"/>
    <s v="Asema tai yleiskaavan tekeminen"/>
    <s v="Kaavatiedot"/>
    <x v="2"/>
    <s v="0.3"/>
    <s v="Q1/2022"/>
    <s v="Myös luonnollisille henkilöille"/>
    <m/>
    <m/>
    <x v="1"/>
    <x v="16"/>
    <s v="10 001 - 20 000"/>
    <s v=""/>
  </r>
  <r>
    <s v="KRP - Yleisten alueiden luvat: Maa-alueen omistajan lupa muuntamon sijoittamista varten"/>
    <s v="Lupa sitjoittaa muuntamo tai pumppaamo kaupungin omistamalle maalle"/>
    <s v="Kaivu- ja sijoituslupa"/>
    <x v="0"/>
    <s v="1.0"/>
    <m/>
    <s v="Myös luonnollisille henkilöille"/>
    <m/>
    <s v="Laki kadun ja eräiden yleisten alueiden kunnossa- ja puhtaanapidosta (669/1978)"/>
    <x v="1"/>
    <x v="10"/>
    <s v="yli 100 000"/>
    <s v="Liikenne- ja viestintäministeriö"/>
  </r>
  <r>
    <s v="Kaivulupa"/>
    <s v="Yleisellä alueella tapahtuvaan kaivamiseen tarvitset aina erillisen kaivuluvan."/>
    <s v="Kaivu- ja sijoituslupa"/>
    <x v="0"/>
    <s v="1.0"/>
    <m/>
    <s v="Myös luonnollisille henkilöille"/>
    <m/>
    <s v="Laki kadun ja eräiden yleisten alueiden kunnossa- ja puhtaanapidosta (669/1978)"/>
    <x v="1"/>
    <x v="3"/>
    <s v="yli 100 000"/>
    <s v="Liikenne- ja viestintäministeriö"/>
  </r>
  <r>
    <s v="Kaivu- ja sijoitusluvat"/>
    <s v="Kaduille ja muille yleisille alueilla sijoitettavien johtojen sijoitusluvat ja kaivuluvat ja -ilmoitukset."/>
    <s v="Kaivu- ja sijoituslupa"/>
    <x v="0"/>
    <s v="0.5"/>
    <s v="Myöhemmin"/>
    <s v="Vain elinkeinotoimintaa harjoittaville"/>
    <s v="Ohjelmistotoimittajasta johtuvat syyt: rekisteriperusteinen toisen puolesta asioinnin mahdollisuus puuttuu."/>
    <s v="Laki kadun ja eräiden yleisten alueiden kunnossa- ja puhtaanapidosta (669/1978)"/>
    <x v="1"/>
    <x v="2"/>
    <s v="alle 6001"/>
    <s v="Liikenne- ja viestintäministeriö"/>
  </r>
  <r>
    <s v="Kaivuilmoitus"/>
    <s v="Kaivuilmoituksella ilmoitat kaivutyöstä yleisellä alueella."/>
    <s v="Kaivu- ja sijoituslupa"/>
    <x v="0"/>
    <s v="1.0"/>
    <m/>
    <s v="Myös luonnollisille henkilöille"/>
    <m/>
    <s v="Laki kadun ja eräiden yleisten alueiden kunnossa- ja puhtaanapidosta (669/1978)"/>
    <x v="1"/>
    <x v="6"/>
    <s v="40 001 - 100 000"/>
    <s v="Liikenne- ja viestintäministeriö"/>
  </r>
  <r>
    <s v="Kaivulupa"/>
    <s v="Yleisellä alueella tapahtuvaan kaivamiseen tarvitset aina erillisen kaivuluvan."/>
    <s v="Kaivu- ja sijoituslupa"/>
    <x v="0"/>
    <s v="1.0"/>
    <m/>
    <s v="Myös luonnollisille henkilöille"/>
    <m/>
    <s v="Laki kadun ja eräiden yleisten alueiden kunnossa- ja puhtaanapidosta (669/1978)"/>
    <x v="1"/>
    <x v="6"/>
    <s v="40 001 - 100 000"/>
    <s v="Liikenne- ja viestintäministeriö"/>
  </r>
  <r>
    <s v="Kaivulupa"/>
    <m/>
    <s v="Kaivu- ja sijoituslupa"/>
    <x v="0"/>
    <s v="0.9"/>
    <m/>
    <s v="Myös luonnollisille henkilöille"/>
    <m/>
    <s v="Laki kadun ja eräiden yleisten alueiden kunnossa- ja puhtaanapidosta (669/1978)"/>
    <x v="1"/>
    <x v="3"/>
    <s v="alle 6001"/>
    <s v="Liikenne- ja viestintäministeriö"/>
  </r>
  <r>
    <s v="Kaivulupa"/>
    <s v="Yleisellä alueella tapahtuvaan kaivamiseen tarvitset aina erillisen kaivuluvan."/>
    <s v="Kaivu- ja sijoituslupa"/>
    <x v="0"/>
    <s v="0.9"/>
    <m/>
    <s v="Myös luonnollisille henkilöille"/>
    <m/>
    <s v="Maankäyttö- ja rakennuslaki (132/1999)"/>
    <x v="1"/>
    <x v="15"/>
    <s v="yli 100 000"/>
    <s v="Ympäristöministeriö"/>
  </r>
  <r>
    <s v="Kadonneet kirjelähetykset"/>
    <s v="Traficom käsittelee sellaiset kirjelähetykset, joita postiyritys ei pysty jakamaan vastaanottajalle tai palauttamaan lähettäjälle. Useimmiten syynä ovat lähetyksen puutteelliset tai virheelliset osoitetiedot. Asiointipalvelun osalta ei ole kehittämistarvetta."/>
    <s v="Kadonneet kirjelähetykset"/>
    <x v="1"/>
    <s v="0.5"/>
    <m/>
    <s v="Myös luonnollisille henkilöille"/>
    <m/>
    <m/>
    <x v="0"/>
    <x v="0"/>
    <s v=""/>
    <s v=""/>
  </r>
  <r>
    <s v="Kaivoslupa"/>
    <m/>
    <s v="Kaivoslupa"/>
    <x v="0"/>
    <s v="0.5"/>
    <s v="Q4/2022"/>
    <s v="Vain elinkeinotoimintaa harjoittaville"/>
    <s v="Henkilö- ja raharesurssit. Viraston päässä prosessien monimutkaisuus täytyy huomioida kehittämisessä."/>
    <m/>
    <x v="0"/>
    <x v="8"/>
    <s v=""/>
    <s v=""/>
  </r>
  <r>
    <s v="Kaivosturvallisuuslupa"/>
    <m/>
    <s v="Kaivosturvallisuuslupa"/>
    <x v="0"/>
    <s v="0.5"/>
    <s v="Q4/2022"/>
    <s v="Vain elinkeinotoimintaa harjoittaville"/>
    <s v="Henkilö- ja raharesurssit. Viraston päässä prosessien monimutkaisuus täytyy huomioida kehittämisessä."/>
    <m/>
    <x v="0"/>
    <x v="8"/>
    <s v=""/>
    <s v=""/>
  </r>
  <r>
    <s v="Sijoituspaikkalupa (johdot, kaapelit, putket)"/>
    <s v="Haetaan katualueella tehtäville kaivuilla jos ei tarvita sijoituslupaa. Haetaan ePermit ohjelmalla"/>
    <s v="Kaivu- ja sijoituslupa"/>
    <x v="1"/>
    <s v="1.0"/>
    <m/>
    <s v="Myös luonnollisille henkilöille"/>
    <m/>
    <s v="Maankäyttö- ja rakennuslaki (132/1999)"/>
    <x v="1"/>
    <x v="7"/>
    <s v="40 001 - 100 000"/>
    <s v="Ympäristöministeriö"/>
  </r>
  <r>
    <s v="Kalastuslupamyynti"/>
    <s v="Kalastuslupien lupamyynti"/>
    <s v="Kalastuslupa ammattikalastajille"/>
    <x v="0"/>
    <s v="Ei digitoteutusta"/>
    <s v="Q4/2022"/>
    <s v="Myös luonnollisille henkilöille"/>
    <m/>
    <m/>
    <x v="1"/>
    <x v="6"/>
    <s v="40 001 - 100 000"/>
    <s v=""/>
  </r>
  <r>
    <s v="Kalastuslupa ammattikalastajille"/>
    <s v="Ammattikalastaja hakee lupaa kalastaa kaupungin vesialueilla"/>
    <s v="Kalastuslupa ammattikalastajille"/>
    <x v="0"/>
    <s v="0.3"/>
    <m/>
    <s v="Vain elinkeinotoimintaa harjoittaville"/>
    <s v="Pieni volyymi (0-5 kpl vuodessa). Hakemukset ovat vapaamuotoisia, niitä on vähän ja harvoin. Ei kannata tätä varten kehittää digitaalista palvelua tai luvan hakua."/>
    <m/>
    <x v="1"/>
    <x v="15"/>
    <s v="yli 100 000"/>
    <s v=""/>
  </r>
  <r>
    <s v="Kaupunginhallitus, asukasosallisuusavustus"/>
    <s v="Kaupunginhallitus myöntää vuosittain asukasosallisuuden avustuksia. Avustuslajit ovat:1. Yleisavustus muiden kuin kaupungin ylläpitämien asukastilojen ylläpitämiseen ja toiminnan koordinointiin2. Toiminta-avustus asukasosallisuutta parantavien rakenteiden ja menetelmien kehittämiseen3. Pienavustus edellisten avustuslajien mukaisten uusien, alkavien tai kertaluonteisten hankkeiden toteuttamiseen"/>
    <s v="Kansalaistoiminnan tuet ja avustukset"/>
    <x v="5"/>
    <m/>
    <m/>
    <s v="Myös luonnollisille henkilöille"/>
    <m/>
    <m/>
    <x v="1"/>
    <x v="6"/>
    <s v="yli 100 000"/>
    <s v=""/>
  </r>
  <r>
    <s v="Kaupunginhallitus, yleisavustushakemus"/>
    <s v="Kaupunginhallitus myöntää avustuksia vuosittain sellaisille järjestöille joiden toiminta ei kuulu minkään lautakunnan toimialaan."/>
    <s v="Kansalaistoiminnan tuet ja avustukset"/>
    <x v="5"/>
    <m/>
    <m/>
    <s v="Vain elinkeinotoimintaa harjoittaville"/>
    <m/>
    <m/>
    <x v="1"/>
    <x v="6"/>
    <s v="yli 100 000"/>
    <s v=""/>
  </r>
  <r>
    <s v="Liikuntapalvelu, Starttiavustushakemus"/>
    <s v="Helsinkiläiset alle vuoden toimineet yhdistykset tai rekisteröintiprosessin käynnistäneet yhdistykset, joiden pääasiallinen toiminta sääntöjen mukaan on liikuntatoiminta voivat hakea 500 € suuruista starttiavustusta."/>
    <s v="Kansalaistoiminnan tuet ja avustukset"/>
    <x v="5"/>
    <m/>
    <m/>
    <s v="Vain elinkeinotoimintaa harjoittaville"/>
    <m/>
    <m/>
    <x v="1"/>
    <x v="6"/>
    <s v="yli 100 000"/>
    <s v=""/>
  </r>
  <r>
    <s v="Liikuntapalvelu, suunnistuskartta-avustushakemus"/>
    <s v="Helsinkiläiset suunnistusseurat voivat hakea suunnistuskartta-avustusta kartan valmistamisesta aiheutuneisiin kustannuksiin."/>
    <s v="Kansalaistoiminnan tuet ja avustukset"/>
    <x v="5"/>
    <m/>
    <m/>
    <s v="Vain elinkeinotoimintaa harjoittaville"/>
    <m/>
    <m/>
    <x v="1"/>
    <x v="6"/>
    <s v="yli 100 000"/>
    <s v=""/>
  </r>
  <r>
    <s v="Liikuntapalvelu, tapahtuma-avustushakemus"/>
    <s v="Yritykset ja yhteisöt voivat hakea avustusta liikuntatapahtumiin. Tapahtuma-avustukset myönnetään tapahtumille, jotka liikuttavat helsinkiläisiä sekä elävöittävät kaupunkikuvaa."/>
    <s v="Kansalaistoiminnan tuet ja avustukset"/>
    <x v="5"/>
    <m/>
    <m/>
    <s v="Vain elinkeinotoimintaa harjoittaville"/>
    <m/>
    <m/>
    <x v="1"/>
    <x v="6"/>
    <s v="yli 100 000"/>
    <s v=""/>
  </r>
  <r>
    <s v="Kalastuslain mukaiset kiellot ja rajoitukset"/>
    <s v="Palvelu sisältää kalastuksen rajoittamisen (pyydykset, ajankohta, saalis, pyyntimitta yms), Yleiskalastusoikeuden rajoittamisen, Kalojen ja rapujen istuttamiskiellot, Kielto kalastaa padon alapuolella, patoaltaassa tai tekoaltaassa. Em. palvelut tuotetaan kalastuslain mukaisesti ja hoidetaan keskitettyinä tehtävinä 3 ELYn toimesta kielillä suomi ja ruotsi. Palveluiden nykytaso on 0,3, tavoite on volyymiltaan vaikuttavimman yleiskalastusoikeuksien rajoittamista koskien onki-,pilkki- ja viehekalastusoikeuksien rajoittamista koskevan asioinnin osalta asettaa tavoitetaso 0,9-1.0."/>
    <s v="Kalastuslain mukaiset kiellot ja rajoitukset"/>
    <x v="0"/>
    <s v="0.3"/>
    <s v="Q1/2022"/>
    <s v="Myös luonnollisille henkilöille"/>
    <s v="Palvelukokonaisuuden kehittämisen resursoinnin ja rahoituksen haasteet ja aikataulujen yhteensovittaminen. Askelien sovittaminen siten että harppaus ei tule liian suureksi palveluiden tuottamisen turvaamisen kannalta, USPA-sähköisen asianhallinta ja arkistointi järjestelmän käyttöönotto (2020)"/>
    <m/>
    <x v="0"/>
    <x v="8"/>
    <s v=""/>
    <s v=""/>
  </r>
  <r>
    <s v="Kalastuslain mukaiset luvat"/>
    <s v="Palvelu sisältää kalastusoppaiden lupa-asiat, kalastuksenvalvojien luvat, uuden kala- tai rapulajin istutusluvat, kalojen ja rapujen maahantuontiluvat, kaupallisen kalastuksen alueelliset luvat, kalastuksen poikkeusluvat kotiutusistutukseen, siirtoistutusta, kalanviljelyä, tutkimusta, kalastusperinnettä, kalatalousvelvoitteiden toimeenpanoa tai muuta kalavarojen käyttöä ja hoitoa varten. Em. palvelut tuotetaan kalastuslain mukaisesti ja hoidetaan keskitettyinä tehtävinä 3 ELYn toimesta kielillä suomi ja ruotsi. Palveluiden nykytaso on 0,3, tavoite on mahdollistaa volyymiltaan suurimmille ja toistuvimmille asiakasryhmille kalastusoppaille ja kalastuksenvalvojille lupa -asioita koskevan asioinnin sähköisesti ja asettaa tavoitetaso 0,9-1.0."/>
    <s v="Kalastuslain mukaiset luvat"/>
    <x v="0"/>
    <s v="0.3"/>
    <s v="Q1/2022"/>
    <s v="Vain elinkeinotoimintaa harjoittaville"/>
    <s v="Palvelukokonaisuuden kehittämisen resursoinnin ja rahoituksen haasteet ja aikataulujen yhteensovittaminen. Askelien sovittaminen siten että harppaus ei tule liian suureksi palveluiden tuottamisen turvaamisen kannalta, USPA-sähköisen asianhallinta ja arkistointi järjestelmän käyttöönotto (2020)"/>
    <m/>
    <x v="0"/>
    <x v="8"/>
    <s v=""/>
    <s v=""/>
  </r>
  <r>
    <s v="Liikuntapalvelu, toiminta- ja tilankäyttöavustushakemus"/>
    <s v="Helsinkiläiset liikuntaseurat ja  eläkeläis- ja erityisjärjestöt voivat hakea avustusta liikuntatoimintaansa."/>
    <s v="Kansalaistoiminnan tuet ja avustukset"/>
    <x v="5"/>
    <m/>
    <m/>
    <s v="Vain elinkeinotoimintaa harjoittaville"/>
    <m/>
    <m/>
    <x v="1"/>
    <x v="6"/>
    <s v="yli 100 000"/>
    <s v=""/>
  </r>
  <r>
    <s v="Nuorisopalvelut, projektiavustushakemus"/>
    <s v="Tällä hakemuslomakkeella voi hakea avustusta projekteihin, talokerhotoimintaan ja yhdistyksen toiminnan käynnistämiseen. Avustukset on tarkoitettu helsinkiläisille nuorten ryhmille, varhaisnuoriso- ja nuorisoyhdistyksille sekä talokerhojen nuorisotoiminnalle."/>
    <s v="Kansalaistoiminnan tuet ja avustukset"/>
    <x v="5"/>
    <m/>
    <m/>
    <s v="Vain elinkeinotoimintaa harjoittaville"/>
    <m/>
    <m/>
    <x v="1"/>
    <x v="6"/>
    <s v="yli 100 000"/>
    <s v=""/>
  </r>
  <r>
    <s v="Kansainväliset kuljetusluvat"/>
    <s v="Traficom myöntää yrityksille kansainväliset tavara- ja henkilöliikenteen kuljetusluvat sekä kuljetuskirjavihkot."/>
    <s v="Kansainväliset kuljetusluvat"/>
    <x v="0"/>
    <s v="0.3"/>
    <s v="Q4/2022"/>
    <s v="Vain elinkeinotoimintaa harjoittaville"/>
    <s v="Yleinen taloudellinen tilanne"/>
    <m/>
    <x v="0"/>
    <x v="0"/>
    <s v=""/>
    <s v=""/>
  </r>
  <r>
    <s v="Nuorisopalvelut, toiminta- ja palkkausavustusennakkohakemus"/>
    <s v="Tällä verkkolomakkeella voi hakea toiminta- ja/tai palkkausavustusennakkoa. Avustukset on tarkoitettu helsinkiläisten varhaisnuorisoyhdistysten ja nuorisoyhdistysten vuosittaiseen toimintaan ja palkkaukseen."/>
    <s v="Kansalaistoiminnan tuet ja avustukset"/>
    <x v="5"/>
    <m/>
    <m/>
    <s v="Myös luonnollisille henkilöille"/>
    <m/>
    <m/>
    <x v="1"/>
    <x v="6"/>
    <s v="yli 100 000"/>
    <s v=""/>
  </r>
  <r>
    <s v="Nuorisopalvelut, toiminta- ja palkkausavustushakemus"/>
    <s v="Tällä hakemuslomakkeella voi hakea toiminta-avustusta (sisältäen vuokra-avustuksen) ja/tai palkkausavustusta. Avustukset on tarkoitettu helsinkiläisten varhaisnuorisoyhdistysten ja nuorisoyhdistysten vuosittaiseen toimintaan ja palkkaukseen."/>
    <s v="Kansalaistoiminnan tuet ja avustukset"/>
    <x v="5"/>
    <m/>
    <m/>
    <s v="Myös luonnollisille henkilöille"/>
    <m/>
    <m/>
    <x v="1"/>
    <x v="6"/>
    <s v="yli 100 000"/>
    <s v=""/>
  </r>
  <r>
    <s v="Pelastustoimi, yleisavustushakemus"/>
    <s v="Järjestöt, joiden toiminta liittyy onnettomuuksien ehkäisyyn, pelastustoimintaan tai väestönsuojeluun voivat hakea avustusta toimintaansa."/>
    <s v="Kansalaistoiminnan tuet ja avustukset"/>
    <x v="5"/>
    <m/>
    <m/>
    <s v="Vain elinkeinotoimintaa harjoittaville"/>
    <m/>
    <m/>
    <x v="1"/>
    <x v="6"/>
    <s v="yli 100 000"/>
    <s v=""/>
  </r>
  <r>
    <s v="Sosiaali- ja terveystoimi, yleisavustushakemus"/>
    <s v="Järjestöt, joiden toiminta tukee ja täydentää sosiaali- ja terveystoimen toimialaa, voivat hakea avustusta toimintaansa. Tarkemmat tiedot: www.hel.fi/sote &gt; Päätöksenteko &gt; Järjestöyhteistyö ja avustukset."/>
    <s v="Kansalaistoiminnan tuet ja avustukset"/>
    <x v="5"/>
    <m/>
    <m/>
    <s v="Vain elinkeinotoimintaa harjoittaville"/>
    <m/>
    <m/>
    <x v="1"/>
    <x v="6"/>
    <s v="yli 100 000"/>
    <s v=""/>
  </r>
  <r>
    <s v="Kunnan avustukset (konserni)"/>
    <s v="Kunta myöntää yhdistyksille avustuksia"/>
    <s v="Kansalaistoiminnan tuet ja avustukset"/>
    <x v="5"/>
    <s v="0.9"/>
    <s v="Myöhemmin"/>
    <s v="Vain elinkeinotoimintaa harjoittaville"/>
    <s v="Kuntalaisten it-taidot"/>
    <m/>
    <x v="1"/>
    <x v="6"/>
    <s v="20 001 - 40 000"/>
    <s v=""/>
  </r>
  <r>
    <s v="Liikunta-avutus"/>
    <s v="Yhdistykset ja yhteisöt voivat hakea avustusta kunnanhallitukselta."/>
    <s v="Kansalaistoiminnan tuet ja avustukset"/>
    <x v="5"/>
    <s v="1.0"/>
    <m/>
    <s v="Myös luonnollisille henkilöille"/>
    <m/>
    <m/>
    <x v="1"/>
    <x v="12"/>
    <s v="alle 6001"/>
    <s v=""/>
  </r>
  <r>
    <s v="Liikunta-avutus"/>
    <s v="Yhdistykset ja yhteisöt voivat hakea avustusta kunnanhallitukselta."/>
    <s v="Kansalaistoiminnan tuet ja avustukset"/>
    <x v="5"/>
    <s v="1.0"/>
    <m/>
    <s v="Myös luonnollisille henkilöille"/>
    <m/>
    <m/>
    <x v="1"/>
    <x v="12"/>
    <s v="alle 6001"/>
    <s v=""/>
  </r>
  <r>
    <s v="Kulttuuriavustukset"/>
    <s v="Avustustoiminnan tehtävänä on edistää ja monipuolistaa Rovaniemen kulttuuritoimintaa, eri toimijoiden välistä yhteistyötä sekä kulttuurista kansalais- ja harrastustoimintaa."/>
    <s v="Kansalaistoiminnan tuet ja avustukset"/>
    <x v="5"/>
    <s v="0.5"/>
    <s v="Myöhemmin"/>
    <s v="Myös luonnollisille henkilöille"/>
    <m/>
    <m/>
    <x v="1"/>
    <x v="13"/>
    <s v="40 001 - 100 000"/>
    <s v=""/>
  </r>
  <r>
    <s v="Nuorisoavustukset"/>
    <s v="Toiminta-avustukset haettavina rovaniemeläisille nuorisoyhdistyksille ja kohdeavustukset nuorten omille toimintaryhmille sekä nuoriso- ja asukasyhdistyksille. Molemmat tarkoitettu nuorisotoiminnan järjestämiseen."/>
    <s v="Kansalaistoiminnan tuet ja avustukset"/>
    <x v="5"/>
    <s v="0.5"/>
    <s v="Myöhemmin"/>
    <s v="Myös luonnollisille henkilöille"/>
    <m/>
    <m/>
    <x v="1"/>
    <x v="13"/>
    <s v="40 001 - 100 000"/>
    <s v=""/>
  </r>
  <r>
    <s v="Liikuntatoiminta-avustus"/>
    <s v="Paikallisen urheilu- ja liikuntatoiminnan tukemiseen."/>
    <s v="Kansalaistoiminnan tuet ja avustukset"/>
    <x v="5"/>
    <s v="0.5"/>
    <s v="Myöhemmin"/>
    <s v="Myös luonnollisille henkilöille"/>
    <m/>
    <m/>
    <x v="1"/>
    <x v="13"/>
    <s v="40 001 - 100 000"/>
    <s v=""/>
  </r>
  <r>
    <s v="Kulttuuriin liittyvän kansalaistoiminnan tuki ja avustukset"/>
    <s v="Yhdistykset, säätiöt, laitokset ja muut kunnassa toimivat yhteisöt voivat hakea kulttuuritoiminnan harjoittamiseen ja edistämiseen avustuksia kunnalta."/>
    <s v="Kansalaistoiminnan tuet ja avustukset"/>
    <x v="5"/>
    <s v="0.3"/>
    <s v="Q1/2022"/>
    <s v="Vain elinkeinotoimintaa harjoittaville"/>
    <m/>
    <m/>
    <x v="1"/>
    <x v="3"/>
    <s v="alle 6001"/>
    <s v=""/>
  </r>
  <r>
    <s v="Liikunnan kansalaistoiminnan tuki ja avustukset"/>
    <s v="Liikuntajärjestöt ja -yhdistykset voivat hakea avustuksia toimintaansa sekä esimerkiksi liikuntatapahtumien järjestämiseen kunnalta, jonka alueella toimivat."/>
    <s v="Kansalaistoiminnan tuet ja avustukset"/>
    <x v="5"/>
    <s v="0.3"/>
    <s v="Q1/2022"/>
    <s v="Vain elinkeinotoimintaa harjoittaville"/>
    <m/>
    <m/>
    <x v="1"/>
    <x v="3"/>
    <s v="alle 6001"/>
    <s v=""/>
  </r>
  <r>
    <s v="Kaupungin karttapalvelut"/>
    <s v="Palvelussa voi tutustua kaavoihin, tontteihin yms."/>
    <s v="Karttapalvelu"/>
    <x v="2"/>
    <m/>
    <m/>
    <s v="Myös luonnollisille henkilöille"/>
    <m/>
    <s v="Maankäyttö- ja rakennuslaki (132/1999)"/>
    <x v="1"/>
    <x v="3"/>
    <s v="alle 6001"/>
    <s v="Ympäristöministeriö"/>
  </r>
  <r>
    <s v="Kartta-aineistot"/>
    <s v="Kaupungin kartta-aineistojen tilaaminen, erityisesti suunnittelu- ja rakentamiskäyttöön"/>
    <s v="Karttapalvelu"/>
    <x v="2"/>
    <s v="1.0"/>
    <m/>
    <s v="Myös luonnollisille henkilöille"/>
    <m/>
    <s v="Maankäyttö- ja rakennuslaki (132/1999)"/>
    <x v="1"/>
    <x v="6"/>
    <s v="yli 100 000"/>
    <s v="Ympäristöministeriö"/>
  </r>
  <r>
    <s v="Karttatuotanto"/>
    <s v="Toimitetaan tarvittava karttaaineisto"/>
    <s v="Karttapalvelu"/>
    <x v="2"/>
    <s v="0.5"/>
    <s v="Q1/2022"/>
    <s v="Myös luonnollisille henkilöille"/>
    <m/>
    <s v="Maankäyttö- ja rakennuslaki (132/1999)"/>
    <x v="1"/>
    <x v="16"/>
    <s v="10 001 - 20 000"/>
    <s v="Ympäristöministeriö"/>
  </r>
  <r>
    <s v="Karttapalvelut, maankäyttö"/>
    <s v="kunnan tonttien ja palveluiden osalta käytössä www-sivuilla olevat karttapalvelut"/>
    <s v="Karttapalvelu"/>
    <x v="2"/>
    <s v="0.9"/>
    <m/>
    <s v="Myös luonnollisille henkilöille"/>
    <s v="Palveluiden kömpelyys, osaaminen asiakaspuolella"/>
    <s v="Maankäyttö- ja rakennuslaki (132/1999)"/>
    <x v="1"/>
    <x v="13"/>
    <s v="alle 6001"/>
    <s v="Ympäristöministeriö"/>
  </r>
  <r>
    <s v="Karttapalvelu"/>
    <m/>
    <s v="Karttapalvelu"/>
    <x v="2"/>
    <s v="0.9"/>
    <m/>
    <s v="Myös luonnollisille henkilöille"/>
    <m/>
    <s v="Maankäyttö- ja rakennuslaki (132/1999)"/>
    <x v="1"/>
    <x v="15"/>
    <s v="10 001 - 20 000"/>
    <s v="Ympäristöministeriö"/>
  </r>
  <r>
    <s v="Kartta-aineistojen tilaaminen (mm. kaavaotteet)"/>
    <s v="Kaupungin nettisivuilla on lomake, jonka voi täyttää ja tilata aineiston. Esim. rakennuslupaa varten tarvitaan kaavaote."/>
    <s v="Karttapalvelu"/>
    <x v="2"/>
    <s v="0.5"/>
    <s v="Myöhemmin"/>
    <s v="Myös luonnollisille henkilöille"/>
    <m/>
    <s v="Maankäyttö- ja rakennuslaki (132/1999)"/>
    <x v="1"/>
    <x v="13"/>
    <s v="40 001 - 100 000"/>
    <s v="Ympäristöministeriö"/>
  </r>
  <r>
    <s v="Karttapalvelu"/>
    <s v="Asiakas voi tehdä karttaan liittyviä toimintoja, karttapalvelu kaikille asiakkaille (mm. karttapalvelun kautta haetaan vapaat tontit)"/>
    <s v="Karttapalvelu"/>
    <x v="2"/>
    <s v="0.5"/>
    <m/>
    <s v="Myös luonnollisille henkilöille"/>
    <s v="Palvelussa ei tarvita vahvaa tunnistautumista."/>
    <s v="Maankäyttö- ja rakennuslaki (132/1999)"/>
    <x v="1"/>
    <x v="13"/>
    <s v="40 001 - 100 000"/>
    <s v="Ympäristöministeriö"/>
  </r>
  <r>
    <s v="Kansallinen elintarvikkeiden koostumustietokanta Fineli"/>
    <s v="Fineli on elintarvikkeiden kansallinen koostumustietopankki, jota ylläpitää Terveyden ja hyvinvoinnin laitos (THL). Asiakas voi ottaa yhteyttä ylläpitäjiin sähköisen lomakkeen kautta. Asiakas voi ladata tietoja itselleen ilman rekisteröintiä (avoin data). Palvelun käyttäjäjillä tulee olla mahdollisuus myös anonyymiin käyttöön, minkä vuoksi vahvaa tunnistautumista ei edellytetä. Samoin asiakas voi tallentaa ruokapäiväkirjaa joko rekisteröityneenä käyttäjänä tai ilman rekisteröintiä. Palvelua voi käyttää myös rajapinnan (API) kautta."/>
    <s v="Kansallinen elintarvikkeiden koostumustietokanta Fineli"/>
    <x v="2"/>
    <s v="1.0"/>
    <m/>
    <s v="Myös luonnollisille henkilöille"/>
    <m/>
    <m/>
    <x v="0"/>
    <x v="9"/>
    <s v=""/>
    <s v=""/>
  </r>
  <r>
    <s v="Kansallisen harrasteilmailun lentokoulutusluvan hakeminen"/>
    <s v="Lupa on tarkoitettu koulutusorganisaatioille, jotka haluavat antaa teoria- ja lentokoulutusta kansallista harrastelentäjän lupakirjaa varten."/>
    <s v="Kansallisen harrasteilmailun lentokoulutusluvan hakeminen"/>
    <x v="0"/>
    <s v="0.3"/>
    <s v="Myöhemmin"/>
    <s v="Vain elinkeinotoimintaa harjoittaville"/>
    <s v="Yleinen taloudellinen tilanne"/>
    <m/>
    <x v="0"/>
    <x v="0"/>
    <s v=""/>
    <s v=""/>
  </r>
  <r>
    <s v="Kanta-asiakkuuden irtisanominen"/>
    <s v="Asiakas päättää asiakassopimuksen Kelan kanssa."/>
    <s v="Kanta-asiakkuuden irtisanominen"/>
    <x v="3"/>
    <s v="0.9"/>
    <s v="Myöhemmin"/>
    <s v="Vain elinkeinotoimintaa harjoittaville"/>
    <m/>
    <m/>
    <x v="0"/>
    <x v="4"/>
    <s v=""/>
    <s v=""/>
  </r>
  <r>
    <s v="Kanta-asiakkuuden sitoumuksen allekirjoittaminen ja toimittaminen"/>
    <s v="Asiakas allekirjoittaa asiakassopimuksen Kelan kanssa Kanta Ekstranetissä"/>
    <s v="Kanta-asiakkuuden sitoumuksen allekirjoittaminen ja toimittaminen"/>
    <x v="3"/>
    <s v="1.0"/>
    <m/>
    <s v="Vain elinkeinotoimintaa harjoittaville"/>
    <m/>
    <m/>
    <x v="0"/>
    <x v="4"/>
    <s v=""/>
    <s v=""/>
  </r>
  <r>
    <s v="Kanta-palvelun hallinnollinen käyttöönotto"/>
    <s v="Asiakas tekee hakemuksen Kanta-palvelun käyttäjäksi Kanta Ekstranetissä"/>
    <s v="Kanta-palvelun hallinnollinen käyttöönotto"/>
    <x v="3"/>
    <s v="1.0"/>
    <m/>
    <s v="Vain elinkeinotoimintaa harjoittaville"/>
    <m/>
    <m/>
    <x v="0"/>
    <x v="4"/>
    <s v=""/>
    <s v=""/>
  </r>
  <r>
    <s v="Kartat ja karttatulosteet"/>
    <s v="Yritys voi ostaa painettuja karttoja taikka räätälöidyn karttatulosteen haluamaltaan alueelta."/>
    <s v="Kartat ja karttatulosteet"/>
    <x v="3"/>
    <s v="1.0"/>
    <m/>
    <s v="Myös luonnollisille henkilöille"/>
    <m/>
    <m/>
    <x v="0"/>
    <x v="17"/>
    <s v=""/>
    <s v=""/>
  </r>
  <r>
    <s v="Kartta- ja ilmakuvajäjennökset sekä teemakartat"/>
    <s v="Historiallisten karttojen ja ilmakuvien jäljennökset sekä painetutu opaskartat ja teemakartat"/>
    <s v="Karttapalvelu"/>
    <x v="2"/>
    <s v="0.9"/>
    <m/>
    <s v="Myös luonnollisille henkilöille"/>
    <m/>
    <s v="Maankäyttö- ja rakennuslaki (132/1999)"/>
    <x v="1"/>
    <x v="15"/>
    <s v="yli 100 000"/>
    <s v="Ympäristöministeriö"/>
  </r>
  <r>
    <s v="Aluevuokraus: Kadun, torin tai puiston käyttö työalueena"/>
    <s v="Katua, toria tai puistoa voidaan käyttää kaupungin luvalla työalueena esimerkiksi rakennustyössä, muutossa, nostotyössä, kiinteistöremontissa, lumenpudotuksessa, elokuva- ja tv-tuotannoissa tai vaihtolavalle."/>
    <s v="Katutyölupa"/>
    <x v="0"/>
    <s v="0.5"/>
    <m/>
    <m/>
    <m/>
    <m/>
    <x v="1"/>
    <x v="6"/>
    <s v="yli 100 000"/>
    <s v=""/>
  </r>
  <r>
    <s v="Aluevuokraus: Kaivutyöt katu- tai puistoalueella"/>
    <s v="Kaivuilmoituksella ilmoitat kaivutyöstä yleisellä alueella."/>
    <s v="Katutyölupa"/>
    <x v="0"/>
    <s v="0.5"/>
    <m/>
    <m/>
    <m/>
    <m/>
    <x v="1"/>
    <x v="6"/>
    <s v="yli 100 000"/>
    <s v=""/>
  </r>
  <r>
    <s v="Aluevuokraus"/>
    <s v="Aitaamislupa väliaikaiseen työmaakäyttöön"/>
    <s v="Katutyölupa"/>
    <x v="0"/>
    <s v="1.0"/>
    <m/>
    <s v="Myös luonnollisille henkilöille"/>
    <m/>
    <m/>
    <x v="1"/>
    <x v="15"/>
    <s v="yli 100 000"/>
    <s v=""/>
  </r>
  <r>
    <s v="Haittojen hallintasuunnitelman lomake (Katutyöt)"/>
    <m/>
    <s v="Katutyölupa"/>
    <x v="1"/>
    <s v="0.5"/>
    <m/>
    <m/>
    <m/>
    <m/>
    <x v="1"/>
    <x v="6"/>
    <s v="yli 100 000"/>
    <s v=""/>
  </r>
  <r>
    <s v="Katutyölupa"/>
    <s v="Kun katualueella tai puistossa kaivetaan tai tehdään muuta työtä, tarvitaan katutyölupa."/>
    <s v="Katutyölupa"/>
    <x v="0"/>
    <m/>
    <m/>
    <m/>
    <m/>
    <s v="Laki kadun ja eräiden yleisten alueiden kunnossa- ja puhtaanapidosta (669/1978)"/>
    <x v="1"/>
    <x v="6"/>
    <s v="yli 100 000"/>
    <s v="Liikenne- ja viestintäministeriö"/>
  </r>
  <r>
    <s v="KRP - Yleisten alueiden luvat: Katutyölupa"/>
    <s v="Lupa tehdä työtä katualueella"/>
    <s v="Katutyölupa"/>
    <x v="0"/>
    <s v="1.0"/>
    <m/>
    <s v="Myös luonnollisille henkilöille"/>
    <m/>
    <s v="Laki kadun ja eräiden yleisten alueiden kunnossa- ja puhtaanapidosta (669/1978)"/>
    <x v="1"/>
    <x v="10"/>
    <s v="yli 100 000"/>
    <s v="Liikenne- ja viestintäministeriö"/>
  </r>
  <r>
    <s v="Katutyöluvat"/>
    <s v="Kun katualueella tai puistossa kaivetaan tai tehdään muuta työtä, tarvitaan katutyölupa."/>
    <s v="Katutyölupa"/>
    <x v="0"/>
    <s v="1.0"/>
    <m/>
    <s v="Myös luonnollisille henkilöille"/>
    <m/>
    <s v="Laki kadun ja eräiden yleisten alueiden kunnossa- ja puhtaanapidosta (669/1978)"/>
    <x v="1"/>
    <x v="3"/>
    <s v="yli 100 000"/>
    <s v="Liikenne- ja viestintäministeriö"/>
  </r>
  <r>
    <s v="Kasvien tukku- ja vähittäismyynti - Toiminnan aloittaminen"/>
    <s v="Toimijan rekisteröinti kasvinterveysrekisteriin."/>
    <s v="Kasvien tukku- ja vähittäismyynti - Toiminnan aloittaminen"/>
    <x v="1"/>
    <s v="1.0"/>
    <m/>
    <s v="Vain elinkeinotoimintaa harjoittaville"/>
    <m/>
    <s v=""/>
    <x v="0"/>
    <x v="17"/>
    <s v=""/>
    <s v=""/>
  </r>
  <r>
    <s v="Kasvien tukku- ja vähittäismyynti - Toiminnan harjoittaminen"/>
    <s v="Toimija päivittää rekisteritietojaan kasvinterveysrekisteriin säännöllisesti kerran vuodessa."/>
    <s v="Kasvien tukku- ja vähittäismyynti - Toiminnan harjoittaminen"/>
    <x v="1"/>
    <s v="1.0"/>
    <m/>
    <s v="Vain elinkeinotoimintaa harjoittaville"/>
    <m/>
    <s v=""/>
    <x v="0"/>
    <x v="17"/>
    <s v=""/>
    <s v=""/>
  </r>
  <r>
    <s v="Kasvien tukku- ja vähittäismyynti - Toiminnan lopettaminen"/>
    <s v="Toimijan poistaminen kasvinterveysrekisteristä."/>
    <s v="Kasvien tukku- ja vähittäismyynti - Toiminnan lopettaminen"/>
    <x v="0"/>
    <s v="1.0"/>
    <m/>
    <s v="Vain elinkeinotoimintaa harjoittaville"/>
    <m/>
    <s v=""/>
    <x v="0"/>
    <x v="17"/>
    <s v=""/>
    <s v=""/>
  </r>
  <r>
    <s v="Kasvinsuojeluaineisiin liittyvä asiointi (lomakkeita 6 kpl)"/>
    <s v="Haetaan kasvinsuojeluainelupaa"/>
    <s v="Kasvinsuojeluaineisiin liittyvä asiointi (lomakkeita 6 kpl)"/>
    <x v="1"/>
    <s v="0.5"/>
    <s v="Myöhemmin"/>
    <s v="Vain elinkeinotoimintaa harjoittaville"/>
    <s v="Henkilö- ja raharesurssit. Tekniset esteet, jos osa hakijoista on ulkomaalaisia."/>
    <m/>
    <x v="0"/>
    <x v="8"/>
    <s v=""/>
    <s v=""/>
  </r>
  <r>
    <s v="Kasvinsuojeluainekouluttajaksi/tutkinnonjärjestäjäksi/ruiskuntestaajaksi haku"/>
    <m/>
    <s v="Kasvinsuojeluainekouluttajaksi/tutkinnonjärjestäjäksi/ruiskuntestaajaksi haku"/>
    <x v="0"/>
    <s v="0.5"/>
    <s v="Q2/2022"/>
    <s v="Myös luonnollisille henkilöille"/>
    <s v="Henkilö- ja raharesurssit"/>
    <m/>
    <x v="0"/>
    <x v="8"/>
    <s v=""/>
    <s v=""/>
  </r>
  <r>
    <s v="Kasvintuotannon aloittamisen tuet"/>
    <s v="Toimija hakee julkista rahoitusta toiminnan aloittamiseen."/>
    <s v="Kasvintuotannon aloittamisen tuet"/>
    <x v="5"/>
    <s v="1.0"/>
    <m/>
    <s v="Myös luonnollisille henkilöille"/>
    <m/>
    <s v=""/>
    <x v="0"/>
    <x v="17"/>
    <s v=""/>
    <s v=""/>
  </r>
  <r>
    <s v="Kasvintuotannon harjoittaminen"/>
    <s v="Viljelijä voi ilmoittaa karanteenikasvituhoojasta. Palvelun tämän hetken toteutustaso on riittävä."/>
    <s v="Kasvintuotannon harjoittaminen"/>
    <x v="0"/>
    <s v="0.5"/>
    <m/>
    <s v="Myös luonnollisille henkilöille"/>
    <m/>
    <s v=""/>
    <x v="0"/>
    <x v="17"/>
    <s v=""/>
    <s v=""/>
  </r>
  <r>
    <s v="Kasvit, metsä ja puu - Kasvipassia vaativan toiminnan aloittaminen"/>
    <s v="Kasvipassin käyttövelvollisen toimijan hyväksyminen."/>
    <s v="Kasvit, metsä ja puu - Kasvipassia vaativan toiminnan aloittaminen"/>
    <x v="0"/>
    <s v="1.0"/>
    <m/>
    <s v="Vain elinkeinotoimintaa harjoittaville"/>
    <m/>
    <s v=""/>
    <x v="0"/>
    <x v="17"/>
    <s v=""/>
    <s v=""/>
  </r>
  <r>
    <s v="Kasvit, metsä ja puu - Kasvipassia vaativan toiminnan harjoittaminen"/>
    <s v="Kasvipassin käyttövelvollinen toimija ylläpitää rekisteritietojaan vuosittain."/>
    <s v="Kasvit, metsä ja puu - Kasvipassia vaativan toiminnan harjoittaminen"/>
    <x v="0"/>
    <s v="1.0"/>
    <m/>
    <s v="Vain elinkeinotoimintaa harjoittaville"/>
    <m/>
    <s v=""/>
    <x v="0"/>
    <x v="17"/>
    <s v=""/>
    <s v=""/>
  </r>
  <r>
    <s v="Kasvit, metsä ja puu - Kasvipassia vaativan toiminnan lopettaminen"/>
    <s v="Toimijan poistaminen kasvinterveysrekisteristä."/>
    <s v="Kasvit, metsä ja puu - Kasvipassia vaativan toiminnan lopettaminen"/>
    <x v="0"/>
    <s v="1.0"/>
    <m/>
    <s v="Vain elinkeinotoimintaa harjoittaville"/>
    <m/>
    <s v=""/>
    <x v="0"/>
    <x v="17"/>
    <s v=""/>
    <s v=""/>
  </r>
  <r>
    <s v="Kasvit, metsä ja puu - Luomu luvat"/>
    <s v="Kasvinviljelijä hakee luomukasvintuotannon poikkeuslupia"/>
    <s v="Kasvit, metsä ja puu - Luomu luvat"/>
    <x v="0"/>
    <s v="0.3"/>
    <s v="Myöhemmin"/>
    <s v="Vain elinkeinotoimintaa harjoittaville"/>
    <s v="Ei resursseja."/>
    <s v=""/>
    <x v="0"/>
    <x v="17"/>
    <s v=""/>
    <s v=""/>
  </r>
  <r>
    <s v="Kasvit, metsä ja puu - Luomusertifikaatti"/>
    <s v="Kasvinviljelijä hakeutuu luomuvalvontaan saadakseen luomusertifikaatin"/>
    <s v="Kasvit, metsä ja puu - Luomusertifikaatti"/>
    <x v="0"/>
    <s v="0.3"/>
    <s v="Myöhemmin"/>
    <s v="Vain elinkeinotoimintaa harjoittaville"/>
    <s v="Ei resursseja."/>
    <s v=""/>
    <x v="0"/>
    <x v="17"/>
    <s v=""/>
    <s v=""/>
  </r>
  <r>
    <s v="Kasvit, metsä ja puu - Tuonnin aloittaminen"/>
    <s v="Toimijan rekisteröinti kasvinterveysrekisteriin."/>
    <s v="Kasvit, metsä ja puu - Tuonnin aloittaminen"/>
    <x v="0"/>
    <s v="1.0"/>
    <m/>
    <s v="Myös luonnollisille henkilöille"/>
    <m/>
    <s v=""/>
    <x v="0"/>
    <x v="17"/>
    <s v=""/>
    <s v=""/>
  </r>
  <r>
    <s v="Kasvit, metsä ja puu - Tuonnin harjoittaminen"/>
    <s v="Tuonti-ilmoitukset, luvat ja -tarkastukset"/>
    <s v="Kasvit, metsä ja puu - Tuonnin harjoittaminen"/>
    <x v="0"/>
    <s v="0.5"/>
    <s v="Myöhemmin"/>
    <s v="Myös luonnollisille henkilöille"/>
    <s v="Ei resursseja."/>
    <s v=""/>
    <x v="0"/>
    <x v="17"/>
    <s v=""/>
    <s v=""/>
  </r>
  <r>
    <s v="Kasvit, metsä ja puu - Tuonnin lopettaminen"/>
    <s v="Toimijan poistaminen kasvinterveysrekisteristä."/>
    <s v="Kasvit, metsä ja puu - Tuonnin lopettaminen"/>
    <x v="0"/>
    <s v="1.0"/>
    <m/>
    <s v="Myös luonnollisille henkilöille"/>
    <m/>
    <s v=""/>
    <x v="0"/>
    <x v="17"/>
    <s v=""/>
    <s v=""/>
  </r>
  <r>
    <s v="Kasvit, metsä ja puu - Vientitoiminnan aloittaminen"/>
    <s v="Toimijan rekisteröinti kasvinterveysrekisteriin."/>
    <s v="Kasvit, metsä ja puu - Vientitoiminnan aloittaminen"/>
    <x v="0"/>
    <s v="1.0"/>
    <m/>
    <s v="Myös luonnollisille henkilöille"/>
    <m/>
    <s v=""/>
    <x v="0"/>
    <x v="17"/>
    <s v=""/>
    <s v=""/>
  </r>
  <r>
    <s v="Kasvit, metsä ja puu - Vientitoiminnan harjoittaminen"/>
    <s v="Vientitodistukset ja -tarkastukset"/>
    <s v="Kasvit, metsä ja puu - Vientitoiminnan harjoittaminen"/>
    <x v="0"/>
    <s v="1.0"/>
    <m/>
    <s v="Myös luonnollisille henkilöille"/>
    <s v="Rahoitus auki, vaiheittain siirtyminen kansainväliseen täysin sähköiseen järjestelmään"/>
    <s v=""/>
    <x v="0"/>
    <x v="17"/>
    <s v=""/>
    <s v=""/>
  </r>
  <r>
    <s v="Kasvit, metsä ja puu - Vientitoiminnan lopettaminen"/>
    <s v="Toimijan poistaminen kasvinterveysrekisteristä."/>
    <s v="Kasvit, metsä ja puu - Vientitoiminnan lopettaminen"/>
    <x v="0"/>
    <s v="1.0"/>
    <m/>
    <s v="Myös luonnollisille henkilöille"/>
    <m/>
    <s v=""/>
    <x v="0"/>
    <x v="17"/>
    <s v=""/>
    <s v=""/>
  </r>
  <r>
    <s v="Kasvituotannon lopettaminen"/>
    <s v="Toimijan poistaminen kasvinterveysrekisteristä."/>
    <s v="Kasvituotannon lopettaminen"/>
    <x v="0"/>
    <s v="1.0"/>
    <m/>
    <s v="Vain elinkeinotoimintaa harjoittaville"/>
    <m/>
    <s v=""/>
    <x v="0"/>
    <x v="17"/>
    <s v=""/>
    <s v=""/>
  </r>
  <r>
    <s v="Katutyöluvat"/>
    <s v="Kun katualueella tai puistossa kaivetaan tai tehdään muuta työtä, tarvitaan katutyölupa."/>
    <s v="Katutyölupa"/>
    <x v="0"/>
    <s v="1.0"/>
    <m/>
    <s v="Myös luonnollisille henkilöille"/>
    <m/>
    <s v="Laki kadun ja eräiden yleisten alueiden kunnossa- ja puhtaanapidosta (669/1978)"/>
    <x v="1"/>
    <x v="6"/>
    <s v="40 001 - 100 000"/>
    <s v="Liikenne- ja viestintäministeriö"/>
  </r>
  <r>
    <s v="Katujen ja yleisten alueiden kunnossapito"/>
    <s v="Kunnan vastuulla on pääsääntöisesti asemakaava-alueella olevien katujen, torien, katuaukioiden, puistojen, istutusten ja muiden näihin verrattavien yleisten alueiden kunnossa- ja puhtaanapito."/>
    <s v="Katutyölupa"/>
    <x v="0"/>
    <s v="1.0"/>
    <m/>
    <s v="Myös luonnollisille henkilöille"/>
    <m/>
    <s v="Laki kadun ja eräiden yleisten alueiden kunnossa- ja puhtaanapidosta (669/1978)"/>
    <x v="1"/>
    <x v="3"/>
    <s v="alle 6001"/>
    <s v="Liikenne- ja viestintäministeriö"/>
  </r>
  <r>
    <s v="Katulupa"/>
    <s v="Katulupa hakemuksineen hoidetaan kokonaisuudessaan Lupapiste -palvelussa&quot;&quot;"/>
    <s v="Katutyölupa"/>
    <x v="0"/>
    <s v="yli 1.1"/>
    <m/>
    <s v="Myös luonnollisille henkilöille"/>
    <m/>
    <s v="Laki kadun ja eräiden yleisten alueiden kunnossa- ja puhtaanapidosta (669/1978)"/>
    <x v="1"/>
    <x v="21"/>
    <s v="20 001 - 40 000"/>
    <s v="Liikenne- ja viestintäministeriö"/>
  </r>
  <r>
    <s v="Kauneushoitoloiden valvonta"/>
    <s v="Kauneushoitoloiden, tatuointiliikkeiden ja muiden vastaavien hygieniahuoneistojen terveydellisten olojen valvonta kuuluu kaupunkiympäristön toimialan ympäristöterveysyksikön tehtäviin."/>
    <s v="Kauneushoitoloiden valvonta"/>
    <x v="3"/>
    <s v="Ei digitoteutusta"/>
    <m/>
    <m/>
    <m/>
    <s v="Terveydensuojelulaki (763/1994)"/>
    <x v="1"/>
    <x v="6"/>
    <s v="yli 100 000"/>
    <s v="Sosiaali- ja terveysministeriö"/>
  </r>
  <r>
    <s v="Kaupanvahvistus"/>
    <s v="Kaupanvahvistajan tehtävänä on toimia todistamisviranomaisena kiinteistönluovutuksessaluovutuskirjaa allekirjoitettaessa."/>
    <s v="Kaupanvahvistus"/>
    <x v="3"/>
    <s v="Ei digitoteutusta"/>
    <m/>
    <m/>
    <m/>
    <s v="Laki kaupanvahvistajista"/>
    <x v="1"/>
    <x v="6"/>
    <s v="yli 100 000"/>
    <s v="Maa- ja metsätalousministeriö"/>
  </r>
  <r>
    <s v="Kaupanvahvistus"/>
    <s v="Kaupanvahvistaja vahvistaa kiinteistön luovutuksen kaikkien luovutuskirjan allekirjoittajien läsnä ollessa."/>
    <s v="Kaupanvahvistus"/>
    <x v="3"/>
    <s v="1.0"/>
    <s v="Q4/2022"/>
    <s v="Myös luonnollisille henkilöille"/>
    <m/>
    <s v="Laki kaupanvahvistajista (573/2009)"/>
    <x v="1"/>
    <x v="2"/>
    <s v="yli 100 000"/>
    <s v="Maa- ja metsätalousministeriö"/>
  </r>
  <r>
    <s v="Kauko-ohjaajien tutkinnot - Valvottu lisäteoriakoe"/>
    <s v="Miehittämättömän ilma-alusjärjestelmän kauko-ohjaaja voi rekisteröityä valvottuun lisäteoriakokeeseen (vaatimus ei vielä sovellettava)"/>
    <s v="Kauko-ohjaajien tutkinnot - Valvottu lisäteoriakoe"/>
    <x v="0"/>
    <m/>
    <m/>
    <s v="Myös luonnollisille henkilöille"/>
    <m/>
    <m/>
    <x v="0"/>
    <x v="0"/>
    <s v=""/>
    <s v=""/>
  </r>
  <r>
    <s v="Kauko-ohjaajien tutkinnot - Verkkoteoriakoe"/>
    <s v="Miehittämättömän ilma-alusjärjestelmän kauko-ohjaaja voi rekisteröityä verkkoteoriakokeeseen (vaatimus ei vielä sovellettava)"/>
    <s v="Kauko-ohjaajien tutkinnot - Verkkoteoriakoe"/>
    <x v="0"/>
    <m/>
    <m/>
    <s v="Myös luonnollisille henkilöille"/>
    <m/>
    <m/>
    <x v="0"/>
    <x v="0"/>
    <s v=""/>
    <s v=""/>
  </r>
  <r>
    <s v="Kaupanvahvistus"/>
    <s v="Kaupanvahvistuksessa kiinteistön luovutus vahvistetaan kaikkien luovutuskirjan allekirjoittajien läsnä ollessa."/>
    <s v="Kaupanvahvistus"/>
    <x v="0"/>
    <s v="Ei digitoteutusta"/>
    <s v="Q4/2022"/>
    <s v="Myös luonnollisille henkilöille"/>
    <m/>
    <s v="Laki kaupanvahvistajista (573/2009)"/>
    <x v="1"/>
    <x v="3"/>
    <s v="alle 6001"/>
    <s v="Maa- ja metsätalousministeriö"/>
  </r>
  <r>
    <s v="Kaupallinen erityislentotoiminta (SPO)"/>
    <s v="Hae lupaa kaupalliseen erityislentotoimintaan (SPO)"/>
    <s v="Kaupallinen erityislentotoiminta (SPO)"/>
    <x v="0"/>
    <s v="0.3"/>
    <s v="Myöhemmin"/>
    <s v="Vain elinkeinotoimintaa harjoittaville"/>
    <s v="Yleinen taloudellinen tilanne"/>
    <m/>
    <x v="0"/>
    <x v="0"/>
    <s v=""/>
    <s v=""/>
  </r>
  <r>
    <s v="KRP - Hakemus kaupunkikuvatoimikunnan ennakkolausunnosta"/>
    <s v="Hakemus kaupunkikuvatoimikunnan ennakkolausunnosta"/>
    <s v="Kaupunkikuvatoimikunnan ennakkolausunnon hakeminen"/>
    <x v="0"/>
    <s v="1.0"/>
    <m/>
    <s v="Myös luonnollisille henkilöille"/>
    <m/>
    <m/>
    <x v="1"/>
    <x v="10"/>
    <s v="yli 100 000"/>
    <s v=""/>
  </r>
  <r>
    <s v="Kehittämispalvelut"/>
    <s v="Yhteistyö  eri verkoston toimijoiden kanssa. Yhteisten projektien suunnittelua."/>
    <s v="Kehittämispalvelut"/>
    <x v="4"/>
    <s v="Ei digitoteutusta"/>
    <s v="Myöhemmin"/>
    <s v="Myös luonnollisille henkilöille"/>
    <s v="Kehittäminen vaatii henkilökohtaista tapaamista ja yhteistyötä. Yhteistyön tuloksena voi syntyä uusia digitaalisia palveluja."/>
    <m/>
    <x v="1"/>
    <x v="6"/>
    <s v="20 001 - 40 000"/>
    <s v=""/>
  </r>
  <r>
    <s v="Kemikaalien käsittely- ja varastointilupa"/>
    <s v="Verkkosivuilta tulostettava lomake. Vastuutaho: Etelä-Savon Pelastuslaitos"/>
    <s v="Kemikaali-ilmoitus"/>
    <x v="1"/>
    <s v="0.3"/>
    <s v="Q4/2022"/>
    <s v="Myös luonnollisille henkilöille"/>
    <s v="Tavoitteena on valtakunnallinen sovellus vuoden 2022 loppuun mennessä. Aikatulu on haasteellinen ja maakuntauudistus vaikuttaa asiaan myös."/>
    <m/>
    <x v="1"/>
    <x v="11"/>
    <s v="40 001 - 100 000"/>
    <s v=""/>
  </r>
  <r>
    <s v="Tonttien luovutus"/>
    <s v="Tontteja myydään ja vuokrataan yksityisille ja yrityksille"/>
    <s v="Kerrostalotonttien myynti"/>
    <x v="0"/>
    <s v="0.5"/>
    <s v="Myöhemmin"/>
    <s v="Myös luonnollisille henkilöille"/>
    <s v="Resurssivaje"/>
    <m/>
    <x v="1"/>
    <x v="6"/>
    <s v="40 001 - 100 000"/>
    <s v=""/>
  </r>
  <r>
    <s v="Kesätyöseteli"/>
    <s v="Asiakas tulostaa täyttää ja tulostaa pdf lomakkeen ja toimittaa sen postin välityksellä tai suojatulla sähköpostilla, mikäli mahdollista."/>
    <s v="Kesätyösetelituki työnantajille"/>
    <x v="5"/>
    <s v="0.3"/>
    <s v="Myöhemmin"/>
    <s v="Vain elinkeinotoimintaa harjoittaville"/>
    <m/>
    <m/>
    <x v="1"/>
    <x v="10"/>
    <s v="20 001 - 40 000"/>
    <s v=""/>
  </r>
  <r>
    <s v="Kesätyösetelituki työnantajille"/>
    <m/>
    <s v="Kesätyösetelituki työnantajille"/>
    <x v="5"/>
    <s v="0.3"/>
    <s v="Q2/2022"/>
    <s v="Myös luonnollisille henkilöille"/>
    <m/>
    <m/>
    <x v="1"/>
    <x v="3"/>
    <s v="alle 6001"/>
    <s v=""/>
  </r>
  <r>
    <s v="Kiinteistöhuolto"/>
    <s v="Kiinteistöhuolto vastaa kunnan oman kiinteistökannan hoidosta ja taajaman ympäristön ylläpidosta. Kiinteistöhuollon palvelupyynnöt tehdään sähköisen ilmoituslomakkeen kautta."/>
    <s v="Kiinteistöhuolto"/>
    <x v="3"/>
    <s v="1.0"/>
    <m/>
    <s v="Myös luonnollisille henkilöille"/>
    <m/>
    <m/>
    <x v="1"/>
    <x v="3"/>
    <s v="alle 6001"/>
    <s v=""/>
  </r>
  <r>
    <s v="Kemikaali-ilmoitus"/>
    <s v="Ilmoitetaan kemikaalin tiedot"/>
    <s v="Kemikaali-ilmoitus"/>
    <x v="1"/>
    <s v="1.0"/>
    <m/>
    <s v="Vain elinkeinotoimintaa harjoittaville"/>
    <m/>
    <m/>
    <x v="0"/>
    <x v="8"/>
    <s v=""/>
    <s v=""/>
  </r>
  <r>
    <s v="Kiinteistöjen omistajatiedot"/>
    <s v="Kiinteistöjen omistajatietojen maksullinen omistajaselvitys sisältää kiinteistöjen omistajatiedot erilaisia lupahankkeita, kuten rakennuslupaa varten."/>
    <s v="Kiinteistöjen omistajatiedot"/>
    <x v="3"/>
    <s v="0.5"/>
    <m/>
    <m/>
    <m/>
    <m/>
    <x v="1"/>
    <x v="6"/>
    <s v="yli 100 000"/>
    <s v=""/>
  </r>
  <r>
    <s v="Reach/CLP/Biosidit Kemikaalineuvontapalvelu"/>
    <m/>
    <s v="Kemikaalineuvonta"/>
    <x v="4"/>
    <s v="1.0"/>
    <m/>
    <s v="Vain elinkeinotoimintaa harjoittaville"/>
    <m/>
    <m/>
    <x v="0"/>
    <x v="8"/>
    <s v=""/>
    <s v=""/>
  </r>
  <r>
    <s v="Kemikaaliturvallisuuslupa"/>
    <s v="Lupa uudelle laajamittaiselle laitokselle tai olemassaolevan laitoksen muutoksille"/>
    <s v="Kemikaaliturvallisuuslupa"/>
    <x v="0"/>
    <s v="1.0"/>
    <m/>
    <s v="Vain elinkeinotoimintaa harjoittaville"/>
    <m/>
    <m/>
    <x v="0"/>
    <x v="8"/>
    <s v=""/>
    <s v=""/>
  </r>
  <r>
    <s v="Kiinteistönmuodostuspalvelut"/>
    <s v="Tonttijaot, kiinteistötoimitukset ja kiinteistörekisterin pitäjän päätökset"/>
    <s v="Kiinteistönmuodostus"/>
    <x v="3"/>
    <s v="1.0"/>
    <m/>
    <s v="Myös luonnollisille henkilöille"/>
    <m/>
    <s v="Maankäyttö- ja rakennuslaki, kiinteistönmuodostamislaki (554/1995), kiinteistörekisterilaki (392/1985)"/>
    <x v="1"/>
    <x v="6"/>
    <s v="yli 100 000"/>
    <s v="Ympäristöministeriö"/>
  </r>
  <r>
    <s v="Keskitetyn tulliselvityksen lupa"/>
    <s v="Yritys voi tullata tavarat kotipaikkansa Tullissa, vaikka ne sijaitsevat toisessa EU-maassa."/>
    <s v="Keskitetyn tulliselvityksen lupa"/>
    <x v="0"/>
    <s v="1.1"/>
    <m/>
    <s v="Vain elinkeinotoimintaa harjoittaville"/>
    <m/>
    <m/>
    <x v="0"/>
    <x v="1"/>
    <s v=""/>
    <s v=""/>
  </r>
  <r>
    <s v="Kiinteistötoimitukset"/>
    <s v="Tontin lohkominen, tonttijaon muutokset, laadun muutos, rajankäynti."/>
    <s v="Kiinteistönmuodostus"/>
    <x v="0"/>
    <s v="0.9"/>
    <s v="Myöhemmin"/>
    <s v="Myös luonnollisille henkilöille"/>
    <m/>
    <s v="Maankäyttö- ja rakennuslaki (132/1999)"/>
    <x v="1"/>
    <x v="13"/>
    <s v="40 001 - 100 000"/>
    <s v="Ympäristöministeriö"/>
  </r>
  <r>
    <s v="Kirjastopalvelut"/>
    <s v="Kuopion kaupunginkirjastoon kuuluu pääkirjasto, 13 lähikirjastoa (7 omatoimikirjastoa), 3 kirjastoautoa ja yksi laitoskirjasto."/>
    <s v="Kirjastopalvelut"/>
    <x v="3"/>
    <s v="1.0"/>
    <m/>
    <s v="Myös luonnollisille henkilöille"/>
    <m/>
    <s v="Laki yleisistä kirjastoista (1492/2016)"/>
    <x v="1"/>
    <x v="2"/>
    <s v="yli 100 000"/>
    <s v="Opetus- ja kulttuuriministeriö"/>
  </r>
  <r>
    <s v="Ilmoitus koeluonteisesta toiminnasta"/>
    <s v="Ilmoitus tehdään koeluonteisesta lyhytaikaisesta muuten ympäristöluvanvaraisesta toiminnasta, kun tarkoituksena on kokeilla esimerkiksi uutta tekniikkaa tai raaka-ainetta halutaan selvittää toiminnan ympäristövaikutuksia, käyttökelpoisuutta tai muuta vastaavaa seikkaa."/>
    <s v="Koeluonteisen toiminnan ilmoitus"/>
    <x v="1"/>
    <s v="Ei digitoteutusta"/>
    <m/>
    <m/>
    <s v="Pieni volyymi"/>
    <s v="Ympäristönsuojelulaki (527/2014)"/>
    <x v="1"/>
    <x v="6"/>
    <s v="yli 100 000"/>
    <s v="Ympäristöministeriö"/>
  </r>
  <r>
    <s v="KRP - Ympäristönsuojelun luvat: Ilmoitus koeluontoisesta toiminnasta"/>
    <s v="Ilmoitus koeluontoisesta lyhytaikaisesta toiminnasta ympäristössä"/>
    <s v="Koeluonteisen toiminnan ilmoitus"/>
    <x v="0"/>
    <s v="1.0"/>
    <m/>
    <s v="Myös luonnollisille henkilöille"/>
    <m/>
    <s v="Ympäristönsuojelulaki (527/2014)"/>
    <x v="1"/>
    <x v="10"/>
    <s v="yli 100 000"/>
    <s v="Ympäristöministeriö"/>
  </r>
  <r>
    <s v="Kiinteistön käyttäminen lainan  vakuutena"/>
    <s v="Hakemus kiinnityksen vahvistamiseksi kiinteistöön"/>
    <s v="Kiinteistön käyttäminen lainan  vakuutena"/>
    <x v="1"/>
    <s v="1.1"/>
    <m/>
    <s v="Myös luonnollisille henkilöille"/>
    <m/>
    <m/>
    <x v="0"/>
    <x v="17"/>
    <s v=""/>
    <s v=""/>
  </r>
  <r>
    <s v="Kiinteistön muun erityisen oikeuden kirjaaminen"/>
    <s v="Hakemus muun erityisen oikeuden (käyttöoikeus, eläkeoikeus ja hallinnanjakosopimus) vahvistamiseksi toisen omistamaan kiinteistöön."/>
    <s v="Kiinteistön muun erityisen oikeuden kirjaaminen"/>
    <x v="1"/>
    <s v="0.5"/>
    <s v="Q3/2022"/>
    <s v="Myös luonnollisille henkilöille"/>
    <m/>
    <m/>
    <x v="0"/>
    <x v="17"/>
    <s v=""/>
    <s v=""/>
  </r>
  <r>
    <s v="Kiinteistön omistusoikeuden rekisteröinti (Lainhuuto)"/>
    <s v="Kiinteistön saaja voi hakea omistusoikeutensa rekisteröintiä. Omistusoikeus merkitään lainhuuto- ja kiinnitysrekisteriin."/>
    <s v="Kiinteistön omistusoikeuden rekisteröinti (Lainhuuto)"/>
    <x v="1"/>
    <s v="1.1"/>
    <m/>
    <s v="Myös luonnollisille henkilöille"/>
    <m/>
    <m/>
    <x v="0"/>
    <x v="17"/>
    <s v=""/>
    <s v=""/>
  </r>
  <r>
    <s v="Kiinteistön vuokraoikeuden kirjaaminen"/>
    <s v="Hakemus vuokraoikeuden vahvistamiseksi toisen omistamaan kiinteistöön"/>
    <s v="Kiinteistön vuokraoikeuden kirjaaminen"/>
    <x v="1"/>
    <s v="1.1"/>
    <m/>
    <s v="Vain elinkeinotoimintaa harjoittaville"/>
    <m/>
    <m/>
    <x v="0"/>
    <x v="17"/>
    <s v=""/>
    <s v=""/>
  </r>
  <r>
    <s v="Kiinteistönluovutusilmoitus"/>
    <s v="Kaupanvahvistaja tekee MML:lle ilmoituksen vahvistamastaan kiinteistöluovutuksesta"/>
    <s v="Kiinteistönluovutusilmoitus"/>
    <x v="1"/>
    <s v="1.1"/>
    <m/>
    <s v="Myös luonnollisille henkilöille"/>
    <m/>
    <m/>
    <x v="0"/>
    <x v="17"/>
    <s v=""/>
    <s v=""/>
  </r>
  <r>
    <s v="Ympäristönsuojelulain mukainen ilmoitus koeluonteisesta toiminnasta"/>
    <s v="Koeluontoinen toiminta"/>
    <s v="Koeluonteisen toiminnan ilmoitus"/>
    <x v="1"/>
    <s v="1.0"/>
    <m/>
    <s v="Vain elinkeinotoimintaa harjoittaville"/>
    <m/>
    <s v="Ympäristönsuojelulaki (527/2014)"/>
    <x v="1"/>
    <x v="2"/>
    <s v="yli 100 000"/>
    <s v="Ympäristöministeriö"/>
  </r>
  <r>
    <s v="Ympäristönsuojelulain mukainen ilmoitus koeluonteisesta toiminnasta (koeluonteinen toiminta, ilmoitus )"/>
    <s v="Koeluonteista toimintaa harjoittava yritys tai toimija on velvollinen ilmoittamaan asiasta kunnalle viimeistään 30 päivää ennen sen aloittamista."/>
    <s v="Koeluonteisen toiminnan ilmoitus"/>
    <x v="0"/>
    <s v="0.9"/>
    <m/>
    <s v="Myös luonnollisille henkilöille"/>
    <m/>
    <s v="Ympäristönsuojelulaki (527/2014)"/>
    <x v="1"/>
    <x v="3"/>
    <s v="yli 100 000"/>
    <s v="Ympäristöministeriö"/>
  </r>
  <r>
    <s v="Kiinteistörekisterinpitäjän päätös"/>
    <s v="Lunastuslupa, tutkimuslupa, kaupanvahvistajan määräys, rasitteen lakkauttaminen, yhteisen alueen liittäminen kiinteistöön ym. Päätökset jotka eivät edellytä maanmittaustoimitusta.."/>
    <s v="Kiinteistörekisterinpitäjän päätös"/>
    <x v="1"/>
    <s v="0.5"/>
    <s v="Q3/2022"/>
    <s v="Vain elinkeinotoimintaa harjoittaville"/>
    <m/>
    <m/>
    <x v="0"/>
    <x v="17"/>
    <s v=""/>
    <s v=""/>
  </r>
  <r>
    <s v="Kiinteistötietojärjestelmän tiedot"/>
    <s v="KTJ tietotuotteet rajapinnoilta"/>
    <s v="Kiinteistötietojärjestelmän tiedot"/>
    <x v="1"/>
    <s v="1.0"/>
    <m/>
    <s v="Vain elinkeinotoimintaa harjoittaville"/>
    <m/>
    <m/>
    <x v="0"/>
    <x v="17"/>
    <s v=""/>
    <s v=""/>
  </r>
  <r>
    <s v="Kiinteistötoimituksen hakeminen"/>
    <s v="Kiinteistön omistaja hakee maanmittaustoimitusta."/>
    <s v="Kiinteistötoimituksen hakeminen"/>
    <x v="1"/>
    <s v="0.5"/>
    <s v="Q3/2022"/>
    <s v="Myös luonnollisille henkilöille"/>
    <m/>
    <m/>
    <x v="0"/>
    <x v="17"/>
    <s v=""/>
    <s v=""/>
  </r>
  <r>
    <s v="Kiinteistövaihdannan palvelu ml. luovutuskirjan luonnostelupalvelu"/>
    <s v="Myyjä voi luonnostella kauppakirjan tai muun kiinteistön luovutuskirjan jonka jälkeen myyjä ja ostaja allekirjoittavat sen sähköisesti. Kiinteistön luovutuskirjan voi luonnostella myös integraattorin tarjoamassa palvelussa ja toimittaa XML sanomana MML:een"/>
    <s v="Kiinteistövaihdannan palvelu ml. luovutuskirjan luonnostelupalvelu"/>
    <x v="1"/>
    <s v="1.1"/>
    <m/>
    <s v="Myös luonnollisille henkilöille"/>
    <m/>
    <m/>
    <x v="0"/>
    <x v="17"/>
    <s v=""/>
    <s v=""/>
  </r>
  <r>
    <s v="Kiinteistöveroilmoitus"/>
    <s v="Yritykset ja yhteisöt voivat tarkistaa ja antaa kiinteistöveroilmoituksen OmaVerossa."/>
    <s v="Kiinteistöveroilmoitus"/>
    <x v="1"/>
    <s v="1.1"/>
    <m/>
    <s v="Myös luonnollisille henkilöille"/>
    <m/>
    <m/>
    <x v="0"/>
    <x v="1"/>
    <s v=""/>
    <s v=""/>
  </r>
  <r>
    <s v="Kirjaamo- ja arkistopalvelut"/>
    <s v="Terveyden ja hyvinvoinnin laitoksen (THL) kirjaamo vastaa rekisteröityjä asiakirjoja koskeviin kysymyksiin ja asiakirjapyyntöihin. Viranomaisten toimintaa julkisuudessa koskevan lain mukaan jokaisella on oikeus saada tieto viranomaisen julkisista asiakirjoista. Asiakkaalla mahdollisuus käyttää turvapostia tai THL:n kirjaamon julkisella avaimella salattua sähköpostia sekä Suomi.fi-viestipalvelua"/>
    <s v="Kirjaamo- ja arkistopalvelut"/>
    <x v="3"/>
    <s v="1.0"/>
    <s v="Myöhemmin"/>
    <s v="Myös luonnollisille henkilöille"/>
    <m/>
    <m/>
    <x v="0"/>
    <x v="9"/>
    <s v=""/>
    <s v=""/>
  </r>
  <r>
    <s v="Kirjallinen ilmoitus meriselitystä varten"/>
    <s v="Merioikeuksissa otetaan vastaan meriselityksiä, joiden antamisvelvollisuudesta säädetään merilaissa. "/>
    <s v="Kirjallinen ilmoitus meriselitystä varten"/>
    <x v="1"/>
    <s v="0.3"/>
    <s v="Myöhemmin"/>
    <m/>
    <s v="Yleinen taloudellinen tilanne"/>
    <m/>
    <x v="0"/>
    <x v="0"/>
    <s v=""/>
    <s v=""/>
  </r>
  <r>
    <s v="Kirjallinen ohjauspyyntö"/>
    <s v="OmaVerossa voi hakea kirjallista ohjausta arvonlisäverotuksesta ja vakuutusmaksuverotuksesta."/>
    <s v="Kirjallinen ohjauspyyntö"/>
    <x v="3"/>
    <s v="1.1"/>
    <m/>
    <s v="Vain elinkeinotoimintaa harjoittaville"/>
    <m/>
    <m/>
    <x v="0"/>
    <x v="1"/>
    <s v=""/>
    <s v=""/>
  </r>
  <r>
    <s v="Kirjanpidollisen materiaalin erottelun lupa"/>
    <s v="Kirjanpidollisen materiaalin erottelun lupa koskee alkueräselvitystä."/>
    <s v="Kirjanpidollisen materiaalin erottelun lupa"/>
    <x v="0"/>
    <s v="0.5"/>
    <s v="Q4/2021"/>
    <s v="Vain elinkeinotoimintaa harjoittaville"/>
    <m/>
    <m/>
    <x v="0"/>
    <x v="1"/>
    <s v=""/>
    <s v=""/>
  </r>
  <r>
    <s v="Ympäristönsuojelulain mukainen ilmoitus koeluonteisesta toiminnasta"/>
    <s v="Koeluonteista toimintaa harjoittava yritys tai toimija on velvollinen ilmoittamaan asiasta kunnalle viimeistään 30 päivää ennen sen aloittamista."/>
    <s v="Koeluonteisen toiminnan ilmoitus"/>
    <x v="0"/>
    <s v="0.3"/>
    <s v="Myöhemmin"/>
    <s v="Vain elinkeinotoimintaa harjoittaville"/>
    <s v="Mielellään digitalisoidaan, mutta ei ole resursseja itse viedä asiaa eteenpäin."/>
    <s v="Ympäristönsuojelulaki (527/2014)"/>
    <x v="1"/>
    <x v="6"/>
    <s v="40 001 - 100 000"/>
    <s v="Ympäristöministeriö"/>
  </r>
  <r>
    <s v="Kliinisen mikrobiologian laboratorioiden toimilupamenettely"/>
    <s v="Toimilupamenettely perustuu Tartuntatautilain 18§ 21.12.2016/1227, jossa määritellään tartuntatautien toteaminen ja torjuminen sekä näihin tarkoitetut potilasnäytediagnostiikkaa tekevien laboratorioiden toiminta luvanvaraiseksi."/>
    <s v="Kliinisen mikrobiologian laboratorioiden toimilupamenettely"/>
    <x v="0"/>
    <s v="0.9"/>
    <s v="Q2/2022"/>
    <m/>
    <m/>
    <m/>
    <x v="0"/>
    <x v="9"/>
    <s v=""/>
    <s v=""/>
  </r>
  <r>
    <s v="Koe-eläintoiminta"/>
    <s v="Toimijat hakevat lupaa AVIlta koe-eläinlaitokselle, lupa tallennetaan Ruokaviraston ylläpitämään järjestelmään. Nykyinen palvelun taso on riittävä (hakemuksia n. 10 kpl/vuosi)."/>
    <s v="Koe-eläintoiminta"/>
    <x v="0"/>
    <s v="0.5"/>
    <m/>
    <s v="Vain elinkeinotoimintaa harjoittaville"/>
    <m/>
    <s v=""/>
    <x v="0"/>
    <x v="17"/>
    <s v=""/>
    <s v=""/>
  </r>
  <r>
    <s v="Koirankoulutuskentät"/>
    <s v="Koirankoulutuskentiltä voi vuokrata vakioviikkovuoron koirien koulutukseen. Samoilla kentillä voi järjestää myös päiväkoulutuksia, koiranäyttelyitä, tottelevaisuuskokeita, match show -tapahtumia tai muita päivätapahtumia."/>
    <s v="Koirankoulutuskentät"/>
    <x v="3"/>
    <s v="0.5"/>
    <m/>
    <m/>
    <m/>
    <m/>
    <x v="1"/>
    <x v="6"/>
    <s v="yli 100 000"/>
    <s v=""/>
  </r>
  <r>
    <s v="Korkotukilainahakemusten vastaanotto"/>
    <s v="Korkotukilainoja myönnetään vuokra- ja asumisoikeustalojen rakentamiseen ja perusparantamiseen, vuokra-asunnon tai vuokratalon hankintaan, omakotitalon rakentamiseen sekä asunto-osakeyhtiötalojen perusparantamiseen."/>
    <s v="Korkotukilainahakemus"/>
    <x v="5"/>
    <s v="0.5"/>
    <m/>
    <s v="Vain elinkeinotoimintaa harjoittaville"/>
    <m/>
    <s v="Laki omistusasuntolainojen korkotuesta (1204/1993)"/>
    <x v="1"/>
    <x v="6"/>
    <s v="yli 100 000"/>
    <s v="Ympäristöministeriö"/>
  </r>
  <r>
    <s v="KRP - Korkotukilainahakemuksten vastaanotto"/>
    <s v="ARA-hakemusten vastaanotto, lausuminen ja toimittaminen ARA:an."/>
    <s v="Korkotukilainahakemus"/>
    <x v="5"/>
    <s v="Ei digitoteutusta"/>
    <s v="Q4/2022"/>
    <s v="Myös luonnollisille henkilöille"/>
    <m/>
    <s v="Laki omistusasuntolainojen korkotuesta (1204/1993)"/>
    <x v="1"/>
    <x v="10"/>
    <s v="yli 100 000"/>
    <s v="Ympäristöministeriö"/>
  </r>
  <r>
    <s v="Korkotukilainat"/>
    <s v="valtion korkotuki- ja takauslainat"/>
    <s v="Korkotukilainahakemus"/>
    <x v="5"/>
    <s v="Ei digitoteutusta"/>
    <s v="Q4/2022"/>
    <s v="Myös luonnollisille henkilöille"/>
    <m/>
    <s v="Laki omistusasuntolainojen korkotuesta (1204/1993)"/>
    <x v="1"/>
    <x v="2"/>
    <s v="yli 100 000"/>
    <s v="Ympäristöministeriö"/>
  </r>
  <r>
    <s v="Korkotukilainahakemusten vastaanotto"/>
    <s v="Hakija jättää hakemusasiakirjat kuntaan, joka antaa hankkeesta lausuntonsa ja toimittaa asiakirjat ARAan."/>
    <s v="Korkotukilainahakemus"/>
    <x v="5"/>
    <s v="Ei digitoteutusta"/>
    <m/>
    <m/>
    <s v="Lisätietoa, hakuohjeet ja -lomakkeet ARAn nettisivuilla"/>
    <s v="Laki omistusasuntolainojen korkotuesta (1204/1993)"/>
    <x v="1"/>
    <x v="3"/>
    <s v="yli 100 000"/>
    <s v="Ympäristöministeriö"/>
  </r>
  <r>
    <s v="Koenumerotodistushakemus"/>
    <s v="Koenumerotodistus on yritykselle myönnetty todistus ajoneuvon väliaikaista siirtoa ja käyttöä varten, johon kuuluu koenumerokilvet."/>
    <s v="Koenumerotodistushakemus"/>
    <x v="0"/>
    <s v="0.3"/>
    <s v="Q4/2021"/>
    <s v="Vain elinkeinotoimintaa harjoittaville"/>
    <s v="Taloustilanne voi mahdollisesti osoittautua esteeksi"/>
    <m/>
    <x v="0"/>
    <x v="0"/>
    <s v=""/>
    <s v=""/>
  </r>
  <r>
    <s v="Korkotukilainahakemusten vastaanotto"/>
    <s v="Korkotukilainahakemus jätetään hankkeen sijaintikuntaan, ja lainaan tarvitaan kunnan puolto. Asumisen rahoitus- ja kehittämiskeskus (ARA) hyväksyy lainan korkotukilainaksi."/>
    <s v="Korkotukilainahakemus"/>
    <x v="5"/>
    <s v="0.5"/>
    <s v="Myöhemmin"/>
    <s v="Vain elinkeinotoimintaa harjoittaville"/>
    <s v="Ohjelmistotoimittajasta johtuvat syyt: rekisteriperusteinen toisen puolesta asioinnin mahdollisuus puuttuu."/>
    <s v="Laki omistusasuntolainojen korkotuesta (1204/1993)"/>
    <x v="1"/>
    <x v="2"/>
    <s v="alle 6001"/>
    <s v="Ympäristöministeriö"/>
  </r>
  <r>
    <s v="Korkotukilainahakemusten vastaanotto"/>
    <s v="Hakija jättää hakemusasiakirjat kuntaan, joka antaa hankkeesta lausuntonsa ja toimittaa asiakirjat ARAan."/>
    <s v="Korkotukilainahakemus"/>
    <x v="5"/>
    <s v="1.0"/>
    <m/>
    <s v="Vain elinkeinotoimintaa harjoittaville"/>
    <m/>
    <s v="Laki omistusasuntolainojen korkotuesta (1204/1993)"/>
    <x v="1"/>
    <x v="6"/>
    <s v="40 001 - 100 000"/>
    <s v="Ympäristöministeriö"/>
  </r>
  <r>
    <s v="Korkotukilainahakemusten vastaanotto"/>
    <m/>
    <s v="Korkotukilainahakemus"/>
    <x v="5"/>
    <s v="Ei digitoteutusta"/>
    <s v="Q4/2022"/>
    <s v="Myös luonnollisille henkilöille"/>
    <m/>
    <s v="Laki omistusasuntolainojen korkotuesta (1204/1993)"/>
    <x v="1"/>
    <x v="3"/>
    <s v="alle 6001"/>
    <s v="Ympäristöministeriö"/>
  </r>
  <r>
    <s v="Korkotukilainahakemusten vastaanotto"/>
    <s v="Hakija jättää hakemusasiakirjat kuntaan, joka antaa hankkeesta lausuntonsa ja toimittaa asiakirjat ARAan."/>
    <s v="Korkotukilainahakemus"/>
    <x v="5"/>
    <s v="0.5"/>
    <m/>
    <s v="Vain elinkeinotoimintaa harjoittaville"/>
    <m/>
    <s v="Laki omistusasuntolainojen korkotuesta (1204/1993)"/>
    <x v="1"/>
    <x v="15"/>
    <s v="yli 100 000"/>
    <s v="Ympäristöministeriö"/>
  </r>
  <r>
    <s v="Korkotukilainahakemus"/>
    <s v="Petur Eklund"/>
    <s v="Korkotukilainahakemus"/>
    <x v="5"/>
    <s v="0.5"/>
    <m/>
    <s v="Myös luonnollisille henkilöille"/>
    <m/>
    <s v="Laki omistusasuntolainojen korkotuesta (1204/1993)"/>
    <x v="1"/>
    <x v="7"/>
    <s v="40 001 - 100 000"/>
    <s v="Ympäristöministeriö"/>
  </r>
  <r>
    <s v="Korona-neuvonta"/>
    <s v="Novago tarjoaa yrityksille neuvonta-apua koronakriisin aiheuttamiin ongelmiin. Yritykset voivat ottaa yhteyttä Novagoon, joko sähköisesti (s-postilla tai digitaalisen yhteydenoton kautta) tai puhelimitse. Novago on myös aktiivinen ja soittaa potentiaalisille asiakkaille joko suoraan itse, tai puhelinpalvelua tarjoavan yhteistyökumppanin kautta."/>
    <s v="Korona-neuvonta"/>
    <x v="4"/>
    <s v="0.9"/>
    <s v="Q4/2021"/>
    <s v="Vain elinkeinotoimintaa harjoittaville"/>
    <s v="Asiakkaat haluavat henkilökohtaista neuvontaa. Tämä johtaa sähköisten palveluiden käyttöönoton viivästymistä siihen saakka, kunnes asiakkaat ovat valmiita kertomaan ongelmistaan tai liiketoimintansa kehittämisestä esim. Tekoälyä hyödyntäen. Tekoäly ei todennäköisesti koskaan tule korvaamaan henkilökohtaista neuvontaa, mutta voi edesauttaa kyseistä neuvontaa kartoittamalla asiakkaan tilanteen valmiiksi. Nimenomainen korona-apu tullee tässä muodossa loppumaan ennen kuin digitalisaatio on saavuttanut tavoitetason."/>
    <m/>
    <x v="1"/>
    <x v="6"/>
    <s v="20 001 - 40 000"/>
    <s v=""/>
  </r>
  <r>
    <s v="Kotiseutuarkisto"/>
    <s v="Asiakas voi ottaa yhteyttä tarjotakseen aineistoa kotiseutuarkistoon, tai tehdä tutkimusajanvarauksen."/>
    <s v="Kotiseutuarkisto"/>
    <x v="3"/>
    <s v="0.3"/>
    <s v="Myöhemmin"/>
    <s v="Vain elinkeinotoimintaa harjoittaville"/>
    <m/>
    <m/>
    <x v="1"/>
    <x v="3"/>
    <s v="alle 6001"/>
    <s v=""/>
  </r>
  <r>
    <s v="Kaupunginkanslia, kotouttamistyön avustus järjestöille"/>
    <s v="Kaupunginkanslia myöntää avustuksia järjestöille kaupungin kotouttamisohjelman tavoitteiden toteuttamiseksi. Kotouttamisavustusta jaetaan vuosittain kotouttamisohjelman eri teemojen mukaisesti."/>
    <s v="Kotouttamistyön avustus järjestöille"/>
    <x v="5"/>
    <s v="1.0"/>
    <m/>
    <s v="Vain elinkeinotoimintaa harjoittaville"/>
    <s v="HUOM! Palvelun kohderyhmä ovat rekisteröidyt yhdistykset (ry). Ei ole lakisääteistä toimintaa."/>
    <m/>
    <x v="1"/>
    <x v="6"/>
    <s v="yli 100 000"/>
    <s v=""/>
  </r>
  <r>
    <s v="Kouluilmoitukset"/>
    <s v="Kouluun ilmoittautuminen"/>
    <s v="Kouluilmoitukset"/>
    <x v="3"/>
    <s v="1.0"/>
    <m/>
    <s v="Myös luonnollisille henkilöille"/>
    <m/>
    <m/>
    <x v="1"/>
    <x v="15"/>
    <s v="20 001 - 40 000"/>
    <s v=""/>
  </r>
  <r>
    <s v="Koulujen liikuntasalit"/>
    <s v="Koulujen saleissa voi harrastaa monia eri sisäliikuntalajeja ja järjestää erilaisia tapahtumia."/>
    <s v="Koulujen liikuntasalit"/>
    <x v="3"/>
    <s v="0.5"/>
    <s v="Q4/2022"/>
    <s v="Myös luonnollisille henkilöille"/>
    <m/>
    <m/>
    <x v="1"/>
    <x v="2"/>
    <s v="yli 100 000"/>
    <s v=""/>
  </r>
  <r>
    <s v="KRP - Johtotietopalvelu"/>
    <s v="Kaupungin keskitetty karttasovellut (Trimble), jossa johtotiedot osana muuta rakennetun infran tietopalvelua"/>
    <s v="KRP - Johtotietopalvelu"/>
    <x v="3"/>
    <s v="1.0"/>
    <m/>
    <s v="Myös luonnollisille henkilöille"/>
    <m/>
    <m/>
    <x v="1"/>
    <x v="10"/>
    <s v="yli 100 000"/>
    <s v=""/>
  </r>
  <r>
    <s v="Korkotukilainat rakentamiseen, korjaamiseen ja hankintaan"/>
    <s v="Korkotukilainan hakeminen vuokra-, asumisoikeus- ja osaomistustalohankkeisiin."/>
    <s v="Korkotukilainat rakentamiseen, korjaamiseen ja hankintaan"/>
    <x v="5"/>
    <s v="0.5"/>
    <s v="Q4/2022"/>
    <s v="Vain elinkeinotoimintaa harjoittaville"/>
    <m/>
    <m/>
    <x v="0"/>
    <x v="20"/>
    <s v=""/>
    <s v=""/>
  </r>
  <r>
    <s v="KRP - Sunnittelutarveratkaisu"/>
    <s v="Lupa aloittaa rakennussuunnittelu rakennuslupaa varten haja-asutusalueilla"/>
    <s v="KRP - Sunnittelutarveratkaisu"/>
    <x v="4"/>
    <s v="1.0"/>
    <m/>
    <s v="Myös luonnollisille henkilöille"/>
    <m/>
    <m/>
    <x v="1"/>
    <x v="10"/>
    <s v="yli 100 000"/>
    <s v=""/>
  </r>
  <r>
    <s v="Kulotuslupa"/>
    <s v="Verkkosivuilta tulostettava lomake. Vastuutaho: Etelä-Savon Pelastuslaitos"/>
    <s v="Kulotuslupa"/>
    <x v="0"/>
    <s v="0.3"/>
    <s v="Q4/2022"/>
    <s v="Myös luonnollisille henkilöille"/>
    <s v="Tavoitteena on valtakunnallinen sovellus vuoden 2022 loppuun mennessä. Aikatulu on haasteellinen ja maakuntauudistus vaikuttaa asiaan myös."/>
    <m/>
    <x v="1"/>
    <x v="11"/>
    <s v="40 001 - 100 000"/>
    <s v=""/>
  </r>
  <r>
    <s v="Kulttuuriavustukset,liikunta-avustukset, kansalaistoiminnan avustukset ja nuorisoavustukset"/>
    <m/>
    <s v="Kulttuuriavustukset,liikunta-avustukset, kansalaistoiminnan avustukset ja nuorisoavustukset"/>
    <x v="5"/>
    <s v="0.3"/>
    <s v="Q2/2022"/>
    <s v="Myös luonnollisille henkilöille"/>
    <m/>
    <m/>
    <x v="1"/>
    <x v="3"/>
    <s v="alle 6001"/>
    <s v=""/>
  </r>
  <r>
    <s v="Kulttuuripalvelut"/>
    <s v="Asiakkaat voivat ottaa yhteyssä kulttuuripalveluiden työntekijöihin järjestämistoiveiden ja yhteistyöehdotusten osalta."/>
    <s v="Kulttuuripalvelut"/>
    <x v="3"/>
    <s v="Ei digitoteutusta"/>
    <s v="Myöhemmin"/>
    <s v="Myös luonnollisille henkilöille"/>
    <m/>
    <m/>
    <x v="1"/>
    <x v="3"/>
    <s v="alle 6001"/>
    <s v=""/>
  </r>
  <r>
    <s v="Kunnan järjestämät ateriapalvelut"/>
    <s v="Kunnan ateriapalvelut valmistaa ateriat ikäihmisten, lasten, oppilaiden ja erityisryhmien tarpeisiin, henkilöstöruokailuun sekä erilaisiin kunnan koulutuksiin, tapahtumiin ja kokouksiin."/>
    <s v="Kunnan järjestämät ruokapalvelut"/>
    <x v="3"/>
    <s v="Ei digitoteutusta"/>
    <s v="Q4/2022"/>
    <s v="Myös luonnollisille henkilöille"/>
    <m/>
    <m/>
    <x v="1"/>
    <x v="3"/>
    <s v="alle 6001"/>
    <s v=""/>
  </r>
  <r>
    <s v="Koulukuljetukseen liittyvä koulumatkatuen laskuttaminen"/>
    <s v="Kuljetuspalvelun järjestäjä laskuttaa koulumatkatuet."/>
    <s v="Koulukuljetukseen liittyvä koulumatkatuen laskuttaminen"/>
    <x v="5"/>
    <s v="0.3"/>
    <s v="Myöhemmin"/>
    <s v="Vain elinkeinotoimintaa harjoittaville"/>
    <s v="Tarve palvelulle voi muuttua/päättyä tulossa olevan lainmuutoksen (1.8.2023) myötä."/>
    <m/>
    <x v="0"/>
    <x v="4"/>
    <s v=""/>
    <s v=""/>
  </r>
  <r>
    <s v="Kunnan viralliset ilmoitukset"/>
    <s v="Ilmoitustaulu kunnan ja valtion kuulutuksille sekä ilmoituksille sijaitsee osoitteessa Tulliportinkatu 31 ja sähköisesti kunnan verkkosivuilla."/>
    <s v="Kunnan viralliset ilmoitukset"/>
    <x v="1"/>
    <s v="0.3"/>
    <s v="Q4/2022"/>
    <s v="Myös luonnollisille henkilöille"/>
    <m/>
    <s v="Kuntalaki (410/2015)"/>
    <x v="1"/>
    <x v="2"/>
    <s v="yli 100 000"/>
    <s v="Valtiovarainministeriö"/>
  </r>
  <r>
    <s v="Kunnan vuokra-asunnot"/>
    <s v="Vuokra-asuntoa etsivä asiakas voi tiedustella vuokra-asuntoa kunnan asuntotoimistosta isännöitsijältä."/>
    <s v="Kunnan vuokra-asunnot"/>
    <x v="3"/>
    <s v="0.3"/>
    <s v="Q4/2021"/>
    <s v="Myös luonnollisille henkilöille"/>
    <m/>
    <m/>
    <x v="1"/>
    <x v="3"/>
    <s v="alle 6001"/>
    <s v=""/>
  </r>
  <r>
    <s v="KTJ-tietopalvelurajapinnat (KTJ-lupa teknisen käyttöyhteyteen)"/>
    <s v="Asiakas saa käyttöoikeuden rajapinnan kautta Kiinteistötietojärjestelmän aineistoon"/>
    <s v="KTJ-tietopalvelurajapinnat (KTJ-lupa teknisen käyttöyhteyteen)"/>
    <x v="2"/>
    <s v="1.0"/>
    <m/>
    <s v="Vain elinkeinotoimintaa harjoittaville"/>
    <m/>
    <m/>
    <x v="0"/>
    <x v="17"/>
    <s v=""/>
    <s v=""/>
  </r>
  <r>
    <s v="Kuljettajaopetus ja -tutkinnot"/>
    <s v="Kuljettajantutkintoon liittyvät ajokokeet ja suulliset teoriakokeet"/>
    <s v="Kuljettajaopetus ja -tutkinnot"/>
    <x v="3"/>
    <s v="Ei digitoteutusta"/>
    <s v="Myöhemmin"/>
    <m/>
    <s v="Yleinen taloudellinen tilanne"/>
    <m/>
    <x v="0"/>
    <x v="0"/>
    <s v=""/>
    <s v=""/>
  </r>
  <r>
    <s v="Kuljettajatiedot"/>
    <s v="Voit tarkastaa omat tai julkiset kuljettajatiedot."/>
    <s v="Kuljettajatiedot"/>
    <x v="2"/>
    <s v="1.0"/>
    <m/>
    <s v="Myös luonnollisille henkilöille"/>
    <m/>
    <m/>
    <x v="0"/>
    <x v="0"/>
    <s v=""/>
    <s v=""/>
  </r>
  <r>
    <s v="Kuljettajatodistuksen hakeminen"/>
    <s v="Tavaraliikenteen yhteisöluvan haltija hakee kuljettajatodistusta kuljettajalleen, joka on nk. kolmannen maan kansalainen."/>
    <s v="Kuljettajatodistuksen hakeminen"/>
    <x v="0"/>
    <s v="0.5"/>
    <s v="Myöhemmin"/>
    <s v="Vain elinkeinotoimintaa harjoittaville"/>
    <s v="Yleinen taloudellinen tilanne"/>
    <m/>
    <x v="0"/>
    <x v="0"/>
    <s v=""/>
    <s v=""/>
  </r>
  <r>
    <s v="Kuljetusyritysten vastuullisuusmalli"/>
    <s v="Traficom myöntää vapaaehtoisen vastuullisuustodistuksen tieliikenteen kuljetusyritykselle."/>
    <s v="Kuljetusyritysten vastuullisuusmalli"/>
    <x v="0"/>
    <s v="0.3"/>
    <s v="Myöhemmin"/>
    <s v="Vain elinkeinotoimintaa harjoittaville"/>
    <s v="Yleinen taloudellinen tilanne, tuote poistunut Traficomin valikoimasta"/>
    <m/>
    <x v="0"/>
    <x v="0"/>
    <s v=""/>
    <s v=""/>
  </r>
  <r>
    <s v="Kullanhuuhdonta-asiointi"/>
    <s v="Lupahakemus kullanhuuhdontaa varten, vuosittainen selvitys kullanhuuhdonnasta sekä kaivannaisjätteen jätehuoltosuunnitelma"/>
    <s v="Kullanhuuhdonta-asiointi"/>
    <x v="0"/>
    <s v="0.5"/>
    <s v="Q3/2022"/>
    <s v="Myös luonnollisille henkilöille"/>
    <s v="Henkilö- ja raharesurssit. Viraston päässä prosessien monimutkaisuus täytyy huomioida kehittämisessä."/>
    <m/>
    <x v="0"/>
    <x v="8"/>
    <s v=""/>
    <s v=""/>
  </r>
  <r>
    <s v="Kuntalaisdemokratia, osallistuva budjetointi"/>
    <s v="Asiakas ehdottaa tai tekee aloitteen jonkin uudistuksen tai parannuksen toteuttamiseksi   kaupungin toimintaan tai alueeseen"/>
    <s v="Kuntalaisdemokratia, osallistuva budjetointi"/>
    <x v="5"/>
    <s v="Ei digitoteutusta"/>
    <s v="Q4/2021"/>
    <s v="Myös luonnollisille henkilöille"/>
    <m/>
    <m/>
    <x v="1"/>
    <x v="10"/>
    <s v="20 001 - 40 000"/>
    <s v=""/>
  </r>
  <r>
    <s v="Kuopion kaupungin kirjaamot"/>
    <s v="Kuopion kaupungin kirjaamot."/>
    <s v="Kuopion kaupungin kirjaamot"/>
    <x v="3"/>
    <s v="1.0"/>
    <m/>
    <s v="Myös luonnollisille henkilöille"/>
    <m/>
    <m/>
    <x v="1"/>
    <x v="2"/>
    <s v="yli 100 000"/>
    <s v=""/>
  </r>
  <r>
    <s v="Kuulutukset / viralliset ilmoitukset"/>
    <s v="Asianhallintajärjestelmästä julkaistaan kuulutukset verkkosivustolle"/>
    <s v="Kuulutukset"/>
    <x v="2"/>
    <s v="0.9"/>
    <m/>
    <s v="Myös luonnollisille henkilöille"/>
    <m/>
    <m/>
    <x v="1"/>
    <x v="13"/>
    <s v="40 001 - 100 000"/>
    <s v=""/>
  </r>
  <r>
    <s v="Kunnallistekniikan rakentamisavustus"/>
    <s v="Avustuksen hakupalvelu "/>
    <s v="Kunnallistekniikan rakentamisavustus"/>
    <x v="5"/>
    <s v="1.0"/>
    <m/>
    <s v="Vain elinkeinotoimintaa harjoittaville"/>
    <m/>
    <m/>
    <x v="0"/>
    <x v="20"/>
    <s v=""/>
    <s v=""/>
  </r>
  <r>
    <s v="Laivatarkastus"/>
    <s v="Kaupungin ympäristöpalvelut tekee Helsingin satamissa WHO:n kansainvälisen terveyssäännöstön (IHR) mukaisia laivatarkastuksia alusten pyynnöstä."/>
    <s v="Laivatarkastus"/>
    <x v="3"/>
    <s v="Ei digitoteutusta"/>
    <m/>
    <m/>
    <m/>
    <s v="Terveydensuojelulaki (763/1994)"/>
    <x v="1"/>
    <x v="6"/>
    <s v="yli 100 000"/>
    <s v="Sosiaali- ja terveysministeriö"/>
  </r>
  <r>
    <s v="Ilmoitus lannan levittämisestä poikkeustilanteessa"/>
    <s v="Ilmoitus lannan levittämisestä levityksen kieltoaikana (marraskuu-maaliskuu) poikkeuksellisten olosuhteiden vuoksi."/>
    <s v="Lannan levitysilmoitus"/>
    <x v="1"/>
    <s v="0.9"/>
    <m/>
    <s v="Myös luonnollisille henkilöille"/>
    <m/>
    <m/>
    <x v="1"/>
    <x v="3"/>
    <s v="yli 100 000"/>
    <s v=""/>
  </r>
  <r>
    <s v="Ilmoitus lannan levittämisestä poikkeustilanteessa"/>
    <s v="Ilmoitus lannan levittämisestä levityksen kieltoaikana (marraskuu-maaliskuu) poikkeuksellisten olosuhteiden vuoksi."/>
    <s v="Lannan levitysilmoitus"/>
    <x v="1"/>
    <s v="1.0"/>
    <m/>
    <s v="Myös luonnollisille henkilöille"/>
    <m/>
    <m/>
    <x v="1"/>
    <x v="6"/>
    <s v="40 001 - 100 000"/>
    <s v=""/>
  </r>
  <r>
    <s v="Laskutus / ei tarvitse laittaa"/>
    <s v="Kaupungin laskutus ja laskujen vastaanottaminen. E-lasku on jo käytössä."/>
    <s v="Laskutus / ei tarvitse laittaa"/>
    <x v="3"/>
    <s v="1.0"/>
    <m/>
    <s v="Myös luonnollisille henkilöille"/>
    <m/>
    <m/>
    <x v="1"/>
    <x v="16"/>
    <s v="10 001 - 20 000"/>
    <s v=""/>
  </r>
  <r>
    <s v="Kuntotutkimus"/>
    <m/>
    <s v="Kuntotutkimus"/>
    <x v="5"/>
    <s v="1.0"/>
    <m/>
    <s v="Myös luonnollisille henkilöille"/>
    <m/>
    <m/>
    <x v="0"/>
    <x v="20"/>
    <s v=""/>
    <s v=""/>
  </r>
  <r>
    <s v="Kuntoutuksen kurssijärjestelmä"/>
    <s v="Kurssien päivitys kuntoutuksen kurssijärjestelmään."/>
    <s v="Kuntoutuksen kurssijärjestelmä"/>
    <x v="3"/>
    <s v="yli 1.1"/>
    <m/>
    <s v="Vain elinkeinotoimintaa harjoittaville"/>
    <m/>
    <m/>
    <x v="0"/>
    <x v="4"/>
    <s v=""/>
    <s v=""/>
  </r>
  <r>
    <s v="Kuntoutuksen palveluntuottajat"/>
    <s v="Sähköinen laskutus (kuntoutustilitykset)"/>
    <s v="Kuntoutuksen palveluntuottajat"/>
    <x v="5"/>
    <s v="Ei digitoteutusta"/>
    <s v="Q4/2021"/>
    <s v="Vain elinkeinotoimintaa harjoittaville"/>
    <m/>
    <m/>
    <x v="0"/>
    <x v="4"/>
    <s v=""/>
    <s v=""/>
  </r>
  <r>
    <s v="Kuntoutuksen vaikuttavuuden arviointi"/>
    <s v="Kuntoutuksen palveluntuottaja  kerää arviointitiedot asiakkaalta ja toimittaa ne Kelaan"/>
    <s v="Kuntoutuksen vaikuttavuuden arviointi"/>
    <x v="5"/>
    <s v="yli 1.1"/>
    <m/>
    <s v="Vain elinkeinotoimintaa harjoittaville"/>
    <m/>
    <m/>
    <x v="0"/>
    <x v="4"/>
    <s v=""/>
    <s v=""/>
  </r>
  <r>
    <s v="Kuntoutuspalvelun rekisteröinti Kelan kuntoutuspalveluiden palveluntuottajaksi"/>
    <s v="Uusi palvelu, jossa kuntoutuksen palveluntuottaja rekisteröityy"/>
    <s v="Kuntoutuspalvelun rekisteröinti Kelan kuntoutuspalveluiden palveluntuottajaksi"/>
    <x v="3"/>
    <s v="1.1"/>
    <m/>
    <s v="Vain elinkeinotoimintaa harjoittaville"/>
    <m/>
    <m/>
    <x v="0"/>
    <x v="4"/>
    <s v=""/>
    <s v=""/>
  </r>
  <r>
    <s v="Kuntoutustarpeen ilmoittamisen järjestelmä (KIILA)"/>
    <s v="Työnantaja hakee KIILA-kuntoutuskurssia asiontipalvelussa."/>
    <s v="Kuntoutustarpeen ilmoittamisen järjestelmä (KIILA)"/>
    <x v="3"/>
    <s v="1.1"/>
    <m/>
    <s v="Vain elinkeinotoimintaa harjoittaville"/>
    <m/>
    <m/>
    <x v="0"/>
    <x v="4"/>
    <s v=""/>
    <s v=""/>
  </r>
  <r>
    <s v="Kuolemansyyn selvittämisen ohjaus ja valvonta"/>
    <s v="Terveyden ja hyvinvoinnin laitoksen (THL) oikeuslääkärit tarkastavat kaikki Suomessa laaditut kuolintodistukset ja kuolinselvitykset. Poliisille ja terveydenhuollon ammattilaisille tarkoitettu valtakunnallinen konsultaatiopuhelin palvelee kuolemansyyn selvittämistä koskevissa kysymyksissä"/>
    <s v="Kuolemansyyn selvittämisen ohjaus ja valvonta"/>
    <x v="3"/>
    <s v="0.5"/>
    <m/>
    <s v="Myös luonnollisille henkilöille"/>
    <s v="Nykyinen lainsäädäntö estää kuolintodistuslomakkeen liikkumisen sähköisesti sote-toimijoilta THL:een. Tavoitetasossa 1.1 saavutetaan sillä edellytyksellä että lainsäädäntöön saadaan muutoksia ja potilastietojärjestelmät siirtyvät käyttämään sähköistä kuolintodistuslomaketta."/>
    <m/>
    <x v="0"/>
    <x v="9"/>
    <s v=""/>
    <s v=""/>
  </r>
  <r>
    <s v="Kuolinpesän ilmoitus liikennöinnin jatkamisesta"/>
    <s v="Palvelussa kuolinpesä ilmoittaa halustaan jatkaa liikenteen harjoittamista kuolleen luvanhaltijan liikenneluvan nojalla."/>
    <s v="Kuolinpesän ilmoitus liikennöinnin jatkamisesta"/>
    <x v="1"/>
    <s v="0.5"/>
    <s v="Myöhemmin"/>
    <s v="Myös luonnollisille henkilöille"/>
    <s v="Yleinen taloudellinen tilanne"/>
    <m/>
    <x v="0"/>
    <x v="0"/>
    <s v=""/>
    <s v=""/>
  </r>
  <r>
    <s v="Lausunnot"/>
    <s v="Erilaiset maatalousyrittäjien ja maanomistajien pyytämät lausunnot, esim. arviot pellon käyvästä arvosta"/>
    <s v="Lausunnot"/>
    <x v="3"/>
    <s v="Ei digitoteutusta"/>
    <s v="Myöhemmin"/>
    <s v="Myös luonnollisille henkilöille"/>
    <m/>
    <m/>
    <x v="1"/>
    <x v="12"/>
    <s v="alle 6001"/>
    <s v=""/>
  </r>
  <r>
    <s v="Lausunnot"/>
    <s v="Erilaiset maatalousyrittäjien ja maanomistajien pyytämät lausunnot, esim. arviot pellon käyvästä arvosta"/>
    <s v="Lausunnot"/>
    <x v="3"/>
    <s v="Ei digitoteutusta"/>
    <s v="Myöhemmin"/>
    <s v="Myös luonnollisille henkilöille"/>
    <m/>
    <m/>
    <x v="1"/>
    <x v="12"/>
    <s v="alle 6001"/>
    <s v=""/>
  </r>
  <r>
    <s v="Kuorma- ja linja-autojen ja niiden perävaunujen jarrujärjestelmien korjaukseen liittyvät luvat"/>
    <s v="Kuorma- ja linja-autojen ja niiden perävaunujen jarrujärjestelmien korjaukseen liittyvät lupahakemukset."/>
    <s v="Kuorma- ja linja-autojen ja niiden perävaunujen jarrujärjestelmien korjaukseen liittyvät luvat"/>
    <x v="0"/>
    <s v="0.5"/>
    <s v="Myöhemmin"/>
    <s v="Vain elinkeinotoimintaa harjoittaville"/>
    <s v="Yleinen taloudellinen tilanne"/>
    <m/>
    <x v="0"/>
    <x v="0"/>
    <s v=""/>
    <s v=""/>
  </r>
  <r>
    <s v="Kuuleminen ajo-oikeusasiassa"/>
    <s v="Esimerkiksi yrityksen vuokra-auton ajaessa liikenneturvallisuuskameraan"/>
    <s v="Kuuleminen ajo-oikeusasiassa"/>
    <x v="3"/>
    <s v="0.5"/>
    <s v="Myöhemmin"/>
    <s v="Myös luonnollisille henkilöille"/>
    <s v="Liike-hankkeen puitteissa toteutettava sähköisen asiointipalvelun laajennus"/>
    <m/>
    <x v="0"/>
    <x v="5"/>
    <s v=""/>
    <s v=""/>
  </r>
  <r>
    <s v="Lausuntopyyntö terveydensuojeluviranomaiselle yksityisen sosiaalipalvelun lupahakemuksen liitteeksi"/>
    <s v="Yksityisen sosiaalipalvelun tuottajan tulee liittää toimintaansa koskevaan lupahakemukseen terveydensuojeluviranomaisen lausunto (STMa 1053/2911)"/>
    <s v="Lausuntopyyntö terveydensuojeluviranomaiselle yksityisen sosiaalipalvelun lupahakemuksen liitteeksi"/>
    <x v="3"/>
    <s v="Ei digitoteutusta"/>
    <s v="Myöhemmin"/>
    <s v="Myös luonnollisille henkilöille"/>
    <s v="Pyyntöjä ei tulee harvoin. Digitalisoinnin kehittäminen valtion tietojärjestelmässä on riippuvainen valtion panostuksista. Sosiaali- ja terveysministeriön asetus yksityisistä sosiaalipalveluista (1053/2011)"/>
    <m/>
    <x v="1"/>
    <x v="6"/>
    <s v="40 001 - 100 000"/>
    <s v=""/>
  </r>
  <r>
    <s v="Kylmäalan pätevyyshakemus"/>
    <s v="Kylmäalan vastuuhenkilön pätevyyshakemus"/>
    <s v="Kylmäalan pätevyyshakemus"/>
    <x v="0"/>
    <s v="1.0"/>
    <m/>
    <s v="Myös luonnollisille henkilöille"/>
    <m/>
    <m/>
    <x v="0"/>
    <x v="8"/>
    <s v=""/>
    <s v=""/>
  </r>
  <r>
    <s v="Kylmälaiteliikkeen toimintailmoitus"/>
    <s v="Kylmäalan toiminnanharjoittajan ilmoitus toiminnan aloituksesta, vastuuhenkilöstä ja toimintaan liittyvistä muutoksista"/>
    <s v="Kylmälaiteliikkeen toimintailmoitus"/>
    <x v="1"/>
    <s v="1.0"/>
    <m/>
    <s v="Vain elinkeinotoimintaa harjoittaville"/>
    <m/>
    <m/>
    <x v="0"/>
    <x v="8"/>
    <s v=""/>
    <s v=""/>
  </r>
  <r>
    <s v="Kyselypalvelu terveydenhuollon palveluntuottajille"/>
    <s v="Yksityiset terveydenhuollon palveluntuottajat (sekä laitokset että ammatinharjoittajat) tarvisevat tiedon siitä, voiko asiakkaalle antaa sairausvakuutuslain mukaisen suorakorvauksen."/>
    <s v="Kyselypalvelu terveydenhuollon palveluntuottajille"/>
    <x v="5"/>
    <s v="Ei digitoteutusta"/>
    <s v="Q4/2022"/>
    <s v="Vain elinkeinotoimintaa harjoittaville"/>
    <m/>
    <m/>
    <x v="0"/>
    <x v="4"/>
    <s v=""/>
    <s v=""/>
  </r>
  <r>
    <s v="Käynnistysavustus"/>
    <s v="Avustuksen hakupalvelu"/>
    <s v="Käynnistysavustus"/>
    <x v="5"/>
    <s v="0.5"/>
    <s v="Q4/2022"/>
    <s v="Vain elinkeinotoimintaa harjoittaville"/>
    <m/>
    <m/>
    <x v="0"/>
    <x v="20"/>
    <s v=""/>
    <s v=""/>
  </r>
  <r>
    <s v="Käyttötarkoituksen muutosavustus"/>
    <s v="Avustuksen hakupalvelu"/>
    <s v="Käyttötarkoituksen muutosavustus"/>
    <x v="5"/>
    <s v="0.5"/>
    <s v="Myöhemmin"/>
    <s v="Vain elinkeinotoimintaa harjoittaville"/>
    <s v="Pieni määräaikainen avustus, ei digitoteutusta ainakaan vielä"/>
    <m/>
    <x v="0"/>
    <x v="20"/>
    <s v=""/>
    <s v=""/>
  </r>
  <r>
    <s v="Käytössä olevan palvelun teknisten tietojen muutoksista ilmoittaminen"/>
    <s v="Asiakas päivittää käytössä olevan palvelun teknisiä tietoja."/>
    <s v="Käytössä olevan palvelun teknisten tietojen muutoksista ilmoittaminen"/>
    <x v="3"/>
    <s v="0.9"/>
    <s v="Myöhemmin"/>
    <s v="Vain elinkeinotoimintaa harjoittaville"/>
    <m/>
    <m/>
    <x v="0"/>
    <x v="4"/>
    <s v=""/>
    <s v=""/>
  </r>
  <r>
    <s v="Laajakaistatuen hakeminen"/>
    <s v="Laajakaistatukea voi hakea alueelle, joilla rakentaminen ei tapahdu markkinaehtoisesti. Asiointipalvelun osalta ei ole kehittämistarvetta."/>
    <s v="Laajakaistatuen hakeminen"/>
    <x v="5"/>
    <s v="0.3"/>
    <m/>
    <s v="Vain elinkeinotoimintaa harjoittaville"/>
    <m/>
    <m/>
    <x v="0"/>
    <x v="0"/>
    <s v=""/>
    <s v=""/>
  </r>
  <r>
    <s v="Laajakaistatuen maksun hakeminen"/>
    <s v="Maksua voi hakea kun tukipäätöksessä kuvattu verkko on rakennettu valmiiksi. Asiointipalvelun osalta ei ole kehittämistarvetta."/>
    <s v="Laajakaistatuen maksun hakeminen"/>
    <x v="5"/>
    <s v="0.3"/>
    <m/>
    <s v="Vain elinkeinotoimintaa harjoittaville"/>
    <m/>
    <m/>
    <x v="0"/>
    <x v="0"/>
    <s v=""/>
    <s v=""/>
  </r>
  <r>
    <s v="Lahjaveroilmoitus"/>
    <s v="Yritys tai yhteisö voi antaa lahjaveroilmoituksen OmaVerossa sekä hakea pidennystä lahjaveroilmoituksen jättämiseen OmaVerossa."/>
    <s v="Lahjaveroilmoitus ja hakemus lahjaveroilmoituksen antamisajan pidentämiseksi"/>
    <x v="1"/>
    <s v="1.1"/>
    <m/>
    <s v="Myös luonnollisille henkilöille"/>
    <m/>
    <m/>
    <x v="0"/>
    <x v="1"/>
    <s v=""/>
    <s v=""/>
  </r>
  <r>
    <s v="Lausuntopyyntö: Takauslainat vuokrataloille"/>
    <s v="Takauslainoilla voidaan rakentaa tavallisia vuokrataloja, mutta ei erityisryhmille tarkoitettuja taloja."/>
    <s v="Lausuntopyyntö: Takauslainat vuokrataloille"/>
    <x v="5"/>
    <s v="0.5"/>
    <m/>
    <m/>
    <s v="Pieni volyymi"/>
    <m/>
    <x v="1"/>
    <x v="6"/>
    <s v="yli 100 000"/>
    <s v=""/>
  </r>
  <r>
    <s v="Laivauskäsikirja (Shipping handbook)"/>
    <s v="Vientiä harjoittavan tai suunnittelevan yrityksen ajantasainen tietopalvelu, joka kattaa 190 maan tiedot tuontirajoituksista, vaadittavista asiakirjoista ja muista vientiin liittyvistä muodollisuuksista. Tiedonkeruussa hyödynnetään ohjelmistorobotiikkaa."/>
    <s v="Laivauskäsikirja (Shipping handbook)"/>
    <x v="2"/>
    <s v="0.9"/>
    <s v="Myöhemmin"/>
    <s v="Vain elinkeinotoimintaa harjoittaville"/>
    <s v="Master tiedon hallinta, julkiset hankinnat"/>
    <m/>
    <x v="0"/>
    <x v="8"/>
    <s v=""/>
    <s v=""/>
  </r>
  <r>
    <s v="Lajiketestaus ja -rekisteröinti - Toiminnan harjoittaminen"/>
    <s v="Ilmoitus ja hakemus lajikkeen testaamiseksi, lajikeluetteon hakemiseksi ja suojaamiseksi"/>
    <s v="Lajiketestaus ja -rekisteröinti - Toiminnan harjoittaminen"/>
    <x v="1"/>
    <s v="0.3"/>
    <s v="Myöhemmin"/>
    <s v="Myös luonnollisille henkilöille"/>
    <s v="Resurssien puute"/>
    <s v=""/>
    <x v="0"/>
    <x v="17"/>
    <s v=""/>
    <s v=""/>
  </r>
  <r>
    <s v="Leirintäalueilmoitus"/>
    <s v="Ulkoilulain mukaan leirintäalueen perustamisesta ja toiminnan olennaisesta muuttamisesta on tehtävä ilmoitus kunnan määräämälle viranomaiselle."/>
    <s v="Leirintäalueilmoitus"/>
    <x v="1"/>
    <s v="0.5"/>
    <s v="Q4/2022"/>
    <s v="Myös luonnollisille henkilöille"/>
    <m/>
    <s v="Terveydensuojelulaki (763/1994)"/>
    <x v="1"/>
    <x v="2"/>
    <s v="yli 100 000"/>
    <s v="Sosiaali- ja terveysministeriö"/>
  </r>
  <r>
    <s v="Leirintäalueesta ilmoittaminen"/>
    <s v="Tee leirintäalueilmoitus seudun ympäristötoimelle, kun perustat leirintäaluetta."/>
    <s v="Leirintäalueilmoitus"/>
    <x v="1"/>
    <s v="0.3"/>
    <s v="Q4/2021"/>
    <s v="Myös luonnollisille henkilöille"/>
    <m/>
    <s v="Terveydensuojelulaki (763/1994)"/>
    <x v="1"/>
    <x v="3"/>
    <s v="yli 100 000"/>
    <s v="Sosiaali- ja terveysministeriö"/>
  </r>
  <r>
    <s v="Lannoitevalmisteet - Luomu"/>
    <s v="Lannoitealan toimija pyytää arvion lannoitteen soveltuvuudesta luomutuotantoon ja tuotteen listaaminen. Palvelun nykyinen taso on riittävä."/>
    <s v="Lannoitevalmisteet - Luomu"/>
    <x v="0"/>
    <s v="Ei digitoteutusta"/>
    <m/>
    <s v="Vain elinkeinotoimintaa harjoittaville"/>
    <m/>
    <s v=""/>
    <x v="0"/>
    <x v="17"/>
    <s v=""/>
    <s v=""/>
  </r>
  <r>
    <s v="Lannoitevalmisteet - Tuonti"/>
    <s v="Toimija ilmoittaa maahan tuotavasta lannoitevalmisteesta"/>
    <s v="Lannoitevalmisteet - Tuonti"/>
    <x v="0"/>
    <s v="0.5"/>
    <s v="Q4/2022"/>
    <s v="Vain elinkeinotoimintaa harjoittaville"/>
    <s v="Resurssien puute."/>
    <s v=""/>
    <x v="0"/>
    <x v="17"/>
    <s v=""/>
    <s v=""/>
  </r>
  <r>
    <s v="Lannoitevalmisteet - Vienti"/>
    <s v="Toimija esittää vapaamuotoisen pyynnön saada todistussertifikaatti tuotteen vaatimustenmukaisuudesta. Vuosittain tulevien pyyntöjen määrä 10 - 20 kpl vuosittain, joten nykyinen toteutustaso on riittävä (kustannus-hyöty-näkökulmasta ei kannattavaa sähköistää)"/>
    <s v="Lannoitevalmisteet - Vienti"/>
    <x v="0"/>
    <s v="0.5"/>
    <m/>
    <s v="Vain elinkeinotoimintaa harjoittaville"/>
    <m/>
    <s v=""/>
    <x v="0"/>
    <x v="17"/>
    <s v=""/>
    <s v=""/>
  </r>
  <r>
    <s v="Lannoitevalmistetoiminnan aloittaminen"/>
    <s v="Hyväksyntävelvollinen toimija (orgaanisia lannoitevalmisteita valmistavat laitokset) voi hakea hyväksyntää aloittaakseen lannoitevalmistetoiminnan. Muille toimijoille riittää pelkkä aloittamisilmoitus. Hakemukset tapahtuvat lomakkeella, ilmoitukset voidaan tehdä sähköisen asiointijärjestelmän (Touko) kautta."/>
    <s v="Lannoitevalmistetoiminnan aloittaminen"/>
    <x v="0"/>
    <s v="0.5"/>
    <s v="Q4/2022"/>
    <s v="Vain elinkeinotoimintaa harjoittaville"/>
    <s v="Resurssien puute."/>
    <s v=""/>
    <x v="0"/>
    <x v="17"/>
    <s v=""/>
    <s v=""/>
  </r>
  <r>
    <s v="Lannoitevalmistetoiminnan harjoittaminen - ilmoitukset"/>
    <s v="Toimija voi tehdä vuosittaiset lakisääteiset ilmoitukset sekä muut tarvittavat toiminnan muutosilmoitukset"/>
    <s v="Lannoitevalmistetoiminnan harjoittaminen - ilmoitukset"/>
    <x v="0"/>
    <s v="0.5"/>
    <s v="Q4/2022"/>
    <s v="Vain elinkeinotoimintaa harjoittaville"/>
    <s v="Resurssien puute."/>
    <s v=""/>
    <x v="0"/>
    <x v="17"/>
    <s v=""/>
    <s v=""/>
  </r>
  <r>
    <s v="Lannoitevalmistetoiminnan harjoittaminen - laboratoriopalvelut"/>
    <s v="Ohjeessa todetaan, että otettava yhteys viranomaiseen ennen lähetteen lähettämistä, yhteystietona vain puhelinnumero. Nykyinen toteutustaso riittävä."/>
    <s v="Lannoitevalmistetoiminnan harjoittaminen - laboratoriopalvelut"/>
    <x v="0"/>
    <s v="Ei digitoteutusta"/>
    <m/>
    <s v="Vain elinkeinotoimintaa harjoittaville"/>
    <m/>
    <s v=""/>
    <x v="0"/>
    <x v="17"/>
    <s v=""/>
    <s v=""/>
  </r>
  <r>
    <s v="Lannoitevalmistetoiminnan lopettaminen"/>
    <s v="Toimija ilmoittaa toimintansa lopettamisesta. Lakisääteinen ilmoitus."/>
    <s v="Lannoitevalmistetoiminnan lopettaminen"/>
    <x v="0"/>
    <s v="1.0"/>
    <m/>
    <s v="Vain elinkeinotoimintaa harjoittaville"/>
    <m/>
    <s v=""/>
    <x v="0"/>
    <x v="17"/>
    <s v=""/>
    <s v=""/>
  </r>
  <r>
    <s v="Leirintäalueesta ilmoittaminen"/>
    <s v="Tee leirintäalueilmoitus seudun ympäristötoimelle, kun perustat leirintäaluetta."/>
    <s v="Leirintäalueilmoitus"/>
    <x v="1"/>
    <s v="0.3"/>
    <s v="Myöhemmin"/>
    <s v="Myös luonnollisille henkilöille"/>
    <s v="Erittäin harvinainen."/>
    <s v="Terveydensuojelulaki (763/1994)"/>
    <x v="1"/>
    <x v="6"/>
    <s v="40 001 - 100 000"/>
    <s v="Sosiaali- ja terveysministeriö"/>
  </r>
  <r>
    <s v="Laskutussopimus yritysasiakkaille"/>
    <s v="Yrityksillä on mahdollisuus solmia Traficomin kanssa laskutussopimus autojensa ajoneuvoverotuksesta."/>
    <s v="Laskutussopimus yritysasiakkaille"/>
    <x v="3"/>
    <s v="0.5"/>
    <s v="Myöhemmin"/>
    <s v="Vain elinkeinotoimintaa harjoittaville"/>
    <s v="Yleinen taloudellinen tilanne"/>
    <m/>
    <x v="0"/>
    <x v="0"/>
    <s v=""/>
    <s v=""/>
  </r>
  <r>
    <s v="Leirintäalueesta ilmoittaminen"/>
    <m/>
    <s v="Leirintäalueilmoitus"/>
    <x v="1"/>
    <s v="0.3"/>
    <s v="Myöhemmin"/>
    <s v="Myös luonnollisille henkilöille"/>
    <m/>
    <s v="Terveydensuojelulaki (763/1994)"/>
    <x v="1"/>
    <x v="3"/>
    <s v="alle 6001"/>
    <s v="Sosiaali- ja terveysministeriö"/>
  </r>
  <r>
    <s v="Ilmoitus leirintäalueesta"/>
    <s v="Tee leirintäalueilmoitus seudun ympäristötoimelle, kun perustat leirintäaluetta."/>
    <s v="Leirintäalueilmoitus"/>
    <x v="1"/>
    <s v="0.5"/>
    <s v="2023, jos sähköinen lupajärjestelmä saadaan käyttöön"/>
    <s v="Vain elinkeinotoimintaa harjoittaville"/>
    <s v="Pieni volyyminen palvelu (0-5 kpl vuodessa)"/>
    <s v="Terveydensuojelulaki (763/1994)"/>
    <x v="1"/>
    <x v="15"/>
    <s v="yli 100 000"/>
    <s v="Sosiaali- ja terveysministeriö"/>
  </r>
  <r>
    <s v="Leirintäalueilmoitus"/>
    <s v="Leirintäalueen hyväksyminen"/>
    <s v="Leirintäalueilmoitus"/>
    <x v="1"/>
    <s v="0.5"/>
    <m/>
    <s v="Vain elinkeinotoimintaa harjoittaville"/>
    <s v="Huom. Ulkoilulaki (606/1973)"/>
    <s v="Terveydensuojelulaki (763/1994)"/>
    <x v="1"/>
    <x v="7"/>
    <s v="40 001 - 100 000"/>
    <s v="Sosiaali- ja terveysministeriö"/>
  </r>
  <r>
    <s v="KRP - Tulossa olevat palvelut: Yksityistiet / Kaupungin suostumus liikenteen ohjauslaitteen asentamiseksi"/>
    <s v="Ilmoitus / Lupa liikenteen ohjauslaitteen asentamiseksi yksityistielle"/>
    <s v="Liikenteenohjauslaitteiden sijoittaminen"/>
    <x v="0"/>
    <s v="1.0"/>
    <m/>
    <s v="Myös luonnollisille henkilöille"/>
    <m/>
    <s v="Tieliikennelaki (267/1981)"/>
    <x v="1"/>
    <x v="10"/>
    <s v="yli 100 000"/>
    <s v="Liikenne- ja viestintäministeriö"/>
  </r>
  <r>
    <s v="LEI -hakemukset"/>
    <m/>
    <s v="LEI -hakemukset"/>
    <x v="0"/>
    <s v="0.5"/>
    <s v="Myöhemmin"/>
    <s v="Vain elinkeinotoimintaa harjoittaville"/>
    <s v="YTJ asioinnin kehittäminen vuosina 2021-2023 erittäin laajamittaista Kaupparekisterilain uudistamisen takia. LEI tunnisterekisterin kustannusvastaavuus ei mahdollista laajamittaista kehittämistä."/>
    <m/>
    <x v="0"/>
    <x v="8"/>
    <s v=""/>
    <s v=""/>
  </r>
  <r>
    <s v="Liikenteenohjauslaitteiden asentaminen yksityisteille"/>
    <s v="Pysyvien liikenteenohjauslaitteiden sijoittaminen yksityisteille vaatii kaupungin luvan."/>
    <s v="Liikenteenohjauslaitteiden sijoittaminen"/>
    <x v="0"/>
    <s v="Ei digitoteutusta"/>
    <s v="Q1/2022"/>
    <s v="Myös luonnollisille henkilöille"/>
    <m/>
    <s v="Tieliikennelaki (267/1981)"/>
    <x v="1"/>
    <x v="3"/>
    <s v="yli 100 000"/>
    <s v="Liikenne- ja viestintäministeriö"/>
  </r>
  <r>
    <s v="Liikenteenohjauslaitteiden asentaminen yksityisteille"/>
    <s v="Pysyvien liikenteenohjauslaitteiden sijoittaminen yksityisteille vaatii kunnan luvan."/>
    <s v="Liikenteenohjauslaitteiden sijoittaminen"/>
    <x v="0"/>
    <s v="0.5"/>
    <s v="Myöhemmin"/>
    <s v="Vain elinkeinotoimintaa harjoittaville"/>
    <s v="Ohjelmistotoimittajasta johtuvat syyt: rekisteriperusteinen toisen puolesta asioinnin mahdollisuus puuttuu."/>
    <s v="Tieliikennelaki (267/1981)"/>
    <x v="1"/>
    <x v="2"/>
    <s v="alle 6001"/>
    <s v="Liikenne- ja viestintäministeriö"/>
  </r>
  <r>
    <s v="Liikenteenohjauslaitteiden asentaminen yksityisteille"/>
    <s v="Pysyvien liikenteenohjauslaitteiden sijoittaminen yksityisteille vaatii kaupungin luvan."/>
    <s v="Liikenteenohjauslaitteiden sijoittaminen"/>
    <x v="0"/>
    <s v="0.3"/>
    <s v="Myöhemmin"/>
    <s v="Myös luonnollisille henkilöille"/>
    <m/>
    <s v="Tieliikennelaki (267/1981)"/>
    <x v="1"/>
    <x v="6"/>
    <s v="40 001 - 100 000"/>
    <s v="Liikenne- ja viestintäministeriö"/>
  </r>
  <r>
    <s v="Liikenteenohjauslaitteiden asentaminen yksityisteille"/>
    <m/>
    <s v="Liikenteenohjauslaitteiden sijoittaminen"/>
    <x v="0"/>
    <s v="Ei digitoteutusta"/>
    <s v="Q4/2022"/>
    <s v="Myös luonnollisille henkilöille"/>
    <m/>
    <s v="Tieliikennelaki (267/1981)"/>
    <x v="1"/>
    <x v="3"/>
    <s v="alle 6001"/>
    <s v="Liikenne- ja viestintäministeriö"/>
  </r>
  <r>
    <s v="Liikenteenohjauslaitteiden asentaminen yksityisteille"/>
    <s v="Pysyvien liikenteenohjauslaitteiden sijoittaminen yksityisteille vaatii kaupungin luvan."/>
    <s v="Liikenteenohjauslaitteiden sijoittaminen"/>
    <x v="0"/>
    <s v="Ei digitoteutusta"/>
    <m/>
    <s v="Vain elinkeinotoimintaa harjoittaville"/>
    <s v="Pieni volyyminen palvelu (noin 10 kpl vuodessa)"/>
    <s v="Tieliikennelaki (267/1981)"/>
    <x v="1"/>
    <x v="15"/>
    <s v="yli 100 000"/>
    <s v="Liikenne- ja viestintäministeriö"/>
  </r>
  <r>
    <s v="Liikenteenohjauslaitteiden sijoittaminen"/>
    <s v="Organisaatiomuutos on käynnissä  ja käynnissä on useita sähköiseen asiointiin liittyviä uudistuksia, joita ei ole vielä otettu täysimääräisesti käyttöön."/>
    <s v="Liikenteenohjauslaitteiden sijoittaminen"/>
    <x v="0"/>
    <s v="0.5"/>
    <s v="Myöhemmin"/>
    <s v="Myös luonnollisille henkilöille"/>
    <m/>
    <s v="Tieliikennelaki (267/1981)"/>
    <x v="1"/>
    <x v="7"/>
    <s v="40 001 - 100 000"/>
    <s v="Liikenne- ja viestintäministeriö"/>
  </r>
  <r>
    <s v="Lennonjohtajan/lennontiedottajan lupakirjahakemukset"/>
    <s v="Hae lennonjohtajan (ATCO) tai lennontiedottajan lupakirjaa, kelpuutusta, yksikköhyväksyntämerkintää tai lupakirjan merkintää."/>
    <s v="Lennonjohtajan/lennontiedottajan lupakirjahakemukset"/>
    <x v="0"/>
    <s v="0.9"/>
    <s v="Myöhemmin"/>
    <s v="Myös luonnollisille henkilöille"/>
    <s v="Yleinen taloudellinen tilanne"/>
    <m/>
    <x v="0"/>
    <x v="0"/>
    <s v=""/>
    <s v=""/>
  </r>
  <r>
    <s v="Lennonvarmistuspalvelun tarjoajan toimilupa tai lentomittausorganisaation hyväksyntä"/>
    <s v="Toimijan tulee hakea lupa ryhtyäkseen toimimaan luvanvaraisena toimijana"/>
    <s v="Lennonvarmistuspalvelun tarjoajan toimilupa tai lentomittausorganisaation hyväksyntä"/>
    <x v="0"/>
    <s v="0.3"/>
    <s v="Myöhemmin"/>
    <s v="Vain elinkeinotoimintaa harjoittaville"/>
    <s v="Yleinen taloudellinen tilanne"/>
    <m/>
    <x v="0"/>
    <x v="0"/>
    <s v=""/>
    <s v=""/>
  </r>
  <r>
    <s v="Lennonvarmistuspalveluun liittyvän poikkeamahakemuksen käsittely taikka luvan tai hyväksynnän peruuttaminen luvanhaltijan pyynnöstä"/>
    <s v="Luvanvarainen toimija voi hakea lupaa poiketa hyväksytyistä menettelyistä"/>
    <s v="Lennonvarmistuspalveluun liittyvän poikkeamahakemuksen käsittely taikka luvan tai hyväksynnän peruuttaminen luvanhaltijan pyynnöstä"/>
    <x v="0"/>
    <s v="0.3"/>
    <s v="Myöhemmin"/>
    <s v="Vain elinkeinotoimintaa harjoittaville"/>
    <s v="Yleinen taloudellinen tilanne"/>
    <m/>
    <x v="0"/>
    <x v="0"/>
    <s v=""/>
    <s v=""/>
  </r>
  <r>
    <s v="Lentokelpoisuuden tarkastuksen tilaus"/>
    <s v="Lentokelpoisuustarkastuksen tilaaminen viranomaiselta"/>
    <s v="Lentokelpoisuuden tarkastuksen tilaus"/>
    <x v="3"/>
    <s v="0.3"/>
    <s v="Myöhemmin"/>
    <s v="Myös luonnollisille henkilöille"/>
    <s v="Yleinen taloudellinen tilanne"/>
    <m/>
    <x v="0"/>
    <x v="0"/>
    <s v=""/>
    <s v=""/>
  </r>
  <r>
    <s v="Lentoliikenteen onnettomuuksista ja vaaratilanteista ilmoittaminen"/>
    <s v="Onnettomuuksista, vakavista vaaratilanteista ja poikkeamista siviili-ilmailussa Suomen alueella tai suomalaisella ilma-aluksella tai Suomessa myönnetyn lentotoimintaluvan nojalla on ilmoitettava Traficomille."/>
    <s v="Lentoliikenteen onnettomuuksista ja vaaratilanteista ilmoittaminen"/>
    <x v="1"/>
    <s v="0.5"/>
    <s v="Myöhemmin"/>
    <s v="Myös luonnollisille henkilöille"/>
    <s v="Yleinen taloudellinen tilanne"/>
    <m/>
    <x v="0"/>
    <x v="0"/>
    <s v=""/>
    <s v=""/>
  </r>
  <r>
    <s v="Lentomeluilmoitukset"/>
    <s v="Mahdollisuus ilmoittaa lentomelusta aiheutuneista vahingoista."/>
    <s v="Lentomeluilmoitukset"/>
    <x v="1"/>
    <s v="0.3"/>
    <s v="Myöhemmin"/>
    <s v="Myös luonnollisille henkilöille"/>
    <m/>
    <m/>
    <x v="0"/>
    <x v="24"/>
    <s v=""/>
    <s v=""/>
  </r>
  <r>
    <s v="Lentonäytökset/ylilennot"/>
    <s v="Mahdollisuus esittää pyyntö lentonäytöksen / ylilennon toteutuksesta"/>
    <s v="Lentonäytökset/ylilennot"/>
    <x v="0"/>
    <s v="0.3"/>
    <s v="Myöhemmin"/>
    <s v="Vain elinkeinotoimintaa harjoittaville"/>
    <m/>
    <m/>
    <x v="0"/>
    <x v="24"/>
    <s v=""/>
    <s v=""/>
  </r>
  <r>
    <s v="Lentotoimintailmoitus"/>
    <s v="Jokaisesta Suomen ilma-alusrekisteriin merkitystä ilma-aluksesta on tehtävä vuosittain tilastoilmoitus ilma-aluksella lennetyistä lennoista"/>
    <s v="Lentotoimintailmoitus"/>
    <x v="0"/>
    <s v="0.3"/>
    <s v="Myöhemmin"/>
    <s v="Myös luonnollisille henkilöille"/>
    <s v="Yleinen taloudellinen tilanne"/>
    <m/>
    <x v="0"/>
    <x v="0"/>
    <s v=""/>
    <s v=""/>
  </r>
  <r>
    <s v="Lievästi denaturoidun väkiviinan myynti-ilmoitus"/>
    <s v="Se, joka myy lievästi denaturoitua väkiviinaa, on velvollinen ilmoittamaan toiminnan aloittamisesta Valviraan."/>
    <s v="Lievästi denaturoidun väkiviinan myynti-ilmoitus"/>
    <x v="1"/>
    <s v="0.3"/>
    <s v="Q2/2022"/>
    <s v="Vain elinkeinotoimintaa harjoittaville"/>
    <m/>
    <m/>
    <x v="0"/>
    <x v="9"/>
    <s v=""/>
    <s v=""/>
  </r>
  <r>
    <s v="Liiketoiminnan kehittämisneuvonta"/>
    <s v="Neuvontaa liiketoiminnan kehittämiseen jo toimivalle yritykselle."/>
    <s v="Liiketoiminnan kehittämisneuvonta"/>
    <x v="4"/>
    <s v="Ei digitoteutusta"/>
    <s v="Q4/2022"/>
    <s v="Vain elinkeinotoimintaa harjoittaville"/>
    <m/>
    <m/>
    <x v="1"/>
    <x v="2"/>
    <s v="yli 100 000"/>
    <s v=""/>
  </r>
  <r>
    <s v="Alkavan yrityksen sähköiset työkalut"/>
    <s v="Liiketoimintasuunnitelmapohjat ja laskurit"/>
    <s v="Liiketoiminnan kehittämisneuvonta"/>
    <x v="4"/>
    <s v="0.5"/>
    <s v="Myöhemmin"/>
    <s v="Myös luonnollisille henkilöille"/>
    <s v="Asiakkaiden digiosaaminen"/>
    <m/>
    <x v="1"/>
    <x v="6"/>
    <s v="20 001 - 40 000"/>
    <s v=""/>
  </r>
  <r>
    <s v="Investointituki yritykselle"/>
    <s v="Yritys hakee investointitukea Hyrrä-palvelun kautta ely-keskukselta tai Leader-yhdistykseltä"/>
    <s v="Liiketoiminnan kehittämistuki"/>
    <x v="5"/>
    <s v="1.1"/>
    <m/>
    <m/>
    <s v="Valtakunnallinen palvelu, ylläpitäjä ruokavirasto. Osa asiakkaista haluaa yrityspalveluiden tuottmaa apua palvelun käytössä."/>
    <m/>
    <x v="1"/>
    <x v="3"/>
    <s v="alle 6001"/>
    <s v=""/>
  </r>
  <r>
    <s v="Yksinyrittäjän tuki"/>
    <s v="Yksinyrittäjä voi hakea hänelle suunnattua koronatukea. Palvelu väliaikainen."/>
    <s v="Liiketoiminnan kehittämistuki"/>
    <x v="5"/>
    <s v="1.1"/>
    <m/>
    <m/>
    <m/>
    <m/>
    <x v="1"/>
    <x v="3"/>
    <s v="alle 6001"/>
    <s v=""/>
  </r>
  <r>
    <s v="Yritystuet"/>
    <s v="Yritystuet, esim. koronatuet tunnistautumisella."/>
    <s v="Liiketoiminnan kehittämistuki"/>
    <x v="5"/>
    <s v="1.0"/>
    <m/>
    <m/>
    <m/>
    <m/>
    <x v="1"/>
    <x v="16"/>
    <s v="10 001 - 20 000"/>
    <s v=""/>
  </r>
  <r>
    <s v="Starttirahapäätös"/>
    <s v="Starttiraha on tuki aloittaville yrittäjille, jota myönnetään maksimissaan 12 kuukaudeksi 6 kuukauden jaksoissa. Tämä koskee Helsingin kuntakokeilun asiakkaita. Palvelu toteuttamisessa käytetään lähinnä valtiotoimijan toteuttamaa digiratkaisua, mutta paperihakemukset ja oikaisuvaatimukset käsitellään osittain manuaalisesti."/>
    <s v="Liiketoiminnan kehittämistuki"/>
    <x v="5"/>
    <s v="0.9"/>
    <m/>
    <s v="Vain elinkeinotoimintaa harjoittaville"/>
    <m/>
    <m/>
    <x v="1"/>
    <x v="6"/>
    <s v="yli 100 000"/>
    <s v=""/>
  </r>
  <r>
    <s v="Helsinki-lisä"/>
    <s v="Helsinki-lisä on työnantajalle maksettava kaupungin harkinnanvarainen tuki, jota voivat hakea yksityisen ja kolmannen sektorin työnantajat, kun ovat työllistäneet kohderyhmään kuuluvan helsinkiläisen työttömän."/>
    <s v="Liiketoiminnan kehittämistuki"/>
    <x v="5"/>
    <s v="0.3"/>
    <s v="Q2/2022"/>
    <s v="Vain elinkeinotoimintaa harjoittaville"/>
    <s v="Helsinki-lisän digitalisointi kuuluu YJDH-projektikokonaisuuteen (Yritysten ja järjestöjen digitaalinen Helsinki-hanke). Kehitettävässä Helsinki-lisän digitaalisessa palvelussa tullaan käyttämään kaupunkiyhteisiä komponentteja (mm. puolesta asiointi). Edellä mainittujen aikataulut vaikuttavat suoraan Helsinki-lisä palveluun."/>
    <m/>
    <x v="1"/>
    <x v="6"/>
    <s v="yli 100 000"/>
    <s v=""/>
  </r>
  <r>
    <s v="Liikuntapalvelu, laitosavustushakemus"/>
    <s v="Urheilulaitokset ja -säätiöt voivat hakea avustusta toimintaansa."/>
    <s v="Liiketoiminnan kehittämistuki"/>
    <x v="5"/>
    <m/>
    <m/>
    <s v="Vain elinkeinotoimintaa harjoittaville"/>
    <m/>
    <m/>
    <x v="1"/>
    <x v="6"/>
    <s v="yli 100 000"/>
    <s v=""/>
  </r>
  <r>
    <s v="KRP - Yksityistieavustukset"/>
    <s v="Yksityisteiden asiamiehet voivat hakea yksityistien hoidolle tukea kaupungilta"/>
    <s v="Liiketoiminnan kehittämistuki"/>
    <x v="5"/>
    <s v="0.3"/>
    <s v="Q4/2022"/>
    <s v="Myös luonnollisille henkilöille"/>
    <m/>
    <s v="Yksityistielaki 560/2018"/>
    <x v="1"/>
    <x v="10"/>
    <s v="yli 100 000"/>
    <s v="Maa- ja metsätalousministeriö"/>
  </r>
  <r>
    <s v="ELTY - Yrityspalveluseteli, palvelun tuottaja"/>
    <s v="Yrityksille haettava kehittämisen avustus, palvelun tuottajan osio"/>
    <s v="Liiketoiminnan kehittämistuki"/>
    <x v="5"/>
    <s v="0.9"/>
    <s v="Q4/2022"/>
    <s v="Vain elinkeinotoimintaa harjoittaville"/>
    <m/>
    <m/>
    <x v="1"/>
    <x v="10"/>
    <s v="yli 100 000"/>
    <s v=""/>
  </r>
  <r>
    <s v="ELTY - Yksinyrittäjän avustus (Korona)"/>
    <s v="Yksinyrittäjille haettava Korona-avustus"/>
    <s v="Liiketoiminnan kehittämistuki"/>
    <x v="5"/>
    <s v="1.0"/>
    <m/>
    <s v="Myös luonnollisille henkilöille"/>
    <m/>
    <m/>
    <x v="1"/>
    <x v="10"/>
    <s v="yli 100 000"/>
    <s v=""/>
  </r>
  <r>
    <s v="SOTE - Sosiaali- ja terveyspalvelujen avustukset"/>
    <s v="Sosiaali- ja terveyspalveluita haettavat avustulset"/>
    <s v="Liiketoiminnan kehittämistuki"/>
    <x v="5"/>
    <s v="1.0"/>
    <m/>
    <s v="Myös luonnollisille henkilöille"/>
    <m/>
    <m/>
    <x v="1"/>
    <x v="10"/>
    <s v="yli 100 000"/>
    <s v=""/>
  </r>
  <r>
    <s v="ELTY - Yrityspalveluseteli, setelin hakija"/>
    <s v="Yrityksille haettava kehittämisen avustus, kehittämisen palvelun käyttäjän osio"/>
    <s v="Liiketoiminnan kehittämistuki"/>
    <x v="5"/>
    <s v="1.0"/>
    <m/>
    <s v="Vain elinkeinotoimintaa harjoittaville"/>
    <m/>
    <m/>
    <x v="1"/>
    <x v="10"/>
    <s v="yli 100 000"/>
    <s v=""/>
  </r>
  <r>
    <s v="SOTE - Palvelusetelit"/>
    <s v="Effector / Palse - integraatio palvelutuottajille"/>
    <s v="Liiketoiminnan kehittämistuki"/>
    <x v="5"/>
    <s v="1.1"/>
    <m/>
    <s v="Vain elinkeinotoimintaa harjoittaville"/>
    <s v="Integraatio saatavilla perustellusti."/>
    <m/>
    <x v="1"/>
    <x v="10"/>
    <s v="yli 100 000"/>
    <s v=""/>
  </r>
  <r>
    <s v="Jämsä-lisä"/>
    <s v="Asiakas tulostaa täyttää ja tulostaa pdf lomakkeen ja toimittaa sen postin välityksellä tai suojatulla sähköpostilla, mikäli mahdollista."/>
    <s v="Liiketoiminnan kehittämistuki"/>
    <x v="5"/>
    <s v="0.3"/>
    <s v="Myöhemmin"/>
    <s v="Vain elinkeinotoimintaa harjoittaville"/>
    <m/>
    <m/>
    <x v="1"/>
    <x v="10"/>
    <s v="20 001 - 40 000"/>
    <s v=""/>
  </r>
  <r>
    <s v="Kuntien jakama yksinyrittäjien koronatuki"/>
    <s v="Yksinyrittäjien oli mahdollista hakea kaupungilta yksinyrittäjän tukea ajanjaksolla 04-09/2020. Sähköinen haku tapahtui Porin kaupungin sähköisen asiointipalvelun kautta, Porin oman yksinyrittäjätukihaun rinnalla, heidän järjestelmää hyödyntäen. Järjestelmästä hakemukset ohjautuivat Kankaanpään kaupungille käsiteltäväksi. Sähköisen tukihaun rinnalla asiakkaan oli mahdollista vaihtoehtoisesti ladata Kankaanpään www-sivuilta täytettävä lomake, jonka sitten toimittaa sähköpostitse/paperisena kaupungin kirjaamoon. Sähköistä hakemusta jätettäessä vahva tunnistautuminen, ei kuitenkaan enää myöhemmissä prosessin vaiheissa/tiedonvälityksessä."/>
    <s v="Liiketoiminnan kehittämistuki"/>
    <x v="5"/>
    <s v="0.5"/>
    <m/>
    <s v="Vain elinkeinotoimintaa harjoittaville"/>
    <s v="Tämä yksinyrittäjätukihaku oli koronasta johtuvana toivottavasti kertaluonteinen, tätä nimenomaista prosessia ei siten jälkikäteen ole tarkoituksenmukaista digitalisoida. Voidaan kuitenkin olettaa, että jotain vastaavanlaista voisi olla tulossa tulevaisuudessakin. Ja jopa voidaan toivoakin ja tehdä työtä sen eteen, että kuntien elinkeinopalveluilla voisi tulevaisuudessa olla joidenkin tukien/avustusten myöntämisessä rooli. Yritystuen sähköisen hakemustenjättämisen jälkeisissä prosessivaiheissa tulisi sitten olemaan paljonkin hiomisen varaa,  jos jokin tuki uudelleen tulee kaupungin kautta haettavaksi. Mihin järjestelmään saapunut hakemus istutetaan&quot;, kytkennät kaupungin viranhaltijapäätösjärjestelmään ja rahaliikennejärjestelmään. Viestintä asiakkaan suuntaan saapuneen hakemuksen jälkeen.&quot;"/>
    <m/>
    <x v="1"/>
    <x v="16"/>
    <s v="10 001 - 20 000"/>
    <s v=""/>
  </r>
  <r>
    <s v="Valtion yksinyrittäjän korona-avustus"/>
    <s v="2000 euron korona-avustuksen järjestäminen digitaalisesti, hankittu Visma-palvelu tätä varten"/>
    <s v="Liiketoiminnan kehittämistuki"/>
    <x v="5"/>
    <s v="1.0"/>
    <m/>
    <s v="Vain elinkeinotoimintaa harjoittaville"/>
    <s v="Resurssit, asiakkaiden osaaminen ja valmiustaso digitaalisten palveluiden hyödyntämiseen"/>
    <m/>
    <x v="1"/>
    <x v="13"/>
    <s v="alle 6001"/>
    <s v=""/>
  </r>
  <r>
    <s v="Vesiosuuskunta-avustukset"/>
    <s v="Vesihuollon suunnittelua ja rakentamista on mahdollista avustaa. Avustukset ovat harkinnanvaraisia."/>
    <s v="Liiketoiminnan kehittämistuki"/>
    <x v="5"/>
    <s v="0.3"/>
    <s v="Q4/2022"/>
    <s v="Vain elinkeinotoimintaa harjoittaville"/>
    <m/>
    <s v="Vesihuoltolaki (119/2001)"/>
    <x v="1"/>
    <x v="2"/>
    <s v="yli 100 000"/>
    <s v="Maa- ja metsätalousministeriö"/>
  </r>
  <r>
    <s v="Yksinyrittäjien koronatuki"/>
    <s v="määräaikainen"/>
    <s v="Liiketoiminnan kehittämistuki"/>
    <x v="5"/>
    <s v="0.9"/>
    <m/>
    <s v="Vain elinkeinotoimintaa harjoittaville"/>
    <m/>
    <m/>
    <x v="1"/>
    <x v="23"/>
    <s v="10 001 - 20 000"/>
    <s v=""/>
  </r>
  <r>
    <s v="Yrityspalveluseteli"/>
    <s v="Yrityksen kehittämiseen tarkoitettu yrityspalveluseteli liperiläisille yrityksille"/>
    <s v="Liiketoiminnan kehittämistuki"/>
    <x v="5"/>
    <s v="0.5"/>
    <s v="Q2/2022"/>
    <s v="Vain elinkeinotoimintaa harjoittaville"/>
    <s v="kustannukset, yrityksen verkkosivujen rakenne"/>
    <m/>
    <x v="2"/>
    <x v="23"/>
    <s v="10 001 - 20 000"/>
    <s v=""/>
  </r>
  <r>
    <s v="Yksinyrittäjien korona-avustus"/>
    <s v="Määräaikainen/loppunut"/>
    <s v="Liiketoiminnan kehittämistuki"/>
    <x v="5"/>
    <s v="0.9"/>
    <m/>
    <s v="Vain elinkeinotoimintaa harjoittaville"/>
    <m/>
    <m/>
    <x v="2"/>
    <x v="23"/>
    <s v="10 001 - 20 000"/>
    <s v=""/>
  </r>
  <r>
    <s v="Yleiset yritysten avustukset"/>
    <s v="Sähköisellä tunnistautumisella varustettu lomake, joka käsitellään kokonaan sähköisesti Fujitsun CaseM -järjestelmässä. Vastuu: Hallintopalvelut"/>
    <s v="Liiketoiminnan kehittämistuki"/>
    <x v="5"/>
    <s v="1.0"/>
    <m/>
    <m/>
    <m/>
    <m/>
    <x v="1"/>
    <x v="11"/>
    <s v="40 001 - 100 000"/>
    <s v=""/>
  </r>
  <r>
    <s v="Yrityspalvelusetelin haku"/>
    <s v="Kunta tukee yritysten kehittämishankkeita"/>
    <s v="Liiketoiminnan kehittämistuki"/>
    <x v="5"/>
    <s v="1.0"/>
    <s v="Myöhemmin"/>
    <s v="Vain elinkeinotoimintaa harjoittaville"/>
    <s v="resurssit"/>
    <m/>
    <x v="1"/>
    <x v="12"/>
    <s v="alle 6001"/>
    <s v=""/>
  </r>
  <r>
    <s v="Avustukset yrityksille, yhdistyksille ja yhteisöille"/>
    <s v="Kuntalisä, kun palkkaat työttömän porvoolaisen palkkatuettuun työsuhteeseen tai oppisopimustyösuhteeseen, voit hakea kuntalisää työntekijän palkkakustannuksiin."/>
    <s v="Liiketoiminnan kehittämistuki"/>
    <x v="5"/>
    <s v="Ei digitoteutusta"/>
    <s v="Q4/2022"/>
    <s v="Vain elinkeinotoimintaa harjoittaville"/>
    <s v="Resurssivaje"/>
    <m/>
    <x v="1"/>
    <x v="6"/>
    <s v="40 001 - 100 000"/>
    <s v=""/>
  </r>
  <r>
    <s v="Yksinyrittäjätuki"/>
    <s v="Novago on vastaanottanut viiden kunnan alueelta yksinyrittäjille suunnatun koronatuen kaikki hakemukset ja käsitellyt nämä kuntien lopullista päätöstä varten. Koko prosessi on hoidettu digitaalisesti/sähköisesti ja mikäli asiakas on jättänyt puutteellisen hakemuksen on käsittelijä ollut asiakkaaseen yhteydessä joko puhelimitse tai sähköpostitse. Vahvaa tunnistautumista on hyödynnetty tukihakemuksen yhteydessä. Vaikka palvelu muutoin täyttää tavoitetason, toisen puolesta rekisteröiminen ei kuitenkaan tässä palvelussa ole mahdollista, sillä tuki on henkilökohtainen."/>
    <s v="Liiketoiminnan kehittämistuki"/>
    <x v="5"/>
    <s v="1.0"/>
    <s v="Q2/2020"/>
    <s v="Vain elinkeinotoimintaa harjoittaville"/>
    <s v="Ainoastaan asiakkaan tietotaito koskien sähköistä asiointia on voinut muodostua esteeksi, mutta nämä esteet ollaan poistettu henkilökohtaisella palvelulla/neuvonnalla."/>
    <m/>
    <x v="1"/>
    <x v="6"/>
    <s v="20 001 - 40 000"/>
    <s v=""/>
  </r>
  <r>
    <s v="Yrityspalveluseteli"/>
    <s v="Setelillä rahoitetaan yrityksen kehittämistoimenpiteitä."/>
    <s v="Liiketoiminnan kehittämistuki"/>
    <x v="5"/>
    <s v="1.0"/>
    <s v="Q4/2020"/>
    <s v="Vain elinkeinotoimintaa harjoittaville"/>
    <m/>
    <m/>
    <x v="1"/>
    <x v="13"/>
    <s v="40 001 - 100 000"/>
    <s v=""/>
  </r>
  <r>
    <s v="Kunnan myöntämä yksinyrittäjäntuki"/>
    <s v="Yksinyrittäjä voi hakea toimintatukea kunnalta"/>
    <s v="Liiketoiminnan kehittämistuki"/>
    <x v="5"/>
    <s v="1.0"/>
    <s v="Myöhemmin"/>
    <s v="Vain elinkeinotoimintaa harjoittaville"/>
    <s v="Haku loppuu 30.9.2020. Toteutusta voidaan käyttää jatkossa muissa vastaavissa hauissa, ja se on päivitettävissä tasolle 1.1"/>
    <m/>
    <x v="2"/>
    <x v="14"/>
    <s v="alle 6001"/>
    <s v=""/>
  </r>
  <r>
    <s v="Korotettu Turku-lisä"/>
    <s v="Kuntalisä on tuki 3. sektorin toimijoille (järjestöt, yhdistykset ja säätiöt) vaikeasti työllistyvän henkilön palkkaukseen siltä osin kuin palkkatuki ei kata"/>
    <s v="Liiketoiminnan kehittämistuki"/>
    <x v="5"/>
    <s v="1.0"/>
    <m/>
    <s v="Vain elinkeinotoimintaa harjoittaville"/>
    <m/>
    <m/>
    <x v="1"/>
    <x v="15"/>
    <s v="yli 100 000"/>
    <s v=""/>
  </r>
  <r>
    <s v="Vantaan Yksinyrittäjän koronatuen haku"/>
    <s v="Mahdollisuus hakea tukea COVID-19 viruksen johdosta tukea"/>
    <s v="Liiketoiminnan kehittämistuki"/>
    <x v="5"/>
    <s v="0.5"/>
    <s v="Q4/2022"/>
    <m/>
    <s v="tilapäinen palvelu"/>
    <m/>
    <x v="1"/>
    <x v="6"/>
    <s v="yli 100 000"/>
    <s v=""/>
  </r>
  <r>
    <s v="Ketterän (kioskin) luvan ennakkoneuvottelu"/>
    <m/>
    <s v="Liikkuvasta elintarvikehuoneistosta ilmoittaminen"/>
    <x v="3"/>
    <s v="Ei digitoteutusta"/>
    <m/>
    <m/>
    <m/>
    <s v="Elintarvikelaki (23/2006)"/>
    <x v="1"/>
    <x v="6"/>
    <s v="yli 100 000"/>
    <s v="Maa- ja metsätalousministeriö"/>
  </r>
  <r>
    <s v="Ketterän kioskin paikan varaaminen"/>
    <s v="Kioskipaikat ovat jäätelön, grillituotteiden tai muiden elintarvikkeiden myyntiin tarkoitettuja myyntipaikkoja."/>
    <s v="Liikkuvasta elintarvikehuoneistosta ilmoittaminen"/>
    <x v="3"/>
    <s v="0.5"/>
    <m/>
    <m/>
    <m/>
    <s v="Elintarvikelaki (23/2006)"/>
    <x v="1"/>
    <x v="6"/>
    <s v="yli 100 000"/>
    <s v="Maa- ja metsätalousministeriö"/>
  </r>
  <r>
    <s v="Ketterät kioskit (sopimuksen tekeminen)"/>
    <s v="Ketterä kioski on liikkuva elintarvikekioski eli ruokarekka. Se on rekisteröity moottoriajoneuvo tai vaunu, josta myydään elintarvikkeita. Sillä ei ole omaa pysyvää myyntipaikkaa, vaan kioski tuo tullessaan kaiken tarvitsemansa ja vie lähtiessään jätteet pois."/>
    <s v="Liikkuvasta elintarvikehuoneistosta ilmoittaminen"/>
    <x v="3"/>
    <s v="Ei digitoteutusta"/>
    <m/>
    <m/>
    <m/>
    <s v="Elintarvikelaki (23/2006)"/>
    <x v="1"/>
    <x v="6"/>
    <s v="yli 100 000"/>
    <s v="Maa- ja metsätalousministeriö"/>
  </r>
  <r>
    <s v="Liikkuvasta elintarvikehuoneistosta ilmoittaminen"/>
    <m/>
    <s v="Liikkuvasta elintarvikehuoneistosta ilmoittaminen"/>
    <x v="1"/>
    <s v="0.3"/>
    <s v="Q4/2022"/>
    <s v="Vain elinkeinotoimintaa harjoittaville"/>
    <m/>
    <s v="Elintarvikelaki (23/2006)"/>
    <x v="1"/>
    <x v="3"/>
    <s v="alle 6001"/>
    <s v="Maa- ja metsätalousministeriö"/>
  </r>
  <r>
    <s v="Liikuntapaikkojen varaaminen"/>
    <s v="Tilat ja paikat varataan sähköisen järjestelmän kautta. Sähköistä maksamista ei vielä ole, lasku lähtee automaattisesti. Vahva tunnistautuminen löytyy."/>
    <s v="Liikuntapaikat"/>
    <x v="0"/>
    <s v="0.9"/>
    <s v="Myöhemmin"/>
    <s v="Myös luonnollisille henkilöille"/>
    <s v="Ei vielä maksuominaisuutta."/>
    <m/>
    <x v="1"/>
    <x v="13"/>
    <s v="40 001 - 100 000"/>
    <s v=""/>
  </r>
  <r>
    <s v="Liikuntapaikat"/>
    <s v="Utajärven kunnassa on hyvät mahdollisuudet liikunnan harrastamiseen; liikuntapaikkoja on sekä kesä- että talviurheiluun."/>
    <s v="Liikuntapaikat"/>
    <x v="3"/>
    <s v="1.0"/>
    <m/>
    <s v="Myös luonnollisille henkilöille"/>
    <m/>
    <m/>
    <x v="1"/>
    <x v="3"/>
    <s v="alle 6001"/>
    <s v=""/>
  </r>
  <r>
    <s v="Liikuntapaikat ja vapaa-ajan tilat"/>
    <s v="Kuopiossa voi harrastaa monipuolista liikuntaa. Löytyy 2 uimahallia, 2 jäähallia, monitoimihalli ja monia muita tiloja liikkumiseen."/>
    <s v="Liikuntapaikat ja vapaa-ajan tilat"/>
    <x v="3"/>
    <s v="Ei digitoteutusta"/>
    <m/>
    <s v="Myös luonnollisille henkilöille"/>
    <m/>
    <m/>
    <x v="1"/>
    <x v="2"/>
    <s v="yli 100 000"/>
    <s v=""/>
  </r>
  <r>
    <s v="Liikuntatilojen ja -kenttien vuokraus"/>
    <s v="Seurat ja yhdistykset voivat varata tiloja"/>
    <s v="Liikuntatilojen ja -kenttien vuokraus"/>
    <x v="3"/>
    <s v="0.5"/>
    <s v="Myöhemmin"/>
    <s v="Myös luonnollisille henkilöille"/>
    <s v="Tunnistautuminen / maksu / ohjelma"/>
    <m/>
    <x v="1"/>
    <x v="6"/>
    <s v="40 001 - 100 000"/>
    <s v=""/>
  </r>
  <r>
    <s v="Vapautus viemäriverkostoon tai talousvesijohtoon liittymisestä"/>
    <m/>
    <s v="Liittyminen vesi- ja viemäriverkostoon"/>
    <x v="0"/>
    <s v="0.3"/>
    <s v="Q4/2021"/>
    <s v="Myös luonnollisille henkilöille"/>
    <s v="Tulossa ePermitiin"/>
    <s v="Vesihuoltolaki (119/2001)"/>
    <x v="1"/>
    <x v="3"/>
    <s v="yli 100 000"/>
    <s v="Maa- ja metsätalousministeriö"/>
  </r>
  <r>
    <s v="Liittyminen vesi- ja viemäriverkostoon"/>
    <s v="Kun kiinteistönomistaja haluaa liittää kiinteistön vesihuoltolaitoksen vesijohtoon ja jätevesiviemäriin, on käännyttävä vesihuoltolaitoksen puoleen."/>
    <s v="Liittyminen vesi- ja viemäriverkostoon"/>
    <x v="0"/>
    <s v="0.3"/>
    <s v="Q4/2022"/>
    <s v="Myös luonnollisille henkilöille"/>
    <m/>
    <s v="Vesihuoltolaki (119/2001)"/>
    <x v="1"/>
    <x v="3"/>
    <s v="alle 6001"/>
    <s v="Maa- ja metsätalousministeriö"/>
  </r>
  <r>
    <s v="Maatalousyrittäjän lomituspalvelut"/>
    <s v="Maatalousyrittäjä hakee vuosilomitusta, sijaisapua ja maksullista lomittaja-apua, turkistuottaja hakee vuosilomaa ja lisävapaata"/>
    <s v="Lomituspalvelu"/>
    <x v="0"/>
    <s v="1.1"/>
    <m/>
    <m/>
    <s v="Valtakunnallinen palvelu, ylläpitäjä ruokavirasto. Osa asiakkaista haluaa lomituspalvleujen tuottamaa apua palvelun käytössä."/>
    <s v="Maatalousyrittäjien lomituspalvelulaki (1231/1996)"/>
    <x v="1"/>
    <x v="3"/>
    <s v="alle 6001"/>
    <s v="Maa- ja metsätalousministeriö"/>
  </r>
  <r>
    <s v="KRP - Maatalousyrittäjien lomituspalvelut"/>
    <s v="Lomittaja-apu maatalousyrittäjille ja turkistuottajille"/>
    <s v="Lomituspalvelu"/>
    <x v="0"/>
    <s v="0.3"/>
    <s v="Q4/2022"/>
    <s v="Myös luonnollisille henkilöille"/>
    <s v="Ulkoistettu Keuruulle"/>
    <s v="Maatalousyrittäjien lomituspalvelulaki (1231/1996)"/>
    <x v="1"/>
    <x v="10"/>
    <s v="yli 100 000"/>
    <s v="Maa- ja metsätalousministeriö"/>
  </r>
  <r>
    <s v="Maatalousyrittäjien lomituspalvelut"/>
    <s v="Lomituspalveluiden tarkoitus on turvata maatalousyrityksen keskeytymätön toiminta yrittäjän loma-ajaksi."/>
    <s v="Lomituspalvelu"/>
    <x v="3"/>
    <s v="1.0"/>
    <m/>
    <s v="Vain elinkeinotoimintaa harjoittaville"/>
    <m/>
    <s v="Maatalousyrittäjien lomituspalvelulaki (1231/1996)"/>
    <x v="1"/>
    <x v="2"/>
    <s v="yli 100 000"/>
    <s v="Maa- ja metsätalousministeriö"/>
  </r>
  <r>
    <s v="Turkistuottajien lomituspalvelut"/>
    <s v="Turkistuottaja hakee lomatoimistosta vuosilomaa ja lisävapaata."/>
    <s v="Lomituspalvelu"/>
    <x v="0"/>
    <s v="0.3"/>
    <s v="Q1/2022"/>
    <s v="Myös luonnollisille henkilöille"/>
    <s v="Lakimuutoksen aikataulu viivästyy."/>
    <s v="Maatalousyrittäjien lomituspalvelulaki (1231/1996)"/>
    <x v="1"/>
    <x v="12"/>
    <s v="alle 6001"/>
    <s v="Maa- ja metsätalousministeriö"/>
  </r>
  <r>
    <s v="Turkistuottajien lomituspalvelut"/>
    <s v="Turkistuottaja hakee lomatoimistosta vuosilomaa ja lisävapaata."/>
    <s v="Lomituspalvelu"/>
    <x v="0"/>
    <s v="0.3"/>
    <s v="Q1/2022"/>
    <s v="Myös luonnollisille henkilöille"/>
    <s v="Lakimuutoksen aikataulu viivästyy."/>
    <s v="Maatalousyrittäjien lomituspalvelulaki (1231/1996)"/>
    <x v="1"/>
    <x v="12"/>
    <s v="alle 6001"/>
    <s v="Maa- ja metsätalousministeriö"/>
  </r>
  <r>
    <s v="Maatalousyrittäjien lomituspalvelut"/>
    <s v="Maatalousyrittäjä hakee lomatoimistosta  vuosilomalomitusta, sijaisapua ja maksullista lomittaja-apua."/>
    <s v="Lomituspalvelu"/>
    <x v="0"/>
    <s v="0.9"/>
    <m/>
    <s v="Myös luonnollisille henkilöille"/>
    <m/>
    <s v="Maatalousyrittäjien lomituspalvelulaki (1231/1996)"/>
    <x v="1"/>
    <x v="12"/>
    <s v="alle 6001"/>
    <s v="Maa- ja metsätalousministeriö"/>
  </r>
  <r>
    <s v="Maatalousyrittäjien lomituspalvelut"/>
    <s v="Maatalousyrittäjä hakee lomatoimistosta  vuosilomalomitusta, sijaisapua ja maksullista lomittaja-apua."/>
    <s v="Lomituspalvelu"/>
    <x v="0"/>
    <s v="0.9"/>
    <m/>
    <s v="Myös luonnollisille henkilöille"/>
    <m/>
    <m/>
    <x v="1"/>
    <x v="12"/>
    <s v="alle 6001"/>
    <s v=""/>
  </r>
  <r>
    <s v="Lisäkilpihakemus"/>
    <s v="Traficom voi myöntää luvan tilapäistä lisäkilpeä varten tarvittaessa."/>
    <s v="Lisäkilpihakemus"/>
    <x v="0"/>
    <s v="0.5"/>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0"/>
    <x v="0"/>
    <s v=""/>
    <s v=""/>
  </r>
  <r>
    <s v="Luontotietojärjestelmän käyttöoikeushakemus"/>
    <s v="Luontotietojärjestelmässä voi tutustua Helsingin monipuoliseen luontoon. Keskeisimpiä luontoaineistoja ovat luonnonsuojelukohteet ja sadat muut arvokkaat luontokohteet."/>
    <s v="Luontotietojärjestelmän käyttöoikeushakemus"/>
    <x v="3"/>
    <s v="0.5"/>
    <m/>
    <m/>
    <m/>
    <m/>
    <x v="1"/>
    <x v="6"/>
    <s v="yli 100 000"/>
    <s v=""/>
  </r>
  <r>
    <s v="Maa-ainesluvat"/>
    <s v="Yrittäjä ilmoittaa vuotuiset maa-ainesten ottomäärät."/>
    <s v="Maa-aineslupa"/>
    <x v="0"/>
    <s v="1.1"/>
    <m/>
    <m/>
    <m/>
    <s v="Maa-aineslaki (555/1981)"/>
    <x v="1"/>
    <x v="3"/>
    <s v="alle 6001"/>
    <s v="Ympäristöministeriö"/>
  </r>
  <r>
    <s v="KRP - Ympäristönsuojelun luvat: Maa-aineslupa"/>
    <s v="Lupa maa-aineksen ottamiseksi pois kuljetettavaksi"/>
    <s v="Maa-aineslupa"/>
    <x v="0"/>
    <s v="1.0"/>
    <m/>
    <s v="Myös luonnollisille henkilöille"/>
    <m/>
    <s v="Maa-aineslaki (555/1981)"/>
    <x v="1"/>
    <x v="10"/>
    <s v="yli 100 000"/>
    <s v="Ympäristöministeriö"/>
  </r>
  <r>
    <s v="Maa-ainesten ottamiseen liittyvä ilmoitus ja luvat"/>
    <s v="Maa-ainesten ottamiseen tarvitaan pääsääntöisesti lupa, jonka Kuopiossa myöntää ympäristö- ja rakennuslautakunta."/>
    <s v="Maa-aineslupa"/>
    <x v="0"/>
    <s v="1.0"/>
    <m/>
    <s v="Myös luonnollisille henkilöille"/>
    <m/>
    <s v="Maa-aineslaki (555/1981)"/>
    <x v="1"/>
    <x v="2"/>
    <s v="yli 100 000"/>
    <s v="Ympäristöministeriö"/>
  </r>
  <r>
    <s v="Maa-aineslupa"/>
    <s v="Käsitellään lupapiste.fi -palvelun kautta, johon käyttäjä tunnistautuu sähköisesti. Kokonaan sähköinen palveluprosessi. Vastuualue: Ympäristöpalvelut"/>
    <s v="Maa-aineslupa"/>
    <x v="0"/>
    <s v="1.0"/>
    <m/>
    <s v="Myös luonnollisille henkilöille"/>
    <m/>
    <s v="Maa-aineslaki (555/1981)"/>
    <x v="1"/>
    <x v="11"/>
    <s v="40 001 - 100 000"/>
    <s v="Ympäristöministeriö"/>
  </r>
  <r>
    <s v="Maa-ainesten ottamislupa"/>
    <s v="Kaupallisessa tarkoituksessa suoritettuun maa-ainesten ottamiseen tarvitaan maa-aineslupa."/>
    <s v="Maa-aineslupa"/>
    <x v="0"/>
    <s v="0.9"/>
    <m/>
    <m/>
    <s v="Toteutettu ePermitiin"/>
    <s v="Maa-aineslaki (555/1981)"/>
    <x v="1"/>
    <x v="3"/>
    <s v="yli 100 000"/>
    <s v="Ympäristöministeriö"/>
  </r>
  <r>
    <s v="Maa-aineslupa"/>
    <s v="Lupakäsittely kaupallisessa tarkoituksessa suoritettavaa maa-ainesten ottamista varten"/>
    <s v="Maa-aineslupa"/>
    <x v="0"/>
    <s v="0.5"/>
    <s v="Myöhemmin"/>
    <s v="Myös luonnollisille henkilöille"/>
    <s v="resurssit"/>
    <s v="Maa-aineslaki (555/1981)"/>
    <x v="1"/>
    <x v="12"/>
    <s v="alle 6001"/>
    <s v="Ympäristöministeriö"/>
  </r>
  <r>
    <s v="Luonnonsäteilylle altistavan toiminnan ilmoitus ja säteilyaltistuksen selvitysvelvollisuus"/>
    <s v="Ennen toiminnan aloittamista toiminnasta vastaavaan on ilmoitettava STUKille luonnonsäteilylle altistavan toiminnan aloittamisesta."/>
    <s v="Luonnonsäteilylle altistavan toiminnan ilmoitus ja säteilyaltistuksen selvitysvelvollisuus"/>
    <x v="1"/>
    <s v="1.0"/>
    <m/>
    <s v="Vain elinkeinotoimintaa harjoittaville"/>
    <m/>
    <m/>
    <x v="0"/>
    <x v="9"/>
    <s v=""/>
    <s v=""/>
  </r>
  <r>
    <s v="Maa-ainesten ottamislupa"/>
    <s v="Kaupallisessa tarkoituksessa suoritettuun maa-ainesten ottamiseen tarvitaan maa-aineslupa."/>
    <s v="Maa-aineslupa"/>
    <x v="0"/>
    <s v="1.0"/>
    <m/>
    <s v="Myös luonnollisille henkilöille"/>
    <m/>
    <s v="Maa-aineslaki (555/1981)"/>
    <x v="1"/>
    <x v="6"/>
    <s v="40 001 - 100 000"/>
    <s v="Ympäristöministeriö"/>
  </r>
  <r>
    <s v="Luotsaukseen liittyvän yleispoikkeuksen myöntäminen"/>
    <s v="Liikenne- ja viestintävirasto voi hakemuksesta myöntää aluksille poikkeuksia velvollisuudesta käyttää luotsia, jos alusturvallisuutta ja ympäristöä ei vaaranneta ja velvollisuutta koskevien säännösten noudattaminen olisi ilmeisen tarkoituksetonta tai kohtuuttoman hankalaa."/>
    <s v="Luotsaukseen liittyvän yleispoikkeuksen myöntäminen"/>
    <x v="0"/>
    <s v="0.3"/>
    <s v="Myöhemmin"/>
    <s v="Vain elinkeinotoimintaa harjoittaville"/>
    <s v="Yleinen taloudellinen tilanne"/>
    <m/>
    <x v="0"/>
    <x v="0"/>
    <s v=""/>
    <s v=""/>
  </r>
  <r>
    <s v="Luottamuspalvelun lopetusilmoitus"/>
    <s v="Luottamuspalvelun tarjoajan ilmoitus aikomuksesta lopettaa toiminta Liikenne- ja viestintävirasto Traficomin Kyberturvallisuuskeskukselle. Asiointipalvelun osalta ei ole kehittämistarvetta."/>
    <s v="Luottamuspalvelun lopetusilmoitus"/>
    <x v="1"/>
    <s v="0.5"/>
    <m/>
    <s v="Vain elinkeinotoimintaa harjoittaville"/>
    <m/>
    <m/>
    <x v="0"/>
    <x v="0"/>
    <s v=""/>
    <s v=""/>
  </r>
  <r>
    <s v="Lupa adoptiotoimiston ylläpitämiseen"/>
    <s v="Adoptioneuvontaa saavat antaa kuntien sosiaalihuollon toimielimet sekä adoptiotoimistot, jotka ovat saaneet Valviran luvan."/>
    <s v="Lupa adoptiotoimiston ylläpitämiseen"/>
    <x v="0"/>
    <s v="Ei digitoteutusta"/>
    <s v="Q2/2022"/>
    <s v="Vain elinkeinotoimintaa harjoittaville"/>
    <m/>
    <m/>
    <x v="0"/>
    <x v="9"/>
    <s v=""/>
    <s v=""/>
  </r>
  <r>
    <s v="Lupa erityismallisten sinettien käyttöön"/>
    <s v="Yritys, joka vastaa tavaroiden passituksista, voi saada Tullilta luvan kiinnittää kuljetusvälineisiin tai pakkauksiin erityismallisia sinettejä."/>
    <s v="Lupa erityismallisten sinettien käyttöön"/>
    <x v="0"/>
    <s v="1.1"/>
    <m/>
    <s v="Vain elinkeinotoimintaa harjoittaville"/>
    <m/>
    <m/>
    <x v="0"/>
    <x v="1"/>
    <s v=""/>
    <s v=""/>
  </r>
  <r>
    <s v="Lupa kansainvälisen adoptiopalvelun antamiseen, lupa yhteistyöhön ulkomaisen palvelunantajan kanssa"/>
    <s v="Valviran yhteydessä toimiva adoptiolautakunta myöntää toimiluvat kansainvälisille adoptiopalvelun antajille ja valvoo palvelunantajien toimintaa."/>
    <s v="Lupa kansainvälisen adoptiopalvelun antamiseen, lupa yhteistyöhön ulkomaisen palvelunantajan kanssa"/>
    <x v="0"/>
    <s v="Ei digitoteutusta"/>
    <s v="Q2/2022"/>
    <s v="Vain elinkeinotoimintaa harjoittaville"/>
    <m/>
    <m/>
    <x v="0"/>
    <x v="9"/>
    <s v=""/>
    <s v=""/>
  </r>
  <r>
    <s v="Lupa käyttää sähköistä kuljetusasiakirjaa passitusilmoituksena"/>
    <s v="Lentoyhtiöt ja varustamot voivat käyttää sähköistä kuljetusasiakirjaa passitusilmoituksena."/>
    <s v="Lupa käyttää sähköistä kuljetusasiakirjaa passitusilmoituksena"/>
    <x v="0"/>
    <s v="1.1"/>
    <m/>
    <s v="Vain elinkeinotoimintaa harjoittaville"/>
    <m/>
    <m/>
    <x v="0"/>
    <x v="1"/>
    <s v=""/>
    <s v=""/>
  </r>
  <r>
    <s v="Lupa lentoesteelle"/>
    <s v="Hae lupaa lentoesteelle. Ilmailulle mahdollisesti vaaraa aiheuttavan laitteen, rakennuksen, rakennelman ja merkin asettamiseen tarvitaan lentoestelupa."/>
    <s v="Lupa lentoesteelle"/>
    <x v="0"/>
    <s v="0.5"/>
    <s v="Q3/2022"/>
    <s v="Myös luonnollisille henkilöille"/>
    <s v="Taloustilanne voi mahdollisesti osoittautua esteeksi"/>
    <m/>
    <x v="0"/>
    <x v="0"/>
    <s v=""/>
    <s v=""/>
  </r>
  <r>
    <s v="Lupa palautustavaran palautusajan pidentämiseen"/>
    <s v="Lupa tullittomaan palautustavaran tuontiin voidaan myöntää kolmen vuoden määräajan päättymisen jälkeen."/>
    <s v="Lupa palautustavaran palautusajan pidentämiseen"/>
    <x v="0"/>
    <s v="0.5"/>
    <s v="Q4/2021"/>
    <s v="Myös luonnollisille henkilöille"/>
    <m/>
    <m/>
    <x v="0"/>
    <x v="1"/>
    <s v=""/>
    <s v=""/>
  </r>
  <r>
    <s v="Lupa passitusilmoituksen pienemmän sisällön käyttöön"/>
    <s v="Lentoyhtiöt, varustamot ja rautatieyhtiöt voivat käyttää paperipohjaista passitusmenettelyä."/>
    <s v="Lupa passitusilmoituksen pienemmän sisällön käyttöön"/>
    <x v="0"/>
    <s v="1.1"/>
    <m/>
    <s v="Vain elinkeinotoimintaa harjoittaville"/>
    <m/>
    <m/>
    <x v="0"/>
    <x v="1"/>
    <s v=""/>
    <s v=""/>
  </r>
  <r>
    <s v="Lupa sisäisen jalostusmenettelyn käyttöön"/>
    <s v="Yritys voi tuoda unioniin tavaroita jalostettavaksi ilman, että niihin sovelletaan tuontitullia, maksuja tai kauppapoliittisia toimenpiteitä."/>
    <s v="Lupa sisäisen jalostusmenettelyn käyttöön"/>
    <x v="0"/>
    <s v="1.1"/>
    <m/>
    <s v="Vain elinkeinotoimintaa harjoittaville"/>
    <m/>
    <m/>
    <x v="0"/>
    <x v="1"/>
    <s v=""/>
    <s v=""/>
  </r>
  <r>
    <s v="Lupa tavaroiden väliaikaiseen varastointiin"/>
    <s v="Yritys ei maksa varastointimenettelyssä olevista tavaroista tullia eikä veroja ja ne voivat odottaa tuonnissa tarvittavia lupia ja lisenssejä."/>
    <s v="Lupa tavaroiden väliaikaiseen varastointiin"/>
    <x v="0"/>
    <s v="1.1"/>
    <m/>
    <s v="Vain elinkeinotoimintaa harjoittaville"/>
    <m/>
    <m/>
    <x v="0"/>
    <x v="1"/>
    <s v=""/>
    <s v=""/>
  </r>
  <r>
    <s v="Lupa tietyn käyttötarkoituksen menettelyn käyttöön"/>
    <s v="Yritys voi tuoda tavaroita unionin tullialueelle edullisella tullikohtelulla tiettyyn käyttötarkoitukseen."/>
    <s v="Lupa tietyn käyttötarkoituksen menettelyn käyttöön"/>
    <x v="0"/>
    <s v="0.5"/>
    <s v="Q4/2021"/>
    <s v="Vain elinkeinotoimintaa harjoittaville"/>
    <m/>
    <m/>
    <x v="0"/>
    <x v="1"/>
    <s v=""/>
    <s v=""/>
  </r>
  <r>
    <s v="Lupa toimia raskauden keskeyttämissairaalana"/>
    <s v="Lupaa toimia raskauden keskeyttämissairaalana haetaan Valviralta."/>
    <s v="Lupa toimia raskauden keskeyttämissairaalana"/>
    <x v="0"/>
    <s v="Ei digitoteutusta"/>
    <s v="Q4/2022"/>
    <s v="Vain elinkeinotoimintaa harjoittaville"/>
    <m/>
    <m/>
    <x v="0"/>
    <x v="9"/>
    <s v=""/>
    <s v=""/>
  </r>
  <r>
    <s v="Lupa tulliselvitykseen kirjanpitoon tehtävällä merkinnällä"/>
    <s v="Tulli-ilmoitus voidaan tehdä kirjanpitomerkinnällä yrityksen omassa kirjanpidossa ja antaa myöhemmin täydentävä ilmoitus."/>
    <s v="Lupa tulliselvitykseen kirjanpitoon tehtävällä merkinnällä"/>
    <x v="0"/>
    <s v="1.1"/>
    <m/>
    <s v="Vain elinkeinotoimintaa harjoittaville"/>
    <m/>
    <m/>
    <x v="0"/>
    <x v="1"/>
    <s v=""/>
    <s v=""/>
  </r>
  <r>
    <s v="Lupa tuottaa yksityisiä sosiaalihuollon palveluja"/>
    <s v="Valvira myöntää luvan yksityisille ympärivuorokautisten sosiaalihuollon palvelujen tuottajille, jos ne toimivat usean aluehallintoviraston alueella."/>
    <s v="Lupa tuottaa yksityisiä sosiaalihuollon palveluja"/>
    <x v="0"/>
    <s v="1.0"/>
    <m/>
    <s v="Vain elinkeinotoimintaa harjoittaville"/>
    <m/>
    <m/>
    <x v="0"/>
    <x v="9"/>
    <s v=""/>
    <s v=""/>
  </r>
  <r>
    <s v="Lupa tuottaa yksityisiä terveydenhuollon palveluja"/>
    <s v="Valvira myöntää toimintaluvan yksityisille terveydenhuollon palvelujen tuottajille, jos ne toimivat usean aluehallintoviraston alueella."/>
    <s v="Lupa tuottaa yksityisiä terveydenhuollon palveluja"/>
    <x v="0"/>
    <s v="1.0"/>
    <m/>
    <s v="Vain elinkeinotoimintaa harjoittaville"/>
    <m/>
    <m/>
    <x v="0"/>
    <x v="9"/>
    <s v=""/>
    <s v=""/>
  </r>
  <r>
    <s v="Lupa ulkoisen jalostusmenettelyn käyttöön"/>
    <s v="Ulkoisessa jalostusmenettelyssä olleet tavarat voi tuoda maahan kokonaan tai osittain tuontitullitta."/>
    <s v="Lupa ulkoisen jalostusmenettelyn käyttöön"/>
    <x v="0"/>
    <s v="1.1"/>
    <m/>
    <s v="Vain elinkeinotoimintaa harjoittaville"/>
    <m/>
    <m/>
    <x v="0"/>
    <x v="1"/>
    <s v=""/>
    <s v=""/>
  </r>
  <r>
    <s v="Lupa valtuutetun antajan asemaan"/>
    <s v="Yritys voi itse vahvistaa tavaroiden unioniaseman."/>
    <s v="Lupa valtuutetun antajan asemaan"/>
    <x v="0"/>
    <s v="1.1"/>
    <m/>
    <s v="Vain elinkeinotoimintaa harjoittaville"/>
    <m/>
    <m/>
    <x v="0"/>
    <x v="1"/>
    <s v=""/>
    <s v=""/>
  </r>
  <r>
    <s v="Lupa valtuutetun vastaanottajan asemaan"/>
    <s v="Yritys voi ottaa vastaan T- tai TIR-passituksella saapuvaa tavaraa tulli- tai väliaikaiseen varastoonsa."/>
    <s v="Lupa valtuutetun vastaanottajan asemaan"/>
    <x v="0"/>
    <s v="1.1"/>
    <m/>
    <s v="Vain elinkeinotoimintaa harjoittaville"/>
    <m/>
    <m/>
    <x v="0"/>
    <x v="1"/>
    <s v=""/>
    <s v=""/>
  </r>
  <r>
    <s v="Lupa väliaikaisen maahantuonnin menettelyn käyttöön"/>
    <s v="Yritys voi tuoda unioniin tavaroita väliaikaisesti ilman, että niihin sovelletaan tuontitullia, maksuja tai kauppapoliittisia toimenpiteitä."/>
    <s v="Lupa väliaikaisen maahantuonnin menettelyn käyttöön"/>
    <x v="0"/>
    <s v="0.5"/>
    <s v="Q4/2021"/>
    <s v="Vain elinkeinotoimintaa harjoittaville"/>
    <m/>
    <m/>
    <x v="0"/>
    <x v="1"/>
    <s v=""/>
    <s v=""/>
  </r>
  <r>
    <s v="Lupa yksinkertaistetun ilmoitusmenettelyn käyttöön"/>
    <s v="Yritys voi asettaa tavaroita tullimenettelyyn yksinkertaistetulla ilmoituksella."/>
    <s v="Lupa yksinkertaistetun ilmoitusmenettelyn käyttöön"/>
    <x v="0"/>
    <s v="1.1"/>
    <m/>
    <s v="Vain elinkeinotoimintaa harjoittaville"/>
    <m/>
    <m/>
    <x v="0"/>
    <x v="1"/>
    <s v=""/>
    <s v=""/>
  </r>
  <r>
    <s v="Lupa yksityiseen, I tyypin tai II tyypin tullivarastoon"/>
    <s v="Yritys ei maksa varastointimenettelyssä olevista tavaroista tullia eikä veroja ja ne voivat odottaa tuonnissa tarvittavia lupia ja lisenssejä."/>
    <s v="Lupa yksityiseen, I tyypin tai II tyypin tullivarastoon"/>
    <x v="0"/>
    <s v="1.1"/>
    <m/>
    <s v="Vain elinkeinotoimintaa harjoittaville"/>
    <m/>
    <m/>
    <x v="0"/>
    <x v="1"/>
    <s v=""/>
    <s v=""/>
  </r>
  <r>
    <s v="Lupahallinnon asiointipalvelut"/>
    <s v="Aluehallintolain alaisten lupien sekä PV:n vierailulupien hakeminen"/>
    <s v="Lupahallinnon asiointipalvelut"/>
    <x v="0"/>
    <s v="0.3"/>
    <s v="Myöhemmin"/>
    <s v="Myös luonnollisille henkilöille"/>
    <s v="Osin edellyttää hallinnollista käsittelyä useiden viranomaisten toimesta, johon ei ole teknistä toteutusta tarjolla. Tuotannossa olevan järjestelmän audtioinnin mahdollisuuksista sopiminen G15Valtori TUVE-yksikön kanssa"/>
    <m/>
    <x v="0"/>
    <x v="24"/>
    <s v=""/>
    <s v=""/>
  </r>
  <r>
    <s v="Luvanvaraiset paikkatietoaineistopalvelut"/>
    <s v="Käyttäjä voi ladata tiedostoina paikkatietoaineistoja jotka eivät ole avoimia."/>
    <s v="Luvanvaraiset paikkatietoaineistopalvelut"/>
    <x v="2"/>
    <s v="Ei digitoteutusta"/>
    <s v="Myöhemmin"/>
    <s v="Vain elinkeinotoimintaa harjoittaville"/>
    <s v="Odottaa sopimushallinnan digitalisoinnin toteutusta"/>
    <m/>
    <x v="0"/>
    <x v="17"/>
    <s v=""/>
    <s v=""/>
  </r>
  <r>
    <s v="Erivapaushakemus miehityksestä poikkeamiseksi"/>
    <s v="Hakemus tehdään aina kirjallisesti. Traficom voi myöntää erivapauden pakottavista syistä ja vain kansi- tai konepäällystön toimiin. Henkilöllä on oltava riittävä pätevyys toimen turvalliseksi hoitamiseksi eikä menettely saa aiheuttaa vaaraa ihmishengelle, omaisuudelle tai ympäristölle."/>
    <s v="Luvat"/>
    <x v="0"/>
    <s v="Ei digitoteutusta"/>
    <s v="Myöhemmin"/>
    <s v="Vain elinkeinotoimintaa harjoittaville"/>
    <s v="Vähäinen käyttöaste todennäköinen"/>
    <m/>
    <x v="0"/>
    <x v="0"/>
    <s v=""/>
    <s v=""/>
  </r>
  <r>
    <s v="Ilmailulääketieteen keskuksen toimiluvan hakeminen toimintaa aloitettaessa ja toiminnan, tilojen tai henkilöstön muuttuessa lupa-/ilmoitus ilmailuregulaation mukaisesti"/>
    <s v="Toimiluvan myöntäminen"/>
    <s v="Luvat"/>
    <x v="0"/>
    <s v="Ei digitoteutusta"/>
    <s v="Myöhemmin"/>
    <s v="Vain elinkeinotoimintaa harjoittaville"/>
    <s v="Toimilupaa koskevia hakemuksia ja muutosilmoituksia tehdään niin harvoin, ettei niitä ole tarkoituksenmukaista jatkossakaan digitalisoida"/>
    <m/>
    <x v="0"/>
    <x v="0"/>
    <s v=""/>
    <s v=""/>
  </r>
  <r>
    <s v="Lähdeverokorttihakemus - ulkomainen yritys tai yhteisö"/>
    <s v="Ulkomainen yritys tai yhteisö hakee lähdeverokorttia Suomesta saamaansa tuloa varten paperilomakkeella. Lähetä hakemus lomakkeessa mainittuun osoitteeseen. Voit myös viedä hakemuksen mihin tahansa Verohallinnon toimipisteeseen."/>
    <s v="Lähdeverokorttihakemus - ulkomainen yritys tai yhteisö"/>
    <x v="1"/>
    <s v="0.3"/>
    <m/>
    <s v="Vain elinkeinotoimintaa harjoittaville"/>
    <s v="Nykyään vain paperilomake mahdollinen.  Jatkokehityksen osalta edellytyksenä viestinvaihdon mahdollistaminen palvelussa ja ulkomaisen yrityksen vahvan tunnistautumisen mahdollistaminen laajemmin."/>
    <m/>
    <x v="0"/>
    <x v="1"/>
    <s v=""/>
    <s v=""/>
  </r>
  <r>
    <s v="Lähdeveron palautushakemus - ulkomainen yhteisö"/>
    <s v="Ulkomainen yhteisö voi hakea takaisin Suomessa liikaa tai aiheettomasti perittyä lähdeveroa. Verohallinnon sähköisen asiointipalvelun kautta voi jättää lähdeveron palautushakemuksia osinko-, korko- ja roljaltituloista. Ulkomainen yhteisö voi hyödyntää Finnish Authenticator -tunnistuspalvelua."/>
    <s v="Lähdeveron palautushakemus - ulkomainen yhteisö"/>
    <x v="1"/>
    <s v="1.1"/>
    <m/>
    <s v="Vain elinkeinotoimintaa harjoittaville"/>
    <m/>
    <m/>
    <x v="0"/>
    <x v="1"/>
    <s v=""/>
    <s v=""/>
  </r>
  <r>
    <s v="Lähisuhdeväkivallan auttava puhelin -Nollalinjan tuottamisesta maksettava korvaus"/>
    <s v="Valtakunnallinen auttava puhelin kaikille, jotka kokevat lähisuhdeväkivaltaa tai sen uhkaa. Nollalinja on auttava puhelin kaikille, jotka ovat läheisessä ihmissuhteessaan kokeneet väkivaltaa tai sen uhkaa. THL jakaa valtionavustusta ko. palvelun tuottajalle."/>
    <s v="Lähisuhdeväkivallan auttava puhelin -Nollalinjan tuottamisesta maksettava korvaus"/>
    <x v="5"/>
    <s v="0.5"/>
    <s v="Myöhemmin"/>
    <s v="Myös luonnollisille henkilöille"/>
    <s v="Odottaa VM:llä käynnissä olevaa valtionavustusten digitalisaatiohanketta"/>
    <m/>
    <x v="0"/>
    <x v="9"/>
    <s v=""/>
    <s v=""/>
  </r>
  <r>
    <s v="Lähiöavustus"/>
    <s v="Avustuksen hakupalvelu"/>
    <s v="Lähiöavustus"/>
    <x v="5"/>
    <s v="1.0"/>
    <m/>
    <s v="Vain elinkeinotoimintaa harjoittaville"/>
    <m/>
    <m/>
    <x v="0"/>
    <x v="20"/>
    <s v=""/>
    <s v=""/>
  </r>
  <r>
    <s v="Lääkeala"/>
    <s v="Lääkkeiden myyntiluvan haltijan on lakisääteisesti haettava erävapautus. Myyntiluvan haltijan tulee lähettää asiakirjat sähköpostilla Ruokavirastoon. Lääkealan toimijat ja muut EU-viranomaiset edellyttävät perinteisiä allekirjoituksia Ruokaviraston myöntämiin viranomaistodistuksiin, jonka vuoksi asiointia ei pystytä digitalisoimaan tällä hetkellä enempää. Toteutuksen nykyinen taso on riittävä."/>
    <s v="Lääkeala"/>
    <x v="0"/>
    <s v="0.5"/>
    <m/>
    <s v="Vain elinkeinotoimintaa harjoittaville"/>
    <m/>
    <s v=""/>
    <x v="0"/>
    <x v="17"/>
    <s v=""/>
    <s v=""/>
  </r>
  <r>
    <s v="Lääkeosto- ja tilitystietojen vastaanottopalvelu"/>
    <s v="Apteekki lähettää toimitetun oston tiedot vastaanottopalveluun sekä  kuukausitilityksen yhteenvedon."/>
    <s v="Lääkeosto- ja tilitystietojen vastaanottopalvelu"/>
    <x v="5"/>
    <s v="1.1"/>
    <m/>
    <s v="Vain elinkeinotoimintaa harjoittaville"/>
    <m/>
    <m/>
    <x v="0"/>
    <x v="4"/>
    <s v=""/>
    <s v=""/>
  </r>
  <r>
    <s v="Lääketieteellisen kelpoisuustodistusten käsittely"/>
    <s v="Lääketieteellisten kelpoisuustodistusten laatiminen, käsittely, auditointi ja valvonta ilmailulääketieteen keskuksille ja ilmailulääkäreille"/>
    <s v="Lääketieteellisen kelpoisuustodistusten käsittely"/>
    <x v="0"/>
    <m/>
    <m/>
    <s v="Myös luonnollisille henkilöille"/>
    <m/>
    <m/>
    <x v="0"/>
    <x v="0"/>
    <s v=""/>
    <s v=""/>
  </r>
  <r>
    <s v="Lääkeyritysten asiointipalvelu"/>
    <s v="Lääkeyritykset ilmoittavat palvelussa lääkevaihtoon ja viitehintajärjestelmän hintailmoitusmenettelyyn kuuluvien lääkevalmisteiden hinnat neljännesvuosittain."/>
    <s v="Lääkeyritysten asiointipalvelu"/>
    <x v="3"/>
    <s v="yli 1.1"/>
    <m/>
    <s v="Vain elinkeinotoimintaa harjoittaville"/>
    <m/>
    <m/>
    <x v="0"/>
    <x v="4"/>
    <s v=""/>
    <s v=""/>
  </r>
  <r>
    <s v="Lääkkeiden hintalautakunnan asiointipalvelu"/>
    <s v="Elinkeinonharjoittaja voi käyttää sähköistä asiointipalvelua lääkkeiden, perusvoiteiden ja kliinisten ravintovalmisteiden korvattavuus- ja hintahakemuksien sekä korvattavien valmisteiden ilmoituksiin. Elinkeinonharjoittaja voi antaa asiointipalvelussa suostumuksensa sähköiseen asiointiin, jolloin yhteydenpito yrityksen ja lääkkeiden hintalautakunnan välillä tapahtuu asiointipalvelun kautta. Asiointipalvelu edellyttää vahvaa tunnistautumista. Elinkeinonharjoittajan on valtuutettava haluamansa henkilöt tai yritykset asioimaan puolestaan asiointipalveluissa. Asiointi voidaan käynnistää sähköisessä asiointipalvelussa."/>
    <s v="Lääkkeiden hintalautakunnan asiointipalvelu"/>
    <x v="0"/>
    <s v="0.9"/>
    <m/>
    <s v="Vain elinkeinotoimintaa harjoittaville"/>
    <m/>
    <s v="Sairausvakuutuslaki (1224/2004)"/>
    <x v="0"/>
    <x v="9"/>
    <s v=""/>
    <s v="Sosiaali- ja terveysministeriö"/>
  </r>
  <r>
    <s v="Maa- ja biokaasulupa"/>
    <s v="Maa- ja biokaasukohteen rakentamislupa"/>
    <s v="Maa- ja biokaasulupa"/>
    <x v="0"/>
    <s v="1.0"/>
    <m/>
    <s v="Vain elinkeinotoimintaa harjoittaville"/>
    <m/>
    <m/>
    <x v="0"/>
    <x v="8"/>
    <s v=""/>
    <s v=""/>
  </r>
  <r>
    <s v="Maa-ainesten ottamislupa"/>
    <m/>
    <s v="Maa-aineslupa"/>
    <x v="0"/>
    <s v="0.3"/>
    <s v="Q4/2022"/>
    <s v="Myös luonnollisille henkilöille"/>
    <m/>
    <s v="Maa-aineslaki (555/1981)"/>
    <x v="1"/>
    <x v="3"/>
    <s v="alle 6001"/>
    <s v="Ympäristöministeriö"/>
  </r>
  <r>
    <s v="Maa-aineslupa"/>
    <s v="Maa-ainesluvan haku"/>
    <s v="Maa-aineslupa"/>
    <x v="0"/>
    <s v="Ei digitoteutusta"/>
    <s v="Myöhemmin"/>
    <s v="Myös luonnollisille henkilöille"/>
    <m/>
    <s v="Maa-aineslaki (555/1981)"/>
    <x v="1"/>
    <x v="13"/>
    <s v="alle 6001"/>
    <s v="Ympäristöministeriö"/>
  </r>
  <r>
    <s v="Maa-ainesten ottamislupa"/>
    <s v="Kaupallisessa tarkoituksessa suoritettuun maa-ainesten ottamiseen tarvitaan maa-aineslupa."/>
    <s v="Maa-aineslupa"/>
    <x v="0"/>
    <s v="0.5"/>
    <s v="2023, jos sähköinen lupajärjestelmä saadaan käyttöön"/>
    <s v="Myös luonnollisille henkilöille"/>
    <s v="Pieni volyyminen palvelu (0-5 kpl vuodessa)"/>
    <s v="Maa-aineslaki (555/1981)"/>
    <x v="1"/>
    <x v="15"/>
    <s v="yli 100 000"/>
    <s v="Ympäristöministeriö"/>
  </r>
  <r>
    <s v="Maa-aineslupa"/>
    <s v="Luvan hakua ei ole sähköistetty asiointipalveluun."/>
    <s v="Maa-aineslupa"/>
    <x v="0"/>
    <s v="0.5"/>
    <s v="Myöhemmin"/>
    <m/>
    <m/>
    <s v="Maa-aineslaki (555/1981)"/>
    <x v="1"/>
    <x v="7"/>
    <s v="40 001 - 100 000"/>
    <s v="Ympäristöministeriö"/>
  </r>
  <r>
    <s v="Maa-aineslupa"/>
    <s v="Maa-aineslupa hakemuksineen hoidetaan kokonaisuudessaan Lupapiste -palvelussa&quot;&quot;"/>
    <s v="Maa-aineslupa"/>
    <x v="0"/>
    <s v="yli 1.1"/>
    <m/>
    <s v="Myös luonnollisille henkilöille"/>
    <m/>
    <s v="Maa-aineslaki (555/1981)"/>
    <x v="1"/>
    <x v="21"/>
    <s v="20 001 - 40 000"/>
    <s v="Ympäristöministeriö"/>
  </r>
  <r>
    <s v="Maakuntakaavoitukseen vaikuttaminen"/>
    <s v="Kaikilla, joiden oloihin tai etuihin maakuntakaavoitus vaikuttaa, on oikeus osallistua maakunnan kaavoitusprosessiin ja vaikuttaa siihen osaltaan. Kunta neuvoo asiakasta miten voi vaikuttaa maakuntakaavoitukseen."/>
    <s v="Maakuntakaavoitukseen vaikuttaminen"/>
    <x v="3"/>
    <s v="Ei digitoteutusta"/>
    <s v="Q2/2022"/>
    <s v="Myös luonnollisille henkilöille"/>
    <m/>
    <m/>
    <x v="1"/>
    <x v="3"/>
    <s v="alle 6001"/>
    <s v=""/>
  </r>
  <r>
    <s v="Hakemus maanvuokran tai tilavuokran maksujärjestelystä tai huojentamisesta."/>
    <s v="Yritykset voivat hakea kaupungilta huojennusta tai maksujärjestelyjä, jos tila tai maa-ala on vuokrattu kaupungilta."/>
    <s v="Maan- ja tilavuokran huojennus tai maksujärjestely."/>
    <x v="5"/>
    <s v="0.5"/>
    <s v="Myöhemmin"/>
    <s v="Vain elinkeinotoimintaa harjoittaville"/>
    <s v="Todennäköisesti tilapäinen palvelu."/>
    <m/>
    <x v="1"/>
    <x v="13"/>
    <s v="40 001 - 100 000"/>
    <s v=""/>
  </r>
  <r>
    <s v="Maankäytön ja rakentamisen asiakaspalvelu, rakennusvalvonnan arkisto"/>
    <s v="Maankäytön ja rakentamisen asiakaspalvelu neuvoo yleisissä rakennushankkeen käynnistämiseen liittyvissä kysymyksissä paikan päällä ja puhelimessa. Myös rakennusvalvonnan arkiston asiakaspalvelu palvelee paikan päällä ja puhelimessa.Katso yhteystiedot alta."/>
    <s v="Maankäytön ja rakentamisen asiakaspalvelu, rakennusvalvonnan arkisto"/>
    <x v="4"/>
    <m/>
    <m/>
    <s v="Myös luonnollisille henkilöille"/>
    <m/>
    <m/>
    <x v="1"/>
    <x v="6"/>
    <s v="yli 100 000"/>
    <s v=""/>
  </r>
  <r>
    <s v="Maaseutupalvelut maaseutuyrittäjille (neuvontapalvelu)"/>
    <m/>
    <s v="Maaseutupalvelut maaseutuyrittäjille (neuvontapalvelu)"/>
    <x v="4"/>
    <s v="Ei digitoteutusta"/>
    <m/>
    <s v="Myös luonnollisille henkilöille"/>
    <s v="Tukiin liittyvät palvelut ovat valtakunnallisia ja niitä kehitetään muualla. Alueemme maatilayrittäjien palvelu on pääsääntöisesti kasvokkain tapahtuvaa neuvontaa."/>
    <m/>
    <x v="1"/>
    <x v="15"/>
    <s v="10 001 - 20 000"/>
    <s v=""/>
  </r>
  <r>
    <s v="Kunnan maaseutuviranomaiselta haettavat kansalliset ja EU-maataloustuet"/>
    <s v="Verkkoasiointipalvelu viljelijöille, jossa voi laatia sähköisen tukihakemuksen ja tarkastella maatilan tukihakemustietoja ja karttakuvia."/>
    <s v="Maaseututuet"/>
    <x v="5"/>
    <s v="0.9"/>
    <s v="Myöhemmin"/>
    <s v="Myös luonnollisille henkilöille"/>
    <s v="Asiakkaiden puuttuvat digitaidot, puuttuvat tekniikat ja huonot verkkoyhteydet sekä lähettäjän sähköpostin tietoturvapuutteet. Hybridimalli käytössä osassa palveluita (palvelupyyntö sähköpostitse) laskee digiasteen 0,9:ään, osa palveluista asteeltaan 1.1"/>
    <s v="Laki maatalouden tukien toimeenpanosta (192/2013)"/>
    <x v="1"/>
    <x v="3"/>
    <s v="alle 6001"/>
    <s v="Maa- ja metsätalousministeriö"/>
  </r>
  <r>
    <s v="Maaseututoimi"/>
    <s v="Lomituspalvelut sähköpostitse (Keuruun yhteistoiminta-alue)"/>
    <s v="Maaseututuet"/>
    <x v="5"/>
    <s v="0.3"/>
    <s v="Myöhemmin"/>
    <s v="Myös luonnollisille henkilöille"/>
    <m/>
    <s v="Laki maatalouden tukien toimeenpanosta (192/2013)"/>
    <x v="1"/>
    <x v="10"/>
    <s v="20 001 - 40 000"/>
    <s v="Maa- ja metsätalousministeriö"/>
  </r>
  <r>
    <s v="Peltotuet"/>
    <s v="Toimija voi hakea tukea peltoviljelyyn. Osa tuista on haettavissa vain paperilla."/>
    <s v="Maaseututuet"/>
    <x v="5"/>
    <s v="0.3"/>
    <s v="Myöhemmin"/>
    <s v="Myös luonnollisille henkilöille"/>
    <m/>
    <s v="Laki maatalouden tukien toimeenpanosta (192/2013)"/>
    <x v="1"/>
    <x v="16"/>
    <s v="10 001 - 20 000"/>
    <s v="Maa- ja metsätalousministeriö"/>
  </r>
  <r>
    <s v="Maatalousyritysten tukihakemukset"/>
    <s v="Maatalouden tukien haku tapahtunee n.95% sähköisesti. Loppu viidenprosentin osuus toimkittaa paperisen hakemuksen."/>
    <s v="Maaseututuet"/>
    <x v="5"/>
    <s v="0.5"/>
    <s v="Myöhemmin"/>
    <s v="Vain elinkeinotoimintaa harjoittaville"/>
    <m/>
    <s v="Laki maatalouden tukien toimeenpanosta (192/2013)"/>
    <x v="1"/>
    <x v="10"/>
    <s v="10 001 - 20 000"/>
    <s v="Maa- ja metsätalousministeriö"/>
  </r>
  <r>
    <s v="Maatalousyrittäjien lomituspalvelut"/>
    <m/>
    <s v="Maaseututuet"/>
    <x v="5"/>
    <s v="Ei digitoteutusta"/>
    <s v="Q4/2022"/>
    <s v="Vain elinkeinotoimintaa harjoittaville"/>
    <m/>
    <s v="Laki maatalouden tukien toimeenpanosta (192/2013)"/>
    <x v="1"/>
    <x v="3"/>
    <s v="alle 6001"/>
    <s v="Maa- ja metsätalousministeriö"/>
  </r>
  <r>
    <s v="Avustukset maa- ja metsätalouden yrittäjille"/>
    <s v="Peltojen kalkitus ja viljetysteiden sorastus, avustus peltojen salaojittamiseen, maksullinen lomituksen tuki, karjatilan uuden tilan pellon raivaamistuki, karjatilan jatkajan starttiraha."/>
    <s v="Maaseututuet"/>
    <x v="5"/>
    <s v="0.3"/>
    <s v="Myöhemmin"/>
    <s v="Vain elinkeinotoimintaa harjoittaville"/>
    <s v="Rovaniemen kaupunki ostaa palveluita Tervolan kunnalta ja tämä sähköinen palvelu on Tervolan kunnan vastuulla."/>
    <s v="Laki maatalouden tukien toimeenpanosta (192/2013)"/>
    <x v="1"/>
    <x v="13"/>
    <s v="40 001 - 100 000"/>
    <s v="Maa- ja metsätalousministeriö"/>
  </r>
  <r>
    <s v="Maaseudun kehittäminen - Ympäristönhoito"/>
    <s v="Toimija hakee julkista rahoitusta tulevalle ympäristöhoito hankkeelle. Mikäli tuottavuusrahaa saadaan, palvelu  siirretään Hyrrä-asiointipalveluun, jolloin digiaste on 1.1. Palvelu voi myös tässä yhteydessä siirtyä MMM/LVO:n alaisuuteen. Palvelu on suunnattu yhteisöille."/>
    <s v="Maaseudun kehittäminen - Ympäristönhoito"/>
    <x v="4"/>
    <s v="0.3"/>
    <s v="Q4/2022"/>
    <s v="Myös luonnollisille henkilöille"/>
    <m/>
    <s v=""/>
    <x v="0"/>
    <x v="17"/>
    <s v=""/>
    <s v=""/>
  </r>
  <r>
    <s v="Maaseutulinjan tukimaksujen perintä"/>
    <s v="EU:n osittain tai kokonaan rahoittamien tukien perintätoimet ja maksukyvyttömyysasioiden hoitaminen"/>
    <s v="Maaseutulinjan tukimaksujen perintä"/>
    <x v="5"/>
    <s v="0.3"/>
    <s v="Myöhemmin"/>
    <s v="Myös luonnollisille henkilöille"/>
    <m/>
    <m/>
    <x v="0"/>
    <x v="17"/>
    <s v=""/>
    <s v=""/>
  </r>
  <r>
    <s v="Palveluntarjoajien välittäminä toteutettavat kehittämistuet"/>
    <s v="Kehittämispalvelut ja kotieläintilojen tuotantoseuranta/ProAgria Lappi ry, jalostussuunnitelmat/Faba Jalostus Oy, tuotantoeläinten eläinlääkäripalveluiden tuki/kaupungin eläinlääkärit, metsäsuunnitelmat/Rovaniemen metsänhoitoyhdistys ry"/>
    <s v="Maaseututuet"/>
    <x v="5"/>
    <s v="0.3"/>
    <s v="Myöhemmin"/>
    <s v="Vain elinkeinotoimintaa harjoittaville"/>
    <m/>
    <s v="Laki maatalouden tukien toimeenpanosta (192/2013)"/>
    <x v="1"/>
    <x v="13"/>
    <s v="40 001 - 100 000"/>
    <s v="Maa- ja metsätalousministeriö"/>
  </r>
  <r>
    <s v="Maaseutuyritysseteli"/>
    <s v="Maaseudulla toimivan yrityksen kehittämiseen, investointeihin ja markkinointiin."/>
    <s v="Maaseututuet"/>
    <x v="5"/>
    <s v="0.5"/>
    <s v="Myöhemmin"/>
    <s v="Vain elinkeinotoimintaa harjoittaville"/>
    <m/>
    <s v="Laki maatalouden tukien toimeenpanosta (192/2013)"/>
    <x v="1"/>
    <x v="13"/>
    <s v="40 001 - 100 000"/>
    <s v="Maa- ja metsätalousministeriö"/>
  </r>
  <r>
    <s v="Maaseututuet"/>
    <s v="Vipu on viljelijöiden verkkoasiointipalvelu"/>
    <s v="Maaseututuet"/>
    <x v="5"/>
    <s v="1.0"/>
    <m/>
    <s v="Vain elinkeinotoimintaa harjoittaville"/>
    <m/>
    <s v="Laki maatalouden tukien toimeenpanosta (192/2013)"/>
    <x v="1"/>
    <x v="7"/>
    <s v="40 001 - 100 000"/>
    <s v="Maa- ja metsätalousministeriö"/>
  </r>
  <r>
    <s v="KRP - Ympäristönsuojelun luvat: Maastoliikennelain mukainen lupa"/>
    <s v="Lupa moottoriurheiluun (kilpailu &amp; harjoittelu) sekä tapahtuman järjestämiseen maastossa"/>
    <s v="Maastossa tai vesistössä tapahtuvan kilpailun tai harjoituksen ilmoitus"/>
    <x v="0"/>
    <s v="1.0"/>
    <m/>
    <s v="Myös luonnollisille henkilöille"/>
    <m/>
    <s v="Maastoliikennelaki (1710/1995)"/>
    <x v="1"/>
    <x v="10"/>
    <s v="yli 100 000"/>
    <s v="Ympäristöministeriö"/>
  </r>
  <r>
    <s v="Maaseudun kehittämistuet"/>
    <s v="Toimija hakee julkista rahoitusta tulevalle kehittämisen hankkeelle. Palvelu ollut aikaisemmin digiaste 1:ssä, mutta osapalveluksi pilottitukena mukaan tullut Kertakorvaustuen paperihakemus pudottaa digiasteen 0.3:een"/>
    <s v="Maaseututuet"/>
    <x v="5"/>
    <s v="0.3"/>
    <s v="Myöhemmin"/>
    <s v="Myös luonnollisille henkilöille"/>
    <s v="Tavoite tultaneen saavuttamaan Q1/2023"/>
    <s v="Laki maatalouden tukien toimeenpanosta (192/2013)"/>
    <x v="0"/>
    <x v="17"/>
    <s v=""/>
    <s v="Maa- ja metsätalousministeriö"/>
  </r>
  <r>
    <s v="Maaseudun yritystuet"/>
    <s v="Toimija hakee julkista rahoitusta tulevalle yritystukihankkeelle."/>
    <s v="Maaseututuet"/>
    <x v="5"/>
    <s v="1.0"/>
    <m/>
    <s v="Myös luonnollisille henkilöille"/>
    <m/>
    <s v="Laki maatalouden tukien toimeenpanosta (192/2013)"/>
    <x v="0"/>
    <x v="17"/>
    <s v=""/>
    <s v="Maa- ja metsätalousministeriö"/>
  </r>
  <r>
    <s v="KRP - Ympäristönsuojelun luvat: Vesiliikennelain mukainen lupa"/>
    <s v="Lupa moottoriurheiluun (kilpailu &amp; harjoittelu) sekä tapahtuman järjestämiseen vesialueella."/>
    <s v="Maastossa tai vesistössä tapahtuvan kilpailun tai harjoituksen ilmoitus"/>
    <x v="0"/>
    <s v="1.0"/>
    <m/>
    <s v="Myös luonnollisille henkilöille"/>
    <m/>
    <s v="Maastoliikennelaki (1710/1995)"/>
    <x v="1"/>
    <x v="10"/>
    <s v="yli 100 000"/>
    <s v="Ympäristöministeriö"/>
  </r>
  <r>
    <s v="Maastoliikennelain mukainen lupa"/>
    <s v="Maastoliikennelain mukainen lupa moottorikäyttöisellä ajoneuvolla tapahtuviin harjoituksiin ja kilpailuihin ja moottorikelkkareittien hyväksymiseen"/>
    <s v="Maastossa tai vesistössä tapahtuvan kilpailun tai harjoituksen ilmoitus"/>
    <x v="0"/>
    <s v="Ei digitoteutusta"/>
    <m/>
    <s v="Myös luonnollisille henkilöille"/>
    <s v="Hankkeet ovat niin isoja ja moninaisia, ettei niitä voi hakea yhdellä lomakkeella liitteineen. Ei ole järkevää, että yksittäinen kunta lähtisi laatimaan tällaista lomaketta"/>
    <s v="Maastoliikennelaki (1710/1995)"/>
    <x v="1"/>
    <x v="2"/>
    <s v="yli 100 000"/>
    <s v="Ympäristöministeriö"/>
  </r>
  <r>
    <s v="Vesiliikennelain 21§ mukainen lupa"/>
    <s v="Verkkosivuilta tulostettava lomake. Vastuualue: Ympäristöpalvelut"/>
    <s v="Maastossa tai vesistössä tapahtuvan kilpailun tai harjoituksen ilmoitus"/>
    <x v="0"/>
    <s v="0.3"/>
    <s v="Q4/2022"/>
    <s v="Myös luonnollisille henkilöille"/>
    <s v="Pyritään saamaan mukaan Lupapisteeseen. Lupapiste -palvelun tarjoaja ratkaisee asian."/>
    <s v="Maastoliikennelaki (1710/1995)"/>
    <x v="1"/>
    <x v="11"/>
    <s v="40 001 - 100 000"/>
    <s v="Ympäristöministeriö"/>
  </r>
  <r>
    <s v="Maastoliikennelain 30§ mukainen lupahakemus"/>
    <s v="Käsitellään lupapiste.fi -palvelun kautta, johon käyttäjä tunnistautuu sähköisesti. Lisäksi verkkosivuilta tulostettava lomake. Vastuualue: Ympäristöpalvelut"/>
    <s v="Maastossa tai vesistössä tapahtuvan kilpailun tai harjoituksen ilmoitus"/>
    <x v="0"/>
    <s v="1.0"/>
    <m/>
    <s v="Myös luonnollisille henkilöille"/>
    <m/>
    <s v="Maastoliikennelaki (1710/1995)"/>
    <x v="1"/>
    <x v="11"/>
    <s v="40 001 - 100 000"/>
    <s v="Ympäristöministeriö"/>
  </r>
  <r>
    <s v="Ympäristönsuojelu, maasto- ja vesiliikenteen luvat"/>
    <s v="Maasto- ja vesiliikenteen luvat"/>
    <s v="Maastossa tai vesistössä tapahtuvan kilpailun tai harjoituksen ilmoitus"/>
    <x v="0"/>
    <s v="0.3"/>
    <s v="Q4/2021"/>
    <s v="Vain elinkeinotoimintaa harjoittaville"/>
    <s v="Käyttöönotetaan ePermit palvelussa vuoden 2020 aikana"/>
    <s v="Maastoliikennelaki (1710/1995)"/>
    <x v="1"/>
    <x v="3"/>
    <s v="yli 100 000"/>
    <s v="Ympäristöministeriö"/>
  </r>
  <r>
    <s v="Maastoliikennelain mukainen lupa"/>
    <s v="Jos maastossa järjestetään luonnolle, asutukselle ja virkistäytymiselle haittaa aiheuttavia tapahtumia, sille on haettava lupa."/>
    <s v="Maastossa tai vesistössä tapahtuvan kilpailun tai harjoituksen ilmoitus"/>
    <x v="0"/>
    <s v="0.3"/>
    <s v="Myöhemmin"/>
    <s v="Myös luonnollisille henkilöille"/>
    <s v="Mielellään digitalisoidaan, mutta ei ole resursseja itse viedä asiaa eteenpäin."/>
    <s v="Maastoliikennelaki (1710/1995)"/>
    <x v="1"/>
    <x v="6"/>
    <s v="40 001 - 100 000"/>
    <s v="Ympäristöministeriö"/>
  </r>
  <r>
    <s v="Ympäristönsuojelu, maasto- ja vesiliikenteen luvat"/>
    <s v="Maasto- ja vesiliikenteen luvat"/>
    <s v="Maastossa tai vesistössä tapahtuvan kilpailun tai harjoituksen ilmoitus"/>
    <x v="0"/>
    <s v="0.3"/>
    <s v="Myöhemmin"/>
    <s v="Myös luonnollisille henkilöille"/>
    <s v="Mielellään digitalisoidaan, mutta ei ole resursseja itse viedä asiaa eteenpäin."/>
    <s v="Maastoliikennelaki (1710/1995)"/>
    <x v="1"/>
    <x v="6"/>
    <s v="40 001 - 100 000"/>
    <s v="Ympäristöministeriö"/>
  </r>
  <r>
    <s v="Maastoliikennelain mukainen lupa"/>
    <m/>
    <s v="Maastossa tai vesistössä tapahtuvan kilpailun tai harjoituksen ilmoitus"/>
    <x v="0"/>
    <s v="0.3"/>
    <s v="Q4/2022"/>
    <m/>
    <m/>
    <s v="Maastoliikennelaki (1710/1995)"/>
    <x v="1"/>
    <x v="3"/>
    <s v="alle 6001"/>
    <s v="Ympäristöministeriö"/>
  </r>
  <r>
    <s v="Maastoliikennelain mukainen lupa"/>
    <s v="Jos maastossa järjestetään luonnolle, asutukselle ja virkistäytymiselle haittaa aiheuttavia tapahtumia, sille on haettava lupa."/>
    <s v="Maastossa tai vesistössä tapahtuvan kilpailun tai harjoituksen ilmoitus"/>
    <x v="0"/>
    <s v="0.5"/>
    <s v="2023, jos sähköinen lupajärjestelmä saadaan käyttöön"/>
    <s v="Myös luonnollisille henkilöille"/>
    <s v="Pieni volyyminen palvelu (0-5 kpl vuodessa)"/>
    <s v="Maastoliikennelaki (1710/1995)"/>
    <x v="1"/>
    <x v="15"/>
    <s v="yli 100 000"/>
    <s v="Ympäristöministeriö"/>
  </r>
  <r>
    <s v="Maastossa tai vesistössä tapahtuvan kilpailun tai harjoituksen ilmoitus"/>
    <s v="Kilpailuun tai harjoitteluun tietyllä alueella liittyvän hakemuksen käsittely"/>
    <s v="Maastossa tai vesistössä tapahtuvan kilpailun tai harjoituksen ilmoitus"/>
    <x v="0"/>
    <s v="0.5"/>
    <s v="Myöhemmin"/>
    <s v="Myös luonnollisille henkilöille"/>
    <m/>
    <s v="Maastoliikennelaki (1710/1995)"/>
    <x v="1"/>
    <x v="7"/>
    <s v="40 001 - 100 000"/>
    <s v="Ympäristöministeriö"/>
  </r>
  <r>
    <s v="Maastossa tai vesistössä tapahtuvan kilpailun tai harjoituksen ilmoitus"/>
    <s v="Organisaatiomuutos on käynnissä  ja käynnissä on useita sähköiseen asiointiin liittyviä uudistuksia, joita ei ole vielä otettu täysimääräisesti käyttöön."/>
    <s v="Maastossa tai vesistössä tapahtuvan kilpailun tai harjoituksen ilmoitus"/>
    <x v="0"/>
    <s v="0.5"/>
    <s v="Myöhemmin"/>
    <s v="Myös luonnollisille henkilöille"/>
    <m/>
    <s v="Maastoliikennelaki (1710/1995)"/>
    <x v="1"/>
    <x v="7"/>
    <s v="40 001 - 100 000"/>
    <s v="Ympäristöministeriö"/>
  </r>
  <r>
    <s v="Maastoliikennelain mukaiset hakemukset"/>
    <s v="Maastoliikennelain mukaiset hakemukset hoidetaan kokonaisuudessaan Lupapiste -palvelussa&quot;&quot;"/>
    <s v="Maastossa tai vesistössä tapahtuvan kilpailun tai harjoituksen ilmoitus"/>
    <x v="0"/>
    <s v="yli 1.1"/>
    <m/>
    <s v="Myös luonnollisille henkilöille"/>
    <m/>
    <s v="Maastoliikennelaki (1710/1995)"/>
    <x v="1"/>
    <x v="21"/>
    <s v="20 001 - 40 000"/>
    <s v="Ympäristöministeriö"/>
  </r>
  <r>
    <s v="Maatalousyritysten neuvota"/>
    <s v="Neuvontapalveluna käytämme sähköisiä välineitä, koulutustilaisuuksia, sekä henkilökohtaisia tapaamisia."/>
    <s v="Maatalousyritysten neuvota"/>
    <x v="4"/>
    <s v="0.3"/>
    <s v="Myöhemmin"/>
    <s v="Vain elinkeinotoimintaa harjoittaville"/>
    <m/>
    <m/>
    <x v="1"/>
    <x v="10"/>
    <s v="10 001 - 20 000"/>
    <s v=""/>
  </r>
  <r>
    <s v="Maatalousyritysten perustamispalvelut"/>
    <s v="Maatalousyrityksen aloittaminen perustetaan paperisilla lomakkeilla. Yrityksen perustamisen jälkeen asiointi siirtyy sähköiseen järjestelmään, jonka avulla toteutetaan tukihakemusten jättäminen ja muut yritykseen liittyvät muutostoiminnat."/>
    <s v="Maatalousyritysten perustamispalvelut"/>
    <x v="4"/>
    <s v="0.3"/>
    <s v="Myöhemmin"/>
    <s v="Vain elinkeinotoimintaa harjoittaville"/>
    <m/>
    <m/>
    <x v="1"/>
    <x v="10"/>
    <s v="10 001 - 20 000"/>
    <s v=""/>
  </r>
  <r>
    <s v="Ympäristöterveydenhuoltoviranomaisen lupapalvelut"/>
    <s v="Elintarvike- ja terveydensuojelulain mukaiset ilmoitukset ja luvat"/>
    <s v="Mahdollista terveyshaittaa aiheuttavan toiminnan aloittamisilmoitus"/>
    <x v="1"/>
    <s v="0.5"/>
    <s v="Myöhemmin"/>
    <s v="Myös luonnollisille henkilöille"/>
    <s v="Valtakunnallinen digitaalinen menettely tulossa, aikataulu eri riipu kunnasta. Tulee käyttöön automaattisesti."/>
    <s v="Terveydensuojelulaki (763/1994)"/>
    <x v="1"/>
    <x v="3"/>
    <s v="6 001 - 10000"/>
    <s v="Sosiaali- ja terveysministeriö"/>
  </r>
  <r>
    <s v="Ympäristöterveydenhuoltoviranomaisen lupapalvelut"/>
    <s v="Tupakan ja nikotiininesteiden myyntiluvat"/>
    <s v="Mahdollista terveyshaittaa aiheuttavan toiminnan aloittamisilmoitus"/>
    <x v="1"/>
    <s v="1.0"/>
    <m/>
    <s v="Vain elinkeinotoimintaa harjoittaville"/>
    <m/>
    <s v="Terveydensuojelulaki (763/1994)"/>
    <x v="1"/>
    <x v="3"/>
    <s v="6 001 - 10000"/>
    <s v="Sosiaali- ja terveysministeriö"/>
  </r>
  <r>
    <s v="KRP - Ympäristönsuojelun luvat: Jakelusaseman rekisteröinti-ilmoitus"/>
    <s v="Ilmoitus yli 10m3 polttoainesäiliön käyttöönotosta"/>
    <s v="Mahdollista terveyshaittaa aiheuttavan toiminnan aloittamisilmoitus"/>
    <x v="0"/>
    <s v="1.0"/>
    <m/>
    <s v="Myös luonnollisille henkilöille"/>
    <m/>
    <s v="Terveydensuojelulaki (763/1994)"/>
    <x v="1"/>
    <x v="10"/>
    <s v="yli 100 000"/>
    <s v="Sosiaali- ja terveysministeriö"/>
  </r>
  <r>
    <s v="KRP - Ympäristöterveydenhuolto: Terveydensuojelulain mukainen ilmoitus"/>
    <s v="Ilmoitus toiminnasta, josta mahdollisesti koituu terveyshaittaa"/>
    <s v="Mahdollista terveyshaittaa aiheuttavan toiminnan aloittamisilmoitus"/>
    <x v="1"/>
    <s v="0.5"/>
    <s v="Q4/2022"/>
    <s v="Myös luonnollisille henkilöille"/>
    <m/>
    <s v="Terveydensuojelulaki (763/1994)"/>
    <x v="1"/>
    <x v="10"/>
    <s v="yli 100 000"/>
    <s v="Sosiaali- ja terveysministeriö"/>
  </r>
  <r>
    <s v="Maatalouden energiatuotteiden valmisteveron palautus"/>
    <s v="Yritykset ja yhteisöt voivat hakea maatalouden energiatuotteiden valmisteveron palautusta OmaVerossa tai ilmoitin.fi:ssä."/>
    <s v="Maatalouden energiatuotteiden valmisteveron palautus"/>
    <x v="1"/>
    <s v="1.1"/>
    <m/>
    <s v="Vain elinkeinotoimintaa harjoittaville"/>
    <m/>
    <m/>
    <x v="0"/>
    <x v="1"/>
    <s v=""/>
    <s v=""/>
  </r>
  <r>
    <s v="Energiantuotantolaitoksen, nestemäisen polttoaineen jakelupisteen tai asfalttiaseman rekisteröinti"/>
    <s v="Käsitellään lupapiste.fi -palvelun kautta, johon käyttäjä tunnistautuu sähköisesti. Kokonaan sähköinen palveluprosessi. Vastuualue: Ympäristöpalvelut"/>
    <s v="Mahdollista terveyshaittaa aiheuttavan toiminnan aloittamisilmoitus"/>
    <x v="0"/>
    <s v="1.0"/>
    <m/>
    <s v="Myös luonnollisille henkilöille"/>
    <m/>
    <s v="Terveydensuojelulaki (763/1994)"/>
    <x v="1"/>
    <x v="11"/>
    <s v="40 001 - 100 000"/>
    <s v="Sosiaali- ja terveysministeriö"/>
  </r>
  <r>
    <s v="Ilmoitus terveydensuojelulain 13§ mukaisesta huoneiston käyttöönotosta"/>
    <s v="Sähköisellä tunnistautumisella varustettu lomake, joka käsitellään kokonaan sähköisesti Fujitsun CaseM -järjestelmässä. Vastuu: Terveysvalvonta"/>
    <s v="Mahdollista terveyshaittaa aiheuttavan toiminnan aloittamisilmoitus"/>
    <x v="1"/>
    <s v="0.5"/>
    <s v="Q4/2021"/>
    <s v="Myös luonnollisille henkilöille"/>
    <s v="VATI-kohdetietojärjestelmän kehittäjät eivät toteuta Suomi.fi kautta täytettävien sähköisten lomakeiden käyttöönottoa jo vuonna 2021."/>
    <s v="Terveydensuojelulaki (763/1994)"/>
    <x v="1"/>
    <x v="11"/>
    <s v="40 001 - 100 000"/>
    <s v="Sosiaali- ja terveysministeriö"/>
  </r>
  <r>
    <s v="Terveydensuojelulain mukainen ilmoitus"/>
    <s v="Toiminnasta, josta voi aiheutua terveyshaittaa, on tehtävä terveydensuojelulain mukainen ilmoitus."/>
    <s v="Mahdollista terveyshaittaa aiheuttavan toiminnan aloittamisilmoitus"/>
    <x v="1"/>
    <s v="0.9"/>
    <s v="Q4/2021"/>
    <s v="Vain elinkeinotoimintaa harjoittaville"/>
    <s v="Valtakunnallisessa Ilppa-palvelussa koekäytössä"/>
    <s v="Terveydensuojelulaki (763/1994)"/>
    <x v="1"/>
    <x v="3"/>
    <s v="yli 100 000"/>
    <s v="Sosiaali- ja terveysministeriö"/>
  </r>
  <r>
    <s v="Yleinen ilmoitusmenettely"/>
    <s v="ampumaradat, eläinsuojat tms."/>
    <s v="Mahdollista terveyshaittaa aiheuttavan toiminnan aloittamisilmoitus"/>
    <x v="1"/>
    <s v="0.9"/>
    <m/>
    <s v="Myös luonnollisille henkilöille"/>
    <m/>
    <s v="Terveydensuojelulaki (763/1994)"/>
    <x v="1"/>
    <x v="3"/>
    <s v="yli 100 000"/>
    <s v="Sosiaali- ja terveysministeriö"/>
  </r>
  <r>
    <s v="Toiminnan rekisteröinti ympäristönsuojelun tietojärjestelmään"/>
    <s v="Ympäristöön vaikuttavien toimintojen harjoittajilla on velvollisuus rekisteröidä toimintansa ympäristönsuojelun tietojärjestelmään."/>
    <s v="Mahdollista terveyshaittaa aiheuttavan toiminnan aloittamisilmoitus"/>
    <x v="1"/>
    <s v="0.5"/>
    <s v="Myöhemmin"/>
    <s v="Vain elinkeinotoimintaa harjoittaville"/>
    <s v="Mielellään digitalisoidaan, mutta ei ole resursseja itse viedä asiaa eteenpäin."/>
    <s v="Terveydensuojelulaki (763/1994)"/>
    <x v="1"/>
    <x v="6"/>
    <s v="40 001 - 100 000"/>
    <s v="Sosiaali- ja terveysministeriö"/>
  </r>
  <r>
    <s v="Terveydensuojelulain mukainen ilmoitus"/>
    <s v="Rovakaaren ympäristöterveydenhuollon toiminta-alueella (Rovaniemi, Ranua, Pello, Ylitornio, Kolari)  sijaitsevasta toiminnasta tehtävä terveydensuojelulain 13 §:n mukainen ilmoitus terveydensuojeluviranomaiselle. Oma lomake mm. majoitustoiminnalle, oppilaitoksille, sos.alan huoneistoille, päiväkodeille, liikuntatiloille, uimahalleille, uimarannoille ja kauneushoitoloille."/>
    <s v="Mahdollista terveyshaittaa aiheuttavan toiminnan aloittamisilmoitus"/>
    <x v="1"/>
    <s v="1.1"/>
    <m/>
    <s v="Vain elinkeinotoimintaa harjoittaville"/>
    <m/>
    <s v="Terveydensuojelulaki (763/1994)"/>
    <x v="1"/>
    <x v="13"/>
    <s v="40 001 - 100 000"/>
    <s v="Sosiaali- ja terveysministeriö"/>
  </r>
  <r>
    <s v="Terveydensuojelulain mukainen ilmoitus"/>
    <s v="Toiminnasta, josta voi aiheutua terveyshaittaa, on tehtävä terveydensuojelulain mukainen ilmoitus."/>
    <s v="Mahdollista terveyshaittaa aiheuttavan toiminnan aloittamisilmoitus"/>
    <x v="1"/>
    <s v="0.9"/>
    <m/>
    <s v="Myös luonnollisille henkilöille"/>
    <s v="Ruokaviraston ilppa-Ympäristöterveydenhuollon sähköisen ilmoituspalvelun toimivuus"/>
    <s v="Terveydensuojelulaki (763/1994)"/>
    <x v="1"/>
    <x v="15"/>
    <s v="yli 100 000"/>
    <s v="Sosiaali- ja terveysministeriö"/>
  </r>
  <r>
    <s v="Mahdollista terveyshaittaa aiheuttavan toiminnan aloittamisilmoitus"/>
    <s v="Ilmoitus terveyshaittariskin sisältävän toiminnan aloittamisesta"/>
    <s v="Mahdollista terveyshaittaa aiheuttavan toiminnan aloittamisilmoitus"/>
    <x v="1"/>
    <s v="1.0"/>
    <m/>
    <s v="Vain elinkeinotoimintaa harjoittaville"/>
    <m/>
    <s v="Terveydensuojelulaki (763/1994)"/>
    <x v="1"/>
    <x v="7"/>
    <s v="40 001 - 100 000"/>
    <s v="Sosiaali- ja terveysministeriö"/>
  </r>
  <r>
    <s v="Ympäristöterveydenhuollon ilmoitukset, tiedoitukset ja hakemukset Oma Vantaa palvelussa"/>
    <s v="Vantaan Ympäristöterveydenhuollon ilmoitukset, tiedoitukset ja hakemukset Oma Vantaa palvelussa"/>
    <s v="Mahdollista terveyshaittaa aiheuttavan toiminnan aloittamisilmoitus"/>
    <x v="1"/>
    <s v="1.1"/>
    <s v="Q1/2022"/>
    <m/>
    <s v="Saavutettavuuden huomiointi kesken, ratkaisun tiekartta tekeillä"/>
    <s v="Terveydensuojelulaki (763/1994)"/>
    <x v="1"/>
    <x v="6"/>
    <s v="yli 100 000"/>
    <s v="Sosiaali- ja terveysministeriö"/>
  </r>
  <r>
    <s v="Mainos- ja viitoituslupa"/>
    <s v="eServices. Tarvitset luvan yleiselle alueelle laitettaville tilapäisille mainoksille ja viitoituksille."/>
    <s v="Mainos- ja viitoituslupa"/>
    <x v="0"/>
    <s v="1.0"/>
    <m/>
    <s v="Myös luonnollisille henkilöille"/>
    <m/>
    <m/>
    <x v="1"/>
    <x v="3"/>
    <s v="yli 100 000"/>
    <s v=""/>
  </r>
  <r>
    <s v="Mainos- ja viitoituslupa"/>
    <s v="Tarvitset luvan taajama-alueelle yleiselle alueelle laitettaville tilapäisille mainoksille ja viitoituksille. Lupa haetaan kunnasta, jonka taajama-alueella mainos tai viitoitus sijaitsee."/>
    <s v="Mainos- ja viitoituslupa"/>
    <x v="0"/>
    <s v="0.5"/>
    <s v="Myöhemmin"/>
    <s v="Vain elinkeinotoimintaa harjoittaville"/>
    <s v="Ohjelmistotoimittajasta johtuvat syyt: rekisteriperusteinen toisen puolesta asioinnin mahdollisuus puuttuu."/>
    <m/>
    <x v="1"/>
    <x v="2"/>
    <s v="alle 6001"/>
    <s v=""/>
  </r>
  <r>
    <s v="Mainos- ja viitoituslupa"/>
    <s v="Tarvitset luvan yleiselle alueelle laitettaville tilapäisille mainoksille ja viitoituksille."/>
    <s v="Mainos- ja viitoituslupa"/>
    <x v="0"/>
    <s v="1.0"/>
    <m/>
    <s v="Myös luonnollisille henkilöille"/>
    <m/>
    <m/>
    <x v="1"/>
    <x v="6"/>
    <s v="40 001 - 100 000"/>
    <s v=""/>
  </r>
  <r>
    <s v="Mainos- ja viitoituslupa"/>
    <m/>
    <s v="Mainos- ja viitoituslupa"/>
    <x v="0"/>
    <s v="Ei digitoteutusta"/>
    <s v="Myöhemmin"/>
    <s v="Myös luonnollisille henkilöille"/>
    <m/>
    <m/>
    <x v="1"/>
    <x v="3"/>
    <s v="alle 6001"/>
    <s v=""/>
  </r>
  <r>
    <s v="Mainos- ja viitoituslupa"/>
    <s v="Tarvitset luvan yleiselle alueelle laitettaville tilapäisille mainoksille ja viitoituksille."/>
    <s v="Mainos- ja viitoituslupa"/>
    <x v="0"/>
    <s v="0.3"/>
    <m/>
    <s v="Myös luonnollisille henkilöille"/>
    <m/>
    <m/>
    <x v="1"/>
    <x v="15"/>
    <s v="yli 100 000"/>
    <s v=""/>
  </r>
  <r>
    <s v="Maisematyöluvat"/>
    <s v="Kun toimenpide vaikuttaa ympäristönäkymään haetaan lupa lupapiste.fi -palvelun kautta."/>
    <s v="Maisematyölupa"/>
    <x v="0"/>
    <s v="1.1"/>
    <m/>
    <s v="Myös luonnollisille henkilöille"/>
    <m/>
    <s v="Maankäyttö- ja rakennuslaki (132/1999)"/>
    <x v="1"/>
    <x v="3"/>
    <s v="alle 6001"/>
    <s v="Ympäristöministeriö"/>
  </r>
  <r>
    <s v="Maisematyölupa MRL 128 §"/>
    <s v="Maisemaa muuttavalle toimenpiteelle myönnettävä lupa"/>
    <s v="Maisematyölupa"/>
    <x v="0"/>
    <s v="1.0"/>
    <m/>
    <s v="Myös luonnollisille henkilöille"/>
    <m/>
    <s v="Maankäyttö- ja rakennuslaki (132/1999)"/>
    <x v="1"/>
    <x v="6"/>
    <s v="yli 100 000"/>
    <s v="Ympäristöministeriö"/>
  </r>
  <r>
    <s v="KRP - Maisematyöluvat: Maisematyölupa"/>
    <s v="Lupa tehdä muutostyö rakennuskielto- tai kaava-alueella"/>
    <s v="Maisematyölupa"/>
    <x v="0"/>
    <s v="1.0"/>
    <m/>
    <s v="Myös luonnollisille henkilöille"/>
    <m/>
    <s v="Maankäyttö- ja rakennuslaki (132/1999)"/>
    <x v="1"/>
    <x v="10"/>
    <s v="yli 100 000"/>
    <s v="Ympäristöministeriö"/>
  </r>
  <r>
    <s v="KRP - Maisematyöluvat: Puiden kaataminen"/>
    <s v="Lupa yli kymmenen puun kaatamiselle"/>
    <s v="Maisematyölupa"/>
    <x v="0"/>
    <s v="1.0"/>
    <m/>
    <s v="Myös luonnollisille henkilöille"/>
    <m/>
    <s v="Maankäyttö- ja rakennuslaki (132/1999)"/>
    <x v="1"/>
    <x v="10"/>
    <s v="yli 100 000"/>
    <s v="Ympäristöministeriö"/>
  </r>
  <r>
    <s v="KRP - Yleisten alueiden luvat: Viherhoitolupa"/>
    <s v="Lupa kaupungin asemakaava-alueen hoitamiseen"/>
    <s v="Maisematyölupa"/>
    <x v="0"/>
    <s v="1.0"/>
    <m/>
    <s v="Myös luonnollisille henkilöille"/>
    <m/>
    <s v="Maankäyttö- ja rakennuslaki (132/1999)"/>
    <x v="1"/>
    <x v="10"/>
    <s v="yli 100 000"/>
    <s v="Ympäristöministeriö"/>
  </r>
  <r>
    <s v="Maisematyölupa"/>
    <s v="Asiakas hakee lupaa lupapiste.fi palvelun kautta"/>
    <s v="Maisematyölupa"/>
    <x v="0"/>
    <s v="0.9"/>
    <s v="Myöhemmin"/>
    <s v="Myös luonnollisille henkilöille"/>
    <m/>
    <s v="Maankäyttö- ja rakennuslaki (132/1999)"/>
    <x v="1"/>
    <x v="10"/>
    <s v="20 001 - 40 000"/>
    <s v="Ympäristöministeriö"/>
  </r>
  <r>
    <s v="Maisematyölupa"/>
    <s v="on haettava lupa maisemaa muuttavaan maanrakennustyöhön, puiden kaatamiseen ym. toimiin"/>
    <s v="Maisematyölupa"/>
    <x v="0"/>
    <s v="0.3"/>
    <s v="Q4/2021"/>
    <s v="Myös luonnollisille henkilöille"/>
    <m/>
    <s v="Maankäyttö- ja rakennuslaki (132/1999)"/>
    <x v="1"/>
    <x v="16"/>
    <s v="10 001 - 20 000"/>
    <s v="Ympäristöministeriö"/>
  </r>
  <r>
    <s v="Maisematyölupa"/>
    <s v="Lupa on haettava, ellei toimenpide ole vähäinen. Kuopiossa maisematyöluvan myöntää ympäristöjohtaja."/>
    <s v="Maisematyölupa"/>
    <x v="0"/>
    <s v="0.5"/>
    <m/>
    <s v="Myös luonnollisille henkilöille"/>
    <s v="Lupapisteen kautta jätetty maisematyölupahakemus ohjautuu rakennujsvalvontaan."/>
    <s v="Maankäyttö- ja rakennuslaki (132/1999)"/>
    <x v="1"/>
    <x v="2"/>
    <s v="yli 100 000"/>
    <s v="Ympäristöministeriö"/>
  </r>
  <r>
    <s v="Maisematyölupa"/>
    <s v="Maa-alueen omistajan tai haltijan on haettava lupa maisemaa muuttavaan maanrakennustyöhön, puiden kaatamiseen ym. toimiin asemakaava-alueella."/>
    <s v="Maisematyölupa"/>
    <x v="0"/>
    <s v="0.9"/>
    <m/>
    <m/>
    <m/>
    <s v="Maankäyttö- ja rakennuslaki (132/1999)"/>
    <x v="1"/>
    <x v="3"/>
    <s v="yli 100 000"/>
    <s v="Ympäristöministeriö"/>
  </r>
  <r>
    <s v="Maisematyölupa"/>
    <s v="Maa-alueen omistajan tai haltijan on haettava lupa maisemaa muuttavaan maanrakennustyöhön, puiden kaatamiseen ym. toimiin asemakaava-alueella."/>
    <s v="Maisematyölupa"/>
    <x v="0"/>
    <s v="1.0"/>
    <m/>
    <s v="Myös luonnollisille henkilöille"/>
    <m/>
    <s v="Maankäyttö- ja rakennuslaki (132/1999)"/>
    <x v="1"/>
    <x v="6"/>
    <s v="40 001 - 100 000"/>
    <s v="Ympäristöministeriö"/>
  </r>
  <r>
    <s v="Maisematyölupa"/>
    <m/>
    <s v="Maisematyölupa"/>
    <x v="0"/>
    <s v="0.9"/>
    <m/>
    <s v="Myös luonnollisille henkilöille"/>
    <m/>
    <s v="Maankäyttö- ja rakennuslaki (132/1999)"/>
    <x v="1"/>
    <x v="3"/>
    <s v="alle 6001"/>
    <s v="Ympäristöministeriö"/>
  </r>
  <r>
    <s v="Maisematyölupa"/>
    <s v="Ohjeet, lomakkeet ja yhteystiedot"/>
    <s v="Maisematyölupa"/>
    <x v="0"/>
    <s v="1.0"/>
    <m/>
    <s v="Myös luonnollisille henkilöille"/>
    <m/>
    <s v="Maankäyttö- ja rakennuslaki (132/1999)"/>
    <x v="1"/>
    <x v="13"/>
    <s v="alle 6001"/>
    <s v="Ympäristöministeriö"/>
  </r>
  <r>
    <s v="Maisematyölupa"/>
    <s v="Lupapiste.fi"/>
    <s v="Maisematyölupa"/>
    <x v="0"/>
    <s v="1.0"/>
    <m/>
    <s v="Myös luonnollisille henkilöille"/>
    <m/>
    <s v="Maankäyttö- ja rakennuslaki (132/1999)"/>
    <x v="1"/>
    <x v="25"/>
    <s v="alle 6001"/>
    <s v="Ympäristöministeriö"/>
  </r>
  <r>
    <s v="Maisematyölupa"/>
    <s v="Maa-alueen omistajan tai haltijan on haettava lupa maisemaa muuttavaan maanrakennustyöhön, puiden kaatamiseen ym. toimiin asemakaava-alueella."/>
    <s v="Maisematyölupa"/>
    <x v="0"/>
    <s v="1.0"/>
    <m/>
    <s v="Myös luonnollisille henkilöille"/>
    <m/>
    <s v="Maankäyttö- ja rakennuslaki (132/1999)"/>
    <x v="1"/>
    <x v="15"/>
    <s v="yli 100 000"/>
    <s v="Ympäristöministeriö"/>
  </r>
  <r>
    <s v="Maisematyölupa"/>
    <s v="Kiinteistön omistaja hakee lupaa maisemaa muuttavaan rakennustyöhön ja puiden kaatamiseen asemakaava-alueilla."/>
    <s v="Maisematyölupa"/>
    <x v="0"/>
    <s v="1.0"/>
    <m/>
    <s v="Myös luonnollisille henkilöille"/>
    <m/>
    <s v="Maankäyttö- ja rakennuslaki (132/1999)"/>
    <x v="1"/>
    <x v="3"/>
    <s v="alle 6001"/>
    <s v="Ympäristöministeriö"/>
  </r>
  <r>
    <s v="Maisematyölupa"/>
    <s v="Päivi Korkealaakso; Paula Frank"/>
    <s v="Maisematyölupa"/>
    <x v="0"/>
    <s v="0.5"/>
    <m/>
    <s v="Myös luonnollisille henkilöille"/>
    <m/>
    <s v="Maankäyttö- ja rakennuslaki (132/1999)"/>
    <x v="1"/>
    <x v="7"/>
    <s v="40 001 - 100 000"/>
    <s v="Ympäristöministeriö"/>
  </r>
  <r>
    <s v="Maisematyölupa (kaavoitus ja rakennusvalvonta)"/>
    <s v="Maisematyölupa hakemuksineen hoidetaan kokonaisuudessaan Lupapiste -palvelussa&quot;&quot;"/>
    <s v="Maisematyölupa"/>
    <x v="0"/>
    <s v="yli 1.1"/>
    <m/>
    <s v="Myös luonnollisille henkilöille"/>
    <m/>
    <s v="Maankäyttö- ja rakennuslaki (132/1999)"/>
    <x v="1"/>
    <x v="21"/>
    <s v="20 001 - 40 000"/>
    <s v="Ympäristöministeriö"/>
  </r>
  <r>
    <s v="Matching-palvelu"/>
    <s v="Yritysten ja ekosysteemitasolla tapahtuvan matching toiminnan kehittäminen"/>
    <s v="Matching-palvelu"/>
    <x v="4"/>
    <s v="Ei digitoteutusta"/>
    <s v="Myöhemmin"/>
    <s v="Myös luonnollisille henkilöille"/>
    <m/>
    <m/>
    <x v="1"/>
    <x v="21"/>
    <s v="yli 100 000"/>
    <s v=""/>
  </r>
  <r>
    <s v="Matkailupalvelut, paikallisten yritysten aukiolopalvelut"/>
    <s v="Ravintola, kahvila tai putiikki voi ilmoittaa aukioloajat lomakkeella Porvoo.fi -sivuston aukiolokalenteriin."/>
    <s v="Matkailupalvelut, paikallisten yritysten aukiolopalvelut"/>
    <x v="4"/>
    <s v="0.3"/>
    <s v="Myöhemmin"/>
    <s v="Vain elinkeinotoimintaa harjoittaville"/>
    <s v="heikot digitaidot"/>
    <m/>
    <x v="1"/>
    <x v="6"/>
    <s v="40 001 - 100 000"/>
    <s v=""/>
  </r>
  <r>
    <s v="Matkailupalvelut, yhteistyöalusta"/>
    <s v="Matkailutoimijoiden yhteisöllinen digitaalinen palvelu kehittämiseen, keskusteluun ja verkostoitumiseen. (Pomadi)"/>
    <s v="Matkailupalvelut, yhteistyöalusta"/>
    <x v="4"/>
    <s v="0.9"/>
    <m/>
    <s v="Myös luonnollisille henkilöille"/>
    <s v="heikot digitaidot"/>
    <m/>
    <x v="1"/>
    <x v="6"/>
    <s v="40 001 - 100 000"/>
    <s v=""/>
  </r>
  <r>
    <s v="Meluilmoitus Ympäristönsuojelulain 118 §:n mukainen ilmoitus melua ja tärinää aiheuttava tilapäinen toiminta"/>
    <s v="Erityisen häiritsevää melua tai tärinää aiheuttavasta tilapäisestä toiminnasta on tehtävä ilmoitus kaupungin ympäristöpalvelujen ympäristönsuojeluyksikköön."/>
    <s v="Meluilmoitus"/>
    <x v="1"/>
    <s v="1.0"/>
    <m/>
    <m/>
    <m/>
    <s v="Ympäristönsuojelulaki (527/2014)"/>
    <x v="1"/>
    <x v="6"/>
    <s v="yli 100 000"/>
    <s v="Ympäristöministeriö"/>
  </r>
  <r>
    <s v="KRP - Ympäristönsuojelun luvat: Meluilmoitus"/>
    <s v="Ilmoitus melua tuottavasta toiminnasta"/>
    <s v="Meluilmoitus"/>
    <x v="1"/>
    <s v="1.0"/>
    <m/>
    <s v="Myös luonnollisille henkilöille"/>
    <m/>
    <s v="Ympäristönsuojelulaki (527/2014)"/>
    <x v="1"/>
    <x v="10"/>
    <s v="yli 100 000"/>
    <s v="Ympäristöministeriö"/>
  </r>
  <r>
    <s v="Ilmoitus melusta ja tärinästä"/>
    <s v="Ilmoitus tehdään esimerkiksi isoista yleisötapahtumista ja rakennushankkeista."/>
    <s v="Meluilmoitus"/>
    <x v="1"/>
    <s v="1.0"/>
    <m/>
    <s v="Myös luonnollisille henkilöille"/>
    <m/>
    <s v="Ympäristönsuojelulaki (527/2014)"/>
    <x v="1"/>
    <x v="2"/>
    <s v="yli 100 000"/>
    <s v="Ympäristöministeriö"/>
  </r>
  <r>
    <s v="Makeramaksut"/>
    <s v="Makerasta rahoitettujen menojen maksujen asiatarkastus ja hyväksyntä"/>
    <s v="Makeramaksut - Laskujen käsittely"/>
    <x v="5"/>
    <s v="0.3"/>
    <s v="Myöhemmin"/>
    <s v="Myös luonnollisille henkilöille"/>
    <m/>
    <m/>
    <x v="0"/>
    <x v="17"/>
    <s v=""/>
    <s v=""/>
  </r>
  <r>
    <s v="Maksatuspalvelut yrityksille"/>
    <s v="ELYn yritystukien maksatusten osalta tavoitetaso 1.1 saavutettu (Eura koskee vain ESR-hankkeita), Tuki2014). Starttirahan ja palkkatuen osalta maksatuksen 0,9 ja tavoite saavutettu 2022 alussa (TE-digi-hankkeen kautta). Kokonaisarvio 1.0. Asiakkaalle on jo sähköinen!"/>
    <s v="Maksatuspalvelut yrityksille"/>
    <x v="1"/>
    <s v="1.0"/>
    <s v="Q2/2022"/>
    <s v="Vain elinkeinotoimintaa harjoittaville"/>
    <s v="YA -järjestelmän (KEHA yleinen avustusjärjestelmä) kehityksen riittämätön resursointi, TE-digi TEA osahankkeen toteutuksen suunnittelun ja rahoituksen haasteet. Synkronissa TE-digihankkeen kanssa joka osaltaan aiheuttaa viivästystä myös YA- hankkeelle"/>
    <m/>
    <x v="0"/>
    <x v="8"/>
    <s v=""/>
    <s v=""/>
  </r>
  <r>
    <s v="Maksettua maksua koskevat selvittelyt"/>
    <s v="Asiakas selvittää maksettuun maksuun liittyviä yksityiskohtia."/>
    <s v="Maksettua maksua koskevat selvittelyt"/>
    <x v="5"/>
    <s v="0.3"/>
    <s v="Myöhemmin"/>
    <s v="Myös luonnollisille henkilöille"/>
    <m/>
    <m/>
    <x v="0"/>
    <x v="4"/>
    <s v=""/>
    <s v=""/>
  </r>
  <r>
    <s v="Maksuhäiriöilmoitusten ja maksuvaatimusten sähköinen vastaanottaminen pankeista"/>
    <s v="Pankit toimittavat maksuhäiriöilmoituksia ja maksuvaatimuksia sähköisesti."/>
    <s v="Maksuhäiriöilmoitusten ja maksuvaatimusten sähköinen vastaanottaminen pankeista"/>
    <x v="6"/>
    <s v="yli 1.1"/>
    <m/>
    <s v="Vain elinkeinotoimintaa harjoittaville"/>
    <m/>
    <m/>
    <x v="0"/>
    <x v="4"/>
    <s v=""/>
    <s v=""/>
  </r>
  <r>
    <s v="Maksujärjestelypyyntö"/>
    <s v="Yritys tai yhteisö voi tehdä maksujärjestelypyynnön OmaVerossa."/>
    <s v="Maksujärjestelypyyntö"/>
    <x v="1"/>
    <s v="1.1"/>
    <m/>
    <s v="Myös luonnollisille henkilöille"/>
    <m/>
    <m/>
    <x v="0"/>
    <x v="1"/>
    <s v=""/>
    <s v=""/>
  </r>
  <r>
    <s v="Maksunlykkäyksen hakeminen"/>
    <s v="Yritys voi hakea kirjallisesti erityisistä syistä maksunlykkäystä maahantuonnin arvonlisäveron ja tullin maksamiseen sekä valmisteveron maksamiseen."/>
    <s v="Maksunlykkäyksen hakeminen"/>
    <x v="0"/>
    <s v="0.5"/>
    <s v="Myöhemmin"/>
    <s v="Myös luonnollisille henkilöille"/>
    <m/>
    <m/>
    <x v="0"/>
    <x v="1"/>
    <s v=""/>
    <s v=""/>
  </r>
  <r>
    <s v="Maksunlykkäyslupa"/>
    <s v="Maksunlykkäysluvan edellytys on yleisvakuuslupa."/>
    <s v="Maksunlykkäyslupa"/>
    <x v="0"/>
    <s v="1.1"/>
    <m/>
    <s v="Vain elinkeinotoimintaa harjoittaville"/>
    <m/>
    <m/>
    <x v="0"/>
    <x v="1"/>
    <s v=""/>
    <s v=""/>
  </r>
  <r>
    <s v="Maksusitoumusten laskutus"/>
    <s v="Palveluntuottaja laskuttaa Kelaa maksusitoumuksella tehdyistä ostoista."/>
    <s v="Maksusitoumusten laskutus"/>
    <x v="5"/>
    <s v="0.9"/>
    <m/>
    <s v="Vain elinkeinotoimintaa harjoittaville"/>
    <s v="Perustoimeentulotuen maksusitoumuslaskut palveluntarjoaja voi toimittaa nykyisin tavanomaisena verkkolaskuna paperilaskun sijaan verkkolaskutusstandardien mukaisesti. Maksusitoumusten laskujen toimittamista varten ei ole tarvetta rakentaa erillistä palvelua."/>
    <m/>
    <x v="0"/>
    <x v="4"/>
    <s v=""/>
    <s v=""/>
  </r>
  <r>
    <s v="Maksutelevisiopalveluilmoitus"/>
    <s v="Maksutelevisiopalveluja tarjoavan Suomeen sijoittuneen palveluntarjoajan on ennen toiminnan aloittamista tehtävä sähköinen maksutelevisiopalveluilmoitus. Sähköisellä lomakkeella voi myös ilmoittaa aikaisemmassa ilmoituksessa annettuihin tietoihin vaikuttavista toiminnan muutoksista ja toiminnan lopettamisesta.Asiointipalvelun osalta ei ole kehittämistarvetta."/>
    <s v="Maksutelevisiopalveluilmoitus"/>
    <x v="1"/>
    <s v="0.5"/>
    <m/>
    <s v="Vain elinkeinotoimintaa harjoittaville"/>
    <m/>
    <m/>
    <x v="0"/>
    <x v="0"/>
    <s v=""/>
    <s v=""/>
  </r>
  <r>
    <s v="Maksuvaatimukset"/>
    <s v="Muiden kuin kuntien maksuvaatimukset Kelaan."/>
    <s v="Maksuvaatimukset"/>
    <x v="5"/>
    <s v="Ei digitoteutusta"/>
    <s v="Myöhemmin"/>
    <s v="Vain elinkeinotoimintaa harjoittaville"/>
    <s v="Digitaalisen palvelun toteutus sovittava yhteistyökumppaneiden kanssa, koska edellyttää digitalisointia myös heillä."/>
    <m/>
    <x v="0"/>
    <x v="4"/>
    <s v=""/>
    <s v=""/>
  </r>
  <r>
    <s v="Maksuviitekysely"/>
    <s v="OmaVerossa on nähtävillä verojenmaksuyhteystiedot: Verohallinnon tilinumerot ja viitenumerot. API rajapinnan kautta voi kysyä maksuviitteitä. Myös kiinteistönvälittäjä voi kysyä asiakkaan puolesta tämän viitenumeroa rajapinnan kautta."/>
    <s v="Maksuviitekysely"/>
    <x v="2"/>
    <s v="yli 1.1"/>
    <m/>
    <s v="Myös luonnollisille henkilöille"/>
    <m/>
    <m/>
    <x v="0"/>
    <x v="1"/>
    <s v=""/>
    <s v=""/>
  </r>
  <r>
    <s v="Malminetsintä-asiointi"/>
    <s v="Haetaan malminetsintälupaa, luvan siirtoa tai tehdään varausilmoitus"/>
    <s v="Malminetsintä-asiointi"/>
    <x v="0"/>
    <s v="0.5"/>
    <s v="Q3/2022"/>
    <s v="Vain elinkeinotoimintaa harjoittaville"/>
    <s v="Henkilö- ja raharesurssit. Viraston päässä prosessien monimutkaisuus täytyy huomioida kehittämisessä."/>
    <m/>
    <x v="0"/>
    <x v="8"/>
    <s v=""/>
    <s v=""/>
  </r>
  <r>
    <s v="Manner-Suomi-Ahvenanmaa -kaupan kotitullauslupa"/>
    <s v="Tulli-ilmoitus voidaan tehdä kirjanpitomerkinnällä yrityksen omassa kirjanpidossa ja antaa myöhemmin täydentävä ilmoitus."/>
    <s v="Manner-Suomi-Ahvenanmaa -kaupan kotitullauslupa"/>
    <x v="0"/>
    <s v="0.5"/>
    <m/>
    <s v="Vain elinkeinotoimintaa harjoittaville"/>
    <s v="Lupatyypin jatko selviää vuoden 2021 aikana, ilmeisesti poistuu."/>
    <m/>
    <x v="0"/>
    <x v="1"/>
    <s v=""/>
    <s v=""/>
  </r>
  <r>
    <s v="Marketopportunities"/>
    <s v="Maailman markkinamahdollisuuksien hakupalvelu yrityksille ja organisaatioille. Palvelu sisältää Team Finland globaalin verkoston tuottamia, konkreettisiä myynti mahdollisuuksia (sales opportunities), maaraportteja, sekä future watch -katsauksia."/>
    <s v="Marketopportunities"/>
    <x v="2"/>
    <s v="0.5"/>
    <s v="Myöhemmin"/>
    <s v="Vain elinkeinotoimintaa harjoittaville"/>
    <s v="Master tiedon hallinta, julkiset hankinnat"/>
    <m/>
    <x v="0"/>
    <x v="8"/>
    <s v=""/>
    <s v=""/>
  </r>
  <r>
    <s v="Markkinoille saatettujen BS-aineiden määrätietojen ilmoittaminen"/>
    <m/>
    <s v="Markkinoille saatettujen BS-aineiden määrätietojen ilmoittaminen"/>
    <x v="1"/>
    <s v="1.0"/>
    <m/>
    <s v="Vain elinkeinotoimintaa harjoittaville"/>
    <m/>
    <m/>
    <x v="0"/>
    <x v="8"/>
    <s v=""/>
    <s v=""/>
  </r>
  <r>
    <s v="Markkinoille saatettujen KS-aineiden määrätietojen ilmoittaminen"/>
    <m/>
    <s v="Markkinoille saatettujen KS-aineiden määrätietojen ilmoittaminen"/>
    <x v="1"/>
    <s v="1.0"/>
    <m/>
    <s v="Vain elinkeinotoimintaa harjoittaville"/>
    <m/>
    <m/>
    <x v="0"/>
    <x v="8"/>
    <s v=""/>
    <s v=""/>
  </r>
  <r>
    <s v="Meluilmoituksen tekeminen"/>
    <m/>
    <s v="Meluilmoitus"/>
    <x v="1"/>
    <s v="1.0"/>
    <m/>
    <s v="Myös luonnollisille henkilöille"/>
    <m/>
    <s v="Ympäristönsuojelulaki (527/2014)"/>
    <x v="1"/>
    <x v="23"/>
    <s v="10 001 - 20 000"/>
    <s v="Ympäristöministeriö"/>
  </r>
  <r>
    <s v="Meluilmoitus"/>
    <s v="Käsitellään lupapiste.fi -palvelun kautta, johon käyttäjä tunnistautuu sähköisesti. Kokonaan sähköinen palveluprosessi. Vastuualue: Ympäristöpalvelut"/>
    <s v="Meluilmoitus"/>
    <x v="1"/>
    <s v="1.0"/>
    <m/>
    <s v="Myös luonnollisille henkilöille"/>
    <m/>
    <s v="Ympäristönsuojelulaki (527/2014)"/>
    <x v="1"/>
    <x v="11"/>
    <s v="40 001 - 100 000"/>
    <s v="Ympäristöministeriö"/>
  </r>
  <r>
    <s v="Ilmoitus melusta ja tärinästä"/>
    <s v="Melu- ja tärinäilmoitus tehdään esimerkiksi isoista yleisötapahtumista ja rakennushankkeista."/>
    <s v="Meluilmoitus"/>
    <x v="1"/>
    <s v="0.9"/>
    <m/>
    <s v="Myös luonnollisille henkilöille"/>
    <m/>
    <s v="Ympäristönsuojelulaki (527/2014)"/>
    <x v="1"/>
    <x v="3"/>
    <s v="yli 100 000"/>
    <s v="Ympäristöministeriö"/>
  </r>
  <r>
    <s v="Matkailuterveys"/>
    <s v="Terveyden ja hyvinvoinnin laitos (THL) tukee terveydenhuollon ammattihenkilöstön valmiuksia matkalle lähtijän neuvonnassa. Puhelinpalvelu on tarkoitettu vain terveydenhuollon ammattilaisille. THL ylläpitää laajaa sote -toimijoita tukevaa verkkosivustoa ja koulutustoimintaa. Sote-kentän toimijoilla tulee kuitenkin jatkossakin olla mahdollisuus myös puhelinkonsultaatioon."/>
    <s v="Matkailuterveys"/>
    <x v="4"/>
    <s v="0.5"/>
    <s v="Myöhemmin"/>
    <s v="Myös luonnollisille henkilöille"/>
    <s v="Palvelu on puhelinkonsultaatiota. On tarpeen kokeilla eri mahdollisuuksia sähköiseen asiointiin."/>
    <m/>
    <x v="0"/>
    <x v="9"/>
    <s v=""/>
    <s v=""/>
  </r>
  <r>
    <s v="Matkalipunmyyjille laskutuspalvelu koulumatkatuesta"/>
    <s v="Matkalipunmyyjä laskuttaa Kelalta koulumatkatuet."/>
    <s v="Matkalipunmyyjille laskutuspalvelu koulumatkatuesta"/>
    <x v="5"/>
    <s v="0.9"/>
    <s v="Myöhemmin"/>
    <s v="Vain elinkeinotoimintaa harjoittaville"/>
    <s v="Tarve palvelulle voi muuttua/päättyä tulossa olevan lainmuutoksen (1.8.2023) myötä."/>
    <m/>
    <x v="0"/>
    <x v="4"/>
    <s v=""/>
    <s v=""/>
  </r>
  <r>
    <s v="Mediaviestintä"/>
    <s v="Terveyden ja hyvinvoinnin laitoksen (THL) viestinnän päivystys palvelee toimittajia arkisin klo 9–16"/>
    <s v="Mediaviestintä"/>
    <x v="4"/>
    <s v="0.5"/>
    <m/>
    <s v="Myös luonnollisille henkilöille"/>
    <s v="Viestinnän mediapalvelussa ei käsitellä luottamuksellisia asioita. Kanavina toimivat puhelin ja sähköposti. On tarpeen kokeilla eri mahdollisuuksia sähköiseen asiointiin."/>
    <m/>
    <x v="0"/>
    <x v="9"/>
    <s v=""/>
    <s v=""/>
  </r>
  <r>
    <s v="Ilmoitus melusta ja tärinästä"/>
    <s v="Melu- ja tärinäilmoitus tehdään esimerkiksi isoista yleisötapahtumista ja rakennushankkeista."/>
    <s v="Meluilmoitus"/>
    <x v="1"/>
    <s v="1.0"/>
    <m/>
    <s v="Myös luonnollisille henkilöille"/>
    <m/>
    <s v="Ympäristönsuojelulaki (527/2014)"/>
    <x v="1"/>
    <x v="6"/>
    <s v="40 001 - 100 000"/>
    <s v="Ympäristöministeriö"/>
  </r>
  <r>
    <s v="Ilmoitus melusta ja tärinästä"/>
    <m/>
    <s v="Meluilmoitus"/>
    <x v="1"/>
    <s v="0.3"/>
    <s v="Q4/2022"/>
    <s v="Myös luonnollisille henkilöille"/>
    <m/>
    <s v="Ympäristönsuojelulaki (527/2014)"/>
    <x v="1"/>
    <x v="3"/>
    <s v="alle 6001"/>
    <s v="Ympäristöministeriö"/>
  </r>
  <r>
    <s v="Ilmoitus melua ja tärinää aiheuttavasta tilapäisestä toiminnasta"/>
    <s v="Ysl 118 § mukainen ilmoitusmenettely"/>
    <s v="Meluilmoitus"/>
    <x v="1"/>
    <s v="0.3"/>
    <s v="Q4/2021"/>
    <s v="Myös luonnollisille henkilöille"/>
    <m/>
    <s v="Ympäristönsuojelulaki (527/2014)"/>
    <x v="1"/>
    <x v="2"/>
    <s v="alle 6001"/>
    <s v="Ympäristöministeriö"/>
  </r>
  <r>
    <s v="Ilmoitus melusta ja tärinästä"/>
    <s v="Erityisen häiritsevää melua koskeva ilmoitus"/>
    <s v="Meluilmoitus"/>
    <x v="1"/>
    <s v="0.5"/>
    <s v="2023, jos sähköinen lupajärjestelmä saadaan käyttöön"/>
    <s v="Myös luonnollisille henkilöille"/>
    <m/>
    <s v="Ympäristönsuojelulaki (527/2014)"/>
    <x v="1"/>
    <x v="15"/>
    <s v="yli 100 000"/>
    <s v="Ympäristöministeriö"/>
  </r>
  <r>
    <s v="Ilmoitus melusta ja tärinästä"/>
    <s v="Ilmoitus melusta ja tärinästä hoidetaan kokonaisuudessaan Lupapiste -palvelussa tai erillisellä lomakkeella.&quot;&quot;"/>
    <s v="Meluilmoitus"/>
    <x v="1"/>
    <s v="yli 1.1"/>
    <m/>
    <s v="Myös luonnollisille henkilöille"/>
    <m/>
    <s v="Ympäristönsuojelulaki (527/2014)"/>
    <x v="1"/>
    <x v="21"/>
    <s v="20 001 - 40 000"/>
    <s v="Ympäristöministeriö"/>
  </r>
  <r>
    <s v="Metsästysoikeuksien vuokraaminen"/>
    <m/>
    <s v="Metsästysoikeuksien vuokraaminen"/>
    <x v="0"/>
    <s v="Ei digitoteutusta"/>
    <s v="Myöhemmin"/>
    <s v="Vain elinkeinotoimintaa harjoittaville"/>
    <m/>
    <m/>
    <x v="1"/>
    <x v="23"/>
    <s v="10 001 - 20 000"/>
    <s v=""/>
  </r>
  <r>
    <s v="Moottorikelkkareitin perustaminen"/>
    <m/>
    <s v="Moottorikelkkareitin perustamishakemus"/>
    <x v="1"/>
    <s v="Ei digitoteutusta"/>
    <s v="Q4/2022"/>
    <m/>
    <m/>
    <s v="Maastoliikennelaki (1710/1995)"/>
    <x v="1"/>
    <x v="3"/>
    <s v="yli 100 000"/>
    <s v="Ympäristöministeriö"/>
  </r>
  <r>
    <s v="Moottorikelkkareitin perustamishakemus"/>
    <s v="Reitin pitäjän ja reittisuunnitelman hyväksyminen"/>
    <s v="Moottorikelkkareitin perustamishakemus"/>
    <x v="0"/>
    <s v="0.5"/>
    <s v="Myöhemmin"/>
    <s v="Myös luonnollisille henkilöille"/>
    <m/>
    <s v="Maastoliikennelaki (1710/1995)"/>
    <x v="1"/>
    <x v="7"/>
    <s v="40 001 - 100 000"/>
    <s v="Ympäristöministeriö"/>
  </r>
  <r>
    <s v="Moottorikelkkareitin perustamishakemus"/>
    <s v="Organisaatiomuutos on käynnissä  ja käynnissä on useita sähköiseen asiointiin liittyviä uudistuksia, joita ei ole vielä otettu täysimääräisesti käyttöön."/>
    <s v="Moottorikelkkareitin perustamishakemus"/>
    <x v="0"/>
    <s v="0.5"/>
    <s v="Myöhemmin"/>
    <s v="Myös luonnollisille henkilöille"/>
    <m/>
    <s v="Maastoliikennelaki (1710/1995)"/>
    <x v="1"/>
    <x v="7"/>
    <s v="40 001 - 100 000"/>
    <s v="Ympäristöministeriö"/>
  </r>
  <r>
    <s v="Muu lyhytaikainen maanvuokraus"/>
    <s v="Kaupungin maa-alueita on mahdollista vuokrata monenlaista tilapäistä ja pienimuotoista toimintaa varten. Tällaista toimintaa ovat hiekkasiilot, sirkukset ja tivolit, minigolf-radat, kesäteatterit, keräyslaatikot, laivapaikat, lehtienjakelupaikat, metsästysoikeudet ja tilataideteokset."/>
    <s v="Muu lyhytaikainen maanvuokraus"/>
    <x v="3"/>
    <s v="0.5"/>
    <m/>
    <m/>
    <m/>
    <m/>
    <x v="1"/>
    <x v="6"/>
    <s v="yli 100 000"/>
    <s v=""/>
  </r>
  <r>
    <s v="KRP - Joulukuusien myynti"/>
    <s v="Myyntipaikoista ilmoittaminen, myyntipaikkojen lunastaminen (kauppatori)"/>
    <s v="Myyntipaikkahakemus ja -lupa"/>
    <x v="0"/>
    <s v="Ei digitoteutusta"/>
    <s v="Q4/2022"/>
    <s v="Myös luonnollisille henkilöille"/>
    <m/>
    <m/>
    <x v="1"/>
    <x v="10"/>
    <s v="yli 100 000"/>
    <s v=""/>
  </r>
  <r>
    <s v="Merenkulun kabotaasiluvan hakeminen"/>
    <s v="Kauppamerenkulkuun Suomen vesialueella ei saa käyttää muita kuin suomalaisia aluksia, ellei kysymyksessä ole ulkomaanliikenne. Traficom antaa tietyin ehdoin luvan kauppamerenkulun harjoittamiseen ulkomaisella aluksella, meriliikenteen kabotaasi, jos tarkoitukseen ei ole kohtuudella saatavilla Suomen tai muun Euroopan unionin jäsenvaltion lipun alla purjehtivaa alusta."/>
    <s v="Merenkulun kabotaasiluvan hakeminen"/>
    <x v="0"/>
    <s v="0.3"/>
    <s v="Myöhemmin"/>
    <s v="Vain elinkeinotoimintaa harjoittaville"/>
    <s v="Yleinen taloudellinen tilanne"/>
    <m/>
    <x v="0"/>
    <x v="0"/>
    <s v=""/>
    <s v=""/>
  </r>
  <r>
    <s v="Merenkulun loistot"/>
    <s v="Navigoinnin turvallisuuden kannalta tärkeiden merenkulun loistotietojen hakupalvelu."/>
    <s v="Merenkulun loistot"/>
    <x v="2"/>
    <s v="0.9"/>
    <s v="Myöhemmin"/>
    <s v="Myös luonnollisille henkilöille"/>
    <s v="Yleinen taloudellinen tilanne"/>
    <m/>
    <x v="0"/>
    <x v="0"/>
    <s v=""/>
    <s v=""/>
  </r>
  <r>
    <s v="Merenkulun onnettomuuksista ja vaaratilanteista ilmoittaminen"/>
    <m/>
    <s v="Merenkulun onnettomuuksista ja vaaratilanteista ilmoittaminen"/>
    <x v="1"/>
    <s v="0.5"/>
    <s v="Myöhemmin"/>
    <s v="Myös luonnollisille henkilöille"/>
    <s v="Yleinen taloudellinen tilanne"/>
    <m/>
    <x v="0"/>
    <x v="0"/>
    <s v=""/>
    <s v=""/>
  </r>
  <r>
    <s v="Meripalvelun ilmoittaminen"/>
    <s v="Laivanisäntänä toimittaa aluskohtaiset meripalvelutiedot Suomen lipun alla olevien alusten osalta."/>
    <s v="Meripalvelun ilmoittaminen"/>
    <x v="1"/>
    <s v="1.0"/>
    <m/>
    <s v="Myös luonnollisille henkilöille"/>
    <m/>
    <m/>
    <x v="0"/>
    <x v="0"/>
    <s v=""/>
    <s v=""/>
  </r>
  <r>
    <s v="Meripalveluotteen tilaus"/>
    <s v="Pyynnöstä Traficom toimittaa otteen. Meripalveluotteen saa sähköisesti ilman leimaa ja allekirjoitusta."/>
    <s v="Meripalveluotteen tilaus"/>
    <x v="2"/>
    <s v="0.3"/>
    <s v="Myöhemmin"/>
    <s v="Myös luonnollisille henkilöille"/>
    <s v="Yleinen taloudellinen tilanne"/>
    <m/>
    <x v="0"/>
    <x v="0"/>
    <s v=""/>
    <s v=""/>
  </r>
  <r>
    <s v="Metsänviljelyaineisto  - toiminnan aloittaminen"/>
    <s v="Hakemus metsänviljelyaineistotoiminnan aloittamiseksi"/>
    <s v="Metsänviljelyaineisto  - toiminnan aloittaminen"/>
    <x v="1"/>
    <s v="1.0"/>
    <m/>
    <s v="Vain elinkeinotoimintaa harjoittaville"/>
    <m/>
    <s v=""/>
    <x v="0"/>
    <x v="17"/>
    <s v=""/>
    <s v=""/>
  </r>
  <r>
    <s v="Metsänviljelyaineisto  - toiminnan harjoittaminen"/>
    <s v="Toiminnan aikaisten lakisääteiset ilmoitukset ja hakemukset"/>
    <s v="Metsänviljelyaineisto  - toiminnan harjoittaminen"/>
    <x v="1"/>
    <s v="1.0"/>
    <m/>
    <s v="Vain elinkeinotoimintaa harjoittaville"/>
    <m/>
    <s v=""/>
    <x v="0"/>
    <x v="17"/>
    <s v=""/>
    <s v=""/>
  </r>
  <r>
    <s v="Metsänviljelyaineisto  - toiminnan lopettaminen"/>
    <s v="Ilmoitus metsänviljelyaineistotoiminnan lopettamisesta"/>
    <s v="Metsänviljelyaineisto  - toiminnan lopettaminen"/>
    <x v="1"/>
    <s v="1.0"/>
    <m/>
    <s v="Vain elinkeinotoimintaa harjoittaville"/>
    <m/>
    <s v=""/>
    <x v="0"/>
    <x v="17"/>
    <s v=""/>
    <s v=""/>
  </r>
  <r>
    <s v="Toripaikkojen vuokraaminen"/>
    <m/>
    <s v="Myyntipaikkahakemus ja -lupa"/>
    <x v="0"/>
    <s v="Ei digitoteutusta"/>
    <s v="Myöhemmin"/>
    <s v="Myös luonnollisille henkilöille"/>
    <m/>
    <m/>
    <x v="1"/>
    <x v="23"/>
    <s v="10 001 - 20 000"/>
    <s v=""/>
  </r>
  <r>
    <s v="Metsätalouden jatkotoimenpiteet"/>
    <s v="Metsälain mukaisten käsittelykieltojen, velvoittavien - ja teettämisuhan asettamis- sekä teettämispäätösten tekeminen, teettämisen ennakkovarojen myöntäminen ja perintä"/>
    <s v="Metsätalouden jatkotoimenpiteet"/>
    <x v="1"/>
    <s v="Ei digitoteutusta"/>
    <s v="Myöhemmin"/>
    <s v="Myös luonnollisille henkilöille"/>
    <m/>
    <m/>
    <x v="0"/>
    <x v="17"/>
    <s v=""/>
    <s v=""/>
  </r>
  <r>
    <s v="Miehittämättömän ilma-alusjärjestelmän (UAS) käyttäjien rekisteröinti"/>
    <s v="Miehittämättömän ilma-alusjärjestelmän käyttäjän tulee rekisteröityä (vaatimus ei vielä sovellettava)"/>
    <s v="Miehittämättömän ilma-alusjärjestelmän (UAS) käyttäjien rekisteröinti"/>
    <x v="0"/>
    <m/>
    <m/>
    <s v="Myös luonnollisille henkilöille"/>
    <m/>
    <m/>
    <x v="0"/>
    <x v="0"/>
    <s v=""/>
    <s v=""/>
  </r>
  <r>
    <s v="Miehittämättömän ilma-alusjärjestelmän ilmoituksenvarainen toiminta"/>
    <s v="Miehittämättömän ilmailun ilmoituksenvaraisen toimijan tulee tehdä ilmoitus vakioskenaarion mukaisesta toiminnasta"/>
    <s v="Miehittämättömän ilma-alusjärjestelmän ilmoituksenvarainen toiminta"/>
    <x v="1"/>
    <s v="0.3"/>
    <s v="Myöhemmin"/>
    <s v="Myös luonnollisille henkilöille"/>
    <s v="Yleinen taloudellinen tilanne"/>
    <m/>
    <x v="0"/>
    <x v="0"/>
    <s v=""/>
    <s v=""/>
  </r>
  <r>
    <s v="Miehittämättömän ilma-alusjärjestelmän luvanvarainen toiminta"/>
    <s v="Miehittämättömän ilmailun luvanvaraista toimintaa suorittavan toimijan tulee hakea lupa toimintaan tai Kevyen miehittämättömän ilma-alusjärjestelmän käyttäjän hyväksyntätodistusta"/>
    <s v="Miehittämättömän ilma-alusjärjestelmän luvanvarainen toiminta"/>
    <x v="0"/>
    <s v="0.3"/>
    <s v="Myöhemmin"/>
    <s v="Myös luonnollisille henkilöille"/>
    <s v="Yleinen taloudellinen tilanne"/>
    <m/>
    <x v="0"/>
    <x v="0"/>
    <s v=""/>
    <s v=""/>
  </r>
  <r>
    <s v="Mittauspalvelun, kalibrointipalvelun tai ohjelmiston tilaus"/>
    <s v="Säteilyturvakeskus tarjoaa yrityksille ja yksityisille kansalaisille erilaisia säteilyyn liittyviä liiketaloudellisia mittaus- ja asiantuntijapalveluita, mikäli ne tukevat STUKin toiminta-ajatusta säteilyn vahingollisten vaikutusten estämisestä ja rajoittamisesta."/>
    <s v="Mittauspalvelun, kalibrointipalvelun tai ohjelmiston tilaus"/>
    <x v="3"/>
    <s v="0.3"/>
    <s v="Myöhemmin"/>
    <s v="Vain elinkeinotoimintaa harjoittaville"/>
    <s v="Palvelu sisältää myös mitattavan laitteen/näytteen toimittamisen ja tästä syystä asiointikanavan digitalisointi ei hyödytä asiakasta"/>
    <m/>
    <x v="0"/>
    <x v="9"/>
    <s v=""/>
    <s v=""/>
  </r>
  <r>
    <s v="Torin myyntipaikan varaus"/>
    <s v="Verkkosivuilla täytettävä sähköinen lomake (ei tunnistautumisvaadetta mutta mahdollinen)"/>
    <s v="Myyntipaikkahakemus ja -lupa"/>
    <x v="0"/>
    <s v="0.3"/>
    <s v="Q4/2022"/>
    <s v="Myös luonnollisille henkilöille"/>
    <m/>
    <m/>
    <x v="1"/>
    <x v="11"/>
    <s v="40 001 - 100 000"/>
    <s v=""/>
  </r>
  <r>
    <s v="Torimyynti"/>
    <s v="torin myyntipaikat"/>
    <s v="Myyntipaikkahakemus ja -lupa"/>
    <x v="0"/>
    <s v="0.5"/>
    <s v="Myöhemmin"/>
    <s v="Vain elinkeinotoimintaa harjoittaville"/>
    <s v="Taloudelliset ja henkilöresurssit"/>
    <m/>
    <x v="1"/>
    <x v="15"/>
    <s v="10 001 - 20 000"/>
    <s v=""/>
  </r>
  <r>
    <s v="Kauppahallin myyntipaikkojen vuokraus"/>
    <s v="Yrittäjät voivat vuokrata myyntipaikkoja kauppahalleista."/>
    <s v="Myyntipaikkahakemus ja -lupa"/>
    <x v="0"/>
    <s v="0.3"/>
    <s v="Q1/2022"/>
    <s v="Vain elinkeinotoimintaa harjoittaville"/>
    <m/>
    <m/>
    <x v="1"/>
    <x v="3"/>
    <s v="yli 100 000"/>
    <s v=""/>
  </r>
  <r>
    <s v="Muu elintarvikealan palvelu"/>
    <s v="Toimijaryhmä (useampi kuin yksi) voi hakea rekisteröintiä EU-komission laatimalla lomakkeella nimisuojatuotteelleen. Nykyinen toteutustaso riittävä."/>
    <s v="Muu elintarvikealan palvelu"/>
    <x v="0"/>
    <s v="0.5"/>
    <m/>
    <s v="Vain elinkeinotoimintaa harjoittaville"/>
    <m/>
    <s v=""/>
    <x v="0"/>
    <x v="17"/>
    <s v=""/>
    <s v=""/>
  </r>
  <r>
    <s v="Muu eläimiin liittyvä palvelu"/>
    <s v="Toimija voi hakea tukea keinosiemennys- ja mehiläistenhoitoalojen ylläpitämiseksi ja kehittämiseksi. Toisaalta palvelun kautta  yritykset, jotka tarjoavat nauta-, lammas- ja vuohieläinten tunnistimia, voivat hakea hyväksyntää tunnistimille."/>
    <s v="Muu eläimiin liittyvä palvelu"/>
    <x v="0"/>
    <s v="0.3"/>
    <s v="Myöhemmin"/>
    <s v="Vain elinkeinotoimintaa harjoittaville"/>
    <s v="Raha- ja toteuttajaresurssien puute."/>
    <s v=""/>
    <x v="0"/>
    <x v="17"/>
    <s v=""/>
    <s v=""/>
  </r>
  <r>
    <s v="Joulukuusien myyntipaikat"/>
    <s v="Yleisen alueen käyttöluvat.Kaupunki järjestää joulukuusien myyjille myyntipaikkoja toreilta, puistoista ja aukioilta. Myyntipaikat jaetaan huutokauppana..."/>
    <s v="Myyntipaikkahakemus ja -lupa"/>
    <x v="0"/>
    <s v="1.0"/>
    <m/>
    <s v="Myös luonnollisille henkilöille"/>
    <m/>
    <m/>
    <x v="1"/>
    <x v="3"/>
    <s v="yli 100 000"/>
    <s v=""/>
  </r>
  <r>
    <s v="Hae aluksenmittausta"/>
    <s v="Laivanisäntä hakee Traficomilta tai suoraan nimetyltä aluksenmittaajalta aluksenmittausta. Nimettyjen aluksenmittaajien yhteystiedot ovat Traficomin nettisivuilla."/>
    <s v="Muu palvelu"/>
    <x v="3"/>
    <s v="Ei digitoteutusta"/>
    <s v="Myöhemmin"/>
    <s v="Myös luonnollisille henkilöille"/>
    <s v="Yleinen taloudellinen tilanne"/>
    <m/>
    <x v="0"/>
    <x v="0"/>
    <s v=""/>
    <s v=""/>
  </r>
  <r>
    <s v="Muun liikenneturvallisuusalan toimijan hyväksyntä"/>
    <s v="Traficom myöntää luvan toistaiseksi voimassa olevana"/>
    <s v="Muun liikenneturvallisuusalan toimijan hyväksyntä"/>
    <x v="0"/>
    <s v="0.5"/>
    <s v="Myöhemmin"/>
    <s v="Myös luonnollisille henkilöille"/>
    <s v="Yleinen taloudellinen tilanne"/>
    <m/>
    <x v="0"/>
    <x v="0"/>
    <s v=""/>
    <s v=""/>
  </r>
  <r>
    <s v="Muut eläinten pitämiseen liittyvät palvelut"/>
    <s v="Eläinten pitäjä voi mm. tehdä kantelun eläinlääkärin toiminnasta. Palvelun nykyinen toteutustaso on riittävä."/>
    <s v="Muut eläinten pitämiseen liittyvät palvelut"/>
    <x v="0"/>
    <s v="0.5"/>
    <m/>
    <s v="Myös luonnollisille henkilöille"/>
    <m/>
    <s v=""/>
    <x v="0"/>
    <x v="17"/>
    <s v=""/>
    <s v=""/>
  </r>
  <r>
    <s v="Muut lannoitevalmistepalvelut  - Tyyppinimen hakeminen kansalliseen tyyppinimiluetteloon"/>
    <s v="Lomakkeella tehtävä hakemus lannoitevalmisteelle, jolla ei ole aiemmin ollut tyyppinimeä. Vuosittain tulevien pyyntöjen määrä on niin vähäinen, että nykyinen toteutustaso on riittävä (kustannus-hyöty-näkökulmasta ei kannattavaa sähköistää)."/>
    <s v="Muut lannoitevalmistepalvelut  - Tyyppinimen hakeminen kansalliseen tyyppinimiluetteloon"/>
    <x v="0"/>
    <s v="0.5"/>
    <m/>
    <s v="Vain elinkeinotoimintaa harjoittaville"/>
    <m/>
    <s v=""/>
    <x v="0"/>
    <x v="17"/>
    <s v=""/>
    <s v=""/>
  </r>
  <r>
    <s v="Muuta ajoneuvosi omistaja- tai haltijatietoja"/>
    <s v="Palvelussa voit muuttaa jo omistuksessasi olevan ajoneuvon omistaja- ja haltijatietoja. Jos olet myynyt ajoneuvon, tee luovutusilmoitus."/>
    <s v="Muuta ajoneuvosi omistaja- tai haltijatietoja"/>
    <x v="1"/>
    <s v="1.0"/>
    <m/>
    <s v="Myös luonnollisille henkilöille"/>
    <m/>
    <m/>
    <x v="0"/>
    <x v="0"/>
    <s v=""/>
    <s v=""/>
  </r>
  <r>
    <s v="Muuta ajoneuvoveron maksuerää"/>
    <s v="Ajoneuvovero on mahdollista maksaa yhden sijasta myös kahdessa tai neljässä erässä"/>
    <s v="Muuta ajoneuvoveron maksuerää"/>
    <x v="1"/>
    <s v="1.0"/>
    <m/>
    <s v="Myös luonnollisille henkilöille"/>
    <m/>
    <m/>
    <x v="0"/>
    <x v="0"/>
    <s v=""/>
    <s v=""/>
  </r>
  <r>
    <s v="Muutoksenhaku"/>
    <s v="Voit hakea muutosta eri verolajien verotukseen, ennakkoratkaisuihin ja muihin päätöksiin OmaVerossa."/>
    <s v="Muutoksenhaku"/>
    <x v="1"/>
    <s v="1.1"/>
    <m/>
    <s v="Myös luonnollisille henkilöille"/>
    <m/>
    <m/>
    <x v="0"/>
    <x v="1"/>
    <s v=""/>
    <s v=""/>
  </r>
  <r>
    <s v="Muutoksenhaku työnantajille annettavista etuuspäätöksistä"/>
    <s v="Työnantaja hakee muutosta päivärahaetuuksista ja työterveyshuollon kustannusten korvauksista annetuista päätöksistä."/>
    <s v="Muutoksenhaku työnantajille annettavista etuuspäätöksistä"/>
    <x v="5"/>
    <s v="Ei digitoteutusta"/>
    <s v="Q4/2022"/>
    <s v="Vain elinkeinotoimintaa harjoittaville"/>
    <m/>
    <m/>
    <x v="0"/>
    <x v="4"/>
    <s v=""/>
    <s v=""/>
  </r>
  <r>
    <s v="Muutosturva"/>
    <s v="Henkilöstön sopeuttamiseen liittyviä yhteistoimintaneuvotteluja käyvä yritys ilmoittaa neuvottelujen alkamisesta te-toimistoon (Laki yhteistoiminnasta yrityksessä). Lakisääteisen ilmoituksen lisäksi tarjotaan työnantajalle neuvontaa yhteistoimintamenettelyssä sekä julkisista palveluista lomautetuille ja irtisanotuille. Jos irtisanottuja on 10 tai enemmän, työnantaja ilmoittaa irtisanotuista tiedot TEM722-lomakkeella. Yt-neuvottelutiedon ja TEM722-lomakkeen voi toimittaa Suomi.fi-tunnuksilla TE-palvelun työnantajan oma asiointi -järjestelmään. Muutosturvabotti TE-palvelut.fi -sivuilla neuvoo myös työantaja-asiakasta."/>
    <s v="Muutosturva"/>
    <x v="4"/>
    <s v="0.5"/>
    <m/>
    <s v="Vain elinkeinotoimintaa harjoittaville"/>
    <m/>
    <m/>
    <x v="0"/>
    <x v="8"/>
    <s v=""/>
    <s v=""/>
  </r>
  <r>
    <s v="Mykobakteerien laboratoriotutkimukset"/>
    <s v="Tukee kliinisen mikrobiologian laboratorioita mykobakteerien laji- ja lääkeherkkyysmääritysten diagnostiikassa. Tarjolla yhteydenottomahdollisuus asiakkaille."/>
    <s v="Mykobakteerien laboratoriotutkimukset"/>
    <x v="3"/>
    <s v="0.3"/>
    <s v="Q4/2022"/>
    <m/>
    <s v="Toiminnalliset syyt. Asiointipalvelua ei voida kokonaisuudessaan digitalisoida fyysisistä näytteistä johtuen"/>
    <m/>
    <x v="0"/>
    <x v="9"/>
    <s v=""/>
    <s v=""/>
  </r>
  <r>
    <s v="Kioskipaikat"/>
    <s v="Yleisten alueiden käyttöluvat. Kioskipaikat ovat jäätelön, grillituotteiden tai muiden elintarvikkeiden myyntiin tarkoitettuja myyntipaikkoja."/>
    <s v="Myyntipaikkahakemus ja -lupa"/>
    <x v="0"/>
    <s v="1.0"/>
    <m/>
    <s v="Myös luonnollisille henkilöille"/>
    <m/>
    <m/>
    <x v="1"/>
    <x v="3"/>
    <s v="yli 100 000"/>
    <s v=""/>
  </r>
  <r>
    <s v="Kioskipaikat"/>
    <s v="Kioskipaikat ovat jäätelön, grillituotteiden tai muiden elintarvikkeiden myyntiin tarkoitettuja myyntipaikkoja."/>
    <s v="Myyntipaikkahakemus ja -lupa"/>
    <x v="0"/>
    <s v="0.5"/>
    <s v="Myöhemmin"/>
    <s v="Vain elinkeinotoimintaa harjoittaville"/>
    <s v="Sähköinen tarjouskilpailu"/>
    <m/>
    <x v="1"/>
    <x v="6"/>
    <s v="40 001 - 100 000"/>
    <s v=""/>
  </r>
  <r>
    <s v="Joulukuusien myyntipaikat"/>
    <s v="Kaupunki järjestää joulukuusien myyjille myyntipaikkoja toreilta, puistoista ja aukioilta. Myyntipaikat jaetaan huutokauppana..."/>
    <s v="Myyntipaikkahakemus ja -lupa"/>
    <x v="0"/>
    <s v="1.0"/>
    <m/>
    <s v="Myös luonnollisille henkilöille"/>
    <m/>
    <m/>
    <x v="1"/>
    <x v="6"/>
    <s v="40 001 - 100 000"/>
    <s v=""/>
  </r>
  <r>
    <s v="Torimyynti, pitkäaikaiset paikat"/>
    <s v="Kauppatorin pitkäaikaiset paikat"/>
    <s v="Myyntipaikkahakemus ja -lupa"/>
    <x v="0"/>
    <s v="1.0"/>
    <m/>
    <s v="Myös luonnollisille henkilöille"/>
    <m/>
    <m/>
    <x v="1"/>
    <x v="6"/>
    <s v="40 001 - 100 000"/>
    <s v=""/>
  </r>
  <r>
    <s v="kaupungin tilojen vuokraaminen"/>
    <s v="yhdistykset, yrityksen, yksityihenkilöt voivat vuokrata tiloja/alueita kaupungilta"/>
    <s v="Myyntipaikkahakemus ja -lupa"/>
    <x v="0"/>
    <s v="0.3"/>
    <s v="Q4/2022"/>
    <s v="Myös luonnollisille henkilöille"/>
    <s v="tämä kehittynee nopeasti nettiperusteiseksi"/>
    <m/>
    <x v="1"/>
    <x v="6"/>
    <s v="20 001 - 40 000"/>
    <s v=""/>
  </r>
  <r>
    <s v="Hillatori, markkinapaikka"/>
    <s v="Torimyyntipaikan markkinointi ja myyntipaikan varaus"/>
    <s v="Myyntipaikkahakemus ja -lupa"/>
    <x v="0"/>
    <s v="0.3"/>
    <s v="Q4/2021"/>
    <s v="Myös luonnollisille henkilöille"/>
    <s v="Ikäihmisillä ei ole käytössä tietokonetta tai nettiyhteyttä"/>
    <m/>
    <x v="1"/>
    <x v="13"/>
    <s v="alle 6001"/>
    <s v=""/>
  </r>
  <r>
    <s v="Joulukuusien myyntipaikat"/>
    <s v="Kaupunki järjestää joulukuusien myyjille myyntipaikkoja toreilta, puistoista ja aukioilta. Myyntipaikat jaetaan huutokauppana"/>
    <s v="Myyntipaikkahakemus ja -lupa"/>
    <x v="0"/>
    <s v="0.9"/>
    <m/>
    <s v="Myös luonnollisille henkilöille"/>
    <s v="Pieni volyyminen palvelu (66 myyntipaikkaa)"/>
    <m/>
    <x v="1"/>
    <x v="15"/>
    <s v="yli 100 000"/>
    <s v=""/>
  </r>
  <r>
    <s v="Kauppahallin myyntipaikkojen vuokraus"/>
    <s v="Yrittäjät voivat vuokrata myyntipaikkoja kauppahalleista."/>
    <s v="Myyntipaikkahakemus ja -lupa"/>
    <x v="0"/>
    <s v="Ei digitoteutusta"/>
    <m/>
    <s v="Vain elinkeinotoimintaa harjoittaville"/>
    <s v="Pieni volyyminen palvelu (0-1 kpl vuodessa, yrittäjät kauppahallissa vaihtuvat todella harvoin)"/>
    <m/>
    <x v="1"/>
    <x v="15"/>
    <s v="yli 100 000"/>
    <s v=""/>
  </r>
  <r>
    <s v="Kioskipaikat"/>
    <s v="Kioskipaikat ovat jäätelön, grillituotteiden tai muiden elintarvikkeiden myyntiin tarkoitettuja myyntipaikkoja."/>
    <s v="Myyntipaikkahakemus ja -lupa"/>
    <x v="0"/>
    <s v="Ei digitoteutusta"/>
    <m/>
    <s v="Vain elinkeinotoimintaa harjoittaville"/>
    <s v="Pieni volyyminen palvelu (pitkät useiden vuosien mittaiset vuokrasopimukset, 1 kpl 2021)"/>
    <m/>
    <x v="1"/>
    <x v="15"/>
    <s v="yli 100 000"/>
    <s v=""/>
  </r>
  <r>
    <s v="Myyntipaikkojen vuokraus torilla"/>
    <m/>
    <s v="Myyntipaikkojen vuokraus torilla"/>
    <x v="0"/>
    <s v="Ei digitoteutusta"/>
    <s v="Q4/2022"/>
    <s v="Myös luonnollisille henkilöille"/>
    <m/>
    <m/>
    <x v="1"/>
    <x v="3"/>
    <s v="alle 6001"/>
    <s v=""/>
  </r>
  <r>
    <s v="Myyntitila liikkeen edustalla"/>
    <s v="Voit käyttää liikkeen edustan jalkakäytävää esittely- ja myyntitoimintaan ilman kaupungin lupaa tietyin ehdoin. Myyntitilan ulottuessa kauemmaksi kuin 80 senttimetriä kiinteistön seinästä tarvitset myyntitoiminnalle luvan."/>
    <s v="Myyntitila liikkeen edustalla"/>
    <x v="0"/>
    <s v="0.5"/>
    <m/>
    <m/>
    <m/>
    <m/>
    <x v="1"/>
    <x v="6"/>
    <s v="yli 100 000"/>
    <s v=""/>
  </r>
  <r>
    <s v="Hakemus nikotiinivalmiesteiden myyntiin"/>
    <m/>
    <s v="Nikotiinivalmisteiden vähittäismyyntilupa"/>
    <x v="0"/>
    <s v="0.3"/>
    <s v="Myöhemmin"/>
    <m/>
    <s v="Valviran aikatauista riippuvainen toteutus"/>
    <s v="Lääkelaki (395/1987)"/>
    <x v="1"/>
    <x v="3"/>
    <s v="alle 6001"/>
    <s v="Sosiaali- ja terveysministeriö"/>
  </r>
  <r>
    <s v="Nikotiinivalmisteiden vähittäismyyntilupa"/>
    <s v="Nikotiinivalmisteiden vähittäismyyntilupa sekä tukkumyynti-ilmoitus"/>
    <s v="Nikotiinivalmisteiden vähittäismyyntilupa"/>
    <x v="0"/>
    <s v="0.5"/>
    <m/>
    <m/>
    <m/>
    <s v="Lääkelaki (395/1987)"/>
    <x v="1"/>
    <x v="6"/>
    <s v="yli 100 000"/>
    <s v="Sosiaali- ja terveysministeriö"/>
  </r>
  <r>
    <s v="KRP - Ympäristöterveydenhuolto: Itsehoitoon tarkoitettujen nikotiinivalmisteiden vähittäismyyntilupa"/>
    <s v="Hakemus itsehoitoon tarkoitetujen nikotiinivalmisteiden vähittäismyynnille"/>
    <s v="Nikotiinivalmisteiden vähittäismyyntilupa"/>
    <x v="0"/>
    <s v="0.5"/>
    <s v="Q4/2022"/>
    <s v="Vain elinkeinotoimintaa harjoittaville"/>
    <m/>
    <s v="Lääkelaki (395/1987)"/>
    <x v="1"/>
    <x v="10"/>
    <s v="yli 100 000"/>
    <s v="Sosiaali- ja terveysministeriö"/>
  </r>
  <r>
    <s v="Nikotiinivalmisteiden vähittäismyyntilupa"/>
    <s v="Kuopion kaupungin alueen nikotiinivalmisteiden myyntilupahakemukset käsittelee Kuopion kaupungin ympäristöterveydenhuolto."/>
    <s v="Nikotiinivalmisteiden vähittäismyyntilupa"/>
    <x v="0"/>
    <s v="0.5"/>
    <s v="Q4/2022"/>
    <s v="Vain elinkeinotoimintaa harjoittaville"/>
    <m/>
    <s v="Lääkelaki (395/1987)"/>
    <x v="1"/>
    <x v="2"/>
    <s v="yli 100 000"/>
    <s v="Sosiaali- ja terveysministeriö"/>
  </r>
  <r>
    <s v="Itsehoitoon tarkoitettujen nikotiinivalmisteiden vähittäismyyntilupa"/>
    <s v="Lääkelain 54 a §:ssä tarkoitettua lupaa nikotiinikorvaushoitovalmisteiden vähittäismyyntiin voi hakea ympäristöterveydenhuollosta."/>
    <s v="Nikotiinivalmisteiden vähittäismyyntilupa"/>
    <x v="0"/>
    <s v="0.5"/>
    <s v="Myöhemmin"/>
    <s v="Vain elinkeinotoimintaa harjoittaville"/>
    <s v="Digitalisoinnin kehittäminen valtion tietojärjestelmässä on riippuvainen valtion panostuksista."/>
    <s v="Lääkelaki (395/1987)"/>
    <x v="1"/>
    <x v="6"/>
    <s v="40 001 - 100 000"/>
    <s v="Sosiaali- ja terveysministeriö"/>
  </r>
  <r>
    <s v="Itsehoitoon tarkoitettujen nikotiinivalmisteiden vähittäismyyntilupa"/>
    <m/>
    <s v="Nikotiinivalmisteiden vähittäismyyntilupa"/>
    <x v="0"/>
    <s v="0.3"/>
    <s v="Q4/2022"/>
    <s v="Vain elinkeinotoimintaa harjoittaville"/>
    <m/>
    <s v="Lääkelaki (395/1987)"/>
    <x v="1"/>
    <x v="3"/>
    <s v="alle 6001"/>
    <s v="Sosiaali- ja terveysministeriö"/>
  </r>
  <r>
    <s v="Määräalan muodostaminen kiinteistöksi"/>
    <s v="Luovutettu alue kiinteistöstä. Määräalasta muodostetaan uusi kiinteistö."/>
    <s v="Määräalan muodostaminen kiinteistöksi"/>
    <x v="0"/>
    <s v="1.1"/>
    <m/>
    <s v="Myös luonnollisille henkilöille"/>
    <m/>
    <m/>
    <x v="0"/>
    <x v="17"/>
    <s v=""/>
    <s v=""/>
  </r>
  <r>
    <s v="Neuvontapalvelut yrityksille"/>
    <s v="YRITYS-SUOMI-PUHELINPALVELU tarjoaa henkilökohtaista, valtakunnallista neuvontaa yrityksen perustamiseen liittyvissä kysymyksissä sekä neuvontaa eri viranomaisten yrityksille ja työantajille suunnatuista palveluista sekä niihin liittyvistä sähköisistä asiointipalveluista. Palvelukanavina puhelin, sähköinen palvelupyyntö ja chat. YRITYS-SUOMI TALOUSAPU- NEUVONTAPALVELU tarjoaa henkilökohtaista, valtakunnallista neuvontaa maksuvaikeuksiin joutuneille yrityksille. Palvelukanava puhelin HUOM! Digiasteikon määrittelyt eivät juurikaan sovellu neuvontapalvelun toimintamalleihin."/>
    <s v="Neuvontapalvelut yrityksille"/>
    <x v="4"/>
    <s v="1.1"/>
    <s v="Q4/2021"/>
    <s v="Vain elinkeinotoimintaa harjoittaville"/>
    <s v="Sähköistä asiointipalvelua tukevat työkalut/sovellukset, Laaja palvelumalli haastaa osaamisen/aika- ja henkilöresurssit, Asiakasrajapinnan kokemusten ja näkemysten sivuuttaminen palveluiden ja toimintamallien kehittämisessä"/>
    <m/>
    <x v="0"/>
    <x v="8"/>
    <s v=""/>
    <s v=""/>
  </r>
  <r>
    <s v="Nikotiinivalmisteiden vähittäismyyntilupa"/>
    <s v="Ohjeet, lomakkeet ja yhteystiedot"/>
    <s v="Nikotiinivalmisteiden vähittäismyyntilupa"/>
    <x v="0"/>
    <s v="1.0"/>
    <m/>
    <s v="Vain elinkeinotoimintaa harjoittaville"/>
    <m/>
    <s v="Lääkelaki (395/1987)"/>
    <x v="1"/>
    <x v="13"/>
    <s v="alle 6001"/>
    <s v="Sosiaali- ja terveysministeriö"/>
  </r>
  <r>
    <s v="Nikotiinivalmisteiden vähittäismyyntilupa"/>
    <s v="Lääkelain 54 a §:n mukaista lupaa itsehoitoon tarkoitettujen nikotiinivalmisteiden vähittäismyyntiin haetaan Rovaniemen, Ranuan, Pellon, Ylitornion ja Kolarin kuntien alueella Rovakaaren ympäristöterveydenhuollosta."/>
    <s v="Nikotiinivalmisteiden vähittäismyyntilupa"/>
    <x v="0"/>
    <s v="0.5"/>
    <s v="Myöhemmin?"/>
    <s v="Vain elinkeinotoimintaa harjoittaville"/>
    <m/>
    <s v="Lääkelaki (395/1987)"/>
    <x v="1"/>
    <x v="13"/>
    <s v="40 001 - 100 000"/>
    <s v="Sosiaali- ja terveysministeriö"/>
  </r>
  <r>
    <s v="Itsehoitoon tarkoitettujen nikotiinivalmisteiden vähittäismyyntilupa"/>
    <s v="Lääkelain 54 a §:ssä tarkoitettua lupaa nikotiinikorvaushoitovalmisteiden vähittäismyyntiin haetaan ympäristöterveydenhuollosta. (NIKOTIINIPURKAT JA- LAASTARIT = KORVAUSHOITO)"/>
    <s v="Nikotiinivalmisteiden vähittäismyyntilupa"/>
    <x v="0"/>
    <s v="0.5"/>
    <s v="Myöhemmin"/>
    <s v="Vain elinkeinotoimintaa harjoittaville"/>
    <s v="Valviran/Fimean kehitystyö järjestelmää varten"/>
    <s v="Lääkelaki (395/1987)"/>
    <x v="1"/>
    <x v="15"/>
    <s v="yli 100 000"/>
    <s v="Sosiaali- ja terveysministeriö"/>
  </r>
  <r>
    <s v="Nikotiinivalmisteiden vähittäismyyntilupa"/>
    <s v="Nikotiinivalmisteiden myyntiin tarvittavan lupahakemuksen käsittely"/>
    <s v="Nikotiinivalmisteiden vähittäismyyntilupa"/>
    <x v="0"/>
    <s v="1.0"/>
    <m/>
    <s v="Vain elinkeinotoimintaa harjoittaville"/>
    <m/>
    <s v="Lääkelaki (395/1987)"/>
    <x v="1"/>
    <x v="7"/>
    <s v="40 001 - 100 000"/>
    <s v="Sosiaali- ja terveysministeriö"/>
  </r>
  <r>
    <s v="Oikeus päästä Yrityspalvelusetelirekisteriin"/>
    <s v="Kaupunki myöntää oikeuden toimia palvelusetelituottajana. Setelin saanut yritys käyttää palveluseteliä ostaakseen palveluita toimintansa kehittämiseksi. Palvelu ostetaan setelillä yritykseltä, jonka kaupunki on hyväksynyt palvelusetelituottajaksi. Käytetään rivillä 58 myönnettyä seteliä."/>
    <s v="Oikeus päästä yrityspalvelusetelituottajaksi."/>
    <x v="0"/>
    <s v="0.5"/>
    <s v="Q4/2020"/>
    <s v="Vain elinkeinotoimintaa harjoittaville"/>
    <m/>
    <m/>
    <x v="1"/>
    <x v="13"/>
    <s v="40 001 - 100 000"/>
    <s v=""/>
  </r>
  <r>
    <s v="Ojitusta koskevan erimielisyyden ratkaiseminen"/>
    <s v="Vesilain mukaisen ojitusta koskevan erimielisyyden ratkaiseminen"/>
    <s v="Ojituserimielisyyden ratkaiseminen"/>
    <x v="3"/>
    <s v="Ei digitoteutusta"/>
    <s v="Q4/2022"/>
    <s v="Myös luonnollisille henkilöille"/>
    <s v="Ei ole estettä digitoinnille. Saavutettavuusongelma saattaa osittain tulla, koska suurin osa yhteydenottajista on iäkkäittä. Asian ratkaiseminen vaatii yleensä aina paikain päällä käynnin."/>
    <s v="Vesilaki (587/2011)"/>
    <x v="1"/>
    <x v="2"/>
    <s v="yli 100 000"/>
    <s v="Ympäristöministeriö"/>
  </r>
  <r>
    <s v="Ojituserimielisyyden ratkaiseminen"/>
    <s v="Kahden välisen ojituserimielisyyden ratkaiseminen"/>
    <s v="Ojituserimielisyyden ratkaiseminen"/>
    <x v="3"/>
    <s v="0.5"/>
    <m/>
    <s v="Myös luonnollisille henkilöille"/>
    <m/>
    <s v="Vesilaki (587/2011)"/>
    <x v="1"/>
    <x v="7"/>
    <s v="40 001 - 100 000"/>
    <s v="Ympäristöministeriö"/>
  </r>
  <r>
    <s v="Tonttien luovutus"/>
    <s v="Tontteja myydään ja vuokrataan yksityisille ja yrityksille"/>
    <s v="Omakotitonttien myynti"/>
    <x v="0"/>
    <s v="1.0"/>
    <s v="Q4/2021"/>
    <s v="Myös luonnollisille henkilöille"/>
    <s v="Konseptoitu toimintamalli"/>
    <m/>
    <x v="1"/>
    <x v="6"/>
    <s v="40 001 - 100 000"/>
    <s v=""/>
  </r>
  <r>
    <s v="Omakotitonttien sähköinen ostaminen"/>
    <s v="Omakotitontin ostaminen"/>
    <s v="Omakotitonttien myynti"/>
    <x v="3"/>
    <s v="1.1"/>
    <m/>
    <s v="Myös luonnollisille henkilöille"/>
    <m/>
    <m/>
    <x v="1"/>
    <x v="6"/>
    <s v="20 001 - 40 000"/>
    <s v=""/>
  </r>
  <r>
    <s v="Omistajanvaihdosneuvonta ja yrityskaupat"/>
    <s v="Neuvontaa sukupolvenvaihdos- ja yrityskauppa-tilanteissa."/>
    <s v="Omistajanvaihdosneuvonta ja yrityskaupat"/>
    <x v="4"/>
    <s v="Ei digitoteutusta"/>
    <s v="Q4/2022"/>
    <s v="Vain elinkeinotoimintaa harjoittaville"/>
    <m/>
    <m/>
    <x v="1"/>
    <x v="2"/>
    <s v="yli 100 000"/>
    <s v=""/>
  </r>
  <r>
    <s v="Nimeämispäätös"/>
    <s v="Lahjoituksen saajana oleva, euroopan talousalueella sijaitseva yhdistys, säätiö tai niiden yhteydessä oleva rahasto, voi hakea nimeämispäätöstä lahjoitusvähennystä varten OmaVerossa."/>
    <s v="Nimeämispäätös"/>
    <x v="3"/>
    <s v="1.1"/>
    <m/>
    <s v="Vain elinkeinotoimintaa harjoittaville"/>
    <m/>
    <m/>
    <x v="0"/>
    <x v="1"/>
    <s v=""/>
    <s v=""/>
  </r>
  <r>
    <s v="Nimileima-asiointi"/>
    <s v="Jalometallituotteen nimileiman hallinta; uuden hakeminen, rekisteröinti, siirto ja lopetus"/>
    <s v="Nimileima-asiointi"/>
    <x v="1"/>
    <s v="1.0"/>
    <m/>
    <s v="Vain elinkeinotoimintaa harjoittaville"/>
    <m/>
    <m/>
    <x v="0"/>
    <x v="8"/>
    <s v=""/>
    <s v=""/>
  </r>
  <r>
    <s v="NIS-ilmoitus tietoturvapoikkeamasta"/>
    <s v="Keskeisten palveluntarjoajien tulee ilmoittaa EU:n NIS-direktiivin mukaisesti tietoturvapoikkeamista viranomaisille. Asiointipalvelun osalta ei ole kehittämistarvetta."/>
    <s v="NIS-ilmoitus tietoturvapoikkeamasta"/>
    <x v="1"/>
    <s v="0.5"/>
    <m/>
    <s v="Vain elinkeinotoimintaa harjoittaville"/>
    <m/>
    <m/>
    <x v="0"/>
    <x v="0"/>
    <s v=""/>
    <s v=""/>
  </r>
  <r>
    <s v="Nopeudenrajoittimen asennus ja korjaus"/>
    <s v="Ajoneuvojen nopeudenrajoittimien asennus- ja korjaustoiminta vaatii luvan Trafilta"/>
    <s v="Nopeudenrajoittimen asennus ja korjaus"/>
    <x v="0"/>
    <s v="0.5"/>
    <s v="Myöhemmin"/>
    <s v="Vain elinkeinotoimintaa harjoittaville"/>
    <s v="Yleinen taloudellinen tilanne"/>
    <m/>
    <x v="0"/>
    <x v="0"/>
    <s v=""/>
    <s v=""/>
  </r>
  <r>
    <s v="Nopeudenrajoittimen asetusnopeuden tarkastus"/>
    <s v="Ilmoitus nopeudenrajoittimien asetusnopeuden tarkastuksen aloittamisesta katsastusta varten sekä tarkastuksesta annettavan todistuksen tiedot."/>
    <s v="Nopeudenrajoittimen asetusnopeuden tarkastus"/>
    <x v="1"/>
    <m/>
    <s v="Myöhemmin"/>
    <s v="Vain elinkeinotoimintaa harjoittaville"/>
    <s v="Yleinen taloudellinen tilanne"/>
    <m/>
    <x v="0"/>
    <x v="0"/>
    <s v=""/>
    <s v=""/>
  </r>
  <r>
    <s v="Näytehallinnan palvelut"/>
    <s v="THL Biopankin laboratorio tarjoaa räätälöityjä näytehallintapalveluita tutkimusprojekteille ja -ryhmille ympäri Suomen. Tutkimuslaitoksille ja -ryhmille kansallisesti ja kansainvälisesti yhteistyö/palvelusopimuksella. Asiakas ottaa yhteyden THL biopankin asiantuntijaan, joka määrittelee yhdessä asiakkaan kanssa hänen tarpeisiinsa sopivan palvelukokonaisuuden. Palvelu on luonteeltaan sen kaltainen, että sen muotoileminen vaatii usein runsasta viestien vaihtoa asiakkaan ja palvelun tarjoajan välillä. Henkilötiedon siirtämiseen käytetään turvapostia."/>
    <s v="Näytehallinnan palvelut"/>
    <x v="3"/>
    <s v="0.5"/>
    <s v="Q4/2022"/>
    <m/>
    <s v="Räätälöity palvelu kullekin asiakkaalle."/>
    <m/>
    <x v="0"/>
    <x v="9"/>
    <s v=""/>
    <s v=""/>
  </r>
  <r>
    <s v="Näytekeräyspalvelut"/>
    <s v="Terveyden ja hyvinvoinnin laitoksen (THL) biopankki tarjoaa tutkimusprojekteille ja -ryhmille näytekeräysten konsultaatiota ja projektisuunnittelua.Tutkimuslaitoksille ja -ryhmille kansallisesti ja kansainvälisesti yhteistyösopimuksella."/>
    <s v="Näytekeräyspalvelut"/>
    <x v="3"/>
    <s v="0.5"/>
    <s v="Q4/2022"/>
    <m/>
    <s v="Räätälöity palvelu kullekin asiakkaalle."/>
    <m/>
    <x v="0"/>
    <x v="9"/>
    <s v=""/>
    <s v=""/>
  </r>
  <r>
    <s v="Ohjauspalvelut ja valvonta -palvelualue"/>
    <s v="Verkkoasiointi ohjauksen ja valvonnan asiointiin (mm. yhteydenpito ja ilmoitukset)"/>
    <s v="Ohjauspalvelut ja valvonta -palvelualue"/>
    <x v="3"/>
    <s v="1.0"/>
    <m/>
    <s v="Vain elinkeinotoimintaa harjoittaville"/>
    <m/>
    <m/>
    <x v="0"/>
    <x v="20"/>
    <s v=""/>
    <s v=""/>
  </r>
  <r>
    <s v="Ohjelmistotoimintailmoitus"/>
    <s v="Toimiluvasta vapaata televisiotoimintaa harjoittavan Suomeen sijoittuneen palveluntarjoajan on ennen toiminnan aloittamista tehtävä ohjelmistotoimintailmoitus Liikenne- ja viestintävirasto Traficomille.  Sähköisellä lomakkeella voi myös ilmoittaa aikaisemmassa ilmoituksessa annettuihin tietoihin vaikuttavista toiminnan muutoksista ja ohjelmistotoiminnan lopettamisesta. Sähköisellä lomakkeella voi myös ilmoittaa aikaisemmassa ilmoituksessa annettuihin tietoihin vaikuttavista toiminnan muutoksista ja toiminnan lopettamisesta. Asiointipalvelun osalta ei ole kehittämistarvetta."/>
    <s v="Ohjelmistotoimintailmoitus"/>
    <x v="1"/>
    <s v="0.5"/>
    <m/>
    <s v="Vain elinkeinotoimintaa harjoittaville"/>
    <m/>
    <m/>
    <x v="0"/>
    <x v="0"/>
    <s v=""/>
    <s v=""/>
  </r>
  <r>
    <s v="Ohjelmistotoimintailmoitus"/>
    <s v="Teleyrityksen ilmoitus toimivuushäiriöstä. Asiointipalvelun osalta ei ole kehittämistarvetta."/>
    <s v="Ohjelmistotoimintailmoitus"/>
    <x v="1"/>
    <s v="0.5"/>
    <m/>
    <s v="Vain elinkeinotoimintaa harjoittaville"/>
    <m/>
    <m/>
    <x v="0"/>
    <x v="0"/>
    <s v=""/>
    <s v=""/>
  </r>
  <r>
    <s v="Osallistu ja vaikuta"/>
    <s v="Voit lähettää Utajärven kunnalle kysymyksiä ja palautetta, tai saattaa tietoomme kehitysideoita, epäkohtia sekä kiitosta."/>
    <s v="Osallistu ja vaikuta"/>
    <x v="3"/>
    <s v="0.5"/>
    <s v="Myöhemmin"/>
    <s v="Myös luonnollisille henkilöille"/>
    <m/>
    <m/>
    <x v="1"/>
    <x v="3"/>
    <s v="alle 6001"/>
    <s v=""/>
  </r>
  <r>
    <s v="Paikkatietopalvelut"/>
    <s v="Kaupunki tarjoaa yksityisille ja yrityksille paikkatietoa, mm. kiinteistö- ja kaavatietoja Louhi-palvelussa"/>
    <s v="Paikkatietopalvelut"/>
    <x v="3"/>
    <s v="0.5"/>
    <s v="Myöhemmin"/>
    <s v="Myös luonnollisille henkilöille"/>
    <m/>
    <m/>
    <x v="1"/>
    <x v="6"/>
    <s v="40 001 - 100 000"/>
    <s v=""/>
  </r>
  <r>
    <s v="Paimion Leijonienluola"/>
    <s v="Pääomasijoittajien ja yritysten treffipalvelu"/>
    <s v="Paimion Leijonienluola"/>
    <x v="3"/>
    <s v="0.3"/>
    <m/>
    <s v="Myös luonnollisille henkilöille"/>
    <s v="Palvelumallissa saatetaan yrityksiä ja pääomasijittajia yhteen. Kehitystyössä on huomattu, että tämä palvelumalli perustuu hyvin paljon kasvokkain tehtävään työhön. Digitalisaation lisääminen heikentää mahdollisuuksia saada palveluun asiakkaita."/>
    <m/>
    <x v="1"/>
    <x v="15"/>
    <s v="10 001 - 20 000"/>
    <s v=""/>
  </r>
  <r>
    <s v="Oleskelulupa startup-yrittäjälle"/>
    <s v="Oleskelulupa henkilölle, joka aikoo tulla kasvuyrittäjäksi Suomeen. Hakemuksen voi tehdä digitaalisesti Enter Finland -palvelussa."/>
    <s v="Oleskelulupa startup-yrittäjälle"/>
    <x v="0"/>
    <s v="1.1"/>
    <m/>
    <s v="Vain elinkeinotoimintaa harjoittaville"/>
    <s v="Asioinnin voi laittaa käyntiin digitaalisesti, mutta yleensä on lisäksi käytävä tunnistautumassa ja antamassa biometriset tunnisteet palvelupisteessä, verkkopankkitunnuksien puute. Tason 1.1 mukaisesti perustiedot haetaan muilta viranomaisilta suoraan UMA"/>
    <m/>
    <x v="0"/>
    <x v="5"/>
    <s v=""/>
    <s v=""/>
  </r>
  <r>
    <s v="Oleskelulupa yrittäjälle"/>
    <s v="Oleskelulupa henkilölle, joka aikoo tulla yrittäjäksi Suomeen. Hakemuksen voi tehdä digitaalisesti Enter Finland -palvelussa."/>
    <s v="Oleskelulupa yrittäjälle"/>
    <x v="0"/>
    <s v="1.1"/>
    <m/>
    <s v="Vain elinkeinotoimintaa harjoittaville"/>
    <s v="Asioinnin voi laittaa käyntiin digitaalisesti, mutta yleensä on lisäksi käytävä tunnistautumassa ja antamassa biometriset tunnisteet palvelupisteessä, verkkopankkitunnuksien puute. Tason 1.1 mukaisesti perustiedot haetaan muilta viranomaisilta suoraan UMAan, mutta osa"/>
    <m/>
    <x v="0"/>
    <x v="5"/>
    <s v=""/>
    <s v=""/>
  </r>
  <r>
    <s v="Oma-aloitteisen määräämisen lupa"/>
    <s v="Yritys voi määritellä tuonti- ja vientitullien määrät sekä suorittaa tietyt tarkastukset tullivalvonnassa."/>
    <s v="Oma-aloitteisen määräämisen lupa"/>
    <x v="0"/>
    <s v="0.5"/>
    <s v="Myöhemmin"/>
    <s v="Vain elinkeinotoimintaa harjoittaville"/>
    <s v="Lupatyyppi ei käytännössä vielä käytössä."/>
    <m/>
    <x v="0"/>
    <x v="1"/>
    <s v=""/>
    <s v=""/>
  </r>
  <r>
    <s v="Pakastus- ja viileätilojen vuokraus"/>
    <s v="Elintarvikeyritykset voivat vuokrata pakastamosta pakastus- ja viileäsäilytystilaa."/>
    <s v="Pakastus- ja viileätilojen vuokraus"/>
    <x v="3"/>
    <s v="1.0"/>
    <m/>
    <m/>
    <m/>
    <m/>
    <x v="1"/>
    <x v="6"/>
    <s v="yli 100 000"/>
    <s v=""/>
  </r>
  <r>
    <s v="Koko kaupungin palautejärjestelmä"/>
    <s v="Palautejärjestelmä, jota voidaan käyttää kaupungin omistamissa konserniyhtiöissä."/>
    <s v="Palautepalvelu"/>
    <x v="1"/>
    <s v="1.0"/>
    <m/>
    <s v="Myös luonnollisille henkilöille"/>
    <m/>
    <m/>
    <x v="1"/>
    <x v="13"/>
    <s v="40 001 - 100 000"/>
    <s v=""/>
  </r>
  <r>
    <s v="Omavalmisteen ja historiallisen veneen ensirekisteröinti"/>
    <s v="Veneen voi rakentaa myös itse, se on silloin omavalmiste. Vene on historiallinen mikäli se on rakennettu ennen vuotta 1950 tai sen yksilöllinen jäljitelmä. Omavalmisteet ja historialliset veneet tulee rekisteröidä, mikäli ne kuuluvat rekisteröintivelvollisuuden piiriin."/>
    <s v="Omavalmisteen ja historiallisen veneen ensirekisteröinti"/>
    <x v="1"/>
    <s v="1.0"/>
    <m/>
    <s v="Myös luonnollisille henkilöille"/>
    <m/>
    <m/>
    <x v="0"/>
    <x v="0"/>
    <s v=""/>
    <s v=""/>
  </r>
  <r>
    <s v="Palautteen antaminen kaupungille"/>
    <s v="Voit antaa palautetta kaupungille."/>
    <s v="Palautteen antaminen kaupungille"/>
    <x v="1"/>
    <s v="1.0"/>
    <m/>
    <s v="Myös luonnollisille henkilöille"/>
    <m/>
    <m/>
    <x v="1"/>
    <x v="2"/>
    <s v="yli 100 000"/>
    <s v=""/>
  </r>
  <r>
    <s v="Onnettomuusilmoitukset"/>
    <s v="Ilmoitetaan eri toimialoilla sattuneista vaaratilanteista tai onnettomuuksista"/>
    <s v="Onnettomuusilmoitukset"/>
    <x v="1"/>
    <s v="0.5"/>
    <s v="Q3/2022"/>
    <s v="Vain elinkeinotoimintaa harjoittaville"/>
    <s v="Henkilö- ja raharesurssit"/>
    <m/>
    <x v="0"/>
    <x v="8"/>
    <s v=""/>
    <s v=""/>
  </r>
  <r>
    <s v="Opintolainan takaussaatavien perintään liittyvien velkakirjojen sähköinen välittäminen"/>
    <s v="Pankeille mahdollisuus toimittaa opintolainojen velkakirjoja sähköisesti Kelaan."/>
    <s v="Opintolainan takaussaatavien perintään liittyvien velkakirjojen sähköinen välittäminen"/>
    <x v="3"/>
    <s v="Ei digitoteutusta"/>
    <s v="Q4/2022"/>
    <s v="Vain elinkeinotoimintaa harjoittaville"/>
    <m/>
    <m/>
    <x v="0"/>
    <x v="4"/>
    <s v=""/>
    <s v=""/>
  </r>
  <r>
    <s v="Opiskelun aikainen huumetestaus"/>
    <s v="Opiskelun aikaisessa huumetestauksessa selvitetään koulutuksen järjestäjän pyynnöstä mitä päihteitä henkilöllä on tai on ollut elimistössään. Tehdään koulutuksen järjestäjän pyynnöstä. Asiakas ottaa yhteyden puhelimitse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Opiskelun aikainen huumetestaus"/>
    <x v="3"/>
    <s v="1.0"/>
    <m/>
    <m/>
    <m/>
    <m/>
    <x v="0"/>
    <x v="9"/>
    <s v=""/>
    <s v=""/>
  </r>
  <r>
    <s v="Oppilaitosten asiointipalvelu"/>
    <s v="Koulutusta koskevat tiedot (opintolinjatiedot)"/>
    <s v="Oppilaitosten asiointipalvelu"/>
    <x v="3"/>
    <s v="1.0"/>
    <m/>
    <s v="Vain elinkeinotoimintaa harjoittaville"/>
    <m/>
    <m/>
    <x v="0"/>
    <x v="4"/>
    <s v=""/>
    <s v=""/>
  </r>
  <r>
    <s v="Oppilaitosten ilmoituspalvelu"/>
    <s v="Henkilöiden opiskelutietojen ja oppilaitosta koskevien tietojen ilmoittaminen opintoetuuksia varten"/>
    <s v="Oppilaitosten ilmoituspalvelu"/>
    <x v="3"/>
    <s v="0.3"/>
    <s v="Myöhemmin"/>
    <s v="Vain elinkeinotoimintaa harjoittaville"/>
    <s v="Jos kaikkien oppilaitosten ja opiskelijoiden tiedot saataisiin kansallisista opiskelutietovarannosta, ei kyseiselle palvelulle ole tarvetta."/>
    <m/>
    <x v="0"/>
    <x v="4"/>
    <s v=""/>
    <s v=""/>
  </r>
  <r>
    <s v="Organisaation laskutusosoite"/>
    <s v="Yritys voi ilmoittaa Traficomille laskutusosoitteen ajoneuvoverotusta tai Oma asiointi-palvelun tapahtumien laskutusta varten."/>
    <s v="Organisaation laskutusosoite"/>
    <x v="1"/>
    <s v="1.0"/>
    <m/>
    <s v="Vain elinkeinotoimintaa harjoittaville"/>
    <m/>
    <m/>
    <x v="0"/>
    <x v="0"/>
    <s v=""/>
    <s v=""/>
  </r>
  <r>
    <s v="Osa-66 ammattimekaanikon lupakirjahakemus"/>
    <m/>
    <s v="Osa-66 ammattimekaanikon lupakirjahakemus"/>
    <x v="0"/>
    <s v="0.9"/>
    <s v="Myöhemmin"/>
    <s v="Myös luonnollisille henkilöille"/>
    <s v="Yleinen taloudellinen tilanne"/>
    <m/>
    <x v="0"/>
    <x v="0"/>
    <s v=""/>
    <s v=""/>
  </r>
  <r>
    <s v="Osakehuoneiston hallintaoikeuden rajoituksen rekisteröinti"/>
    <s v="Osakehuoneistorekisteriin kirjataan rajoitus että osakehuoneiston omistaja ei voi ilman käyttöoikeuden haltijan suostumusta luovuttaa huoneistoa edelleen tai hakea panttauksen rekisteröintiä. Myös ns. RS-menettelyn alkaminen katsotaan tähän kuuluvaksi."/>
    <s v="Osakehuoneiston hallintaoikeuden rajoituksen rekisteröinti"/>
    <x v="1"/>
    <s v="0.5"/>
    <s v="Q4/2022"/>
    <s v="Vain elinkeinotoimintaa harjoittaville"/>
    <m/>
    <m/>
    <x v="0"/>
    <x v="17"/>
    <s v=""/>
    <s v=""/>
  </r>
  <r>
    <s v="Osakehuoneiston käyttäminen lainan vakuutena"/>
    <s v="Lainanantaja (yleensä pankki) hakee panttauksen rekisteröintiä, kun osakehuoneistoa käytetään lainan vakuutena. Panttaus rekisteröidään Maanmittauslaitoksen huoneistotietojärjestelmään ja se korvaa osakekirjan antamisen pantiksi lainanantajalle."/>
    <s v="Osakehuoneiston käyttäminen lainan vakuutena"/>
    <x v="1"/>
    <s v="0.5"/>
    <s v="Q4/2022"/>
    <s v="Vain elinkeinotoimintaa harjoittaville"/>
    <m/>
    <m/>
    <x v="0"/>
    <x v="17"/>
    <s v=""/>
    <s v=""/>
  </r>
  <r>
    <s v="Osakehuoneiston omistusoikeuden rekisteröinti"/>
    <s v="Omistaja hakee omistusoikeutensa rekisteröintiä omaan osakehuoneistoonsa, kun taloyhtiön osakeluettelo on sähköisenä Maanmittauslaitoksen ylläpitämässä huoneistotietojärjestelmässä."/>
    <s v="Osakehuoneiston omistusoikeuden rekisteröinti"/>
    <x v="1"/>
    <s v="0.5"/>
    <s v="Q4/2022"/>
    <s v="Vain elinkeinotoimintaa harjoittaville"/>
    <m/>
    <m/>
    <x v="0"/>
    <x v="17"/>
    <s v=""/>
    <s v=""/>
  </r>
  <r>
    <s v="Osakeluettelon siirto Huoneistotietojärjestelmään"/>
    <s v="As Oy tai tämän edustaja siirtää osakeluettelon osakehuoneistorekisteriin MML:n ylläpitovastuulle"/>
    <s v="Osakeluettelon siirto Huoneistotietojärjestelmään"/>
    <x v="1"/>
    <s v="1.1"/>
    <m/>
    <s v="Vain elinkeinotoimintaa harjoittaville"/>
    <m/>
    <m/>
    <x v="0"/>
    <x v="17"/>
    <s v=""/>
    <s v=""/>
  </r>
  <r>
    <s v="Palautteet ja kuntalaisaloitteet"/>
    <s v="Kuntalaiset voivat antaa palautetta ja tehdä kuntalaisaloitteita"/>
    <s v="Palautteet ja kuntalaisaloitteet"/>
    <x v="3"/>
    <s v="0.9"/>
    <s v="Myöhemmin"/>
    <s v="Myös luonnollisille henkilöille"/>
    <s v="Kuntalaisten it-taidot"/>
    <m/>
    <x v="1"/>
    <x v="6"/>
    <s v="20 001 - 40 000"/>
    <s v=""/>
  </r>
  <r>
    <s v="Otteet ja todistukset kiinteistötietojärjestelmästä"/>
    <s v="Lainhuuto-, rasitus- tai vuokraoikeustodistus. Ote kiinteistörekisteristä, karttaote, käyttöoikeusyksikön ote."/>
    <s v="Otteet ja todistukset kiinteistötietojärjestelmästä"/>
    <x v="2"/>
    <s v="1.0"/>
    <m/>
    <s v="Myös luonnollisille henkilöille"/>
    <m/>
    <m/>
    <x v="0"/>
    <x v="17"/>
    <s v=""/>
    <s v=""/>
  </r>
  <r>
    <s v="Palkkatuki"/>
    <s v="Palkkatuki on työttömän työnhakijan työllistymisen edistämiseksi tarkoitettu tuki, joka voidaan myöntää työnantajalle palkkauskustannuksiin. Palkkatuetun työn tarkoituksena on parantaa työttömän työnhakijan ammatillista osaamista ja edistää työllistymistä avoimille työmarkkinoille. Työ- ja elinkeinoministeriö hallinnoi järjestelmää, jota myös kaupunki käyttää, koska työllisyyden kuntakokeilun myötä näitä tehtäviä on siirretty myös kunnille."/>
    <s v="Palkkatuki"/>
    <x v="5"/>
    <s v="1.0"/>
    <m/>
    <s v="Myös luonnollisille henkilöille"/>
    <s v="Huom! Luonnollinen henkilö voi hakea palkkatukea silloin, kun hän toimii työnantajana, mutta hakemusta ei tällöin voi tehdä sähköisesti. Tukea ei ole rajattu vain elinkeinonharjoittajille, vaan myös esim. yhdistykset voivat hakea."/>
    <s v="Laki työllisyyden edistämisen kuntakokeilusta 1269/2020"/>
    <x v="1"/>
    <x v="6"/>
    <s v="yli 100 000"/>
    <s v="Työ- ja elinkeinoministeriö"/>
  </r>
  <r>
    <s v="Perusopetuksen poissaololupa, Primus, Wilma"/>
    <s v="Perusopetuksen oppilaan sähköinen poissaololupahakemus"/>
    <s v="Perusopetuksen poissaololupa, Primus, Wilma"/>
    <x v="3"/>
    <s v="1.0"/>
    <m/>
    <s v="Myös luonnollisille henkilöille"/>
    <m/>
    <m/>
    <x v="1"/>
    <x v="12"/>
    <s v="alle 6001"/>
    <s v=""/>
  </r>
  <r>
    <s v="Painelaitteiden muutosilmoitukset"/>
    <s v="Ilmoitetaan muutoksista painelaitteisiin liittyen"/>
    <s v="Painelaitteiden muutosilmoitukset"/>
    <x v="1"/>
    <s v="0.5"/>
    <s v="Q2/2022"/>
    <s v="Myös luonnollisille henkilöille"/>
    <s v="Henkilö- ja raharesurssit"/>
    <m/>
    <x v="0"/>
    <x v="8"/>
    <s v=""/>
    <s v=""/>
  </r>
  <r>
    <s v="Perusopetuksen poissaololupa, Primus, Wilma"/>
    <s v="Perusopetuksen oppilaan sähköinen poissaololupahakemus"/>
    <s v="Perusopetuksen poissaololupa, Primus, Wilma"/>
    <x v="3"/>
    <s v="1.0"/>
    <m/>
    <s v="Myös luonnollisille henkilöille"/>
    <m/>
    <m/>
    <x v="1"/>
    <x v="12"/>
    <s v="alle 6001"/>
    <s v=""/>
  </r>
  <r>
    <s v="Pieneläinpäivystys"/>
    <s v="Ilta- ja viikonloppuvastaanotto ja arkisin päiväsaikaan."/>
    <s v="Pieneläinpäivystys"/>
    <x v="3"/>
    <s v="Ei digitoteutusta"/>
    <s v="Q4/2022"/>
    <s v="Myös luonnollisille henkilöille"/>
    <m/>
    <s v="Eläinlääkintähuoltolaki (765/2009)"/>
    <x v="1"/>
    <x v="2"/>
    <s v="yli 100 000"/>
    <s v="Maa- ja metsätalousministeriö"/>
  </r>
  <r>
    <s v="LISÄTTY: Poikkeaminen talousjätevesienkäsittelyvaatimuksista"/>
    <m/>
    <s v="Poikkeaminen talousjätevesienkäsittelyvaatimuksista"/>
    <x v="3"/>
    <s v="0.3"/>
    <s v="Q4/2022"/>
    <s v="Myös luonnollisille henkilöille"/>
    <s v="Ei ole estettä digitoinnille. Osin saavutettavuusongelma iäkkäillä, maahanmuuttajilla, ulkomaalaistaustaisilla. Vahvan tunnistautumisen tarve. Selkokielisyys."/>
    <s v="Ympäristönsuojelulaki (527/2014)"/>
    <x v="1"/>
    <x v="2"/>
    <s v="yli 100 000"/>
    <s v="Ympäristöministeriö"/>
  </r>
  <r>
    <s v="LISÄTTY: Poikkeaminen ympäristönsuojelumääräyksistä"/>
    <s v="Esim. öljysäiliöiden maahanjättö"/>
    <s v="Poikkeaminen ympäristönsuojelumääräyksistä"/>
    <x v="3"/>
    <s v="0.3"/>
    <s v="Q4/2022"/>
    <s v="Myös luonnollisille henkilöille"/>
    <s v="Ei ole estettä digitoinnille"/>
    <s v="Ympäristönsuojelulaki (527/2014)"/>
    <x v="1"/>
    <x v="2"/>
    <s v="yli 100 000"/>
    <s v="Ympäristöministeriö"/>
  </r>
  <r>
    <s v="Palkka.fi (palkanlaskenta)"/>
    <s v="Voit käyttää palkanlaskentaan ilmaista palkka.fi-palvelua. Palvelu laskee palkan sivukuluineen, muodostaa maksutiedot, hoitaa arkistoinnin ja tulorekisteri-ilmoitukset puolestasi."/>
    <s v="Palkka.fi (palkanlaskenta)"/>
    <x v="3"/>
    <s v="0.9"/>
    <m/>
    <s v="Myös luonnollisille henkilöille"/>
    <s v="Palkanlaskentaan ja ilmoittamiseen tarkoitettu palvelu, jossa ei ole lisäselvityspyyntöjen tai päätösten viestinvaihtoa, koska ko. toiminnallisuuksille ei ole tässä palvelussa tarvetta. Tietojen tarkastelu ja viestinvaihto kunkin organisaation muissa palveluissa."/>
    <m/>
    <x v="0"/>
    <x v="1"/>
    <s v=""/>
    <s v=""/>
  </r>
  <r>
    <s v="KRP - Pysäköintiluvat yrityksille ja yhdistyksille"/>
    <s v="Huolto- tai muiden pysäköintilupien hakeminen"/>
    <s v="Pysäköintilupa"/>
    <x v="0"/>
    <s v="1.0"/>
    <m/>
    <s v="Myös luonnollisille henkilöille"/>
    <m/>
    <m/>
    <x v="1"/>
    <x v="10"/>
    <s v="yli 100 000"/>
    <s v=""/>
  </r>
  <r>
    <s v="Palkkaturvapalvelut"/>
    <s v="Palkkaturvan pääasiakas on luonnollinen henkilö mutta prosessissa on mukana vastapuolena työnantaja, joka on elinkeinotoimija. Hakijana luonnollinen henkilö noin 88 % tapauksista. Hakijana voi toimia myös ammattiliitto (4 %) tai asianajotoimisto (konkurssipesä) (8 %). Tällä hetkellä elinkeinotoimijoista ammattiliitoilla käytössä sähköinen asiointipalvelu, muilla salattu sähköposti."/>
    <s v="Palkkaturvapalvelut"/>
    <x v="5"/>
    <s v="0.9"/>
    <s v="Q4/2021"/>
    <s v="Myös luonnollisille henkilöille"/>
    <s v="Digi- ja väestötietoviraston Suomi.fi-yritysviestipalvelu ei tarjoa valtuutuksiin perustuvia postilaatikoita vaan yrityksen kaikki valtuutetut näkevät kaikki viestit. Tämän vuoksi moni yritys ei käytä yritysviestipalvelua, jonka kautta työnantaja voisi osallistua hakemusprosessiin sähköisesti."/>
    <m/>
    <x v="0"/>
    <x v="8"/>
    <s v=""/>
    <s v=""/>
  </r>
  <r>
    <s v="Palosuojelurahasto"/>
    <s v="Valtionavustukset tulipalojen ehkäisyä ja pelastustoimen edistämistä koskeviin hankkeisiin"/>
    <s v="Palosuojelurahasto"/>
    <x v="5"/>
    <s v="0.5"/>
    <s v="Q1/2022"/>
    <s v="Myös luonnollisille henkilöille"/>
    <s v="Rahasto toimii ensimmäisenä pilottina valtionhallinnon yhteisessä valtionavustushankkeessa. Rahasto pilotoi uudessa järjestelmässä yleisavustushakua, joka on suunnattu pelastusalan järjestöille ja muille vastaaville yhteisöille. Nyt syksyllä pilotoidaan hakuilmoitusta ja ensi keväänä koko yleisavustushaku on tarkoitus toteuttaa uudessa valtionavustusjärjestelmässä. Hyvä digiaste yleisavustusten osalta saavutetaan näin ollen 2022 ja muiden avustustyyppien osalta tämän jälkeen portaittain. Uuteen järjestelmään siirtymistä on toteutettu tiiviissä yhteistyössä avustusten hakijoiden, hanketoimiston sekä Valtiokonttorin kanssa. Mikäli järjestelmän käyttöönottoon tulee viiveitä tai palvelu ei toimi odotetusti, muodostaisi se esteen rahaston digitaalisten palvelujen parantumiselle. Yleisavustusten jälkeen järjestelmään siirtyy erikseen sovittavan aikataulun puitteissa rahaston muut avustustyypit. Tällä hetkellä avustushakemukset saapuvat rahaston virkasähköpostiin, josta ne välitetään ministeriön kirjaamoon. Jokainen avustus muodostaa oman projektikoodin, jolloin avustusten hallinnointi sähköisessä VAHVA järjestelmässä mahdollistuu. Prosessi on toimiva mutta uuteen järjestelmään siirtyminen parantaa rahaston digiastetta paljon."/>
    <m/>
    <x v="0"/>
    <x v="5"/>
    <s v=""/>
    <s v=""/>
  </r>
  <r>
    <s v="Palveluntuottajien haku"/>
    <s v="Asiakas voi hakea järjestelmästä kuntoutuksen palveluntuottajia"/>
    <s v="Palveluntuottajien haku"/>
    <x v="2"/>
    <s v="yli 1.1"/>
    <m/>
    <s v="Myös luonnollisille henkilöille"/>
    <m/>
    <m/>
    <x v="0"/>
    <x v="4"/>
    <s v=""/>
    <s v=""/>
  </r>
  <r>
    <s v="Pankille tiedot opintolainan takauksesta"/>
    <s v="Pankille opintolainakannan ylläpitoon liittyvät tiedot sekä opiskelijoiden opintolainan nostamiseen liittyvät tiedot tiedonsiirtona"/>
    <s v="Pankille tiedot opintolainan takauksesta"/>
    <x v="2"/>
    <s v="yli 1.1"/>
    <m/>
    <s v="Vain elinkeinotoimintaa harjoittaville"/>
    <m/>
    <m/>
    <x v="0"/>
    <x v="4"/>
    <s v=""/>
    <s v=""/>
  </r>
  <r>
    <s v="Paperittoman ajoneuvon rekisteröintikatsastus ja rekisteröinti"/>
    <s v="Selvitys paperittoman ajoneuvon rekisteröintiä ja rekisteröintikatsastusta varten."/>
    <s v="Paperittoman ajoneuvon rekisteröintikatsastus ja rekisteröinti"/>
    <x v="1"/>
    <s v="0.3"/>
    <s v="Myöhemmin"/>
    <s v="Myös luonnollisille henkilöille"/>
    <s v="Katsastajan on fyysisesti tarkastettava ja tunnistettava ajoneuvo rekisteröintikatsastuksessa.  Asiakas saa lomakkeen täytettäväksi rekisteröintikatsastuksen yhteydessä, jolloin paperilomake on käytännöllinen ratkaisu. Lomakkeeseen tekevät merkintöjä sekä ajoneuvon omistaja että katsastaja."/>
    <m/>
    <x v="0"/>
    <x v="0"/>
    <s v=""/>
    <s v=""/>
  </r>
  <r>
    <s v="Part 145 Approval Application for initial grant / Application for change"/>
    <s v="Ilma-alusten huolto-organisaation hyväksymishakemus"/>
    <s v="Part 145 Approval Application for initial grant / Application for change"/>
    <x v="0"/>
    <s v="0.3"/>
    <s v="Myöhemmin"/>
    <s v="Vain elinkeinotoimintaa harjoittaville"/>
    <s v="Yleinen taloudellinen tilanne"/>
    <m/>
    <x v="0"/>
    <x v="0"/>
    <s v=""/>
    <s v=""/>
  </r>
  <r>
    <s v="Part 147 Approval  Application for initial grant / Application for change"/>
    <s v="Ilma-alusten huoltohenkilöstön koulutusorganisaation hyväksymishakemus"/>
    <s v="Part 147 Approval  Application for initial grant / Application for change"/>
    <x v="0"/>
    <s v="0.3"/>
    <s v="Myöhemmin"/>
    <s v="Vain elinkeinotoimintaa harjoittaville"/>
    <s v="Yleinen taloudellinen tilanne"/>
    <m/>
    <x v="0"/>
    <x v="0"/>
    <s v=""/>
    <s v=""/>
  </r>
  <r>
    <s v="Part M Subpart F Approval  Application for initial grant / Application for change"/>
    <s v="Ilma-aluksen huolto-organisaation hyväksymishakemus muille kuin kaupalliseen ilmakuljetukseen käytettäville ilma-aluksille."/>
    <s v="Part M Subpart F Approval  Application for initial grant / Application for change"/>
    <x v="0"/>
    <s v="0.3"/>
    <s v="Myöhemmin"/>
    <s v="Vain elinkeinotoimintaa harjoittaville"/>
    <s v="Yleinen taloudellinen tilanne"/>
    <m/>
    <x v="0"/>
    <x v="0"/>
    <s v=""/>
    <s v=""/>
  </r>
  <r>
    <s v="Part M Subpart G Approval  Application for initial grant / Application for change"/>
    <s v="Jatkuvan lentokelpoisuuden hallintaorganisaation hyväksymishakemus"/>
    <s v="Part M Subpart G Approval  Application for initial grant / Application for change"/>
    <x v="0"/>
    <s v="0.3"/>
    <s v="Myöhemmin"/>
    <s v="Vain elinkeinotoimintaa harjoittaville"/>
    <s v="Yleinen taloudellinen tilanne"/>
    <m/>
    <x v="0"/>
    <x v="0"/>
    <s v=""/>
    <s v=""/>
  </r>
  <r>
    <s v="Passitusilmoittamisen sanoma-asiointi yritysasiakkaille"/>
    <s v="Yritys antaa passitusilmoituksen sanoma-asioinnnilla Tullille tullaamattoman tavaran kuljettamisesta Euroopan unionin alueella."/>
    <s v="Passitusilmoittamisen sanoma-asiointi yritysasiakkaille"/>
    <x v="1"/>
    <s v="yli 1.1"/>
    <m/>
    <s v="Vain elinkeinotoimintaa harjoittaville"/>
    <m/>
    <m/>
    <x v="0"/>
    <x v="1"/>
    <s v=""/>
    <s v=""/>
  </r>
  <r>
    <s v="Passitusilmoituksen tekeminen yritysasiakkaana"/>
    <s v="Yritys antaa passitusilmoituksen Tullille tullaamattoman tavaran kuljettamisesta Euroopan unionin alueella."/>
    <s v="Passitusilmoituksen tekeminen yritysasiakkaana"/>
    <x v="2"/>
    <s v="1.1"/>
    <m/>
    <s v="Myös luonnollisille henkilöille"/>
    <m/>
    <m/>
    <x v="0"/>
    <x v="1"/>
    <s v=""/>
    <s v=""/>
  </r>
  <r>
    <s v="Pelastustoimen laiteliikkeen toimintailmoitus"/>
    <s v="Toiminnanharjoittajan ilmoitus toiminnasta, vastuuhenkilöstä tai muutoksista"/>
    <s v="Pelastustoimen laiteliikkeen toimintailmoitus"/>
    <x v="1"/>
    <s v="1.0"/>
    <m/>
    <s v="Vain elinkeinotoimintaa harjoittaville"/>
    <m/>
    <m/>
    <x v="0"/>
    <x v="8"/>
    <s v=""/>
    <s v=""/>
  </r>
  <r>
    <s v="Pelastustoimen laitteiden asennus-, huolto- ja tarkastusliikkeen vastuuhenkilön pätevyyshakemus"/>
    <s v="Vastuuhenkilön pätevyyshakemus"/>
    <s v="Pelastustoimen laitteiden asennus-, huolto- ja tarkastusliikkeen vastuuhenkilön pätevyyshakemus"/>
    <x v="0"/>
    <s v="1.0"/>
    <m/>
    <s v="Myös luonnollisille henkilöille"/>
    <m/>
    <m/>
    <x v="0"/>
    <x v="8"/>
    <s v=""/>
    <s v=""/>
  </r>
  <r>
    <s v="Peltotuet"/>
    <s v="Toimija voi hakea tukea peltoviljelyyn. Osapalvelu Tukioikeuksien myöntö ja siirto&quot; on digiasteella 0.3. Tämä osapalvelu näillä näkymin lakkaa uuden ohjelmakauden alussa 2023, jolloin Peltotuet -palvelun digiaste nousee 1.1 -tasolle.&quot;"/>
    <s v="Peltotuet"/>
    <x v="5"/>
    <s v="0.3"/>
    <s v="Myöhemmin"/>
    <s v="Myös luonnollisille henkilöille"/>
    <m/>
    <s v="EU-asetus (useita)"/>
    <x v="0"/>
    <x v="17"/>
    <s v=""/>
    <s v="Maa- ja metsätalousministeriö"/>
  </r>
  <r>
    <s v="Huoltopysäköintilupa ja -tunnus"/>
    <s v="Yritys tai yhteisö voi lunastaa ajoneuvoon kaupungin huoltopysäköintitunnuksen."/>
    <s v="Pysäköintilupa"/>
    <x v="0"/>
    <s v="Ei digitoteutusta"/>
    <s v="Q1/2022"/>
    <s v="Vain elinkeinotoimintaa harjoittaville"/>
    <m/>
    <m/>
    <x v="1"/>
    <x v="3"/>
    <s v="yli 100 000"/>
    <s v=""/>
  </r>
  <r>
    <s v="Pysäköintiluvat yrityksille ja viranomaisille"/>
    <s v="Pysäköintiluvat yrityksille ja viranomaisille kaupungin aikarajoitetuilla pysäköintialueilla"/>
    <s v="Pysäköintilupa"/>
    <x v="0"/>
    <s v="1.0"/>
    <m/>
    <s v="Vain elinkeinotoimintaa harjoittaville"/>
    <m/>
    <m/>
    <x v="1"/>
    <x v="6"/>
    <s v="40 001 - 100 000"/>
    <s v=""/>
  </r>
  <r>
    <s v="Pysäköintiluvat"/>
    <s v="Yrityspysäköintilupa, päiväpysäköintilupa, aluepysäköintilupa. Kaupungin palvelupiste Osviitasta voi ostaa alue-, vuorokausi- ja yrityspysäköintilupia kaupungin hallinnoimille pysäköintialueille."/>
    <s v="Pysäköintilupa"/>
    <x v="0"/>
    <s v="Ei digitoteutusta"/>
    <s v="Myöhemmin"/>
    <s v="Myös luonnollisille henkilöille"/>
    <m/>
    <m/>
    <x v="1"/>
    <x v="13"/>
    <s v="40 001 - 100 000"/>
    <s v=""/>
  </r>
  <r>
    <s v="Pysäköintiluvat yrityksille ja viranomaisille"/>
    <s v="Pysäköintiluvat yrityksille ja viranomaisille kaupungin aikarajoitetuilla pysäköintialueilla"/>
    <s v="Pysäköintilupa"/>
    <x v="0"/>
    <s v="0.5"/>
    <m/>
    <s v="Vain elinkeinotoimintaa harjoittaville"/>
    <s v="Pieni volyyminen palvelu"/>
    <m/>
    <x v="1"/>
    <x v="15"/>
    <s v="yli 100 000"/>
    <s v=""/>
  </r>
  <r>
    <s v="Oikaisuvaatimus ajoneuvon siirtokustannusten korvauspäätöksestä"/>
    <m/>
    <s v="Pysäköintivirhemaksun oikaisuvaatimus"/>
    <x v="3"/>
    <s v="1.0"/>
    <m/>
    <m/>
    <m/>
    <s v="Laki pysäköinninvalvonnasta (727/2011)"/>
    <x v="1"/>
    <x v="6"/>
    <s v="yli 100 000"/>
    <s v="Sisäministeriö"/>
  </r>
  <r>
    <s v="Poikkeus alus-ja lastijätteiden jättöpakosta"/>
    <s v="Jätteiden jättöpakkoa ja ilmoitusvelvollisuutta koskeva poikkeus"/>
    <s v="Poikkeus alus-ja lastijätteiden jättöpakosta"/>
    <x v="0"/>
    <s v="0.3"/>
    <s v="Myöhemmin"/>
    <s v="Myös luonnollisille henkilöille"/>
    <s v="Yleinen taloudellinen tilanne"/>
    <m/>
    <x v="0"/>
    <x v="0"/>
    <s v=""/>
    <s v=""/>
  </r>
  <r>
    <s v="Poikkeuslupa ajoneuvon ja ajoneuvoyhdistelmän mitoista ja massoista"/>
    <s v="Voit hakea lupaa poiketa ajoneuvoa ja ajoneuvoyhdistelmää koskevista mitta- ja massavaatimuksista, jos se on tarpeen uuden tekniikan kokeilun, tuotekehityksen tai muun erityisen syyn takia."/>
    <s v="Poikkeuslupa ajoneuvon ja ajoneuvoyhdistelmän mitoista ja massoista"/>
    <x v="0"/>
    <s v="0.5"/>
    <s v="Myöhemmin"/>
    <s v="Myös luonnollisille henkilöille"/>
    <s v="Yleinen taloudellinen tilanne"/>
    <m/>
    <x v="0"/>
    <x v="0"/>
    <s v=""/>
    <s v=""/>
  </r>
  <r>
    <s v="Poikkeuslupa auton tai perävaunun rakenteen muuttamiselle"/>
    <s v="Voit hakea lupaa poiketa auton tai perävaunun rakenteen muuttamista koskevista vaatimuksista, jos sinulla on jokin erityinen syy tehdä tätä mittavampi muutos."/>
    <s v="Poikkeuslupa auton tai perävaunun rakenteen muuttamiselle"/>
    <x v="0"/>
    <s v="0.5"/>
    <s v="Myöhemmin"/>
    <s v="Myös luonnollisille henkilöille"/>
    <s v="Yleinen taloudellinen tilanne"/>
    <m/>
    <x v="0"/>
    <x v="0"/>
    <s v=""/>
    <s v=""/>
  </r>
  <r>
    <s v="Poikkeuslupa erikoiskuljetusajoneuvolle"/>
    <s v="Voit hakea poikkeuslupaa erikoiskuljetusajoneuvolle, joka on joko ylimassainen tai ylimittainen (kuormaamattomana)."/>
    <s v="Poikkeuslupa erikoiskuljetusajoneuvolle"/>
    <x v="0"/>
    <s v="0.5"/>
    <s v="Myöhemmin"/>
    <s v="Myös luonnollisille henkilöille"/>
    <s v="Yleinen taloudellinen tilanne"/>
    <m/>
    <x v="0"/>
    <x v="0"/>
    <s v=""/>
    <s v=""/>
  </r>
  <r>
    <s v="Poikkeuslupa käytettynä maahantuotavalle valmistussarjan viimeiselle ajoneuvolle (ns. jälkihäntälupa)"/>
    <s v="Jos tuot ulkomailta käytetyn ajoneuvon, joka on edellisessä rekisteröintimaassa hyväksytty valmistussarjan viimeisiä ajoneuvoja koskevan menettelyn mukaisesti (ns. häntälupa), edellyttää se Traficomin poikkeusluvan (ns. jälkihäntälupa) ennen kuin sitä voidaan hyväksyä rekisteröintikatsastuksessa."/>
    <s v="Poikkeuslupa käytettynä maahantuotavalle valmistussarjan viimeiselle ajoneuvolle (ns. jälkihäntälupa)"/>
    <x v="0"/>
    <s v="0.5"/>
    <s v="Myöhemmin"/>
    <s v="Myös luonnollisille henkilöille"/>
    <s v="Yleinen taloudellinen tilanne"/>
    <m/>
    <x v="0"/>
    <x v="0"/>
    <s v=""/>
    <s v=""/>
  </r>
  <r>
    <s v="Poikkeuslupa L-luokan ajoneuvon rakenteen muuttamiselle"/>
    <s v="Voit hakea lupaa poiketa L-luokan ajoneuvon rakenteen muuttamista koskevista vaatimuksista, jos sinulla on jokin erityinen syy tehdä tätä mittavampi muutos."/>
    <s v="Poikkeuslupa L-luokan ajoneuvon rakenteen muuttamiselle"/>
    <x v="0"/>
    <s v="0.5"/>
    <s v="Myöhemmin"/>
    <s v="Myös luonnollisille henkilöille"/>
    <s v="Yleinen taloudellinen tilanne"/>
    <m/>
    <x v="0"/>
    <x v="0"/>
    <s v=""/>
    <s v=""/>
  </r>
  <r>
    <s v="Poikkeuslupa nastan ulkonemasta"/>
    <s v="Voit hakea lupaa poiketa nastan ulkonemaa koskevista vaatimuksista, jos osallistut ajoneuvolla rallikilpailuihin."/>
    <s v="Poikkeuslupa nastan ulkonemasta"/>
    <x v="0"/>
    <s v="0.5"/>
    <s v="Myöhemmin"/>
    <s v="Myös luonnollisille henkilöille"/>
    <s v="Yleinen taloudellinen tilanne"/>
    <m/>
    <x v="0"/>
    <x v="0"/>
    <s v=""/>
    <s v=""/>
  </r>
  <r>
    <s v="Poikkeuslupa rautateiden viranomaismääräyksiin"/>
    <s v="Rataverkon haltija tai raideliikenteen harjoittaja hakee Traficomilta lupaa poiketa viranomaismääräyksestä."/>
    <s v="Poikkeuslupa rautateiden viranomaismääräyksiin"/>
    <x v="0"/>
    <s v="Ei digitoteutusta"/>
    <s v="Myöhemmin"/>
    <s v="Vain elinkeinotoimintaa harjoittaville"/>
    <s v="Yleinen taloudellinen tilanne"/>
    <m/>
    <x v="0"/>
    <x v="0"/>
    <s v=""/>
    <s v=""/>
  </r>
  <r>
    <s v="Poikkeuslupa talvi- ja nastarenkaiden käyttöajasta"/>
    <s v="Voit hakea lupaa poiketa talvi- ja nastarenkaiden käyttöaikaa koskevista vaatimuksista erityisen syyn takia."/>
    <s v="Poikkeuslupa talvi- ja nastarenkaiden käyttöajasta"/>
    <x v="0"/>
    <s v="0.5"/>
    <s v="Myöhemmin"/>
    <s v="Myös luonnollisille henkilöille"/>
    <s v="Yleinen taloudellinen tilanne"/>
    <m/>
    <x v="0"/>
    <x v="0"/>
    <s v=""/>
    <s v=""/>
  </r>
  <r>
    <s v="Poikkeuslupa teknisistä vaatimuksista ja vaatimustenmukaisuuden osoittamisesta (muu kuin ns. häntä- tai jälkihäntälupa)"/>
    <s v="Voit hakea lupaa poiketa ajoneuvoa koskevista teknisistä vaatimuksista tai vaatimustenmukaisuuden osoittamisesta erityisen syyn takia."/>
    <s v="Poikkeuslupa teknisistä vaatimuksista ja vaatimustenmukaisuuden osoittamisesta (muu kuin ns. häntä- tai jälkihäntälupa)"/>
    <x v="0"/>
    <s v="0.5"/>
    <s v="Myöhemmin"/>
    <s v="Myös luonnollisille henkilöille"/>
    <s v="Yleinen taloudellinen tilanne"/>
    <m/>
    <x v="0"/>
    <x v="0"/>
    <s v=""/>
    <s v=""/>
  </r>
  <r>
    <s v="Poikkeuslupa valmistussarjan viimeisille ajoneuvoille (ns. häntälupa)"/>
    <s v="Valmistussarjan viimeisillä ajoneuvoilla (End of Series) tarkoitetaan varastossa olevia uusia, rekisteröimättömiä ajoneuvoja, joita ei voida rekisteröidä, myydä tai ottaa käyttöön, koska voimaan on tullut uusia teknisiä vaatimuksia, joita ajoneuvot eivät täytä."/>
    <s v="Poikkeuslupa valmistussarjan viimeisille ajoneuvoille (ns. häntälupa)"/>
    <x v="0"/>
    <s v="0.5"/>
    <s v="Myöhemmin"/>
    <s v="Vain elinkeinotoimintaa harjoittaville"/>
    <s v="Yleinen taloudellinen tilanne"/>
    <m/>
    <x v="0"/>
    <x v="0"/>
    <s v=""/>
    <s v=""/>
  </r>
  <r>
    <s v="Polttoainemaksun vapauttamishakemus"/>
    <s v="Traficomilla on oikeus myöntää vapautus polttoainemaksun maksamisesta erityisestä syystä. Tällainen syy voi olla esimerkiksi ajoneuvon suuri koko tai harvat käyttökerrat."/>
    <s v="Polttoainemaksun vapauttamishakemus"/>
    <x v="0"/>
    <s v="0.5"/>
    <s v="Myöhemmin"/>
    <s v="Myös luonnollisille henkilöille"/>
    <s v="Yleinen taloudellinen tilanne"/>
    <m/>
    <x v="0"/>
    <x v="0"/>
    <s v=""/>
    <s v=""/>
  </r>
  <r>
    <s v="Portnet-järjestelmä"/>
    <s v="Alusten saapumis- ja lähtöilmoitukset kaupallisessa meriliikenteessä"/>
    <s v="Portnet-järjestelmä"/>
    <x v="1"/>
    <s v="Ei digitoteutusta"/>
    <m/>
    <s v="Vain elinkeinotoimintaa harjoittaville"/>
    <m/>
    <m/>
    <x v="0"/>
    <x v="0"/>
    <s v=""/>
    <s v=""/>
  </r>
  <r>
    <s v="Postitoimintailmoitus"/>
    <s v="Kirjelähetyksiä koskevasta postitoiminnasta on ennen toiminnan aloittamista tehtävä postitoimintailmoitus. Asiointipalvelun osalta ei ole kehittämistarvetta."/>
    <s v="Postitoimintailmoitus"/>
    <x v="1"/>
    <s v="0.5"/>
    <m/>
    <s v="Vain elinkeinotoimintaa harjoittaville"/>
    <m/>
    <m/>
    <x v="0"/>
    <x v="0"/>
    <s v=""/>
    <s v=""/>
  </r>
  <r>
    <s v="PRH:n tietopalvelut"/>
    <s v="PRH:n rekistereistä on tarjolla tietoja teknisten rajapintojen kautta, poimintoina, käyttöliittymien kautta niin kansalaisille, elinkeinoelämälle kuin julkiselle sektorille.  Tietoja on tarjolla rakenteisessa muodossa laajalti."/>
    <s v="PRH:n tietopalvelut"/>
    <x v="2"/>
    <s v="1.1"/>
    <m/>
    <s v="Myös luonnollisille henkilöille"/>
    <m/>
    <m/>
    <x v="0"/>
    <x v="8"/>
    <s v=""/>
    <s v=""/>
  </r>
  <r>
    <s v="Puhelinverkon numerointi"/>
    <s v="Traficom myöntää teleyritysten käyttöön niiden tarvitsemat puhelinnumerot ja tunnukset. Asiointipalvelun osalta ei ole kehittämistarvetta."/>
    <s v="Puhelinverkon numerointi"/>
    <x v="0"/>
    <s v="0.5"/>
    <m/>
    <s v="Myös luonnollisille henkilöille"/>
    <m/>
    <m/>
    <x v="0"/>
    <x v="0"/>
    <s v=""/>
    <s v=""/>
  </r>
  <r>
    <s v="Puolustustarvikkeiden vientivalvonnan asiointipalvelu"/>
    <s v="Ulkoministeriön ja puolustusministeriön yhteinen asiointipalvelu."/>
    <s v="Puolustustarvikkeiden vientivalvonnan asiointipalvelu"/>
    <x v="0"/>
    <s v="1.1"/>
    <m/>
    <s v="Myös luonnollisille henkilöille"/>
    <m/>
    <m/>
    <x v="0"/>
    <x v="24"/>
    <s v=""/>
    <s v=""/>
  </r>
  <r>
    <s v="Purkuavustus"/>
    <s v="Avustuksen hakeminen ARA-talon purkamiskustannuksiin"/>
    <s v="Purkuavustus"/>
    <x v="5"/>
    <s v="0.5"/>
    <s v="Q4/2022"/>
    <s v="Vain elinkeinotoimintaa harjoittaville"/>
    <s v="Odottaa vuoroaan toteutettavien priorisointilistalla ko. tietojärjestelmän osalta (useita avustuksia samassa järjestelmässä)."/>
    <m/>
    <x v="0"/>
    <x v="20"/>
    <s v=""/>
    <s v=""/>
  </r>
  <r>
    <s v="Pursiseurojen erikoislipun käyttöoikeuden myöntäminen"/>
    <s v="Myönnetään pursiseuralle erikoislipun käyttöoikeus."/>
    <s v="Pursiseurojen erikoislipun käyttöoikeuden myöntäminen"/>
    <x v="0"/>
    <s v="0.3"/>
    <s v="Myöhemmin"/>
    <m/>
    <s v="Yleinen taloudellinen tilanne"/>
    <m/>
    <x v="0"/>
    <x v="0"/>
    <s v=""/>
    <s v=""/>
  </r>
  <r>
    <s v="Puutarhatuet"/>
    <s v="Toimija voi hakea tukea puutarhaviljelyyn."/>
    <s v="Puutarhatuet"/>
    <x v="5"/>
    <s v="1.0"/>
    <m/>
    <s v="Myös luonnollisille henkilöille"/>
    <m/>
    <s v=""/>
    <x v="0"/>
    <x v="17"/>
    <s v=""/>
    <s v=""/>
  </r>
  <r>
    <s v="Puutavaran tehdasmittauksen valvonta"/>
    <s v="Tehdasmittauksen valvonnan perustana on tehdasmittausilmoitus, jonka tehtaan oma mittaaja on velvoitettu toimittamaan Luonnonvarakeskukseen."/>
    <s v="Puutavaran tehdasmittauksen valvonta"/>
    <x v="1"/>
    <s v="0.5"/>
    <s v="Q4/2021"/>
    <s v="Vain elinkeinotoimintaa harjoittaville"/>
    <m/>
    <m/>
    <x v="0"/>
    <x v="20"/>
    <s v=""/>
    <s v=""/>
  </r>
  <r>
    <s v="Puutavaran virallinen mittaus"/>
    <s v="Virallista mittausta voi hakea puutavaran mittausosapuoli. Sitä haetaan perusmittausta (luovutus-, työ- tai urakointimittaus) koskevan erimielisyyden ratkaisemiseksi."/>
    <s v="Puutavaran virallinen mittaus"/>
    <x v="1"/>
    <s v="0.5"/>
    <s v="Q4/2021"/>
    <s v="Myös luonnollisille henkilöille"/>
    <m/>
    <m/>
    <x v="0"/>
    <x v="20"/>
    <s v=""/>
    <s v=""/>
  </r>
  <r>
    <s v="Pysäköintivirhemaksun eräpäivän siirtäminen"/>
    <s v="Asiakas voi hakea pysäköintivirhemaksun eräpäivän siirtämistä"/>
    <s v="Pysäköintivirhemaksun oikaisuvaatimus"/>
    <x v="3"/>
    <s v="1.0"/>
    <m/>
    <s v="Myös luonnollisille henkilöille"/>
    <m/>
    <s v="Laki pysäköinninvalvonnasta (727/2011)"/>
    <x v="1"/>
    <x v="6"/>
    <s v="yli 100 000"/>
    <s v="Sisäministeriö"/>
  </r>
  <r>
    <s v="Pysäköintivirhemaksun oikaisuvaatimus"/>
    <s v="Asiakas voi hakea pysäköintivirhemaksuun oikaisua"/>
    <s v="Pysäköintivirhemaksun oikaisuvaatimus"/>
    <x v="3"/>
    <s v="1.0"/>
    <m/>
    <m/>
    <m/>
    <s v="Tieliikennelaki (267/1981)"/>
    <x v="1"/>
    <x v="6"/>
    <s v="yli 100 000"/>
    <s v="Liikenne- ja viestintäministeriö"/>
  </r>
  <r>
    <s v="Oikaisuvaatimus pysäköintivirhemaksuun"/>
    <s v="Oikaisuvaatimus pysäköintivirhemaksuun sekä pysäköintiluvat yrityksille, viranomaisille ja asukkaille"/>
    <s v="Pysäköintivirhemaksun oikaisuvaatimus"/>
    <x v="1"/>
    <s v="1.0"/>
    <m/>
    <s v="Myös luonnollisille henkilöille"/>
    <m/>
    <s v="Laki pysäköinninvalvonnasta (727/2011)"/>
    <x v="1"/>
    <x v="6"/>
    <s v="40 001 - 100 000"/>
    <s v="Sisäministeriö"/>
  </r>
  <r>
    <s v="Oikaisuvaatimus pysäköinninvalvojalle"/>
    <s v="Oikaisuvaatimus pysäköintivirhemaksusta Rovaniemen kaupungin pysäköintialueilla. Tästä olemassa sähköinen lomake, mutta ei voi lisätä liitettä."/>
    <s v="Pysäköintivirhemaksun oikaisuvaatimus"/>
    <x v="0"/>
    <s v="1.0"/>
    <m/>
    <s v="Myös luonnollisille henkilöille"/>
    <m/>
    <s v="Laki pysäköinninvalvonnasta (727/2011)"/>
    <x v="1"/>
    <x v="13"/>
    <s v="40 001 - 100 000"/>
    <s v="Sisäministeriö"/>
  </r>
  <r>
    <s v="Päivähoitohakemukset"/>
    <s v="Haku päivähoitoon, E-asiointi"/>
    <s v="Päivähoitohakemukset"/>
    <x v="3"/>
    <s v="1.0"/>
    <m/>
    <s v="Myös luonnollisille henkilöille"/>
    <m/>
    <m/>
    <x v="1"/>
    <x v="15"/>
    <s v="20 001 - 40 000"/>
    <s v=""/>
  </r>
  <r>
    <s v="Päiväkotien, koulujen ja hoitolaitosten terveellisyys"/>
    <s v="Julkisten tilojen, kuten päiväkotien, koulujen, oppilaitosten ja muiden vastaavien oleskelutilojen, terveydellisten olojen valvonta kuuluu kaupunkiympäristön toimialan ympäristöterveysyksikön tehtäviin."/>
    <s v="Päiväkotien, koulujen ja hoitolaitosten terveellisyys"/>
    <x v="3"/>
    <s v="1.0"/>
    <m/>
    <m/>
    <m/>
    <s v="Terveydensuojelulaki (763/1994)"/>
    <x v="1"/>
    <x v="6"/>
    <s v="yli 100 000"/>
    <s v="Sosiaali- ja terveysministeriö"/>
  </r>
  <r>
    <s v="Rahoitusneuvonta"/>
    <s v="Rahoituskanavien neuvonta, mahdolliset tukihakemukset"/>
    <s v="Rahoitusneuvonta"/>
    <x v="4"/>
    <s v="0.5"/>
    <m/>
    <s v="Vain elinkeinotoimintaa harjoittaville"/>
    <s v="tavoitteena ei ole palvella yrittäjää täysin digitaalisesti, yrittäjien kanssa yhdessä suunniteltu palvelukokonaisuus sisältää kohtaamisia"/>
    <m/>
    <x v="1"/>
    <x v="3"/>
    <s v="6 001 - 10000"/>
    <s v=""/>
  </r>
  <r>
    <s v="Rahoitushakemusneuvonta"/>
    <s v="Yrityksille tuotettava rahoitushakemusneuvonta (sisältyy kylläkin edellä olevaan Yritysneuvonta -palveluun, mutta pitää sisällään erityispiirteitä, joiden vuoksi tuodaan tässä esiin myös erikseen). Erityispiirteenä se, että rahoitushakemusneuvonnassa saatetaan toimia eri rahoittajaviranomaisten hakemusten digitaalisessa täyttämisessä asiakkaan asiamiehenä, asiakkaalta saadun digitaalisen valtuutuksen mahdollistamana."/>
    <s v="Rahoitusneuvonta"/>
    <x v="4"/>
    <s v="0.5"/>
    <s v="Myöhemmin"/>
    <s v="Vain elinkeinotoimintaa harjoittaville"/>
    <s v="Sisältää neuvonnallisia elementtejä, jotka osin tuotettavissa digitaalisin järjestelmin."/>
    <m/>
    <x v="1"/>
    <x v="16"/>
    <s v="10 001 - 20 000"/>
    <s v=""/>
  </r>
  <r>
    <s v="Rahoitusneuvonta"/>
    <s v="Neuvontaa eri rahoitusvaihtoehdoista ja niiden soveltuvuudesta yrityksen liiketoiminnan tarpeisiin."/>
    <s v="Rahoitusneuvonta"/>
    <x v="4"/>
    <s v="Ei digitoteutusta"/>
    <s v="Q4/2022"/>
    <s v="Vain elinkeinotoimintaa harjoittaville"/>
    <m/>
    <m/>
    <x v="1"/>
    <x v="2"/>
    <s v="yli 100 000"/>
    <s v=""/>
  </r>
  <r>
    <s v="Rajan näyttö"/>
    <s v="Rajan näyttö on epävirallinen tontin rajojen osoitus asemakaava-alueella."/>
    <s v="Rajan näyttö"/>
    <x v="3"/>
    <s v="0.5"/>
    <s v="Q4/2022"/>
    <s v="Myös luonnollisille henkilöille"/>
    <s v="Ei tarvetta digitoteutukselle. Vaatii keskustelua asiakkaan ja viranomaisen välillä. Tapauksia on vähäinen määrä."/>
    <m/>
    <x v="1"/>
    <x v="2"/>
    <s v="yli 100 000"/>
    <s v=""/>
  </r>
  <r>
    <s v="Rajankäynti asemakaava-alueella"/>
    <s v="Rajankäynti on virallinen kiinteistötoimitus rajojen määräämiseksi, josta tehdään merkintä kiinteistörekisteriin."/>
    <s v="Rajankäynti asemakaava-alueella"/>
    <x v="3"/>
    <s v="0.5"/>
    <s v="Q4/2022"/>
    <s v="Myös luonnollisille henkilöille"/>
    <s v="Ei tarvetta digitoteutukselle. Hakemuksia tulee noin 1-2 kpl / vuosi."/>
    <s v="Kiinteistönmuodostamislaki (554/1995)"/>
    <x v="1"/>
    <x v="2"/>
    <s v="yli 100 000"/>
    <s v="Ympäristöministeriö"/>
  </r>
  <r>
    <s v="Purkamislupa ja purkamisilmoitus"/>
    <s v="Rakennuksen tai sen osan purkamiseen asemakaava-alueella haetaan rakennusvalvonnalta purkamislupa. Lupa tarvitaan myös asemakaava-alueen ulkopuolella, jos alueella on voimassa rakennuskielto asemakaavan laatimiseksi tai jos yleiskaavassa niin määrätään. Purkamisluvan voi hakea erikseen tai rakennusluvan yhteydessä. Jos purkamislupaa ei tarvita, niin purkamisesta pitää tehdä purkamisilmoitus rakennusvalvontaan 30 päivää ennen purkamistöiden aloittamista. Perustellusta syystä rakennusvalvonta voi vaatia purkamisluvan hakemista ennen purkamisen aloittamispäivää."/>
    <s v="Rakennuksen purkamislupa"/>
    <x v="0"/>
    <s v="1.0"/>
    <m/>
    <s v="Myös luonnollisille henkilöille"/>
    <m/>
    <s v="Maankäyttö- ja rakennuslaki (132/1999)"/>
    <x v="1"/>
    <x v="6"/>
    <s v="yli 100 000"/>
    <s v="Ympäristöministeriö"/>
  </r>
  <r>
    <s v="Päätös TIR-järjestelmään hyväksymisestä"/>
    <s v="Tullin päätös TIR-järjestelmään hyväksymisestä on edellytys TIR-passitusmenettelyn käytölle."/>
    <s v="Päätös TIR-järjestelmään hyväksymisestä"/>
    <x v="0"/>
    <s v="0.5"/>
    <s v="Q3/2022"/>
    <s v="Vain elinkeinotoimintaa harjoittaville"/>
    <s v="Hakemus lähetetään SKAL ry:lle eli palvelutapahtuman aloitus on toisen organisaation hallinnassa."/>
    <m/>
    <x v="0"/>
    <x v="1"/>
    <s v=""/>
    <s v=""/>
  </r>
  <r>
    <s v="Radan kiinteän rakenteellisen osajärjestelmän käyttöönottoluvan myöntäminen"/>
    <s v="Hankkeen valmistuessa rataverkon haltija hakee lopullista käyttöönottolupaa Traficomilta."/>
    <s v="Radan kiinteän rakenteellisen osajärjestelmän käyttöönottoluvan myöntäminen"/>
    <x v="0"/>
    <s v="0.3"/>
    <s v="Myöhemmin"/>
    <s v="Vain elinkeinotoimintaa harjoittaville"/>
    <s v="Yleinen taloudellinen tilanne"/>
    <m/>
    <x v="0"/>
    <x v="0"/>
    <s v=""/>
    <s v=""/>
  </r>
  <r>
    <s v="Radan yleissuunnitelman tai ratasuunnitelman hyväksyminen"/>
    <s v="Rataverkon haltija hakee radan yleissuunnitelman tai ratasuunnitelman hyväksyntää Traficomilta."/>
    <s v="Radan yleissuunnitelman tai ratasuunnitelman hyväksyminen"/>
    <x v="0"/>
    <s v="Ei digitoteutusta"/>
    <s v="Myöhemmin"/>
    <s v="Vain elinkeinotoimintaa harjoittaville"/>
    <s v="Yleinen taloudellinen tilanne"/>
    <m/>
    <x v="0"/>
    <x v="0"/>
    <s v=""/>
    <s v=""/>
  </r>
  <r>
    <s v="Radio- ja televisiotoiminnan toimiluvat"/>
    <s v="Palvelun kautta voi hakea radio- ja televisiotoimintaa liittyvää toimilupaa. Asiointipalvelun osalta ei ole kehittämistarvetta."/>
    <s v="Radio- ja televisiotoiminnan toimiluvat"/>
    <x v="0"/>
    <s v="0.5"/>
    <m/>
    <s v="Myös luonnollisille henkilöille"/>
    <m/>
    <m/>
    <x v="0"/>
    <x v="0"/>
    <s v=""/>
    <s v=""/>
  </r>
  <r>
    <s v="Radiokatsastus"/>
    <s v="Traficomin radiotarkastajat sekä nimetyt katsastajat suorittavat alusten radiolaitteiden perus-, uusinta- ja määräaikaiskatsastuksia."/>
    <s v="Radiokatsastus"/>
    <x v="0"/>
    <s v="0.5"/>
    <s v="Myöhemmin"/>
    <s v="Myös luonnollisille henkilöille"/>
    <s v="Yleinen taloudellinen tilanne"/>
    <m/>
    <x v="0"/>
    <x v="0"/>
    <s v=""/>
    <s v=""/>
  </r>
  <r>
    <s v="Radioluvat ja tunnukset: Veneilijät ja merenkulku"/>
    <s v="Veneilijöiden ja merenkulun radiolähetinten hallussapitoon ja käyttöön tarvitaan radiolupa, jonka myöntää Liikenne- ja viestintävirasto Traficom."/>
    <s v="Radioluvat ja tunnukset: Veneilijät ja merenkulku"/>
    <x v="0"/>
    <m/>
    <m/>
    <s v="Myös luonnollisille henkilöille"/>
    <m/>
    <m/>
    <x v="0"/>
    <x v="0"/>
    <s v=""/>
    <s v=""/>
  </r>
  <r>
    <s v="Radioluvat sekä radioviestinnän tunnukset (heti voimaan tuleva, 6 eri radiolupalajia)"/>
    <s v="Palvelusta voi hakea radiolupaa, joka tulee heti voimaan asiakkaan maksettua ensimmäisen vuoden taajuusmaksun."/>
    <s v="Radioluvat sekä radioviestinnän tunnukset (heti voimaan tuleva, 6 eri radiolupalajia)"/>
    <x v="2"/>
    <s v="1.0"/>
    <m/>
    <s v="Myös luonnollisille henkilöille"/>
    <m/>
    <m/>
    <x v="0"/>
    <x v="0"/>
    <s v=""/>
    <s v=""/>
  </r>
  <r>
    <s v="Radioluvat sekä radioviestinnän tunnukset (käsittelyä vaativa, kaikki radiolupalajit)"/>
    <s v="Palvelusta voi hakea radiolupaa, joka tulee vireille asiakkaan jätettyä hakemuksen. Asiointipalvelun osalta ei ole kehittämistarvetta."/>
    <s v="Radioluvat sekä radioviestinnän tunnukset (käsittelyä vaativa, kaikki radiolupalajit)"/>
    <x v="0"/>
    <s v="0.9"/>
    <m/>
    <s v="Myös luonnollisille henkilöille"/>
    <m/>
    <m/>
    <x v="0"/>
    <x v="0"/>
    <s v=""/>
    <s v=""/>
  </r>
  <r>
    <s v="Radonmittausmenetelmien hyväksyntä"/>
    <s v="Hyväksyntää varten Säteilyturvakeskukselle toimitetaan hakemus, jossa selvitetään, miten säteilylaissa ja sen perusteella annetuissa muissa säädöksissä esitetyt vaatimukset toteutuvat."/>
    <s v="Radonmittausmenetelmien hyväksyntä"/>
    <x v="0"/>
    <s v="Ei digitoteutusta"/>
    <s v="Myöhemmin"/>
    <s v="Vain elinkeinotoimintaa harjoittaville"/>
    <s v="Volyymit ovat erittäin pieniä (maksimissaan muutama vuodessa)"/>
    <m/>
    <x v="0"/>
    <x v="9"/>
    <s v=""/>
    <s v=""/>
  </r>
  <r>
    <s v="Radonmittauspalvelu"/>
    <s v="Liiketaloudellinen radonmittauspalvelu asuntoihin ja tavanomaisille työpaikoille."/>
    <s v="Radonmittauspalvelu"/>
    <x v="3"/>
    <s v="1.1"/>
    <m/>
    <s v="Myös luonnollisille henkilöille"/>
    <m/>
    <m/>
    <x v="0"/>
    <x v="9"/>
    <s v=""/>
    <s v=""/>
  </r>
  <r>
    <s v="Rahankeräys- ja arpajaisasioiden tilitykset"/>
    <m/>
    <s v="Rahankeräys- ja arpajaisasioiden tilitykset"/>
    <x v="1"/>
    <s v="0.5"/>
    <m/>
    <s v="Myös luonnollisille henkilöille"/>
    <s v="Sähköisen asioinnin kehityskustannukset tulee jyvittää kyseisen palvelun palveluhintoihin. Tästä syystä pienivolyymisten palveluiden digitalisointi on taloudellisesti mahdotonta ilman erillisrahoitusta."/>
    <m/>
    <x v="0"/>
    <x v="5"/>
    <s v=""/>
    <s v=""/>
  </r>
  <r>
    <s v="Rahankeräys: Pienkeräysilmoitus"/>
    <m/>
    <s v="Rahankeräys: Pienkeräysilmoitus"/>
    <x v="1"/>
    <s v="Ei digitoteutusta"/>
    <m/>
    <s v="Myös luonnollisille henkilöille"/>
    <m/>
    <m/>
    <x v="0"/>
    <x v="5"/>
    <s v=""/>
    <s v=""/>
  </r>
  <r>
    <s v="Rahankeräys: Rahankeräyslupa"/>
    <m/>
    <s v="Rahankeräys: Rahankeräyslupa"/>
    <x v="0"/>
    <s v="Ei digitoteutusta"/>
    <m/>
    <s v="Vain elinkeinotoimintaa harjoittaville"/>
    <m/>
    <m/>
    <x v="0"/>
    <x v="5"/>
    <s v=""/>
    <s v=""/>
  </r>
  <r>
    <s v="Rahankeräys: Rahankeräysluvan muutos"/>
    <m/>
    <s v="Rahankeräys: Rahankeräysluvan muutos"/>
    <x v="0"/>
    <s v="0.5"/>
    <m/>
    <s v="Vain elinkeinotoimintaa harjoittaville"/>
    <s v="Sähköisen asioinnin kehityskustannukset tulee jyvittää kyseisen palvelun palveluhintoihin. Tästä syystä pienivolyymisten palveluiden digitalisointi on taloudellisesti mahdotonta ilman erillisrahoitusta."/>
    <m/>
    <x v="0"/>
    <x v="5"/>
    <s v=""/>
    <s v=""/>
  </r>
  <r>
    <s v="Rahoituksen asiointipalvelu"/>
    <s v="Business Finlandin asiointipalvelussa voit lähettää rahoitushakemuksen sekä hoitaa rahoitettavan projektin raportoinnin ja tilityksen. Myös projektikohtaiset asiakirjat, rahoitusehdot ja päätökset löytyvät asiointipalvelusta. Asiointipalveluun kirjaudutaan Suomi.fi-tunnistamisen kautta Business Finlandin verkkosivulla (www.businessfinland.fi/suomalaisille-asiakkaille/asiointipalvelu/)"/>
    <s v="Rahoituksen asiointipalvelu"/>
    <x v="5"/>
    <s v="1.0"/>
    <m/>
    <s v="Vain elinkeinotoimintaa harjoittaville"/>
    <m/>
    <m/>
    <x v="0"/>
    <x v="8"/>
    <s v=""/>
    <s v=""/>
  </r>
  <r>
    <s v="KRP - Rakennuslupa: Rakennuksen purkaminen"/>
    <s v="Rakennuslupahakemus rakennuksen purkamiselle"/>
    <s v="Rakennuksen purkamislupa"/>
    <x v="0"/>
    <s v="1.0"/>
    <m/>
    <s v="Myös luonnollisille henkilöille"/>
    <m/>
    <s v="Maankäyttö- ja rakennuslaki (132/1999)"/>
    <x v="1"/>
    <x v="10"/>
    <s v="yli 100 000"/>
    <s v="Ympäristöministeriö"/>
  </r>
  <r>
    <s v="Rakennuksen purkamislupa"/>
    <s v="Asiakas hakee lupaa lupapiste.fi palvelun kautta"/>
    <s v="Rakennuksen purkamislupa"/>
    <x v="0"/>
    <s v="0.9"/>
    <s v="Myöhemmin"/>
    <s v="Myös luonnollisille henkilöille"/>
    <m/>
    <s v="Maankäyttö- ja rakennuslaki (132/1999)"/>
    <x v="1"/>
    <x v="10"/>
    <s v="20 001 - 40 000"/>
    <s v="Ympäristöministeriö"/>
  </r>
  <r>
    <s v="Purkamislupa"/>
    <s v="Rakennuksen tai sen osan purkamiseen tarvitaan lupa asemakaava-alueella"/>
    <s v="Rakennuksen purkamislupa"/>
    <x v="0"/>
    <s v="0.3"/>
    <s v="Q4/2021"/>
    <s v="Myös luonnollisille henkilöille"/>
    <m/>
    <s v="Maankäyttö- ja rakennuslaki (132/1999)"/>
    <x v="1"/>
    <x v="16"/>
    <s v="10 001 - 20 000"/>
    <s v="Ympäristöministeriö"/>
  </r>
  <r>
    <s v="Purkamislupa"/>
    <s v="Rakennuksen purkamiseen tarvittava lupa"/>
    <s v="Rakennuksen purkamislupa"/>
    <x v="0"/>
    <s v="1.0"/>
    <m/>
    <s v="Myös luonnollisille henkilöille"/>
    <m/>
    <s v="Maankäyttö- ja rakennuslaki (132/1999)"/>
    <x v="1"/>
    <x v="2"/>
    <s v="yli 100 000"/>
    <s v="Ympäristöministeriö"/>
  </r>
  <r>
    <s v="Purkamislupa"/>
    <s v="Rakennuksen tai sen osan purkamiseen tarvitaan lupa asemakaava-alueella ja alueilla, joissa on rakennuskielto tai yleiskaavan määräys asiasta."/>
    <s v="Rakennuksen purkamislupa"/>
    <x v="0"/>
    <s v="0.9"/>
    <m/>
    <s v="Myös luonnollisille henkilöille"/>
    <s v="Vaaditaan valtakirja toisen asioinnin puolesta"/>
    <s v="Maankäyttö- ja rakennuslaki (132/1999)"/>
    <x v="1"/>
    <x v="3"/>
    <s v="yli 100 000"/>
    <s v="Ympäristöministeriö"/>
  </r>
  <r>
    <s v="Purkamislupa"/>
    <s v="Rakennuksen tai sen osan purkamiseen tarvitaan lupa asemakaava-alueella ja alueilla, joissa on rakennuskielto tai yleiskaavan määräys asiasta."/>
    <s v="Rakennuksen purkamislupa"/>
    <x v="0"/>
    <s v="0.5"/>
    <s v="Myöhemmin"/>
    <s v="Myös luonnollisille henkilöille"/>
    <s v="Ohjelmistotoimittajasta johtuvat syyt"/>
    <s v="Maankäyttö- ja rakennuslaki (132/1999)"/>
    <x v="1"/>
    <x v="2"/>
    <s v="alle 6001"/>
    <s v="Ympäristöministeriö"/>
  </r>
  <r>
    <s v="Purkamislupa"/>
    <s v="Rakennuksen tai sen osan purkamiseen tarvitaan lupa asemakaava-alueella ja alueilla, joissa on rakennuskielto tai yleiskaavan määräys asiasta."/>
    <s v="Rakennuksen purkamislupa"/>
    <x v="0"/>
    <s v="1.0"/>
    <m/>
    <s v="Myös luonnollisille henkilöille"/>
    <m/>
    <s v="Maankäyttö- ja rakennuslaki (132/1999)"/>
    <x v="1"/>
    <x v="6"/>
    <s v="40 001 - 100 000"/>
    <s v="Ympäristöministeriö"/>
  </r>
  <r>
    <s v="Purkamislupa"/>
    <m/>
    <s v="Rakennuksen purkamislupa"/>
    <x v="0"/>
    <s v="0.9"/>
    <m/>
    <s v="Myös luonnollisille henkilöille"/>
    <m/>
    <s v="Maankäyttö- ja rakennuslaki (132/1999)"/>
    <x v="1"/>
    <x v="3"/>
    <s v="alle 6001"/>
    <s v="Ympäristöministeriö"/>
  </r>
  <r>
    <s v="Purkuilmoitus"/>
    <m/>
    <s v="Rakennuksen purkamislupa"/>
    <x v="0"/>
    <s v="0.9"/>
    <m/>
    <s v="Myös luonnollisille henkilöille"/>
    <m/>
    <s v="Maankäyttö- ja rakennuslaki (132/1999)"/>
    <x v="1"/>
    <x v="3"/>
    <s v="alle 6001"/>
    <s v="Ympäristöministeriö"/>
  </r>
  <r>
    <s v="Rakennuksen purkamislupa"/>
    <s v="Ohjeet, lomakkeet ja yhteystiedot"/>
    <s v="Rakennuksen purkamislupa"/>
    <x v="0"/>
    <s v="1.0"/>
    <m/>
    <s v="Myös luonnollisille henkilöille"/>
    <m/>
    <s v="Maankäyttö- ja rakennuslaki (132/1999)"/>
    <x v="1"/>
    <x v="13"/>
    <s v="alle 6001"/>
    <s v="Ympäristöministeriö"/>
  </r>
  <r>
    <s v="Rakennuksen purkamislupa"/>
    <s v="Lupapiste.fi"/>
    <s v="Rakennuksen purkamislupa"/>
    <x v="0"/>
    <s v="1.0"/>
    <m/>
    <s v="Myös luonnollisille henkilöille"/>
    <m/>
    <s v="Maankäyttö- ja rakennuslaki (132/1999)"/>
    <x v="1"/>
    <x v="25"/>
    <s v="alle 6001"/>
    <s v="Ympäristöministeriö"/>
  </r>
  <r>
    <s v="Purkamislupa"/>
    <s v="Rakennuksen tai sen osan purkamiseen tarvitaan lupa asemakaava-alueella ja alueilla, joissa on rakennuskielto tai yleiskaavan määräys asiasta."/>
    <s v="Rakennuksen purkamislupa"/>
    <x v="0"/>
    <s v="1.0"/>
    <m/>
    <s v="Myös luonnollisille henkilöille"/>
    <m/>
    <s v="Maankäyttö- ja rakennuslaki (132/1999)"/>
    <x v="1"/>
    <x v="15"/>
    <s v="yli 100 000"/>
    <s v="Ympäristöministeriö"/>
  </r>
  <r>
    <s v="Purkamislupa"/>
    <s v="Asemakaava-alueella sijaitsevan rakennuksen tai sen osan purkamiseen tarvitaan purkamislupa. Luvasta päättää kunnan rakennusvalvonta."/>
    <s v="Rakennuksen purkamislupa"/>
    <x v="0"/>
    <s v="1.0"/>
    <m/>
    <s v="Myös luonnollisille henkilöille"/>
    <m/>
    <s v="Maankäyttö- ja rakennuslaki (132/1999)"/>
    <x v="1"/>
    <x v="3"/>
    <s v="alle 6001"/>
    <s v="Ympäristöministeriö"/>
  </r>
  <r>
    <s v="Rakennuksen purkamislupa"/>
    <s v="Rakennuksen purkamislupaa voi hakea sähköisessä palvelussa, epermit."/>
    <s v="Rakennuksen purkamislupa"/>
    <x v="0"/>
    <s v="1.0"/>
    <m/>
    <s v="Myös luonnollisille henkilöille"/>
    <m/>
    <s v="Maankäyttö- ja rakennuslaki (132/1999)"/>
    <x v="1"/>
    <x v="7"/>
    <s v="40 001 - 100 000"/>
    <s v="Ympäristöministeriö"/>
  </r>
  <r>
    <s v="Purkulupa"/>
    <s v="Purkulupa hakemuksineen hoidetaan kokonaisuudessaan Lupapiste -palvelussa&quot;&quot;"/>
    <s v="Rakennuksen purkamislupa"/>
    <x v="0"/>
    <s v="yli 1.1"/>
    <m/>
    <s v="Myös luonnollisille henkilöille"/>
    <m/>
    <s v="Maankäyttö- ja rakennuslaki (132/1999)"/>
    <x v="1"/>
    <x v="21"/>
    <s v="20 001 - 40 000"/>
    <s v="Ympäristöministeriö"/>
  </r>
  <r>
    <s v="Vireillä ja voimassaolevat kaavat"/>
    <s v="Asiakas voi tutkia ja tutustua vireillä ja voimassaoleviin Rovaniemen kaupungin kaavoihin."/>
    <s v="Rakennuskaavat"/>
    <x v="2"/>
    <s v="0.3"/>
    <m/>
    <s v="Myös luonnollisille henkilöille"/>
    <s v="Ei tarvita tunnistautumista."/>
    <m/>
    <x v="1"/>
    <x v="13"/>
    <s v="40 001 - 100 000"/>
    <s v=""/>
  </r>
  <r>
    <s v="Rakennusluvat"/>
    <s v="Rskennuslupa haetaan lupapiste.fi -palvelusta"/>
    <s v="Rakennuslupa"/>
    <x v="0"/>
    <s v="1.1"/>
    <m/>
    <s v="Myös luonnollisille henkilöille"/>
    <m/>
    <s v="Maankäyttö- ja rakennuslaki (132/1999)"/>
    <x v="1"/>
    <x v="3"/>
    <s v="alle 6001"/>
    <s v="Ympäristöministeriö"/>
  </r>
  <r>
    <s v="Rakennelman rakentaminen"/>
    <s v="Katoksen, vajan, kioskin tai vastaavan rakennelman rakentamiseen tarvitaan toimenpidelupa, jos toimenpiteellä on vaikutusta luonnonoloihin, ympäröivän alueen maankäyttöön tai kaupunki- tai maisemakuvaan. Lupaa ei tarvita yhden pientalotontille rakennettavan korkeintaan 20 m2:n suuruisen piharakennelman rakentamiseen."/>
    <s v="Rakennuslupa"/>
    <x v="0"/>
    <m/>
    <m/>
    <s v="Myös luonnollisille henkilöille"/>
    <m/>
    <s v="Maankäyttö- ja rakennuslaki (132/1999)"/>
    <x v="1"/>
    <x v="6"/>
    <s v="yli 100 000"/>
    <s v="Ympäristöministeriö"/>
  </r>
  <r>
    <s v="Rakennuksen korjaaminen ja/tai muuttaminen"/>
    <s v="Rakennuslupa tarvitaan sellaiseen korjaus- ja muutostyöhön, joka on verrattavissa rakennuksen rakentamiseen tai laajentamiseen tai joka lisää kerrosalaan laskettavaa tilaa. Rakennuslupa tarvitaan myös, jos toimenpiteillä on vaikutusta rakennuksen käyttäjien turvallisuuteen tai terveyteen. Samoin lupa tarvitaan rakennuksen tai sen osan käyttötarkoituksen muuttamiseen."/>
    <s v="Rakennuslupa"/>
    <x v="0"/>
    <m/>
    <m/>
    <s v="Myös luonnollisille henkilöille"/>
    <m/>
    <s v="Maankäyttö- ja rakennuslaki (132/1999)"/>
    <x v="1"/>
    <x v="6"/>
    <s v="yli 100 000"/>
    <s v="Ympäristöministeriö"/>
  </r>
  <r>
    <s v="Rakennuksen laajentaminen"/>
    <s v="Rakennuksen uusille laajennuksille sekä kerrosalan lisäämiselle olemassa olevan rakennuksen sisällä on haettava rakennuslupa. Laajennuksiin kuuluvat muun muassa: - ullakkorakentaminen - kerrosalaan laskettavan tilan lisääminen rakennuksen kellariin - puolilämpimät viherhuoneet"/>
    <s v="Rakennuslupa"/>
    <x v="0"/>
    <m/>
    <m/>
    <s v="Myös luonnollisille henkilöille"/>
    <m/>
    <s v="Maankäyttö- ja rakennuslaki (132/1999)"/>
    <x v="1"/>
    <x v="6"/>
    <s v="yli 100 000"/>
    <s v="Ympäristöministeriö"/>
  </r>
  <r>
    <s v="Selvitys kiinteistön jätevesijärjestelmästä"/>
    <s v="Jätevesien kiinteistökohtaisen käsittelyjärjestelmän on täytettävä ympäristönsuojelulaissa annetut puhdistustehovaatimukset."/>
    <s v="Rakennuslupa"/>
    <x v="1"/>
    <s v="0.5"/>
    <m/>
    <m/>
    <s v="Pieni volyymi"/>
    <s v="Maankäyttö- ja rakennuslaki (132/1999)"/>
    <x v="1"/>
    <x v="6"/>
    <s v="yli 100 000"/>
    <s v="Ympäristöministeriö"/>
  </r>
  <r>
    <s v="Selvitys rakennus- ja purkujätteen käsittelystä "/>
    <m/>
    <s v="Rakennuslupa"/>
    <x v="1"/>
    <s v="0.5"/>
    <m/>
    <m/>
    <m/>
    <s v="Maankäyttö- ja rakennuslaki (132/1999)"/>
    <x v="1"/>
    <x v="6"/>
    <s v="yli 100 000"/>
    <s v="Ympäristöministeriö"/>
  </r>
  <r>
    <s v="Tonttikorkeusilmoitus"/>
    <s v="Tonttikorkeusilmoitus on osa rakennuslupaan tarvittavaa kartta-aineistoa. Ilmoituksessa annetaan pihamaan korkeusasemat suhteessa katukorkeuksiin ja naapurikiinteistöihin."/>
    <s v="Rakennuslupa"/>
    <x v="1"/>
    <s v="0.5"/>
    <m/>
    <m/>
    <m/>
    <s v="Maankäyttö- ja rakennuslaki (132/1999)"/>
    <x v="1"/>
    <x v="6"/>
    <s v="yli 100 000"/>
    <s v="Ympäristöministeriö"/>
  </r>
  <r>
    <s v="Poikkeaminen asemakaavasta"/>
    <s v="Kiinteistön omistaja tai haltija voi hakea poikkeamista asemakaavasta"/>
    <s v="Rakennuslupa"/>
    <x v="0"/>
    <s v="0.5"/>
    <m/>
    <s v="Myös luonnollisille henkilöille"/>
    <m/>
    <s v="Maankäyttö- ja rakennuslaki (132/1999)"/>
    <x v="1"/>
    <x v="6"/>
    <s v="yli 100 000"/>
    <s v="Ympäristöministeriö"/>
  </r>
  <r>
    <s v="Vastaavan työnjohtajan hyväksyminen"/>
    <m/>
    <s v="Rakennuslupa"/>
    <x v="0"/>
    <s v="0.5"/>
    <m/>
    <s v="Myös luonnollisille henkilöille"/>
    <m/>
    <s v="Maankäyttö- ja rakennuslaki (132/1999)"/>
    <x v="1"/>
    <x v="6"/>
    <s v="yli 100 000"/>
    <s v="Ympäristöministeriö"/>
  </r>
  <r>
    <s v="Linjasaneeraus"/>
    <s v="Linjasaneeraus eli putkiremontti on normaali kiinteistön kunnossapitoon kuuluva toimenpide, jossa uusitaan tai kunnostetaan talon vesi- ja viemärijärjestelmä. Remontille tulee hakea lupa."/>
    <s v="Rakennuslupa"/>
    <x v="0"/>
    <s v="0.5"/>
    <m/>
    <m/>
    <m/>
    <s v="Maankäyttö- ja rakennuslaki (132/1999)"/>
    <x v="1"/>
    <x v="6"/>
    <s v="yli 100 000"/>
    <s v="Ympäristöministeriö"/>
  </r>
  <r>
    <s v="Piirustusten tarkastaminen"/>
    <s v="Pääpiirrustukset hyväksytään ja muut toimitetaan"/>
    <s v="Rakennuslupa"/>
    <x v="0"/>
    <s v="0.5"/>
    <m/>
    <m/>
    <m/>
    <s v="Maankäyttö- ja rakennuslaki (132/1999)"/>
    <x v="1"/>
    <x v="6"/>
    <s v="yli 100 000"/>
    <s v="Ympäristöministeriö"/>
  </r>
  <r>
    <s v="Pohja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3"/>
    <s v="0.5"/>
    <m/>
    <s v="Myös luonnollisille henkilöille"/>
    <m/>
    <s v="Maankäyttö- ja rakennuslaki (132/1999)"/>
    <x v="1"/>
    <x v="6"/>
    <s v="yli 100 000"/>
    <s v="Ympäristöministeriö"/>
  </r>
  <r>
    <s v="Ilmanvaihto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3"/>
    <s v="0.5"/>
    <m/>
    <m/>
    <m/>
    <s v="Maankäyttö- ja rakennuslaki (132/1999)"/>
    <x v="1"/>
    <x v="6"/>
    <s v="yli 100 000"/>
    <s v="Ympäristöministeriö"/>
  </r>
  <r>
    <s v="Kiinteistön vesi- ja viemärilaitteisto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3"/>
    <s v="0.5"/>
    <m/>
    <m/>
    <m/>
    <s v="Maankäyttö- ja rakennuslaki (132/1999)"/>
    <x v="1"/>
    <x v="6"/>
    <s v="yli 100 000"/>
    <s v="Ympäristöministeriö"/>
  </r>
  <r>
    <s v="Loppukatselmus ja osittainen loppukatselmus"/>
    <s v="Rakennuksen tai sen osan saa ottaa käyttöön, kun vaaditut katselmukset on toimitettu, tarkastukset on suoritettu, ja kun se on hyväksytty käyttöön loppukatselmuksessa."/>
    <s v="Rakennuslupa"/>
    <x v="3"/>
    <s v="0.5"/>
    <m/>
    <m/>
    <m/>
    <s v="Maankäyttö- ja rakennuslaki (132/1999)"/>
    <x v="1"/>
    <x v="6"/>
    <s v="yli 100 000"/>
    <s v="Ympäristöministeriö"/>
  </r>
  <r>
    <s v="Rakenne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3"/>
    <s v="0.5"/>
    <m/>
    <m/>
    <m/>
    <s v="Maankäyttö- ja rakennuslaki (132/1999)"/>
    <x v="1"/>
    <x v="6"/>
    <s v="yli 100 000"/>
    <s v="Ympäristöministeriö"/>
  </r>
  <r>
    <s v="Rakennustyömaan katselmukset"/>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3"/>
    <s v="0.5"/>
    <m/>
    <m/>
    <m/>
    <s v="Maankäyttö- ja rakennuslaki (132/1999)"/>
    <x v="1"/>
    <x v="6"/>
    <s v="yli 100 000"/>
    <s v="Ympäristöministeriö"/>
  </r>
  <r>
    <s v="Tee valvontapyyntö: tontit ja rakennukset"/>
    <m/>
    <s v="Rakennuslupa"/>
    <x v="3"/>
    <s v="0.5"/>
    <m/>
    <m/>
    <m/>
    <s v="Maankäyttö- ja rakennuslaki (132/1999)"/>
    <x v="1"/>
    <x v="6"/>
    <s v="yli 100 000"/>
    <s v="Ympäristöministeriö"/>
  </r>
  <r>
    <s v="Rakennuksen maastoon merkintä"/>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3"/>
    <s v="Ei digitoteutusta"/>
    <m/>
    <m/>
    <m/>
    <s v="Maankäyttö- ja rakennuslaki (132/1999)"/>
    <x v="1"/>
    <x v="6"/>
    <s v="yli 100 000"/>
    <s v="Ympäristöministeriö"/>
  </r>
  <r>
    <s v="Aloituskokous ja aloittamisilmoitus"/>
    <s v="Rakennushankkeeseen ryhtyvän tulee sopia kaupungin rakennusvalvonnan kanssa aloituskokouksen ajankohdasta, jos rakennusluvassa on edellytetty kokouksen pitämistä. Kokous pitää kutsua koolle ennen rakennustyön aloittamista. Kaikesta muusta luvanvaraisesta rakennustyöstä tai toimenpiteestä on ennen sen aloittamista tehtävä aloittamisilmoitus Helsingin rakennusvalvontaan, jos aloituskokousta ei tule kutsua koolle."/>
    <s v="Rakennuslupa"/>
    <x v="1"/>
    <m/>
    <m/>
    <m/>
    <m/>
    <s v="Maankäyttö- ja rakennuslaki (132/1999)"/>
    <x v="1"/>
    <x v="6"/>
    <s v="yli 100 000"/>
    <s v="Ympäristöministeriö"/>
  </r>
  <r>
    <s v="Lupapiste"/>
    <s v="Sähköinen lupapiste kattaa rakennus- ja toimenpidelupien, toimenpideilmoitusten sekä poikkeamispäätösten hakemisen."/>
    <s v="Rakennuslupa"/>
    <x v="0"/>
    <s v="1.0"/>
    <m/>
    <s v="Myös luonnollisille henkilöille"/>
    <m/>
    <s v="Maankäyttö- ja rakennuslaki (132/1999)"/>
    <x v="1"/>
    <x v="16"/>
    <s v="10 001 - 20 000"/>
    <s v="Ympäristöministeriö"/>
  </r>
  <r>
    <s v="KRP - Poikkeamispäätös (MRL 171)"/>
    <s v="Lupa kaavasta tai määräyksistä poikkeavalle rakentamiselle"/>
    <s v="Rakennuslupa"/>
    <x v="0"/>
    <s v="1.0"/>
    <m/>
    <s v="Myös luonnollisille henkilöille"/>
    <m/>
    <s v="Maankäyttö- ja rakennuslaki (132/1999)"/>
    <x v="1"/>
    <x v="10"/>
    <s v="yli 100 000"/>
    <s v="Ympäristöministeriö"/>
  </r>
  <r>
    <s v="KRP - Rakennuslupa: Käyttötarkoituksen muutos"/>
    <s v="Rakennuslupahakemus kantavan tai paloa osastoivan rakenteen muutokselle"/>
    <s v="Rakennuslupa"/>
    <x v="0"/>
    <s v="1.0"/>
    <m/>
    <s v="Myös luonnollisille henkilöille"/>
    <m/>
    <s v="Maankäyttö- ja rakennuslaki (132/1999)"/>
    <x v="1"/>
    <x v="10"/>
    <s v="yli 100 000"/>
    <s v="Ympäristöministeriö"/>
  </r>
  <r>
    <s v="KRP - Rakennuslupa: Luvan voimassaolon jatkaminen"/>
    <s v="Rakennuslupahakemus luvan voimassaolon jatkamiselle"/>
    <s v="Rakennuslupa"/>
    <x v="0"/>
    <s v="1.0"/>
    <m/>
    <s v="Myös luonnollisille henkilöille"/>
    <m/>
    <s v="Maankäyttö- ja rakennuslaki (132/1999)"/>
    <x v="1"/>
    <x v="10"/>
    <s v="yli 100 000"/>
    <s v="Ympäristöministeriö"/>
  </r>
  <r>
    <s v="KRP - Rakennuslupa: Muu muutos"/>
    <s v="Rakennuslupahakemus muille muutoksille"/>
    <s v="Rakennuslupa"/>
    <x v="0"/>
    <s v="1.0"/>
    <m/>
    <s v="Myös luonnollisille henkilöille"/>
    <m/>
    <s v="Maankäyttö- ja rakennuslaki (132/1999)"/>
    <x v="1"/>
    <x v="10"/>
    <s v="yli 100 000"/>
    <s v="Ympäristöministeriö"/>
  </r>
  <r>
    <s v="KRP - Rakennuslupa: Rakennuksen laajennus"/>
    <s v="Rakennuslupahakemus rakennuksen laajennusta varten"/>
    <s v="Rakennuslupa"/>
    <x v="0"/>
    <s v="1.0"/>
    <m/>
    <s v="Myös luonnollisille henkilöille"/>
    <m/>
    <s v="Maankäyttö- ja rakennuslaki (132/1999)"/>
    <x v="1"/>
    <x v="10"/>
    <s v="yli 100 000"/>
    <s v="Ympäristöministeriö"/>
  </r>
  <r>
    <s v="KRP - Rakennuslupa: Tulisijan tai savuhormin rakentaminen jne."/>
    <s v="Rakennuslupahakemus tulisijan ja savuhoirmin rakentamiselle tai uusimiselle"/>
    <s v="Rakennuslupa"/>
    <x v="0"/>
    <s v="1.0"/>
    <m/>
    <s v="Myös luonnollisille henkilöille"/>
    <m/>
    <s v="Maankäyttö- ja rakennuslaki (132/1999)"/>
    <x v="1"/>
    <x v="10"/>
    <s v="yli 100 000"/>
    <s v="Ympäristöministeriö"/>
  </r>
  <r>
    <s v="KRP - Rakennuslupa: Uusi rakennus, asuinpientalot jne."/>
    <s v="Rakennuslupahakemus asuinpientaloille, autotalleille, loma-asunnoille, jne."/>
    <s v="Rakennuslupa"/>
    <x v="0"/>
    <s v="1.0"/>
    <m/>
    <s v="Myös luonnollisille henkilöille"/>
    <m/>
    <s v="Maankäyttö- ja rakennuslaki (132/1999)"/>
    <x v="1"/>
    <x v="10"/>
    <s v="yli 100 000"/>
    <s v="Ympäristöministeriö"/>
  </r>
  <r>
    <s v="KRP - Rakennuslupa: Uusi rakennus, kerrotalo jne."/>
    <s v="Rakennuslupahakemus kerrostaloille, teollisuushalleille jne."/>
    <s v="Rakennuslupa"/>
    <x v="0"/>
    <s v="1.0"/>
    <m/>
    <s v="Myös luonnollisille henkilöille"/>
    <m/>
    <s v="Maankäyttö- ja rakennuslaki (132/1999)"/>
    <x v="1"/>
    <x v="10"/>
    <s v="yli 100 000"/>
    <s v="Ympäristöministeriö"/>
  </r>
  <r>
    <s v="Kaavoitus- poikkeamislupa"/>
    <s v="Asiakas hakee lupaa lupapiste.fi palvelun kautta"/>
    <s v="Rakennuslupa"/>
    <x v="0"/>
    <s v="0.9"/>
    <s v="Myöhemmin"/>
    <s v="Myös luonnollisille henkilöille"/>
    <m/>
    <s v="Maankäyttö- ja rakennuslaki (132/1999)"/>
    <x v="1"/>
    <x v="10"/>
    <s v="20 001 - 40 000"/>
    <s v="Ympäristöministeriö"/>
  </r>
  <r>
    <s v="Rakennuslupa"/>
    <s v="Asiakas hakee lupaa lupapiste.fi palvelun kautta"/>
    <s v="Rakennuslupa"/>
    <x v="0"/>
    <s v="0.9"/>
    <s v="Myöhemmin"/>
    <s v="Myös luonnollisille henkilöille"/>
    <m/>
    <s v="Maankäyttö- ja rakennuslaki (132/1999)"/>
    <x v="1"/>
    <x v="10"/>
    <s v="20 001 - 40 000"/>
    <s v="Ympäristöministeriö"/>
  </r>
  <r>
    <s v="Toimenpidelupa"/>
    <s v="Asiakas hakee lupaa lupapiste.fi palvelun kautta"/>
    <s v="Rakennuslupa"/>
    <x v="0"/>
    <s v="0.9"/>
    <s v="Myöhemmin"/>
    <s v="Myös luonnollisille henkilöille"/>
    <m/>
    <s v="Maankäyttö- ja rakennuslaki (132/1999)"/>
    <x v="1"/>
    <x v="10"/>
    <s v="20 001 - 40 000"/>
    <s v="Ympäristöministeriö"/>
  </r>
  <r>
    <s v="Rakennuslupa"/>
    <s v="Lupaa tarvitaan rakentamiseen, laajentamiseen, merkittäviin korjaustöihin ja käyttötarkoituksen muutokseen."/>
    <s v="Rakennuslupa"/>
    <x v="0"/>
    <s v="0.3"/>
    <s v="Q4/2021"/>
    <s v="Myös luonnollisille henkilöille"/>
    <m/>
    <s v="Maankäyttö- ja rakennuslaki (132/1999)"/>
    <x v="1"/>
    <x v="16"/>
    <s v="10 001 - 20 000"/>
    <s v="Ympäristöministeriö"/>
  </r>
  <r>
    <s v="Yrityksille suunnatut lupapalvelut/ viranomaisluvat (Lupapiste.fi)"/>
    <s v="Rakentamisen luvat, ympäristöluvat, yleisten alueiden väliaikaiseen  käyttöön liittyvät luvat"/>
    <s v="Rakennuslupa"/>
    <x v="0"/>
    <s v="1.0"/>
    <m/>
    <s v="Myös luonnollisille henkilöille"/>
    <s v="Yrittäjien digiosaaminen"/>
    <s v="Maankäyttö- ja rakennuslaki (132/1999)"/>
    <x v="1"/>
    <x v="6"/>
    <s v="20 001 - 40 000"/>
    <s v="Ympäristöministeriö"/>
  </r>
  <r>
    <s v="Rakennuslupapalvelut"/>
    <s v="Rakennuksen rakentamiseen, laajentamiseen tai muuhun rakennukseen kohdistuvan luvanvaraisen toimenpiteen lupa"/>
    <s v="Rakennuslupa"/>
    <x v="0"/>
    <s v="1.0"/>
    <m/>
    <s v="Myös luonnollisille henkilöille"/>
    <m/>
    <s v="Maankäyttö- ja rakennuslaki (132/1999)"/>
    <x v="1"/>
    <x v="2"/>
    <s v="yli 100 000"/>
    <s v="Ympäristöministeriö"/>
  </r>
  <r>
    <s v="Rakennusvalvonnan palvelut"/>
    <s v="Rakennusvalvonnasta voi hakea sähköisesti lupia asiointipalvelun kautta (Trimble eServices)."/>
    <s v="Rakennuslupa"/>
    <x v="0"/>
    <s v="0.9"/>
    <s v="Myöhemmin"/>
    <s v="Myös luonnollisille henkilöille"/>
    <s v="Määrät niin pieniä, ettei omia sovelluksia ole taloudellisesti järkevä toteuttaa."/>
    <s v="Maankäyttö- ja rakennuslaki (132/1999)"/>
    <x v="1"/>
    <x v="10"/>
    <s v="10 001 - 20 000"/>
    <s v="Ympäristöministeriö"/>
  </r>
  <r>
    <s v="Rakennusvalvonnan luvat"/>
    <m/>
    <s v="Rakennuslupa"/>
    <x v="0"/>
    <s v="1.1"/>
    <m/>
    <s v="Myös luonnollisille henkilöille"/>
    <m/>
    <s v="Maankäyttö- ja rakennuslaki (132/1999)"/>
    <x v="1"/>
    <x v="23"/>
    <s v="10 001 - 20 000"/>
    <s v="Ympäristöministeriö"/>
  </r>
  <r>
    <s v="Rakennuslupa ja poikkeamishakemukset"/>
    <s v="Käsitellään lupapiste.fi -palvelun kautta, johon käyttäjä tunnistautuu sähköisesti. Kokonaan sähköinen palveluprosessi. Vastuualue: Rakennusvalvonta"/>
    <s v="Rakennuslupa"/>
    <x v="0"/>
    <s v="1.0"/>
    <m/>
    <m/>
    <m/>
    <s v="Maankäyttö- ja rakennuslaki (132/1999)"/>
    <x v="1"/>
    <x v="11"/>
    <s v="40 001 - 100 000"/>
    <s v="Ympäristöministeriö"/>
  </r>
  <r>
    <s v="Lupapalvelu"/>
    <s v="Erilaisten rakennushankkeiden sähköinen vireille saattaminen."/>
    <s v="Rakennuslupa"/>
    <x v="0"/>
    <s v="1.0"/>
    <m/>
    <s v="Myös luonnollisille henkilöille"/>
    <m/>
    <s v="Maankäyttö- ja rakennuslaki (132/1999)"/>
    <x v="1"/>
    <x v="21"/>
    <s v="6 001 - 10000"/>
    <s v="Ympäristöministeriö"/>
  </r>
  <r>
    <s v="Rakennus- ja toimenpideluvat"/>
    <s v="Rakentamiseen liittyvät luvat, käytössä lupapiste.fi"/>
    <s v="Rakennuslupa"/>
    <x v="0"/>
    <s v="1.0"/>
    <m/>
    <s v="Myös luonnollisille henkilöille"/>
    <m/>
    <s v="Maankäyttö- ja rakennuslaki (132/1999)"/>
    <x v="1"/>
    <x v="15"/>
    <s v="10 001 - 20 000"/>
    <s v="Ympäristöministeriö"/>
  </r>
  <r>
    <s v="Rakennuslupa"/>
    <s v="Rakennusluvat myöntää rakennusvalvonta. Lupaa tarvitaan rakentamiseen, laajentamiseen, merkittäviin korjaustöihin ja käyttötarkoituksen muutokseen."/>
    <s v="Rakennuslupa"/>
    <x v="0"/>
    <s v="0.9"/>
    <m/>
    <m/>
    <s v="Vaaditaan valtakirja toisen asioinnin puolesta"/>
    <s v="Maankäyttö- ja rakennuslaki (132/1999)"/>
    <x v="1"/>
    <x v="3"/>
    <s v="yli 100 000"/>
    <s v="Ympäristöministeriö"/>
  </r>
  <r>
    <s v="Lupapiste.fi"/>
    <m/>
    <s v="Rakennuslupa"/>
    <x v="0"/>
    <s v="1.1"/>
    <m/>
    <s v="Myös luonnollisille henkilöille"/>
    <m/>
    <s v="Maankäyttö- ja rakennuslaki (132/1999)"/>
    <x v="1"/>
    <x v="15"/>
    <s v="10 001 - 20 000"/>
    <s v="Ympäristöministeriö"/>
  </r>
  <r>
    <s v="Rakennuslupa"/>
    <s v="Rakentamiseen liittyvien hakemusten lupakäsittely Lupapiste-palvelun kautta"/>
    <s v="Rakennuslupa"/>
    <x v="0"/>
    <s v="1.0"/>
    <s v="Myöhemmin"/>
    <s v="Myös luonnollisille henkilöille"/>
    <s v="resurssit"/>
    <s v="Maankäyttö- ja rakennuslaki (132/1999)"/>
    <x v="1"/>
    <x v="12"/>
    <s v="alle 6001"/>
    <s v="Ympäristöministeriö"/>
  </r>
  <r>
    <s v="Rakennuslupa"/>
    <s v="Rakennusluvat myöntää rakennusvalvonta. Lupaa tarvitaan rakentamiseen, laajentamiseen, merkittäviin korjaustöihin ja käyttötarkoituksen muutokseen."/>
    <s v="Rakennuslupa"/>
    <x v="0"/>
    <s v="0.5"/>
    <s v="Myöhemmin"/>
    <s v="Myös luonnollisille henkilöille"/>
    <s v="Ohjelmistotoimittajasta johtuvat syyt"/>
    <s v="Maankäyttö- ja rakennuslaki (132/1999)"/>
    <x v="1"/>
    <x v="2"/>
    <s v="alle 6001"/>
    <s v="Ympäristöministeriö"/>
  </r>
  <r>
    <s v="Rakennuslupa"/>
    <s v="Rakennusluvat myöntää rakennusvalvonta. Lupaa tarvitaan rakentamiseen, laajentamiseen, merkittäviin korjaustöihin ja käyttötarkoituksen muutokseen."/>
    <s v="Rakennuslupa"/>
    <x v="0"/>
    <s v="1.0"/>
    <m/>
    <s v="Myös luonnollisille henkilöille"/>
    <m/>
    <s v="Maankäyttö- ja rakennuslaki (132/1999)"/>
    <x v="1"/>
    <x v="6"/>
    <s v="40 001 - 100 000"/>
    <s v="Ympäristöministeriö"/>
  </r>
  <r>
    <s v="Rakennuslupa"/>
    <m/>
    <s v="Rakennuslupa"/>
    <x v="0"/>
    <s v="0.9"/>
    <m/>
    <s v="Myös luonnollisille henkilöille"/>
    <m/>
    <s v="Maankäyttö- ja rakennuslaki (132/1999)"/>
    <x v="1"/>
    <x v="3"/>
    <s v="alle 6001"/>
    <s v="Ympäristöministeriö"/>
  </r>
  <r>
    <s v="Rakennusluvat"/>
    <s v="rakentamiseen liittyvä luvitus"/>
    <s v="Rakennuslupa"/>
    <x v="0"/>
    <s v="0.9"/>
    <m/>
    <s v="Myös luonnollisille henkilöille"/>
    <s v="tietokoneyhteyden/osaamisen puute, Lupapiste ohjelma"/>
    <s v="Maankäyttö- ja rakennuslaki (132/1999)"/>
    <x v="1"/>
    <x v="6"/>
    <s v="20 001 - 40 000"/>
    <s v="Ympäristöministeriö"/>
  </r>
  <r>
    <s v="Rakennusluvat"/>
    <s v="Rakentamiseeen liittyvät luvat, käytössä lupapiste.fi"/>
    <s v="Rakennuslupa"/>
    <x v="0"/>
    <s v="1.0"/>
    <m/>
    <s v="Myös luonnollisille henkilöille"/>
    <m/>
    <s v="Maankäyttö- ja rakennuslaki (132/1999)"/>
    <x v="1"/>
    <x v="15"/>
    <s v="20 001 - 40 000"/>
    <s v="Ympäristöministeriö"/>
  </r>
  <r>
    <s v="Rakennuslupa"/>
    <s v="Ohjeet, lomakkeet ja yhteystiedot"/>
    <s v="Rakennuslupa"/>
    <x v="0"/>
    <s v="1.0"/>
    <m/>
    <s v="Myös luonnollisille henkilöille"/>
    <m/>
    <s v="Maankäyttö- ja rakennuslaki (132/1999)"/>
    <x v="1"/>
    <x v="13"/>
    <s v="alle 6001"/>
    <s v="Ympäristöministeriö"/>
  </r>
  <r>
    <s v="Rakennusvalvonnan rakennusluvat"/>
    <s v="Toimenpiteet, jotka lain tai rakennusjärjestyksen mukaan vaativat kunnan rakennusvalvonnan myöntämän rakennusluvan."/>
    <s v="Rakennuslupa"/>
    <x v="0"/>
    <s v="0.3"/>
    <s v="Q4/2021"/>
    <s v="Myös luonnollisille henkilöille"/>
    <m/>
    <s v="Maankäyttö- ja rakennuslaki (132/1999)"/>
    <x v="1"/>
    <x v="2"/>
    <s v="alle 6001"/>
    <s v="Ympäristöministeriö"/>
  </r>
  <r>
    <s v="Lupapiste; rakennuslupien sähköinen käsittely"/>
    <s v="Rakennulupasovellus; kansalainen voi hakea rakentamiseen liittyviä lupia"/>
    <s v="Rakennuslupa"/>
    <x v="0"/>
    <s v="1.0"/>
    <s v="Q2/2020"/>
    <s v="Myös luonnollisille henkilöille"/>
    <m/>
    <s v="Maankäyttö- ja rakennuslaki (132/1999)"/>
    <x v="1"/>
    <x v="12"/>
    <s v="alle 6001"/>
    <s v="Ympäristöministeriö"/>
  </r>
  <r>
    <s v="Lupapiste; rakennuslupien sähköinen käsittely"/>
    <s v="Rakennulupasovellus; kansalainen voi hakea rakentamiseen liittyviä lupia"/>
    <s v="Rakennuslupa"/>
    <x v="0"/>
    <s v="1.0"/>
    <s v="Q2/2020"/>
    <s v="Myös luonnollisille henkilöille"/>
    <m/>
    <s v="Maankäyttö- ja rakennuslaki (132/1999)"/>
    <x v="1"/>
    <x v="12"/>
    <s v="alle 6001"/>
    <s v="Ympäristöministeriö"/>
  </r>
  <r>
    <s v="Rakennusvalvonnan luvat"/>
    <s v="Rakennuslupa, toimenpidelupa, purkamislupa, maisematyölupa, tietyt poikkeamisluvat sekä ilmoitukset ovat Trimble Locus järjestelmässä."/>
    <s v="Rakennuslupa"/>
    <x v="0"/>
    <s v="1.0"/>
    <m/>
    <s v="Myös luonnollisille henkilöille"/>
    <s v="Asiakkaan pitää lisäksi tuoda pääpiirustukset ja LVI-piirustukset paperisena koska ei vielä sähköinen arkistointi käytössä. Sähköinen leimaus ja sähköinen allekirjoitus ei vielä käytössä (rakennusluvat)."/>
    <s v="Maankäyttö- ja rakennuslaki (132/1999)"/>
    <x v="1"/>
    <x v="13"/>
    <s v="40 001 - 100 000"/>
    <s v="Ympäristöministeriö"/>
  </r>
  <r>
    <s v="Rakennusluvat"/>
    <s v="Lupapiste.fi"/>
    <s v="Rakennuslupa"/>
    <x v="0"/>
    <s v="1.0"/>
    <m/>
    <s v="Myös luonnollisille henkilöille"/>
    <m/>
    <s v="Maankäyttö- ja rakennuslaki (132/1999)"/>
    <x v="1"/>
    <x v="25"/>
    <s v="alle 6001"/>
    <s v="Ympäristöministeriö"/>
  </r>
  <r>
    <s v="Rakennusvalvonnan luvat (lupapiste)"/>
    <s v="Rakennuslupa, purkamislupa ja maisematyölupa"/>
    <s v="Rakennuslupa"/>
    <x v="0"/>
    <s v="1.0"/>
    <s v="Q1/2022"/>
    <s v="Myös luonnollisille henkilöille"/>
    <s v="Taustaprosessit ja -teknologia"/>
    <s v="Maankäyttö- ja rakennuslaki (132/1999)"/>
    <x v="1"/>
    <x v="21"/>
    <s v="yli 100 000"/>
    <s v="Ympäristöministeriö"/>
  </r>
  <r>
    <s v="Rakennus- ja toimenpidelupahakemus"/>
    <s v="Voi hakea rakennus- tai toimenpidelupaa"/>
    <s v="Rakennuslupa"/>
    <x v="0"/>
    <s v="0.3"/>
    <s v="Myöhemmin"/>
    <s v="Myös luonnollisille henkilöille"/>
    <m/>
    <s v="Maankäyttö- ja rakennuslaki (132/1999)"/>
    <x v="2"/>
    <x v="14"/>
    <s v="alle 6001"/>
    <s v="Ympäristöministeriö"/>
  </r>
  <r>
    <s v="Rakennuslupa"/>
    <s v="Rakennusluvat myöntää rakennusvalvonta. Lupaa tarvitaan rakentamiseen, laajentamiseen, merkittäviin korjaustöihin ja käyttötarkoituksen muutokseen."/>
    <s v="Rakennuslupa"/>
    <x v="0"/>
    <s v="1.0"/>
    <m/>
    <s v="Myös luonnollisille henkilöille"/>
    <m/>
    <s v="Maankäyttö- ja rakennuslaki (132/1999)"/>
    <x v="1"/>
    <x v="15"/>
    <s v="yli 100 000"/>
    <s v="Ympäristöministeriö"/>
  </r>
  <r>
    <s v="Rakennuslupa"/>
    <s v="Kaikki rakentaminen on luvanvaraista. Rakentamiseen tarvitaan joko rakennus-, toimenpide- tai ilmoituslupa."/>
    <s v="Rakennuslupa"/>
    <x v="0"/>
    <s v="1.0"/>
    <m/>
    <s v="Myös luonnollisille henkilöille"/>
    <m/>
    <s v="Maankäyttö- ja rakennuslaki (132/1999)"/>
    <x v="1"/>
    <x v="3"/>
    <s v="alle 6001"/>
    <s v="Ympäristöministeriö"/>
  </r>
  <r>
    <s v="Rakennuslupa"/>
    <s v="Rakennuslupaa voi hakea sähköisessä palvelussa, epermit"/>
    <s v="Rakennuslupa"/>
    <x v="0"/>
    <s v="1.0"/>
    <m/>
    <s v="Myös luonnollisille henkilöille"/>
    <m/>
    <s v="Maankäyttö- ja rakennuslaki (132/1999)"/>
    <x v="1"/>
    <x v="7"/>
    <s v="40 001 - 100 000"/>
    <s v="Ympäristöministeriö"/>
  </r>
  <r>
    <s v="Rakentamiseen liittyvät lupapalvelut"/>
    <s v="Rakennuslupien myöntäminen"/>
    <s v="Rakennuslupa"/>
    <x v="0"/>
    <s v="1.0"/>
    <m/>
    <s v="Myös luonnollisille henkilöille"/>
    <m/>
    <s v="Maankäyttö- ja rakennuslaki (132/1999)"/>
    <x v="1"/>
    <x v="6"/>
    <s v="20 001 - 40 000"/>
    <s v="Ympäristöministeriö"/>
  </r>
  <r>
    <s v="Rakennuslupa"/>
    <s v="Rakennuslupa hakemuksineen hoidetaan kokonaisuudessaan Lupapiste -palvelussa&quot;&quot;"/>
    <s v="Rakennuslupa"/>
    <x v="0"/>
    <s v="yli 1.1"/>
    <m/>
    <s v="Myös luonnollisille henkilöille"/>
    <m/>
    <s v="Maankäyttö- ja rakennuslaki (132/1999)"/>
    <x v="1"/>
    <x v="21"/>
    <s v="20 001 - 40 000"/>
    <s v="Ympäristöministeriö"/>
  </r>
  <r>
    <s v="Märkätilamuutosten rakennuslupa"/>
    <s v="Kylpyhuone, sauna ja suihkuhuone ovat kaikki märkätiloja. Osa niiden remonteista on luvanvaraisia."/>
    <s v="Rakennuslupa"/>
    <x v="0"/>
    <s v="0.5"/>
    <m/>
    <m/>
    <m/>
    <s v="Maankäyttö- ja rakennuslaki (132/1999)"/>
    <x v="1"/>
    <x v="6"/>
    <s v="yli 100 000"/>
    <s v="Ympäristöministeriö"/>
  </r>
  <r>
    <s v="Suunnittelutarveratkaisu"/>
    <s v="Kiinteistön omistaja tai haltija voi hakea suunnittelutarveratkaisua"/>
    <s v="Rakennuslupa suunnittelutarveratkaisualueelle"/>
    <x v="0"/>
    <s v="0.5"/>
    <m/>
    <s v="Myös luonnollisille henkilöille"/>
    <m/>
    <s v="Maankäyttö- ja rakennuslaki (132/1999)"/>
    <x v="1"/>
    <x v="6"/>
    <s v="yli 100 000"/>
    <s v="Ympäristöministeriö"/>
  </r>
  <r>
    <s v="Kaavoitus- suunnittelutarveratkaisu"/>
    <s v="Asiakas hakee lupaa lupapiste.fi palvelun kautta"/>
    <s v="Rakennuslupa suunnittelutarveratkaisualueelle"/>
    <x v="0"/>
    <s v="0.9"/>
    <s v="Myöhemmin"/>
    <s v="Myös luonnollisille henkilöille"/>
    <m/>
    <s v="Maankäyttö- ja rakennuslaki (132/1999)"/>
    <x v="1"/>
    <x v="10"/>
    <s v="20 001 - 40 000"/>
    <s v="Ympäristöministeriö"/>
  </r>
  <r>
    <s v="Suunnittelutarveluvat"/>
    <s v="Lupa joka mahdollistaa rakennusluvan hakemisen suunnittelutarvealueella"/>
    <s v="Rakennuslupa suunnittelutarveratkaisualueelle"/>
    <x v="0"/>
    <s v="0.3"/>
    <s v="Q4/2021"/>
    <s v="Myös luonnollisille henkilöille"/>
    <m/>
    <s v="Maankäyttö- ja rakennuslaki (132/1999)"/>
    <x v="1"/>
    <x v="16"/>
    <s v="10 001 - 20 000"/>
    <s v="Ympäristöministeriö"/>
  </r>
  <r>
    <s v="Suunnittelutarveratkaisu tai poikkeamispäätös"/>
    <s v="Rakennusluvan hakeminen voi tietyissä tilanteissa edellyttää suunnittelutarveratkaisua tai poikkeamispäätöstä."/>
    <s v="Rakennuslupa suunnittelutarveratkaisualueelle"/>
    <x v="0"/>
    <s v="0.5"/>
    <s v="Q4/2022"/>
    <s v="Myös luonnollisille henkilöille"/>
    <m/>
    <s v="Maankäyttö- ja rakennuslaki (132/1999)"/>
    <x v="1"/>
    <x v="2"/>
    <s v="yli 100 000"/>
    <s v="Ympäristöministeriö"/>
  </r>
  <r>
    <s v="Poikkeamislupa kaavamääräyksistä, suunnittelutarveratkaisu"/>
    <m/>
    <s v="Rakennuslupa suunnittelutarveratkaisualueelle"/>
    <x v="0"/>
    <s v="0.3"/>
    <s v="Q4/2022"/>
    <s v="Myös luonnollisille henkilöille"/>
    <m/>
    <s v="Maankäyttö- ja rakennuslaki (132/1999)"/>
    <x v="1"/>
    <x v="3"/>
    <s v="alle 6001"/>
    <s v="Ympäristöministeriö"/>
  </r>
  <r>
    <s v="Rakennuslupa suunnittelutarveratkaisualueelle"/>
    <s v="Ohjeet, lomakkeet ja yhteystiedot"/>
    <s v="Rakennuslupa suunnittelutarveratkaisualueelle"/>
    <x v="0"/>
    <s v="1.0"/>
    <m/>
    <s v="Myös luonnollisille henkilöille"/>
    <m/>
    <s v="Maankäyttö- ja rakennuslaki (132/1999)"/>
    <x v="1"/>
    <x v="13"/>
    <s v="alle 6001"/>
    <s v="Ympäristöministeriö"/>
  </r>
  <r>
    <s v="Suunnittelutarveratkaisu"/>
    <m/>
    <s v="Rakennuslupa suunnittelutarveratkaisualueelle"/>
    <x v="0"/>
    <s v="Ei digitoteutusta"/>
    <s v="Q1/2022"/>
    <s v="Myös luonnollisille henkilöille"/>
    <m/>
    <s v="Maankäyttö- ja rakennuslaki (132/1999)"/>
    <x v="1"/>
    <x v="12"/>
    <s v="alle 6001"/>
    <s v="Ympäristöministeriö"/>
  </r>
  <r>
    <s v="Suunnittelutarveratkaisu"/>
    <m/>
    <s v="Rakennuslupa suunnittelutarveratkaisualueelle"/>
    <x v="0"/>
    <s v="Ei digitoteutusta"/>
    <s v="Q1/2022"/>
    <s v="Myös luonnollisille henkilöille"/>
    <m/>
    <s v="Maankäyttö- ja rakennuslaki (132/1999)"/>
    <x v="1"/>
    <x v="12"/>
    <s v="alle 6001"/>
    <s v="Ympäristöministeriö"/>
  </r>
  <r>
    <s v="Suunnittelutarveratkaisut"/>
    <s v="Hakemuksen voi toimittaa sähköisen lupapalvelun kautta (+ paperisena). Suurin osa haetaan jo sähköisesti (käyttäjätunnus + salasana). Päätös menee lupapalvelun + mutta usein myös paperina. Digilomakkeen käyttöasteen nostaminen tavoite."/>
    <s v="Rakennuslupa suunnittelutarveratkaisualueelle"/>
    <x v="0"/>
    <s v="0.9"/>
    <m/>
    <s v="Myös luonnollisille henkilöille"/>
    <s v="Vahva tunnistautuminen puuttuu"/>
    <s v="Maankäyttö- ja rakennuslaki (132/1999)"/>
    <x v="1"/>
    <x v="13"/>
    <s v="40 001 - 100 000"/>
    <s v="Ympäristöministeriö"/>
  </r>
  <r>
    <s v="Rakennuslupa suunnittelutarveratkaisualueelle"/>
    <s v="Lupapiste.fi"/>
    <s v="Rakennuslupa suunnittelutarveratkaisualueelle"/>
    <x v="0"/>
    <s v="1.0"/>
    <m/>
    <s v="Myös luonnollisille henkilöille"/>
    <m/>
    <s v="Maankäyttö- ja rakennuslaki (132/1999)"/>
    <x v="1"/>
    <x v="25"/>
    <s v="alle 6001"/>
    <s v="Ympäristöministeriö"/>
  </r>
  <r>
    <s v="Suunnittelutarveratkaisu tai poikkeamispäätös"/>
    <s v="Suunnittelutarveratkaisua ja poikkeamispäätöstä on haettava kunnan määräämältä viranomaiselta ennen rakennusluvan hakemista."/>
    <s v="Rakennuslupa suunnittelutarveratkaisualueelle"/>
    <x v="0"/>
    <s v="1.0"/>
    <m/>
    <s v="Myös luonnollisille henkilöille"/>
    <m/>
    <s v="Maankäyttö- ja rakennuslaki (132/1999)"/>
    <x v="1"/>
    <x v="3"/>
    <s v="alle 6001"/>
    <s v="Ympäristöministeriö"/>
  </r>
  <r>
    <s v="Suunnittelutarveratkaisu"/>
    <s v="Suunnittelutarveratkaisun hakemista työstetään parhaillaan myös epermitiin."/>
    <s v="Rakennuslupa suunnittelutarveratkaisualueelle"/>
    <x v="0"/>
    <s v="0.9"/>
    <m/>
    <s v="Myös luonnollisille henkilöille"/>
    <m/>
    <s v="Maankäyttö- ja rakennuslaki (132/1999)"/>
    <x v="1"/>
    <x v="7"/>
    <s v="40 001 - 100 000"/>
    <s v="Ympäristöministeriö"/>
  </r>
  <r>
    <s v="Rakennuspiirustusten myyntipalvelu"/>
    <s v="Helsingin rakennusvalvonta arkistoi Helsingin rakennushankkeisiin liittyviä piirustuksia ja lupa-asiakirjoja. Niihin voi tutustua kaupunkiympäristön asiakaspalvelun arkistossa sekä niistä voi ostaa kopioita arkistosta tai sähköisestä Lupapiste Kaupasta."/>
    <s v="Rakennuspiirustukset"/>
    <x v="3"/>
    <m/>
    <m/>
    <s v="Myös luonnollisille henkilöille"/>
    <m/>
    <s v="Maankäyttö- ja rakennuslaki (132/1999)"/>
    <x v="1"/>
    <x v="6"/>
    <s v="yli 100 000"/>
    <s v="Ympäristöministeriö"/>
  </r>
  <r>
    <s v="Rakennusvalvonnan arkistopalvelut"/>
    <s v="Tietopalvelu rakennusvalvonnan arkistosta"/>
    <s v="Rakennuspiirustukset"/>
    <x v="2"/>
    <s v="1.0"/>
    <m/>
    <s v="Myös luonnollisille henkilöille"/>
    <m/>
    <s v="Maankäyttö- ja rakennuslaki (132/1999)"/>
    <x v="1"/>
    <x v="2"/>
    <s v="yli 100 000"/>
    <s v="Ympäristöministeriö"/>
  </r>
  <r>
    <s v="Rakennusvalvonnan arkistopalvelu"/>
    <s v="Asiakas voi tilata arkistosta materiaalia. Voidaan toimittaa joko sähköpostilla tai paperilla asiakkaalle."/>
    <s v="Rakennuspiirustukset"/>
    <x v="2"/>
    <s v="0.3"/>
    <s v="Myöhemmin"/>
    <s v="Myös luonnollisille henkilöille"/>
    <s v="Arkistoa ei ole vielä digitoitu."/>
    <s v="Maankäyttö- ja rakennuslaki (132/1999)"/>
    <x v="1"/>
    <x v="13"/>
    <s v="40 001 - 100 000"/>
    <s v="Ympäristöministeriö"/>
  </r>
  <r>
    <s v="Rakennuspiirustukset"/>
    <s v="Rakennuspiirustusten myynti asiakkaille"/>
    <s v="Rakennuspiirustukset"/>
    <x v="3"/>
    <s v="0.9"/>
    <m/>
    <s v="Myös luonnollisille henkilöille"/>
    <s v="Uusi automatisoidumpi piirustusten selailu- ja myyntipalvelu on kilpailutusvaiheessa."/>
    <s v="Maankäyttö- ja rakennuslaki (132/1999)"/>
    <x v="1"/>
    <x v="15"/>
    <s v="yli 100 000"/>
    <s v="Ympäristöministeriö"/>
  </r>
  <r>
    <s v="Rakennuslupa- ja suunnittelukarttaaineistot"/>
    <s v="Kartta-, ilmakuva- ja maanpintamalliaineistot esimerkiksi suunnittelutöiden lähtöaineistoksi"/>
    <s v="Rakennuspiirustukset"/>
    <x v="3"/>
    <s v="0.9"/>
    <m/>
    <s v="Myös luonnollisille henkilöille"/>
    <m/>
    <s v="Maankäyttö- ja rakennuslaki (132/1999)"/>
    <x v="1"/>
    <x v="15"/>
    <s v="yli 100 000"/>
    <s v="Ympäristöministeriö"/>
  </r>
  <r>
    <s v="Rakennusvalvonnan arkistopalvelut"/>
    <s v="Rakennusvalvonnan arkisto on tietovarasto, jonka asiakirjat ovat julkisia. Rakennusvalvonnan arkisto sisältää luvanvaraisten rakennushankkeiden lupapäätökset liitteineen. Lisäksi arkistosta löytyvät mm. loppukatselmuspöytäkirjat ja energiatodistukset."/>
    <s v="Rakennuspiirustukset"/>
    <x v="3"/>
    <s v="0.3"/>
    <s v="Q1/2022"/>
    <s v="Myös luonnollisille henkilöille"/>
    <m/>
    <s v="Maankäyttö- ja rakennuslaki (132/1999)"/>
    <x v="1"/>
    <x v="3"/>
    <s v="alle 6001"/>
    <s v="Ympäristöministeriö"/>
  </r>
  <r>
    <s v="Rakennusrasite- ja kiinteistön yhteisjärjestelypäätökset"/>
    <s v="Kiinteistöjen välisten oikeuksien perustaminen"/>
    <s v="Rakennusrasite"/>
    <x v="3"/>
    <s v="0.3"/>
    <m/>
    <s v="Myös luonnollisille henkilöille"/>
    <m/>
    <s v="Maankäyttö- ja rakennuslaki (132/1999)"/>
    <x v="1"/>
    <x v="6"/>
    <s v="yli 100 000"/>
    <s v="Ympäristöministeriö"/>
  </r>
  <r>
    <s v="Rasitetoimitus"/>
    <s v="Tonttia varten voidaan perustaa rasite toisen tontin alueelle. Rasitteella tarkoitetaan pysyvää oikeutta esimerkiksi kulkuyhteyteen, ajoneuvojen pitämiseen ja vesi-, viemäri-, sähkö- tai muun johdon sijoittamiseen."/>
    <s v="Rakennusrasite"/>
    <x v="3"/>
    <s v="0.5"/>
    <m/>
    <m/>
    <s v="Pieni volyymi"/>
    <s v="Maankäyttö- ja rakennuslaki (132/1999)"/>
    <x v="1"/>
    <x v="6"/>
    <s v="yli 100 000"/>
    <s v="Ympäristöministeriö"/>
  </r>
  <r>
    <s v="Rasitetoimitus"/>
    <s v="Rasitetoimituksessa käsitellään kiinteistörasitteita eli maahan kohdistuvia oikeuksia."/>
    <s v="Rakennusrasite"/>
    <x v="1"/>
    <s v="1.0"/>
    <m/>
    <s v="Myös luonnollisille henkilöille"/>
    <m/>
    <s v="Maankäyttö- ja rakennuslaki (132/1999)"/>
    <x v="1"/>
    <x v="2"/>
    <s v="yli 100 000"/>
    <s v="Ympäristöministeriö"/>
  </r>
  <r>
    <s v="Rakennusrasite"/>
    <s v="Ohjeet, lomakkeet ja yhteystiedot"/>
    <s v="Rakennusrasite"/>
    <x v="0"/>
    <s v="1.0"/>
    <m/>
    <s v="Myös luonnollisille henkilöille"/>
    <m/>
    <s v="Maankäyttö- ja rakennuslaki (132/1999)"/>
    <x v="1"/>
    <x v="13"/>
    <s v="alle 6001"/>
    <s v="Ympäristöministeriö"/>
  </r>
  <r>
    <s v="Rakennusrasite"/>
    <s v="Lupapiste.fi"/>
    <s v="Rakennusrasite"/>
    <x v="0"/>
    <s v="1.0"/>
    <m/>
    <s v="Myös luonnollisille henkilöille"/>
    <m/>
    <s v="Maankäyttö- ja rakennuslaki (132/1999)"/>
    <x v="1"/>
    <x v="25"/>
    <s v="alle 6001"/>
    <s v="Ympäristöministeriö"/>
  </r>
  <r>
    <s v="Rakennusrasite"/>
    <s v="Rakennusrasitetta haetaan luvan yhteydessä. Käytössä sähköposti ja Kaarle."/>
    <s v="Rakennusrasite"/>
    <x v="0"/>
    <s v="1.0"/>
    <m/>
    <s v="Myös luonnollisille henkilöille"/>
    <m/>
    <s v="Maankäyttö- ja rakennuslaki (132/1999)"/>
    <x v="1"/>
    <x v="7"/>
    <s v="40 001 - 100 000"/>
    <s v="Ympäristöministeriö"/>
  </r>
  <r>
    <s v="Rakennusvalvontamittaukset"/>
    <s v="Rakennuksen paikan merkinnät ja sijaintikatselmukset"/>
    <s v="Rakennusvalvonta"/>
    <x v="2"/>
    <s v="1.0"/>
    <m/>
    <s v="Myös luonnollisille henkilöille"/>
    <m/>
    <s v="Maankäyttö- ja rakennuslaki (132/1999)"/>
    <x v="1"/>
    <x v="6"/>
    <s v="yli 100 000"/>
    <s v="Ympäristöministeriö"/>
  </r>
  <r>
    <s v="Rakennusvalvonta"/>
    <s v="Rakennus-, toimenpide- ja poikkeamisluvat, maisematyöluvat."/>
    <s v="Rakennusvalvonta"/>
    <x v="0"/>
    <s v="0.9"/>
    <m/>
    <s v="Myös luonnollisille henkilöille"/>
    <m/>
    <s v="Maankäyttö- ja rakennuslaki (132/1999)"/>
    <x v="1"/>
    <x v="3"/>
    <s v="6 001 - 10000"/>
    <s v="Ympäristöministeriö"/>
  </r>
  <r>
    <s v="Mittaustoimiston palvelut"/>
    <s v="Rajojen näytöt,merkkaukset ja mittaukset"/>
    <s v="Rakennusvalvonta"/>
    <x v="2"/>
    <s v="Ei digitoteutusta"/>
    <m/>
    <s v="Myös luonnollisille henkilöille"/>
    <m/>
    <s v="Maankäyttö- ja rakennuslaki (132/1999)"/>
    <x v="1"/>
    <x v="16"/>
    <s v="10 001 - 20 000"/>
    <s v="Ympäristöministeriö"/>
  </r>
  <r>
    <s v="Rakennusvalvonta"/>
    <s v="Lupapiste.fi käytössä, sähköinen työtila rakennuslupa-asioiden hoitamiseen"/>
    <s v="Rakennusvalvonta"/>
    <x v="0"/>
    <s v="1.0"/>
    <m/>
    <s v="Myös luonnollisille henkilöille"/>
    <s v="Rekisteröityminen vaatiin verkkopankkitunnukset tai mobiilivarmenteen."/>
    <s v="Maankäyttö- ja rakennuslaki (132/1999)"/>
    <x v="1"/>
    <x v="13"/>
    <s v="alle 6001"/>
    <s v="Ympäristöministeriö"/>
  </r>
  <r>
    <s v="Rakennusvalvontamittaukset"/>
    <s v="Ohjeet, lomakkeet ja yhteystiedot"/>
    <s v="Rakennusvalvonta"/>
    <x v="0"/>
    <s v="1.0"/>
    <m/>
    <s v="Myös luonnollisille henkilöille"/>
    <m/>
    <s v="Maankäyttö- ja rakennuslaki (132/1999)"/>
    <x v="1"/>
    <x v="13"/>
    <s v="alle 6001"/>
    <s v="Ympäristöministeriö"/>
  </r>
  <r>
    <s v="Mittauspalvelu"/>
    <s v="Esim. rakennuslupaan liittyvä mittaaminen yms. rakentamiseen liittyvä mittaaminen."/>
    <s v="Rakennusvalvonta"/>
    <x v="0"/>
    <s v="Ei digitoteutusta"/>
    <m/>
    <s v="Myös luonnollisille henkilöille"/>
    <m/>
    <s v="Maankäyttö- ja rakennuslaki (132/1999)"/>
    <x v="1"/>
    <x v="13"/>
    <s v="40 001 - 100 000"/>
    <s v="Ympäristöministeriö"/>
  </r>
  <r>
    <s v="Rakennusvalvontamittaukset"/>
    <s v="Lupapiste.fi"/>
    <s v="Rakennusvalvonta"/>
    <x v="0"/>
    <s v="1.0"/>
    <m/>
    <s v="Myös luonnollisille henkilöille"/>
    <m/>
    <s v="Maankäyttö- ja rakennuslaki (132/1999)"/>
    <x v="1"/>
    <x v="25"/>
    <s v="alle 6001"/>
    <s v="Ympäristöministeriö"/>
  </r>
  <r>
    <s v="Rakennusvalvontamittaukset"/>
    <s v="Aidan merkitseminen, rajan osoittaminen maastoon, rakennuksen paikan merkintä sekä sijaintikatselmukset"/>
    <s v="Rakennusvalvonta"/>
    <x v="0"/>
    <s v="0.9"/>
    <m/>
    <s v="Myös luonnollisille henkilöille"/>
    <m/>
    <s v="Maankäyttö- ja rakennuslaki (132/1999)"/>
    <x v="1"/>
    <x v="15"/>
    <s v="yli 100 000"/>
    <s v="Ympäristöministeriö"/>
  </r>
  <r>
    <s v="Rakennusvalvontamittaukset"/>
    <s v="Klas Blom"/>
    <s v="Rakennusvalvonta"/>
    <x v="0"/>
    <s v="1.0"/>
    <m/>
    <s v="Myös luonnollisille henkilöille"/>
    <m/>
    <s v="Maankäyttö- ja rakennuslaki (132/1999)"/>
    <x v="1"/>
    <x v="7"/>
    <s v="40 001 - 100 000"/>
    <s v="Ympäristöministeriö"/>
  </r>
  <r>
    <s v="Poikkeamisluvat"/>
    <s v="Kun tarvitaan lupaa poiketa kaavan asettamista määräyksistä haetaan lupa lupapiste.fi -palvelusta"/>
    <s v="Rakentamisen poikkeuslupa"/>
    <x v="0"/>
    <s v="1.1"/>
    <m/>
    <s v="Myös luonnollisille henkilöille"/>
    <m/>
    <s v="Maankäyttö- ja rakennuslaki (132/1999)"/>
    <x v="1"/>
    <x v="3"/>
    <s v="alle 6001"/>
    <s v="Ympäristöministeriö"/>
  </r>
  <r>
    <s v="Poikkeamisluvat"/>
    <s v="Luvalla haetaan poikkeusta rakentaa kaavan vastaisesti"/>
    <s v="Rakentamisen poikkeuslupa"/>
    <x v="0"/>
    <s v="0.3"/>
    <s v="Q4/2021"/>
    <s v="Myös luonnollisille henkilöille"/>
    <m/>
    <s v="Maankäyttö- ja rakennuslaki (132/1999)"/>
    <x v="1"/>
    <x v="16"/>
    <s v="10 001 - 20 000"/>
    <s v="Ympäristöministeriö"/>
  </r>
  <r>
    <s v="MRL:n mukaisen poikkeamisluvan myöntäminen"/>
    <m/>
    <s v="Rakentamisen poikkeuslupa"/>
    <x v="0"/>
    <s v="1.1"/>
    <m/>
    <s v="Myös luonnollisille henkilöille"/>
    <m/>
    <s v="Maankäyttö- ja rakennuslaki (132/1999)"/>
    <x v="1"/>
    <x v="23"/>
    <s v="10 001 - 20 000"/>
    <s v="Ympäristöministeriö"/>
  </r>
  <r>
    <s v="Poikkeamislupa"/>
    <s v="Lupakäsittely kaavamääräyksistä poikkevaan rakentamiseen"/>
    <s v="Rakentamisen poikkeuslupa"/>
    <x v="0"/>
    <s v="0.5"/>
    <s v="Myöhemmin"/>
    <s v="Myös luonnollisille henkilöille"/>
    <s v="resurssit"/>
    <s v="Maankäyttö- ja rakennuslaki (132/1999)"/>
    <x v="1"/>
    <x v="12"/>
    <s v="alle 6001"/>
    <s v="Ympäristöministeriö"/>
  </r>
  <r>
    <s v="Rakentamisen poikkeuslupa"/>
    <s v="Ohjeet, lomakkeet ja yhteystiedot"/>
    <s v="Rakentamisen poikkeuslupa"/>
    <x v="0"/>
    <s v="1.0"/>
    <m/>
    <s v="Myös luonnollisille henkilöille"/>
    <m/>
    <s v="Maankäyttö- ja rakennuslaki (132/1999)"/>
    <x v="1"/>
    <x v="13"/>
    <s v="alle 6001"/>
    <s v="Ympäristöministeriö"/>
  </r>
  <r>
    <s v="Poikkeamislupa"/>
    <m/>
    <s v="Rakentamisen poikkeuslupa"/>
    <x v="0"/>
    <s v="Ei digitoteutusta"/>
    <s v="Q1/2022"/>
    <s v="Myös luonnollisille henkilöille"/>
    <m/>
    <s v="Maankäyttö- ja rakennuslaki (132/1999)"/>
    <x v="1"/>
    <x v="12"/>
    <s v="alle 6001"/>
    <s v="Ympäristöministeriö"/>
  </r>
  <r>
    <s v="Rakentamisaikaisen käyttöluvan myöntäminen ratahankkeelle"/>
    <s v="Mikäli uudistettavaa tai parannettavaa rataa aiotaan käyttää ennen käyttöönottoluvan myöntämistä, rataverkon haltijan on haettava sille rakentamisaikaista käyttölupaa Traficomilta."/>
    <s v="Rakentamisaikaisen käyttöluvan myöntäminen ratahankkeelle"/>
    <x v="0"/>
    <s v="0.3"/>
    <s v="Myöhemmin"/>
    <s v="Vain elinkeinotoimintaa harjoittaville"/>
    <s v="Yleinen taloudellinen tilanne"/>
    <s v="Maankäyttö- ja rakennuslaki (132/1999)"/>
    <x v="0"/>
    <x v="0"/>
    <s v=""/>
    <s v="Ympäristöministeriö"/>
  </r>
  <r>
    <s v="Poikkeamislupa"/>
    <m/>
    <s v="Rakentamisen poikkeuslupa"/>
    <x v="0"/>
    <s v="Ei digitoteutusta"/>
    <s v="Q1/2022"/>
    <s v="Myös luonnollisille henkilöille"/>
    <m/>
    <s v="Maankäyttö- ja rakennuslaki (132/1999)"/>
    <x v="1"/>
    <x v="12"/>
    <s v="alle 6001"/>
    <s v="Ympäristöministeriö"/>
  </r>
  <r>
    <s v="Poikkeamislupa"/>
    <s v="Hakemuksen voi toimittaa sähköisen lupapalvelun kautta (+ paperisena). Suurin osa haetaan jo sähköisesti (käyttäjätunnus + salasana). Päätös menee lupapalvelun + mutta usein myös paperina. Digilomakkeen käyttöasteen nostaminen tavoite."/>
    <s v="Rakentamisen poikkeuslupa"/>
    <x v="0"/>
    <s v="0.9"/>
    <m/>
    <s v="Myös luonnollisille henkilöille"/>
    <s v="Vahva tunnistautuminen puuttuu"/>
    <s v="Maankäyttö- ja rakennuslaki (132/1999)"/>
    <x v="1"/>
    <x v="13"/>
    <s v="40 001 - 100 000"/>
    <s v="Ympäristöministeriö"/>
  </r>
  <r>
    <s v="Rakentamisen poikkeuslupa"/>
    <s v="Lupapiste.fi"/>
    <s v="Rakentamisen poikkeuslupa"/>
    <x v="0"/>
    <s v="1.0"/>
    <m/>
    <s v="Myös luonnollisille henkilöille"/>
    <m/>
    <s v="Maankäyttö- ja rakennuslaki (132/1999)"/>
    <x v="1"/>
    <x v="25"/>
    <s v="alle 6001"/>
    <s v="Ympäristöministeriö"/>
  </r>
  <r>
    <s v="Rakentamisen poikkeuslupa"/>
    <s v="Poikkeusluvan hakemista työstetään parhaillaan epermitiin."/>
    <s v="Rakentamisen poikkeuslupa"/>
    <x v="0"/>
    <s v="1.0"/>
    <m/>
    <s v="Myös luonnollisille henkilöille"/>
    <m/>
    <s v="Maankäyttö- ja rakennuslaki (132/1999)"/>
    <x v="1"/>
    <x v="7"/>
    <s v="40 001 - 100 000"/>
    <s v="Ympäristöministeriö"/>
  </r>
  <r>
    <s v="Poikkeamislupa"/>
    <s v="Poikkeamislupa hakemuksineen hoidetaan kokonaisuudessaan Lupapiste -palvelussa&quot;&quot;"/>
    <s v="Rakentamisen poikkeuslupa"/>
    <x v="0"/>
    <s v="yli 1.1"/>
    <m/>
    <s v="Myös luonnollisille henkilöille"/>
    <m/>
    <s v="Maankäyttö- ja rakennuslaki (132/1999)"/>
    <x v="1"/>
    <x v="21"/>
    <s v="20 001 - 40 000"/>
    <s v="Ympäristöministeriö"/>
  </r>
  <r>
    <s v="Toimenpideluvat"/>
    <s v="Rakentamiseen liittyvät luvat (esim. varastoalueen toteutus, rakennuksen ulkonäön muutos) lupapiste.fi"/>
    <s v="Rakentamisen toimenpidelupa"/>
    <x v="0"/>
    <s v="1.1"/>
    <m/>
    <s v="Myös luonnollisille henkilöille"/>
    <m/>
    <s v="Maankäyttö- ja rakennuslaki (132/1999)"/>
    <x v="1"/>
    <x v="3"/>
    <s v="alle 6001"/>
    <s v="Ympäristöministeriö"/>
  </r>
  <r>
    <s v="Toimenpideilmoitukset"/>
    <s v="Lupa kevyen rakennelmat tekemiseen (puuvajat, katokset) lupapiste.fi"/>
    <s v="Rakentamisen toimenpidelupa"/>
    <x v="0"/>
    <s v="1.1"/>
    <m/>
    <s v="Myös luonnollisille henkilöille"/>
    <m/>
    <s v="Maankäyttö- ja rakennuslaki (132/1999)"/>
    <x v="1"/>
    <x v="3"/>
    <s v="alle 6001"/>
    <s v="Ympäristöministeriö"/>
  </r>
  <r>
    <s v="Maalämpökaivon poraamiseen lupa"/>
    <s v="Maalämmön hyödyntämiseen tehtävä porakaivo edellyttää Suomessa aina toimenpideluvan."/>
    <s v="Rakentamisen toimenpidelupa"/>
    <x v="0"/>
    <s v="0.5"/>
    <m/>
    <m/>
    <m/>
    <s v="Maankäyttö- ja rakennuslaki (132/1999)"/>
    <x v="1"/>
    <x v="6"/>
    <s v="yli 100 000"/>
    <s v="Ympäristöministeriö"/>
  </r>
  <r>
    <s v="KRP - Rakennusvalvonnan ilmoitukset: Ilmoitusmenettely"/>
    <s v="Lupa vaikutukselta vähäisen rakennelman rakentamiselle"/>
    <s v="Rakentamisen toimenpidelupa"/>
    <x v="0"/>
    <s v="1.0"/>
    <m/>
    <s v="Myös luonnollisille henkilöille"/>
    <m/>
    <s v="Maankäyttö- ja rakennuslaki (132/1999)"/>
    <x v="1"/>
    <x v="10"/>
    <s v="yli 100 000"/>
    <s v="Ympäristöministeriö"/>
  </r>
  <r>
    <s v="KRP - Toimenpidelupa: Aitaaminen"/>
    <s v="Lupa aidan tai muurin rakentamiselle rakennettuun ympäristöön"/>
    <s v="Rakentamisen toimenpidelupa"/>
    <x v="0"/>
    <s v="1.0"/>
    <m/>
    <s v="Myös luonnollisille henkilöille"/>
    <m/>
    <s v="Maankäyttö- ja rakennuslaki (132/1999)"/>
    <x v="1"/>
    <x v="10"/>
    <s v="yli 100 000"/>
    <s v="Ympäristöministeriö"/>
  </r>
  <r>
    <s v="KRP - Toimenpidelupa: Erillislaite"/>
    <s v="Lupa erillislaitteen (mastot, hiihtohissit, jne) rakentamiselle"/>
    <s v="Rakentamisen toimenpidelupa"/>
    <x v="0"/>
    <s v="1.0"/>
    <m/>
    <s v="Myös luonnollisille henkilöille"/>
    <m/>
    <s v="Maankäyttö- ja rakennuslaki (132/1999)"/>
    <x v="1"/>
    <x v="10"/>
    <s v="yli 100 000"/>
    <s v="Ympäristöministeriö"/>
  </r>
  <r>
    <s v="KRP - Toimenpidelupa: Huoneistojärjestely"/>
    <s v="Lupa asuinhuoneiston jakamiselle tai yhdistämiselle"/>
    <s v="Rakentamisen toimenpidelupa"/>
    <x v="0"/>
    <s v="1.0"/>
    <m/>
    <s v="Myös luonnollisille henkilöille"/>
    <m/>
    <s v="Maankäyttö- ja rakennuslaki (132/1999)"/>
    <x v="1"/>
    <x v="10"/>
    <s v="yli 100 000"/>
    <s v="Ympäristöministeriö"/>
  </r>
  <r>
    <s v="KRP - Toimenpidelupa: Julkisivutoimenpide"/>
    <s v="Lupa määrityille julkisivutoimenpiteille"/>
    <s v="Rakentamisen toimenpidelupa"/>
    <x v="0"/>
    <s v="1.0"/>
    <m/>
    <s v="Myös luonnollisille henkilöille"/>
    <m/>
    <s v="Maankäyttö- ja rakennuslaki (132/1999)"/>
    <x v="1"/>
    <x v="10"/>
    <s v="yli 100 000"/>
    <s v="Ympäristöministeriö"/>
  </r>
  <r>
    <s v="KRP - Toimenpidelupa: Jätevesijärjestelmän uusiminen"/>
    <s v="Lupa viemäriverkosta erillisen jätevesijärjestelmän rakentamiselle"/>
    <s v="Rakentamisen toimenpidelupa"/>
    <x v="0"/>
    <s v="1.0"/>
    <m/>
    <s v="Myös luonnollisille henkilöille"/>
    <m/>
    <s v="Maankäyttö- ja rakennuslaki (132/1999)"/>
    <x v="1"/>
    <x v="10"/>
    <s v="yli 100 000"/>
    <s v="Ympäristöministeriö"/>
  </r>
  <r>
    <s v="KRP - Toimenpidelupa: Kaupunkikuvajärjestely"/>
    <s v="Lupa tehdä pitkäaikainen muutos kaupunkikuvaan"/>
    <s v="Rakentamisen toimenpidelupa"/>
    <x v="0"/>
    <s v="1.0"/>
    <m/>
    <s v="Myös luonnollisille henkilöille"/>
    <m/>
    <s v="Maankäyttö- ja rakennuslaki (132/1999)"/>
    <x v="1"/>
    <x v="10"/>
    <s v="yli 100 000"/>
    <s v="Ympäristöministeriö"/>
  </r>
  <r>
    <s v="KRP - Toimenpidelupa: Laituri"/>
    <s v="Lupa laiturin tai vastaavan rakentamiselle"/>
    <s v="Rakentamisen toimenpidelupa"/>
    <x v="0"/>
    <s v="1.0"/>
    <m/>
    <s v="Myös luonnollisille henkilöille"/>
    <m/>
    <s v="Maankäyttö- ja rakennuslaki (132/1999)"/>
    <x v="1"/>
    <x v="10"/>
    <s v="yli 100 000"/>
    <s v="Ympäristöministeriö"/>
  </r>
  <r>
    <s v="KRP - Toimenpidelupa: Liikuteltava laite"/>
    <s v="Lupa liikuteltavan laitteen sijoittamiseksi paikalleen (ei käytetä retkeilyyn / veneilyyn)"/>
    <s v="Rakentamisen toimenpidelupa"/>
    <x v="0"/>
    <s v="1.0"/>
    <m/>
    <s v="Myös luonnollisille henkilöille"/>
    <m/>
    <s v="Maankäyttö- ja rakennuslaki (132/1999)"/>
    <x v="1"/>
    <x v="10"/>
    <s v="yli 100 000"/>
    <s v="Ympäristöministeriö"/>
  </r>
  <r>
    <s v="KRP - Toimenpidelupa: Maalämpökaivon poraus"/>
    <s v="Lupa maalämpökaivon tai maastoon sijoittuvan lämmönkeruuputkiston rakentamiselle"/>
    <s v="Rakentamisen toimenpidelupa"/>
    <x v="0"/>
    <s v="1.0"/>
    <m/>
    <s v="Myös luonnollisille henkilöille"/>
    <m/>
    <s v="Maankäyttö- ja rakennuslaki (132/1999)"/>
    <x v="1"/>
    <x v="10"/>
    <s v="yli 100 000"/>
    <s v="Ympäristöministeriö"/>
  </r>
  <r>
    <s v="KRP - Toimenpidelupa: Mainostoimenpide"/>
    <s v="Lupa mainostaulun (ei tieliikennalain alainen) tai ikkunaa peittävän mainoksen sijoittamisesta"/>
    <s v="Rakentamisen toimenpidelupa"/>
    <x v="0"/>
    <s v="1.0"/>
    <m/>
    <s v="Myös luonnollisille henkilöille"/>
    <m/>
    <s v="Maankäyttö- ja rakennuslaki (132/1999)"/>
    <x v="1"/>
    <x v="10"/>
    <s v="yli 100 000"/>
    <s v="Ympäristöministeriö"/>
  </r>
  <r>
    <s v="KRP - Toimenpidelupa: Rakennelmat"/>
    <s v="Lupa erilaisten rakennelmien rakentamiselle (esim. grillit, vajat, viemärittömät käymälät jne.)"/>
    <s v="Rakentamisen toimenpidelupa"/>
    <x v="0"/>
    <s v="1.0"/>
    <m/>
    <s v="Myös luonnollisille henkilöille"/>
    <m/>
    <s v="Maankäyttö- ja rakennuslaki (132/1999)"/>
    <x v="1"/>
    <x v="10"/>
    <s v="yli 100 000"/>
    <s v="Ympäristöministeriö"/>
  </r>
  <r>
    <s v="KRP - Toimenpidelupa: Säilytys ja varastointialue"/>
    <s v="Lupa varastointi- tai pysäköintialueen rajaamiselle"/>
    <s v="Rakentamisen toimenpidelupa"/>
    <x v="0"/>
    <s v="1.0"/>
    <m/>
    <s v="Myös luonnollisille henkilöille"/>
    <m/>
    <s v="Maankäyttö- ja rakennuslaki (132/1999)"/>
    <x v="1"/>
    <x v="10"/>
    <s v="yli 100 000"/>
    <s v="Ympäristöministeriö"/>
  </r>
  <r>
    <s v="Toimenpidelupa"/>
    <s v="Toimenpideluvat myöntää rakennusvalvonta. Lupaa tarvitaan pieniin rakennushankkeisiin."/>
    <s v="Rakentamisen toimenpidelupa"/>
    <x v="0"/>
    <s v="0.5"/>
    <s v="Myöhemmin"/>
    <s v="Myös luonnollisille henkilöille"/>
    <s v="Ohjelmistotoimittajasta johtuvat syyt"/>
    <s v="Maankäyttö- ja rakennuslaki (132/1999)"/>
    <x v="1"/>
    <x v="2"/>
    <s v="alle 6001"/>
    <s v="Ympäristöministeriö"/>
  </r>
  <r>
    <s v="Rakentamisen toimenpidelupa"/>
    <m/>
    <s v="Rakentamisen toimenpidelupa"/>
    <x v="0"/>
    <s v="0.9"/>
    <m/>
    <s v="Myös luonnollisille henkilöille"/>
    <m/>
    <s v="Maankäyttö- ja rakennuslaki (132/1999)"/>
    <x v="1"/>
    <x v="3"/>
    <s v="alle 6001"/>
    <s v="Ympäristöministeriö"/>
  </r>
  <r>
    <s v="Rakentamisen toimenpidelupa"/>
    <s v="Ohjeet, lomakkeet ja yhteystiedot"/>
    <s v="Rakentamisen toimenpidelupa"/>
    <x v="0"/>
    <s v="1.0"/>
    <m/>
    <s v="Myös luonnollisille henkilöille"/>
    <m/>
    <s v="Maankäyttö- ja rakennuslaki (132/1999)"/>
    <x v="1"/>
    <x v="13"/>
    <s v="alle 6001"/>
    <s v="Ympäristöministeriö"/>
  </r>
  <r>
    <s v="Rakennusvalvonnan ilmoitukset"/>
    <s v="Toimenpiteet, jotka lain tai rakennusjärjestyksen mukaan vaativat ilmoitusta kunnan rakennusvalvontaan."/>
    <s v="Rakentamisen toimenpidelupa"/>
    <x v="0"/>
    <s v="0.3"/>
    <s v="Q4/2021"/>
    <s v="Myös luonnollisille henkilöille"/>
    <m/>
    <s v="Maankäyttö- ja rakennuslaki (132/1999)"/>
    <x v="1"/>
    <x v="2"/>
    <s v="alle 6001"/>
    <s v="Ympäristöministeriö"/>
  </r>
  <r>
    <s v="Rakennusvalvonnan toimenpideluvat"/>
    <s v="Toimenpiteet, jotka lain tai rakennusjärjestyksen mukaan vaativat kunnan rakennusvalvonnan myöntämän toimenpideluvan."/>
    <s v="Rakentamisen toimenpidelupa"/>
    <x v="0"/>
    <s v="0.3"/>
    <s v="Q4/2021"/>
    <s v="Myös luonnollisille henkilöille"/>
    <m/>
    <s v="Maankäyttö- ja rakennuslaki (132/1999)"/>
    <x v="1"/>
    <x v="2"/>
    <s v="alle 6001"/>
    <s v="Ympäristöministeriö"/>
  </r>
  <r>
    <s v="Rakentamisen toimenpidelupa"/>
    <s v="Lupapiste.fi"/>
    <s v="Rakentamisen toimenpidelupa"/>
    <x v="0"/>
    <s v="1.0"/>
    <m/>
    <s v="Myös luonnollisille henkilöille"/>
    <m/>
    <s v="Maankäyttö- ja rakennuslaki (132/1999)"/>
    <x v="1"/>
    <x v="25"/>
    <s v="alle 6001"/>
    <s v="Ympäristöministeriö"/>
  </r>
  <r>
    <s v="Toimenpidelupa"/>
    <s v="Toimenpidelupaa haetaan, kun kyseessä on erillislaite, vesirajalaite, liikuteltava laite, säilytys- tai varastointialue, yleisörakennelma, aurinkokeräin, julkisivutoimenpide (esimerkiksi värimuutokset) tai rakennelma."/>
    <s v="Rakentamisen toimenpidelupa"/>
    <x v="0"/>
    <s v="1.0"/>
    <m/>
    <s v="Myös luonnollisille henkilöille"/>
    <m/>
    <s v="Maankäyttö- ja rakennuslaki (132/1999)"/>
    <x v="1"/>
    <x v="15"/>
    <s v="yli 100 000"/>
    <s v="Ympäristöministeriö"/>
  </r>
  <r>
    <s v="Rakentamisen toimenpidelupa"/>
    <s v="Toimenpidelupaa voi hakea sähköisessä palvelussa, epermit."/>
    <s v="Rakentamisen toimenpidelupa"/>
    <x v="0"/>
    <s v="1.0"/>
    <m/>
    <s v="Myös luonnollisille henkilöille"/>
    <m/>
    <s v="Maankäyttö- ja rakennuslaki (132/1999)"/>
    <x v="1"/>
    <x v="7"/>
    <s v="40 001 - 100 000"/>
    <s v="Ympäristöministeriö"/>
  </r>
  <r>
    <s v="Toimenpideilmoitus"/>
    <s v="Toimenpideilmoitusprosessi suoritetaan kokonaisuudessaan Lupapiste -palvelussa&quot;&quot;"/>
    <s v="Rakentamisen toimenpidelupa"/>
    <x v="1"/>
    <s v="yli 1.1"/>
    <m/>
    <s v="Myös luonnollisille henkilöille"/>
    <m/>
    <s v="Maankäyttö- ja rakennuslaki (132/1999)"/>
    <x v="1"/>
    <x v="21"/>
    <s v="20 001 - 40 000"/>
    <s v="Ympäristöministeriö"/>
  </r>
  <r>
    <s v="Toimenpidelupa"/>
    <s v="Toimenpidelupa hakemuksineen hoidetaan kokonaisuudessaan Lupapiste -palvelussa&quot;&quot;"/>
    <s v="Rakentamisen toimenpidelupa"/>
    <x v="0"/>
    <s v="yli 1.1"/>
    <m/>
    <s v="Myös luonnollisille henkilöille"/>
    <m/>
    <s v="Maankäyttö- ja rakennuslaki (132/1999)"/>
    <x v="1"/>
    <x v="21"/>
    <s v="20 001 - 40 000"/>
    <s v="Ympäristöministeriö"/>
  </r>
  <r>
    <s v="Jatkoaikahakemus"/>
    <s v="Rakennusluvan jatkoaikahakemus hoidetaan kokonaisuudessaan Lupapiste -palvelussa&quot;&quot;"/>
    <s v="Rakentamisen toimenpidelupa"/>
    <x v="0"/>
    <s v="yli 1.1"/>
    <m/>
    <s v="Myös luonnollisille henkilöille"/>
    <m/>
    <s v="Maankäyttö- ja rakennuslaki (132/1999)"/>
    <x v="1"/>
    <x v="21"/>
    <s v="20 001 - 40 000"/>
    <s v="Ympäristöministeriö"/>
  </r>
  <r>
    <s v="Rakenteiden sijoittamislupa yleisille alueille"/>
    <s v="Käsitellään lupapiste.fi -palvelun kautta, johon käyttäjä tunnistautuu sähköisesti. Kokonaan sähköinen palveluprosessi. Vastuualue: Rakennusvalvonta"/>
    <s v="Rakenteiden sijoittamislupa yleisille alueille"/>
    <x v="0"/>
    <s v="1.0"/>
    <m/>
    <m/>
    <m/>
    <m/>
    <x v="1"/>
    <x v="11"/>
    <s v="40 001 - 100 000"/>
    <s v=""/>
  </r>
  <r>
    <s v="Ranta-asemakaavoitukseen vaikuttaminen"/>
    <s v="Meren tai vesistön rantavyöhykkeelle ei yleensä saa rakentaa ilman ranta-asemakaavaa tai rakennusluvan perusteeksi kelpaavaa yleiskaavaa."/>
    <s v="Ranta-asemakaavoitukseen vaikuttaminen"/>
    <x v="3"/>
    <s v="Ei digitoteutusta"/>
    <s v="Q4/2022"/>
    <s v="Myös luonnollisille henkilöille"/>
    <m/>
    <m/>
    <x v="1"/>
    <x v="2"/>
    <s v="yli 100 000"/>
    <s v=""/>
  </r>
  <r>
    <s v="Ranta-asemakaavoitukseen vaikuttaminen"/>
    <s v="Maanomistaja voi tehdä ranta-asemakaavaa koskevan ehdotuksen laatimisesta omistamalleen ranta-alueelle. Ranta-alueita koskevasta kaavoituksesta vastaa kunta."/>
    <s v="Ranta-asemakaavoitukseen vaikuttaminen"/>
    <x v="3"/>
    <s v="Ei digitoteutusta"/>
    <s v="Q2/2022"/>
    <s v="Myös luonnollisille henkilöille"/>
    <m/>
    <m/>
    <x v="1"/>
    <x v="3"/>
    <s v="alle 6001"/>
    <s v=""/>
  </r>
  <r>
    <s v="Ranua sovellus"/>
    <s v="Ranualta löytyvät palvelut löytyvät turvallisesti ladattavan sovelluksen avulla."/>
    <s v="Ranua sovellus"/>
    <x v="2"/>
    <s v="1.0"/>
    <m/>
    <s v="Myös luonnollisille henkilöille"/>
    <m/>
    <m/>
    <x v="1"/>
    <x v="13"/>
    <s v="alle 6001"/>
    <s v=""/>
  </r>
  <r>
    <s v="Raskaan liikenteen erityislupa Helsingin kantakaupunkiin"/>
    <s v="Yli 12 metriä pitkät ajoneuvot tarvitsevat erityisluvan ajaakseen Helsingin kantakaupungin rajoitusalueella."/>
    <s v="Raskaan liikenteen erityislupa Helsingin kantakaupunkiin"/>
    <x v="0"/>
    <s v="0.5"/>
    <m/>
    <m/>
    <m/>
    <m/>
    <x v="1"/>
    <x v="6"/>
    <s v="yli 100 000"/>
    <s v=""/>
  </r>
  <r>
    <s v="Rekisteröinti-ilmoistus (Ympäristösuojelun tietojärjestelmään)"/>
    <s v="Ympäristöön vaikuttavien toimintojen harjoittajilla on velvollisuus rekisteröidä toimintansa ympäristönsuojelun tietojärjestelmään., pesulat, huoltoasemat tms."/>
    <s v="Rekisteröinti-ilmoitus ympäristöön vaikuttavan toiminnan aloittamisesta"/>
    <x v="1"/>
    <s v="0.9"/>
    <m/>
    <s v="Myös luonnollisille henkilöille"/>
    <m/>
    <s v="Ympäristönsuojelulaki (527/2014)"/>
    <x v="1"/>
    <x v="3"/>
    <s v="yli 100 000"/>
    <s v="Ympäristöministeriö"/>
  </r>
  <r>
    <s v="Rakentamisilmoitukset"/>
    <s v="Rakennustyön tilaajien on kerättävä tietoja rakennusurakoista, ja päätoteuttajan on kerättävä tietoja yhteisen työmaan työntekijöistä. Tiedot voi ilmoittaa OmaVerossa tai Ilmoitin.fi-palvelussa."/>
    <s v="Rakentamisilmoitukset"/>
    <x v="1"/>
    <s v="1.1"/>
    <m/>
    <s v="Myös luonnollisille henkilöille"/>
    <m/>
    <m/>
    <x v="0"/>
    <x v="1"/>
    <s v=""/>
    <s v=""/>
  </r>
  <r>
    <s v="Rekisteröinti-ilmoitus ympäristöön vaikuttavan toiminnan aloittamisesta"/>
    <m/>
    <s v="Rekisteröinti-ilmoitus ympäristöön vaikuttavan toiminnan aloittamisesta"/>
    <x v="1"/>
    <s v="0.3"/>
    <s v="Q4/2022"/>
    <m/>
    <m/>
    <s v="Ympäristönsuojelulaki (527/2014)"/>
    <x v="1"/>
    <x v="3"/>
    <s v="alle 6001"/>
    <s v="Ympäristöministeriö"/>
  </r>
  <r>
    <s v="Rottahavainnoista ilmoittaminen"/>
    <s v="Rotan ja muiden tuhoeläinten hävittäminen kuuluu kiinteistön omistajan tai haltijan vastuulle. Ympäristöterveysyksikön tehtävä on tarvittaessa arvioida voiko rottien esiintymisestä aiheutua terveyshaittaa."/>
    <s v="Rottahavainnoista ilmoittaminen"/>
    <x v="1"/>
    <s v="Ei digitoteutusta"/>
    <m/>
    <s v="Myös luonnollisille henkilöille"/>
    <m/>
    <s v="Terveydensuojelulaki (763/1994)"/>
    <x v="1"/>
    <x v="6"/>
    <s v="yli 100 000"/>
    <s v="Sosiaali- ja terveysministeriö"/>
  </r>
  <r>
    <s v="Elinkeinonharjoittajan ilmoitus ruokamyrkytysepäilystä"/>
    <s v="Mikäli olet syönyt helsinkiläisessä elintarvikehuoneistossa tai ostanut elintarvikkeita Helsingistä ja epäilet sairastuneesi ruokamyrkytykseen ruokailun jälkeen voit ilmoittaa ruokamyrkytyksestäsi kaupunkiympäristön toimialan elintarviketurvallisuusyksikköön, joka vastaa ruokamyrkytysten selvitystyöstä."/>
    <s v="Ruokamyrkytysepäilyilmoitus"/>
    <x v="1"/>
    <s v="0.5"/>
    <m/>
    <m/>
    <m/>
    <s v="Elintarvikelaki (23/2006)"/>
    <x v="1"/>
    <x v="6"/>
    <s v="yli 100 000"/>
    <s v="Maa- ja metsätalousministeriö"/>
  </r>
  <r>
    <s v="Ilmoitus ruokamyrkytysepäilystä"/>
    <s v="Elintarvikealan toimijan tulee ilmoittaa käsittelemäänsä elintarvikkeeseen liittyvästä ruokamyrkytysepäilystä elintarvikevalvontaviranomaiselle."/>
    <s v="Ruokamyrkytysepäilyilmoitus"/>
    <x v="1"/>
    <s v="1.0"/>
    <m/>
    <s v="Myös luonnollisille henkilöille"/>
    <m/>
    <s v="Elintarvikelaki (23/2006)"/>
    <x v="1"/>
    <x v="2"/>
    <s v="yli 100 000"/>
    <s v="Maa- ja metsätalousministeriö"/>
  </r>
  <r>
    <s v="Ruokamyrkytysepäilyilmoitus"/>
    <s v="Sairastunut tai elintarvikkeet myynyt/tarjoillut yritys voivat tehdä sähköisen ilmoituksen epäillystä ruokamyrkytysepidemiasta"/>
    <s v="Ruokamyrkytysepäilyilmoitus"/>
    <x v="1"/>
    <s v="0.5"/>
    <s v="Myöhemmin"/>
    <s v="Myös luonnollisille henkilöille"/>
    <s v="Tietoturva nykyisessä järjestelmässä puutteellinen, minkä vuoksi kaikkia tietoja ei voida ilmoittaa sähköisesti. Digitalisoinnin kehittäminen valtion tietojärjestelmässä on riippuvainen valtion panostuksista. On mukana kehityslistalla, prioriteetti ei kovin korkea."/>
    <s v="Elintarvikelaki (23/2006)"/>
    <x v="1"/>
    <x v="6"/>
    <s v="40 001 - 100 000"/>
    <s v="Maa- ja metsätalousministeriö"/>
  </r>
  <r>
    <s v="Ratahankkeen käyttöönottolupatarpeen arvioiminen"/>
    <s v="Radan käyttöönottamiseksi tarvitaan Liikenne- ja viestintäviraston myöntämä käyttöönottolupa. Rataverkon haltija toimittaa ensin suunnitelman ratahankkeesta Traficomiin."/>
    <s v="Ratahankkeen käyttöönottolupatarpeen arvioiminen"/>
    <x v="0"/>
    <s v="0.3"/>
    <s v="Myöhemmin"/>
    <s v="Vain elinkeinotoimintaa harjoittaville"/>
    <s v="Yleinen taloudellinen tilanne"/>
    <m/>
    <x v="0"/>
    <x v="0"/>
    <s v=""/>
    <s v=""/>
  </r>
  <r>
    <s v="Rataverkon haltijan turvallisuuslupa"/>
    <s v="Traficom myöntää turvallisuusluvan Suomessa toimiville rataverkon haltijoille."/>
    <s v="Rataverkon haltijan turvallisuuslupa"/>
    <x v="0"/>
    <s v="0.5"/>
    <s v="Myöhemmin"/>
    <s v="Myös luonnollisille henkilöille"/>
    <s v="Yleinen taloudellinen tilanne"/>
    <m/>
    <x v="0"/>
    <x v="0"/>
    <s v=""/>
    <s v=""/>
  </r>
  <r>
    <s v="Rautateillä liikkuvan kaluston hankesuunnitelma"/>
    <m/>
    <s v="Rautateillä liikkuvan kaluston hankesuunnitelma"/>
    <x v="0"/>
    <s v="0.3"/>
    <s v="Myöhemmin"/>
    <m/>
    <s v="Yleinen taloudellinen tilanne"/>
    <m/>
    <x v="0"/>
    <x v="0"/>
    <s v=""/>
    <s v=""/>
  </r>
  <r>
    <s v="Rautateillä liikkuvan kaluston käyttöönottolupahakemus"/>
    <m/>
    <s v="Rautateillä liikkuvan kaluston käyttöönottolupahakemus"/>
    <x v="0"/>
    <s v="0.3"/>
    <s v="Myöhemmin"/>
    <m/>
    <s v="Yleinen taloudellinen tilanne"/>
    <m/>
    <x v="0"/>
    <x v="0"/>
    <s v=""/>
    <s v=""/>
  </r>
  <r>
    <s v="Rautateillä liikkuvan kaluston rekisteröintihakemus"/>
    <s v="Kaikki hakemukset saapuvat kirjaamon kautta ja käsitellään saapumisjärjestyksessä."/>
    <s v="Rautateillä liikkuvan kaluston rekisteröintihakemus"/>
    <x v="0"/>
    <s v="0.3"/>
    <s v="Myöhemmin"/>
    <s v="Myös luonnollisille henkilöille"/>
    <s v="Yleinen taloudellinen tilanne"/>
    <m/>
    <x v="0"/>
    <x v="0"/>
    <s v=""/>
    <s v=""/>
  </r>
  <r>
    <s v="Rautateillä liikkuvan kaluston rekisteröintivaraus"/>
    <s v="Kaikki hakemukset saapuvat kirjaamon kautta ja käsitellään saapumisjärjestyksessä."/>
    <s v="Rautateillä liikkuvan kaluston rekisteröintivaraus"/>
    <x v="0"/>
    <s v="0.3"/>
    <s v="Myöhemmin"/>
    <s v="Myös luonnollisille henkilöille"/>
    <s v="Yleinen taloudellinen tilanne"/>
    <m/>
    <x v="0"/>
    <x v="0"/>
    <s v=""/>
    <s v=""/>
  </r>
  <r>
    <s v="Rautatiekaluston romutustodistus"/>
    <s v="Kaikki hakemukset saapuvat kirjaamon kautta ja käsitellään saapumisjärjestyksessä."/>
    <s v="Rautatiekaluston romutustodistus"/>
    <x v="0"/>
    <s v="0.3"/>
    <s v="Myöhemmin"/>
    <s v="Myös luonnollisille henkilöille"/>
    <s v="Yleinen taloudellinen tilanne"/>
    <m/>
    <x v="0"/>
    <x v="0"/>
    <s v=""/>
    <s v=""/>
  </r>
  <r>
    <s v="Rautatieliikenteen harjoittajan turvallisuustodistus"/>
    <s v="Suomen rataverkolla liikennöivät rautatieliikenteen harjoittajat tarvitsevat liikennöintiä varten yhtenäisen turvallisuustodistuksen."/>
    <s v="Rautatieliikenteen harjoittajan turvallisuustodistus"/>
    <x v="0"/>
    <s v="0.3"/>
    <s v="Myöhemmin"/>
    <s v="Vain elinkeinotoimintaa harjoittaville"/>
    <s v="Yleinen taloudellinen tilanne"/>
    <m/>
    <x v="0"/>
    <x v="0"/>
    <s v=""/>
    <s v=""/>
  </r>
  <r>
    <s v="Rautatieliikenteen onnettomuuksista ja vaaratilanteista ilmoittaminen"/>
    <s v="Rautatieliikenteen harjoittajien ja rataverkon haltijoiden tulee ilmoittaa kirjallisesti tapahtuneet onnettomuudet ja vaaratilanteet Traficomiin."/>
    <s v="Rautatieliikenteen onnettomuuksista ja vaaratilanteista ilmoittaminen"/>
    <x v="1"/>
    <s v="0.5"/>
    <s v="Myöhemmin"/>
    <s v="Myös luonnollisille henkilöille"/>
    <s v="Yleinen taloudellinen tilanne"/>
    <m/>
    <x v="0"/>
    <x v="0"/>
    <s v=""/>
    <s v=""/>
  </r>
  <r>
    <s v="Rautatieyrityksen toimilupa"/>
    <s v="Rautatieyritys tarvitsee toimiluvan päätoimista rautatieliikenteen harjoittamista varten"/>
    <s v="Rautatieyrityksen toimilupa"/>
    <x v="0"/>
    <s v="0.3"/>
    <s v="Myöhemmin"/>
    <s v="Vain elinkeinotoimintaa harjoittaville"/>
    <s v="Yleinen taloudellinen tilanne"/>
    <m/>
    <x v="0"/>
    <x v="0"/>
    <s v=""/>
    <s v=""/>
  </r>
  <r>
    <s v="RAVA-hakemukset"/>
    <s v="Rajoituksia ja luovutuksia koskevat hakemukset"/>
    <s v="RAVA-hakemukset"/>
    <x v="3"/>
    <s v="0.5"/>
    <s v="Q4/2022"/>
    <s v="Vain elinkeinotoimintaa harjoittaville"/>
    <s v="Odottaa vuoroaan toteutettavien priorisointilistalla ko. tietojärjestelmän osalta (useita avustuksia samassa järjestelmässä)."/>
    <m/>
    <x v="0"/>
    <x v="20"/>
    <s v=""/>
    <s v=""/>
  </r>
  <r>
    <s v="Rehuala - Luomutuotteiden tuonti"/>
    <s v="Rehualan toimija hakee tunnuksia komission Traces -järjestelmään voidakseen tuoda tuotteita Suomeen. Palvelun nykyinen toteutustaso on riittävä."/>
    <s v="Rehuala - Luomutuotteiden tuonti"/>
    <x v="0"/>
    <s v="Ei digitoteutusta"/>
    <m/>
    <s v="Vain elinkeinotoimintaa harjoittaville"/>
    <m/>
    <s v=""/>
    <x v="0"/>
    <x v="17"/>
    <s v=""/>
    <s v=""/>
  </r>
  <r>
    <s v="Rehuala - Tuonti"/>
    <s v="Rehualan toimijan rekisteröityminen tuojaksi (sähköisesti Touko-järjestelmän kautta) sekä tuontiin liittyvien ilmoitusten antaminen (lomakkeilla sähköpostitse). Ilmoitusten osalta palvelun nykyinen toteutustaso on riittävä."/>
    <s v="Rehuala - Tuonti"/>
    <x v="0"/>
    <s v="0.5"/>
    <m/>
    <s v="Vain elinkeinotoimintaa harjoittaville"/>
    <m/>
    <s v=""/>
    <x v="0"/>
    <x v="17"/>
    <s v=""/>
    <s v=""/>
  </r>
  <r>
    <s v="Rehuala - Vienti"/>
    <s v="Rehualan toimijan rekisteröityminen viejäksi (sähköisesti Touko-järjestelmän kautta) sekä vientiin liittyvien ilmoitusten antaminen (lomakkeilla sähköpostitse). Rekisteröityminen tapahtuu sähköisen asiointipalvelun kautta. Ilmoitusten osalta palvelun nykyinen toteutustaso on riittävä."/>
    <s v="Rehuala - Vienti"/>
    <x v="0"/>
    <s v="0.5"/>
    <m/>
    <s v="Vain elinkeinotoimintaa harjoittaville"/>
    <m/>
    <s v=""/>
    <x v="0"/>
    <x v="17"/>
    <s v=""/>
    <s v=""/>
  </r>
  <r>
    <s v="Rehuala -Luomusertifikaatti"/>
    <s v="Rehualan toimija hakeutuu luomuvalvontaan saadakseen luomusertifikaatin"/>
    <s v="Rehuala -Luomusertifikaatti"/>
    <x v="0"/>
    <s v="0.3"/>
    <s v="Myöhemmin"/>
    <s v="Vain elinkeinotoimintaa harjoittaville"/>
    <s v="Ei resursseja."/>
    <s v=""/>
    <x v="0"/>
    <x v="17"/>
    <s v=""/>
    <s v=""/>
  </r>
  <r>
    <s v="Rehualan toimijan hyväksyntä"/>
    <s v="Toimijalle pakollinen lakisääteinen palvelu tietyissä toiminnan muodoissa (mm. silloin, kun käyttää tiettyjä eläinperäisiä ainesosia, on sivutuoteasetuksen mukainen toimija tai käyttää tiettyjä lisäaineita)"/>
    <s v="Rehualan toimijan hyväksyntä"/>
    <x v="0"/>
    <s v="0.5"/>
    <s v="Myöhemmin"/>
    <s v="Vain elinkeinotoimintaa harjoittaville"/>
    <s v="Ei resursseja."/>
    <s v=""/>
    <x v="0"/>
    <x v="17"/>
    <s v=""/>
    <s v=""/>
  </r>
  <r>
    <s v="Rehualan toimijan rekisteröinti"/>
    <s v="Toimija rekisteröityy rehualan toimijaksi sähköisen asioinnin kautta (Touko) ruokavirasto.fi -sivustolta vahvalla tunnistautumisella (suomi.fi). Rehualan toimijan rekisteröinti tapahtuu sähköisen asioinnin kautta. Rehualan alkutuotannon toimija ei tällä hetkellä pysty käyttämään palvelua Touko-asiointipalvelun kautta vaan toimittaa lomakkeen sähköpostilla."/>
    <s v="Rehualan toimijan rekisteröinti"/>
    <x v="0"/>
    <s v="0.5"/>
    <s v="Q4/2022"/>
    <s v="Vain elinkeinotoimintaa harjoittaville"/>
    <s v="Suomi.fi -valtuutus ei ole tähän mennessä mahdollistanut yhtymämuotoisen, kuten maatilayritykset, toimijan vahvaa tunnistamista. Samoin jos vaaditaan 2 allekirjoittajaa, ei tämä ole mahdollista suomi.fi kautta."/>
    <s v=""/>
    <x v="0"/>
    <x v="17"/>
    <s v=""/>
    <s v=""/>
  </r>
  <r>
    <s v="Rehualan toiminnan lopettaminen"/>
    <s v="Toimijan ilmoitus toiminnan lopettamisesta. Nykyinen toteutustaso riittävä"/>
    <s v="Rehualan toiminnan lopettaminen"/>
    <x v="0"/>
    <s v="Ei digitoteutusta"/>
    <m/>
    <s v="Vain elinkeinotoimintaa harjoittaville"/>
    <m/>
    <s v=""/>
    <x v="0"/>
    <x v="17"/>
    <s v=""/>
    <s v=""/>
  </r>
  <r>
    <s v="Rehualan yrityksen laboratoriopalvelut"/>
    <s v="Hakemus omavalvontalaboratoriohyväksynnän saamiseksi. Nykyinen toteutustaso riittävä"/>
    <s v="Rehualan yrityksen laboratoriopalvelut"/>
    <x v="0"/>
    <s v="0.5"/>
    <s v="Myöhemmin"/>
    <s v="Vain elinkeinotoimintaa harjoittaville"/>
    <s v="Ei resursseja."/>
    <s v=""/>
    <x v="0"/>
    <x v="17"/>
    <s v=""/>
    <s v=""/>
  </r>
  <r>
    <s v="Rehualan yritystoiminnan harjoittaminen - ilmoitukset ja hakemukset"/>
    <s v="Toiminnan aikaiset ilmoitukset, kuten vuosi-ilmoitukset, vaaratilanne-/poikkeamailmoitukset, ilmoitus toiminnassa tapahtuvasta muutoksesta. Osa palvelun sisällöstä toimitetaan määrämuotoisilla lomakkeilla, osa vapaamuotoisella sähköpostilla."/>
    <s v="Rehualan yritystoiminnan harjoittaminen - ilmoitukset ja hakemukset"/>
    <x v="0"/>
    <s v="0.5"/>
    <s v="Myöhemmin"/>
    <s v="Vain elinkeinotoimintaa harjoittaville"/>
    <s v="Ei resursseja."/>
    <s v=""/>
    <x v="0"/>
    <x v="17"/>
    <s v=""/>
    <s v=""/>
  </r>
  <r>
    <s v="Rekisterinpito: Ote eläintenpitokieltorekisteristä"/>
    <s v="Ote eläintenpitokieltorekisteristä"/>
    <s v="Rekisterinpito: Ote eläintenpitokieltorekisteristä"/>
    <x v="2"/>
    <s v="1.0"/>
    <m/>
    <s v="Myös luonnollisille henkilöille"/>
    <m/>
    <m/>
    <x v="0"/>
    <x v="18"/>
    <s v=""/>
    <s v=""/>
  </r>
  <r>
    <s v="Rekisterinpito: Ote konkurssi- ja yrityssaneerausrekisteristä"/>
    <s v="Ote konkurssi- ja yrityssaneerausrekisteristä"/>
    <s v="Rekisterinpito: Ote konkurssi- ja yrityssaneerausrekisteristä"/>
    <x v="2"/>
    <s v="1.0"/>
    <m/>
    <s v="Myös luonnollisille henkilöille"/>
    <m/>
    <m/>
    <x v="0"/>
    <x v="18"/>
    <s v=""/>
    <s v=""/>
  </r>
  <r>
    <s v="Rekisterinpito: Ote liiketoimintakieltorekisteristä"/>
    <s v="Ote liiketoimintakieltorekisteristä"/>
    <s v="Rekisterinpito: Ote liiketoimintakieltorekisteristä"/>
    <x v="2"/>
    <s v="1.0"/>
    <m/>
    <s v="Myös luonnollisille henkilöille"/>
    <m/>
    <m/>
    <x v="0"/>
    <x v="18"/>
    <s v=""/>
    <s v=""/>
  </r>
  <r>
    <s v="Rekisterinpito: Ote velkajärjestelyrekisteristä"/>
    <s v="Ote velkajärjestelyrekisteristä"/>
    <s v="Rekisterinpito: Ote velkajärjestelyrekisteristä"/>
    <x v="2"/>
    <s v="1.0"/>
    <m/>
    <s v="Myös luonnollisille henkilöille"/>
    <m/>
    <m/>
    <x v="0"/>
    <x v="18"/>
    <s v=""/>
    <s v=""/>
  </r>
  <r>
    <s v="Rekisterinpito: Rikosrekisteriote hankintamenettelyä varten"/>
    <s v="Rikostaustaote hankintamenettelyä varten"/>
    <s v="Rekisterinpito: Rikosrekisteriote hankintamenettelyä varten"/>
    <x v="2"/>
    <s v="1.0"/>
    <m/>
    <s v="Vain elinkeinotoimintaa harjoittaville"/>
    <m/>
    <m/>
    <x v="0"/>
    <x v="18"/>
    <s v=""/>
    <s v=""/>
  </r>
  <r>
    <s v="Rekisterinpito: Rikosrekisteriote lasten kanssa toimivalle vapaaehtoiselle"/>
    <s v="Rikostaustaote lasten kanssa tehtävää vapaaehtoistoimintaa varten"/>
    <s v="Rekisterinpito: Rikosrekisteriote lasten kanssa toimivalle vapaaehtoiselle"/>
    <x v="2"/>
    <s v="1.0"/>
    <m/>
    <s v="Vain elinkeinotoimintaa harjoittaville"/>
    <m/>
    <m/>
    <x v="0"/>
    <x v="18"/>
    <s v=""/>
    <s v=""/>
  </r>
  <r>
    <s v="Rekisterinpito: Rikosrekisteriote ulkomaan viranomaisia varten"/>
    <s v="Rikostaustaote ulkomaan viranomaisia varten"/>
    <s v="Rekisterinpito: Rikosrekisteriote ulkomaan viranomaisia varten"/>
    <x v="2"/>
    <s v="1.0"/>
    <m/>
    <s v="Myös luonnollisille henkilöille"/>
    <m/>
    <m/>
    <x v="0"/>
    <x v="18"/>
    <s v=""/>
    <s v=""/>
  </r>
  <r>
    <s v="Rekisteripalvelut"/>
    <s v="Rekisteripalveluista voit tilata yritysten ja oppilaitosten toimipistekohtaisia osoite- ja muita tietoja."/>
    <s v="Rekisteripalvelut"/>
    <x v="3"/>
    <s v="0.5"/>
    <s v="Myöhemmin"/>
    <s v="Vain elinkeinotoimintaa harjoittaville"/>
    <s v="Vaatii omien palveluiden kehittämistä"/>
    <m/>
    <x v="0"/>
    <x v="1"/>
    <s v=""/>
    <s v=""/>
  </r>
  <r>
    <s v="Ruokamyrkytysepäilystä ilmoittaminen"/>
    <s v="Elintarvikealan toimijan on lakisääteisesti ilmoitettava elintarvikevalvontaviranomaiselle välittömästi valmistamansa tai käsittelemänsä elintarvikkeen aiheuttamasta ruokamyrkytyksestä tai sille tulleesta ruokamyrkytysepäilystä. Yksityishenkilö voi tehdä ilmoituksen, jos  epäilee saaneensa ruokamyrkytyksen.  Rovaniemen, Ranuan, Pellon, Ylitornion ja Kolarin alueella ilmoitus tehdään Rovakaaren ympäristöterveydenhuoltoon."/>
    <s v="Ruokamyrkytysepäilyilmoitus"/>
    <x v="1"/>
    <s v="0.5"/>
    <s v="Myöhemmin"/>
    <s v="Myös luonnollisille henkilöille"/>
    <s v="ei tietoa siirtyykö ja milloin asioinnin aloitus siirtyy valtakunnalliseen ympäristöterveydenhuollon sähköiseen ilmoituspalveluun ILPPAan (Ruokavirasto).  ilppa.fi"/>
    <s v="Elintarvikelaki (23/2006)"/>
    <x v="1"/>
    <x v="13"/>
    <s v="40 001 - 100 000"/>
    <s v="Maa- ja metsätalousministeriö"/>
  </r>
  <r>
    <s v="Ruumiinkuljetuslupien antaminen"/>
    <s v="Kunnan terveydensuojeluviranomainen antaa toimivaltaisena viranomaisena ruumiiden maasta kuljettamisesta tehdyn sopimuksen (Sopimus ruumiiden kuljettamisesta, valtiosopimus 13/1989) mukaisia ruumiinkuljetuslupia."/>
    <s v="Ruumiin siirtolupa"/>
    <x v="0"/>
    <s v="Ei digitoteutusta"/>
    <m/>
    <m/>
    <m/>
    <s v="Terveydensuojelulaki (763/1994)"/>
    <x v="1"/>
    <x v="6"/>
    <s v="yli 100 000"/>
    <s v="Sosiaali- ja terveysministeriö"/>
  </r>
  <r>
    <s v="Rekisteröity viejä"/>
    <s v="REX-rekisteröinti koskee alkuperäselvitystä."/>
    <s v="Rekisteröity viejä"/>
    <x v="0"/>
    <s v="0.5"/>
    <s v="Q4/2021"/>
    <s v="Vain elinkeinotoimintaa harjoittaville"/>
    <m/>
    <m/>
    <x v="0"/>
    <x v="1"/>
    <s v=""/>
    <s v=""/>
  </r>
  <r>
    <s v="Rekisteröity väylämaksuasiakas"/>
    <s v="Laivanisäntä tai yhteisvastuullinen edustaja voivat hakea rekisteröidyksi väylämaksuasiakkaaksi."/>
    <s v="Rekisteröity väylämaksuasiakas"/>
    <x v="0"/>
    <s v="0.5"/>
    <s v="Q4/2022"/>
    <s v="Vain elinkeinotoimintaa harjoittaville"/>
    <m/>
    <m/>
    <x v="0"/>
    <x v="1"/>
    <s v=""/>
    <s v=""/>
  </r>
  <r>
    <s v="RekryKoulutus"/>
    <s v="RekryKoulutus on joustava tapa hankkia uusia työntekijöitä yritykseen, jos heitä ei löydy työmarkkinoilta tai alan oppilaitoksista. Palvelussa valitut työnhakijat saavat työtehtäviin räätälöidyn ammatillisen koulutuksen, minkä jälkeen yritys palkkaa heidät töihin"/>
    <s v="RekryKoulutus"/>
    <x v="5"/>
    <s v="0.5"/>
    <m/>
    <s v="Vain elinkeinotoimintaa harjoittaville"/>
    <m/>
    <m/>
    <x v="0"/>
    <x v="8"/>
    <s v=""/>
    <s v=""/>
  </r>
  <r>
    <s v="Rikos- ja riita-asioiden sovittelupalveluiden tuottamisesta maksettava korvaus"/>
    <s v="Rikos- ja riita-asioiden sovittelupalvelujen tuottamiseen myönnetään valtionkorvauksia vuodeksi kerrallaan.Hakijoina voivat olla sekä yksityiset että kunnalliset palveluntuottajat. Hakijoiden kanssa on puitesopimukset koskien palvelun tuottamista."/>
    <s v="Rikos- ja riita-asioiden sovittelupalveluiden tuottamisesta maksettava korvaus"/>
    <x v="5"/>
    <s v="0.5"/>
    <s v="Myöhemmin"/>
    <m/>
    <s v="Odottaa VM:llä käynnissä olevaa valtionavustusten digitalisaatiohanketta"/>
    <m/>
    <x v="0"/>
    <x v="9"/>
    <s v=""/>
    <s v=""/>
  </r>
  <r>
    <s v="Rikosilmoitus"/>
    <m/>
    <s v="Rikosilmoitus"/>
    <x v="1"/>
    <s v="Ei digitoteutusta"/>
    <m/>
    <s v="Myös luonnollisille henkilöille"/>
    <s v="Palvelua käyttää aina vain luonnollinen henkilö, vaikka asianomainen voi olla myös yritys. Yrityksen puolesta rikosilmoituksen tekeminen ei ole mahdollista valtuutuksien avulla."/>
    <m/>
    <x v="0"/>
    <x v="5"/>
    <s v=""/>
    <s v=""/>
  </r>
  <r>
    <s v="Rokoteimmunologian laboratorion muut tutkimuspalvelut"/>
    <s v="Rokoteimmunologian laboratorio tekee määrityksiä ja tutkimuksia rokotevasteiden arvioimiseksi. Rokoteimmunologian laboratorio tekee vasta-ainevälitteisen ja soluvälitteisen immuniteetin tutkimuksia myös tutkimusyhteistyönä yliopistojen, tutkimusryhmien ja yritysten kanssa. Tarjolla yhteydenottomahdollisuus asiakkaille."/>
    <s v="Rokoteimmunologian laboratorion muut tutkimuspalvelut"/>
    <x v="3"/>
    <s v="0.3"/>
    <s v="Q4/2022"/>
    <m/>
    <s v="Toiminnalliset syyt. Asiointipalvelua ei voida kokonaisuudessaan digitalisoida fyysisistä näytteistä johtuen"/>
    <m/>
    <x v="0"/>
    <x v="9"/>
    <s v=""/>
    <s v=""/>
  </r>
  <r>
    <s v="Rokoteimmunologian vasta-ainemääritykset"/>
    <s v="Rokoteimmunologian laboratorio määrittää maksullisena palveluna vasta-aineiden pitoisuuksia seeruminäytteistä. Tarjolla yhteydenottomahdollisuus asiakkaille."/>
    <s v="Rokoteimmunologian vasta-ainemääritykset"/>
    <x v="3"/>
    <s v="0.3"/>
    <s v="Q4/2022"/>
    <m/>
    <s v="Toiminnalliset syyt. Asiointipalvelua ei voida kokonaisuudessaan digitalisoida fyysisistä näytteistä johtuen"/>
    <m/>
    <x v="0"/>
    <x v="9"/>
    <s v=""/>
    <s v=""/>
  </r>
  <r>
    <s v="Hakemus haudatun ruumiin siirtämiseen"/>
    <s v="Haudatun ruumiin siirtämiseen tarvitaan terveydensuojeluviranomaisen lupa."/>
    <s v="Ruumiin siirtolupa"/>
    <x v="0"/>
    <s v="Ei digitoteutusta"/>
    <s v="Myöhemmin"/>
    <s v="Myös luonnollisille henkilöille"/>
    <s v="Pyyntöjä ei juuri tule. Digitalisoinnin kehittäminen valtion tietojärjestelmässä on riippuvainen valtion panostuksista."/>
    <s v="Terveydensuojelulaki (763/1994)"/>
    <x v="1"/>
    <x v="6"/>
    <s v="40 001 - 100 000"/>
    <s v="Sosiaali- ja terveysministeriö"/>
  </r>
  <r>
    <s v="Ruokaketjuhankkeet"/>
    <s v="Yhdistykset, järjestöt, yritykset ja tietyt koulut voivat hakea hankerahoitusta ruokaketjun kehittämiseen"/>
    <s v="Ruokaketjuhankkeet"/>
    <x v="5"/>
    <s v="0.3"/>
    <s v="Myöhemmin"/>
    <s v="Vain elinkeinotoimintaa harjoittaville"/>
    <s v="Haetaan parhaillaan tuottavuusrahaa. Mikäli tuottavuusrahaa ei saada, raha- ja toteuttajaresurssien puute."/>
    <s v=""/>
    <x v="0"/>
    <x v="17"/>
    <s v=""/>
    <s v=""/>
  </r>
  <r>
    <s v="Hakemus kansainväliseen ruumiinkuljetusluvan saamiseksi"/>
    <s v="Terveystarkastaja voi hakemuksesta myöntää luvan ruumiin kansainväliseen kuljetukseen, jos asiaa koskevan valtiosopimuksen ehdot täyttyvät."/>
    <s v="Ruumiin siirtolupa"/>
    <x v="0"/>
    <s v="Ei digitoteutusta"/>
    <s v="Myöhemmin"/>
    <s v="Myös luonnollisille henkilöille"/>
    <s v="Pyyntöjä ei juuri tule. Digitalisoinnin kehittäminen valtion tietojärjestelmässä on riippuvainen valtion panostuksista. Asetus ruumiiden kuljettamista koskevan sopimuksen voimaansaattamisesta (13/1989)"/>
    <s v="Asetus ruumiiden kuljettamista koskevan sopimuksen voimaansaattamisesta (13/1989)"/>
    <x v="1"/>
    <x v="6"/>
    <s v="40 001 - 100 000"/>
    <s v="Ulkoministeriö"/>
  </r>
  <r>
    <s v="Ruumiin siirtolupa"/>
    <s v="Ruumiin siirtämiseksi tarvitaan terveystarkastajan lupa"/>
    <s v="Ruumiin siirtolupa"/>
    <x v="0"/>
    <s v="0.3"/>
    <m/>
    <s v="Myös luonnollisille henkilöille"/>
    <s v="ilppa-järjestelmän tai vastaavan toimivuus"/>
    <s v="Elintarvikelaki (297/2021)"/>
    <x v="1"/>
    <x v="15"/>
    <s v="yli 100 000"/>
    <s v="Maa- ja metsätalousministeriö"/>
  </r>
  <r>
    <s v="Räätälöity rekrytointi"/>
    <s v="Taylor´s house: ehdokasesittely yritystarpeeseen ja räätälöity yrityksen ja osaajan yhteistyö"/>
    <s v="Räätälöity rekrytointi"/>
    <x v="4"/>
    <s v="Ei digitoteutusta"/>
    <s v="Myöhemmin"/>
    <s v="Myös luonnollisille henkilöille"/>
    <m/>
    <m/>
    <x v="1"/>
    <x v="21"/>
    <s v="yli 100 000"/>
    <s v=""/>
  </r>
  <r>
    <s v="Siirtokehotustaulujen pystytyspöytäkirja"/>
    <m/>
    <s v="Siirtokehotustaulujen pystytyspöytäkirja"/>
    <x v="3"/>
    <s v="Ei digitoteutusta"/>
    <m/>
    <m/>
    <m/>
    <s v="Laki ajoneuvojen siirtämisestä (1508/2019)"/>
    <x v="1"/>
    <x v="6"/>
    <s v="yli 100 000"/>
    <s v="Liikenne- ja viestintäministeriö"/>
  </r>
  <r>
    <s v="Sijoittumispalvelut"/>
    <s v="Sähköinen tontti- ja toimitilaportaali, josta löytyy Keravan kaupungin yritystontit"/>
    <s v="Sijoittumispalvelut"/>
    <x v="4"/>
    <s v="0.5"/>
    <s v="Myöhemmin"/>
    <s v="Myös luonnollisille henkilöille"/>
    <s v="Alkupalvelu digitaalisesti. Jos yritys kiinnostuu tontista, jatkopalvelu henkilökohtaista.  Ei voida 100% digitalisoida."/>
    <m/>
    <x v="1"/>
    <x v="6"/>
    <s v="20 001 - 40 000"/>
    <s v=""/>
  </r>
  <r>
    <s v="Sijoitussopimus: Pysyvien rakenteiden sijoittaminen katu-tai puistoalueelle"/>
    <s v="Jos haluat sijoittaa kadulle tai puistoon pysyviä rakenteita, kuten johtoliittymiä, ajoliittymiä, maanalaisia perustuksia tai aidan, tarvitset tähän luvan kaupungilta. Kaupungin lupa rakenteille on nimeltään sijoitussopimus."/>
    <s v="Sijoituspaikkalupa (johdot, kaapelit, putket)"/>
    <x v="0"/>
    <s v="0.5"/>
    <m/>
    <m/>
    <m/>
    <m/>
    <x v="1"/>
    <x v="6"/>
    <s v="yli 100 000"/>
    <s v=""/>
  </r>
  <r>
    <s v="Sijoitusluvat"/>
    <s v="Katu- ja muilla yleisillä alueilla tehtäviin töihin on haettava ennakkoon lupa. Pysyvät ja tilaipäiset sijoittamis- ja käyttöluvat kaupungin alueella."/>
    <s v="Sijoituspaikkalupa (johdot, kaapelit, putket)"/>
    <x v="0"/>
    <s v="0.3"/>
    <s v="Q4/2022"/>
    <s v="Myös luonnollisille henkilöille"/>
    <m/>
    <s v="Maankäyttö- ja rakennuslaki (132/1999)"/>
    <x v="1"/>
    <x v="16"/>
    <s v="10 001 - 20 000"/>
    <s v="Ympäristöministeriö"/>
  </r>
  <r>
    <s v="KRP - Yleisten alueiden luvat: Sijoituspaikkalupa"/>
    <s v="Lupa sijoittaa uusia johtoja, kaapeleita tai putkia rakennettuun ympäristöön"/>
    <s v="Sijoituspaikkalupa (johdot, kaapelit, putket)"/>
    <x v="0"/>
    <s v="1.0"/>
    <m/>
    <s v="Myös luonnollisille henkilöille"/>
    <m/>
    <s v="Maankäyttö- ja rakennuslaki (132/1999)"/>
    <x v="1"/>
    <x v="10"/>
    <s v="yli 100 000"/>
    <s v="Ympäristöministeriö"/>
  </r>
  <r>
    <s v="Räjähteiden siirtotodistus (kansallinen)"/>
    <s v="Haetaan lupaa räjähteiden siirtoon"/>
    <s v="Räjähteiden siirtotodistus (kansallinen)"/>
    <x v="0"/>
    <s v="0.5"/>
    <s v="Q2/2022"/>
    <s v="Myös luonnollisille henkilöille"/>
    <s v="Henkilö- ja raharesurssit"/>
    <m/>
    <x v="0"/>
    <x v="8"/>
    <s v=""/>
    <s v=""/>
  </r>
  <r>
    <s v="Räjähteiden varastoinnin lupa"/>
    <m/>
    <s v="Räjähteiden varastoinnin lupa"/>
    <x v="0"/>
    <s v="0.5"/>
    <s v="Q1/2022"/>
    <s v="Vain elinkeinotoimintaa harjoittaville"/>
    <s v="Henkilö- ja raharesurssit. Viraston päässä prosessien monimutkaisuus täytyy huomioida kehittämisessä."/>
    <m/>
    <x v="0"/>
    <x v="8"/>
    <s v=""/>
    <s v=""/>
  </r>
  <r>
    <s v="Sijoittamisluvan myöntäminen"/>
    <m/>
    <s v="Sijoituspaikkalupa (johdot, kaapelit, putket)"/>
    <x v="0"/>
    <s v="Ei digitoteutusta"/>
    <s v="Q3/2022"/>
    <s v="Myös luonnollisille henkilöille"/>
    <m/>
    <s v="Maankäyttö- ja rakennuslaki (132/1999)"/>
    <x v="1"/>
    <x v="23"/>
    <s v="10 001 - 20 000"/>
    <s v="Ympäristöministeriö"/>
  </r>
  <r>
    <s v="Saapumisen ja poistumisen ilmoitusten sanoma-asiointi yritysasiakkaille"/>
    <s v="Yritys antaa tarvittavat saapumisen ja poistumisen ilmoitukset EU:n alueelle tuotavista tai EU:n alueelta vietävistä tai siellä väliaikaisesti varastoitavista tavaroista  sanoma-asioinnilla Tullille ."/>
    <s v="Saapumisen ja poistumisen ilmoitusten sanoma-asiointi yritysasiakkaille"/>
    <x v="1"/>
    <s v="yli 1.1"/>
    <m/>
    <s v="Vain elinkeinotoimintaa harjoittaville"/>
    <m/>
    <m/>
    <x v="0"/>
    <x v="1"/>
    <s v=""/>
    <s v=""/>
  </r>
  <r>
    <s v="Saapumisen ja poistumisen ilmoitusten tekeminen yritysasiakkaana"/>
    <s v="Yritys antaa tarvittavat saapumisen ja poistumisen ilmoitukset Tullille EU:n alueelle tuotavista tai EU:n alueelta vietävistä tai siellä väliaikaisesti varastoitavista tavaroista."/>
    <s v="Saapumisen ja poistumisen ilmoitusten tekeminen yritysasiakkaana"/>
    <x v="1"/>
    <s v="1.1"/>
    <m/>
    <s v="Vain elinkeinotoimintaa harjoittaville"/>
    <m/>
    <m/>
    <x v="0"/>
    <x v="1"/>
    <s v=""/>
    <s v=""/>
  </r>
  <r>
    <s v="Sairaanhoitokorvausten (esim. lääkärinpalkkiot) ja matkakorvausten sähköinen tilityspavelu"/>
    <s v="Yhteisöasiakkaat (mm. vakuutusyhtiöt, työnantajat, potilasvakuutuskeskus, säätiöt, lääkkeellisen hapen toimittajat, ensihoidon palveluntuottajat) voisivat lähettää Kelaan valtakirja- ja suorakorvaustilityshakemukset sähköisesti."/>
    <s v="Sairaanhoitokorvausten (esim. lääkärinpalkkiot) ja matkakorvausten sähköinen tilityspavelu"/>
    <x v="5"/>
    <s v="0.3"/>
    <s v="Myöhemmin"/>
    <s v="Vain elinkeinotoimintaa harjoittaville"/>
    <m/>
    <m/>
    <x v="0"/>
    <x v="4"/>
    <s v=""/>
    <s v=""/>
  </r>
  <r>
    <s v="Sairaanhoitokorvausten sähköiset suorakorvaustilitykset palveluntuottajilta"/>
    <s v="Yksityisen terveydenhuollon palveluntuottajat lähettävät Kelaan tilityshakemukset tilitystietojen välityspalvelun kautta, kun palveluntuottaja on antanut asiakkaalle sairausvakuutuslain mukaisen suorakorvauksen. Palveluntuottajalla tulee olla Kelan kanssa suorakorvaussopimus sähköisestä tilitysmenettelystä ja tätä tarkoitusta varten hyväksytty potilastietojärjestelmä."/>
    <s v="Sairaanhoitokorvausten sähköiset suorakorvaustilitykset palveluntuottajilta"/>
    <x v="5"/>
    <s v="1.1"/>
    <m/>
    <s v="Vain elinkeinotoimintaa harjoittaville"/>
    <m/>
    <m/>
    <x v="0"/>
    <x v="4"/>
    <s v=""/>
    <s v=""/>
  </r>
  <r>
    <s v="Satovahinko-, kasvintuhooja- ja eläintautivakuutusten tukitiedot"/>
    <s v="Vakuutuksenantajan pitää joka vuosi ilmoittaa Verohallinnolle tiedot satovahinko-, maatalouden alkutuotannon kasvintuhooja- ja eläintautivakuutussopimuksista. Tiedot ilmoitetaan sähköisessä muodossa, esim. Excel-taulukossa turvasähköpostin liitteenä."/>
    <s v="Satovahinko-, kasvintuhooja- ja eläintautivakuutusten tukitiedot"/>
    <x v="1"/>
    <s v="0.5"/>
    <m/>
    <s v="Vain elinkeinotoimintaa harjoittaville"/>
    <s v="Ilmoittaminen mahdollista nykyään vain sähköpostin liitetiedostona. Ilmoittajia vähäinen määrä. Väliaikainen laki."/>
    <m/>
    <x v="0"/>
    <x v="1"/>
    <s v=""/>
    <s v=""/>
  </r>
  <r>
    <s v="Muuntamoiden ja johtojen sijoittamisluvan myöntäminen"/>
    <m/>
    <s v="Sijoituspaikkalupa (johdot, kaapelit, putket)"/>
    <x v="0"/>
    <s v="1.1"/>
    <m/>
    <s v="Myös luonnollisille henkilöille"/>
    <m/>
    <s v="Maankäyttö- ja rakennuslaki (132/1999)"/>
    <x v="1"/>
    <x v="23"/>
    <s v="10 001 - 20 000"/>
    <s v="Ympäristöministeriö"/>
  </r>
  <r>
    <s v="Showlaserlaitteen luvat ja ilmoitukset"/>
    <s v="Lomakkeilla voi hakea lupaa suuritehoisen laserlaitteen käyttöön, ilmoittaa toiminnan muutoksista ja ilmoittaa suuritehoisen laserlaitteen käytöstä"/>
    <s v="Showlaserlaitteen luvat ja ilmoitukset"/>
    <x v="0"/>
    <s v="1.0"/>
    <m/>
    <s v="Vain elinkeinotoimintaa harjoittaville"/>
    <m/>
    <m/>
    <x v="0"/>
    <x v="9"/>
    <s v=""/>
    <s v=""/>
  </r>
  <r>
    <s v="Siementuotanto - Lakisääteiset laboratoriopalvelut"/>
    <s v="Siemensertifiointiin liittyvät lakisääteiset laboratoriopalvelut. Nykyinen toteutustaso riittävä"/>
    <s v="Siementuotanto - Lakisääteiset laboratoriopalvelut"/>
    <x v="0"/>
    <s v="0.5"/>
    <s v="Q4/2022"/>
    <s v="Vain elinkeinotoimintaa harjoittaville"/>
    <s v="Resurssien puute. Suomi.fi -valtuutus ei ole tähän mennessä mahdollistanut yhtymämuotoisen, kuten maatilayhtymät, toimijan vahvaa tunnistamista. Samoin jos vaaditaan 2 allekirjoittajaa, ei tämä ole mahdollista suomi.fi kautta."/>
    <s v=""/>
    <x v="0"/>
    <x v="17"/>
    <s v=""/>
    <s v=""/>
  </r>
  <r>
    <s v="Siementuotanto - Pakkaamotoiminnan aloittaminen"/>
    <s v="Toimija ilmoittautuu siemenpakkaajaksi"/>
    <s v="Siementuotanto - Pakkaamotoiminnan aloittaminen"/>
    <x v="0"/>
    <s v="0.3"/>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s v=""/>
    <x v="0"/>
    <x v="17"/>
    <s v=""/>
    <s v=""/>
  </r>
  <r>
    <s v="Siementuotanto - Pakkaamotoiminnan harjoittaminen"/>
    <s v="Toimijan lakisääteiset ilmoitukset ja tilaukset liittyen siemenpakkaamotoimintaan"/>
    <s v="Siementuotanto - Pakkaamotoiminnan harjoittaminen"/>
    <x v="0"/>
    <s v="0.5"/>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s v=""/>
    <x v="0"/>
    <x v="17"/>
    <s v=""/>
    <s v=""/>
  </r>
  <r>
    <s v="Siementuotanto - Pakkaamotoiminnan lopettaminen"/>
    <s v="Toimija ilmoittaa siemenpakkaamotoiminnan lopettamisesta"/>
    <s v="Siementuotanto - Pakkaamotoiminnan lopettaminen"/>
    <x v="0"/>
    <s v="0.5"/>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s v=""/>
    <x v="0"/>
    <x v="17"/>
    <s v=""/>
    <s v=""/>
  </r>
  <r>
    <s v="Siementuotanto - Toiminnan aloittaminen"/>
    <s v="Ilmoittautuminen siemenalan elinkeinoharjoittajaksi"/>
    <s v="Siementuotanto - Toiminnan aloittaminen"/>
    <x v="0"/>
    <s v="1.0"/>
    <m/>
    <s v="Vain elinkeinotoimintaa harjoittaville"/>
    <m/>
    <s v=""/>
    <x v="0"/>
    <x v="17"/>
    <s v=""/>
    <s v=""/>
  </r>
  <r>
    <s v="Siementuotanto - Toiminnan harjoittaminen"/>
    <s v="Toimijan lakisääteiset ilmoitukset ja tilaukset liittyen siemenen sertifiointiin"/>
    <s v="Siementuotanto - Toiminnan harjoittaminen"/>
    <x v="0"/>
    <s v="0.5"/>
    <s v="Q4/2022"/>
    <s v="Vain elinkeinotoimintaa harjoittaville"/>
    <s v="Resurssien puute"/>
    <s v=""/>
    <x v="0"/>
    <x v="17"/>
    <s v=""/>
    <s v=""/>
  </r>
  <r>
    <s v="Siementuotanto - Toiminnan lopettaminen"/>
    <s v="Ilmoitus siementuotannon toiminnan lopettamisesta"/>
    <s v="Siementuotanto - Toiminnan lopettaminen"/>
    <x v="0"/>
    <s v="1.0"/>
    <m/>
    <s v="Vain elinkeinotoimintaa harjoittaville"/>
    <m/>
    <s v=""/>
    <x v="0"/>
    <x v="17"/>
    <s v=""/>
    <s v=""/>
  </r>
  <r>
    <s v="Sijoitusluvat ja muut maankäyttöluvat muille kuin yleisille alueille"/>
    <s v="Lupia tarvitaan esim. yleisötilaisuuksien järjestämiseen ja johtojen sijoittamiseen kaupungin maalle"/>
    <s v="Sijoituspaikkalupa (johdot, kaapelit, putket)"/>
    <x v="0"/>
    <s v="0.5"/>
    <s v="Myöhemmin"/>
    <s v="Myös luonnollisille henkilöille"/>
    <m/>
    <s v="Maankäyttö- ja rakennuslaki (132/1999)"/>
    <x v="1"/>
    <x v="6"/>
    <s v="40 001 - 100 000"/>
    <s v="Ympäristöministeriö"/>
  </r>
  <r>
    <s v="Siirtolupa"/>
    <s v="Siirtolupa on ajoneuvon väliaikaista siirtoa tai käyttöä varten myönnetty lupa, johon kuuluu ajoneuvoon kiinnitettävät siirtomerkit ja liikennevakuutus."/>
    <s v="Siirtolupa"/>
    <x v="0"/>
    <s v="0.3"/>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0"/>
    <x v="0"/>
    <s v=""/>
    <s v=""/>
  </r>
  <r>
    <s v="Sijoituslupa pysyväisluonteisista rakenteista kaupungin alueilla"/>
    <m/>
    <s v="Sijoituspaikkalupa (johdot, kaapelit, putket)"/>
    <x v="0"/>
    <s v="Ei digitoteutusta"/>
    <s v="Q4/2022"/>
    <s v="Myös luonnollisille henkilöille"/>
    <m/>
    <s v="Maankäyttö- ja rakennuslaki (132/1999)"/>
    <x v="1"/>
    <x v="3"/>
    <s v="alle 6001"/>
    <s v="Ympäristöministeriö"/>
  </r>
  <r>
    <s v="Sijoituslupa pysyväisluonteisista rakenteista"/>
    <m/>
    <s v="Sijoituspaikkalupa (johdot, kaapelit, putket)"/>
    <x v="0"/>
    <s v="0.9"/>
    <m/>
    <s v="Myös luonnollisille henkilöille"/>
    <m/>
    <s v="Maankäyttö- ja rakennuslaki (132/1999)"/>
    <x v="1"/>
    <x v="3"/>
    <s v="alle 6001"/>
    <s v="Ympäristöministeriö"/>
  </r>
  <r>
    <s v="Sijoituslupa"/>
    <s v="Sijoituslupa hakemuksineen hoidetaan kokonaisuudessaan Lupapiste -palvelussa&quot;&quot;"/>
    <s v="Sijoituspaikkalupa (johdot, kaapelit, putket)"/>
    <x v="0"/>
    <s v="yli 1.1"/>
    <m/>
    <s v="Myös luonnollisille henkilöille"/>
    <m/>
    <s v="Maankäyttö- ja rakennuslaki (132/1999)"/>
    <x v="1"/>
    <x v="21"/>
    <s v="20 001 - 40 000"/>
    <s v="Ympäristöministeriö"/>
  </r>
  <r>
    <s v="Siltamainospaikat"/>
    <s v="Kaupunki vuokraa tiettyjen siltojen kaiteista siltamainospaikkoja banderollimainontaa varten."/>
    <s v="Siltamainospaikat"/>
    <x v="3"/>
    <s v="0.5"/>
    <m/>
    <s v="Myös luonnollisille henkilöille"/>
    <m/>
    <m/>
    <x v="1"/>
    <x v="6"/>
    <s v="yli 100 000"/>
    <s v=""/>
  </r>
  <r>
    <s v="Sisämarkkinavalvonta"/>
    <s v="Elintarvikkeiden maahantuonti muista EU-maista."/>
    <s v="Sisämarkkinavalvonta"/>
    <x v="1"/>
    <s v="0.9"/>
    <m/>
    <s v="Myös luonnollisille henkilöille"/>
    <s v="Ruokaviraston ilppa-Ympäristöterveydenhuollon sähköisen ilmoituspalvelun toimivuus"/>
    <s v="Elintarvikelaki (297/2021)"/>
    <x v="1"/>
    <x v="15"/>
    <s v="yli 100 000"/>
    <s v="Maa- ja metsätalousministeriö"/>
  </r>
  <r>
    <s v="SIV - DigiOne"/>
    <s v="Sivistystoimi mukana kansallisessa DigiOne-hankkeessa, jossa tavoitteena luoda digitaalinen palvelualusta ja ekosysteemi, johon erilaiset koulutuspalvelujen tuottajat voivat liittyä"/>
    <s v="SIV - DigiOne"/>
    <x v="3"/>
    <s v="1.1"/>
    <s v="Myöhemmin"/>
    <s v="Vain elinkeinotoimintaa harjoittaville"/>
    <m/>
    <m/>
    <x v="1"/>
    <x v="10"/>
    <s v="yli 100 000"/>
    <s v=""/>
  </r>
  <r>
    <s v="Sivutuotenäytteitä ja näyttelyesineitä koskeva lupa"/>
    <s v="Sivutuotteisiin kuuluvien tutkimusnäytteiden, diagnostisten näytteiden, kaupallisten näytteiden ja näyttelyesineiden tuonti Suomeen tai kauttakuljetus Suomen kautta on sallittua ainoastaan Ruokaviraston myöntämällä tuontiluvalla. Tuontiluvassa asetetaan tuontia koskevat välttämättömät tuontiehdot."/>
    <s v="Sivutuotenäytteitä ja näyttelyesineitä koskeva lupa"/>
    <x v="0"/>
    <m/>
    <m/>
    <s v="Vain elinkeinotoimintaa harjoittaville"/>
    <m/>
    <m/>
    <x v="1"/>
    <x v="6"/>
    <s v="yli 100 000"/>
    <s v=""/>
  </r>
  <r>
    <s v="Palvelusetelituottaja"/>
    <s v="Hakemus palvelusetelituottajaksi sivistys- ja perusturvapalvelukeskuksiin"/>
    <s v="Sosiaalialan palvelun tuottamisilmoitus"/>
    <x v="1"/>
    <s v="0.3"/>
    <s v="Q4/2022"/>
    <s v="Vain elinkeinotoimintaa harjoittaville"/>
    <m/>
    <s v="Laki sosiaali- ja terveydenhuollon palvelusetelistä (569/2009)"/>
    <x v="1"/>
    <x v="16"/>
    <s v="10 001 - 20 000"/>
    <s v="Sosiaali- ja terveysministeriö"/>
  </r>
  <r>
    <s v="Palvelusetelituottajaksi hakeutuminen"/>
    <s v="Sote-alan yrittäjä hakeutuu palveluseteliyrittäjäksi"/>
    <s v="Sosiaalialan palvelun tuottamisilmoitus"/>
    <x v="0"/>
    <s v="1.0"/>
    <m/>
    <s v="Vain elinkeinotoimintaa harjoittaville"/>
    <m/>
    <s v="Laki sosiaali- ja terveydenhuollon palvelusetelistä (569/2009)"/>
    <x v="1"/>
    <x v="10"/>
    <s v="20 001 - 40 000"/>
    <s v="Sosiaali- ja terveysministeriö"/>
  </r>
  <r>
    <s v="Ilmoitus yksityisen sosiaalipalvelun tuottamisesta"/>
    <s v="Kunnan perusturvalautakuntaan tehtävä ilmoitus kotihoidon tukipalvelujen järjestämisestä. Tukipalveluita ovat esimerkiksi ateriapalvelut, siivous, sauna- ja kylvetyspalvelut tai turvapuhelinpalvelut. Niitä voidaan järjestää myös erikseen, ilman muuta kotipalvelua. Ilmoitus tehdään siihen kuntaan, missä palvelua annetaan."/>
    <s v="Sosiaalialan palvelun tuottamisilmoitus"/>
    <x v="1"/>
    <s v="0.3"/>
    <s v="Myöhemmin"/>
    <s v="Vain elinkeinotoimintaa harjoittaville"/>
    <s v="Aluehallintoviraston lomake, joka kiertää kuntaan"/>
    <s v="Laki sosiaali- ja terveydenhuollon palvelusetelistä (569/2009)"/>
    <x v="1"/>
    <x v="2"/>
    <s v="alle 6001"/>
    <s v="Sosiaali- ja terveysministeriö"/>
  </r>
  <r>
    <s v="Ilmoitus yksityisten varhaiskasvatuspalvelujen tuottamisesta tai muutoksesta"/>
    <s v="Yksityistä varhaiskasvatuspalvelua tuottavan tulee tehdä kuntaan kirjallinen ilmoitus toiminnan aloittamisesta, muuttamisesta tai lopettamisesta."/>
    <s v="Sosiaalialan palvelun tuottamisilmoitus"/>
    <x v="1"/>
    <s v="0.3"/>
    <s v="Myöhemmin"/>
    <s v="Vain elinkeinotoimintaa harjoittaville"/>
    <s v="Aluehallintoviraston lomake, joka kiertää kuntaan"/>
    <s v="Laki sosiaali- ja terveydenhuollon palvelusetelistä (569/2009)"/>
    <x v="1"/>
    <x v="2"/>
    <s v="alle 6001"/>
    <s v="Sosiaali- ja terveysministeriö"/>
  </r>
  <r>
    <s v="Sosiaalihuollon toimipaikkailmoitus"/>
    <s v="Ilmoitus laitoksen käyttöönotosta"/>
    <s v="Sosiaalialan palvelun tuottamisilmoitus"/>
    <x v="1"/>
    <s v="1.0"/>
    <m/>
    <s v="Vain elinkeinotoimintaa harjoittaville"/>
    <m/>
    <s v="Laki sosiaali- ja terveydenhuollon palvelusetelistä (569/2009)"/>
    <x v="1"/>
    <x v="7"/>
    <s v="40 001 - 100 000"/>
    <s v="Sosiaali- ja terveysministeriö"/>
  </r>
  <r>
    <s v="Sitovan tariffitiedon hakeminen"/>
    <s v="Voit hakea sitovaa tariffitietoa tosiasiallisesti suunniteltua tuonti- tai vientitapahtumaa varten."/>
    <s v="Sitovan tariffitiedon hakeminen"/>
    <x v="0"/>
    <s v="1.1"/>
    <m/>
    <s v="Vain elinkeinotoimintaa harjoittaville"/>
    <m/>
    <m/>
    <x v="0"/>
    <x v="1"/>
    <s v=""/>
    <s v=""/>
  </r>
  <r>
    <s v="SOTE - APTJ"/>
    <s v="Lifecare - integraatio palvelutuottajille"/>
    <s v="SOTE - APTJ"/>
    <x v="6"/>
    <s v="1.1"/>
    <m/>
    <s v="Vain elinkeinotoimintaa harjoittaville"/>
    <s v="Integraatio saatavilla perustellusti."/>
    <m/>
    <x v="1"/>
    <x v="10"/>
    <s v="yli 100 000"/>
    <s v=""/>
  </r>
  <r>
    <s v="SOTE - Kotihoidon mobiili- ja optimointi"/>
    <s v="Kotihoidon mobiilipalvelu sekä palvelujen optimointi"/>
    <s v="SOTE - Kotihoidon mobiili- ja optimointi"/>
    <x v="3"/>
    <s v="1.0"/>
    <m/>
    <s v="Myös luonnollisille henkilöille"/>
    <m/>
    <m/>
    <x v="1"/>
    <x v="10"/>
    <s v="yli 100 000"/>
    <s v=""/>
  </r>
  <r>
    <s v="Sopimuksen tai käyttöluvan käsittely"/>
    <s v="Yritys voi hakea rajapintapalvelun tai käyttöliittymän käyttöoikeutta. Edellyttää lupaa tai molempien osapuolten allekirjoittamaa sopimusta."/>
    <s v="Sopimuksen tai käyttöluvan käsittely"/>
    <x v="0"/>
    <s v="Ei digitoteutusta"/>
    <s v="Myöhemmin"/>
    <s v="Vain elinkeinotoimintaa harjoittaville"/>
    <s v="Sähköisen allekirjoituksen yhteinen tukipalvelu puuttuu."/>
    <m/>
    <x v="0"/>
    <x v="17"/>
    <s v=""/>
    <s v=""/>
  </r>
  <r>
    <s v="Sopimuspohjaiset paikkatietoaineistopalvelut"/>
    <s v="Asiakas saa käyttöoikeuden rajapinnan kautta paikkatietoaineistoon joka ei ole avointa dataa"/>
    <s v="Sopimuspohjaiset paikkatietoaineistopalvelut"/>
    <x v="2"/>
    <s v="1.0"/>
    <m/>
    <s v="Vain elinkeinotoimintaa harjoittaville"/>
    <m/>
    <m/>
    <x v="0"/>
    <x v="17"/>
    <s v=""/>
    <s v=""/>
  </r>
  <r>
    <s v="Sosiaali- ja terveydenhuollon tietojärjestelmien rekisteröinti"/>
    <s v="Valvira ylläpitää julkista rekisteriä tietojärjestelmistä. Valmistajan on ilmoitettava tuotantokäyttöön otettavasta tietojärjestelmästä Valviralle. Tietojärjestelmällä tarkoitetaan sosiaali- tai terveydenhuollon asiakastietojen sähköistä käsittelyä varten toteutettua ohjelmistoa tai järjestelmää, jonka avulla tallennetaan ja ylläpidetään asiakas- tai potilasasiakirjoja ja niissä olevia tietoja. Valvira ylläpitää myös julkista rekisteriä sille ilmoitetuista, vaatimukset täyttävistä sosiaali- ja terveystietojen toissijaiseen käyttöön tarkoitetuista käyttöympäristöistä. Tietoturvallisuuden arviointilaitoksen on ilmoitettava Sosiaali- ja terveysalan lupa- ja valvontavirastolle tiedot kaikista myönnetyistä, muutetuista, täydennetyistä, määräajaksi tai kokonaan peruutetuista tai evätyistä todistuksista."/>
    <s v="Sosiaali- ja terveydenhuollon tietojärjestelmien rekisteröinti"/>
    <x v="1"/>
    <s v="0.5"/>
    <s v="Q4/2021"/>
    <s v="Vain elinkeinotoimintaa harjoittaville"/>
    <m/>
    <m/>
    <x v="0"/>
    <x v="9"/>
    <s v=""/>
    <s v=""/>
  </r>
  <r>
    <s v="Sunpaimio-verkkosivu"/>
    <m/>
    <s v="Sunpaimio-verkkosivu"/>
    <x v="3"/>
    <s v="0.5"/>
    <m/>
    <s v="Vain elinkeinotoimintaa harjoittaville"/>
    <s v="Tämä sivusto on hakemisto tyyppinen sivusto. Paimiossa on sen verran vähän yrityksiä, että webropol ilmoittautumisen jälkeen heidät tavataan kasvokkain. Digiastetta ei kannata tästä nostaa."/>
    <m/>
    <x v="1"/>
    <x v="15"/>
    <s v="10 001 - 20 000"/>
    <s v=""/>
  </r>
  <r>
    <s v="Tapahtumakalenteri"/>
    <s v="Kirkkonummelaisille yrittäjille tarkoitetttu palvelu/ sähköinen markkinointikanava, jonne voi ilmoittaa tulevia tapahtumia sekä järjestäjän ja paikan."/>
    <s v="Sähköinen tapahtumakalenteri"/>
    <x v="3"/>
    <s v="1.0"/>
    <m/>
    <s v="Myös luonnollisille henkilöille"/>
    <s v="Yrittäjien digiosaaminen"/>
    <m/>
    <x v="1"/>
    <x v="6"/>
    <s v="20 001 - 40 000"/>
    <s v=""/>
  </r>
  <r>
    <s v="Sähköinen työkalupakki yrityksille"/>
    <s v="Työkaluja, lomakkeita ja tietoa kootusti sekä aloittavalle että toimivalle yrityksille (https://www.yritystulkki.fi/fi/alue/tredea/)"/>
    <s v="Sähköinen työkalupakki yrityksille"/>
    <x v="2"/>
    <s v="1.0"/>
    <s v="Q1/2022"/>
    <s v="Myös luonnollisille henkilöille"/>
    <s v="Käyttäminen mahdollista myös yrityksen perustamista harkitsevalle"/>
    <m/>
    <x v="1"/>
    <x v="21"/>
    <s v="yli 100 000"/>
    <s v=""/>
  </r>
  <r>
    <s v="Talousvettä toimittavan laitoksen riskinarvioinnin hyväksyminen"/>
    <s v="Talousvettä toimittavan laitoksen omavalvonnan on perustuttava veden terveydelliseen laatuu vaikuttavien riskien arviointiin ja hallintaan. Kunnan terveydensuojeluviranomaisen on hyväksyttävä riskinarviointi."/>
    <s v="Talousvettä toimittavan laitoksen omavalvontailmoitus"/>
    <x v="0"/>
    <s v="Ei digitoteutusta"/>
    <s v="Myöhemmin"/>
    <s v="Myös luonnollisille henkilöille"/>
    <s v="Digitalisoinnin kehittäminen valtion tietojärjestelmässä on riippuvainen valtion panostuksista."/>
    <s v="Terveydensuojelulaki (763/1994)"/>
    <x v="1"/>
    <x v="6"/>
    <s v="40 001 - 100 000"/>
    <s v="Sosiaali- ja terveysministeriö"/>
  </r>
  <r>
    <s v="Vedenjakelualueen riskinarvioinnin hyväksyminen"/>
    <s v="Talousvettä toimittavan laitoksen vedenjakelualueen riskinarviointi on hyväksytettävä terveydensuojeluviranomaisella. Rovaniemen, Ranuan, Pellon, Ylitornion ja Kolarin alueella riskiarviointihakemuksen käsittelee Rovakaaren ympäristöterveydenhuolto."/>
    <s v="Talousvettä toimittavan laitoksen omavalvontailmoitus"/>
    <x v="0"/>
    <s v="0.5"/>
    <s v="Myöhemmin"/>
    <s v="Vain elinkeinotoimintaa harjoittaville"/>
    <m/>
    <s v="Terveydensuojelulaki (763/1994)"/>
    <x v="1"/>
    <x v="13"/>
    <s v="40 001 - 100 000"/>
    <s v="Sosiaali- ja terveysministeriö"/>
  </r>
  <r>
    <s v="Talousvettä toimittavan laitoksen tai tukkulaitoksen hyväksyntä"/>
    <s v="Talousvettä toimittavan laitoksen hyväksyntä, kun laitoksella on omaa vedentuotantoa tai käsittelyä."/>
    <s v="Talousvettä toimittavan laitoksen tai tukkulaitoksen hyväksyntä"/>
    <x v="0"/>
    <s v="1.0"/>
    <m/>
    <s v="Vain elinkeinotoimintaa harjoittaville"/>
    <m/>
    <s v="Terveydensuojelulaki (763/1994)"/>
    <x v="1"/>
    <x v="2"/>
    <s v="yli 100 000"/>
    <s v="Sosiaali- ja terveysministeriö"/>
  </r>
  <r>
    <s v="Selvitys suuresta yleisötilaisuudesta"/>
    <s v="Toimija selvittää yli 500 henkilöä käsittävän yleisötilaisuuden järjestelyt."/>
    <s v="Tapahtumailmoitus"/>
    <x v="1"/>
    <s v="0.3"/>
    <s v="Q4/2021"/>
    <m/>
    <m/>
    <m/>
    <x v="1"/>
    <x v="3"/>
    <s v="alle 6001"/>
    <s v=""/>
  </r>
  <r>
    <s v="Starttirahan myöntäminen"/>
    <s v="Starttiraha edistää uutta yritystoimintaa ja työllistymistä. Se turvaa yrittäjän toimeentulon siltä ajalta, jonka yritystoiminnan käynnistys ja vakiinnuttaminen arviolta kestää – kuitenkin enintään 12 kuukauden ajan. Starttiraha on peruspäivärahan suuruinen (33,78 € /päivä) ja sitä maksetaan enintään viideltä päivältä kalenteriviikossa. -Ts. Starttiraha on yrittäjälle tarjottava tuki, jonka tarkoitus on edistää uutta yritystoimintaa ja työllistymistä. Tuki turvaa yrittäjän toimeentulon siltä ajalta, jonka yritystoiminnan käynnistys ja vakiinnuttaminen arviolta kestää."/>
    <s v="Starttiraha"/>
    <x v="5"/>
    <s v="0.9"/>
    <m/>
    <s v="Myös luonnollisille henkilöille"/>
    <m/>
    <m/>
    <x v="0"/>
    <x v="8"/>
    <s v=""/>
    <s v=""/>
  </r>
  <r>
    <s v="STEAn avustusten hakeminen"/>
    <s v="STM:n Sosiaali- ja terveysjärjestöjen avustuskeskus (STEA) myöntää avustuksia sosiaali- ja terveysalan yleishyödyllisille yhdistyksille, yhteisöille ja säätiöille. Avustuksia ei voi hakea elinkeinotoimintaan. Avustusten hakeminen ja käsittely tapahtuu sähköisessä verkkoasioinnin palvelussa. Verkkoasiointi edellyttää rekisteröitymistä ja vahvaa tunnistautumista. Toimijan verkkosasioinnin pääkäyttäjät voivat hallinnoida toimijan käyttäjäoikeuksia asioinnissa. Asiointi voidaan käynnistää sähköisessä verkkosioinnin palvelussa."/>
    <s v="STEAn avustusten hakeminen"/>
    <x v="5"/>
    <s v="0.9"/>
    <m/>
    <s v="Vain elinkeinotoimintaa harjoittaville"/>
    <m/>
    <s v="Valtionavustuslaki (688/2001)"/>
    <x v="0"/>
    <x v="9"/>
    <s v=""/>
    <s v="Valtiovarainministeriö"/>
  </r>
  <r>
    <s v="STM:n valtionavustuksien hakeminen"/>
    <s v="STM valtionavustuksia myönnetään julkisen hallinnon toimijoille ja yleishyödyllisille yhteisöille. Elinkeinonharjoittajat ja yritykset voivat toimia hankkeissa osatoteuttajina. Avustuksia ei voi hakea elinkeinotoimintaan. Valtionavustusten haku, ohjeet ja sähköisesti täytettävät lomakkeet julkaistaan STM:n verkkosivuilla. Hakemus liitteineen toimitetaan sähköpostitse ja mahdolliset lisätietopyynnöt ja täydennykset voidaan toimittaa sähköpostitse."/>
    <s v="STM:n valtionavustuksien hakeminen"/>
    <x v="5"/>
    <s v="0.5"/>
    <m/>
    <s v="Vain elinkeinotoimintaa harjoittaville"/>
    <m/>
    <s v="Valtionavustuslaki (688/2001)"/>
    <x v="0"/>
    <x v="9"/>
    <s v=""/>
    <s v="Valtiovarainministeriö"/>
  </r>
  <r>
    <s v="Malmin lentokentän tapahtumat"/>
    <m/>
    <s v="Tapahtumailmoitus"/>
    <x v="0"/>
    <s v="Ei digitoteutusta"/>
    <m/>
    <m/>
    <m/>
    <m/>
    <x v="1"/>
    <x v="6"/>
    <s v="yli 100 000"/>
    <s v=""/>
  </r>
  <r>
    <s v="Suomalaiset merikartat"/>
    <s v="Luettelo Suomen ajantasaisista merikarttojen editioista ja painoksista."/>
    <s v="Suomalaiset merikartat"/>
    <x v="2"/>
    <s v="0.3"/>
    <s v="Myöhemmin"/>
    <s v="Myös luonnollisille henkilöille"/>
    <s v="Yleinen taloudellinen tilanne"/>
    <m/>
    <x v="0"/>
    <x v="0"/>
    <s v=""/>
    <s v=""/>
  </r>
  <r>
    <s v="Suomenlinna Atlas"/>
    <s v="Suomenlinnan paikka-, kartta- ja rakennustiedot ovat löydettävissä samasta portaalista"/>
    <s v="Suomenlinna Atlas"/>
    <x v="3"/>
    <s v="Ei digitoteutusta"/>
    <s v="Myöhemmin"/>
    <s v="Myös luonnollisille henkilöille"/>
    <s v="Kustannukset, ohjelmistot"/>
    <m/>
    <x v="0"/>
    <x v="22"/>
    <s v=""/>
    <s v=""/>
  </r>
  <r>
    <s v="Suomenlinna Extranet"/>
    <s v="Palveluntarjoajille (erityisesti matkailupalvelut) tarkoitettu asiointikanava sisältäen ohje- ja tietopankki- sekä viestintäominaisuuksia."/>
    <s v="Suomenlinna Extranet"/>
    <x v="2"/>
    <s v="1.0"/>
    <m/>
    <s v="Vain elinkeinotoimintaa harjoittaville"/>
    <m/>
    <m/>
    <x v="0"/>
    <x v="22"/>
    <s v=""/>
    <s v=""/>
  </r>
  <r>
    <s v="Verkkosivustot"/>
    <s v="Esittelyt Suomenlinnan alueesta ja toimijoista"/>
    <s v="suomenlinna.fi; slhk.fi"/>
    <x v="2"/>
    <s v="yli 1.1"/>
    <m/>
    <s v="Myös luonnollisille henkilöille"/>
    <m/>
    <m/>
    <x v="0"/>
    <x v="22"/>
    <s v=""/>
    <s v=""/>
  </r>
  <r>
    <s v="Suomenlinnan digiopas"/>
    <s v="Suomenlinnan kävijöiden opastaminen"/>
    <s v="Suomenlinnan digiopas"/>
    <x v="2"/>
    <s v="1.0"/>
    <m/>
    <s v="Myös luonnollisille henkilöille"/>
    <m/>
    <m/>
    <x v="0"/>
    <x v="22"/>
    <s v=""/>
    <s v=""/>
  </r>
  <r>
    <s v="Suomi.fi Viestien vastaanotto"/>
    <s v="Kirjaamo vastaanottaa mm. omien tietojen tarkastamis- ja tietopyyntöä koskevat suomi.fi viestit"/>
    <s v="Suomi.fi Viestien vastaanotto"/>
    <x v="3"/>
    <s v="1.0"/>
    <m/>
    <s v="Myös luonnollisille henkilöille"/>
    <m/>
    <m/>
    <x v="0"/>
    <x v="8"/>
    <s v=""/>
    <s v=""/>
  </r>
  <r>
    <s v="Suorakorvaussopimusten solmiminen"/>
    <s v="Palveluntuottajien kanssa voitaisiin solmia sähköisesti suorakorvaus- ja valtakirjasopimukset."/>
    <s v="Suorakorvaussopimusten solmiminen"/>
    <x v="3"/>
    <s v="Ei digitoteutusta"/>
    <m/>
    <s v="Vain elinkeinotoimintaa harjoittaville"/>
    <m/>
    <m/>
    <x v="0"/>
    <x v="4"/>
    <s v=""/>
    <s v=""/>
  </r>
  <r>
    <s v="Suorakorvaustietojen kyselypalvelu apteekeille"/>
    <s v="Apteekki hakee asiakkaan suorakorvaus- ja maksusitoumustiedot Kelan Suorakorvaustietojen kyselypalvelusta."/>
    <s v="Suorakorvaustietojen kyselypalvelu apteekeille"/>
    <x v="5"/>
    <s v="yli 1.1"/>
    <m/>
    <s v="Vain elinkeinotoimintaa harjoittaville"/>
    <m/>
    <m/>
    <x v="0"/>
    <x v="4"/>
    <s v=""/>
    <s v=""/>
  </r>
  <r>
    <s v="Suorakorvaustietojen kyselypalvelu taksien tilausvälityskeskuksille"/>
    <s v="Taksien tilausvälityskeskukset hakevat kyselyllä tiedot asiakkaan suorakorvausoikaudesta sekä muita tarvittavia tietoja, kuten tiedon matkakaton täyttymisestä sekä vakiotaksioikeudesta."/>
    <s v="Suorakorvaustietojen kyselypalvelu taksien tilausvälityskeskuksille"/>
    <x v="5"/>
    <s v="Ei digitoteutusta"/>
    <s v="Q1/2022"/>
    <s v="Vain elinkeinotoimintaa harjoittaville"/>
    <m/>
    <m/>
    <x v="0"/>
    <x v="4"/>
    <s v=""/>
    <s v=""/>
  </r>
  <r>
    <s v="Sustainable Travel Finland"/>
    <s v="Matkailuyrityksille ja -alueille tarkoitetun Sustainable Travel Finland -ohjelman verkkoalusta, jonka avulla  suoritetaan Sustainable Travel Finland –merkki."/>
    <s v="Sustainable Travel Finland"/>
    <x v="4"/>
    <s v="0.5"/>
    <s v="Q4/2022"/>
    <s v="Vain elinkeinotoimintaa harjoittaville"/>
    <s v="Master tiedon hallinta, julkiset hankinnat"/>
    <m/>
    <x v="0"/>
    <x v="8"/>
    <s v=""/>
    <s v=""/>
  </r>
  <r>
    <s v="Sähkö- ja hissiurakointi-ilmoitukset"/>
    <s v="Sähkö- ja hissialan toiminnanharjoittajien ilmoitus toiminnan aloituksesta, vastuuhenkilöstä ja toimintaan liittyvistä muutoksista"/>
    <s v="Sähkö- ja hissiurakointi-ilmoitukset"/>
    <x v="1"/>
    <s v="1.0"/>
    <m/>
    <s v="Vain elinkeinotoimintaa harjoittaville"/>
    <m/>
    <m/>
    <x v="0"/>
    <x v="8"/>
    <s v=""/>
    <s v=""/>
  </r>
  <r>
    <s v="Sähköinen allekirjoitus"/>
    <s v="Sopimukset sekä yrityksille että yksityisille. Päätösasiakirjat"/>
    <s v="Sähköinen allekirjoitus"/>
    <x v="3"/>
    <s v="Ei digitoteutusta"/>
    <s v="Q4/2022"/>
    <s v="Myös luonnollisille henkilöille"/>
    <s v="Järjestelmähaasteet, ohjelmapäivitys tarvitaan"/>
    <m/>
    <x v="0"/>
    <x v="22"/>
    <s v=""/>
    <s v=""/>
  </r>
  <r>
    <s v="Sähköinen ilmoitus yhdistysrekisteriin"/>
    <s v="Yhdistyksen perustamisen ja muutosten ilmoittaminen sähköisesti"/>
    <s v="Sähköinen ilmoitus yhdistysrekisteriin"/>
    <x v="1"/>
    <s v="1.0"/>
    <m/>
    <s v="Myös luonnollisille henkilöille"/>
    <s v="Asiointitiedot siirtyvät rakenteisina ja automaattisesti yhdistysrekisterin sähköiseen käsittely- ja tietopalvelujärjestelmään. Osa asiointiprosesseista käsittely- ja päätösvaiheineen on automatisoitu, esim. osoite- ja yhteystietojen muutos.  Asiointiin liittyvät asiakirjat ja päätökset välittyvät asiakkaalle suoraan asiointipalveluun."/>
    <m/>
    <x v="0"/>
    <x v="8"/>
    <s v=""/>
    <s v=""/>
  </r>
  <r>
    <s v="Sähköinen mallioikeushakemus"/>
    <s v="Mallioikeuden hakeminen sähköisesti"/>
    <s v="Sähköinen mallioikeushakemus"/>
    <x v="0"/>
    <s v="1.0"/>
    <m/>
    <s v="Myös luonnollisille henkilöille"/>
    <s v="Päätöksiä ei toimiteta vielä sähköisesti, tavoiteaikataulu 12/2023"/>
    <m/>
    <x v="0"/>
    <x v="8"/>
    <s v=""/>
    <s v=""/>
  </r>
  <r>
    <s v="Sähköinen patenttihakemus"/>
    <s v="Patentin hakeminen sähköisesti"/>
    <s v="Sähköinen patenttihakemus"/>
    <x v="0"/>
    <s v="1.0"/>
    <m/>
    <s v="Myös luonnollisille henkilöille"/>
    <s v="Päätöksiä ei toimiteta vielä sähköisesti, tavoiteaikataulu 12/2024"/>
    <m/>
    <x v="0"/>
    <x v="8"/>
    <s v=""/>
    <s v=""/>
  </r>
  <r>
    <s v="Tapahtumailmoitus"/>
    <s v="Tarvitset luvan tapahtuman järjestämiseen kadulla, torilla tai puistossa, jos tapahtuma rajoittaa alueen yleistä käyttöä."/>
    <s v="Tapahtumailmoitus"/>
    <x v="1"/>
    <s v="1.0"/>
    <m/>
    <m/>
    <m/>
    <m/>
    <x v="1"/>
    <x v="6"/>
    <s v="yli 100 000"/>
    <s v=""/>
  </r>
  <r>
    <s v="Sähköinen tartuntatauti-ilmoitus"/>
    <s v="Lääkäri ja/tai laboratorio voi tehdä tartuntatauti-ilmoituksen tai tartuntatautiepäilyilmoituksen täysin sähköisesti Terveyden ja hyvinvoinnin laitokselle."/>
    <s v="Sähköinen tartuntatauti-ilmoitus"/>
    <x v="1"/>
    <s v="1.0"/>
    <m/>
    <s v="Myös luonnollisille henkilöille"/>
    <m/>
    <m/>
    <x v="0"/>
    <x v="9"/>
    <s v=""/>
    <s v=""/>
  </r>
  <r>
    <s v="Sähköinen tavaramerkkihakemus"/>
    <s v="Tavaramerkin hakeminen sähköisesti"/>
    <s v="Sähköinen tavaramerkkihakemus"/>
    <x v="0"/>
    <s v="1.0"/>
    <m/>
    <s v="Myös luonnollisille henkilöille"/>
    <s v="Päätöksiä ei toimiteta vielä sähköisesti, tavoiteaikataulu 12/2021"/>
    <m/>
    <x v="0"/>
    <x v="8"/>
    <s v=""/>
    <s v=""/>
  </r>
  <r>
    <s v="KRP - Tapahtumaluvat: Maa-alueen käyttölupa tapahtuman jörjestämiseen"/>
    <s v="Lupa alueella järjestettävälle tapahtumalle"/>
    <s v="Tapahtumailmoitus"/>
    <x v="1"/>
    <s v="1.0"/>
    <m/>
    <s v="Myös luonnollisille henkilöille"/>
    <m/>
    <m/>
    <x v="1"/>
    <x v="10"/>
    <s v="yli 100 000"/>
    <s v=""/>
  </r>
  <r>
    <s v="Sähkölaitteistorekisteri-ilmoitukset"/>
    <s v="Sähkölaitteiston haltijan ilmoitus uudesta laitteistosta, vastuuhenkilöstä tai muutoksista laitteistoon liittyen"/>
    <s v="Sähkölaitteistorekisteri-ilmoitukset"/>
    <x v="1"/>
    <s v="1.0"/>
    <m/>
    <s v="Vain elinkeinotoimintaa harjoittaville"/>
    <m/>
    <m/>
    <x v="0"/>
    <x v="8"/>
    <s v=""/>
    <s v=""/>
  </r>
  <r>
    <s v="Säteilytoiminnan lupa-asioiden hoitaminen"/>
    <s v="Lomakkeilla voi hakea uutta turvallisuuslupaa, hakea turvallisuusluvan muutosta tai ilmoittaa toiminnan muutoksesta. Palvelussa hyödynnetään suomi.fi-valtuuksia (yrityksen puolesta asioiminen)."/>
    <s v="Säteilytoiminnan lupa-asioiden hoitaminen"/>
    <x v="0"/>
    <s v="1.0"/>
    <m/>
    <s v="Vain elinkeinotoimintaa harjoittaville"/>
    <m/>
    <m/>
    <x v="0"/>
    <x v="9"/>
    <s v=""/>
    <s v=""/>
  </r>
  <r>
    <s v="Säteilyturvallisuusvastaavan ja säteilyturvallisuusasiantuntijan ammattipätevyyden hakeminen"/>
    <s v="Luvan hakeminen koulutusorganisaatiolle järjestämään säteilyturvallisuusvastaavan (STV) säteilysuojelukoulutusta. Hakemus oikeudeksi toimia säteilyturvallisuusasiantuntijana"/>
    <s v="Säteilyturvallisuusvastaavan ja säteilyturvallisuusasiantuntijan ammattipätevyyden hakeminen"/>
    <x v="0"/>
    <s v="0.3"/>
    <s v="Q1/2022"/>
    <s v="Vain elinkeinotoimintaa harjoittaville"/>
    <m/>
    <m/>
    <x v="0"/>
    <x v="9"/>
    <s v=""/>
    <s v=""/>
  </r>
  <r>
    <s v="Säännöllistä alusliikennettä koskeva lupa"/>
    <s v="Lupa myönnetään tavaraa unionin tullialueen satamien välillä säännöllisesti kuljettavalle varustamolle."/>
    <s v="Säännöllistä alusliikennettä koskeva lupa"/>
    <x v="0"/>
    <s v="1.1"/>
    <m/>
    <s v="Vain elinkeinotoimintaa harjoittaville"/>
    <m/>
    <m/>
    <x v="0"/>
    <x v="1"/>
    <s v=""/>
    <s v=""/>
  </r>
  <r>
    <s v="Säätiörekisterin paperiasiointi (Y-lomakkeet)"/>
    <s v="Paperilomakkeilla tietojen ilmoittaminen säätiörekisteriin."/>
    <s v="Säätiörekisterin paperiasiointi (Y-lomakkeet)"/>
    <x v="1"/>
    <s v="0.3"/>
    <s v="Myöhemmin"/>
    <s v="Myös luonnollisille henkilöille"/>
    <s v="Säätiöiden sähköistä asiointia ei ole suunniteltu säätiöiden vähäisen määrän ja rekisterin tulokertymän vuoksi."/>
    <m/>
    <x v="0"/>
    <x v="8"/>
    <s v=""/>
    <s v=""/>
  </r>
  <r>
    <s v="T2L- ja T2LF-lomakkeiden vahvistaminen (unioniaseman vahvistaminen)"/>
    <s v="Lähtöpaikan Tulli vahvistaa tavaran unioniaseman Tullille esitettävälle dokumentille."/>
    <s v="T2L- ja T2LF-lomakkeiden vahvistaminen (unioniaseman vahvistaminen)"/>
    <x v="1"/>
    <s v="Ei digitoteutusta"/>
    <s v="Myöhemmin"/>
    <s v="Vain elinkeinotoimintaa harjoittaville"/>
    <m/>
    <m/>
    <x v="0"/>
    <x v="1"/>
    <s v=""/>
    <s v=""/>
  </r>
  <r>
    <s v="Taksamittarin asennus ja korjaus"/>
    <s v="Taksamittarin asennus ja korjaus -lupahakemus."/>
    <s v="Taksamittarin asennus ja korjaus"/>
    <x v="0"/>
    <s v="0.5"/>
    <s v="Myöhemmin"/>
    <s v="Vain elinkeinotoimintaa harjoittaville"/>
    <s v="Yleinen taloudellinen tilanne"/>
    <m/>
    <x v="0"/>
    <x v="0"/>
    <s v=""/>
    <s v=""/>
  </r>
  <r>
    <s v="Taksiliikenneluvan hakeminen sekä lupaan liittyvistä muutoksista ilmoittaminen"/>
    <s v="Palvelussa haetaan taksiliikennelupaa, joka oikeuttaa taksiliikenteen harjoittamiseen. Lisäksi luvanhaltijat voivat palvelussa ilmoittaa lupaan liittyvistä muutoksista."/>
    <s v="Taksiliikenneluvan hakeminen sekä lupaan liittyvistä muutoksista ilmoittaminen"/>
    <x v="0"/>
    <s v="0.5"/>
    <s v="Myöhemmin"/>
    <s v="Myös luonnollisille henkilöille"/>
    <s v="Yleinen taloudellinen tilanne"/>
    <m/>
    <x v="0"/>
    <x v="0"/>
    <s v=""/>
    <s v=""/>
  </r>
  <r>
    <s v="Taksimatkojen sähköiset suorakorvaustilitykset"/>
    <s v="Taksien maksuliikenteen hoitajat (esim. tilausvälityskeskus) lähettävät Kelaan tilityshakemukset sähköisesti ja saavat palautesanomat sekä tilitysilmoitukset."/>
    <s v="Taksimatkojen sähköiset suorakorvaustilitykset"/>
    <x v="5"/>
    <s v="1.1"/>
    <m/>
    <s v="Vain elinkeinotoimintaa harjoittaville"/>
    <m/>
    <m/>
    <x v="0"/>
    <x v="4"/>
    <s v=""/>
    <s v=""/>
  </r>
  <r>
    <s v="Talouden toimijan ilmoitus/selvitys vaarallisesta tavarasta tai palvelusta"/>
    <m/>
    <s v="Talouden toimijan ilmoitus/selvitys vaarallisesta tavarasta/palvelusta"/>
    <x v="1"/>
    <s v="0.5"/>
    <s v="Myöhemmin"/>
    <s v="Vain elinkeinotoimintaa harjoittaville"/>
    <s v="Henkilö- ja raharesurssit. Huomioidaan jatkotyössä komission ylläpitämä Business Gateway https://webgate.ec.europa.eu/gpsd/ jolla yritykset voi tehdä ilmoituksen kootusti kaikkien jäsenvaltioiden viranomaisille."/>
    <m/>
    <x v="0"/>
    <x v="8"/>
    <s v=""/>
    <s v=""/>
  </r>
  <r>
    <s v="Talous- ja allasvesiosaajien testaajalupa"/>
    <s v="Valvira hyväksyy hakemuksesta talous- ja/tai allasvesiosaamisen testaajiksi terveydensuojelulain mukaiset kelpoisuusehdot täyttävät hakijat."/>
    <s v="Talous- ja allasvesiosaajien testaajalupa"/>
    <x v="0"/>
    <s v="Ei digitoteutusta"/>
    <s v="Q1/2022"/>
    <s v="Myös luonnollisille henkilöille"/>
    <m/>
    <m/>
    <x v="0"/>
    <x v="9"/>
    <s v=""/>
    <s v=""/>
  </r>
  <r>
    <s v="Talousveden radioaktiivisuuden valvontaan liittyvät ilmoitukset"/>
    <s v="STUK toimii talousveden radioaktiivisuuden valvonnassa asiantuntijatahona, joka neuvoo kunnan terveydensuojeluviranomaista tarvittaessa."/>
    <s v="Talousveden radioaktiivisuuden valvontaan liittyvät ilmoitukset"/>
    <x v="1"/>
    <s v="0.5"/>
    <s v="Myöhemmin"/>
    <s v="Vain elinkeinotoimintaa harjoittaville"/>
    <m/>
    <m/>
    <x v="0"/>
    <x v="9"/>
    <s v=""/>
    <s v=""/>
  </r>
  <r>
    <s v="E-tapahtuma"/>
    <s v="Tapahtumapaikan varaaminen sekä tapahtuman järjestämiseen liittyvien lupien sähköinen hakeminen."/>
    <s v="Tapahtumailmoitus"/>
    <x v="1"/>
    <s v="0.5"/>
    <s v="Q4/2021"/>
    <s v="Myös luonnollisille henkilöille"/>
    <m/>
    <m/>
    <x v="1"/>
    <x v="26"/>
    <s v="yli 100 000"/>
    <s v=""/>
  </r>
  <r>
    <s v="Ilmoitus suuresta yleisötilaisuudesta"/>
    <s v="Verkkosivuilta tulostettava lomake. Vastuualue: Terveysvalvonta"/>
    <s v="Tapahtumailmoitus"/>
    <x v="1"/>
    <s v="0.3"/>
    <s v="Q4/2021"/>
    <s v="Myös luonnollisille henkilöille"/>
    <s v="VATI-kohdetietojärjestelmän kehittäjät eivät toteuta Suomi.fi kautta täytettävien sähköisten lomakeiden käyttöönottoa jo vuonna 2021."/>
    <m/>
    <x v="1"/>
    <x v="11"/>
    <s v="40 001 - 100 000"/>
    <s v=""/>
  </r>
  <r>
    <s v="Tapahtumaluvat"/>
    <s v="Yleisötilaisuudet ja massatapahtumat"/>
    <s v="Tapahtumailmoitus"/>
    <x v="1"/>
    <s v="0.3"/>
    <s v="Myöhemmin"/>
    <s v="Myös luonnollisille henkilöille"/>
    <s v="Taloudelliset ja henkilöresurssit"/>
    <m/>
    <x v="1"/>
    <x v="15"/>
    <s v="10 001 - 20 000"/>
    <s v=""/>
  </r>
  <r>
    <s v="Ilmoitus yleisötilaisuudesta"/>
    <s v="Tee ilmoitus yleisötapahtumasta Kunnan Ympäristöterveyteen."/>
    <s v="Tapahtumailmoitus"/>
    <x v="1"/>
    <s v="0.3"/>
    <s v="Q4/2021"/>
    <s v="Myös luonnollisille henkilöille"/>
    <m/>
    <m/>
    <x v="1"/>
    <x v="3"/>
    <s v="yli 100 000"/>
    <s v=""/>
  </r>
  <r>
    <s v="Ilmoitus yleisötilaisuudesta"/>
    <s v="Tee ilmoitus yleisötapahtumasta Kunnan Ympäristöterveyteen."/>
    <s v="Tapahtumailmoitus"/>
    <x v="1"/>
    <s v="0.5"/>
    <s v="Myöhemmin"/>
    <s v="Myös luonnollisille henkilöille"/>
    <s v="Ilmoittaminen ei ole tällä hetkellä lakisääteistä, vaikka onkin tarpeellista terveyshaittojen ennaltaehkäisemiseksi."/>
    <s v="Terveydensuojelulaki (763/1994)"/>
    <x v="1"/>
    <x v="6"/>
    <s v="40 001 - 100 000"/>
    <s v="Sosiaali- ja terveysministeriö"/>
  </r>
  <r>
    <s v="Ilmoitus yleisötilaisuudesta"/>
    <m/>
    <s v="Tapahtumailmoitus"/>
    <x v="1"/>
    <s v="0.3"/>
    <s v="Myöhemmin"/>
    <s v="Myös luonnollisille henkilöille"/>
    <s v="Palvelun tuottaa Suupohjan peruspalveluliikelaitokuntayhtymä, Toimii vastuu organisaationa"/>
    <m/>
    <x v="2"/>
    <x v="14"/>
    <s v="alle 6001"/>
    <s v=""/>
  </r>
  <r>
    <s v="Ilmoitus yleisötilaisuudesta"/>
    <s v="Tee ilmoitus yleisötapahtumasta Kunnan Ympäristöterveyteen."/>
    <s v="Tapahtumailmoitus"/>
    <x v="1"/>
    <s v="0.3"/>
    <s v="Myöhemmin"/>
    <s v="Myös luonnollisille henkilöille"/>
    <s v="Lakiperusteet ja lainsäädännön muutokset"/>
    <s v="Terveydensuojelulaki (763/1994)"/>
    <x v="1"/>
    <x v="15"/>
    <s v="yli 100 000"/>
    <s v="Sosiaali- ja terveysministeriö"/>
  </r>
  <r>
    <s v="Vantaan tapahtumakalenteri"/>
    <s v="Mahdollisuus ilmoittaa tapahtuma kaupungin tapahtumakalenteriin"/>
    <s v="Tapahtumailmoitus"/>
    <x v="1"/>
    <s v="0.5"/>
    <s v="Q3/2021"/>
    <m/>
    <s v="Uusi ratkaisu hankinnassa"/>
    <m/>
    <x v="1"/>
    <x v="6"/>
    <s v="yli 100 000"/>
    <s v=""/>
  </r>
  <r>
    <s v="Ilmoitus yleisötilaisuudesta"/>
    <m/>
    <s v="Tapahtumailoitus"/>
    <x v="1"/>
    <s v="0.3"/>
    <s v="Q4/2022"/>
    <s v="Myös luonnollisille henkilöille"/>
    <m/>
    <m/>
    <x v="1"/>
    <x v="3"/>
    <s v="alle 6001"/>
    <s v=""/>
  </r>
  <r>
    <s v="Tapahtumakalenteri"/>
    <s v="Asiakas täyttää sähköiseen lomakkeeseen järjestämänsä tapahtuman tiedot"/>
    <s v="Tapahtumakalenteri"/>
    <x v="3"/>
    <s v="1.0"/>
    <m/>
    <s v="Myös luonnollisille henkilöille"/>
    <m/>
    <m/>
    <x v="1"/>
    <x v="10"/>
    <s v="20 001 - 40 000"/>
    <s v=""/>
  </r>
  <r>
    <s v="Tapahtumakalenteri"/>
    <s v="Yrityksille, järjestöille ja luonnollisille henkilöille suunnattujen tapahtumien ilmoitusalusta"/>
    <s v="Tapahtumakalenteri"/>
    <x v="3"/>
    <s v="1.0"/>
    <m/>
    <s v="Myös luonnollisille henkilöille"/>
    <m/>
    <m/>
    <x v="1"/>
    <x v="6"/>
    <s v="20 001 - 40 000"/>
    <s v=""/>
  </r>
  <r>
    <s v="Yleisötilaisuuden jätehuoltosuunnitelma"/>
    <s v="Tapahtuman järjestäjän on tehtävä jätehuoltosuunnitelma yli 500 henkilön yleisötapahtumasta"/>
    <s v="Tapahtuman jätehuoltoilmoitus"/>
    <x v="1"/>
    <s v="0.5"/>
    <m/>
    <s v="Vain elinkeinotoimintaa harjoittaville"/>
    <m/>
    <s v="Jätelaki (646/2011)"/>
    <x v="1"/>
    <x v="15"/>
    <s v="yli 100 000"/>
    <s v="Ympäristöministeriö"/>
  </r>
  <r>
    <s v="Tapahtumiin ilmoittautuminen"/>
    <s v="Tapahtumiin ilmoittautuminen sähköpostilla"/>
    <s v="Tapahtumien 3D huoneet/eteiset"/>
    <x v="3"/>
    <s v="0.5"/>
    <m/>
    <m/>
    <m/>
    <m/>
    <x v="1"/>
    <x v="16"/>
    <s v="10 001 - 20 000"/>
    <s v=""/>
  </r>
  <r>
    <s v="Tapahtumien 3D huoneet/eteiset"/>
    <s v="Tavoitteena kehittää n.s 3D-virtuaalinen eteinen, huone, alue, jonne voidaan ohjata isompiin tapahtumiin/messuihin osallistuvat ennen tapahtuman alkua ja jonka kautta pääsee ohjautumaan erilaisiin virtuaalihuoneisiin yms. pilottiversio: https://mobility4recovery.fi/MNGSiDN/tampere/"/>
    <s v="Tapahtumien 3D huoneet/eteiset"/>
    <x v="3"/>
    <s v="Ei digitoteutusta"/>
    <s v="Q1/2022"/>
    <s v="Myös luonnollisille henkilöille"/>
    <m/>
    <m/>
    <x v="1"/>
    <x v="21"/>
    <s v="yli 100 000"/>
    <s v=""/>
  </r>
  <r>
    <s v="Teollisuustontin varaus"/>
    <s v="Vapaiden teollisuustonttien tiedot ja kartta. Yritys varaa tontin omaa tuotantoa varten."/>
    <s v="Teollisuustontin varaus"/>
    <x v="3"/>
    <s v="0.3"/>
    <s v="Q1/2021"/>
    <s v="Vain elinkeinotoimintaa harjoittaville"/>
    <m/>
    <m/>
    <x v="1"/>
    <x v="13"/>
    <s v="alle 6001"/>
    <s v=""/>
  </r>
  <r>
    <s v="Terassi- ja parkletlupa"/>
    <s v="Ravintolan tai kahvilan ulkotarjoilualuetta varten tarvitset terassiluvan, jos terassi tulee kaupungin julkiselle katu- tai puistoalueelle. Lasitetun katuterassin pystyttämiseen tarvitset lisäksi rakennus- tai toimenpideluvan. Kivijalkayritys voi hakea liiketilansa edustalla sijaitsevaa ruutua parklet-käyttöön ja perustaa ruutuun terassin tai muuta paikkaan sopivaa toimintaa."/>
    <s v="Terassi- ja parkletlupa"/>
    <x v="0"/>
    <s v="1.0"/>
    <m/>
    <m/>
    <m/>
    <m/>
    <x v="1"/>
    <x v="6"/>
    <s v="yli 100 000"/>
    <s v=""/>
  </r>
  <r>
    <s v="Terveydensuojelulain mukainen ilmoitus"/>
    <s v="Ympäristöterveydenhuoltoon kuuluvat terveydensuojelulain, elintarvikelain, tupakkalain ja eläinlääkintähuoltolain mukaiset tehtävät."/>
    <s v="Terveydensuojelulain mukainen ilmoitus"/>
    <x v="1"/>
    <s v="1.0"/>
    <m/>
    <m/>
    <m/>
    <s v="Terveydensuojelulaki (763/1994)"/>
    <x v="1"/>
    <x v="6"/>
    <s v="yli 100 000"/>
    <s v="Sosiaali- ja terveysministeriö"/>
  </r>
  <r>
    <s v="Terveydensuojelulain mukainen ilmoitus"/>
    <s v="Terveydensuojelulain mukainen ilmoitus Kuopiossa"/>
    <s v="Terveydensuojelulain mukainen ilmoitus"/>
    <x v="1"/>
    <s v="1.1"/>
    <m/>
    <s v="Myös luonnollisille henkilöille"/>
    <m/>
    <s v="Terveydensuojelulaki (763/1994)"/>
    <x v="1"/>
    <x v="2"/>
    <s v="yli 100 000"/>
    <s v="Sosiaali- ja terveysministeriö"/>
  </r>
  <r>
    <s v="Terveydensuojelulain mukainen ilmoitus"/>
    <m/>
    <s v="Terveydensuojelulain mukainen ilmoitus"/>
    <x v="1"/>
    <s v="0.3"/>
    <s v="Q4/2022"/>
    <s v="Myös luonnollisille henkilöille"/>
    <m/>
    <s v="Terveydensuojelulaki (763/1994)"/>
    <x v="1"/>
    <x v="3"/>
    <s v="alle 6001"/>
    <s v="Sosiaali- ja terveysministeriö"/>
  </r>
  <r>
    <s v="Terveyshaitta-asian selvityspyyntö"/>
    <m/>
    <s v="Terveyshaitta-asian selvityspyyntö"/>
    <x v="1"/>
    <s v="0.9"/>
    <m/>
    <s v="Myös luonnollisille henkilöille"/>
    <m/>
    <s v="Terveydensuojelulaki (763/1994)"/>
    <x v="1"/>
    <x v="3"/>
    <s v="yli 100 000"/>
    <s v="Sosiaali- ja terveysministeriö"/>
  </r>
  <r>
    <s v="Tappioiden käyttämistä koskeva poikkeuslupahakemus"/>
    <s v="Jos avoimen yhtiön, kommandiittiyhtiön, osakeyhtiön tai osuuskunnan omistuksesta tai osuuksista yli puolet vaihtuu, edellisten vuosien tappioita ei voi enää vähentää. Osakeyhtiö tai osuuskunta ei voi myöskään käyttää edellisten vuosien yhtiöveron hyvityksiä. Vähentämiseen voi kuitenkin hakea poikkeuslupaa. Hakemuksen voi tehdä se yhtiö tai osuuskunta, jonka tappioista tai yhtiöveron hyvityksistä on kysymys. Poikkeuslupaa voi hakea OmaVerossa."/>
    <s v="Tappioiden käyttämistä koskeva poikkeuslupahakemus"/>
    <x v="0"/>
    <s v="1.1"/>
    <m/>
    <s v="Vain elinkeinotoimintaa harjoittaville"/>
    <m/>
    <m/>
    <x v="0"/>
    <x v="1"/>
    <s v=""/>
    <s v=""/>
  </r>
  <r>
    <s v="Tarkista liikennelupatiedot"/>
    <s v="Voit tarkastaa omat tai julkiset liikennelupatiedot."/>
    <s v="Tarkista liikennelupatiedot"/>
    <x v="2"/>
    <s v="1.0"/>
    <m/>
    <s v="Myös luonnollisille henkilöille"/>
    <m/>
    <m/>
    <x v="0"/>
    <x v="0"/>
    <s v=""/>
    <s v=""/>
  </r>
  <r>
    <s v="Tartuntatautilääkärin konsultaatio"/>
    <s v="Infektiotautien torjuntayksikössä toimivaa tartuntatautilääkäriä voi konsultoida puhelimitse liittyen infektiotauteihin. Palvelu on tarkoitettu terveydenhuollon ammattilaisille. THL ylläpitää laajaa sote -toimijoita tukevaa verkkosivustoa ja koulutustoimintaa. Sote-kentän toimijoilla tulee kuitenkin jatkossakin olla mahdollisuus myös puhelinkonsultaatioon."/>
    <s v="Tartuntatautilääkärin konsultaatio"/>
    <x v="4"/>
    <s v="0.5"/>
    <m/>
    <s v="Myös luonnollisille henkilöille"/>
    <s v="Palvelu on puhelinkonsultaatiota, joka toiminnallisesti tarkoituksenmukaista. On tarpeen kokeilla eri mahdollisuuksia sähköiseen asiointiin."/>
    <m/>
    <x v="0"/>
    <x v="9"/>
    <s v=""/>
    <s v=""/>
  </r>
  <r>
    <s v="Tasa-arvosuunnittelutyökalu"/>
    <s v="Tarkoitus on käyttää digitalisointia ja automatisointia työpaikkojen tasa-arvosuunnitelmien valvonnan apuna. Työkalun avulla ei ole tarkoitus tehdä tasa-arvosuunnitelmaa, vaan tarkoitus on antaa digitalisoidusti  palautetta jo tehdystä työpaikan tasa-arvosuunnitelmasta."/>
    <s v="Tasa-arvosuunnittelutyökalu"/>
    <x v="4"/>
    <s v="0.5"/>
    <s v="Myöhemmin"/>
    <s v="Vain elinkeinotoimintaa harjoittaville"/>
    <s v="Resurssien (henkilö- ja taloudelliset resurssit) puute; mahdolliset teknisen kehittämisen haasteet"/>
    <m/>
    <x v="0"/>
    <x v="18"/>
    <s v=""/>
    <s v=""/>
  </r>
  <r>
    <s v="Tavara-arpajaiset: Arvonnan tuloksen ilmoittamisesta poikkeamiseen annettava lupa (erillinen päätös)"/>
    <m/>
    <s v="Tavara-arpajaiset: Arvonnan tuloksen ilmoittamisesta poikkeamiseen annettava lupa (erillinen päätös)"/>
    <x v="1"/>
    <s v="0.5"/>
    <m/>
    <s v="Vain elinkeinotoimintaa harjoittaville"/>
    <s v="Sähköisen asioinnin kehityskustannukset tulee jyvittää kyseisen palvelun palveluhintoihin. Tästä syystä pienivolyymisten palveluiden digitalisointi on taloudellisesti mahdotonta ilman erillisrahoitusta."/>
    <m/>
    <x v="0"/>
    <x v="5"/>
    <s v=""/>
    <s v=""/>
  </r>
  <r>
    <s v="Tavara-arpajaiset: Tavara-arpajaislupa"/>
    <m/>
    <s v="Tavara-arpajaiset: Tavara-arpajaislupa"/>
    <x v="0"/>
    <s v="0.5"/>
    <m/>
    <s v="Vain elinkeinotoimintaa harjoittaville"/>
    <s v="Sähköisen asioinnin kehityskustannukset tulee jyvittää kyseisen palvelun palveluhintoihin. Tästä syystä pienivolyymisten palveluiden digitalisointi on taloudellisesti mahdotonta ilman erillisrahoitusta."/>
    <m/>
    <x v="0"/>
    <x v="5"/>
    <s v=""/>
    <s v=""/>
  </r>
  <r>
    <s v="Tavara-arpajaiset: Tavara-arpajaisluvan muutos"/>
    <m/>
    <s v="Tavara-arpajaiset: Tavara-arpajaisluvan muutos"/>
    <x v="0"/>
    <s v="0.5"/>
    <m/>
    <s v="Vain elinkeinotoimintaa harjoittaville"/>
    <s v="Sähköisen asioinnin kehityskustannukset tulee jyvittää kyseisen palvelun palveluhintoihin. Tästä syystä pienivolyymisten palveluiden digitalisointi on taloudellisesti mahdotonta ilman erillisrahoitusta."/>
    <m/>
    <x v="0"/>
    <x v="5"/>
    <s v=""/>
    <s v=""/>
  </r>
  <r>
    <s v="Tavaraliikenneluvan hakeminen sekä lupaan liittyvistä muutoksista ilmoittaminen"/>
    <s v="Palvelussa haetaan tavaraliikennelupaa, joka oikeuttaa ammattimaiseen tavaran kuljettamiseen kokonaismassaltaan yli 3,5 t ajoneuvolla ja ajoneuvoyhdistelmällä. Lisäksi luvanhaltijat voivat palvelussa ilmoittaa lupaan liittyvistä muutoksista."/>
    <s v="Tavaraliikenneluvan hakeminen sekä lupaan liittyvistä muutoksista ilmoittaminen"/>
    <x v="0"/>
    <s v="0.5"/>
    <s v="Myöhemmin"/>
    <s v="Myös luonnollisille henkilöille"/>
    <s v="Yleinen taloudellinen tilanne"/>
    <m/>
    <x v="0"/>
    <x v="0"/>
    <s v=""/>
    <s v=""/>
  </r>
  <r>
    <s v="Tavaramerkin muutokset"/>
    <s v="Tavaramerkin muutokset sähköisesti"/>
    <s v="Tavaramerkin muutokset"/>
    <x v="0"/>
    <s v="1.0"/>
    <m/>
    <s v="Myös luonnollisille henkilöille"/>
    <s v="Päätöksiä ei toimiteta vielä sähköisesti, tavoiteaikataulu 12/2022"/>
    <m/>
    <x v="0"/>
    <x v="8"/>
    <s v=""/>
    <s v=""/>
  </r>
  <r>
    <s v="Tavaramerkin uudistus"/>
    <s v="Tavaramerkin uudistaminen sähköisesti"/>
    <s v="Tavaramerkin uudistus"/>
    <x v="0"/>
    <s v="1.0"/>
    <m/>
    <s v="Myös luonnollisille henkilöille"/>
    <s v="Päätöksiä ei toimiteta vielä sähköisesti, tavoiteaikataulu 12/2021"/>
    <m/>
    <x v="0"/>
    <x v="8"/>
    <s v=""/>
    <s v=""/>
  </r>
  <r>
    <s v="Tavaroiden tullausarvon yksinkertaistuslupa"/>
    <s v="Tullausarvo voidaan joissakin tilanteissa määritellä yksinkertaistetulla tavalla."/>
    <s v="Tavaroiden tullausarvon yksinkertaistuslupa"/>
    <x v="0"/>
    <s v="0.5"/>
    <s v="Q4/2022"/>
    <s v="Vain elinkeinotoimintaa harjoittaville"/>
    <m/>
    <m/>
    <x v="0"/>
    <x v="1"/>
    <s v=""/>
    <s v=""/>
  </r>
  <r>
    <s v="Tavaroiden väliaikainen vienti ATA-carnet -tulliasiakirjalla"/>
    <s v="Esittämällä Tullille ATA-carnet -asiakirjan yritys voi kuljettaa muita kuin kaupallisia tavaroita väliaikaisesti ilman tulli-ilmoitusta."/>
    <s v="Tavaroiden väliaikainen vienti ATA-carnet -tulliasiakirjalla"/>
    <x v="0"/>
    <s v="Ei digitoteutusta"/>
    <s v="Myöhemmin"/>
    <s v="Vain elinkeinotoimintaa harjoittaville"/>
    <s v="Kauppakamarin myöntämä kansainvälinen asiakirja, josta ei ole tiedossa digitalisoimissuunnitelmia"/>
    <m/>
    <x v="0"/>
    <x v="1"/>
    <s v=""/>
    <s v=""/>
  </r>
  <r>
    <s v="TB-Diagnostiikka"/>
    <s v="Tukee kliinisen mikrobiologian laboratorioita M.tuberculosis TB-diagnostiikassa ja nontuberkuloottisen mykobakteerien (NTM) diagnostiikassa maksupalveluna."/>
    <s v="TB-Diagnostiikka"/>
    <x v="3"/>
    <s v="0.3"/>
    <s v="Q4/2022"/>
    <m/>
    <s v="Toiminnalliset syyt. Asiointipalvelua ei voida kokonaisuudessaan digitalisoida fyysisistä näytteistä johtuen"/>
    <m/>
    <x v="0"/>
    <x v="9"/>
    <s v=""/>
    <s v=""/>
  </r>
  <r>
    <s v="Teletoimintailmoitus"/>
    <s v="Teletoiminnan harjoittajan on ennen toiminnan aloittamista tehtävä sähköinen teletoimintailmoitus. Asiointipalvelun osalta ei ole kehittämistarvetta."/>
    <s v="Teletoimintailmoitus"/>
    <x v="1"/>
    <s v="0.5"/>
    <m/>
    <s v="Vain elinkeinotoimintaa harjoittaville"/>
    <m/>
    <m/>
    <x v="0"/>
    <x v="0"/>
    <s v=""/>
    <s v=""/>
  </r>
  <r>
    <s v="Teleyrityksen ilmoitus häiriönhallinnan yhteystiedoista"/>
    <s v="Teleyrityksen ilmoitus häiriönhallinnan yhteystiedoista. Asiointipalvelun osalta ei ole kehittämistarvetta."/>
    <s v="Teleyrityksen ilmoitus häiriönhallinnan yhteystiedoista"/>
    <x v="1"/>
    <s v="0.5"/>
    <m/>
    <s v="Vain elinkeinotoimintaa harjoittaville"/>
    <m/>
    <m/>
    <x v="0"/>
    <x v="0"/>
    <s v=""/>
    <s v=""/>
  </r>
  <r>
    <s v="Teleyrityksen ilmoitus tietoturvahäiriöstä"/>
    <s v="Teleyrityksen ilmoitus tietoturvahäiriöstä. Asiointipalvelun osalta ei ole kehittämistarvetta."/>
    <s v="Teleyrityksen ilmoitus tietoturvahäiriöstä"/>
    <x v="1"/>
    <s v="0.5"/>
    <m/>
    <s v="Vain elinkeinotoimintaa harjoittaville"/>
    <m/>
    <m/>
    <x v="0"/>
    <x v="0"/>
    <s v=""/>
    <s v=""/>
  </r>
  <r>
    <s v="Teollisuus- ja keittiöalkoholin käyttölupa"/>
    <s v="Valviralta voi hakea lupaa teollisuus- ja keittiöalkoholin käyttöön."/>
    <s v="Teollisuus- ja keittiöalkoholin käyttölupa"/>
    <x v="0"/>
    <s v="0.3"/>
    <s v="Q2/2022"/>
    <s v="Vain elinkeinotoimintaa harjoittaville"/>
    <m/>
    <m/>
    <x v="0"/>
    <x v="9"/>
    <s v=""/>
    <s v=""/>
  </r>
  <r>
    <s v="Ilmoitus epäillystä asunnon terveyshaitasta"/>
    <s v="Asunnon haltija tai vuokranantaja voi ilmoittaa asunnossa epäillystä terveyshaitasta, jos kiinteistön omistaja ei ole ryhtynyt toimenpiteisiin terveyshaitan selvittämiseksi ja poistamiseksi."/>
    <s v="Terveyshaitta-asian selvityspyyntö"/>
    <x v="1"/>
    <s v="0.5"/>
    <s v="Myöhemmin"/>
    <s v="Myös luonnollisille henkilöille"/>
    <s v="Tietoturva nykyisessä järjestelmässä puutteellinen, minkä vuoksi kaikkia tietoja ei voida ilmoittaa sähköisesti. Digitalisoinnin kehittäminen valtion tietojärjestelmässä on riippuvainen valtion panostuksista. Tällä hetkellä asia on kehityslistalla, mutta ei kovin korkealla prioriteetilla."/>
    <s v="Terveydensuojelulaki (763/1994)"/>
    <x v="1"/>
    <x v="6"/>
    <s v="40 001 - 100 000"/>
    <s v="Sosiaali- ja terveysministeriö"/>
  </r>
  <r>
    <s v="Asunnon terveyshaitan selvittäminen"/>
    <s v="Rovakaaren ympäristöterveydenhuollon toiminta-alueella (Rovaniemi, Ranua, Pello, Ylitornio, Kolari) sijaitsevan asunnon terveyshaitan selvittäminen aloitetaan kirjallisella pyynnöllä (asunnontarkastuspyyntölomake). Pyynnön voi tehdä asukas, isännöitsijä/kiinteistön omistaja tai muu asianomainen."/>
    <s v="Terveyshaitta-asian selvityspyyntö"/>
    <x v="1"/>
    <s v="0.5"/>
    <s v="Myöhemmin"/>
    <s v="Myös luonnollisille henkilöille"/>
    <m/>
    <s v="Terveydensuojelulaki (763/1994)"/>
    <x v="1"/>
    <x v="13"/>
    <s v="40 001 - 100 000"/>
    <s v="Sosiaali- ja terveysministeriö"/>
  </r>
  <r>
    <s v="Terveyden edistämisen määrärahan hakeminen"/>
    <s v="Terveyden edistämisen määräraha on harkinnanvarainen, vuosittain haettavaksi julkaistava rahallinen tuki"/>
    <s v="Terveyden edistämisen määrärahan hakeminen"/>
    <x v="5"/>
    <s v="1.0"/>
    <m/>
    <m/>
    <s v="Odottaa VM:llä käynnissä olevaa valtionavustusten digitalisaatiohanketta."/>
    <m/>
    <x v="0"/>
    <x v="9"/>
    <s v=""/>
    <s v=""/>
  </r>
  <r>
    <s v="Terveydenhoidollinen päihdetestaus"/>
    <s v="Terveydenhoidollista testausta tehdään potilaan taudinmäärityksen, hoidon seurannan tai esimerkiksi yliannostapausten yhteydessä. Terveyden- ja sosiaalihuollon alkoholi-, huumausaine- ja lääkeainemäärityksiä tehdään terveyden- tai sosiaalihuollon toimintayksiköiden pyynnöstä. Asiakas ottaa yhteyden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Terveydenhoidollinen päihdetestaus"/>
    <x v="3"/>
    <s v="1.0"/>
    <m/>
    <m/>
    <m/>
    <m/>
    <x v="0"/>
    <x v="9"/>
    <s v=""/>
    <s v=""/>
  </r>
  <r>
    <s v="Terveydensuojelulain Ilmoituksenvarainen toiminta ja valvonta (solarium, kauneushoitola)"/>
    <s v="Ilmoitukset tehdään kunnalle ja kunta valvoo myös toimintaa. STUK tekee tarpeen mukaan selvityspyyntöjä, tarkempia tarkastuksia."/>
    <s v="Terveydensuojelulain Ilmoituksenvarainen toiminta ja valvonta (solarium, kauneushoitola)"/>
    <x v="1"/>
    <s v="Ei digitoteutusta"/>
    <s v="Myöhemmin"/>
    <s v="Vain elinkeinotoimintaa harjoittaville"/>
    <s v="Valtio, aluehallinto, kunta -rajapinta tuo prosessiin useita epäjatkuvuuskohtia asiakkaan kannalta"/>
    <s v="Terveydensuojelulaki (763/1994)"/>
    <x v="0"/>
    <x v="9"/>
    <s v=""/>
    <s v="Sosiaali- ja terveysministeriö"/>
  </r>
  <r>
    <s v="Asunnontarkastus"/>
    <s v="Pyydetään asunnontarkastusta epäiltäessä terveyshaittaa"/>
    <s v="Terveyshaitta-asian selvityspyyntö"/>
    <x v="1"/>
    <s v="0.5"/>
    <m/>
    <s v="Myös luonnollisille henkilöille"/>
    <s v="Järjestelmän toimivuus ja tietosuoja-asiat"/>
    <s v="Terveydensuojelulaki (763/1994)"/>
    <x v="1"/>
    <x v="15"/>
    <s v="yli 100 000"/>
    <s v="Sosiaali- ja terveysministeriö"/>
  </r>
  <r>
    <s v="Teuraseläimen elävänä tarkastus - tilaus"/>
    <s v="Voit tilata elävänä tarkastuksen teuraseläimelle kuten villisialle, jota ei voida elävänä kuljettaa teurastamolle"/>
    <s v="Teuraseläimen elävänä tarkastus - tilaus"/>
    <x v="0"/>
    <s v="Ei digitoteutusta"/>
    <s v="Myöhemmin"/>
    <s v="Myös luonnollisille henkilöille"/>
    <s v="Harvinainen, kunnan järjestämä digipalvelu ei kannattava"/>
    <s v="Elintarvikelaki (23/2006)"/>
    <x v="1"/>
    <x v="6"/>
    <s v="40 001 - 100 000"/>
    <s v="Maa- ja metsätalousministeriö"/>
  </r>
  <r>
    <s v="Tiedottaminen tilapäisestä elintarvikemyynnistä"/>
    <m/>
    <s v="Tiedotus liikkuvan elintarvikehuoneiston toiminnasta"/>
    <x v="1"/>
    <s v="1.0"/>
    <m/>
    <m/>
    <m/>
    <s v="Elintarvikelaki (23/2006)"/>
    <x v="1"/>
    <x v="6"/>
    <s v="yli 100 000"/>
    <s v="Maa- ja metsätalousministeriö"/>
  </r>
  <r>
    <s v="Liikkuvasta elintarvikehuoneistosta tiedottaminen"/>
    <s v="Elintarvikealan toimijan on tiedotettava elintarvikkeen myynnistä ja muusta käsittelystä liikkuvassa elintarvikehuoneistossa sijaintikunnan elintarvikevalvontaviranomaiselle."/>
    <s v="Tiedotus liikkuvan elintarvikehuoneiston toiminnasta"/>
    <x v="1"/>
    <s v="0.5"/>
    <s v="Myöhemmin"/>
    <s v="Vain elinkeinotoimintaa harjoittaville"/>
    <s v="Digitalisoinnin kehittäminen valtion tietojärjestelmässä on riippuvainen valtion panostuksista. Asia on kehityslistalla melko korkealla prioriteetilla."/>
    <s v="Elintarvikelaki (23/2006)"/>
    <x v="1"/>
    <x v="6"/>
    <s v="40 001 - 100 000"/>
    <s v="Maa- ja metsätalousministeriö"/>
  </r>
  <r>
    <s v="Tietopalvelut"/>
    <s v="kaupungin nettisivuilla tiedotetaan ajankohtaisista elinkeinopalveluiden asioista"/>
    <s v="Tietopalvelut"/>
    <x v="2"/>
    <s v="1.0"/>
    <m/>
    <s v="Myös luonnollisille henkilöille"/>
    <s v="Päivityksistä huolehtiminen, resurssien riittävyys."/>
    <m/>
    <x v="1"/>
    <x v="6"/>
    <s v="20 001 - 40 000"/>
    <s v=""/>
  </r>
  <r>
    <s v="Tietopalvelu"/>
    <s v="Asiakas voi tilata esim arkistossa olevien asiakirjojen kopioita, pöytäkirjan otteita sekä tiedustella vireillä olevien asioiden vaiheista. Asiakirjojen tilaamisesta on sähköinen lomake. Turvasähköpostilla toimitetaan henkilötietoja sisältävät asiakirjat. Salaisia asioita voidaan lähettää Suomi.fi-viestien kautta."/>
    <s v="Tietopalvelut"/>
    <x v="2"/>
    <s v="0.5"/>
    <m/>
    <s v="Myös luonnollisille henkilöille"/>
    <s v="Sähköistä asiointikanavaa ei ole vielä olemassa / hankittu, resursointi, prosessin muutokset"/>
    <m/>
    <x v="1"/>
    <x v="13"/>
    <s v="40 001 - 100 000"/>
    <s v=""/>
  </r>
  <r>
    <s v="Tietopalvelut"/>
    <s v="www.yritystieto.businesstampere.fi, Elinvoimanäkymien tietokokoelma, Business Explorer – datatyökalu auttaa alueesta kiinnostuneita yrityksiä etsimään ja analysoimaan alueen talous- ja väestötilastoja"/>
    <s v="Tietopalvelut"/>
    <x v="2"/>
    <s v="1.0"/>
    <s v="Q1/2022"/>
    <s v="Myös luonnollisille henkilöille"/>
    <m/>
    <m/>
    <x v="1"/>
    <x v="21"/>
    <s v="yli 100 000"/>
    <s v=""/>
  </r>
  <r>
    <s v="Rovaniemen kaupungin yrityspalvelut-yksikön järjestämän tilaisuudet yrittäjille ja sidosryhmille."/>
    <s v="Hakosalo CRM-järjestelmän Tilaisuudet-osion kautta voidaan lähettää kutsuja ja halukkaat voivat ilmoittautua tilaisuuksiin kutsun mukana saamansa linkin avulla. Ilmoittautuja saa vahvistusviestin, jonka mukana on linkki peruutuksen tekemiseen."/>
    <s v="Tilaisuudet"/>
    <x v="2"/>
    <s v="0.5"/>
    <s v="Myöhemmin"/>
    <s v="Vain elinkeinotoimintaa harjoittaville"/>
    <m/>
    <m/>
    <x v="1"/>
    <x v="13"/>
    <s v="40 001 - 100 000"/>
    <s v=""/>
  </r>
  <r>
    <s v="THL Koodistopalvelu"/>
    <s v="Koodistopalvelun tehtävänä on varmistaa sosiaali- ja terveydenhuollossa käytettävien tietorakenteiden laatu sekä huolehtia niiden ylläpidosta. Terveydenhuollon tietorakenteet ja sosiaalihuollon luokitukset ovat haettavissa koodistopalvelimelta ja sosiaalihuollon asiakasasiakirjarakenteet SOSMETA:sta maksutta. Tietorakenteita käyttävät ensisijaisesti Suomessa toimivat järjestelmätoimittajat. Asiointi ei edellytä henkilötietojen tai salassapidettävien tietojen käyttöä, vaan asiointipalvelu on avoimen rajapinnan kautta toteutuvaa. Asiakkaalle neuvontaa sähköpostitse."/>
    <s v="THL Koodistopalvelu"/>
    <x v="2"/>
    <s v="1.0"/>
    <m/>
    <m/>
    <s v="Tarvitaan tiivis yhteistyö Kelan Kanta-palveluiden kanssa, jotta tuotanto turvataan myös muutostilanteissa. Kanta-palvelut edellyttää 24/7 toimivaa Koodistopalvelinta sekä SOSMETAa."/>
    <m/>
    <x v="0"/>
    <x v="9"/>
    <s v=""/>
    <s v=""/>
  </r>
  <r>
    <s v="Tiedonantoja merenkulkijoille"/>
    <s v="Navigoinnin turvallisuuden kannalta tärkeiden tietojen jakelu merenkulkijoille ja veneilijöille."/>
    <s v="Tiedonantoja merenkulkijoille"/>
    <x v="2"/>
    <s v="0.3"/>
    <s v="Myöhemmin"/>
    <s v="Myös luonnollisille henkilöille"/>
    <s v="Yleinen taloudellinen tilanne"/>
    <m/>
    <x v="0"/>
    <x v="0"/>
    <s v=""/>
    <s v=""/>
  </r>
  <r>
    <s v="Tiedonkeruujärjestelmä"/>
    <s v="Tiedonkeruujärjestelmän kautta kerätään viestintäpalveluja tarjoavilta toimijoilta tietoja."/>
    <s v="Tiedonkeruujärjestelmä"/>
    <x v="2"/>
    <s v="1.0"/>
    <m/>
    <s v="Vain elinkeinotoimintaa harjoittaville"/>
    <m/>
    <m/>
    <x v="0"/>
    <x v="0"/>
    <s v=""/>
    <s v=""/>
  </r>
  <r>
    <s v="Tiedonkeruupalvelu/lomakepalvelu"/>
    <s v="Lomake-, tiedosto- ja API-muotoinen tietojen toimitus THL:lle yrityksistä ja yhteisöistä sekä väestökyselyihin ja -tutkimuksiin osallistujille. Palvelunkäyttö perustuu pääsääntöisesti joko THL lain mukaisiin hallintopäätöksiin tiedonannosta tai tutkimussuunnitelmien nojalla laadittuihin otoksiin"/>
    <s v="Tiedonkeruupalvelu/lomakepalvelu"/>
    <x v="2"/>
    <s v="1.0"/>
    <m/>
    <s v="Myös luonnollisille henkilöille"/>
    <m/>
    <m/>
    <x v="0"/>
    <x v="9"/>
    <s v=""/>
    <s v=""/>
  </r>
  <r>
    <s v="Tilapäiset liikennejärjestelyt"/>
    <s v="Jos työskentely kadulla tai puistossa vaikuttaa jalankulkuun, pyöräliikenteeseen tai muuhun ajoneuvoliikenteeseen, tarvitaan suunnitelma tilapäisistä liikennejärjestelyistä. Suunnitelma tarvitaan myös silloin, kun pysäköintipaikkoja varataan muuhun käyttöön siirtokehotuskyltillä."/>
    <s v="Tilapäiset liikennejärjestelyt"/>
    <x v="1"/>
    <s v="0.5"/>
    <m/>
    <m/>
    <m/>
    <m/>
    <x v="1"/>
    <x v="6"/>
    <s v="yli 100 000"/>
    <s v=""/>
  </r>
  <r>
    <s v="Tilaustyö (esim. rajan näyttö)"/>
    <m/>
    <s v="Tilaustyö (esim. rajan näyttö)"/>
    <x v="3"/>
    <s v="Ei digitoteutusta"/>
    <m/>
    <m/>
    <m/>
    <s v="Maankäyttö- ja rakennuslaki (132/1999)"/>
    <x v="1"/>
    <x v="6"/>
    <s v="yli 100 000"/>
    <s v="Ympäristöministeriö"/>
  </r>
  <r>
    <s v="Tiekunnan päätöksen tai yhteisen alueen tietojen ilmoittaminen KTJ:ään"/>
    <s v="Maanmittauslaitokseen ilmoitetaan tiekunnan päätös, joka koskee tiekunnan sääntöjen vahvistamista tai kumoamista, tiekunnan perustamista, yhdistämistä, liittämistä, jakamista tai lakkauttamista sekä yhteystietoja."/>
    <s v="Tiekunnan päätöksen tai yhteisen alueen tietojen ilmoittaminen KTJ:ään"/>
    <x v="1"/>
    <s v="0.5"/>
    <s v="Myöhemmin"/>
    <s v="Vain elinkeinotoimintaa harjoittaville"/>
    <m/>
    <m/>
    <x v="0"/>
    <x v="17"/>
    <s v=""/>
    <s v=""/>
  </r>
  <r>
    <s v="Tietojen antaminen tilastointia varten (yritykset ja yhteisöt)"/>
    <s v="Löydät tietoa Tilastokeskuksen yritys- ja yhteisötiedonkeruihin osallistumisesta."/>
    <s v="Tietojen antaminen tilastointia varten (yritykset ja yhteisöt)"/>
    <x v="3"/>
    <s v="0.9"/>
    <s v="Myöhemmin"/>
    <s v="Myös luonnollisille henkilöille"/>
    <s v="Suomi.fi-palvelun viestit-palvelujen voimakas kehittäminen on ehto sille, että koko palvelu voidaan tuottaa digitaalisesti. Tällä hetkellä tiedonkeruuta koskeva saatekirje lähetetään yrityksille useimmissa tapauksissa postin välityksellä."/>
    <m/>
    <x v="0"/>
    <x v="1"/>
    <s v=""/>
    <s v=""/>
  </r>
  <r>
    <s v="Tietolupahakemus salassa pidettävän tiedon tutkimuskäytölle"/>
    <s v="Sosiaali- ja terveysalan tietolupaviranomainen Findata voi myöntää tietoluvan salassapidettävien sosiaali- ja terveydenhuollon rekisteri- ja asiakirja-aineistojen tutkimuskäyttöön. Lisäksi tietyissä poikkeustapauksissa lupaa voidaan hakea THL:ltä suoraan. THL myös myöntää luvan oikeuslääketieteellisten aineistojen tutkimuskäyttöön. Palvelun kohderyhmänä ovat tieteellistä tutkimusta tekevät organisaatiot, joilla on edellytykset salassapidettävän tiedon turvalliseen käsittelyyn."/>
    <s v="Tietolupahakemus salassa pidettävän tiedon tutkimuskäytölle"/>
    <x v="0"/>
    <s v="0.9"/>
    <s v="Q4/2021"/>
    <m/>
    <m/>
    <m/>
    <x v="0"/>
    <x v="9"/>
    <s v=""/>
    <s v=""/>
  </r>
  <r>
    <s v="SIV - Kaupungin tilojen varaaminen"/>
    <s v="Sivistystoimi tuottaa tällä hetkellä liikuntapalvelujen kautta erityisesti liikuntatilojen varauspalvelun"/>
    <s v="Tilavaraukset"/>
    <x v="3"/>
    <s v="1.0"/>
    <m/>
    <s v="Myös luonnollisille henkilöille"/>
    <m/>
    <m/>
    <x v="1"/>
    <x v="10"/>
    <s v="yli 100 000"/>
    <s v=""/>
  </r>
  <r>
    <s v="Tilavaraukset / nuorisopalvelut"/>
    <s v="Sähköistä varauskalenteria ei käytetä kaikkien nuorisopalvelujen tilojen osalta. Tilat varataan puhelimitse tms."/>
    <s v="Tilavaraukset"/>
    <x v="0"/>
    <s v="Ei digitoteutusta"/>
    <s v="Myöhemmin"/>
    <s v="Myös luonnollisille henkilöille"/>
    <m/>
    <m/>
    <x v="1"/>
    <x v="13"/>
    <s v="40 001 - 100 000"/>
    <s v=""/>
  </r>
  <r>
    <s v="Tilavaraukset / kulttuuritapahtumat"/>
    <s v="Tilojen varaaminen, vuokraaminen ja maksaminen kulttuuritapahtumia varten."/>
    <s v="Tilavaraukset"/>
    <x v="0"/>
    <s v="0.5"/>
    <s v="Q4/2022"/>
    <s v="Myös luonnollisille henkilöille"/>
    <s v="Tällä hetkellä tiloissa käytössä avain, joka pitää noutaa ja kuitata henkilökohtaisesti sekä samalla allekirjoittaa henkilökohtaisesti vuokra-sopimus."/>
    <m/>
    <x v="1"/>
    <x v="13"/>
    <s v="40 001 - 100 000"/>
    <s v=""/>
  </r>
  <r>
    <s v="Tietopyyntö"/>
    <s v="Mahdollisuus tehdä tietopyyntö suomi.fi-viestien kautta"/>
    <s v="Tietopyyntö"/>
    <x v="3"/>
    <s v="1.0"/>
    <m/>
    <s v="Myös luonnollisille henkilöille"/>
    <m/>
    <m/>
    <x v="0"/>
    <x v="9"/>
    <s v=""/>
    <s v=""/>
  </r>
  <r>
    <s v="Tietopyyntö eurooppalaisesta keskusrekisteristä"/>
    <s v="Tässä palvelussa voi pyytää tietoja ilmailun poikkeamatapahtumista eurooppalaisesta keskusrekisteristä"/>
    <s v="Tietopyyntö eurooppalaisesta keskusrekisteristä"/>
    <x v="2"/>
    <s v="0.3"/>
    <s v="Myöhemmin"/>
    <s v="Myös luonnollisille henkilöille"/>
    <s v="Yleinen taloudellinen tilanne"/>
    <m/>
    <x v="0"/>
    <x v="0"/>
    <s v=""/>
    <s v=""/>
  </r>
  <r>
    <s v="Tietoturvallinen viestintä- kanava"/>
    <s v="Tunnistautumista edellyttävä luottamuksellisen tiedon välityskanava"/>
    <s v="Tietoturvallinen viestintä- kanava"/>
    <x v="3"/>
    <s v="0.5"/>
    <s v="Q3/2022"/>
    <s v="Myös luonnollisille henkilöille"/>
    <s v="Edellytetyn saantitodisuksellisen paperijakelun puuttuminen suomi.fi viestit -palvelun valikoimasta"/>
    <m/>
    <x v="0"/>
    <x v="24"/>
    <s v=""/>
    <s v=""/>
  </r>
  <r>
    <s v="Tietty käyttötarkoitus - tavaroita koskevien oikeuksien ja velvollisuuksien siirron lupa"/>
    <s v="Yritys voi siirtää tietyn käyttötarkoituksen menettelyssä olevien tavaroiden oikeuksia ja velvollisuuksia."/>
    <s v="Tietty käyttötarkoitus - tavaroita koskevien oikeuksien ja velvollisuuksien siirron lupa"/>
    <x v="0"/>
    <s v="0.5"/>
    <s v="Q4/2021"/>
    <s v="Vain elinkeinotoimintaa harjoittaville"/>
    <m/>
    <m/>
    <x v="0"/>
    <x v="1"/>
    <s v=""/>
    <s v=""/>
  </r>
  <r>
    <s v="Tilavuokraus"/>
    <s v="Tilojen vuokraaminen"/>
    <s v="Tilavuokraus"/>
    <x v="3"/>
    <s v="Ei digitoteutusta"/>
    <s v="Myöhemmin"/>
    <s v="Myös luonnollisille henkilöille"/>
    <s v="Resurssivaje"/>
    <m/>
    <x v="1"/>
    <x v="6"/>
    <s v="40 001 - 100 000"/>
    <s v=""/>
  </r>
  <r>
    <s v="Toimitilojen vuokraus"/>
    <s v="Toimitilojen vuokraus sähköpostila"/>
    <s v="Tilavuokraus"/>
    <x v="0"/>
    <s v="0.5"/>
    <m/>
    <m/>
    <m/>
    <m/>
    <x v="1"/>
    <x v="16"/>
    <s v="10 001 - 20 000"/>
    <s v=""/>
  </r>
  <r>
    <s v="Tilapäinen ilmatilavaraus ja sen hakeminen"/>
    <s v="Traficom voi perustaa tilapäisiä ilmailun vaara-alueita tai rajoittaa ilmailun tietyllä alueella määräajaksi sekä myöntää ilmatilan käytön etuoikeuksia."/>
    <s v="Tilapäinen ilmatilavaraus ja sen hakeminen"/>
    <x v="0"/>
    <s v="0.5"/>
    <s v="Myöhemmin"/>
    <s v="Myös luonnollisille henkilöille"/>
    <s v="Yleinen taloudellinen tilanne"/>
    <m/>
    <x v="0"/>
    <x v="0"/>
    <s v=""/>
    <s v=""/>
  </r>
  <r>
    <s v="Teurastamon tilojen vuokraus"/>
    <s v="Teurastamon alueella on erilaisia toimitiloja, joita vuokrataan sekä avoimien hakujen että tarjouskilpailujen kautta."/>
    <s v="Tilavuokraus"/>
    <x v="3"/>
    <s v="0.5"/>
    <m/>
    <m/>
    <m/>
    <m/>
    <x v="1"/>
    <x v="6"/>
    <s v="yli 100 000"/>
    <s v=""/>
  </r>
  <r>
    <s v="Tilastointi- ja tutkimuspalvelut"/>
    <s v="Voit tilata asiantuntijoiden tuottamia tilastoselvityksiä eri aihealueilta tai saada käyttöösi tutkimusta varten laajoja yksikkötason aineistoja."/>
    <s v="Tilastointi- ja tutkimuspalvelut"/>
    <x v="2"/>
    <s v="0.9"/>
    <s v="Q4/2021"/>
    <s v="Myös luonnollisille henkilöille"/>
    <s v="Edellyttää usein vuoropuhelua palvelun käyttäjän kanssa. Käyttölupahakemuksen digitaalista prosessia otetaan parhaillaan käyttöön."/>
    <m/>
    <x v="0"/>
    <x v="1"/>
    <s v=""/>
    <s v=""/>
  </r>
  <r>
    <s v="Tilausohjelmapalveluilmoitus"/>
    <s v="Tilausohjelmapalveluja tarjoavan Suomeen sijoittuneen palveluntarjoajan on ennen toiminnan aloittamista tehtävä sähköinen tilausohjelmapalveluilmoitus. Asiointipalvelun osalta ei ole kehittämistarvetta."/>
    <s v="Tilausohjelmapalveluilmoitus"/>
    <x v="1"/>
    <s v="0.5"/>
    <m/>
    <s v="Vain elinkeinotoimintaa harjoittaville"/>
    <m/>
    <m/>
    <x v="0"/>
    <x v="0"/>
    <s v=""/>
    <s v=""/>
  </r>
  <r>
    <s v="Torimyyntipaikkojen vuokraus"/>
    <s v="Yrittäjät voivat vuokrata kaupungin toreilta vakituisen tai kausimyyntipaikan. Kausimyyntiluvalla voi myydä torilla joka päivä (ma-la) tai vain yhden päivän. Kausimyyntipaikkoja voi hakea milloin vain. Vakituiset myyntipaikat vuokrataan hakemusten perusteella vuosittain helmikuun lopussa."/>
    <s v="Tilavuokraus"/>
    <x v="3"/>
    <s v="0.5"/>
    <m/>
    <m/>
    <m/>
    <m/>
    <x v="1"/>
    <x v="6"/>
    <s v="yli 100 000"/>
    <s v=""/>
  </r>
  <r>
    <s v="Vakituisen torimyyntipaikan hakeminen"/>
    <s v="Tulostettava lomake, jolla yrittäjät voivat hakea vakituista myyntipaikkaa torilla."/>
    <s v="Tilavuokraus"/>
    <x v="0"/>
    <m/>
    <m/>
    <s v="Vain elinkeinotoimintaa harjoittaville"/>
    <m/>
    <m/>
    <x v="1"/>
    <x v="6"/>
    <s v="yli 100 000"/>
    <s v=""/>
  </r>
  <r>
    <s v="Tilojen vuokraus yrityksille ja yhdistyksille"/>
    <s v="Kirkkonummen kunta vuokraa tiloja yritysten ja yhdistysten käyttöön"/>
    <s v="Tilavuokraus"/>
    <x v="0"/>
    <s v="0.9"/>
    <s v="Myöhemmin"/>
    <s v="Vain elinkeinotoimintaa harjoittaville"/>
    <s v="Kunnan taloustilanne/ resurssien puute"/>
    <m/>
    <x v="1"/>
    <x v="6"/>
    <s v="20 001 - 40 000"/>
    <s v=""/>
  </r>
  <r>
    <s v="Tontit ja toimitilat"/>
    <s v="Tonttien myynti ja toimilojen vuokraaminen"/>
    <s v="Tilavuokraus"/>
    <x v="0"/>
    <s v="0.5"/>
    <s v="Myöhemmin"/>
    <s v="Myös luonnollisille henkilöille"/>
    <s v="Pientalotonttien hakeminen onnistuu tunnistautuneena. Yritystonttien osalta ei tarvetta digitalisoimiseen."/>
    <m/>
    <x v="1"/>
    <x v="15"/>
    <s v="10 001 - 20 000"/>
    <s v=""/>
  </r>
  <r>
    <s v="Vuokrattavat kokoustiat ja laitteet"/>
    <m/>
    <s v="Tilavuokraus"/>
    <x v="0"/>
    <s v="0.9"/>
    <m/>
    <s v="Myös luonnollisille henkilöille"/>
    <m/>
    <m/>
    <x v="1"/>
    <x v="15"/>
    <s v="10 001 - 20 000"/>
    <s v=""/>
  </r>
  <r>
    <s v="Toimitilat"/>
    <s v="Toimitilapalvelu yhteistyössä Ranuan Infra Oy:n kanssa"/>
    <s v="Tilavuokraus"/>
    <x v="0"/>
    <s v="0.3"/>
    <s v="Q3/2020"/>
    <s v="Vain elinkeinotoimintaa harjoittaville"/>
    <m/>
    <m/>
    <x v="1"/>
    <x v="13"/>
    <s v="alle 6001"/>
    <s v=""/>
  </r>
  <r>
    <s v="Tilojen vuokraus"/>
    <s v="Tilavuokrat tapahtuvat Osviitan kautta. Vuokrasopimukset Haahtelassa, skannataan sinne. Osa laskutetaan tilapalvelukeskuksen kautta."/>
    <s v="Tilavuokraus"/>
    <x v="0"/>
    <s v="0.3"/>
    <s v="Myöhemmin"/>
    <s v="Myös luonnollisille henkilöille"/>
    <s v="Sähköinen allekirjoitus ei vielä käytössä"/>
    <m/>
    <x v="1"/>
    <x v="13"/>
    <s v="40 001 - 100 000"/>
    <s v=""/>
  </r>
  <r>
    <s v="Tontit ja toimitilat"/>
    <s v="Utajärveltä löytyy tontit ja toimitilat niin asumiseen kuin yrittämiseenkin! Utajärven kunnan myynnissä olevat tontit ja kiinteistöt löydät kunnan Tonttipörssistä."/>
    <s v="Tilavuokraus"/>
    <x v="0"/>
    <s v="0.5"/>
    <s v="Myöhemmin"/>
    <s v="Myös luonnollisille henkilöille"/>
    <m/>
    <m/>
    <x v="1"/>
    <x v="3"/>
    <s v="alle 6001"/>
    <s v=""/>
  </r>
  <r>
    <s v="Tilavaraukset"/>
    <s v="Utajärven kunnalla on useita eri tarpeisiin sopivia tiloja käytettäviksi mm. kokouskäyttöön. Kokoustilojen varaus on keskitetty Utajärven asiointipisteeseen."/>
    <s v="Tilavuokraus"/>
    <x v="0"/>
    <s v="Ei digitoteutusta"/>
    <s v="Myöhemmin"/>
    <s v="Myös luonnollisille henkilöille"/>
    <m/>
    <m/>
    <x v="1"/>
    <x v="3"/>
    <s v="alle 6001"/>
    <s v=""/>
  </r>
  <r>
    <s v="Toimitilojen vuokraus"/>
    <s v="Yritykset ja yhteisöt voivat tiedustella Utajärven Yrityspuisto Oy:n omistamia ja tiedossa olevia kunnan sekä yksityisten omistamia vuokratiloja."/>
    <s v="Tilavuokraus"/>
    <x v="0"/>
    <s v="Ei digitoteutusta"/>
    <s v="Q4/2022"/>
    <s v="Vain elinkeinotoimintaa harjoittaville"/>
    <m/>
    <m/>
    <x v="1"/>
    <x v="3"/>
    <s v="alle 6001"/>
    <s v=""/>
  </r>
  <r>
    <s v="Kauppahallin myyntipaikkojen vuokraus"/>
    <s v="Yrittäjät voivat vuokrata myyntipaikkoja kauppahalleista."/>
    <s v="Tilavuokraus"/>
    <x v="3"/>
    <s v="Ei digitoteutusta"/>
    <m/>
    <m/>
    <m/>
    <m/>
    <x v="1"/>
    <x v="6"/>
    <s v="yli 100 000"/>
    <s v=""/>
  </r>
  <r>
    <s v="Kaupungin toimitilojen vuokraus"/>
    <s v="Kuopion Tilakeskus palvelee toimitiloihin liittyvissä asioissa."/>
    <s v="Tilavuokraus"/>
    <x v="3"/>
    <s v="Ei digitoteutusta"/>
    <s v="Q4/2022"/>
    <s v="Myös luonnollisille henkilöille"/>
    <m/>
    <m/>
    <x v="1"/>
    <x v="2"/>
    <s v="yli 100 000"/>
    <s v=""/>
  </r>
  <r>
    <s v="Kuopion kaupungintalon juhlasalin vuokraaminen"/>
    <s v="Kaupungintalon juhlasalin vuokraaminen"/>
    <s v="Tilavuokraus"/>
    <x v="3"/>
    <s v="Ei digitoteutusta"/>
    <s v="Q4/2022"/>
    <s v="Myös luonnollisille henkilöille"/>
    <m/>
    <m/>
    <x v="1"/>
    <x v="2"/>
    <s v="yli 100 000"/>
    <s v=""/>
  </r>
  <r>
    <s v="Sesonkimyyntipaikat"/>
    <s v="Juhlapäivien ja kaupunkitapahtumien aikaan Helsingin keskustasta voi vuokrata tavaroiden ja elintarvikkeiden myyntipaikkoja lyhyeksi aikaa."/>
    <s v="Tilavuokraus"/>
    <x v="3"/>
    <s v="0.5"/>
    <m/>
    <m/>
    <m/>
    <m/>
    <x v="1"/>
    <x v="6"/>
    <s v="yli 100 000"/>
    <s v=""/>
  </r>
  <r>
    <s v="Hietalahden kirpputorin myyntipaikat"/>
    <s v="Voit vuokrata myyntipöydän Hietalahden kirpputorilta. Tori on toiminnassa ympäri vuoden."/>
    <s v="Tilavuokraus"/>
    <x v="3"/>
    <s v="1.0"/>
    <m/>
    <s v="Myös luonnollisille henkilöille"/>
    <m/>
    <m/>
    <x v="1"/>
    <x v="6"/>
    <s v="yli 100 000"/>
    <s v=""/>
  </r>
  <r>
    <s v="Todistukset ja otteet"/>
    <s v="Todistukset kiinteistölle kohdistuvista kiinnityksistä, oikeuksista, muistututuksista ja myönnetyistä lainhuudoistasekä otteet kiinteistöjen perustiedoista"/>
    <s v="Todistukset ja otteet"/>
    <x v="2"/>
    <s v="0.9"/>
    <m/>
    <s v="Myös luonnollisille henkilöille"/>
    <m/>
    <m/>
    <x v="1"/>
    <x v="15"/>
    <s v="yli 100 000"/>
    <s v=""/>
  </r>
  <r>
    <s v="Tilinpäätösdokumentit PRH:lle sähköisen veroilmoituksen yhteydessä"/>
    <s v="Osakeyhtiöiden ja osuuskuntien tilinpäätökset voi ilmoittaa sähköisesti kaupparekisteriin veroilmoituksen yhteydessä. Tilinpäätös rekisteröidään automaattisesti kaupparekisteriin."/>
    <s v="Tilinpäätösdokumentit PRH:lle sähköisen veroilmoituksen yhteydessä"/>
    <x v="1"/>
    <s v="1.0"/>
    <m/>
    <s v="Vain elinkeinotoimintaa harjoittaville"/>
    <m/>
    <m/>
    <x v="0"/>
    <x v="8"/>
    <s v=""/>
    <s v=""/>
  </r>
  <r>
    <s v="Tilinpäätöstiedot iXBRL-muodossa"/>
    <s v="Tilinpäätöstietojen ilmoittaminen teknisen rajapinnan kautta rakenteisessa muodossa"/>
    <s v="Tilinpäätöstiedot iXBRL-muodossa"/>
    <x v="1"/>
    <s v="1.0"/>
    <m/>
    <s v="Vain elinkeinotoimintaa harjoittaville"/>
    <s v="Osakeyhtiö, ei muita yritysmuotoja toteutettu. Tavoitetila on iXBRL tilinpäätösten toimittaminen kaikkien tilinpäätöstietojen osalta. Tavoitetilan saavuttaminen vaatii lainsäädäntömuutoksia, prosessimuutoksia sekä teknistä kehittämistä."/>
    <m/>
    <x v="0"/>
    <x v="8"/>
    <s v=""/>
    <s v=""/>
  </r>
  <r>
    <s v="Tilintarkastusvalvonnan palvelut"/>
    <m/>
    <s v="Tilintarkastusvalvonnan palvelut"/>
    <x v="0"/>
    <m/>
    <s v="Myöhemmin"/>
    <m/>
    <s v="Tilintarkastusvalvonnan palveluiden tiekartan analyysi ja määritys valmistuu syksyllä 2021. Jatkokehittäminen suunnitellaan sen perusteella."/>
    <m/>
    <x v="0"/>
    <x v="8"/>
    <s v=""/>
    <s v=""/>
  </r>
  <r>
    <s v="Tilinumeroilmoitus"/>
    <s v="Tilinumero ilmoitetaan Verohallinnolle veronpalautusten maksamista varten sähköisesti OmaVero-palvelussa."/>
    <s v="Tilinumeroilmoitus"/>
    <x v="1"/>
    <s v="1.1"/>
    <m/>
    <s v="Myös luonnollisille henkilöille"/>
    <m/>
    <m/>
    <x v="0"/>
    <x v="1"/>
    <s v=""/>
    <s v=""/>
  </r>
  <r>
    <s v="TIR-kuntoisuusasiantuntijan rekisteröinti"/>
    <s v="Tullin rekisteröimät TIR-kuntoisuusasiantuntijat voivat antaa lausunnon kuljetusyksiköiden TIR-kuntoisuudesta."/>
    <s v="TIR-kuntoisuusasiantuntijan rekisteröinti"/>
    <x v="0"/>
    <s v="0.5"/>
    <s v="Myöhemmin"/>
    <s v="Myös luonnollisille henkilöille"/>
    <m/>
    <m/>
    <x v="0"/>
    <x v="1"/>
    <s v=""/>
    <s v=""/>
  </r>
  <r>
    <s v="Toiminnan rekisteröinti ympäristönsuojelun tietojärjestelmään"/>
    <s v="Rekisteröinti-ilmoitus"/>
    <s v="Toiminnan rekisteröinti ympäristönsuojelun tietojärjestelmään"/>
    <x v="1"/>
    <s v="0.5"/>
    <s v="2023, jos sähköinen lupajärjestelmä saadaan käyttöön"/>
    <s v="Vain elinkeinotoimintaa harjoittaville"/>
    <m/>
    <s v="Ympäristönsuojelulaki (527/2014)"/>
    <x v="1"/>
    <x v="15"/>
    <s v="yli 100 000"/>
    <s v="Ympäristöministeriö"/>
  </r>
  <r>
    <s v="Todistus arvonlisäverovelvollisuudesta"/>
    <s v="Yritys tai yhteisö voi pyytää todistusta arvonlisäverovelvollisuudesta OmaVerossa."/>
    <s v="Todistus arvonlisäverovelvollisuudesta"/>
    <x v="2"/>
    <s v="1.1"/>
    <m/>
    <s v="Vain elinkeinotoimintaa harjoittaville"/>
    <m/>
    <m/>
    <x v="0"/>
    <x v="1"/>
    <s v=""/>
    <s v=""/>
  </r>
  <r>
    <s v="Todistus huoltotoimenpiteistä (Ilma-alus)"/>
    <s v="Easa ja muut tyyppihyväksynnät"/>
    <s v="Todistus huoltotoimenpiteistä (Ilma-alus)"/>
    <x v="0"/>
    <s v="0.3"/>
    <s v="Myöhemmin"/>
    <m/>
    <s v="Yleinen taloudellinen tilanne"/>
    <m/>
    <x v="0"/>
    <x v="0"/>
    <s v=""/>
    <s v=""/>
  </r>
  <r>
    <s v="Todistus rautatieliikenteen lupakirjakoulutuksesta"/>
    <s v="Voit ilmoittaa lupakirjakoulutuksesta."/>
    <s v="Todistus rautatieliikenteen lupakirjakoulutuksesta"/>
    <x v="0"/>
    <s v="0.3"/>
    <s v="Myöhemmin"/>
    <s v="Vain elinkeinotoimintaa harjoittaville"/>
    <s v="Yleinen taloudellinen tilanne"/>
    <m/>
    <x v="0"/>
    <x v="0"/>
    <s v=""/>
    <s v=""/>
  </r>
  <r>
    <s v="Todistus Suomessa asumisesta (kotipaikkatodistus)"/>
    <s v="Yritys tai yhteisö voi hakea todistusta Suomessa asumisesta OmaVerossa."/>
    <s v="Todistus Suomessa asumisesta (kotipaikkatodistus)"/>
    <x v="2"/>
    <s v="1.1"/>
    <m/>
    <s v="Myös luonnollisille henkilöille"/>
    <m/>
    <m/>
    <x v="0"/>
    <x v="1"/>
    <s v=""/>
    <s v=""/>
  </r>
  <r>
    <s v="Todistus varainsiirtoverosta"/>
    <s v="Varainsiirtovero ilmoitetaan OmaVerossa. Sen jälkeen saat yleensä noin 2 arkipäivän kuluessa todistuksen varainsiirtoverosta OmaVeron postilaatikkoon."/>
    <s v="Todistus varainsiirtoverosta"/>
    <x v="2"/>
    <s v="1.1"/>
    <m/>
    <s v="Myös luonnollisille henkilöille"/>
    <m/>
    <m/>
    <x v="0"/>
    <x v="1"/>
    <s v=""/>
    <s v=""/>
  </r>
  <r>
    <s v="Avustukset yhdistyksille ja yhteisöille"/>
    <s v="Yhdistykset ja yhteisöt voivat hakea avustuksia kaupunginhallitukselta. Avustuksia voidaan myöntää toimintaan tai tapahtumien järjestämiseen."/>
    <s v="Toiminta-avustukset yhdistyksille ja yhteisöille"/>
    <x v="5"/>
    <s v="1.1"/>
    <m/>
    <s v="Myös luonnollisille henkilöille"/>
    <m/>
    <m/>
    <x v="1"/>
    <x v="3"/>
    <s v="alle 6001"/>
    <s v=""/>
  </r>
  <r>
    <s v="Kasvatus ja koulutus, avustukset järjestöille, jotka tarjoavat harrastustoimintaa varhaiskasvatuksen palvelujen ulkopuolelle jääville alle kouluikäisille lapsille"/>
    <s v="Kasvatus- ja koulutuslautakunta myöntää avustuksia helsinkiläisille järjestöille, varhaiskasvatuspalvelujen ulkopuolella olevien alle kouluikäisten lasten arkisin päiväaikaan (klo 8-17) tapahtuvan harrastustoimintaan. Hakuaika on vuosittain tammikuussa."/>
    <s v="Toiminta-avustukset yhdistyksille ja yhteisöille"/>
    <x v="5"/>
    <m/>
    <m/>
    <s v="Vain elinkeinotoimintaa harjoittaville"/>
    <m/>
    <m/>
    <x v="1"/>
    <x v="6"/>
    <s v="yli 100 000"/>
    <s v=""/>
  </r>
  <r>
    <s v="Kasvatus ja koulutus, toiminta-avustushakemus koululaisten iltapäivätoiminnan järjestäjille"/>
    <s v="Järjestöt, seurakunnat, säätiöt, yhteisöt ja yksityiset palveluntuottajat voivat hakea iltapäivätoiminnan toiminta-avustusta. Avustus kohdentuu Helsingissä koulua käyvien 1-2 lk:n ja kaikkien vuosiluokkien erityisopetuksessa olevien oppilaiden perusopetuslain mukaisen iltapäivätoiminnan järjestämiseen."/>
    <s v="Toiminta-avustukset yhdistyksille ja yhteisöille"/>
    <x v="5"/>
    <m/>
    <m/>
    <s v="Vain elinkeinotoimintaa harjoittaville"/>
    <m/>
    <m/>
    <x v="1"/>
    <x v="6"/>
    <s v="yli 100 000"/>
    <s v=""/>
  </r>
  <r>
    <s v="Yhdistysten avustukset"/>
    <s v="Yhdistysten liikunta- ja kulttuuriavustusten hakeminen tapahtuu sähköisen avustusverkon kautta."/>
    <s v="Toiminta-avustukset yhdistyksille ja yhteisöille"/>
    <x v="5"/>
    <s v="0.9"/>
    <m/>
    <s v="Vain elinkeinotoimintaa harjoittaville"/>
    <m/>
    <m/>
    <x v="1"/>
    <x v="16"/>
    <s v="10 001 - 20 000"/>
    <s v=""/>
  </r>
  <r>
    <s v="SIV - Kansalaistoiminnan avustukset"/>
    <s v="Sivistystoimelta haettavat kansalaistoiminnan avustukset"/>
    <s v="Toiminta-avustukset yhdistyksille ja yhteisöille"/>
    <x v="5"/>
    <s v="1.0"/>
    <m/>
    <s v="Myös luonnollisille henkilöille"/>
    <m/>
    <m/>
    <x v="1"/>
    <x v="10"/>
    <s v="yli 100 000"/>
    <s v=""/>
  </r>
  <r>
    <s v="SIV - Kulttuuriavustukset"/>
    <s v="Sivistystoimelta haettavat kulttuuritoiminnan avustukset"/>
    <s v="Toiminta-avustukset yhdistyksille ja yhteisöille"/>
    <x v="5"/>
    <s v="1.0"/>
    <m/>
    <s v="Myös luonnollisille henkilöille"/>
    <m/>
    <m/>
    <x v="1"/>
    <x v="10"/>
    <s v="yli 100 000"/>
    <s v=""/>
  </r>
  <r>
    <s v="SIV - Liikunta-avustukset"/>
    <s v="Sivistystoimelta haettavat liikuntatoiminnan avustukset"/>
    <s v="Toiminta-avustukset yhdistyksille ja yhteisöille"/>
    <x v="5"/>
    <s v="1.0"/>
    <m/>
    <s v="Myös luonnollisille henkilöille"/>
    <m/>
    <m/>
    <x v="1"/>
    <x v="10"/>
    <s v="yli 100 000"/>
    <s v=""/>
  </r>
  <r>
    <s v="SIV - Nuorisoavustukset"/>
    <s v="Sivistystoimelta haettavat nuorisoavustukset"/>
    <s v="Toiminta-avustukset yhdistyksille ja yhteisöille"/>
    <x v="5"/>
    <s v="1.0"/>
    <m/>
    <s v="Myös luonnollisille henkilöille"/>
    <m/>
    <m/>
    <x v="1"/>
    <x v="10"/>
    <s v="yli 100 000"/>
    <s v=""/>
  </r>
  <r>
    <s v="Yhteisöavustukset"/>
    <s v="Kolmannen sektorin toimijat voivat hakea yhteisöavustuksia lomakkeella, joka täytetään sähköisesti, mutta toimitetaan (vielä) kuntaan postitse tai muutoin."/>
    <s v="Toiminta-avustukset yhdistyksille ja yhteisöille"/>
    <x v="5"/>
    <s v="0.3"/>
    <m/>
    <s v="Myös luonnollisille henkilöille"/>
    <m/>
    <m/>
    <x v="1"/>
    <x v="13"/>
    <s v="alle 6001"/>
    <s v=""/>
  </r>
  <r>
    <s v="Kulttuuriin liittyvän kansalaistoiminnan tuki ja avustukset"/>
    <s v="Kuopiolaiset kulttuurijärjestöt ja -toimijat voivat hakea avustusta toimintaansa Kuopion kaupungilta."/>
    <s v="Toiminta-avustukset yhdistyksille ja yhteisöille"/>
    <x v="5"/>
    <s v="Ei digitoteutusta"/>
    <s v="Q4/2022"/>
    <s v="Myös luonnollisille henkilöille"/>
    <m/>
    <m/>
    <x v="1"/>
    <x v="2"/>
    <s v="yli 100 000"/>
    <s v=""/>
  </r>
  <r>
    <s v="Nuorisoyhdistysten ja nuorisoryhmien tuki ja avustukset"/>
    <s v="Kuopiolaiset nuorisojärjestöt voivat hakea avustusta toimintaansa Kuopion kaupungilta."/>
    <s v="Toiminta-avustukset yhdistyksille ja yhteisöille"/>
    <x v="5"/>
    <s v="Ei digitoteutusta"/>
    <s v="Q4/2022"/>
    <s v="Myös luonnollisille henkilöille"/>
    <m/>
    <s v="Nuorisolaki (1285/2016)"/>
    <x v="1"/>
    <x v="2"/>
    <s v="yli 100 000"/>
    <s v="Opetus- ja kulttuuriministeriö"/>
  </r>
  <r>
    <s v="Liikunnan kansalaistoiminnan tuki ja avustukset"/>
    <s v="Kuopiolaiset liikuntaseurat voivat hakea avustusta toimintaansa Kuopion kaupungilta."/>
    <s v="Toiminta-avustukset yhdistyksille ja yhteisöille"/>
    <x v="5"/>
    <s v="1.0"/>
    <m/>
    <s v="Myös luonnollisille henkilöille"/>
    <s v="Käyttäjien pyynnöstä kaupunkitasolla käyttömahdollisuuksia helpotettu ja poistettu vahvan tunnistautumisen edellytys"/>
    <s v="Liikuntalaki (390/2015)"/>
    <x v="1"/>
    <x v="2"/>
    <s v="yli 100 000"/>
    <s v="Opetus- ja kulttuuriministeriö"/>
  </r>
  <r>
    <s v="Avustukset yhdistyksille"/>
    <m/>
    <s v="Toiminta-avustukset yhdistyksille ja yhteisöille"/>
    <x v="5"/>
    <s v="1.0"/>
    <m/>
    <s v="Myös luonnollisille henkilöille"/>
    <m/>
    <m/>
    <x v="1"/>
    <x v="23"/>
    <s v="10 001 - 20 000"/>
    <s v=""/>
  </r>
  <r>
    <s v="Kuntouttavan työtoiminnan tuki yhteistyökumppaneille"/>
    <s v="Yhteistyökumppani, eli avustuksen hakija hakee avustusta sähköisellä verkkolomakkeella hyödyntäen vahvaa tunnistusta. Hakemus esitäytetään oukatypa -järjestelmästä noudetuilla tiedoilla, jota yhteistyökumppani käyttää kuntouttavan työtoiminnan asiakkaiden työajanseurannassa."/>
    <s v="Toiminta-avustukset yhdistyksille ja yhteisöille"/>
    <x v="5"/>
    <s v="1.0"/>
    <m/>
    <m/>
    <m/>
    <m/>
    <x v="1"/>
    <x v="3"/>
    <s v="yli 100 000"/>
    <s v=""/>
  </r>
  <r>
    <s v="Avustukset yhdistyksille ja yhteisöille"/>
    <s v="Yhdistykset ja yhteisöt voivat hakea avustuksia kunnanhallitukselta. Avustuksia voidaan myöntää toimintaan tai tapahtumien järjestämiseen."/>
    <s v="Toiminta-avustukset yhdistyksille ja yhteisöille"/>
    <x v="5"/>
    <s v="0.5"/>
    <s v="Q4/2020"/>
    <s v="Vain elinkeinotoimintaa harjoittaville"/>
    <s v="Oulun kaupungissa on käynnissä vaiheittainen eAsiointi-ratkaisun käyttöönotto eri palveluihin ja viranomaisasiointiin. Avustushakemusprosessin digitalisointi on yksi keskeisistä kehittämistoimista."/>
    <m/>
    <x v="1"/>
    <x v="3"/>
    <s v="yli 100 000"/>
    <s v=""/>
  </r>
  <r>
    <s v="Avustukset yhteisöille ja järjestöille"/>
    <s v="Yhdistykset ja yhteisöt voivat hakea yleisavustuksia ja kohdeavustuksia kunnasta. Avustuksia voidaan myöntää toimintaan tai tapahtumien järjestämiseen."/>
    <s v="Toiminta-avustukset yhdistyksille ja yhteisöille"/>
    <x v="5"/>
    <s v="0.5"/>
    <s v="Myöhemmin"/>
    <s v="Vain elinkeinotoimintaa harjoittaville"/>
    <s v="Ohjelmistotoimittajasta johtuvat syyt: rekisteriperusteinen toisen puolesta asioinnin mahdollisuus puuttuu."/>
    <m/>
    <x v="1"/>
    <x v="2"/>
    <s v="alle 6001"/>
    <s v=""/>
  </r>
  <r>
    <s v="Avustukset yhdistyksille ja yhteisöille"/>
    <s v="Avustus konsepti hyödynnettävissä kaikilla toimialoilla. Yhdistykset ja yhteisöt voivat hakea avustuksia. Avustuksia voidaan myöntää toimintaan tai tapahtumien järjestämiseen."/>
    <s v="Toiminta-avustukset yhdistyksille ja yhteisöille"/>
    <x v="5"/>
    <s v="1.1"/>
    <m/>
    <s v="Myös luonnollisille henkilöille"/>
    <s v="Avustukset konseptoitu, toimintamallia hyödynnetään eri avustuslajien välillä"/>
    <m/>
    <x v="1"/>
    <x v="6"/>
    <s v="40 001 - 100 000"/>
    <s v=""/>
  </r>
  <r>
    <s v="Avustukset asukas- ja kyläyhdistyksille sekä osakaskunnille"/>
    <s v="Toiminta-, vuokra- ja kehittämistuki rekisteröidyille yhdistyksille."/>
    <s v="Toiminta-avustukset yhdistyksille ja yhteisöille"/>
    <x v="5"/>
    <s v="0.3"/>
    <s v="Myöhemmin"/>
    <s v="Vain elinkeinotoimintaa harjoittaville"/>
    <s v="Tietoliikenteen puutteet ja toimimattomuus sekä hakijoiden käytöstä puuttuvat laitteet."/>
    <m/>
    <x v="1"/>
    <x v="13"/>
    <s v="40 001 - 100 000"/>
    <s v=""/>
  </r>
  <r>
    <s v="Avustukset yhteisöille"/>
    <s v="Kumppanuussopimuksiin perustuvat avustukset."/>
    <s v="Toiminta-avustukset yhdistyksille ja yhteisöille"/>
    <x v="5"/>
    <s v="0.5"/>
    <s v="Myöhemmin"/>
    <s v="Vain elinkeinotoimintaa harjoittaville"/>
    <m/>
    <m/>
    <x v="1"/>
    <x v="13"/>
    <s v="40 001 - 100 000"/>
    <s v=""/>
  </r>
  <r>
    <s v="Avustusten ja tukien myöntäminen"/>
    <s v="www.tukialusta.fi, neuvontapalvelu (puhelin ja chatbot), starttiraha"/>
    <s v="Toiminta-avustukset yhdistyksille ja yhteisöille"/>
    <x v="5"/>
    <s v="1.0"/>
    <s v="Q1/2022"/>
    <s v="Vain elinkeinotoimintaa harjoittaville"/>
    <m/>
    <m/>
    <x v="1"/>
    <x v="21"/>
    <s v="yli 100 000"/>
    <s v=""/>
  </r>
  <r>
    <s v="Avustukset yhdistyksille ja yhteisöille"/>
    <s v="Yhdistykset ja yhteisöt voivat hakea avustuksia kunnanhallitukselta. Avustuksia voidaan myöntää toimintaan tai tapahtumien järjestämiseen."/>
    <s v="Toiminta-avustukset yhdistyksille ja yhteisöille"/>
    <x v="5"/>
    <s v="0.3"/>
    <s v="Myöhemmin"/>
    <s v="Myös luonnollisille henkilöille"/>
    <m/>
    <m/>
    <x v="2"/>
    <x v="14"/>
    <s v="alle 6001"/>
    <s v=""/>
  </r>
  <r>
    <s v="Avustukset yhdistyksille ja yhteisöille"/>
    <s v="Yhdistykset ja yhteisöt voivat hakea avustuksia kunnanhallitukselta. Avustuksia voidaan myöntää toimintaan tai tapahtumien järjestämiseen."/>
    <s v="Toiminta-avustukset yhdistyksille ja yhteisöille"/>
    <x v="5"/>
    <s v="1.0"/>
    <m/>
    <s v="Myös luonnollisille henkilöille"/>
    <m/>
    <m/>
    <x v="1"/>
    <x v="15"/>
    <s v="yli 100 000"/>
    <s v=""/>
  </r>
  <r>
    <s v="Avustuksien hakeminen"/>
    <s v="Avustuksien hakeminen, käsittely ja oikaisuvaatimuksen tekeminen"/>
    <s v="Toiminta-avustukset yhdistyksille ja yhteisöille"/>
    <x v="5"/>
    <s v="1.1"/>
    <m/>
    <s v="Vain elinkeinotoimintaa harjoittaville"/>
    <m/>
    <m/>
    <x v="1"/>
    <x v="6"/>
    <s v="20 001 - 40 000"/>
    <s v=""/>
  </r>
  <r>
    <s v="Vantaan hyvinvoinnin ja terveyden edistämisen avustukset"/>
    <s v="Vantaan avustushakemukset Oma Vantaa -palvelussa osoitteessa asiointi.vantaa.fi"/>
    <s v="Toiminta-avustukset yhdistyksille ja yhteisöille"/>
    <x v="5"/>
    <s v="1.1"/>
    <s v="Q1/2022"/>
    <m/>
    <s v="Saavutettavuuden huomiointi kesken, ratkaisun tiekartta tekeillä"/>
    <m/>
    <x v="1"/>
    <x v="6"/>
    <s v="yli 100 000"/>
    <s v=""/>
  </r>
  <r>
    <s v="Vantaan kulttuuriavustukset"/>
    <s v="Vantaan avustushakemukset Oma Vantaa -palvelussa osoitteessa asiointi.vantaa.fi"/>
    <s v="Toiminta-avustukset yhdistyksille ja yhteisöille"/>
    <x v="5"/>
    <s v="1.1"/>
    <s v="Q1/2022"/>
    <s v="Myös luonnollisille henkilöille"/>
    <s v="Saavutettavuuden huomiointi kesken, ratkaisun tiekartta tekeillä"/>
    <m/>
    <x v="1"/>
    <x v="6"/>
    <s v="yli 100 000"/>
    <s v=""/>
  </r>
  <r>
    <s v="Vantaan liikunta-avustukset"/>
    <s v="Vantaan avustushakemukset Oma Vantaa -palvelussa osoitteessa asiointi.vantaa.fi"/>
    <s v="Toiminta-avustukset yhdistyksille ja yhteisöille"/>
    <x v="5"/>
    <s v="1.1"/>
    <s v="Q1/2022"/>
    <s v="Myös luonnollisille henkilöille"/>
    <s v="Saavutettavuuden huomiointi kesken, ratkaisun tiekartta tekeillä"/>
    <m/>
    <x v="1"/>
    <x v="6"/>
    <s v="yli 100 000"/>
    <s v=""/>
  </r>
  <r>
    <s v="Vantaan nuorisoavustukset"/>
    <s v="Vantaan avustushakemukset Oma Vantaa -palvelussa osoitteessa asiointi.vantaa.fi"/>
    <s v="Toiminta-avustukset yhdistyksille ja yhteisöille"/>
    <x v="5"/>
    <s v="1.1"/>
    <s v="Q1/2022"/>
    <m/>
    <s v="Saavutettavuuden huomiointi kesken, ratkaisun tiekartta tekeillä"/>
    <m/>
    <x v="1"/>
    <x v="6"/>
    <s v="yli 100 000"/>
    <s v=""/>
  </r>
  <r>
    <s v="Vantaan paikallisen kansalaistoiminnan avustukset"/>
    <s v="Vantaan avustushakemukset Oma Vantaa -palvelussa osoitteessa asiointi.vantaa.fi"/>
    <s v="Toiminta-avustukset yhdistyksille ja yhteisöille"/>
    <x v="5"/>
    <s v="1.1"/>
    <s v="Q1/2022"/>
    <m/>
    <s v="Saavutettavuuden huomiointi kesken, ratkaisun tiekartta tekeillä"/>
    <m/>
    <x v="1"/>
    <x v="6"/>
    <s v="yli 100 000"/>
    <s v=""/>
  </r>
  <r>
    <s v="Toimintaympäristön yleinen markkinointi"/>
    <s v="Positiivinen näkyminen julkisuudessa digikanavia hyödyntäen"/>
    <s v="Toimintaympäristön yleinen markkinointi"/>
    <x v="3"/>
    <s v="1.1"/>
    <m/>
    <s v="Myös luonnollisille henkilöille"/>
    <m/>
    <m/>
    <x v="1"/>
    <x v="13"/>
    <s v="alle 6001"/>
    <s v=""/>
  </r>
  <r>
    <s v="Toimitilahakemisto"/>
    <s v="Tyhjän toimisto-, liiketilan tai teollisuustilan tiedot voi asiakas syöttää Jämsän toimitilahakemistoon"/>
    <s v="Toimitilahakemisto"/>
    <x v="4"/>
    <s v="0.5"/>
    <s v="Myöhemmin"/>
    <s v="Myös luonnollisille henkilöille"/>
    <m/>
    <m/>
    <x v="1"/>
    <x v="10"/>
    <s v="20 001 - 40 000"/>
    <s v=""/>
  </r>
  <r>
    <s v="Toimitilahakemisto"/>
    <s v="Tyhjän toimisto-, liiketilan tai teollisuustilan tiedot voi asiakas syöttää Jämsän toimitilahakemistoon"/>
    <s v="Toimitilahakemisto"/>
    <x v="4"/>
    <s v="0.5"/>
    <m/>
    <s v="Myös luonnollisille henkilöille"/>
    <m/>
    <m/>
    <x v="1"/>
    <x v="10"/>
    <s v="20 001 - 40 000"/>
    <s v=""/>
  </r>
  <r>
    <s v="Toimitilarekisteri"/>
    <s v="Mahdollisuus yrityksille ja yksityisille tarjota ja hakea vapaana olevia, myytäviä tai vuokrattavia paikkakunnan yritystoimitiloja (tuotantotilat, toimisto- ja liiketilat, varastotilat) kaupungin www-sivujen yhteydessä."/>
    <s v="Toimitilahakemisto"/>
    <x v="3"/>
    <s v="0.5"/>
    <s v="Myöhemmin"/>
    <s v="Myös luonnollisille henkilöille"/>
    <s v="Palveluun rekisteröityminen ja ilmoituksen jättäminen tapahtuu sähköisesti. Ei kuitenkaan vahvaa tunnistautumista, joka kyllä ehkä voisi olla järkevää ottaa käyttöön. Palvelu ei sisällä sensitiivistä tietoa, joten erityisen tietoturvalliselle tiedonvaihdolle asiakkaan ja kaupungin välillä jatkovaiheissa ei ole vaadetta. Toki voi niinkin toimia."/>
    <m/>
    <x v="1"/>
    <x v="16"/>
    <s v="10 001 - 20 000"/>
    <s v=""/>
  </r>
  <r>
    <s v="Toimitilat ja tontit"/>
    <s v="Toimitila- ja tonttipalvelut"/>
    <s v="Toimitilahakemisto"/>
    <x v="4"/>
    <s v="0.3"/>
    <s v="Q4/2022"/>
    <s v="Vain elinkeinotoimintaa harjoittaville"/>
    <m/>
    <m/>
    <x v="1"/>
    <x v="2"/>
    <s v="yli 100 000"/>
    <s v=""/>
  </r>
  <r>
    <s v="Toimitilapörssi"/>
    <s v="Oulun seudun toimitilojen myynti-, vuokraus- ja ostoilmoitukset"/>
    <s v="Toimitilahakemisto"/>
    <x v="4"/>
    <s v="0.5"/>
    <s v="Q1/2022"/>
    <s v="Myös luonnollisille henkilöille"/>
    <m/>
    <m/>
    <x v="1"/>
    <x v="3"/>
    <s v="yli 100 000"/>
    <s v=""/>
  </r>
  <r>
    <s v="Toimitila ja yritystontti-palvelu"/>
    <s v="Vapaasti kenen tahansa käytössä oleva toinen lisäpalvelu jonka kautta alueen kiinteistöjä, toimitiloja ja yritystontteja tarjoavat tahot voivat tuoda tarjoamaansa esille kaikille kiinnostuneille. Samalla kanava jota alueelle etabloituvat yritykset voivat hyödyntää kartoittaakseen mahdollisuuksiaan löytää sopivat tilat alueelta.&quot;&quot;"/>
    <s v="Toimitilahakemisto"/>
    <x v="4"/>
    <m/>
    <m/>
    <s v="Vain elinkeinotoimintaa harjoittaville"/>
    <s v="Markkinaehtoinen palvelu, jossa emme suoraan pysty vaikuttamaan sisältöön. Yritykset itse päivittävät sisältöä."/>
    <m/>
    <x v="1"/>
    <x v="6"/>
    <s v="20 001 - 40 000"/>
    <s v=""/>
  </r>
  <r>
    <s v="Yksityisten kiinteistöjen vuokraaminen"/>
    <s v="Toimitilapörssi kaupungin internetsivuilla"/>
    <s v="Toimitilahakemisto"/>
    <x v="3"/>
    <s v="0.5"/>
    <s v="Myöhemmin"/>
    <s v="Myös luonnollisille henkilöille"/>
    <m/>
    <m/>
    <x v="1"/>
    <x v="21"/>
    <s v="20 001 - 40 000"/>
    <s v=""/>
  </r>
  <r>
    <s v="Toimitilatontit"/>
    <s v="Kaupunki vuokraa yrityksille ja yrittäjille liike-, toimisto- ja teollisuustontteja eri puolilta kaupunkia."/>
    <s v="Toimitilatontit"/>
    <x v="3"/>
    <s v="0.5"/>
    <m/>
    <m/>
    <m/>
    <m/>
    <x v="1"/>
    <x v="6"/>
    <s v="yli 100 000"/>
    <s v=""/>
  </r>
  <r>
    <s v="Tonttihakemukset"/>
    <s v="Tonttien osto/vuokraaminen"/>
    <s v="Toimitilatontit"/>
    <x v="3"/>
    <s v="1.0"/>
    <m/>
    <s v="Myös luonnollisille henkilöille"/>
    <m/>
    <m/>
    <x v="1"/>
    <x v="15"/>
    <s v="20 001 - 40 000"/>
    <s v=""/>
  </r>
  <r>
    <s v="Toimitilojen vuokraus"/>
    <s v="Kaupunki tarjoaa monipuolisia liike- ja toimitiloja yrittäjän tarpeisiin."/>
    <s v="Toimitilojen vuokraus"/>
    <x v="3"/>
    <s v="0.5"/>
    <m/>
    <m/>
    <m/>
    <m/>
    <x v="1"/>
    <x v="6"/>
    <s v="yli 100 000"/>
    <s v=""/>
  </r>
  <r>
    <s v="Tukkutorin tuotanto- ja varastotilojen vuokraus"/>
    <s v="Elintarvikeyrittäjät voivat vuokrata erityyppisiä ja erikokoisia elintarviketuotanto- ja varastotiloja tukkutorin alueelta."/>
    <s v="Toimitilojen vuokraus"/>
    <x v="3"/>
    <s v="0.5"/>
    <m/>
    <m/>
    <m/>
    <m/>
    <x v="1"/>
    <x v="6"/>
    <s v="yli 100 000"/>
    <s v=""/>
  </r>
  <r>
    <s v="Toimitilojen vuokraus ja rakentaminen"/>
    <s v="Palvelut tarkoitettu yritysten ja yhdistysten toimintaa tukemaan toimitilojen kautta."/>
    <s v="Toimitilojen vuokraus"/>
    <x v="2"/>
    <s v="0.5"/>
    <s v="Q4/2021"/>
    <s v="Vain elinkeinotoimintaa harjoittaville"/>
    <m/>
    <m/>
    <x v="1"/>
    <x v="3"/>
    <s v="6 001 - 10000"/>
    <s v=""/>
  </r>
  <r>
    <s v="Tontin korkeuden näyttö ja rakennuksen sijainnin merkitseminen ja katselmoiminen"/>
    <s v="Ennen rakennustöiden aloittamista rakennuksen sijainti ja korkeusasema osoitetaan tontilla Kuopion kaupungin toimesta."/>
    <s v="Tontin korkeuden näyttö ja rakennuksen sijainnin merkitseminen ja katselmoiminen"/>
    <x v="3"/>
    <s v="0.5"/>
    <s v="Q4/2022"/>
    <s v="Myös luonnollisille henkilöille"/>
    <m/>
    <s v="Maankäyttö- ja rakennuslaki (132/1999)"/>
    <x v="1"/>
    <x v="2"/>
    <s v="yli 100 000"/>
    <s v="Ympäristöministeriö"/>
  </r>
  <r>
    <s v="Toisiokäytön ympäristöjen rekisteröinti"/>
    <s v="Valvira ylläpitää julkista rekisteriä sille ilmoitetuista, tietoturva- ja tietosuojavaatimukset täyttävistä toisiokäyttöympäristöistä. Toisiokäyttöympäristö täytyy ilmoittaa Valviran ylläpitämään rekisteriin ennen käyttöympäristön käyttöönottoa siinä vaiheessa, kun se on saanut tietoturvallisuuden arviointilaitoksen vaatimustenmukaisuustodistuksen."/>
    <s v="Toisiokäytön ympäristöjen rekisteröinti"/>
    <x v="1"/>
    <s v="0.5"/>
    <s v="Q2/2022"/>
    <s v="Vain elinkeinotoimintaa harjoittaville"/>
    <m/>
    <m/>
    <x v="0"/>
    <x v="9"/>
    <s v=""/>
    <s v=""/>
  </r>
  <r>
    <s v="Tontin lohkominen"/>
    <s v="Tontilla tarkoitetaan asemakaava-alueella sitovan tonttijaon mukaan muodostettua kiinteistöä, joka on merkitty tonttina kiinteistörekisteriin. Tontti muodostetaan lohkomisella."/>
    <s v="Tonttijako"/>
    <x v="3"/>
    <s v="0.5"/>
    <m/>
    <m/>
    <m/>
    <s v="kiinteistönmuodostamislaki (554/1995) ja kiinteistörekisterilaki (392/1985)."/>
    <x v="1"/>
    <x v="6"/>
    <s v="yli 100 000"/>
    <s v="Ympäristöministeriö"/>
  </r>
  <r>
    <s v="Tonttijako"/>
    <s v="Rakennuskortteliin kuuluva alue jaetaan asemakaavassa tontteihin, kun maanomistaja sitä pyytää tai se havaitaan muuten tarpeelliseksi."/>
    <s v="Tonttijako"/>
    <x v="3"/>
    <s v="0.5"/>
    <m/>
    <m/>
    <m/>
    <s v="Kiinteistönmuodostamislaki (554/1995)"/>
    <x v="1"/>
    <x v="6"/>
    <s v="yli 100 000"/>
    <s v="Ympäristöministeriö"/>
  </r>
  <r>
    <s v="Tontin lohkominen"/>
    <s v="Kuopion kaupunki vastaa asemakaava-alueellaan tonttien lohkomisesta. Lohkomisen edellytyksenä on voimassa oleva tonttijako."/>
    <s v="Tonttijako"/>
    <x v="3"/>
    <s v="0.5"/>
    <s v="Q4/2022"/>
    <s v="Myös luonnollisille henkilöille"/>
    <s v="Ei tarvetta vahvalle tunnistaumiselle. Suurin osa toimituksista tulee vireille automaattisesti Maanmittauslaitoksen kautta. Ne, jotka eivät tule, vaativat yleensä asiakkaan kanssa ensin neuvottelua."/>
    <s v="Kiinteistönmuodostamislaki (554/1995)"/>
    <x v="1"/>
    <x v="2"/>
    <s v="yli 100 000"/>
    <s v="Ympäristöministeriö"/>
  </r>
  <r>
    <s v="Tonttijako"/>
    <s v="Tonttijako on asemakaava-alueella edellytys tonttien lohkomiselle. Kuopion kaupunki vastaa asemakaava-alueellaan tonttijakojen laadinnasta."/>
    <s v="Tonttijako"/>
    <x v="3"/>
    <s v="0.5"/>
    <s v="Q4/2022"/>
    <s v="Myös luonnollisille henkilöille"/>
    <s v="Ei tarvetta vahvalle tunnistaumiselle. Tonttijako pohjautuu suunnittelulle, jolloin on välttämätöntä ensin keskustella asiakkaan kanssa ja sen jälkeen vasta hakemus, jos katsotaan tonttijako mahdolliseksi."/>
    <s v="Kiinteistönmuodostamislaki (554/1995)"/>
    <x v="1"/>
    <x v="2"/>
    <s v="yli 100 000"/>
    <s v="Ympäristöministeriö"/>
  </r>
  <r>
    <s v="Tonttijako"/>
    <s v="Tonttijako on osa asemakaavaa. Tonttijaolla osoitetaan miten asemakaavan mukainen alue jaetaan tonteiksi."/>
    <s v="Tonttijako"/>
    <x v="3"/>
    <s v="Ei digitoteutusta"/>
    <s v="Q2/2022"/>
    <s v="Myös luonnollisille henkilöille"/>
    <m/>
    <s v="Kiinteistönmuodostamislaki (554/1995)"/>
    <x v="1"/>
    <x v="3"/>
    <s v="alle 6001"/>
    <s v="Ympäristöministeriö"/>
  </r>
  <r>
    <s v="Hakemus tupakkatuotteiden ja nikotiininesteiden vähittäismyyntiin/ilmoitus tukkumyynnistä"/>
    <m/>
    <s v="Tupakkatuotteiden vähittäismyyntilupa"/>
    <x v="0"/>
    <s v="0.3"/>
    <s v="Myöhemmin"/>
    <m/>
    <s v="Valviran aikatauista riippuvainen toteutus"/>
    <s v="Tupakkalaki (549/2016)"/>
    <x v="1"/>
    <x v="3"/>
    <s v="alle 6001"/>
    <s v="Sosiaali- ja terveysministeriö"/>
  </r>
  <r>
    <s v="Traficomin tietopalvelun lupahakemuslomakkeet"/>
    <s v="Näillä lomakkeilla Traficomin tietopalvelun palveluntarjoaja voi hakea lupaa loppukäyttäjilleen."/>
    <s v="Traficomin tietopalvelun lupahakemuslomakkeet"/>
    <x v="2"/>
    <s v="0.5"/>
    <s v="Myöhemmin"/>
    <s v="Vain elinkeinotoimintaa harjoittaville"/>
    <s v="Yleinen taloudellinen tilanne"/>
    <m/>
    <x v="0"/>
    <x v="0"/>
    <s v=""/>
    <s v=""/>
  </r>
  <r>
    <s v="Traficomin tietopalvelun palvelukuvauslomake"/>
    <s v="Tällä lomakkeella yritys kuvaa uuden palvelun tai päivittää olemassa olevan palvelun kuvausta."/>
    <s v="Traficomin tietopalvelun palvelukuvauslomake"/>
    <x v="2"/>
    <s v="0.3"/>
    <s v="Myöhemmin"/>
    <s v="Vain elinkeinotoimintaa harjoittaville"/>
    <s v="Yleinen taloudellinen tilanne"/>
    <m/>
    <x v="0"/>
    <x v="0"/>
    <s v=""/>
    <s v=""/>
  </r>
  <r>
    <s v="Maaseutulinjan tukimaksut"/>
    <s v="Eri tukijärjestelmistä rajapinnan kautta hyväksyttäväksi tulevien tukimaksujen asiatarkastus ja hyväksyntä"/>
    <s v="Tukimaksut"/>
    <x v="5"/>
    <s v="1.0"/>
    <m/>
    <s v="Myös luonnollisille henkilöille"/>
    <m/>
    <m/>
    <x v="0"/>
    <x v="17"/>
    <s v=""/>
    <s v=""/>
  </r>
  <r>
    <s v="Tulkkauspalvelujen palveluntuottajat / laskutus"/>
    <s v="Tulkkauspalvelujen laskutus"/>
    <s v="Tulkkauspalvelujen palveluntuottajat / laskutus"/>
    <x v="5"/>
    <s v="1.1"/>
    <m/>
    <s v="Vain elinkeinotoimintaa harjoittaville"/>
    <m/>
    <m/>
    <x v="0"/>
    <x v="4"/>
    <s v=""/>
    <s v=""/>
  </r>
  <r>
    <s v="Tulkkauspalvelujen palveluntuottajat / tulkkiaikojen vapautus"/>
    <s v="Tulkkauspalvelun tulkkiaikojen vapautus"/>
    <s v="Tulkkauspalvelujen palveluntuottajat / tulkkiaikojen vapautus"/>
    <x v="3"/>
    <s v="1.1"/>
    <m/>
    <s v="Vain elinkeinotoimintaa harjoittaville"/>
    <m/>
    <m/>
    <x v="0"/>
    <x v="4"/>
    <s v=""/>
    <s v=""/>
  </r>
  <r>
    <s v="Tullin hyväksymä paikka"/>
    <s v="Tullaamattomia tavaroita voidaan varastoida väliaikaisesti Tullin hyväksymässä paikassa."/>
    <s v="Tullin hyväksymä paikka"/>
    <x v="0"/>
    <s v="0.5"/>
    <s v="Q4/2021"/>
    <s v="Vain elinkeinotoimintaa harjoittaville"/>
    <m/>
    <m/>
    <x v="0"/>
    <x v="1"/>
    <s v=""/>
    <s v=""/>
  </r>
  <r>
    <s v="Tullittomuuslupa"/>
    <s v="Luvanhaltija voi tuoda unioniin tiettyjä tavaroita tullitta tullittomuusasetuksen perusteella."/>
    <s v="Tullittomuuslupa"/>
    <x v="0"/>
    <s v="0.5"/>
    <s v="Q4/2022"/>
    <s v="Myös luonnollisille henkilöille"/>
    <m/>
    <m/>
    <x v="0"/>
    <x v="1"/>
    <s v=""/>
    <s v=""/>
  </r>
  <r>
    <s v="Tullivarastoinnin sanoma-asiointi yritysasiakkaille"/>
    <s v="Voit asettaa tavarat tullivarastointimenettelyyn antamalla Tullille tullivarastoinnin tulli-ilmoituksen sanoma-asioinnilla."/>
    <s v="Tullivarastoinnin sanoma-asiointi yritysasiakkaille"/>
    <x v="1"/>
    <s v="yli 1.1"/>
    <m/>
    <s v="Vain elinkeinotoimintaa harjoittaville"/>
    <m/>
    <m/>
    <x v="0"/>
    <x v="1"/>
    <s v=""/>
    <s v=""/>
  </r>
  <r>
    <s v="Tullivarastoinnin tulli-ilmoituksen tekeminen"/>
    <s v="Voit asettaa tavarat tullivarastointimenettelyyn antamalla Tullille tullivarastoinnin tulli-ilmoituksen."/>
    <s v="Tullivarastoinnin tulli-ilmoituksen tekeminen"/>
    <x v="1"/>
    <s v="1.1"/>
    <m/>
    <s v="Myös luonnollisille henkilöille"/>
    <m/>
    <m/>
    <x v="0"/>
    <x v="1"/>
    <s v=""/>
    <s v=""/>
  </r>
  <r>
    <s v="Tulorekisteri (palkkatiedot)"/>
    <s v="Tulorekisteriin ilmoitetaan tiedot palkoista, luontoisedut, palkkiot, työkorvaukset (kun suorituksen saaja ei ole ennakkoperintärekisterissä), muut ansiotulot ja verovapaat ja veronalaiset kustannusten korvaukset. Jos käytät palkanlaskentaan Palkka.fi-palvelua, tiedot voit lähettää sitä kautta tulorekisteriin."/>
    <s v="Tulorekisteri (palkkatiedot)"/>
    <x v="1"/>
    <s v="1.1"/>
    <m/>
    <s v="Myös luonnollisille henkilöille"/>
    <m/>
    <m/>
    <x v="0"/>
    <x v="1"/>
    <s v=""/>
    <s v=""/>
  </r>
  <r>
    <s v="Tunnetun lähettäjän hyväksynnän hakeminen"/>
    <s v="Yritys  hakee tunnetun lähettäjän hyväksyntää Traficomilta"/>
    <s v="Tunnetun lähettäjän hyväksynnän hakeminen"/>
    <x v="0"/>
    <s v="Ei digitoteutusta"/>
    <s v="Myöhemmin"/>
    <s v="Vain elinkeinotoimintaa harjoittaville"/>
    <s v="Yleinen taloudellinen tilanne"/>
    <m/>
    <x v="0"/>
    <x v="0"/>
    <s v=""/>
    <s v=""/>
  </r>
  <r>
    <s v="Tunnistuspalvelun lopetusilmoitus"/>
    <s v="Ilmoitus sähköisen tunnistusvälitys- tai tunnistusvälinepalvelun lopettamisesta Liikenne- ja viestintävirasto Traficomin Kyberturvallisuuskeskukselle. Asiointipalvelun osalta ei ole kehittämistarvetta."/>
    <s v="Tunnistuspalvelun lopetusilmoitus"/>
    <x v="1"/>
    <s v="0.5"/>
    <m/>
    <s v="Vain elinkeinotoimintaa harjoittaville"/>
    <m/>
    <m/>
    <x v="0"/>
    <x v="0"/>
    <s v=""/>
    <s v=""/>
  </r>
  <r>
    <s v="Tuonnin yksinkertaistetun tai erityismenettelyjen tulli-ilmoituksen tekeminen"/>
    <s v="Voit tehdä erityimenettelyjen eli sisäisen jalostuksen, väliaikaisen maahantuonnin ja loppukäytön tuonnin tulli-ilmoituksia."/>
    <s v="Tuonnin erityismenettelyjen tulli-ilmoituksen tekeminen"/>
    <x v="1"/>
    <s v="1.1"/>
    <m/>
    <s v="Vain elinkeinotoimintaa harjoittaville"/>
    <m/>
    <m/>
    <x v="0"/>
    <x v="1"/>
    <s v=""/>
    <s v=""/>
  </r>
  <r>
    <s v="Tuonnin tulliselvityksen sanoma-asiointi yritysasiakkaille"/>
    <s v="Voit tulliselvittää eli tullata lähetyksen ja antaa tuonti-ilmoituksen sanoma-asioinnilla (ja maksaa mahdolliset maahantuontiverot)"/>
    <s v="Tuonnin tulliselvityksen sanoma-asiointi yritysasiakkaille"/>
    <x v="1"/>
    <s v="yli 1.1"/>
    <m/>
    <s v="Vain elinkeinotoimintaa harjoittaville"/>
    <m/>
    <m/>
    <x v="0"/>
    <x v="1"/>
    <s v=""/>
    <s v=""/>
  </r>
  <r>
    <s v="Tuonnin vapaaseen liikkeeseen tullauksen tai tullivarastoinnin ilmoituksen tekeminen yritysasiakkaana"/>
    <s v="Voit tulliselvittää eli tullata lähetyksen ja maksaa mahdolliset maahantuontiverot Tullille antamalla tuonti-ilmoituksen."/>
    <s v="Tuonnin tulliselvityksen tekeminen yritysasiakkaana"/>
    <x v="1"/>
    <s v="1.1"/>
    <m/>
    <s v="Vain elinkeinotoimintaa harjoittaville"/>
    <m/>
    <m/>
    <x v="0"/>
    <x v="1"/>
    <s v=""/>
    <s v=""/>
  </r>
  <r>
    <s v="Tuotannon vaatimustenmukaisuuden valvonta (CoP)"/>
    <s v="Tyyppihyväksyntää hakevan on osoitettava, että tuotanto on vaatimustenmukainen."/>
    <s v="Tuotannon vaatimustenmukaisuuden valvonta (CoP)"/>
    <x v="0"/>
    <s v="Ei digitoteutusta"/>
    <s v="Myöhemmin"/>
    <s v="Vain elinkeinotoimintaa harjoittaville"/>
    <s v="Yleinen taloudellinen tilanne"/>
    <m/>
    <x v="0"/>
    <x v="0"/>
    <s v=""/>
    <s v=""/>
  </r>
  <r>
    <s v="Tupakkalain alaisiin tuotteisiin liittyvät ilmoitukset ja raportointi"/>
    <s v="Valmistajien ja maahantuojien on toimitettava Valviraan ilmoituksia ja raportteja tupakkalain alaisista tuotteista."/>
    <s v="Tupakkalain alaisiin tuotteisiin liittyvät ilmoitukset ja raportointi"/>
    <x v="1"/>
    <s v="0.5"/>
    <m/>
    <s v="Vain elinkeinotoimintaa harjoittaville"/>
    <s v="Tiedot toimitetaan viranomaisille sähköisesti EU-komission tarjoaman keskitetyn tietojärjestelmän (EU-CEG) avulla, joten kehitys on riippuvaista ko. palvelusta."/>
    <m/>
    <x v="0"/>
    <x v="9"/>
    <s v=""/>
    <s v=""/>
  </r>
  <r>
    <s v="Tupakkatuotteen valmistuslaboratorion hyväksyntä"/>
    <s v="Tupakkatuotteiden päästömittauksia varmistavan ja savukkeiden palamisominaisuuksia osoittavan laboratorion on oltava Valviran hyväksymä ja valvoma."/>
    <s v="Tupakkatuotteen valmistuslaboratorion hyväksyntä"/>
    <x v="0"/>
    <s v="Ei digitoteutusta"/>
    <s v="Myöhemmin"/>
    <s v="Vain elinkeinotoimintaa harjoittaville"/>
    <m/>
    <m/>
    <x v="0"/>
    <x v="9"/>
    <s v=""/>
    <s v=""/>
  </r>
  <r>
    <s v="Tupakkatuotteiden vähittäismyyntilupa"/>
    <s v="Tupakkatuotteiden vähittäismyyntilupa sekä tukkumyynti-ilmoitus"/>
    <s v="Tupakkatuotteiden vähittäismyyntilupa"/>
    <x v="0"/>
    <s v="0.5"/>
    <m/>
    <m/>
    <m/>
    <s v="Tupakkalaki (549/2016)"/>
    <x v="1"/>
    <x v="6"/>
    <s v="yli 100 000"/>
    <s v="Sosiaali- ja terveysministeriö"/>
  </r>
  <r>
    <s v="KRP - Ympäristöterveydenhuolto: Tupakkatuotteiden ja nikotiinivalmisteiden vähittäismyyntilupa"/>
    <s v="Hakemus tupakkatuotteiden ja nikotiinivalmisteiden vähittäismyynnille"/>
    <s v="Tupakkatuotteiden vähittäismyyntilupa"/>
    <x v="0"/>
    <s v="0.5"/>
    <s v="Q4/2022"/>
    <s v="Vain elinkeinotoimintaa harjoittaville"/>
    <m/>
    <s v="Tupakkalaki (549/2016)"/>
    <x v="1"/>
    <x v="10"/>
    <s v="yli 100 000"/>
    <s v="Sosiaali- ja terveysministeriö"/>
  </r>
  <r>
    <s v="Tupakkatuotteiden ja nikotiininesteiden vähittäismyyntilupa sekä tukkumyynti-ilmoitus"/>
    <s v="Tupakkatuotteiden ja nikotiininesteiden myyntilupa"/>
    <s v="Tupakkatuotteiden vähittäismyyntilupa"/>
    <x v="0"/>
    <s v="1.1"/>
    <m/>
    <s v="Vain elinkeinotoimintaa harjoittaville"/>
    <m/>
    <s v="Tupakkalaki (549/2016)"/>
    <x v="1"/>
    <x v="2"/>
    <s v="yli 100 000"/>
    <s v="Sosiaali- ja terveysministeriö"/>
  </r>
  <r>
    <s v="Tupakkatuotteiden ja nikotiinivalmisteiden vähittäismyyntilupa"/>
    <s v="Tupakkatuotteiden ja nikotiinivalmisteiden myynti on luvanvaraista. Näitä myyvien toimijoiden pitää hakea kunnalta vähittäismyyntilupa."/>
    <s v="Tupakkatuotteiden vähittäismyyntilupa"/>
    <x v="0"/>
    <s v="Ei digitoteutusta"/>
    <m/>
    <s v="Vain elinkeinotoimintaa harjoittaville"/>
    <s v="Hakemukset lähetetään ja käsitellään Valviran sähköisissä palveluissa."/>
    <s v="Tupakkalaki (549/2016)"/>
    <x v="1"/>
    <x v="3"/>
    <s v="yli 100 000"/>
    <s v="Sosiaali- ja terveysministeriö"/>
  </r>
  <r>
    <s v="Tupakkatuotteiden ja nikotiinivalmisteiden vähittäismyyntilupa"/>
    <s v="Tupakkatuotteiden ja nikotiinivalmisteiden myynti on luvanvaraista. Näitä myyvien toimijoiden pitää hakea kunnalta vähittäismyyntilupa."/>
    <s v="Tupakkatuotteiden vähittäismyyntilupa"/>
    <x v="0"/>
    <s v="1.0"/>
    <m/>
    <s v="Vain elinkeinotoimintaa harjoittaville"/>
    <s v="Tällä hetkellä käyttö on tupakkalain viranomaiselle hankalaa, koska järjestelmä ei ole yhteensopiva VATI-ohjelman ja kunnan päätösohjelman kanssa. Digitalisoinnin kehittäminen valtion tietojärjestelmässä on riippuvainen valtion panostuksista. Tällä hetkellä asia on kehityslistalla, mutta ei kovin korkealla prioriteetilla."/>
    <s v="Tupakkalaki (549/2016)"/>
    <x v="1"/>
    <x v="6"/>
    <s v="40 001 - 100 000"/>
    <s v="Sosiaali- ja terveysministeriö"/>
  </r>
  <r>
    <s v="Tupakkatuotteiden ja nikotiininesteiden vähittäismyyntilupa sekä tukkumyynti-ilmoitus"/>
    <s v="Rovakaaren ympäristöterveydenhuollon toiminta-alueella (Rovaniemi, Ranua, Pello, Ylitornio, Kolari) tupakkavalvontaviranomaiselta haettava tupakkatuotteiden ja nikotiininesteiden vähittäismyyntilupa tai ilmoitus tupakkatuotteiden ja nikotiininesteiden tukkumyynnistä. Asiointi sähköisesti Valviran tupakkatuotteiden vähittäismyyntiluparekisterin kautta."/>
    <s v="Tupakkatuotteiden vähittäismyyntilupa"/>
    <x v="0"/>
    <s v="0.5"/>
    <s v="Myöhemmin"/>
    <s v="Vain elinkeinotoimintaa harjoittaville"/>
    <s v="Digiasteen saavuttaminen riippuu Valviran tupakkatuotteiden vähittäismyyntiluparekisterin kehittämisestä."/>
    <s v="Tupakkalaki (549/2016)"/>
    <x v="1"/>
    <x v="13"/>
    <s v="40 001 - 100 000"/>
    <s v="Sosiaali- ja terveysministeriö"/>
  </r>
  <r>
    <s v="Tupakkatuotteiden vähittäismyyntilupa"/>
    <m/>
    <s v="Tupakkatuotteiden vähittäismyyntilupa"/>
    <x v="0"/>
    <s v="0.5"/>
    <s v="Myöhemmin"/>
    <s v="Vain elinkeinotoimintaa harjoittaville"/>
    <s v="Palvelun tuottaa Suupohjan peruspalveluliikelaitokuntayhtymä, Toimii vastuu organisaationa"/>
    <s v="Tupakkalaki (549/2016)"/>
    <x v="2"/>
    <x v="14"/>
    <s v="alle 6001"/>
    <s v="Sosiaali- ja terveysministeriö"/>
  </r>
  <r>
    <s v="Tupakkatuotteiden ja nikotiinivalmisteiden vähittäismyyntilupa"/>
    <s v="Vähittäismyyntiluvan  hakeminen tupakka- ja nikotiininestetuotteille"/>
    <s v="Tupakkatuotteiden vähittäismyyntilupa"/>
    <x v="0"/>
    <s v="1.0"/>
    <m/>
    <s v="Vain elinkeinotoimintaa harjoittaville"/>
    <m/>
    <s v="Tupakkalaki (549/2016)"/>
    <x v="1"/>
    <x v="15"/>
    <s v="yli 100 000"/>
    <s v="Sosiaali- ja terveysministeriö"/>
  </r>
  <r>
    <s v="Tupakkatuotteiden vähittäismyyntilupa"/>
    <s v="Tupakkatuotteiden myyntiin tarvittavan lupahakemuksen käsittely"/>
    <s v="Tupakkatuotteiden vähittäismyyntilupa"/>
    <x v="0"/>
    <s v="1.0"/>
    <m/>
    <s v="Vain elinkeinotoimintaa harjoittaville"/>
    <m/>
    <s v="Tupakkalaki (549/2016)"/>
    <x v="1"/>
    <x v="7"/>
    <s v="40 001 - 100 000"/>
    <s v="Sosiaali- ja terveysministeriö"/>
  </r>
  <r>
    <s v="Asuntoyhteisöjen tupakointikiellot"/>
    <s v="Tupakkalaki (549/2016) antaa asuntoyhteisöille oikeuden hakea tupakointikieltoa kunnalta huoneistoon kuuluvalle parvekkeelle, huoneiston käytössä olevaan ulkotilaan ja huoneistojen sisätiloihin."/>
    <s v="Tupakointikieltohakemus"/>
    <x v="0"/>
    <s v="0.5"/>
    <m/>
    <m/>
    <m/>
    <s v="Tupakkalaki (549/2016)"/>
    <x v="1"/>
    <x v="6"/>
    <s v="yli 100 000"/>
    <s v="Sosiaali- ja terveysministeriö"/>
  </r>
  <r>
    <s v="Tupakointikieltohakemus asuinyhteisölle"/>
    <s v="Asuinyhteisö voi hakea tupakointikieltopäätöstä asukkaiden hallinnassa oleville parvekkeille ja terassipihoille sekä asuntoihin."/>
    <s v="Tupakointikieltohakemus"/>
    <x v="3"/>
    <s v="0.5"/>
    <s v="Myöhemmin"/>
    <s v="Vain elinkeinotoimintaa harjoittaville"/>
    <s v="Digitalisoinnin kehittäminen valtion tietojärjestelmässä on riippuvainen valtion panostuksista."/>
    <s v="Tupakkalaki (549/2016)"/>
    <x v="1"/>
    <x v="6"/>
    <s v="40 001 - 100 000"/>
    <s v="Sosiaali- ja terveysministeriö"/>
  </r>
  <r>
    <s v="Tupakointikiellon hakeminen taloyhtiöön"/>
    <s v="Rovakaaren ympäristöterveydenhuollon toiminta-alueella (Rovaniemi, Ranua, Pello, Ylitornio, Kolari) sijaitseva asuntoyhteisö voi hakea tupakointikiellon määräämistä taloonsa (huoneistoparvekkeille ja -pihoille ja huoneistojen sisätiloihin)"/>
    <s v="Tupakointikieltohakemus"/>
    <x v="0"/>
    <s v="Ei digitoteutusta"/>
    <s v="Myöhemmin?"/>
    <s v="Vain elinkeinotoimintaa harjoittaville"/>
    <m/>
    <s v="Tupakkalaki (549/2016)"/>
    <x v="1"/>
    <x v="13"/>
    <s v="40 001 - 100 000"/>
    <s v="Sosiaali- ja terveysministeriö"/>
  </r>
  <r>
    <s v="Asuntoyhteisön hakema tupakointikielto"/>
    <s v="Asuntoyhteisö hakee tupakointikieltopäätöstä huoneistojen parvekkeille tai sisätiloihin"/>
    <s v="Tupakointikieltohakemus"/>
    <x v="0"/>
    <s v="0.5"/>
    <s v="Myöhemmin"/>
    <s v="Vain elinkeinotoimintaa harjoittaville"/>
    <s v="Hakija on asuinyhteisön edustaja yl. Isännöitsijä"/>
    <s v="Tupakkalaki (549/2016)"/>
    <x v="1"/>
    <x v="7"/>
    <s v="40 001 - 100 000"/>
    <s v="Sosiaali- ja terveysministeriö"/>
  </r>
  <r>
    <s v="Tutustu yrittäjään&quot;-uutispalvelu&quot;"/>
    <s v="Kaupungin yrityspalvelut-yksikön nettisivuille tehdään uutisia/esittelyitä yrityksistä. Yrittäjä ottaa yhteyttä yrityspalvelut-yksikköön puhelimitse / sähköpostilla ja voi ehdottaa esittelyn tekoa."/>
    <s v="Tutustu yrittäjään&quot;-uutispalvelu&quot;"/>
    <x v="2"/>
    <s v="Ei digitoteutusta"/>
    <s v="Myöhemmin"/>
    <s v="Vain elinkeinotoimintaa harjoittaville"/>
    <m/>
    <m/>
    <x v="1"/>
    <x v="13"/>
    <s v="40 001 - 100 000"/>
    <s v=""/>
  </r>
  <r>
    <s v="Turvakotipalvelujen tuottamisesta maksettava korvaus"/>
    <s v="Terveyden ja hyvinvoinnin laitos (THL) vastaanottaa ja arvioi korvaushakemukset ja tekee turvakotikohtaiset valtionkorvauspäätökset. Palvelu on tarkoitettu palveluntuottajaksi valituille turvakodeille."/>
    <s v="Turvakotipalvelujen tuottamisesta maksettava korvaus"/>
    <x v="5"/>
    <s v="0.5"/>
    <s v="Myöhemmin"/>
    <m/>
    <s v="Odottaa VM:llä käynnissä olevaa valtionavustusten digitalisaatiohanketta"/>
    <m/>
    <x v="0"/>
    <x v="9"/>
    <s v=""/>
    <s v=""/>
  </r>
  <r>
    <s v="Kesätyöllistämistuki"/>
    <s v="Kaupungin kesätyöllistämistuki yrityksille ja yhteisöille alavutelaisen nuoren työllistämiseen."/>
    <s v="Työllistämistuki"/>
    <x v="5"/>
    <s v="1.1"/>
    <m/>
    <m/>
    <m/>
    <s v="Työttömyysturvalaki (1290/2002)"/>
    <x v="1"/>
    <x v="3"/>
    <s v="alle 6001"/>
    <s v="Sosiaali- ja terveysministeriö"/>
  </r>
  <r>
    <s v="Tuulivoimaluvat"/>
    <s v="Tuulivoimalupien lausuntojen käsittely"/>
    <s v="Tuulivoimaluvat"/>
    <x v="0"/>
    <s v="0.3"/>
    <s v="Myöhemmin"/>
    <s v="Myös luonnollisille henkilöille"/>
    <m/>
    <m/>
    <x v="0"/>
    <x v="24"/>
    <s v=""/>
    <s v=""/>
  </r>
  <r>
    <s v="Tyyppihyväksyntähakemus"/>
    <s v="Tällä palvelulla voit hakea koko ajoneuvon EU- tai EY-tyyppihyväksyntää, tai ajoneuvokomponentin, järjestelmän tai erillisen teknisen yksikön tyyppihyväksyntää. Tällä hakemuksella voit myös hakea muutosta em. hyväksyntöihin."/>
    <s v="Tyyppihyväksyntähakemus"/>
    <x v="0"/>
    <s v="0.5"/>
    <s v="Myöhemmin"/>
    <s v="Vain elinkeinotoimintaa harjoittaville"/>
    <s v="Yleinen taloudellinen tilanne"/>
    <m/>
    <x v="0"/>
    <x v="0"/>
    <s v=""/>
    <s v=""/>
  </r>
  <r>
    <s v="Työeläkelaitokset"/>
    <s v="Regressiperintä"/>
    <s v="Työeläkelaitokset"/>
    <x v="5"/>
    <s v="Ei digitoteutusta"/>
    <s v="Myöhemmin"/>
    <s v="Vain elinkeinotoimintaa harjoittaville"/>
    <m/>
    <m/>
    <x v="0"/>
    <x v="4"/>
    <s v=""/>
    <s v=""/>
  </r>
  <r>
    <s v="Työelämän huumetestaus"/>
    <s v="Työelämän huumetestauksessa selvitetään työnantajan pyynnöstä mitä päihteitä henkilöllä on näytteenottohetkellä tai sitä ennen ollut elimistössään. Työelämän huumetestausta voi pyytää joko työnantaja tai terveydenhuollon toimintayksikkö. Asiakas ottaa yhteyden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Työelämän huumetestaus"/>
    <x v="3"/>
    <s v="1.0"/>
    <m/>
    <m/>
    <m/>
    <m/>
    <x v="0"/>
    <x v="9"/>
    <s v=""/>
    <s v=""/>
  </r>
  <r>
    <s v="Kaupunginkanslia, työllisyysavustus"/>
    <s v="Työllisyysavustusta voivat hakea vähintään vuoden toimineet rekisteröidyt yhdistykset ja säätiöt, joiden toiminta edistää työttömien helsinkiläisten työllistymismahdollisuuksia."/>
    <s v="Työllistämistuki"/>
    <x v="5"/>
    <s v="1.0"/>
    <m/>
    <s v="Vain elinkeinotoimintaa harjoittaville"/>
    <s v="HUOM! Palvelun kohderyhmä on rekisteröidyt yhdistykset (ry) tai säätiöt. Ei ole lakisääteistä toimintaa."/>
    <s v="Työttömyysturvalaki (1290/2002)"/>
    <x v="1"/>
    <x v="6"/>
    <s v="yli 100 000"/>
    <s v="Sosiaali- ja terveysministeriö"/>
  </r>
  <r>
    <s v="ELTY - Kuntalisä"/>
    <s v="Palkkatuki yrityksille ja yhdistyksille tukemaan työttömän työllistämistä"/>
    <s v="Työllistämistuki"/>
    <x v="5"/>
    <s v="1.0"/>
    <m/>
    <s v="Vain elinkeinotoimintaa harjoittaville"/>
    <m/>
    <s v="Työttömyysturvalaki (1290/2002)"/>
    <x v="1"/>
    <x v="10"/>
    <s v="yli 100 000"/>
    <s v="Sosiaali- ja terveysministeriö"/>
  </r>
  <r>
    <s v="ELTY - Lisäpalkkatuki työnantajille"/>
    <s v="Voidaan myöntää yritykselle kuntalaisen työllistämisestä"/>
    <s v="Työllistämistuki"/>
    <x v="5"/>
    <s v="1.0"/>
    <m/>
    <s v="Vain elinkeinotoimintaa harjoittaville"/>
    <m/>
    <s v="Työttömyysturvalaki (1290/2002)"/>
    <x v="1"/>
    <x v="10"/>
    <s v="yli 100 000"/>
    <s v="Sosiaali- ja terveysministeriö"/>
  </r>
  <r>
    <s v="Kesätyötuki yrityksille"/>
    <s v="Kaupungin avustus yrityksille/yhteisöille, jotka työllistävät paikkakuntalaisen nuoren kesätyösuhteeseen"/>
    <s v="Työllistämistuki"/>
    <x v="5"/>
    <s v="0.3"/>
    <s v="Myöhemmin"/>
    <s v="Vain elinkeinotoimintaa harjoittaville"/>
    <s v="Tällä hetkellä kesätyötuki ei ole ollut käytössä kaupungin säästötoimien vuoksi. Jos palautuu, sitten digitalisoitavissa. Viimeksi ollut lomake nettisivuilta ladaten ja palautus paperisena tai sähköpostilla. Voisi olla vahva tunnistautuminen, sähköinen lomake ja käsittely. Viestintä ja päätöstiedot turvatuin viestikanavin, koska henkilötietojen käsittelyä sisältäviä."/>
    <s v="Työttömyysturvalaki (1290/2002)"/>
    <x v="1"/>
    <x v="16"/>
    <s v="10 001 - 20 000"/>
    <s v="Sosiaali- ja terveysministeriö"/>
  </r>
  <r>
    <s v="Kesätyösetelituki työnantajille"/>
    <s v="Kun palkkaa 17-29 vuotiaan nuoren, saa tukea nuoren palkkakustannuksiin."/>
    <s v="Työllistämistuki"/>
    <x v="5"/>
    <s v="0.5"/>
    <s v="Myöhemmin"/>
    <s v="Vain elinkeinotoimintaa harjoittaville"/>
    <s v="Tuen hakulomakkeet nettisivuilla, palautus elinkeinopalveluihin sähköpostitse tai postitse. Ei voida 100% digitalisoida."/>
    <s v="Työttömyysturvalaki (1290/2002)"/>
    <x v="1"/>
    <x v="6"/>
    <s v="20 001 - 40 000"/>
    <s v="Sosiaali- ja terveysministeriö"/>
  </r>
  <r>
    <s v="Kesätyöseteli"/>
    <s v="Nuorten palkkaamiseen"/>
    <s v="Työllistämistuki"/>
    <x v="5"/>
    <s v="0.9"/>
    <s v="Myöhemmin"/>
    <s v="Vain elinkeinotoimintaa harjoittaville"/>
    <s v="Taloudelliset ja henkilöresurssit"/>
    <s v="Työttömyysturvalaki (1290/2002)"/>
    <x v="1"/>
    <x v="15"/>
    <s v="10 001 - 20 000"/>
    <s v="Sosiaali- ja terveysministeriö"/>
  </r>
  <r>
    <s v="Kuntalisä yrityksille ja yhdistyksille"/>
    <s v="Kuntalisä on rahallinen tuki, jolla korvataan työnantajalle osa oululaisen työttömän työnhakijan palkkakustannuksista. Sitä voidaan myöntää myös oppisopimustyösuhteeseen, jonka tavoite on ammattillinen tutkinto tai osatutkinto. Kuntalisän myöntämisen edellytyksenä on työttömälle työnhakijalle myönnetty palkkatuki, tukien myöntämisperusteet vahvistetaan vuosittain."/>
    <s v="Työllistämistuki"/>
    <x v="5"/>
    <s v="0.5"/>
    <s v="Q1/2022"/>
    <s v="Vain elinkeinotoimintaa harjoittaville"/>
    <s v="Palvelua ollaan rakentamassa osana yhteistä Oulun kaupungin eAsiointi -palveluun siirtymistä."/>
    <s v="Työttömyysturvalaki (1290/2002)"/>
    <x v="1"/>
    <x v="3"/>
    <s v="yli 100 000"/>
    <s v="Sosiaali- ja terveysministeriö"/>
  </r>
  <r>
    <s v="Kesätyösetelituki työnantajille"/>
    <s v="Kesätyösetelillä voi palkata oululaisen 15–17-vuotiaan nuoren töihin kesäkaudella. Tuemme työnantajaa kesätyösetelinuoren palkkakustannuksissaa. Kesätyösetelillä voi työllistää yritykset ja kolmannen sektorin toimijat, jotka toimivat Oulun kaupunkiseudulla."/>
    <s v="Työllistämistuki"/>
    <x v="5"/>
    <s v="1.0"/>
    <m/>
    <s v="Vain elinkeinotoimintaa harjoittaville"/>
    <m/>
    <s v="Työttömyysturvalaki (1290/2002)"/>
    <x v="1"/>
    <x v="3"/>
    <s v="yli 100 000"/>
    <s v="Sosiaali- ja terveysministeriö"/>
  </r>
  <r>
    <s v="Kesätyösetelin haku"/>
    <s v="Kunta tukee kesätyön antanutta yritystä/yhdistystä 300 eurolla"/>
    <s v="Työllistämistuki"/>
    <x v="5"/>
    <s v="1.0"/>
    <s v="Myöhemmin"/>
    <s v="Vain elinkeinotoimintaa harjoittaville"/>
    <s v="resurssit"/>
    <s v="Työttömyysturvalaki (1290/2002)"/>
    <x v="1"/>
    <x v="12"/>
    <s v="alle 6001"/>
    <s v="Sosiaali- ja terveysministeriö"/>
  </r>
  <r>
    <s v="Kesätyöseteli työnantajille eli kesätyöllistämistuki"/>
    <s v="Kaupungin kesätyöllistämistuki yrityksille ja yhteisöille porvoolaisen nuoren työllistämiseen. Kun palkkaat 15-17 -vuotiaan nuoren kesätöihin, saat tukea nuoren palkkakustannuksiin."/>
    <s v="Työllistämistuki"/>
    <x v="5"/>
    <s v="0.3"/>
    <s v="Q4/2022"/>
    <s v="Vain elinkeinotoimintaa harjoittaville"/>
    <s v="Resurssivaje"/>
    <s v="Työttömyysturvalaki (1290/2002)"/>
    <x v="1"/>
    <x v="6"/>
    <s v="40 001 - 100 000"/>
    <s v="Sosiaali- ja terveysministeriö"/>
  </r>
  <r>
    <s v="Kesätyötuki"/>
    <s v="Kesätyöllistämisen tukeminen, tukea maksetaan paikallisen nuoren työllistämisestä paikallisille yrityksille tai yhteisöille sekä yksityishenkilöille."/>
    <s v="Työllistämistuki"/>
    <x v="5"/>
    <s v="0.3"/>
    <s v="Q4/2021"/>
    <s v="Myös luonnollisille henkilöille"/>
    <m/>
    <s v="Työttömyysturvalaki (1290/2002)"/>
    <x v="1"/>
    <x v="2"/>
    <s v="alle 6001"/>
    <s v="Sosiaali- ja terveysministeriö"/>
  </r>
  <r>
    <s v="Kuntalisä"/>
    <s v="Kun 3. sektorin toimija palkkaa työttömän palkkatuettuun työsuhteeseen tai oppisopimustyösuhteeseen, voi hakea kuntalisää työntekijän palkkakustannuksiin."/>
    <s v="Työllistämistuki"/>
    <x v="5"/>
    <s v="0.3"/>
    <s v="Myöhemmin"/>
    <s v="Vain elinkeinotoimintaa harjoittaville"/>
    <s v="Edellyttää sähköisen allekirjoituksen"/>
    <s v="Työttömyysturvalaki (1290/2002)"/>
    <x v="1"/>
    <x v="13"/>
    <s v="40 001 - 100 000"/>
    <s v="Sosiaali- ja terveysministeriö"/>
  </r>
  <r>
    <s v="Kesätyöseteli työnantajille"/>
    <s v="Kaupunki myöntää tukea kesätyöllistettävien nuorten palkkauskustannuksiin kun yritys,yhdistys, säätiö tai seurakunta palkkaa nuoren (16-vuotta täyttävistä 18 vuotiaille) kesätöihin"/>
    <s v="Työllistämistuki"/>
    <x v="5"/>
    <s v="Ei digitoteutusta"/>
    <s v="Myöhemmin"/>
    <s v="Vain elinkeinotoimintaa harjoittaville"/>
    <m/>
    <s v="Työttömyysturvalaki (1290/2002)"/>
    <x v="1"/>
    <x v="13"/>
    <s v="40 001 - 100 000"/>
    <s v="Sosiaali- ja terveysministeriö"/>
  </r>
  <r>
    <s v="Rekrytoinnin taloudelliset tuet"/>
    <s v="Rekrylisä- ja palkkio työnantajalle rekrytoinnin tueksi (e-lomake), Tulossa palkkatukipäätökset (oma-asiointi/ ura) sekä palkkatukimatching palvelu oma-asioinnissa"/>
    <s v="Työllistämistuki"/>
    <x v="5"/>
    <s v="0.9"/>
    <s v="Q1/2021"/>
    <s v="Vain elinkeinotoimintaa harjoittaville"/>
    <m/>
    <s v="Työttömyysturvalaki (1290/2002)"/>
    <x v="1"/>
    <x v="21"/>
    <s v="yli 100 000"/>
    <s v="Sosiaali- ja terveysministeriö"/>
  </r>
  <r>
    <s v="Kesätyösetelituki työnantajille"/>
    <s v="Kun palkkaat 15-18-vuotiaan nuoren kesätöihin, saat tukea nuoren palkkakustannuksiin. Kunnan myöntämä harkinnanvarainen työllistämistuki"/>
    <s v="Työllistämistuki"/>
    <x v="5"/>
    <s v="0.5"/>
    <m/>
    <s v="Vain elinkeinotoimintaa harjoittaville"/>
    <s v="Tukihakemuksen käynnistäminen vaatii nuoren henkilöllisyyden varmistamisen. Kaikilla alaikäisillä ei ole vahvan tunnistautumisen välineitä esimerkiksi pankkitunnuksia, eikä kuntaeikä kunta voi edellyttää, että ne hankittaisiin kesätyötukihakemuksen vuoksi. Lisäksi täytyy varmistaa nuoren kotikunta, jonka täytyy olla Turku."/>
    <s v="Työttömyysturvalaki (1290/2002)"/>
    <x v="1"/>
    <x v="15"/>
    <s v="yli 100 000"/>
    <s v="Sosiaali- ja terveysministeriö"/>
  </r>
  <r>
    <s v="Hankinnoilla työllistäminen"/>
    <s v="Heikommassa työmarkkina-asemassa olevien työllistäminen julkisten hankintojen avulla."/>
    <s v="Työllistämistuki"/>
    <x v="5"/>
    <s v="0.5"/>
    <m/>
    <s v="Vain elinkeinotoimintaa harjoittaville"/>
    <m/>
    <s v="Työttömyysturvalaki (1290/2002)"/>
    <x v="1"/>
    <x v="15"/>
    <s v="yli 100 000"/>
    <s v="Sosiaali- ja terveysministeriö"/>
  </r>
  <r>
    <s v="Rekrylisä"/>
    <s v="Kun palkkaat työttömän turkulaisen työnhakijan tai alle 30-vuotiaan palkkatuettuun työsuhteeseen tai oppisopimustyösuhteeseen. Rekrylisä on tarkoitettu työllistettävän työelämän valmiuksen parantamiseen työsuhteessa. Kunnan myöntämä harkinnanvarainen työllistämistuki"/>
    <s v="Työllistämistuki"/>
    <x v="5"/>
    <s v="1.0"/>
    <m/>
    <s v="Vain elinkeinotoimintaa harjoittaville"/>
    <m/>
    <s v="Työttömyysturvalaki (1290/2002)"/>
    <x v="1"/>
    <x v="15"/>
    <s v="yli 100 000"/>
    <s v="Sosiaali- ja terveysministeriö"/>
  </r>
  <r>
    <s v="Turku-lisä"/>
    <s v="Toimintatuella/kuntalisällä kannustetaan yhdistyksiä, seurakuntia ja yrityksiä tarjoamaan työtehtäviä työttömille. Tuki on tarkoitettu työllistettävän työelämän valmiuksen parantamiseen. Kunnan myöntämä harkinnanvarainen työllistämistuki."/>
    <s v="Työllistämistuki"/>
    <x v="5"/>
    <s v="1.0"/>
    <m/>
    <s v="Vain elinkeinotoimintaa harjoittaville"/>
    <m/>
    <s v="Työttömyysturvalaki (1290/2002)"/>
    <x v="1"/>
    <x v="15"/>
    <s v="yli 100 000"/>
    <s v="Sosiaali- ja terveysministeriö"/>
  </r>
  <r>
    <s v="Työllistämistuki"/>
    <s v="Työsllistämisen Vaasa-lisä on haettavissa sähköisellä asioinnilla"/>
    <s v="Työllistämistuki"/>
    <x v="5"/>
    <s v="1.0"/>
    <m/>
    <s v="Vain elinkeinotoimintaa harjoittaville"/>
    <m/>
    <s v="Työttömyysturvalaki (1290/2002)"/>
    <x v="1"/>
    <x v="7"/>
    <s v="40 001 - 100 000"/>
    <s v="Sosiaali- ja terveysministeriö"/>
  </r>
  <r>
    <s v="Vantaan työllisyyspalvelun tuet"/>
    <s v="Vantaan avustushakemukset Oma Vantaa -palvelussa osoitteessa asiointi.vantaa.fi"/>
    <s v="Työllistämistuki"/>
    <x v="5"/>
    <s v="1.1"/>
    <s v="Q1/2022"/>
    <m/>
    <s v="Saavutettavuuden huomiointi kesken, ratkaisun tiekartta tekeillä"/>
    <s v="Työttömyysturvalaki (1290/2002)"/>
    <x v="1"/>
    <x v="6"/>
    <s v="yli 100 000"/>
    <s v="Sosiaali- ja terveysministeriö"/>
  </r>
  <r>
    <s v="Nuorten kesätyöseteli"/>
    <s v="Kesätyöseteli - haku sähköisesti ja paperilomakkeella"/>
    <s v="Työllistämistuki"/>
    <x v="5"/>
    <s v="0.5"/>
    <s v="Q4/2022"/>
    <s v="Myös luonnollisille henkilöille"/>
    <s v="kartoitus meneillään"/>
    <s v="Työttömyysturvalaki (1290/2002)"/>
    <x v="1"/>
    <x v="6"/>
    <s v="yli 100 000"/>
    <s v="Sosiaali- ja terveysministeriö"/>
  </r>
  <r>
    <s v="Kesätyösetelituki työnantajille"/>
    <s v="Yritys tai yhdistys saa tukea 16-23 -vuotiaan nuoren kesätyön palkkakustannuksiin"/>
    <s v="Työllistämistuki"/>
    <x v="5"/>
    <s v="0.5"/>
    <s v="Myöhemmin"/>
    <s v="Vain elinkeinotoimintaa harjoittaville"/>
    <m/>
    <s v="Työttömyysturvalaki (1290/2002)"/>
    <x v="1"/>
    <x v="21"/>
    <s v="20 001 - 40 000"/>
    <s v="Sosiaali- ja terveysministeriö"/>
  </r>
  <r>
    <s v="Kohtaantopalvelut"/>
    <s v="Virtuaaliset rekrytointitapahtumat, virtuaalinen rekrytointikanava (tulossa)"/>
    <s v="Työvoimapalvelut"/>
    <x v="4"/>
    <s v="Ei digitoteutusta"/>
    <s v="Q4/2022"/>
    <s v="Myös luonnollisille henkilöille"/>
    <m/>
    <m/>
    <x v="1"/>
    <x v="21"/>
    <s v="yli 100 000"/>
    <s v=""/>
  </r>
  <r>
    <s v="Työnantaja voi hakea korvausta työterveyshuollon kustannuksistaan"/>
    <s v="Asiointipalvelussa y-tunnuksella asioiva työnantaja voi hakea korvausta työterveyshuollon kustannuksista ja tarkastella lähetettyjä verkkohakemuksia ja korvauspäätöksiä."/>
    <s v="Työnantaja voi hakea korvausta työterveyshuollon kustannuksistaan"/>
    <x v="5"/>
    <s v="1.1"/>
    <m/>
    <s v="Vain elinkeinotoimintaa harjoittaville"/>
    <m/>
    <m/>
    <x v="0"/>
    <x v="4"/>
    <s v=""/>
    <s v=""/>
  </r>
  <r>
    <s v="Työnantajan Enter Finland"/>
    <s v="Palvelussa työnantaja voi: täydentää työntekijän hakemusta, maksaa työntekijän hakemuksen, tarkistaa työnantajalta pyydetyt lisäselvitykset, toimittaa liitteitä ja saada tietyissä tilanteissa päätöksen tiedoksi"/>
    <s v="Työnantajan Enter Finland"/>
    <x v="0"/>
    <s v="1.1"/>
    <m/>
    <s v="Vain elinkeinotoimintaa harjoittaville"/>
    <s v="kaikkien yritysmuotojen osalta tunnistautuminen ei ole ollut mahdollista suomi.fissä &gt; tulossa kesäkuussa (DVV vastaa aikataulusta)? Hakijan itsensä on yleensä edelleen asioitava palvelupisteessä. Tietoturvallinen viestiminen: kuka määrittelee tietoturvatason?"/>
    <m/>
    <x v="0"/>
    <x v="5"/>
    <s v=""/>
    <s v=""/>
  </r>
  <r>
    <s v="Työnantajan ilmoitus lupakirjarekisteriin"/>
    <s v="Voit ilmoittaa palveluksessa olevien kuljettajien työsuhteiden alkamisesta, päättymisistä, turvaamisista yms. tiedot rautatieliikenteen kuljettajien lupakirjarekisteriin."/>
    <s v="Työnantajan ilmoitus lupakirjarekisteriin"/>
    <x v="1"/>
    <s v="0.3"/>
    <s v="Myöhemmin"/>
    <s v="Vain elinkeinotoimintaa harjoittaville"/>
    <s v="Yleinen taloudellinen tilanne"/>
    <m/>
    <x v="0"/>
    <x v="0"/>
    <s v=""/>
    <s v=""/>
  </r>
  <r>
    <s v="Työnantajan päivärahaetuuksien hakeminen ja siihen liittyvät ilmoitukset"/>
    <s v="Työnantaja voi hakea päivärahoja ja vanhempainvapaisiin liittyviä korvauksia työnantajalle poissaoloajoilta, joilta ovat makseneet palkkaa. Työnantaja voi tarkistaa etuusmaksujen ja etuuspäätösten tietoja. Työnantaja voi ylläpitää maksuyhteystietoja, jolle päivärahat maksetaan. Työnantaja voi ilmoittaa työntekijän ulkomaan työstä. Työnantaja voi antaa suostumuksen sähköisiin päivärahaetuuspäätöksiin. Työnantaja voi ilmoittaa työntekijän kokonaistyöajasta. Työnantaja voi tarkistaa palvelun käyttölokitietoja."/>
    <s v="Työnantajan päivärahaetuuksien hakeminen ja siihen liittyvät ilmoitukset"/>
    <x v="5"/>
    <s v="1.1"/>
    <m/>
    <s v="Vain elinkeinotoimintaa harjoittaville"/>
    <m/>
    <m/>
    <x v="0"/>
    <x v="4"/>
    <s v=""/>
    <s v=""/>
  </r>
  <r>
    <s v="Työnantajarekisteri"/>
    <s v="Työnantajarekisteriin voi ilmoittautua OmaVerossa tai YTJ asiointipalvelussa. OmaVerossa rekisteriin voivat ilmoittautua ja rekisteröintitietoja muuttaa ja päättää ne, joilla on y-tunnus."/>
    <s v="Työnantajarekisteri"/>
    <x v="1"/>
    <s v="1.1"/>
    <m/>
    <s v="Vain elinkeinotoimintaa harjoittaville"/>
    <m/>
    <m/>
    <x v="0"/>
    <x v="1"/>
    <s v=""/>
    <s v=""/>
  </r>
  <r>
    <s v="Työpaikkojen radon-mittaustulosten ilmoitus- ja hallintapalvelu"/>
    <s v="Säteilylain 859/2018 146 ja 155 §:n perusteella työnantaja ilmoitettaa työpaikalla tehtyjen radonmittausten tulokset STUKille."/>
    <s v="Työpaikkojen radon-mittaustulosten ilmoitus- ja hallintapalvelu"/>
    <x v="1"/>
    <s v="1.1"/>
    <m/>
    <s v="Vain elinkeinotoimintaa harjoittaville"/>
    <m/>
    <m/>
    <x v="0"/>
    <x v="9"/>
    <s v=""/>
    <s v=""/>
  </r>
  <r>
    <s v="ELTY - Työllisyyden kuntakokeilu (Työmarkkinatori)"/>
    <s v="Työllistymisen uuden palveluympäristön kuntatasoinen käyttöönotto"/>
    <s v="Työvoimapalvelut"/>
    <x v="4"/>
    <s v="1.1"/>
    <s v="Q4/2022"/>
    <s v="Myös luonnollisille henkilöille"/>
    <m/>
    <m/>
    <x v="1"/>
    <x v="10"/>
    <s v="yli 100 000"/>
    <s v=""/>
  </r>
  <r>
    <s v="Työllistymispalvelut"/>
    <s v="Seudullinen sähköinen Duuniportaali palvelu, jossa työnantajat ja työntekijät kohtaavat."/>
    <s v="Työvoimapalvelut"/>
    <x v="4"/>
    <s v="1.0"/>
    <m/>
    <s v="Myös luonnollisille henkilöille"/>
    <s v="Rekisteröityminen pohjautuu työnhakijan ja työnantajan vapaaehtoisuuteen."/>
    <m/>
    <x v="1"/>
    <x v="6"/>
    <s v="20 001 - 40 000"/>
    <s v=""/>
  </r>
  <r>
    <s v="Palvelut työnantajille"/>
    <s v="Yhteydenotot koskien: Rekrytointitarve, kesätyösetelipaikka ilmoitus, kesätyöpaikka ilmoitus, työkokeilupaikka ilmoitus."/>
    <s v="Työvoimapalvelut"/>
    <x v="4"/>
    <s v="0.5"/>
    <s v="Q2/2022"/>
    <s v="Vain elinkeinotoimintaa harjoittaville"/>
    <s v="OuluBot-kehitys"/>
    <m/>
    <x v="1"/>
    <x v="3"/>
    <s v="yli 100 000"/>
    <s v=""/>
  </r>
  <r>
    <s v="Työvoimapalvelut"/>
    <m/>
    <s v="Työvoimapalvelut"/>
    <x v="4"/>
    <s v="0.3"/>
    <m/>
    <s v="Vain elinkeinotoimintaa harjoittaville"/>
    <s v="On otettu käyttöön valtakunnallisia palveluja joita kehitetään. Ei omia järjestelmiä. Palvelu on henkilökohtaista ja tapahtuu pääsääntöisesti kasvokkain."/>
    <s v="Työttömyysturvalaki (1290/2002)"/>
    <x v="1"/>
    <x v="15"/>
    <s v="10 001 - 20 000"/>
    <s v="Sosiaali- ja terveysministeriö"/>
  </r>
  <r>
    <s v="Työllistämisen neuvonta"/>
    <s v="Työnantajapuhelin- ja sähköposti, Yrittäjyysneuvonta"/>
    <s v="Työvoimapalvelut"/>
    <x v="4"/>
    <s v="0.5"/>
    <m/>
    <s v="Vain elinkeinotoimintaa harjoittaville"/>
    <m/>
    <m/>
    <x v="1"/>
    <x v="21"/>
    <s v="yli 100 000"/>
    <s v=""/>
  </r>
  <r>
    <s v="Työnvälityspalvelut"/>
    <s v="Avoimet paikat, rekryilmoitukset, työmarkkinatori (TE-palvelut), Ehdokasesittelyt"/>
    <s v="Työvoimapalvelut"/>
    <x v="4"/>
    <s v="0.9"/>
    <s v="Q4/2022"/>
    <s v="Myös luonnollisille henkilöille"/>
    <s v="Valtakunnallinen kehitys Työmarkkinatorin osalta, voidaan vaikuttaa paikallisesti osittain"/>
    <m/>
    <x v="1"/>
    <x v="21"/>
    <s v="yli 100 000"/>
    <s v=""/>
  </r>
  <r>
    <s v="THL verkkokirjakauppa"/>
    <s v="THL verkkokirjakauppa. Kaikille avoin verkkokirjakauppa, josta voi ostaa Terveyden ja hyvinvoinnin laitoksen (THL) kustantamia julkaisuja. Terveyden ja hyvinvoinnin laitoksen verkkokirjakauppaa ylläpitää Kirjavälitys Oy. Palvelu on tarkoitettu kaikille, jotka haluavat ostaa THL:n julkaisuja. Verkkokaupasta voi ostaa kirjoja rekisteröitymättä asiakkaaksi, jos maksu tapahtuu ostohetkellä."/>
    <s v="Tämä oli kuntien täytettävänä, ei koske THL:ä"/>
    <x v="3"/>
    <s v="1.1"/>
    <m/>
    <s v="Myös luonnollisille henkilöille"/>
    <s v="Asiointi perustuu yleisiin verkkokauppakäytäntöhin. Palvelun tuotanto on ulkoistettu."/>
    <m/>
    <x v="0"/>
    <x v="9"/>
    <s v=""/>
    <s v=""/>
  </r>
  <r>
    <s v="TäsmäKoulutus"/>
    <s v="Palvelussa olemassaolevat työntekijät saavat työnantajan tarpeisiin räätälöityä ammatillista lisäkoulutusta, joka helpottaa uusien osaamisvaatimusten hallintaa."/>
    <s v="TäsmäKoulutus"/>
    <x v="5"/>
    <s v="0.5"/>
    <m/>
    <s v="Vain elinkeinotoimintaa harjoittaville"/>
    <m/>
    <m/>
    <x v="0"/>
    <x v="8"/>
    <s v=""/>
    <s v=""/>
  </r>
  <r>
    <s v="Täytäntöönpanotehtävät ja rekisterinpito: Aikaisemmin tilattujen otteiden/todistusten/päätösten katselu"/>
    <s v="Oikeusrekisterikeskuksesta aikaisemmin tilattujen asiakirjojen katselu sähköisen asioinnon portaalin kautta."/>
    <s v="Täytäntöönpanotehtävät ja rekisterinpito: Aikaisemmin tilattujen otteiden/todistusten/päätösten katselu"/>
    <x v="2"/>
    <s v="1.0"/>
    <m/>
    <s v="Myös luonnollisille henkilöille"/>
    <m/>
    <m/>
    <x v="0"/>
    <x v="18"/>
    <s v=""/>
    <s v=""/>
  </r>
  <r>
    <s v="Täytäntöönpanotehtävät: Maksuajan hakeminen perintäasioille"/>
    <s v="Maksuajan hakeminen sakkorekisterissä oleville asioille"/>
    <s v="Täytäntöönpanotehtävät: Maksuajan hakeminen perintäasioille"/>
    <x v="3"/>
    <s v="1.0"/>
    <m/>
    <s v="Myös luonnollisille henkilöille"/>
    <m/>
    <m/>
    <x v="0"/>
    <x v="18"/>
    <s v=""/>
    <s v=""/>
  </r>
  <r>
    <s v="Täytäntöönpanotehtävät: Omien perintäasioiden katselu"/>
    <s v="Sakkorekisterissä olevien omien asioiden katselu"/>
    <s v="Täytäntöönpanotehtävät: Omien perintäasioiden katselu"/>
    <x v="2"/>
    <s v="1.0"/>
    <m/>
    <s v="Myös luonnollisille henkilöille"/>
    <m/>
    <m/>
    <x v="0"/>
    <x v="18"/>
    <s v=""/>
    <s v=""/>
  </r>
  <r>
    <s v="Täytäntöönpanotehtävät: Saldotodistus"/>
    <s v="Saldotodistus sakkorekisteristä"/>
    <s v="Täytäntöönpanotehtävät: Saldotodistus"/>
    <x v="2"/>
    <s v="1.0"/>
    <m/>
    <s v="Myös luonnollisille henkilöille"/>
    <m/>
    <m/>
    <x v="0"/>
    <x v="18"/>
    <s v=""/>
    <s v=""/>
  </r>
  <r>
    <s v="Uima-allastilojen ja uimarantojen terveellisyys"/>
    <s v="Uimarantojen sekä uimahallien ja muiden uima-altaiden veden laatua seurataan näytteitä tutkimalla."/>
    <s v="Uima-allastilojen ja uimarantojen terveellisyys"/>
    <x v="3"/>
    <s v="1.0"/>
    <m/>
    <m/>
    <m/>
    <m/>
    <x v="1"/>
    <x v="6"/>
    <s v="yli 100 000"/>
    <s v=""/>
  </r>
  <r>
    <s v="Ulkoilmatapahtuman jätehuoltosuunnitelma ja loppuraportti"/>
    <s v="Yleisötilaisuuden, johon ennakoidaan osallistuvan yhtä aikaa yli 500 henkilöä, järjestäjän on toimitettava jätehuoltosuunnitelma kaupungin ympäristöpalveluille."/>
    <s v="Ulkoilmatapahtuman jätehuoltosuunnitelma ja loppuraportti"/>
    <x v="1"/>
    <s v="0.5"/>
    <m/>
    <m/>
    <m/>
    <s v="Terveydensuojelulaki (763/1994)"/>
    <x v="1"/>
    <x v="6"/>
    <s v="yli 100 000"/>
    <s v="Sosiaali- ja terveysministeriö"/>
  </r>
  <r>
    <s v="Ulkomaalaisomistuksen valvonnan asiointipalvelu"/>
    <s v="Lupa EU- ja ETA-alueen ulkopuolisten osatajien kiinteistön hankintaan."/>
    <s v="Ulkomaalaisomistuksen valvonnan asiointipalvelu"/>
    <x v="0"/>
    <s v="0.5"/>
    <s v="Q3/2022"/>
    <s v="Myös luonnollisille henkilöille"/>
    <s v="Asiakaspalvelutoiminto vaatii mahdollisesti osittain paperiasiointia."/>
    <m/>
    <x v="0"/>
    <x v="24"/>
    <s v=""/>
    <s v=""/>
  </r>
  <r>
    <s v="Ulkomainoslaitteet"/>
    <s v="Kun haluat sijoittaa yleiselle alueelle pysyvästi sellaisen mainoslaitteen, josta vuokraat mainostilaa yrittäjille, tarvitset siihen vuokrasopimuksen."/>
    <s v="Ulkomainoslaitteet"/>
    <x v="3"/>
    <s v="Ei digitoteutusta"/>
    <m/>
    <m/>
    <s v="Vain yksi toimija Helsingissä"/>
    <m/>
    <x v="1"/>
    <x v="6"/>
    <s v="yli 100 000"/>
    <s v=""/>
  </r>
  <r>
    <s v="Uutiskirje yrittäjille"/>
    <s v="Tiedotetaan alueen yrittäjille ajankohtaisista asioista, myös tapahtumista. Käytetään Hakosalo-järjestelmän Uutiskirje-osiota. Yhteystiedot haetaan Hakosalo-järjestelmän palveluhakemistosta."/>
    <s v="Uutiskirje"/>
    <x v="2"/>
    <s v="0.5"/>
    <s v="Myöhemmin"/>
    <s v="Vain elinkeinotoimintaa harjoittaville"/>
    <m/>
    <m/>
    <x v="1"/>
    <x v="13"/>
    <s v="40 001 - 100 000"/>
    <s v=""/>
  </r>
  <r>
    <s v="Vahingonkorvaus katujen kunnossapidon laiminlyönnin vuoksi"/>
    <s v="Asiointi e-Porvoon kautta"/>
    <s v="Vahingonkorvaus katujen kunnossapidon laiminlyönnin vuoksi"/>
    <x v="1"/>
    <s v="1.0"/>
    <m/>
    <s v="Myös luonnollisille henkilöille"/>
    <m/>
    <s v="Laki kadun ja eräiden yleisten alueiden kunnossa- ja puhtaanapidosta (669/1978)"/>
    <x v="1"/>
    <x v="6"/>
    <s v="40 001 - 100 000"/>
    <s v="Liikenne- ja viestintäministeriö"/>
  </r>
  <r>
    <s v="Vahingonkorvaushakemukset"/>
    <s v="Kaupunkiympäristön toimiala vastaa niistä vahingoista, joita kaupunkilaisille syntyy, jos katu ei ole liikennettä tyydyttävässä kunnossa."/>
    <s v="Vahingonkorvaushakemukset"/>
    <x v="3"/>
    <s v="0.5"/>
    <m/>
    <s v="Myös luonnollisille henkilöille"/>
    <m/>
    <s v="Laki kadun ja eräiden yleisten alueiden kunnossa- ja puhtaanapidosta (669/1978)"/>
    <x v="1"/>
    <x v="6"/>
    <s v="yli 100 000"/>
    <s v="Liikenne- ja viestintäministeriö"/>
  </r>
  <r>
    <s v="Vaihtoehtoiset vaatimusten täyttämisen menetelmät (AltMoC)"/>
    <s v="Lentotoiminnan harjoittajat, lentotoiminnan koulutusorganisaatiot, lentopaikan pitäjät, asematasopalvelujen tarjoajat, lennonvarmistuspalvelun tarjoajat ja lennonjohtajien koulutusorganisaatiot voivat esittää Traficomille vaihtoehtoista tapaa täyttää toiminnalle asetetun asetuksen vaatimukset,"/>
    <s v="Vaihtoehtoiset vaatimusten täyttämisen menetelmät (AltMoC)"/>
    <x v="0"/>
    <s v="0.3"/>
    <s v="Myöhemmin"/>
    <s v="Vain elinkeinotoimintaa harjoittaville"/>
    <s v="Yleinen taloudellinen tilanne"/>
    <m/>
    <x v="0"/>
    <x v="0"/>
    <s v=""/>
    <s v=""/>
  </r>
  <r>
    <s v="Vakavaraisuuden osoittaminen"/>
    <s v="Selvitys, jolla tavara- tai henkilöliikenneluvan hakija voi osoittaa täyttävänsä vakavaraisuusvaatimuksen."/>
    <s v="Vakavaraisuuden osoittaminen"/>
    <x v="3"/>
    <s v="0.5"/>
    <s v="Myöhemmin"/>
    <s v="Vain elinkeinotoimintaa harjoittaville"/>
    <s v="Yleinen taloudellinen tilanne"/>
    <m/>
    <x v="0"/>
    <x v="0"/>
    <s v=""/>
    <s v=""/>
  </r>
  <r>
    <s v="Vakuudenasettamisvelvollisten raportointi"/>
    <s v="Matka-alan yritykset voivat itse tallentaa KKV:lle raportoitavat tiedot KKV:n Valma-palveluun lähettämisen sijaan."/>
    <s v="Vakuudenasettamisvelvollisten raportointi"/>
    <x v="1"/>
    <s v="0.5"/>
    <s v="Q4/2022"/>
    <s v="Vain elinkeinotoimintaa harjoittaville"/>
    <m/>
    <m/>
    <x v="0"/>
    <x v="8"/>
    <s v=""/>
    <s v=""/>
  </r>
  <r>
    <s v="Valmisteveroilmoitus"/>
    <s v="Voit antaa ennakkoilmoituksia, valmisteveroilmoituksia, sähkönmyyjän luovutustietoilmoituksia, tehdä palautushakemuksia ja maksaa valmisteveron suorituksia sekä selailla omia aikaisempia valmisteverotietoja OmaVerossa."/>
    <s v="Valmisteveroilmoitus"/>
    <x v="1"/>
    <s v="1.1"/>
    <m/>
    <s v="Myös luonnollisille henkilöille"/>
    <m/>
    <m/>
    <x v="0"/>
    <x v="1"/>
    <s v=""/>
    <s v=""/>
  </r>
  <r>
    <s v="Valmisteveronalaisten tuotteiden verottomien siirtojen ilmoituspalvelu"/>
    <s v="EMCS on sähköinen järjestelmä, jonka avulla valvotaan EU:ssa yhdenmukaistetun valmisteveron alaisten tuotteiden eli alkoholin, alkoholijuomien, tupakan ja nestemäisten energiatuotteiden verottomuusjärjestelmässä tapahtuvia siirtoja."/>
    <s v="Valmisteveronalaisten tuotteiden verottomien siirtojen ilmoituspalvelu"/>
    <x v="1"/>
    <s v="1.1"/>
    <m/>
    <s v="Vain elinkeinotoimintaa harjoittaville"/>
    <m/>
    <m/>
    <x v="0"/>
    <x v="1"/>
    <s v=""/>
    <s v=""/>
  </r>
  <r>
    <s v="Valmisteverotuksen tuensaajarekisteri"/>
    <s v="Teollisuusyrityksen pitää rekisteröityä tuensaajaksi, jos yritykselle ei makseta tukea veronpalautuksena vaan yritys saa tuen suoraan verotuksen yhteydessä alempana verotasona. Tässä palvelussa voit rekisteröityä sähköiseen valmisteverotuksen tuensaajarekisteriin."/>
    <s v="Valmisteverotuksen tuensaajarekisteri"/>
    <x v="1"/>
    <s v="1.1"/>
    <m/>
    <s v="Vain elinkeinotoimintaa harjoittaville"/>
    <m/>
    <m/>
    <x v="0"/>
    <x v="1"/>
    <s v=""/>
    <s v=""/>
  </r>
  <r>
    <s v="Valtuudet-palvelu"/>
    <s v="Palvelun avulla voidaan tarkistaa, onko henkilöllä tai yrityksellä valtuus, valtakirja ja oikeus asioida sähköisesti toisen henkilön tai edustamansa yrityksen puolesta."/>
    <s v="Valtuudet-palvelu"/>
    <x v="2"/>
    <s v="1.0"/>
    <m/>
    <s v="Myös luonnollisille henkilöille"/>
    <m/>
    <m/>
    <x v="0"/>
    <x v="1"/>
    <s v=""/>
    <s v=""/>
  </r>
  <r>
    <s v="Valtuutettu talouden toimija"/>
    <s v="AEO-toimija on saanut Tullin turvallisuustodistuksen tullaus- ja logistiikkatoiminnoilleen ja on sen vuoksi oikeutettu etuihin koko EU:n alueella."/>
    <s v="Valtuutettu talouden toimija"/>
    <x v="0"/>
    <s v="1.1"/>
    <m/>
    <s v="Vain elinkeinotoimintaa harjoittaville"/>
    <m/>
    <m/>
    <x v="0"/>
    <x v="1"/>
    <s v=""/>
    <s v=""/>
  </r>
  <r>
    <s v="Valtuutetun lähettäjän lupa"/>
    <s v="Valtuutettu lähettäjä on unionin passituksen yksinkertaistetun luvan saanut yritys."/>
    <s v="Valtuutetun lähettäjän lupa"/>
    <x v="0"/>
    <s v="1.1"/>
    <m/>
    <s v="Vain elinkeinotoimintaa harjoittaville"/>
    <m/>
    <m/>
    <x v="0"/>
    <x v="1"/>
    <s v=""/>
    <s v=""/>
  </r>
  <r>
    <s v="Valtuutetun viejän lupa"/>
    <s v="Yritys voi itse laatia kauppalasku- ja alkuperäilmoituksia sekä vahvistaa A.TR-tavaratodistuksia."/>
    <s v="Valtuutetun viejän lupa"/>
    <x v="0"/>
    <s v="0.5"/>
    <s v="Q4/2022"/>
    <s v="Vain elinkeinotoimintaa harjoittaville"/>
    <m/>
    <m/>
    <x v="0"/>
    <x v="1"/>
    <s v=""/>
    <s v=""/>
  </r>
  <r>
    <s v="Valvotun edustajan hyväksynnän hakeminen"/>
    <s v="Yritys  hakee valvotun edustajan hyväksyntää Traficomilta"/>
    <s v="Valvotun edustajan hyväksynnän hakeminen"/>
    <x v="0"/>
    <s v="Ei digitoteutusta"/>
    <s v="Myöhemmin"/>
    <s v="Vain elinkeinotoimintaa harjoittaville"/>
    <s v="Yleinen taloudellinen tilanne"/>
    <m/>
    <x v="0"/>
    <x v="0"/>
    <s v=""/>
    <s v=""/>
  </r>
  <r>
    <s v="Valvotun teoriakokeen järjestäjän hyväksyntä"/>
    <s v="Toimija voi hakeutua miehittämättömien ilma-alusten kauko-ohjaajien valvottujen lisäteoriakokeiden järjestäjäksi"/>
    <s v="Valvotun teoriakokeen järjestäjän hyväksyntä"/>
    <x v="0"/>
    <s v="0.3"/>
    <s v="Myöhemmin"/>
    <s v="Myös luonnollisille henkilöille"/>
    <s v="Yleinen taloudellinen tilanne"/>
    <m/>
    <x v="0"/>
    <x v="0"/>
    <s v=""/>
    <s v=""/>
  </r>
  <r>
    <s v="Valvotun toimittajan hyväksynnän hakeminen"/>
    <s v="Yritys  hakee valvotun toimittajan hyväksyntää Traficomilta"/>
    <s v="Valvotun toimittajan hyväksynnän hakeminen"/>
    <x v="0"/>
    <s v="Ei digitoteutusta"/>
    <s v="Myöhemmin"/>
    <s v="Vain elinkeinotoimintaa harjoittaville"/>
    <s v="Yleinen taloudellinen tilanne"/>
    <m/>
    <x v="0"/>
    <x v="0"/>
    <s v=""/>
    <s v=""/>
  </r>
  <r>
    <s v="Vapaiden yritystonttien hakemisto"/>
    <s v="Tarpeisiin sopivan yritystontin löytäminen"/>
    <s v="Vapaat toimitilat"/>
    <x v="3"/>
    <s v="0.3"/>
    <s v="Q2/2021"/>
    <s v="Vain elinkeinotoimintaa harjoittaville"/>
    <m/>
    <m/>
    <x v="1"/>
    <x v="6"/>
    <s v="20 001 - 40 000"/>
    <s v=""/>
  </r>
  <r>
    <s v="Toimitilapalvelut"/>
    <s v="Vapaista toimitiloista tiedottaminen"/>
    <s v="Vapaat toimitilat"/>
    <x v="3"/>
    <s v="1.0"/>
    <m/>
    <s v="Myös luonnollisille henkilöille"/>
    <m/>
    <m/>
    <x v="1"/>
    <x v="6"/>
    <s v="20 001 - 40 000"/>
    <s v=""/>
  </r>
  <r>
    <s v="Tonttipalvelut"/>
    <s v="Vapaista yritystonteista tiedottaminen"/>
    <s v="Vapaat toimitilat"/>
    <x v="3"/>
    <s v="1.0"/>
    <m/>
    <s v="Myös luonnollisille henkilöille"/>
    <m/>
    <m/>
    <x v="1"/>
    <x v="6"/>
    <s v="20 001 - 40 000"/>
    <s v=""/>
  </r>
  <r>
    <s v="Vapautus ajoneuvoveron perusverosta"/>
    <s v="Traficomin tai Poliisin myöntämän pysäköintiluvan perusteella voidaan myöntää vapautus ajoneuvoveron perusverosta."/>
    <s v="Vapautus ajoneuvoveron perusverosta"/>
    <x v="0"/>
    <s v="1.0"/>
    <m/>
    <s v="Myös luonnollisille henkilöille"/>
    <m/>
    <m/>
    <x v="0"/>
    <x v="0"/>
    <s v=""/>
    <s v=""/>
  </r>
  <r>
    <s v="Vapautus vesihuoltolaitoksen hulevesiviemäriin liittämisestä"/>
    <s v="Hulevesiverkkoon liittymisestä voi hakea vapautusta."/>
    <s v="Vapautus vesi- ja viemäriverkostoon liittymisestä."/>
    <x v="3"/>
    <s v="Ei digitoteutusta"/>
    <m/>
    <m/>
    <m/>
    <s v="Vesihuoltolaki (119/2001)"/>
    <x v="1"/>
    <x v="6"/>
    <s v="yli 100 000"/>
    <s v="Maa- ja metsätalousministeriö"/>
  </r>
  <r>
    <s v="Vapautushakemus vesi- ja viemäriverkkoon liittymisestä "/>
    <s v="Vesi- ja viemäriverkkoon liittymisestä voi hakea vapautusta."/>
    <s v="Vapautus vesi- ja viemäriverkostoon liittymisestä."/>
    <x v="3"/>
    <s v="Ei digitoteutusta"/>
    <m/>
    <m/>
    <m/>
    <s v="Vesihuoltolaki (119/2001)"/>
    <x v="1"/>
    <x v="6"/>
    <s v="yli 100 000"/>
    <s v="Maa- ja metsätalousministeriö"/>
  </r>
  <r>
    <s v="Vapautus vesi- ja viemäriverkostoon liittymisestä."/>
    <s v="Vapautus vesi- ja viemäriverkostoon liittymisestä"/>
    <s v="Vapautus vesi- ja viemäriverkostoon liittymisestä."/>
    <x v="0"/>
    <s v="0.3"/>
    <s v="Q4/2022"/>
    <s v="Myös luonnollisille henkilöille"/>
    <s v="Lupapistettä ei ole otettu käyttöön, koska hakemus sisältää niin paljon salassa pidettäviä asioita. Tämän takia hakemusta ei voi laittaa lupapisteen kautta lausunnoille. Asiakkaat ovat useimmiten iäkkäitä ihmisiä, jolloin digipalvelut eivät ole heidän saavutettavissa."/>
    <s v="Vesihuoltolaki (119/2001)"/>
    <x v="1"/>
    <x v="2"/>
    <s v="yli 100 000"/>
    <s v="Maa- ja metsätalousministeriö"/>
  </r>
  <r>
    <s v="Vapautus viemäriverkostoon tai talousvesijohtoon liittymisestä"/>
    <m/>
    <s v="Vapautus vesi- ja viemäriverkostoon liittymisestä."/>
    <x v="0"/>
    <s v="0.3"/>
    <s v="Q4/2022"/>
    <s v="Myös luonnollisille henkilöille"/>
    <m/>
    <s v="Vesihuoltolaki (119/2001)"/>
    <x v="1"/>
    <x v="3"/>
    <s v="alle 6001"/>
    <s v="Maa- ja metsätalousministeriö"/>
  </r>
  <r>
    <s v="Vesihuoltolain mukainen vapautushakemus"/>
    <s v="Vesihuoltolain mukainen vapautushakemus hoidetaan kokonaisuudessaan Lupapiste -palvelussa&quot;&quot;"/>
    <s v="Vapautus vesi- ja viemäriverkostoon liittymisestä."/>
    <x v="0"/>
    <s v="yli 1.1"/>
    <m/>
    <s v="Myös luonnollisille henkilöille"/>
    <m/>
    <s v="Vesihuoltolaki (119/2001)"/>
    <x v="1"/>
    <x v="21"/>
    <s v="20 001 - 40 000"/>
    <s v="Maa- ja metsätalousministeriö"/>
  </r>
  <r>
    <s v="Varainsiirtoveroilmoitus"/>
    <s v="Voit ilmoittaa ja maksaa varainsiirtoveron OmaVero-palvelussa. Kiinteistövälittäjä ja arvopaperikauppiaan on annettava varainsiirtoveroilmoitus sähköisesti VeroAPI-rajapinnan kautta tai Lomake.fi:ssä."/>
    <s v="Varainsiirtoveroilmoitus"/>
    <x v="1"/>
    <s v="yli 1.1"/>
    <m/>
    <s v="Myös luonnollisille henkilöille"/>
    <m/>
    <m/>
    <x v="0"/>
    <x v="1"/>
    <s v=""/>
    <s v=""/>
  </r>
  <r>
    <s v="Varausilmoitus"/>
    <m/>
    <s v="Varausilmoitus (kaivosasiointi)"/>
    <x v="1"/>
    <s v="0.5"/>
    <s v="Q3/2022"/>
    <s v="Vain elinkeinotoimintaa harjoittaville"/>
    <s v="Henkilö- ja raharesurssit. Viraston päässä prosessien monimutkaisuus täytyy huomioida kehittämisessä."/>
    <m/>
    <x v="0"/>
    <x v="8"/>
    <s v=""/>
    <s v=""/>
  </r>
  <r>
    <s v="Varhaiskasvatuksen palveluseteli yksityiseen päiväkotitoimintaan"/>
    <s v="Varhaiskasvatuksen palveluseteli yksityiseen päiväkotitoimintaan"/>
    <s v="Varhaiskasvatuksen palveluseteli yksityiseen päiväkotitoimintaan"/>
    <x v="5"/>
    <s v="1.1"/>
    <m/>
    <s v="Vain elinkeinotoimintaa harjoittaville"/>
    <m/>
    <m/>
    <x v="1"/>
    <x v="6"/>
    <s v="40 001 - 100 000"/>
    <s v=""/>
  </r>
  <r>
    <s v="Varhaiskasvatus"/>
    <s v="Sähköiset hakemukset"/>
    <s v="Varhaiskasvatus"/>
    <x v="3"/>
    <s v="0.5"/>
    <s v="Q2/2021"/>
    <s v="Myös luonnollisille henkilöille"/>
    <m/>
    <m/>
    <x v="1"/>
    <x v="21"/>
    <s v="6 001 - 10000"/>
    <s v=""/>
  </r>
  <r>
    <s v="Varmenteet (toimikortit ja varmenteet)"/>
    <s v="Varmennepalvelut kansalaisille, organisaatioille sekä sosiaali- ja terveydenhuoltosektorille"/>
    <s v="Varmenteet (toimikortit ja varmenteet)"/>
    <x v="0"/>
    <s v="0.9"/>
    <s v="Myöhemmin"/>
    <s v="Vain elinkeinotoimintaa harjoittaville"/>
    <s v="Palvelu digitalisoitu lukuun ottamatta pienasiakasprosessia, jonka digitalisointi  ylittää merkittävästi kustannuksista saatavat hyödyt."/>
    <m/>
    <x v="0"/>
    <x v="1"/>
    <s v=""/>
    <s v=""/>
  </r>
  <r>
    <s v="Ilmoitus vedenjakelualueesta"/>
    <m/>
    <s v="Vedenjakelualueesta ilmoittaminen"/>
    <x v="1"/>
    <s v="0.5"/>
    <m/>
    <m/>
    <s v="Pieni volyymi"/>
    <s v="Terveydensuojelulaki (763/1994)"/>
    <x v="1"/>
    <x v="6"/>
    <s v="yli 100 000"/>
    <s v="Sosiaali- ja terveysministeriö"/>
  </r>
  <r>
    <s v="Ilmoitus vedenjakelualueesta"/>
    <s v="Talousvettä toimittavan laitoksen, jolla ei ole omaa vedenhankintaa, sekä kiinteistöjen yhteisen talousvesikaivon haltijan tulee ilmoittaa vedenjakelualueen perustamisesta tai muuttamisesta 30 vrk ennen toiminnan aloittamista. Myös lopettamisesta ilmoitettava."/>
    <s v="Vedenjakelualueesta ilmoittaminen"/>
    <x v="1"/>
    <s v="0.5"/>
    <s v="Myöhemmin"/>
    <s v="Myös luonnollisille henkilöille"/>
    <s v="Digitalisoinnin kehittäminen valtion tietojärjestelmässä on riippuvainen valtion panostuksista."/>
    <s v="Terveydensuojelulaki (763/1994)"/>
    <x v="1"/>
    <x v="6"/>
    <s v="40 001 - 100 000"/>
    <s v="Sosiaali- ja terveysministeriö"/>
  </r>
  <r>
    <s v="Talousvettä toimittavan laitoksen hyväksyminen"/>
    <s v="Hakemus vesilaitoksen toiminnan hyväksymisestä terveydensuojeluviranomaiselle Rovakaaren ympäristöterveydenhuollon toiminta-alueella (Rovaniemi, Ranua, Pello, Ylitornio, Kolari). Hakemus on tehtävä talousveden toimittamisesta ja vedenoton, vedenkäsittelyn, veden laadun tai jakelun olennaisesta muuttamisesta."/>
    <s v="Vedenjakelualueesta ilmoittaminen"/>
    <x v="0"/>
    <s v="0.5"/>
    <s v="Myöhemmin"/>
    <s v="Vain elinkeinotoimintaa harjoittaville"/>
    <s v="ei tietoa milloin asioinnin aloitus siirtyy valtakunnalliseen ympäristöterveydenhuollon sähköiseen ilmoituspalveluun ILPPAan (Ruokavirasto).  ilppa.fi"/>
    <s v="Terveydensuojelulaki (763/1994)"/>
    <x v="1"/>
    <x v="13"/>
    <s v="40 001 - 100 000"/>
    <s v="Sosiaali- ja terveysministeriö"/>
  </r>
  <r>
    <s v="Ilmoitus talousveden toimittamisesta tai käytöstä vedenjakelualueella"/>
    <s v="Ilmoitetaan Rovakaaren ympäristöterveydenhuollon toiminta-alueella (Rovaniemi, Ranua, Pello, Ylitornio, Kolari) pelkkä talousveden toimittaminen tai ottaminen omilla laitteilla ja käyttäminen sitä osana julkista tai kaupallista toimintaa."/>
    <s v="Vedenjakelualueesta ilmoittaminen"/>
    <x v="0"/>
    <s v="Ei digitoteutusta"/>
    <s v="Myöhemmin"/>
    <s v="Vain elinkeinotoimintaa harjoittaville"/>
    <s v="ei tietoa milloin asioinnin aloitus siirtyy valtakunnalliseen ympäristöterveydenhuollon sähköiseen ilmoituspalveluun ILPPAan (Ruokavirasto).  ilppa.fi"/>
    <s v="Terveydensuojelulaki (763/1994)"/>
    <x v="1"/>
    <x v="13"/>
    <s v="40 001 - 100 000"/>
    <s v="Sosiaali- ja terveysministeriö"/>
  </r>
  <r>
    <s v="Veneen erityistunnuksen varaaminen"/>
    <s v="Asiakas saa halutessaan vesikulkuneuvolle haluamansa vapaan rekisteritunnuksen maksua vastaan. Tunnuksen voi varata etukäteen. "/>
    <s v="Veneen erityistunnuksen varaaminen"/>
    <x v="1"/>
    <s v="0.3"/>
    <s v="Myöhemmin"/>
    <s v="Myös luonnollisille henkilöille"/>
    <s v="Tulee tarkistaa useasta järjestelmästä, onko tunnus vapaa."/>
    <m/>
    <x v="0"/>
    <x v="0"/>
    <s v=""/>
    <s v=""/>
  </r>
  <r>
    <s v="Veneen rekisteriotteen tilaus"/>
    <s v="Asiakas voi tilata mistä tahansa vesikulkuneuvosta allekirjoitetun ja leimatun rekisteriotteen.  Ilman leimaa ja allekirjoitusta tämän voi tulostaa jo sähköisenä. "/>
    <s v="Veneen rekisteriotteen tilaus"/>
    <x v="2"/>
    <s v="0.3"/>
    <s v="Myöhemmin"/>
    <s v="Myös luonnollisille henkilöille"/>
    <s v="Yleinen taloudellinen tilanne"/>
    <m/>
    <x v="0"/>
    <x v="0"/>
    <s v=""/>
    <s v=""/>
  </r>
  <r>
    <s v="Veneen rekisteritunnuksen siirtäminen"/>
    <s v="Asiakas voi siirtää rekisteritunnuksen veneeltä toiselle maksua vastaan."/>
    <s v="Veneen rekisteritunnuksen siirtäminen"/>
    <x v="1"/>
    <s v="0.3"/>
    <s v="Myöhemmin"/>
    <s v="Myös luonnollisille henkilöille"/>
    <s v="Yleinen taloudellinen tilanne"/>
    <m/>
    <x v="0"/>
    <x v="0"/>
    <s v=""/>
    <s v=""/>
  </r>
  <r>
    <s v="Veneen tietojen muuttaminen"/>
    <s v="Asiakas voi muuttaa veneen tietoja rekisteriin. "/>
    <s v="Veneen tietojen muuttaminen"/>
    <x v="1"/>
    <s v="1.0"/>
    <m/>
    <s v="Myös luonnollisille henkilöille"/>
    <m/>
    <m/>
    <x v="0"/>
    <x v="0"/>
    <s v=""/>
    <s v=""/>
  </r>
  <r>
    <s v="Veneilyjärjestön laatukäsikirjan auditointi"/>
    <s v="Veneilyjärjestön laatukäsikirjan auditointi."/>
    <s v="Veneilyjärjestön laatukäsikirjan auditointi"/>
    <x v="0"/>
    <s v="Ei digitoteutusta"/>
    <s v="Myöhemmin"/>
    <m/>
    <s v="Yleinen taloudellinen tilanne"/>
    <m/>
    <x v="0"/>
    <x v="0"/>
    <s v=""/>
    <s v=""/>
  </r>
  <r>
    <s v="Venepaikkahakemus"/>
    <s v="Kaupungin venepaikat ovat vuokrattavissa"/>
    <s v="Venepaikkahakemus"/>
    <x v="0"/>
    <s v="1.0"/>
    <m/>
    <s v="Myös luonnollisille henkilöille"/>
    <m/>
    <m/>
    <x v="1"/>
    <x v="6"/>
    <s v="40 001 - 100 000"/>
    <s v=""/>
  </r>
  <r>
    <s v="Venäjän puutullikiintiöluvan hakeminen"/>
    <s v="Tuoja voi hakea alennettua vientitullia Venäjältä EU:hun tuotavalle kuuselle ja männylle."/>
    <s v="Venäjän puutullikiintiöluvan hakeminen"/>
    <x v="0"/>
    <s v="0.5"/>
    <s v="Myöhemmin"/>
    <s v="Vain elinkeinotoimintaa harjoittaville"/>
    <m/>
    <m/>
    <x v="0"/>
    <x v="1"/>
    <s v=""/>
    <s v=""/>
  </r>
  <r>
    <s v="Verkkolaskutus"/>
    <s v="Liiketilojen ja vuokrahuoneistojen vuokrat, palvelumyynti ja ostot"/>
    <s v="Verkkolaskutus"/>
    <x v="3"/>
    <s v="0.5"/>
    <s v="Q3/2022"/>
    <s v="Myös luonnollisille henkilöille"/>
    <m/>
    <m/>
    <x v="0"/>
    <x v="22"/>
    <s v=""/>
    <s v=""/>
  </r>
  <r>
    <s v="Verkkotietopiste"/>
    <s v="Verkkotietopiste.fi -palvelusta voi hakea tietoa verkkojen rakentamissuunnitelmista yhteisrakentamisen sopimiseksi. Lisäksi palvelusta saa tietoa siitä, keillä verkkotoimijoilla voi olla verkkoja haetulla alueella."/>
    <s v="Verkkotietopiste"/>
    <x v="2"/>
    <s v="1.0"/>
    <m/>
    <s v="Myös luonnollisille henkilöille"/>
    <m/>
    <m/>
    <x v="0"/>
    <x v="0"/>
    <s v=""/>
    <s v=""/>
  </r>
  <r>
    <s v="Verkkotunnusvälittäjän tietoturvaloukkausilmoitus"/>
    <s v="Lakisääteinen velvoite ilmoittaa verkkotunnusvälitystoimintaan kohdistuvasta tietoturvaloukkauksesta. Yhteinen palvelu KTK:n kanssa. Asiointipalvelun osalta ei ole kehittämistarvetta."/>
    <s v="Verkkotunnusvälittäjän tietoturvaloukkausilmoitus"/>
    <x v="1"/>
    <s v="0.5"/>
    <m/>
    <s v="Myös luonnollisille henkilöille"/>
    <m/>
    <m/>
    <x v="0"/>
    <x v="0"/>
    <s v=""/>
    <s v=""/>
  </r>
  <r>
    <s v="Verohuojennuksen hakeminen"/>
    <s v="Yritys voi hakea veronhuojennusta, jos Tulli on kantanut arvonlisäveron tai valmisteveron tullauksen yhteydessä tai väylämaksua."/>
    <s v="Verohuojennuksen hakeminen"/>
    <x v="0"/>
    <s v="0.5"/>
    <s v="Myöhemmin"/>
    <s v="Myös luonnollisille henkilöille"/>
    <m/>
    <m/>
    <x v="0"/>
    <x v="1"/>
    <s v=""/>
    <s v=""/>
  </r>
  <r>
    <s v="Veroilmoitus, tuloverotus"/>
    <s v="Voit antaa ilmoituksen toiminnan tuloista ja menoista OmaVerossa, Ilmoitin.fi-palvelussa tai rajapinnan kautta. OmaVerossa voi myös hakea lisäaikaa veroilmoituksen antamiseen."/>
    <s v="Veroilmoitus, tuloverotus"/>
    <x v="1"/>
    <s v="yli 1.1"/>
    <m/>
    <s v="Myös luonnollisille henkilöille"/>
    <m/>
    <m/>
    <x v="0"/>
    <x v="1"/>
    <s v=""/>
    <s v=""/>
  </r>
  <r>
    <s v="Verojen maksaminen"/>
    <s v="Voit maksaa verosi OmaVerossa. Jos maksat veron OmaVeron kautta, maksupäivä on aina kuluva päivä, jota ei voi muuttaa. Maksu näkyy OmaVerossa yleensä 1–2 arkipäivän kuluttua maksusta."/>
    <s v="Verojen maksaminen"/>
    <x v="3"/>
    <s v="1.1"/>
    <m/>
    <s v="Myös luonnollisille henkilöille"/>
    <m/>
    <m/>
    <x v="0"/>
    <x v="1"/>
    <s v=""/>
    <s v=""/>
  </r>
  <r>
    <s v="Työkorvaus verokortti arvolisäverovelvolliselle tai ei-arvonlisäverovelvolliselle"/>
    <s v="Verokortti"/>
    <s v="Verokortti"/>
    <x v="1"/>
    <s v="1.1"/>
    <m/>
    <s v="Myös luonnollisille henkilöille"/>
    <m/>
    <m/>
    <x v="0"/>
    <x v="1"/>
    <s v=""/>
    <s v=""/>
  </r>
  <r>
    <s v="Veronumerorekisteröinti"/>
    <s v="Ammatinharjoittaja voi merkitä veronumeron rekisteriin OmaVerossa. Yritys tai yhteisö voi työnantajana hakea työntekijöilleen veronumerot OmaVerosta tai Ilmoitin.fi-palvelun kautta."/>
    <s v="Veronumerorekisteröinti"/>
    <x v="1"/>
    <s v="1.1"/>
    <m/>
    <s v="Myös luonnollisille henkilöille"/>
    <m/>
    <m/>
    <x v="0"/>
    <x v="1"/>
    <s v=""/>
    <s v=""/>
  </r>
  <r>
    <s v="Verovelkatodistus"/>
    <s v="Yritys tai yhteisö voi tilata verovelkatodistuksen OmaVerosta tai sähköisellä lomakkeella (vero.fi/verovelkatodistus). OmaVerossa tilattu todistus toimitetaan palveluun heti tilauksen jälkeen ja sen voi tulostaa sieltä itse."/>
    <s v="Verovelkatodistus"/>
    <x v="2"/>
    <s v="1.1"/>
    <m/>
    <s v="Vain elinkeinotoimintaa harjoittaville"/>
    <m/>
    <m/>
    <x v="0"/>
    <x v="1"/>
    <s v=""/>
    <s v=""/>
  </r>
  <r>
    <s v="Vesialueen vuokraus"/>
    <s v="Vesialuetta voi vuokrata esimerkiksi ravintolalaivalle ja vedenpäällistä terassia varten."/>
    <s v="Vesialueen vuokraus"/>
    <x v="3"/>
    <s v="0.5"/>
    <m/>
    <m/>
    <m/>
    <m/>
    <x v="1"/>
    <x v="6"/>
    <s v="yli 100 000"/>
    <s v=""/>
  </r>
  <r>
    <s v="Vesikulkuneuvojen sopimusrekisteröijäksi Traficomille"/>
    <s v="Traficom hankkii rekisteröintitoiminnan järjestämiseksi tarvittavat avustavat palvelut julkisilta tai yksityisiltä yhteisöiltä (sopimusrekisteröijä)."/>
    <s v="Vesikulkuneuvojen sopimusrekisteröijäksi Traficomille"/>
    <x v="3"/>
    <s v="0.3"/>
    <s v="Myöhemmin"/>
    <s v="Vain elinkeinotoimintaa harjoittaville"/>
    <s v="Vahva sähköinen tunnistautuminen ja sähköinen allekirjoitus eivät ole käytössä"/>
    <m/>
    <x v="0"/>
    <x v="0"/>
    <s v=""/>
    <s v=""/>
  </r>
  <r>
    <s v="Vesikulkuneuvojen tietotuotteet - Beta"/>
    <s v="Palvelusta voi tilata ajantasaista tietoa vesikulkuneuvoista. Tilauksessa valitut eri tietotuotteet muodostavat yhden siirtotiedoston, joka sisältää yksittäisille vesikulkuneuvoille tilauksessa valittujen tietotuotteiden tietosisällöt."/>
    <s v="Vesikulkuneuvojen tietotuotteet - Beta"/>
    <x v="2"/>
    <s v="1.0"/>
    <m/>
    <s v="Myös luonnollisille henkilöille"/>
    <m/>
    <m/>
    <x v="0"/>
    <x v="0"/>
    <s v=""/>
    <s v=""/>
  </r>
  <r>
    <s v="Vesikulkuneuvojen/moottoreiden ennakkoilmoittajaksi Traficomille"/>
    <s v="Ennakkoilmoittajan tehtäviin kuuluu veneen tai moottorin tietojen tallentaminen vesikulkuneuvorekisteriin ennen rekisteröintiä."/>
    <s v="Vesikulkuneuvojen/moottoreiden ennakkoilmoittajaksi Traficomille"/>
    <x v="3"/>
    <s v="0.3"/>
    <s v="Myöhemmin"/>
    <s v="Vain elinkeinotoimintaa harjoittaville"/>
    <s v="Vahva sähköinen tunnistautuminen ja sähköinen allekirjoitus eivät ole käytössä"/>
    <m/>
    <x v="0"/>
    <x v="0"/>
    <s v=""/>
    <s v=""/>
  </r>
  <r>
    <s v="Vesikulkuneuvon ensirekisteröinti"/>
    <s v="Vesikulkuneuvo ja sen moottori tulee rekisteröidä liikenteen palveluista annetun lain (320/2017) VI osassa tarkoitettuun liikenneasioiden rekisteriin, jos se kuuluu rekisteröintivelvollisuuden piiriin."/>
    <s v="Vesikulkuneuvon ensirekisteröinti"/>
    <x v="1"/>
    <s v="1.0"/>
    <m/>
    <s v="Myös luonnollisille henkilöille"/>
    <m/>
    <m/>
    <x v="0"/>
    <x v="0"/>
    <s v=""/>
    <s v=""/>
  </r>
  <r>
    <s v="Vesikulkuneuvon lopullinen poisto"/>
    <s v="Lopullisella poistolla tarkoitetaan vesikulkuneuvon poistamista rekisteristä niin, ettei se enää koskaan palaa rekisteriin."/>
    <s v="Vesikulkuneuvon lopullinen poisto"/>
    <x v="1"/>
    <s v="0.3"/>
    <s v="Myöhemmin"/>
    <s v="Myös luonnollisille henkilöille"/>
    <s v="Yleinen taloudellinen tilanne"/>
    <m/>
    <x v="0"/>
    <x v="0"/>
    <s v=""/>
    <s v=""/>
  </r>
  <r>
    <s v="Vesikulkuneuvon luovutus tuntemattomalle"/>
    <s v="Vesikulkuneuvon myyjä voi tehdä luovutusilmoituksen tuntemattomalle, jos uusi omistaja ei ole tiedossa, eikä hän ole rekisteröinyt vesikulkuneuvoa nimilleen."/>
    <s v="Vesikulkuneuvon luovutus tuntemattomalle"/>
    <x v="1"/>
    <s v="0.3"/>
    <s v="Myöhemmin"/>
    <s v="Myös luonnollisille henkilöille"/>
    <s v="Yleinen taloudellinen tilanne"/>
    <m/>
    <x v="0"/>
    <x v="0"/>
    <s v=""/>
    <s v=""/>
  </r>
  <r>
    <s v="Vesikulkuneuvon luovutusilmoitus"/>
    <s v="Vesikulkuneuvon myyjä voi tehdä ilmoituksen omistajuutensa päättymisestä. Luovutusilmoitus päättää myyjän velvollisuudet vesikulkuneuvoa kohtaan."/>
    <s v="Vesikulkuneuvon luovutusilmoitus"/>
    <x v="1"/>
    <s v="1.0"/>
    <m/>
    <s v="Myös luonnollisille henkilöille"/>
    <m/>
    <m/>
    <x v="0"/>
    <x v="0"/>
    <s v=""/>
    <s v=""/>
  </r>
  <r>
    <s v="Vesikulkuneuvon moottorin vaihto"/>
    <s v="Vesikulkuneuvon omistajan tai haltijan velvollisuus on ilmoittaa rekisteriin, jos vaihtaa vesikulkuneuvolle moottorin. "/>
    <s v="Vesikulkuneuvon moottorin vaihto"/>
    <x v="1"/>
    <s v="1.0"/>
    <m/>
    <s v="Myös luonnollisille henkilöille"/>
    <m/>
    <m/>
    <x v="0"/>
    <x v="0"/>
    <s v=""/>
    <s v=""/>
  </r>
  <r>
    <s v="Vesikulkuneuvon omistajanvaihdos"/>
    <s v="Rekisteröidyn vesikulkuneuvon omistajanmuutos tulee tehdä viimeistään 30 päivän sisällä kaupanteosta."/>
    <s v="Vesikulkuneuvon omistajanvaihdos"/>
    <x v="1"/>
    <s v="1.0"/>
    <m/>
    <s v="Myös luonnollisille henkilöille"/>
    <m/>
    <m/>
    <x v="0"/>
    <x v="0"/>
    <s v=""/>
    <s v=""/>
  </r>
  <r>
    <s v="Vesikulkuneuvon rekisteristä poisto"/>
    <s v="Vesikulkuneuvo tulee poistaa rekisteristä, jos se on lunastettu, myyty ulkomaille, viety ulkomaille, poistettu käytöstä, rikkoutunut, uponnut tai anastettu. Poiston voi tehdä myös, jos vesikulkuneuvo ei täytä enää rekisteröinnin edellytyksiä."/>
    <s v="Vesikulkuneuvon rekisteristä poisto"/>
    <x v="1"/>
    <s v="1.0"/>
    <m/>
    <s v="Myös luonnollisille henkilöille"/>
    <m/>
    <m/>
    <x v="0"/>
    <x v="0"/>
    <s v=""/>
    <s v=""/>
  </r>
  <r>
    <s v="Vesikulkuneuvon rekisteritiedot"/>
    <s v="Voit tarkastaa omat tai julkiset vesikulkuneuvotiedot. Voit tehdä asiakirjatilauksen veneen tiedoista."/>
    <s v="Vesikulkuneuvon rekisteritiedot"/>
    <x v="2"/>
    <s v="1.0"/>
    <m/>
    <s v="Myös luonnollisille henkilöille"/>
    <m/>
    <m/>
    <x v="0"/>
    <x v="0"/>
    <s v=""/>
    <s v=""/>
  </r>
  <r>
    <s v="Vesikulkuneuvon rekisteröintitodistuksen tilaaminen"/>
    <s v="Vesikulkuneuvon omistaja tai haltija voi halutessaan tilata uuden rekisteröintitodistuksen (esim. kadonneen tilalle) tai sen kaksoiskappaleen."/>
    <s v="Vesikulkuneuvon rekisteröintitodistuksen tilaaminen"/>
    <x v="2"/>
    <s v="1.0"/>
    <m/>
    <s v="Myös luonnollisille henkilöille"/>
    <m/>
    <m/>
    <x v="0"/>
    <x v="0"/>
    <s v=""/>
    <s v=""/>
  </r>
  <r>
    <s v="Vesikulkuneuvon uudelleenrekisteröinti"/>
    <s v="Rekisteristä poistetun vesikulkuneuvon voi rekisteröidä uudelleen, kun se otetaan taas vesiliikennekäyttöön Suomessa."/>
    <s v="Vesikulkuneuvon uudelleenrekisteröinti"/>
    <x v="1"/>
    <s v="1.0"/>
    <m/>
    <s v="Myös luonnollisille henkilöille"/>
    <m/>
    <m/>
    <x v="0"/>
    <x v="0"/>
    <s v=""/>
    <s v=""/>
  </r>
  <r>
    <s v="Vesikulkuneuvon valmistajatunnuksen myöntäminen"/>
    <s v="Myönnetään huvivenedirektiivinmukainen valmistajatunnus hakijalle."/>
    <s v="Vesikulkuneuvon valmistajatunnuksen myöntäminen"/>
    <x v="0"/>
    <s v="0.3"/>
    <s v="Myöhemmin"/>
    <m/>
    <s v="Yleinen taloudellinen tilanne"/>
    <m/>
    <x v="0"/>
    <x v="0"/>
    <s v=""/>
    <s v=""/>
  </r>
  <r>
    <s v="Vesikulkuneuvon varmenne"/>
    <s v="Varmenne on 6 merkkiä pitkä koodi, joka oikeuttaa tekemään vesikulkuneuvolle sen omistaja- ja haltijatietoihin liittyviä muutoksia."/>
    <s v="Vesikulkuneuvon varmenne"/>
    <x v="2"/>
    <s v="1.0"/>
    <m/>
    <s v="Myös luonnollisille henkilöille"/>
    <m/>
    <m/>
    <x v="0"/>
    <x v="0"/>
    <s v=""/>
    <s v=""/>
  </r>
  <r>
    <s v="Terveydensuojelulain mukainen lomake vesilaitoshakemus"/>
    <s v="Hakemus talousvettä toimittavasta laitoksesta."/>
    <s v="Vesilaitoksen tai vesiosuuskunnan perustamisilmoitus"/>
    <x v="0"/>
    <s v="0.3"/>
    <s v="Q4/2021"/>
    <m/>
    <m/>
    <s v="Vesihuoltolaki (119/2001)"/>
    <x v="1"/>
    <x v="3"/>
    <s v="alle 6001"/>
    <s v="Maa- ja metsätalousministeriö"/>
  </r>
  <r>
    <s v="KRP - Ympäristöterveydenhuolto: Hakemus vesilaitoksen tai vesiosuuskunnan perustamisesta"/>
    <s v="Hakemus vesilaitoksen tai vesiosuuskunnan perustamisesta"/>
    <s v="Vesilaitoksen tai vesiosuuskunnan perustamisilmoitus"/>
    <x v="0"/>
    <s v="0.5"/>
    <s v="Q4/2022"/>
    <s v="Myös luonnollisille henkilöille"/>
    <m/>
    <s v="Vesihuoltolaki (119/2001)"/>
    <x v="1"/>
    <x v="10"/>
    <s v="yli 100 000"/>
    <s v="Maa- ja metsätalousministeriö"/>
  </r>
  <r>
    <s v="Hakemus talousvettä toimittavan laitoksen hyväksymiseksi"/>
    <s v="Verkkosivuilta tulostettava lomake. Vastuualue: Terveysvalvonta"/>
    <s v="Vesilaitoksen tai vesiosuuskunnan perustamisilmoitus"/>
    <x v="0"/>
    <s v="0.3"/>
    <s v="Q4/2021"/>
    <s v="Myös luonnollisille henkilöille"/>
    <s v="VATI-kohdetietojärjestelmän kehittäjät eivät toteuta Suomi.fi kautta täytettävien sähköisten lomakeiden käyttöönottoa jo vuonna 2021."/>
    <s v="Vesihuoltolaki (119/2001)"/>
    <x v="1"/>
    <x v="11"/>
    <s v="40 001 - 100 000"/>
    <s v="Maa- ja metsätalousministeriö"/>
  </r>
  <r>
    <s v="Hakemus vesilaitoksen tai vesiosuuskunnan perustamisesta"/>
    <s v="Talosvettä toimittavan laitoksen, jolla on omaa vedenhankintaa, on haettava hyväksyntää 3 kk ennen toiminnan aloittamista tai muuttamista. Lopettamisesta tulee ilmoittaa."/>
    <s v="Vesilaitoksen tai vesiosuuskunnan perustamisilmoitus"/>
    <x v="0"/>
    <s v="0.5"/>
    <s v="Myöhemmin"/>
    <s v="Myös luonnollisille henkilöille"/>
    <s v="Digitalisoinnin kehittäminen valtion tietojärjestelmässä on riippuvainen valtion panostuksista. Lupahakemusten määrä on erittäin pieni, joten digitalisointia ei ole kannattavaa tehdä kunnassa. Asia mukana kehittämislistassa, muttei kovin korkealla prioriteetilla."/>
    <s v="Vesihuoltolaki (119/2001)"/>
    <x v="1"/>
    <x v="6"/>
    <s v="40 001 - 100 000"/>
    <s v="Maa- ja metsätalousministeriö"/>
  </r>
  <r>
    <s v="Hakemus vesilaitoksen tai vesiosuuskunnan perustamisesta"/>
    <s v="Vesilaitoksen tai vesiosuuskunnan perustamisesta tulee tehdä hakemus kaupunkiympäristön toimialan elintarviketurvallisuusyksikköön."/>
    <s v="Vesilaitoksen tai vesiosuuskunnan perustamisilmoitus"/>
    <x v="0"/>
    <s v="0.5"/>
    <m/>
    <s v="Myös luonnollisille henkilöille"/>
    <s v="Ruokavirasto valmistelee. Ruokaviraston ilppa-Ympäristöterveydenhuollon sähköisen ilmoituspalvelun toimivuus"/>
    <s v="Vesihuoltolaki (119/2001)"/>
    <x v="1"/>
    <x v="15"/>
    <s v="yli 100 000"/>
    <s v="Maa- ja metsätalousministeriö"/>
  </r>
  <r>
    <s v="Vesilaitoksen tai vesiosuuskunnan perustamisilmoitus"/>
    <s v="Talousvesilaitoksen hyväksyminen"/>
    <s v="Vesilaitoksen tai vesiosuuskunnan perustamisilmoitus"/>
    <x v="0"/>
    <s v="0.5"/>
    <m/>
    <s v="Vain elinkeinotoimintaa harjoittaville"/>
    <m/>
    <s v="Vesihuoltolaki (119/2001)"/>
    <x v="1"/>
    <x v="7"/>
    <s v="40 001 - 100 000"/>
    <s v="Maa- ja metsätalousministeriö"/>
  </r>
  <r>
    <s v="Vesitaloushankkeen lupa"/>
    <s v="Lupa haetaan kansallisessa asiointijärjestelmässä."/>
    <s v="Vesilaitoksen tai vesiosuuskunnan perustamisilmoitus"/>
    <x v="0"/>
    <s v="0.5"/>
    <m/>
    <s v="Myös luonnollisille henkilöille"/>
    <m/>
    <s v="Vesihuoltolaki (119/2001)"/>
    <x v="1"/>
    <x v="7"/>
    <s v="40 001 - 100 000"/>
    <s v="Maa- ja metsätalousministeriö"/>
  </r>
  <r>
    <s v="Vesimikrobien analytiikka"/>
    <s v="Terveyden ja hyvinvoinnin laitoksen Vesimikrobiologian laboratorio analysoi mm. mikrobien ja legionellabakteerien esiintymistä vesinäytteistä. Palvelu on tarkoitettu viranomaisille ja vesilaitoksille."/>
    <s v="Vesimikrobien analytiikka"/>
    <x v="3"/>
    <s v="0.5"/>
    <s v="Myöhemmin"/>
    <m/>
    <s v="Toiminnalliset syyt. Asiointipalvelua ei voida kokonaisuudessaan digitalisoida fyysisistä näytteistä johtuen"/>
    <m/>
    <x v="0"/>
    <x v="9"/>
    <s v=""/>
    <s v=""/>
  </r>
  <r>
    <s v="Hakemus vesilaitoksen tai vesiosuuskunnan perustamisesta"/>
    <m/>
    <s v="Vesilaitos"/>
    <x v="0"/>
    <s v="Ei digitoteutusta"/>
    <s v="Q4/2022"/>
    <s v="Myös luonnollisille henkilöille"/>
    <m/>
    <s v="Vesihuoltolaki (119/2001)"/>
    <x v="1"/>
    <x v="3"/>
    <s v="alle 6001"/>
    <s v="Maa- ja metsätalousministeriö"/>
  </r>
  <r>
    <s v="Vesimittarien lukeminen"/>
    <s v="Vesiliittymien omistajat ilmoittavat mittarilukemat"/>
    <s v="Vesimittarilukeman ilmoittaminen"/>
    <x v="1"/>
    <s v="0.5"/>
    <s v="Q4/2022"/>
    <m/>
    <m/>
    <s v="Vesihuoltolaki (119/2001)"/>
    <x v="1"/>
    <x v="16"/>
    <s v="10 001 - 20 000"/>
    <s v="Maa- ja metsätalousministeriö"/>
  </r>
  <r>
    <s v="Vesiliikelaitos"/>
    <s v="VesikantaPlus sekä KulutusWeb"/>
    <s v="Vesimittarilukeman ilmoittaminen"/>
    <x v="1"/>
    <s v="0.5"/>
    <s v="Myöhemmin"/>
    <s v="Myös luonnollisille henkilöille"/>
    <m/>
    <s v="Vesihuoltolaki (119/2001)"/>
    <x v="1"/>
    <x v="10"/>
    <s v="20 001 - 40 000"/>
    <s v="Maa- ja metsätalousministeriö"/>
  </r>
  <r>
    <s v="Vesihuolto"/>
    <s v="Palvelusta löytyy Kuopio hyväksytyt vesihuollon toiminta-alueet. Toiminta-alueen kiinteistöllä on pääsääntöisesti liittymisvelvollisuus vesihuoltoon."/>
    <s v="Vesimittarilukeman ilmoittaminen"/>
    <x v="3"/>
    <s v="0.3"/>
    <s v="Q4/2022"/>
    <s v="Myös luonnollisille henkilöille"/>
    <m/>
    <s v="Vesihuoltolaki (119/2001)"/>
    <x v="1"/>
    <x v="2"/>
    <s v="yli 100 000"/>
    <s v="Maa- ja metsätalousministeriö"/>
  </r>
  <r>
    <s v="Vesimittarilukeman ilmoittaminen"/>
    <m/>
    <s v="Vesimittarilukeman ilmoittaminen"/>
    <x v="1"/>
    <s v="0.5"/>
    <s v="Q4/2021"/>
    <s v="Myös luonnollisille henkilöille"/>
    <m/>
    <s v="Vesihuoltolaki (119/2001)"/>
    <x v="1"/>
    <x v="23"/>
    <s v="10 001 - 20 000"/>
    <s v="Maa- ja metsätalousministeriö"/>
  </r>
  <r>
    <s v="Vesihuoltopalvelu"/>
    <s v="Vesimittari-ilmoitus"/>
    <s v="Vesimittarilukeman ilmoittaminen"/>
    <x v="3"/>
    <s v="1.0"/>
    <m/>
    <s v="Myös luonnollisille henkilöille"/>
    <m/>
    <s v="Vesihuoltolaki (119/2001)"/>
    <x v="1"/>
    <x v="15"/>
    <s v="10 001 - 20 000"/>
    <s v="Maa- ja metsätalousministeriö"/>
  </r>
  <r>
    <s v="Vesimittarilukeman ilmoittaminen"/>
    <m/>
    <s v="Vesimittarilukeman ilmoittaminen"/>
    <x v="3"/>
    <s v="0.5"/>
    <s v="Myöhemmin"/>
    <s v="Myös luonnollisille henkilöille"/>
    <s v="Ohjelmistointegroinnin kalleus"/>
    <s v="Vesihuoltolaki (119/2001)"/>
    <x v="1"/>
    <x v="25"/>
    <s v="alle 6001"/>
    <s v="Maa- ja metsätalousministeriö"/>
  </r>
  <r>
    <s v="Vedenjakelualueesta ilmoittaminen"/>
    <s v="Ilmoitus merkittävästä talousveden jakelusta"/>
    <s v="Vesimittarilukeman ilmoittaminen"/>
    <x v="1"/>
    <s v="0.5"/>
    <m/>
    <s v="Vain elinkeinotoimintaa harjoittaville"/>
    <m/>
    <s v="Vesihuoltolaki (119/2001)"/>
    <x v="1"/>
    <x v="7"/>
    <s v="40 001 - 100 000"/>
    <s v="Maa- ja metsätalousministeriö"/>
  </r>
  <r>
    <s v="Vesistörakenteen valmistumisilmoitus"/>
    <m/>
    <s v="Vesistörakenteen valmistumisilmoitus"/>
    <x v="1"/>
    <s v="0.3"/>
    <s v="Myöhemmin"/>
    <m/>
    <s v="Yleinen taloudellinen tilanne"/>
    <m/>
    <x v="0"/>
    <x v="0"/>
    <s v=""/>
    <s v=""/>
  </r>
  <r>
    <s v="Vesimittarilukeman ilmoittaminen"/>
    <s v="Vesimittarinlukema on ilmoitettavissa verkkopalvelussa"/>
    <s v="Vesimittarilukeman ilmoittaminen"/>
    <x v="1"/>
    <s v="1.0"/>
    <m/>
    <s v="Myös luonnollisille henkilöille"/>
    <m/>
    <s v="Vesihuoltolaki (119/2001)"/>
    <x v="1"/>
    <x v="7"/>
    <s v="40 001 - 100 000"/>
    <s v="Maa- ja metsätalousministeriö"/>
  </r>
  <r>
    <s v="Hakemus talousvettä toimittavan laitoksen perustamisesta"/>
    <s v="Talousvettä toimittavan laitoksen, jolla on omaa veden tuotantoa tai käsittelyä, on haettava toimintansa hyväksymistä kunnan terveydensuojeluviranomaiselta viimeistään 3 kuukautta ennen suunniteltua toiminnan aloittamista. Talousvettä ei saa toimittaa ennen kuin toiminta on hyväksytty."/>
    <s v="Vesitaloushankkeen lupa"/>
    <x v="0"/>
    <s v="0.5"/>
    <m/>
    <m/>
    <s v="Pieni volyymi"/>
    <s v="Vesihuoltolaki (119/2001)"/>
    <x v="1"/>
    <x v="6"/>
    <s v="yli 100 000"/>
    <s v="Maa- ja metsätalousministeriö"/>
  </r>
  <r>
    <s v="Ympäristönsuojelu, vesilain mukainen lupa eli vesilupa"/>
    <s v="Vesilain mukainen lupa, vesilupa"/>
    <s v="Vesitaloushankkeen lupa"/>
    <x v="0"/>
    <s v="0.3"/>
    <s v="Myöhemmin"/>
    <s v="Myös luonnollisille henkilöille"/>
    <s v="Mielellään digitalisoidaan, mutta ei ole resursseja itse viedä asiaa eteenpäin."/>
    <s v="Vesihuoltolaki (119/2001)"/>
    <x v="1"/>
    <x v="6"/>
    <s v="40 001 - 100 000"/>
    <s v="Maa- ja metsätalousministeriö"/>
  </r>
  <r>
    <s v="Vesityökortti"/>
    <s v="Talous- tai allasvesihygieeninen osaaminen osoitetaan suorittamalla osaamistesti, jonka hyväksytysti suorittaneet saavat vesityökortin."/>
    <s v="Vesityökortti"/>
    <x v="0"/>
    <s v="Ei digitoteutusta"/>
    <s v="Q1/2022"/>
    <s v="Myös luonnollisille henkilöille"/>
    <m/>
    <m/>
    <x v="0"/>
    <x v="9"/>
    <s v=""/>
    <s v=""/>
  </r>
  <r>
    <s v="Ympäristönsuojelu, vesistötyöt ja ojitus"/>
    <s v="Vesistötyöt ja ojitus"/>
    <s v="Vesitaloushankkeen lupa"/>
    <x v="0"/>
    <s v="0.3"/>
    <s v="Myöhemmin"/>
    <s v="Myös luonnollisille henkilöille"/>
    <s v="Mielellään digitalisoidaan, mutta ei ole resursseja itse viedä asiaa eteenpäin."/>
    <s v="Vesihuoltolaki (119/2001)"/>
    <x v="1"/>
    <x v="6"/>
    <s v="40 001 - 100 000"/>
    <s v="Maa- ja metsätalousministeriö"/>
  </r>
  <r>
    <s v="Ilmoitus vesivälitteisestä epidemiasta"/>
    <s v="Sairastunut sekä vettä toimittava laitos, uimarannan tai uima-altaan ylläpitäjä voivat tehdä sähköisen ilmoituksen epäillystä vesiepidemiasta"/>
    <s v="Vesivälitteisen epidemian ilmoitus"/>
    <x v="1"/>
    <s v="Ei digitoteutusta"/>
    <s v="Myöhemmin"/>
    <s v="Myös luonnollisille henkilöille"/>
    <s v="Digitalisoinnin kehittäminen valtion tietojärjestelmässä on riippuvainen valtion panostuksista. On mukana kehityslistalla, prioriteetti ei kovin korkea. Ilmoitukset melko harvinaisia."/>
    <s v="Tartuntatautilaki (1227/2016)"/>
    <x v="1"/>
    <x v="6"/>
    <s v="40 001 - 100 000"/>
    <s v="Sosiaali- ja terveysministeriö"/>
  </r>
  <r>
    <s v="Ilmoitus vesivälitteisestä epidemiasta"/>
    <s v="Toiminnanharjoittajalla on lakisääteinen ilmoitusvelvollisuus terveydensuojeluviranomaiselle omaa toimintaansa koskevasta epidemiasta tai sen epäilystä. Yksityishenkilö voi tehdä ilmoituksen epidemiaepäilystä. Rovaniemen, Ranuan, Pellon, Ylitornion ja Kolarin alueella ilmoitus tehdään Rovakaaren ympäristöterveydenhuoltoon.  Talousvesi, allasvesi tai uimarantavesi."/>
    <s v="Vesivälitteisen epidemian ilmoitus"/>
    <x v="1"/>
    <s v="0.5"/>
    <s v="Myöhemmin"/>
    <s v="Myös luonnollisille henkilöille"/>
    <s v="ei tietoa siirtyykö ja milloin asioinnin aloitus siirtyy valtakunnalliseen ympäristöterveydenhuollon sähköiseen ilmoituspalveluun ILPPAan (Ruokavirasto).  ilppa.fi"/>
    <s v="Tartuntatautilaki (1227/2016)"/>
    <x v="1"/>
    <x v="13"/>
    <s v="40 001 - 100 000"/>
    <s v="Sosiaali- ja terveysministeriö"/>
  </r>
  <r>
    <s v="Vetolaitteen tarkastus"/>
    <s v="Ilmoitus vetolaitetarkastusten aloittamisesta katsastusta varten."/>
    <s v="Vetolaitteen tarkastus"/>
    <x v="1"/>
    <s v="0.3"/>
    <s v="Q4/2021"/>
    <s v="Vain elinkeinotoimintaa harjoittaville"/>
    <s v="Taloustilanne voi mahdollisesti osoittautua esteeksi"/>
    <m/>
    <x v="0"/>
    <x v="0"/>
    <s v=""/>
    <s v=""/>
  </r>
  <r>
    <s v="Vienti- ja passitusilmoitusten ja yritysasiakkaan erityismenettelyjen tuonti-ilmoitusten liitteiden lähettäminen"/>
    <s v="Yritysasiakkaat voivat lähettää Tullille tiettyjen tulli-ilmoitusten liiteasiakirjoja Liitetiedoston lähetyspalvelun kautta."/>
    <s v="Vienti- ja passitusilmoitusten ja yritysasiakkaan erityismenettelyjen tuonti-ilmoitusten liitteiden lähettäminen"/>
    <x v="1"/>
    <s v="1.1"/>
    <m/>
    <s v="Vain elinkeinotoimintaa harjoittaville"/>
    <m/>
    <m/>
    <x v="0"/>
    <x v="1"/>
    <s v=""/>
    <s v=""/>
  </r>
  <r>
    <s v="Vientilupien esittäminen ja niiden vahvistaminen"/>
    <s v="Viejän on esitettävä Tullille vientilupa tavaran vienti-ilmoituksen kanssa."/>
    <s v="Vientilupien esittäminen ja niiden vahvistaminen"/>
    <x v="0"/>
    <m/>
    <m/>
    <m/>
    <s v="Toisen viranomaisen palvelut, joita käytetään palvelun mukaan."/>
    <m/>
    <x v="0"/>
    <x v="1"/>
    <s v=""/>
    <s v=""/>
  </r>
  <r>
    <s v="Vientiselvityksen sanoma-asiointi yritysasiakkaille"/>
    <s v="Voit tulliselvittää eli antaa vienti-ilmoituksen vientitavarasta Tullille sanoma-asioinnilla."/>
    <s v="Vientiselvityksen sanoma-asiointi yritysasiakkaille"/>
    <x v="1"/>
    <s v="yli 1.1"/>
    <m/>
    <s v="Vain elinkeinotoimintaa harjoittaville"/>
    <m/>
    <m/>
    <x v="0"/>
    <x v="1"/>
    <s v=""/>
    <s v=""/>
  </r>
  <r>
    <s v="Vientiselvityksen tekeminen yritysasiakkaana"/>
    <s v="Voit tulliselvittää eli antaa vienti-ilmoituksen vientitavarasta Tullille."/>
    <s v="Vientiselvityksen tekeminen yritysasiakkaana"/>
    <x v="1"/>
    <s v="1.1"/>
    <m/>
    <s v="Myös luonnollisille henkilöille"/>
    <m/>
    <m/>
    <x v="0"/>
    <x v="1"/>
    <s v=""/>
    <s v=""/>
  </r>
  <r>
    <s v="Vesivälitteisen epidemian ilmoitus"/>
    <s v="Ilmoitus leviävästä epidemiasta"/>
    <s v="Vesivälitteisen epidemian ilmoitus"/>
    <x v="1"/>
    <s v="0.5"/>
    <s v="Myöhemmin"/>
    <s v="Myös luonnollisille henkilöille"/>
    <m/>
    <s v="Tartuntatautilaki (1227/2016)"/>
    <x v="1"/>
    <x v="7"/>
    <s v="40 001 - 100 000"/>
    <s v="Sosiaali- ja terveysministeriö"/>
  </r>
  <r>
    <s v="Viestit-palvelu"/>
    <s v="Julkishallinnon yhteinen järjestelmäratkaisu viestien välittämiseen. Organisaatiot voivat liittää palvelun omiin asiointipalveluihinsa välittääkseen organisaationsa viestejä sähköisesti omille asiakkailleen"/>
    <s v="Viestit-palvelu"/>
    <x v="3"/>
    <s v="1.0"/>
    <m/>
    <s v="Myös luonnollisille henkilöille"/>
    <m/>
    <m/>
    <x v="0"/>
    <x v="1"/>
    <s v=""/>
    <s v=""/>
  </r>
  <r>
    <s v="Viestintäpalvelut"/>
    <s v="Ajankohtaiset uutiskirjeet kerran kuukaudessa, facebookin elinkeinopalveluiden sivut"/>
    <s v="Viestintäpalvelut"/>
    <x v="3"/>
    <s v="1.0"/>
    <m/>
    <s v="Vain elinkeinotoimintaa harjoittaville"/>
    <s v="Resurssipula uutiskirjeiden valmisteluissa, tiedon kokoamisessa ja toteutuksissa."/>
    <m/>
    <x v="1"/>
    <x v="6"/>
    <s v="20 001 - 40 000"/>
    <s v=""/>
  </r>
  <r>
    <s v="Vihertukkutorin myyntipaikkojen vuokraus ja kausimyyntihakemus"/>
    <s v="Vihertukkutorin paikkoja vuokrataan vihannesten, perunan, sienten, marjojen ja kukkien myyntiä varten. Tori toimii öisin huhtikuusta syyskuun loppuun."/>
    <s v="Vihertukkutorin myyntipaikkojen vuokraus ja kausimyyntihakemus"/>
    <x v="3"/>
    <s v="Ei digitoteutusta"/>
    <m/>
    <m/>
    <m/>
    <m/>
    <x v="1"/>
    <x v="6"/>
    <s v="yli 100 000"/>
    <s v=""/>
  </r>
  <r>
    <s v="Vihreän kasvun neuvonta"/>
    <s v="Vähähiilisyys- ja energianeuvonta, ympäristölupaukset"/>
    <s v="Vihreän kasvun neuvonta"/>
    <x v="4"/>
    <s v="0.5"/>
    <m/>
    <s v="Vain elinkeinotoimintaa harjoittaville"/>
    <s v="Vaatii usein fyysistä kohtaamista"/>
    <m/>
    <x v="1"/>
    <x v="3"/>
    <s v="6 001 - 10000"/>
    <s v=""/>
  </r>
  <r>
    <s v="Virtuaaliset tapahtumat, Webinaarit ja koulutukset"/>
    <s v="Ajankohtaista tietoa ja koulutusta yrittäjille, mm. verkkowebinaarit ja koulutukset"/>
    <s v="Virtuaaliset tapahtumat, Webinaarit ja koulutukset"/>
    <x v="3"/>
    <s v="1.0"/>
    <s v="Q1/2022"/>
    <s v="Myös luonnollisille henkilöille"/>
    <m/>
    <m/>
    <x v="1"/>
    <x v="21"/>
    <s v="yli 100 000"/>
    <s v=""/>
  </r>
  <r>
    <s v="Visit Travel Data Hub"/>
    <s v="A database where Finnish travel companies can register and insert data of their company and travel services and products"/>
    <s v="Visit Travel Data Hub"/>
    <x v="2"/>
    <s v="0.5"/>
    <s v="Q4/2022"/>
    <s v="Vain elinkeinotoimintaa harjoittaville"/>
    <s v="Master tiedon hallinta, julkiset hankinnat"/>
    <m/>
    <x v="0"/>
    <x v="8"/>
    <s v=""/>
    <s v=""/>
  </r>
  <r>
    <s v="KRP - Ympäristönsuojelun luvat: VOC-laitoksen rekisteröinti-ilmoitus"/>
    <s v="Ilmoitus VOC-laitoksen käyttöönotosta (orgaanisten liuttimien kulutus alle 10 tonnia vuodessa)."/>
    <s v="VOC-laitoksen rekisteröinti-ilmoitus"/>
    <x v="0"/>
    <s v="1.0"/>
    <m/>
    <s v="Myös luonnollisille henkilöille"/>
    <m/>
    <s v="Ympäristönsuojelulaki (527/2014)"/>
    <x v="1"/>
    <x v="10"/>
    <s v="yli 100 000"/>
    <s v="Ympäristöministeriö"/>
  </r>
  <r>
    <s v="Voimassaolopalvelu"/>
    <s v="Palvelun kautta tarkistettavissa onko esittty henkilöllisyystodistus voimassa."/>
    <s v="Voimassaolopalvelu"/>
    <x v="6"/>
    <s v="yli 1.1"/>
    <m/>
    <s v="Vain elinkeinotoimintaa harjoittaville"/>
    <m/>
    <m/>
    <x v="0"/>
    <x v="5"/>
    <s v=""/>
    <s v=""/>
  </r>
  <r>
    <s v="VTJ Tietopalvelut (rekisteri-, poiminta- ja kyselypalvelut)"/>
    <s v="Väestötietojärjestelmän tietopalvelut"/>
    <s v="VTJ Tietopalvelut (rekisteri-, poiminta- ja kyselypalvelut)"/>
    <x v="2"/>
    <s v="1.0"/>
    <m/>
    <s v="Myös luonnollisille henkilöille"/>
    <m/>
    <m/>
    <x v="0"/>
    <x v="1"/>
    <s v=""/>
    <s v=""/>
  </r>
  <r>
    <s v="Vuokra-asuntohakemus - ja irtisanominen"/>
    <m/>
    <s v="Vuokra-asuntohakemus - ja irtisanominen"/>
    <x v="3"/>
    <s v="0.3"/>
    <s v="Q1/2022"/>
    <s v="Myös luonnollisille henkilöille"/>
    <m/>
    <m/>
    <x v="1"/>
    <x v="12"/>
    <s v="alle 6001"/>
    <s v=""/>
  </r>
  <r>
    <s v="Vuokra-asuntohakemus - ja irtisanominen"/>
    <m/>
    <s v="Vuokra-asuntohakemus - ja irtisanominen"/>
    <x v="3"/>
    <s v="0.3"/>
    <s v="Q1/2022"/>
    <s v="Myös luonnollisille henkilöille"/>
    <m/>
    <m/>
    <x v="1"/>
    <x v="12"/>
    <s v="alle 6001"/>
    <s v=""/>
  </r>
  <r>
    <s v="Vuokranantajien asiointi"/>
    <s v="Tietojen muutos, tuen maksunsaajien muutos, vuokravakuuden realisointi"/>
    <s v="Vuokranantajien asiointi"/>
    <x v="5"/>
    <s v="0.3"/>
    <s v="Myöhemmin"/>
    <s v="Vain elinkeinotoimintaa harjoittaville"/>
    <m/>
    <m/>
    <x v="0"/>
    <x v="4"/>
    <s v=""/>
    <s v=""/>
  </r>
  <r>
    <s v="Vuosi-ilmoitus"/>
    <s v="Vuosi-ilmoituksia voi antaa Lomake.fi-, Ilmoitin.fi- ja Verohallinnon asiointipalveluissa. Vuosi-ilmoituksen voi antaa muun muassa rajoitetusti verovelvolliselle maksetuista suorituksista, osingoista, eläkkeistä ja etuuksista, ammattiyhdistysjäsenmaksuista ja  työttömyyskassamaksuista sekä puukaupoista (puun ostajan vuosi-ilmoitus)."/>
    <s v="Vuosi-ilmoitus"/>
    <x v="1"/>
    <s v="0.9"/>
    <m/>
    <s v="Myös luonnollisille henkilöille"/>
    <s v="Ilmoitin.fi ja Lomake.fi on tarkoitettu vain ilmoitusten antamiseen. Viestinvaihto ja mahdolliset ilmoituksista aiheutuvat päätökset ovat OmaVerossa."/>
    <m/>
    <x v="0"/>
    <x v="1"/>
    <s v=""/>
    <s v=""/>
  </r>
  <r>
    <s v="Vuosi-ilmoitustiedot kuntoutuksen ja lastenhoidon tuen palveluntuottajille."/>
    <s v="Palveluntuottajille lähetettävät vuosi-ilmoitustiedot sähköisenä."/>
    <s v="Vuosi-ilmoitustiedot kuntoutuksen ja lastenhoidon tuen palveluntuottajille."/>
    <x v="2"/>
    <s v="0.3"/>
    <s v="Myöhemmin"/>
    <s v="Vain elinkeinotoimintaa harjoittaville"/>
    <m/>
    <m/>
    <x v="0"/>
    <x v="4"/>
    <s v=""/>
    <s v=""/>
  </r>
  <r>
    <s v="Vähäpäästöisten autojen pysäköintimaksujen alennus"/>
    <m/>
    <s v="Vähäpäästöisten autojen pysäköintimaksujen alennus"/>
    <x v="3"/>
    <s v="Ei digitoteutusta"/>
    <m/>
    <m/>
    <m/>
    <m/>
    <x v="1"/>
    <x v="6"/>
    <s v="yli 100 000"/>
    <s v=""/>
  </r>
  <r>
    <s v="Väkiviinan maahantuonti-, valmistus- ja tukkumyyntilupa"/>
    <s v="Väkiviinan maahantuonti-, valmistus- sekä tukkumyyntilupa voidaan myöntää rekisteröidylle elinkeinonharjoittajallle tai yhteisölle."/>
    <s v="Väkiviinan maahantuonti-, valmistus- ja tukkumyyntilupa"/>
    <x v="0"/>
    <s v="0.3"/>
    <s v="Q2/2022"/>
    <s v="Vain elinkeinotoimintaa harjoittaville"/>
    <m/>
    <m/>
    <x v="0"/>
    <x v="9"/>
    <s v=""/>
    <s v=""/>
  </r>
  <r>
    <s v="Väylämaksun yhteisvastuullisen edustajan lupa"/>
    <s v="Laivanisäntä ja väylämaksun yhteisvastuullisen edustajan luvanhaltija ovat yhteisvastuussa väylämaksun maksamisesta."/>
    <s v="Väylämaksun yhteisvastuullisen edustajan lupa"/>
    <x v="0"/>
    <s v="0.5"/>
    <s v="Q4/2022"/>
    <s v="Vain elinkeinotoimintaa harjoittaville"/>
    <m/>
    <m/>
    <x v="0"/>
    <x v="1"/>
    <s v=""/>
    <s v=""/>
  </r>
  <r>
    <s v="Ydinaineiden ja ydinjätteiden kuljetuksen lupa-asioiden hoitaminen"/>
    <s v="Ydinenergialaki edellyttää lupaa ydinaineiden ja ydinjätteiden kuljettamiseen ydinenergia-asetuksen 17 §:ssä mainittuja tapauksia lukuun ottamatta."/>
    <s v="Ydinaineiden ja ydinjätteiden kuljetuksen lupa-asioiden hoitaminen"/>
    <x v="0"/>
    <s v="Ei digitoteutusta"/>
    <s v="Myöhemmin"/>
    <s v="Vain elinkeinotoimintaa harjoittaville"/>
    <s v="Tavoitteet digiasteelle asetetaan 2021 lopussa osana ydinlaitosten luvituksen tavoitetilan asettamista"/>
    <m/>
    <x v="0"/>
    <x v="9"/>
    <s v=""/>
    <s v=""/>
  </r>
  <r>
    <s v="Ydinenergialain mukaiset luvat (STUKin myöntämät)"/>
    <s v="Esimerkiksi uraania tai toriumia sisältävien malmien tuonti ja vienti edellyttää joko Säteilyturvakeskuksen lupaa tai, mikäli toiminta on pienimuotoisena vapautettu luvanvaraisuudesta, ilmoitusta Säteilyturvakeskukselle."/>
    <s v="Ydinenergialain mukaiset luvat (STUKin myöntämät)"/>
    <x v="0"/>
    <s v="Ei digitoteutusta"/>
    <s v="Q4/2022"/>
    <s v="Vain elinkeinotoimintaa harjoittaville"/>
    <s v="Volyymit ovat pieniä"/>
    <m/>
    <x v="0"/>
    <x v="9"/>
    <s v=""/>
    <s v=""/>
  </r>
  <r>
    <s v="Ydinjätteiden tuonti- ja vientilupa"/>
    <s v="Luvitus ydinaineiden hallussapitoon, valmistukseen, tuottamiseen, käsittelyyn, käyttämiseen ja varastointiin (ns. toimintalupa) sekä niiden luovutukseen, kuljetukseen ja tuontiin"/>
    <s v="Ydinjätteiden tuonti- ja vientilupa"/>
    <x v="0"/>
    <s v="Ei digitoteutusta"/>
    <s v="Myöhemmin"/>
    <s v="Vain elinkeinotoimintaa harjoittaville"/>
    <s v="Tavoitteet digiasteelle asetetaan 2021 lopussa osana ydinlaitosten luvituksen tavoitetilan asettamista"/>
    <m/>
    <x v="0"/>
    <x v="9"/>
    <s v=""/>
    <s v=""/>
  </r>
  <r>
    <s v="Ydinlaitosten tarkastuslaitosten hyväksyntä"/>
    <s v="Säteilyturvakeskus hyväksyy tarkastuslaitoksia tarkastamaan ydinlaitosten painelaitteita, muita mekaanisia laitteita sekä teräs- ja betonirakenteita."/>
    <s v="Ydinlaitosten tarkastuslaitosten hyväksyntä"/>
    <x v="0"/>
    <s v="0.3"/>
    <s v="Myöhemmin"/>
    <s v="Vain elinkeinotoimintaa harjoittaville"/>
    <s v="Volyymit ovat pieniä ja suuri osa tiedosta on dokumenttimuodossa. Tavoitteet digiasteelle asetetaan 2021 lopussa osana ydinlaitosten luvituksen tavoitetilan asettamista"/>
    <m/>
    <x v="0"/>
    <x v="9"/>
    <s v=""/>
    <s v=""/>
  </r>
  <r>
    <s v="Ydinlaitostoslupien sähköinen asiointi"/>
    <s v="Sähköisen asioinnin kautta ydinlaitokset voivat laittaa vireille asioita ja STUKin päätökset toimitetaan ydinlaitoksille."/>
    <s v="Ydinlaitostoslupien sähköinen asiointi"/>
    <x v="0"/>
    <s v="1.0"/>
    <m/>
    <s v="Vain elinkeinotoimintaa harjoittaville"/>
    <s v="Suurin osa alkuperäisestä tiedosta on dokumenttimuodossa"/>
    <m/>
    <x v="0"/>
    <x v="9"/>
    <s v=""/>
    <s v=""/>
  </r>
  <r>
    <s v="Yhdistysrekisterin paperiasiointi (Y-lomakkeet)"/>
    <s v="Tietyt ilmoitustyypit: yhdistyksen lakkaaminen, vastuuhenkilön oma ero ja kaksikieliset yhdistykset yms."/>
    <s v="Yhdistysrekisterin paperiasiointi (Y-lomakkeet)"/>
    <x v="0"/>
    <s v="0.3"/>
    <s v="Q4/2021"/>
    <s v="Myös luonnollisille henkilöille"/>
    <s v="Loput ilmoitusmuodot sähköistetään vuoden 2021 loppuun mennessä. Kaksikielisten yhdistysten, uskonnollisten yhdyskuntien ja kauppakamareiden ilmoituksia ei ole suunnitelmissa sähköistää  pienen määrän takia."/>
    <m/>
    <x v="0"/>
    <x v="8"/>
    <s v=""/>
    <s v=""/>
  </r>
  <r>
    <s v="Yhdistämis- tai välityspalveluntarjoajaksi ilmoittautuminen. Ilmoitukseen liittyvistä muutoksista ilmoittaminen."/>
    <s v="Palvelussa tehdään ilmoitus, jonka nojalla on oikeus tarjota liikennepalvelulaissa tarkoitettua yhdistämis- ja/tai välityspalvelua. Lisäksi palveluntarjoaja voi palvelussa ilmoittaa ilmoitukseen liittyvistä muutoksista."/>
    <s v="Yhdistämis- tai välityspalveluntarjoajaksi ilmoittautuminen. Ilmoitukseen liittyvistä muutoksista ilmoittaminen."/>
    <x v="1"/>
    <s v="0.5"/>
    <s v="Myöhemmin"/>
    <s v="Myös luonnollisille henkilöille"/>
    <s v="Yleinen taloudellinen tilanne"/>
    <m/>
    <x v="0"/>
    <x v="0"/>
    <s v=""/>
    <s v=""/>
  </r>
  <r>
    <s v="Yhteentoimivuuden teknisen eritelmän soveltamatta jättäminen"/>
    <s v="YTE:ä kalustoon tai infraan soveltava taho esim. Rataverkon haltija, raideliikenteen harjoittaja tai kalustonvalmistaja esittää Traficomille, että Suomi hakisi komissiolta YTE:n soveltamatta jättämistä"/>
    <s v="Yhteentoimivuuden teknisen eritelmän soveltamatta jättäminen"/>
    <x v="0"/>
    <s v="Ei digitoteutusta"/>
    <s v="Myöhemmin"/>
    <s v="Vain elinkeinotoimintaa harjoittaville"/>
    <s v="Yleinen taloudellinen tilanne"/>
    <m/>
    <x v="0"/>
    <x v="0"/>
    <s v=""/>
    <s v=""/>
  </r>
  <r>
    <s v="Yhteinen verkkokauppa paikallisten yrittäjien tarjoamille retkille ja aktiviteeteille."/>
    <s v="Luo yrittäjänä elämyksiä - anna elämyksiä matkailijoille tai paikallisille."/>
    <s v="Yhteinen verkkokauppa paikallisten yrittäjien tarjoamille retkille ja aktiviteeteille."/>
    <x v="3"/>
    <s v="1.0"/>
    <m/>
    <s v="Myös luonnollisille henkilöille"/>
    <m/>
    <m/>
    <x v="1"/>
    <x v="6"/>
    <s v="40 001 - 100 000"/>
    <s v=""/>
  </r>
  <r>
    <s v="Yhteishankintakoulutus muutos,- täsmä- ja rekry"/>
    <s v="Yrityksille tarjotaan lain (Laki julkisesta työvoima- ja yrityspalvelusta) mukaista yhteishankintakoulutusta. Arvio nykytilasta; puuttuu koko sähköinen järjestelmä ja siihen liittyvä sähköinen prosessi. Prosessi toimii sähköpostin varassa, paitsi HJJ-järjestelmän avulla hoidetaan sopimusten allekirjoittaminen ja uspaaminen."/>
    <s v="Yhteishankintakoulutus muutos,- täsmä- ja rekry"/>
    <x v="5"/>
    <s v="0.5"/>
    <s v="Q4/2022"/>
    <s v="Vain elinkeinotoimintaa harjoittaville"/>
    <s v="Puuttuu sähköinen järjestelmä ja sähköinen prosessi, TE-digi TEA osahankkeen toteutuksen suunnittelun ja rahoituksen haasteet, YA järjestelmän kehityksen haasteet, TEA- järjestelmän käyttöönoton läpiviennin venyminen, URA- ja verkkopalvelujen ylläpidon haasteet TEA käyttöönottoon saakka"/>
    <m/>
    <x v="0"/>
    <x v="8"/>
    <s v=""/>
    <s v=""/>
  </r>
  <r>
    <s v="yhteiskäyttöautojen vuokraaminen"/>
    <s v="uusi toiminta, mahdollista vuokrata ns yhteidskäyttöauto"/>
    <s v="yhteiskäyttöautojen vuokraaminen"/>
    <x v="3"/>
    <s v="1.0"/>
    <m/>
    <s v="Myös luonnollisille henkilöille"/>
    <s v="sisäinen käyttö toistaiseksi"/>
    <m/>
    <x v="1"/>
    <x v="6"/>
    <s v="20 001 - 40 000"/>
    <s v=""/>
  </r>
  <r>
    <s v="Yhteistyöalusta sidosryhmätyöskentelyyn (ESRIHUB)"/>
    <m/>
    <s v="Yhteistyöalusta sidosryhmätyöskentelyyn (ESRIHUB)"/>
    <x v="3"/>
    <s v="1.0"/>
    <m/>
    <s v="Myös luonnollisille henkilöille"/>
    <s v="Käyttäjien digiosaaminen, tietoliikenneyhteydet, kunnan taloustilanne/ resurssien puute"/>
    <m/>
    <x v="1"/>
    <x v="6"/>
    <s v="20 001 - 40 000"/>
    <s v=""/>
  </r>
  <r>
    <s v="Yhteydenottopyyntö"/>
    <s v="Yhteydenottolomake yritysneuvontapalveluita tarvitsevilla."/>
    <s v="Yhteydenottopyyntö Yritysneuvontapalveluihin"/>
    <x v="4"/>
    <s v="0.5"/>
    <s v="Myöhemmin"/>
    <s v="Myös luonnollisille henkilöille"/>
    <m/>
    <m/>
    <x v="1"/>
    <x v="13"/>
    <s v="40 001 - 100 000"/>
    <s v=""/>
  </r>
  <r>
    <s v="Yhteyshenkilöiden tai laskutustietojen päivittäminen"/>
    <s v="Kanta-palvelun asiakas päivittää käytössä olevien palvelujen yhteyshenkilöitä tai laskutustietoja."/>
    <s v="Yhteyshenkilöiden tai laskutustietojen päivittäminen"/>
    <x v="3"/>
    <s v="1.0"/>
    <m/>
    <s v="Vain elinkeinotoimintaa harjoittaville"/>
    <m/>
    <m/>
    <x v="0"/>
    <x v="4"/>
    <s v=""/>
    <s v=""/>
  </r>
  <r>
    <s v="Yksilöllisesti valmistettu omavalmisteinen moottoripyörä"/>
    <s v="Hae valmistenumeroa yksilöllisesti valmistetulle moottoripyörälle, sivuvaunumoottoripyörälle tai kolmipyörälle (L3e-, L4e- tai L5e-luokan ajoneuvo). "/>
    <s v="Yksilöllisesti valmistettu omavalmisteinen moottoripyörä"/>
    <x v="3"/>
    <s v="0.3"/>
    <s v="Myöhemmin"/>
    <s v="Myös luonnollisille henkilöille"/>
    <s v="Yleinen taloudellinen tilanne"/>
    <m/>
    <x v="0"/>
    <x v="0"/>
    <s v=""/>
    <s v=""/>
  </r>
  <r>
    <s v="Yksityinen turvallisuusala: Asekouluttajaksi hyväksyminen"/>
    <m/>
    <s v="Yksityinen turvallisuusala: Asekouluttajaksi hyväksyminen"/>
    <x v="0"/>
    <s v="Ei digitoteutusta"/>
    <m/>
    <s v="Myös luonnollisille henkilöille"/>
    <m/>
    <m/>
    <x v="0"/>
    <x v="5"/>
    <s v=""/>
    <s v=""/>
  </r>
  <r>
    <s v="Yksityinen turvallisuusala: Elinkeinolupahakemus"/>
    <m/>
    <s v="Yksityinen turvallisuusala: Elinkeinolupahakemus"/>
    <x v="0"/>
    <s v="Ei digitoteutusta"/>
    <m/>
    <s v="Vain elinkeinotoimintaa harjoittaville"/>
    <m/>
    <m/>
    <x v="0"/>
    <x v="5"/>
    <s v=""/>
    <s v=""/>
  </r>
  <r>
    <s v="Yksityinen turvallisuusala: Elinkeinoluvan ehtojen ja rajoitusten muuttaminen"/>
    <m/>
    <s v="Yksityinen turvallisuusala: Elinkeinoluvan ehtojen ja rajoitusten muuttaminen"/>
    <x v="0"/>
    <s v="Ei digitoteutusta"/>
    <m/>
    <s v="Vain elinkeinotoimintaa harjoittaville"/>
    <m/>
    <m/>
    <x v="0"/>
    <x v="5"/>
    <s v=""/>
    <s v=""/>
  </r>
  <r>
    <s v="Yksityinen turvallisuusala: Elinkeinoluvan peruuttamispyyntö ja/tai elinkeinotoiminnan lopettamisilmoitus"/>
    <m/>
    <s v="Yksityinen turvallisuusala: Elinkeinoluvan peruuttamispyyntö ja/tai elinkeinotoiminnan lopettamisilmoitus"/>
    <x v="0"/>
    <s v="Ei digitoteutusta"/>
    <m/>
    <s v="Vain elinkeinotoimintaa harjoittaville"/>
    <m/>
    <m/>
    <x v="0"/>
    <x v="5"/>
    <s v=""/>
    <s v=""/>
  </r>
  <r>
    <s v="Yksityinen turvallisuusala: Hakemus todistuksen saamiseksi luvan voimassaolosta, vuosi-ilmoituksen teosta ajallaan tai muusta asiasta"/>
    <m/>
    <s v="Yksityinen turvallisuusala: Hakemus todistuksen saamiseksi luvan voimassaolosta, vuosi-ilmoituksen teosta ajallaan tai muusta asiasta"/>
    <x v="0"/>
    <s v="0.5"/>
    <m/>
    <s v="Myös luonnollisille henkilöille"/>
    <s v="Sähköisen asioinnin kehityskustannukset tulee jyvittää kyseisen palvelun palveluhintoihin. Tästä syystä pienivolyymisten palveluiden digitalisointi on taloudellisesti mahdotonta ilman erillisrahoitusta."/>
    <m/>
    <x v="0"/>
    <x v="5"/>
    <s v=""/>
    <s v=""/>
  </r>
  <r>
    <s v="Yksityinen turvallisuusala: Järjestyksenvalvojakouluttajaksi hyväksyminen"/>
    <m/>
    <s v="Yksityinen turvallisuusala: Järjestyksenvalvojakouluttajaksi hyväksyminen"/>
    <x v="0"/>
    <s v="Ei digitoteutusta"/>
    <m/>
    <s v="Myös luonnollisille henkilöille"/>
    <m/>
    <m/>
    <x v="0"/>
    <x v="5"/>
    <s v=""/>
    <s v=""/>
  </r>
  <r>
    <s v="Yksityinen turvallisuusala: Järjestyksenvalvojan asettamislupa: hakeminen, muuttaminen, peruuttaminen"/>
    <m/>
    <s v="Yksityinen turvallisuusala: Järjestyksenvalvojan asettamislupa: hakeminen, muuttaminen, peruuttaminen"/>
    <x v="0"/>
    <s v="0.5"/>
    <s v="Myöhemmin"/>
    <s v="Vain elinkeinotoimintaa harjoittaville"/>
    <s v="Sähköisen asioinnin kehityskustannukset tulee jyvittää kyseisen palvelun palveluhintoihin. Tästä syystä pienivolyymisten palveluiden digitalisointi on taloudellisesti mahdotonta ilman erillisrahoitusta."/>
    <m/>
    <x v="0"/>
    <x v="5"/>
    <s v=""/>
    <s v=""/>
  </r>
  <r>
    <s v="Yksityinen turvallisuusala: Muutosilmoitus"/>
    <m/>
    <s v="Yksityinen turvallisuusala: Muutosilmoitus"/>
    <x v="1"/>
    <s v="Ei digitoteutusta"/>
    <m/>
    <s v="Vain elinkeinotoimintaa harjoittaville"/>
    <m/>
    <m/>
    <x v="0"/>
    <x v="5"/>
    <s v=""/>
    <s v=""/>
  </r>
  <r>
    <s v="Yksityinen turvallisuusala: Turvatarkastajaksi hyväksyminen: hakeminen, muuttaminen, peruuttaminen"/>
    <m/>
    <s v="Yksityinen turvallisuusala: Turvatarkastajaksi hyväksyminen: hakeminen, muuttaminen, peruuttaminen"/>
    <x v="0"/>
    <s v="0.5"/>
    <s v="Myöhemmin"/>
    <s v="Vain elinkeinotoimintaa harjoittaville"/>
    <s v="Sähköisen asioinnin kehityskustannukset tulee jyvittää kyseisen palvelun palveluhintoihin. Tästä syystä pienivolyymisten palveluiden digitalisointi on taloudellisesti mahdotonta ilman erillisrahoitusta."/>
    <m/>
    <x v="0"/>
    <x v="5"/>
    <s v=""/>
    <s v=""/>
  </r>
  <r>
    <s v="Yksityinen turvallisuusala: Vastaavaksi hoitajaksi tai vastaavan hoitajan sijaiseksi hyväksyminen"/>
    <m/>
    <s v="Yksityinen turvallisuusala: Vastaavaksi hoitajaksi tai vastaavan hoitajan sijaiseksi hyväksyminen"/>
    <x v="0"/>
    <s v="Ei digitoteutusta"/>
    <m/>
    <s v="Vain elinkeinotoimintaa harjoittaville"/>
    <m/>
    <m/>
    <x v="0"/>
    <x v="5"/>
    <s v=""/>
    <s v=""/>
  </r>
  <r>
    <s v="Yksityinen turvallisuusala: Vastaavaksi hoitajaksi tai vastaavan hoitajan sijaiseksi hyväksymisen muuttaminen"/>
    <m/>
    <s v="Yksityinen turvallisuusala: Vastaavaksi hoitajaksi tai vastaavan hoitajan sijaiseksi hyväksymisen muuttaminen"/>
    <x v="0"/>
    <s v="Ei digitoteutusta"/>
    <m/>
    <s v="Vain elinkeinotoimintaa harjoittaville"/>
    <m/>
    <m/>
    <x v="0"/>
    <x v="5"/>
    <s v=""/>
    <s v=""/>
  </r>
  <r>
    <s v="Yksityinen turvallisuusala: Vastaavaksi hoitajaksi tai vastaavan hoitajan sijaiseksi hyväksymisen peruuttamispyyntö"/>
    <m/>
    <s v="Yksityinen turvallisuusala: Vastaavaksi hoitajaksi tai vastaavan hoitajan sijaiseksi hyväksymisen peruuttamispyyntö"/>
    <x v="0"/>
    <s v="Ei digitoteutusta"/>
    <m/>
    <s v="Vain elinkeinotoimintaa harjoittaville"/>
    <m/>
    <m/>
    <x v="0"/>
    <x v="5"/>
    <s v=""/>
    <s v=""/>
  </r>
  <r>
    <s v="Yksityinen turvallisuusala: Voimankäyttökouluttajaksi hyväksyminen"/>
    <m/>
    <s v="Yksityinen turvallisuusala: Voimankäyttökouluttajaksi hyväksyminen"/>
    <x v="0"/>
    <s v="Ei digitoteutusta"/>
    <m/>
    <s v="Myös luonnollisille henkilöille"/>
    <m/>
    <m/>
    <x v="0"/>
    <x v="5"/>
    <s v=""/>
    <s v=""/>
  </r>
  <r>
    <s v="Yksityinen turvallisuusala: Vuosi-ilmoitus"/>
    <m/>
    <s v="Yksityinen turvallisuusala: Vuosi-ilmoitus"/>
    <x v="1"/>
    <s v="Ei digitoteutusta"/>
    <m/>
    <s v="Vain elinkeinotoimintaa harjoittaville"/>
    <m/>
    <m/>
    <x v="0"/>
    <x v="5"/>
    <s v=""/>
    <s v=""/>
  </r>
  <r>
    <s v="Yksityisen eläinlääkäripalvelujen tuottaminen"/>
    <s v="Toimija ilmoittaa yksityisen eläinlääkäripalvelujen tuottamisesta"/>
    <s v="Yksityisen eläinlääkäripalvelujen tuottaminen"/>
    <x v="1"/>
    <s v="0.5"/>
    <s v="Myöhemmin"/>
    <s v="Vain elinkeinotoimintaa harjoittaville"/>
    <s v="Tavoitetaso saavutetaan Q4/2023"/>
    <m/>
    <x v="0"/>
    <x v="17"/>
    <s v=""/>
    <s v=""/>
  </r>
  <r>
    <s v="Yksityisraiteen haltijan ilmoitusmenettely"/>
    <s v="Yksityisraiteiden haltijat voivat noudattaa ilmoitusmenettelyä turvallisuusluvan hakemisen sijasta."/>
    <s v="Yksityisraiteen haltijan ilmoitusmenettely"/>
    <x v="1"/>
    <s v="0.3"/>
    <s v="Myöhemmin"/>
    <m/>
    <s v="Yleinen taloudellinen tilanne"/>
    <m/>
    <x v="0"/>
    <x v="0"/>
    <s v=""/>
    <s v=""/>
  </r>
  <r>
    <s v="Yksityisten sosiaali- ja terveydenhuollon palvelujen tuottajien raportointi (toimintakertomus)"/>
    <s v="Yksityisen sosiaali- ja terveydenhuollon palvelujen tuottajan on annettava vuosittain toimintakertomus seuraavan vuoden helmikuun loppuun mennessä."/>
    <s v="Yksityisten sosiaali- ja terveydenhuollon palvelujen tuottajien raportointi (toimintakertomus)"/>
    <x v="3"/>
    <s v="0.9"/>
    <s v="Q4/2022"/>
    <s v="Vain elinkeinotoimintaa harjoittaville"/>
    <m/>
    <m/>
    <x v="0"/>
    <x v="9"/>
    <s v=""/>
    <s v=""/>
  </r>
  <r>
    <s v="Yksityisten varhaiskasvatuksentuottajien ilmoituspalvelu"/>
    <s v="Varhaiskasvatuksen tuottaja voi asiointipalvelussa lähettää päivähoidon tuottajan ilmoituksen yksityisenhoidon tukea varten ja katsella aiemmin lähettämiään tietoja"/>
    <s v="Yksityisten varhaiskasvatuksentuottajien ilmoituspalvelu"/>
    <x v="5"/>
    <s v="1.0"/>
    <m/>
    <s v="Vain elinkeinotoimintaa harjoittaville"/>
    <m/>
    <m/>
    <x v="0"/>
    <x v="4"/>
    <s v=""/>
    <s v=""/>
  </r>
  <r>
    <s v="Yksityistieavustukset"/>
    <m/>
    <s v="Yksityistieavustukset"/>
    <x v="5"/>
    <s v="1.0"/>
    <m/>
    <s v="Vain elinkeinotoimintaa harjoittaville"/>
    <m/>
    <s v="Laki yksityisistä teistä (560/2018)"/>
    <x v="1"/>
    <x v="23"/>
    <s v="10 001 - 20 000"/>
    <s v="Liikenne- ja viestintäministeriö"/>
  </r>
  <r>
    <s v="yksityisteiden avustukset"/>
    <s v="kaupunki myöntää yksityisteille avustuksia hakemuksen perusteella"/>
    <s v="Yksityistieavustukset"/>
    <x v="5"/>
    <s v="0.9"/>
    <m/>
    <s v="Myös luonnollisille henkilöille"/>
    <s v="otettu nettipohjainen tukihakemusmenettely käyttöön v 2020"/>
    <s v="Laki yksityisistä teistä (560/2018)"/>
    <x v="1"/>
    <x v="6"/>
    <s v="20 001 - 40 000"/>
    <s v="Liikenne- ja viestintäministeriö"/>
  </r>
  <r>
    <s v="Yksityistieavustukset"/>
    <s v="Avustuksen haku"/>
    <s v="Yksityistieavustukset"/>
    <x v="5"/>
    <s v="Ei digitoteutusta"/>
    <s v="Myöhemmin"/>
    <s v="Myös luonnollisille henkilöille"/>
    <m/>
    <s v="Laki yksityisistä teistä (560/2018)"/>
    <x v="1"/>
    <x v="13"/>
    <s v="alle 6001"/>
    <s v="Liikenne- ja viestintäministeriö"/>
  </r>
  <r>
    <s v="Yksityistieavustus"/>
    <m/>
    <s v="Yksityistieavustukset"/>
    <x v="5"/>
    <s v="0.3"/>
    <s v="Q1/2022"/>
    <s v="Myös luonnollisille henkilöille"/>
    <m/>
    <s v="Laki yksityisistä teistä (560/2018)"/>
    <x v="1"/>
    <x v="12"/>
    <s v="alle 6001"/>
    <s v="Liikenne- ja viestintäministeriö"/>
  </r>
  <r>
    <s v="Yksityistieavustus"/>
    <m/>
    <s v="Yksityistieavustukset"/>
    <x v="5"/>
    <s v="0.3"/>
    <s v="Q1/2022"/>
    <s v="Myös luonnollisille henkilöille"/>
    <m/>
    <s v="Laki yksityisistä teistä (560/2018)"/>
    <x v="1"/>
    <x v="12"/>
    <s v="alle 6001"/>
    <s v="Liikenne- ja viestintäministeriö"/>
  </r>
  <r>
    <s v="Yksityistieavustukset"/>
    <m/>
    <s v="Yksityistieavustukset"/>
    <x v="5"/>
    <s v="0.5"/>
    <s v="Myöhemmin"/>
    <s v="Myös luonnollisille henkilöille"/>
    <m/>
    <s v="Laki yksityisistä teistä (560/2018)"/>
    <x v="1"/>
    <x v="25"/>
    <s v="alle 6001"/>
    <s v="Liikenne- ja viestintäministeriö"/>
  </r>
  <r>
    <s v="Yksityisteiden avustukset"/>
    <s v="Perusparannus- ja kunnossapitoavustus"/>
    <s v="Yksityistieavustukset"/>
    <x v="5"/>
    <s v="0.5"/>
    <s v="Q4/2022"/>
    <s v="Vain elinkeinotoimintaa harjoittaville"/>
    <s v="Siirrytään käyttämään kaupungin yhteistä Kulta2-järjestelmää"/>
    <s v="Laki yksityisistä teistä (560/2018)"/>
    <x v="1"/>
    <x v="15"/>
    <s v="yli 100 000"/>
    <s v="Liikenne- ja viestintäministeriö"/>
  </r>
  <r>
    <s v="Yksityistiet ja tieavustukset"/>
    <s v="Kunnat voivat halutessaan edelleen avustaa yksityisteitä yksityistielain nojalla. Palveluun kuuluu myös liikennemerkkien asettamisesta  koskeva hakemus yksityistielle."/>
    <s v="Yksityistieavustukset"/>
    <x v="5"/>
    <s v="0.3"/>
    <s v="Q4/2022"/>
    <s v="Vain elinkeinotoimintaa harjoittaville"/>
    <m/>
    <s v="Laki yksityisistä teistä (560/2018)"/>
    <x v="1"/>
    <x v="3"/>
    <s v="alle 6001"/>
    <s v="Liikenne- ja viestintäministeriö"/>
  </r>
  <r>
    <s v="Yksityistieavustukset"/>
    <s v="Organisaatiomuutos on käynnissä  ja käynnissä on useita sähköiseen asiointiin liittyviä uudistuksia, joita ei ole vielä otettu täysimääräisesti käyttöön."/>
    <s v="Yksityistieavustukset"/>
    <x v="5"/>
    <s v="0.5"/>
    <s v="Myöhemmin"/>
    <s v="Myös luonnollisille henkilöille"/>
    <m/>
    <s v="Laki yksityisistä teistä (560/2018)"/>
    <x v="1"/>
    <x v="7"/>
    <s v="40 001 - 100 000"/>
    <s v="Liikenne- ja viestintäministeriö"/>
  </r>
  <r>
    <s v="Yleinen asuntotonttien varauskierros"/>
    <s v="Kaupunki vuokraa ja myy tontteja omakoti-, kerros- ja rivitalojen rakentamiseen."/>
    <s v="Yleinen asuntotonttien varauskierros"/>
    <x v="3"/>
    <s v="0.5"/>
    <m/>
    <m/>
    <m/>
    <m/>
    <x v="1"/>
    <x v="6"/>
    <s v="yli 100 000"/>
    <s v=""/>
  </r>
  <r>
    <s v="Kasvatus ja koulutus, yleisavustushakemus"/>
    <s v="Yleisavustuksia voivat hakea rekisteröityneet vähintään vuoden toimineet järjestöt, joiden toiminta kohdistuu helsinkiläisiin."/>
    <s v="Yleisavustushakemus, Kasvatus ja koulutus"/>
    <x v="5"/>
    <m/>
    <m/>
    <s v="Vain elinkeinotoimintaa harjoittaville"/>
    <m/>
    <m/>
    <x v="1"/>
    <x v="6"/>
    <s v="yli 100 000"/>
    <s v=""/>
  </r>
  <r>
    <s v="Ulkoilmatapahtumat:katujen ja viheralueiden käyttöluvat ja vuokraus"/>
    <s v="Tarvitset luvan tapahtuman järjestämiseen kadulla, torilla tai puistossa, jos tapahtuma rajoittaa alueen yleistä käyttöä."/>
    <s v="Yleisen alueen käyttölupa"/>
    <x v="0"/>
    <m/>
    <m/>
    <m/>
    <m/>
    <m/>
    <x v="1"/>
    <x v="6"/>
    <s v="yli 100 000"/>
    <s v=""/>
  </r>
  <r>
    <s v="Katujen ja viheralueiden käyttöluvat ja vuokraus"/>
    <s v="Kunnalta täytyy hakea lupaa katu- ja viheralueiden tavallisesta poikkeavaan käyttöön tai vuokraamiseen."/>
    <s v="Yleisen alueen käyttölupa"/>
    <x v="0"/>
    <s v="1.0"/>
    <m/>
    <s v="Myös luonnollisille henkilöille"/>
    <m/>
    <m/>
    <x v="1"/>
    <x v="2"/>
    <s v="yli 100 000"/>
    <s v=""/>
  </r>
  <r>
    <s v="Katu- tai muun yleisen alueen käyttöluvan myöntäminen"/>
    <m/>
    <s v="Yleisen alueen käyttölupa"/>
    <x v="0"/>
    <s v="Ei digitoteutusta"/>
    <s v="Q4/2022"/>
    <s v="Myös luonnollisille henkilöille"/>
    <m/>
    <m/>
    <x v="1"/>
    <x v="23"/>
    <s v="10 001 - 20 000"/>
    <s v=""/>
  </r>
  <r>
    <s v="Aluevuokraus"/>
    <s v="Yleisen alueen käyttöluvat. Katua, toria tai puistoa voidaan käyttää kaupungin luvalla työalueena esimerkiksi rakennustyössä, muutossa, nostotyössä, kiinteistöremontissa,..."/>
    <s v="Yleisen alueen käyttölupa"/>
    <x v="0"/>
    <s v="1.0"/>
    <m/>
    <s v="Myös luonnollisille henkilöille"/>
    <m/>
    <m/>
    <x v="1"/>
    <x v="3"/>
    <s v="yli 100 000"/>
    <s v=""/>
  </r>
  <r>
    <s v="Katujen ja viheralueiden käyttöluvat ja vuokraus"/>
    <s v="Katujen ja muiden yleisten alueiden käyttöluvat ja vuokraus sekä kaivu- ja sijoitusluvat."/>
    <s v="Yleisen alueen käyttölupa"/>
    <x v="0"/>
    <s v="1.0"/>
    <m/>
    <s v="Myös luonnollisille henkilöille"/>
    <m/>
    <m/>
    <x v="1"/>
    <x v="3"/>
    <s v="yli 100 000"/>
    <s v=""/>
  </r>
  <r>
    <s v="Kaupungin omistamien alueiden käyttö"/>
    <s v="Kaupungin omistamia alueita voi hakea tilapäiseen käyttöön."/>
    <s v="Yleisen alueen käyttölupa"/>
    <x v="0"/>
    <s v="1.0"/>
    <m/>
    <s v="Myös luonnollisille henkilöille"/>
    <m/>
    <m/>
    <x v="1"/>
    <x v="3"/>
    <s v="yli 100 000"/>
    <s v=""/>
  </r>
  <r>
    <s v="Terassilupa"/>
    <s v="Ravintolan tai kahvilan ulkotarjoilualuetta varten tarvitset terassiluvan, jos terassi tulee kaupungin julkiselle katu- tai puistoalueelle...."/>
    <s v="Yleisen alueen käyttölupa"/>
    <x v="0"/>
    <s v="1.0"/>
    <m/>
    <s v="Myös luonnollisille henkilöille"/>
    <m/>
    <m/>
    <x v="1"/>
    <x v="3"/>
    <s v="yli 100 000"/>
    <s v=""/>
  </r>
  <r>
    <s v="Yleisen alueen käyttölupa"/>
    <s v="Kun haluat vuokrata yleistä aluetta käyttöösi - kadun, aukion tai puiston - luvan myöntää kaupunkiympäristön toimiala."/>
    <s v="Yleisen alueen käyttölupa"/>
    <x v="0"/>
    <s v="1.0"/>
    <m/>
    <s v="Myös luonnollisille henkilöille"/>
    <m/>
    <m/>
    <x v="1"/>
    <x v="3"/>
    <s v="yli 100 000"/>
    <s v=""/>
  </r>
  <r>
    <s v="Katujen ja viheralueiden käyttöluvat ja vuokraus"/>
    <s v="Katujen ja muiden yleisten alueiden käyttöluvat ja vuokraus."/>
    <s v="Yleisen alueen käyttölupa"/>
    <x v="0"/>
    <s v="0.5"/>
    <s v="Myöhemmin"/>
    <s v="Myös luonnollisille henkilöille"/>
    <s v="Ohjelmistotoimittajasta johtuvat syyt: rekisteriperusteinen toisen puolesta asioinnin mahdollisuus puuttuu."/>
    <m/>
    <x v="1"/>
    <x v="2"/>
    <s v="alle 6001"/>
    <s v=""/>
  </r>
  <r>
    <s v="Aluevuokraus"/>
    <s v="Katua, toria tai puistoa voidaan käyttää kaupungin luvalla työalueena esimerkiksi rakennustyössä, muutossa, nostotyössä, kiinteistöremontissa,..."/>
    <s v="Yleisen alueen käyttölupa"/>
    <x v="0"/>
    <s v="1.0"/>
    <m/>
    <s v="Myös luonnollisille henkilöille"/>
    <m/>
    <m/>
    <x v="1"/>
    <x v="6"/>
    <s v="40 001 - 100 000"/>
    <s v=""/>
  </r>
  <r>
    <s v="Katujen ja viheralueiden käyttöluvat ja vuokraus"/>
    <s v="Katujen ja muiden yleisten alueiden käyttöluvat ja vuokraus sekä kaivu- ja sijoitusluvat."/>
    <s v="Yleisen alueen käyttölupa"/>
    <x v="0"/>
    <s v="1.0"/>
    <m/>
    <s v="Myös luonnollisille henkilöille"/>
    <m/>
    <m/>
    <x v="1"/>
    <x v="6"/>
    <s v="40 001 - 100 000"/>
    <s v=""/>
  </r>
  <r>
    <s v="Kaupungin omistamien alueiden käyttö"/>
    <s v="Kaupungin omistamia alueita voi hakea tilapäiseen käyttöön."/>
    <s v="Yleisen alueen käyttölupa"/>
    <x v="0"/>
    <s v="1.0"/>
    <m/>
    <s v="Myös luonnollisille henkilöille"/>
    <m/>
    <m/>
    <x v="1"/>
    <x v="6"/>
    <s v="40 001 - 100 000"/>
    <s v=""/>
  </r>
  <r>
    <s v="Lupa yleisen alueen käyttöön"/>
    <s v="Kun haluat vuokrata yleistä aluetta käyttöösi - kadun, aukion tai puiston - luvan myöntää kaupunkiympäristön toimiala."/>
    <s v="Yleisen alueen käyttölupa"/>
    <x v="0"/>
    <s v="1.0"/>
    <m/>
    <s v="Myös luonnollisille henkilöille"/>
    <m/>
    <m/>
    <x v="1"/>
    <x v="6"/>
    <s v="40 001 - 100 000"/>
    <s v=""/>
  </r>
  <r>
    <s v="Terassilupa"/>
    <s v="Ravintolan tai kahvilan ulkotarjoilualuetta varten tarvitset terassiluvan, jos terassi tulee kaupungin julkiselle katu- tai puistoalueelle...."/>
    <s v="Yleisen alueen käyttölupa"/>
    <x v="0"/>
    <s v="1.0"/>
    <m/>
    <s v="Vain elinkeinotoimintaa harjoittaville"/>
    <m/>
    <m/>
    <x v="1"/>
    <x v="6"/>
    <s v="40 001 - 100 000"/>
    <s v=""/>
  </r>
  <r>
    <s v="Yleisen alueen käyttölupa"/>
    <m/>
    <s v="Yleisen alueen käyttölupa"/>
    <x v="0"/>
    <s v="Ei digitoteutusta"/>
    <s v="Q4/2022"/>
    <s v="Myös luonnollisille henkilöille"/>
    <m/>
    <m/>
    <x v="1"/>
    <x v="3"/>
    <s v="alle 6001"/>
    <s v=""/>
  </r>
  <r>
    <s v="maanvuokraan liittyvät luvat, esim myyntitoiminta"/>
    <s v="ravintolat, tilaisuudet, tapahtumat, urheilutilaisuuden, näyttelyt"/>
    <s v="Yleisen alueen käyttölupa"/>
    <x v="0"/>
    <s v="Ei digitoteutusta"/>
    <s v="Myöhemmin"/>
    <s v="Myös luonnollisille henkilöille"/>
    <s v="Palvelut osittain digitalisoitu, kuten kartat ym. Luvat haetaan erikseen joko sähköisesti sähköpostitse tai paperimuodossa.Ei digitaalista alustaa olemassa toistaiseksi, nämä hakemustyypit hyvin erilaisia"/>
    <m/>
    <x v="1"/>
    <x v="6"/>
    <s v="20 001 - 40 000"/>
    <s v=""/>
  </r>
  <r>
    <s v="Yleisten alueiden käyttöluvat"/>
    <s v="Yleisten alueiden (esim. torit, puistot) käyttöluvat."/>
    <s v="Yleisen alueen käyttölupa"/>
    <x v="0"/>
    <s v="Ei digitoteutusta"/>
    <s v="Q4/2021"/>
    <s v="Myös luonnollisille henkilöille"/>
    <m/>
    <m/>
    <x v="1"/>
    <x v="2"/>
    <s v="alle 6001"/>
    <s v=""/>
  </r>
  <r>
    <s v="Yleisten alueiden luvat"/>
    <s v="Sijoitus-, kaivu-, maastoliikenneluvat, yleisten alueiden vuokraus, yksityisteiden liikenteenohjauslaitteet (esim. yleisötapahtumat, työmaa-alueet, kioskipaikat, teleoperaattoreiden kaapeleiden tai putkilinjojen sijoittaminen kaupungin alueelle, työluvat yleisellä alueella). Vahvaa tunnistautumista käytetään, kun asiakas ensimmäisen kerran luo itselleen tunnuksen palveluun. Sen jälkeen kirjautuminen tapahtuu asiakkaan sähköpostiosoitteella, jota käytetään kirjautumistunnuksena. Asiakas määrittää itse salasanan palveluun."/>
    <s v="Yleisen alueen käyttölupa"/>
    <x v="0"/>
    <s v="1.0"/>
    <m/>
    <s v="Myös luonnollisille henkilöille"/>
    <m/>
    <m/>
    <x v="1"/>
    <x v="13"/>
    <s v="40 001 - 100 000"/>
    <s v=""/>
  </r>
  <r>
    <s v="Viheralueiden käyttöluvat ja vuokraus (Lupapiste)"/>
    <s v="Viheralueluvat Lupapisteessä"/>
    <s v="Yleisen alueen käyttölupa"/>
    <x v="0"/>
    <s v="0.5"/>
    <s v="Q1/2022"/>
    <s v="Myös luonnollisille henkilöille"/>
    <m/>
    <m/>
    <x v="1"/>
    <x v="21"/>
    <s v="yli 100 000"/>
    <s v=""/>
  </r>
  <r>
    <s v="Katujen käyttöluvat ja vuokraus (Lupapiste)"/>
    <s v="Katuluvat"/>
    <s v="Yleisen alueen käyttölupa"/>
    <x v="0"/>
    <s v="1.0"/>
    <s v="Q1/2022"/>
    <s v="Myös luonnollisille henkilöille"/>
    <s v="Taustaprosessit ja -teknologia"/>
    <m/>
    <x v="1"/>
    <x v="21"/>
    <s v="yli 100 000"/>
    <s v=""/>
  </r>
  <r>
    <s v="Kaupungin omistamien alueiden käyttö"/>
    <s v="Kaupungin omistamia alueita voi hakea tilapäiseen käyttöön. =TAPAHTUMALUVAT"/>
    <s v="Yleisen alueen käyttölupa"/>
    <x v="0"/>
    <s v="0.9"/>
    <m/>
    <s v="Myös luonnollisille henkilöille"/>
    <m/>
    <m/>
    <x v="1"/>
    <x v="15"/>
    <s v="yli 100 000"/>
    <s v=""/>
  </r>
  <r>
    <s v="Terassilupa"/>
    <s v="Ravintolan tai kahvilan ulkotarjoilualuetta varten tarvitset terassiluvan, jos terassi tulee kaupungin julkiselle katu- tai puistoalueelle"/>
    <s v="Yleisen alueen käyttölupa"/>
    <x v="0"/>
    <s v="0.9"/>
    <m/>
    <s v="Vain elinkeinotoimintaa harjoittaville"/>
    <m/>
    <m/>
    <x v="1"/>
    <x v="15"/>
    <s v="yli 100 000"/>
    <s v=""/>
  </r>
  <r>
    <s v="Lupa yleisen alueen käyttöön"/>
    <s v="Kun haluat vuokrata yleistä aluetta käyttöösi - kadun, aukion tai puiston - luvan myöntää kaupunkiympäristön toimiala."/>
    <s v="Yleisen alueen käyttölupa"/>
    <x v="0"/>
    <s v="Ei digitoteutusta"/>
    <m/>
    <s v="Myös luonnollisille henkilöille"/>
    <s v="Yleisten alueiden vuokrausta tehdään vain poikkeustapauksissa, joten se on erittäin pienivolyyminen palvelu"/>
    <m/>
    <x v="1"/>
    <x v="15"/>
    <s v="yli 100 000"/>
    <s v=""/>
  </r>
  <r>
    <s v="Katujen ja viheralueiden käyttöluvat ja vuokraus"/>
    <s v="Kunnalta täytyy hakea lupaa katu- ja viheralueiden tavallisesta poikkeavaan käyttöön tai vuokraamiseen. Käyttölupa on haettava esimerkiksi kulttuuritapahtumaa varten."/>
    <s v="Yleisen alueen käyttölupa"/>
    <x v="0"/>
    <s v="1.0"/>
    <m/>
    <s v="Myös luonnollisille henkilöille"/>
    <m/>
    <m/>
    <x v="1"/>
    <x v="3"/>
    <s v="alle 6001"/>
    <s v=""/>
  </r>
  <r>
    <s v="Lupa yleisten alueiden käyttöön"/>
    <s v="Yleisten alueiden käyttölupaa haetaan ja käsitellään Lupapiste -palvelussa&quot;. Päätöksestä tehdään viranhaltijapäätös, joka julkaistaan valitusajaksi kaupungin nettisivuille.&quot;"/>
    <s v="Yleisen alueen käyttölupa"/>
    <x v="0"/>
    <s v="yli 1.1"/>
    <m/>
    <s v="Myös luonnollisille henkilöille"/>
    <m/>
    <m/>
    <x v="1"/>
    <x v="21"/>
    <s v="20 001 - 40 000"/>
    <s v=""/>
  </r>
  <r>
    <s v="Yleiset kulttuuripalvelut"/>
    <s v="Kuopion kulttuuriin aktivointi tuottaa kulttuuripalveluja lapsille, nuorille, ikäihmisille ja erityisryhmille sekä järjestää vuosittaisia tapahtumia."/>
    <s v="Yleiset kulttuuripalvelut"/>
    <x v="3"/>
    <s v="Ei digitoteutusta"/>
    <s v="Q4/2022"/>
    <s v="Myös luonnollisille henkilöille"/>
    <m/>
    <m/>
    <x v="1"/>
    <x v="2"/>
    <s v="yli 100 000"/>
    <s v=""/>
  </r>
  <r>
    <s v="Yleiskaavoitukseen vaikuttaminen"/>
    <s v="Yleiskaavalla määritellään yleispiirteisesti kunnan yhdyskuntarakenne ja kaava-alueiden maankäyttö. Se on ohjeena tarkemmalle asemakaavoitukselle."/>
    <s v="Yleiskaavoitukseen vaikuttaminen"/>
    <x v="3"/>
    <s v="Ei digitoteutusta"/>
    <s v="Q4/2022"/>
    <s v="Myös luonnollisille henkilöille"/>
    <m/>
    <s v="Maankäyttö- ja rakennuslaki (132/1999)"/>
    <x v="1"/>
    <x v="2"/>
    <s v="yli 100 000"/>
    <s v="Ympäristöministeriö"/>
  </r>
  <r>
    <s v="Yleiskaavoitukseen vaikuttaminen"/>
    <s v="Yleiskaava kertoo, miten kunta suunnittelee alueidensa käyttöä ja jakamista asumisen, työelämän, liikenteen, virkistyksen ja muiden toimintojen kesken."/>
    <s v="Yleiskaavoitukseen vaikuttaminen"/>
    <x v="3"/>
    <s v="Ei digitoteutusta"/>
    <s v="Q2/2022"/>
    <s v="Myös luonnollisille henkilöille"/>
    <m/>
    <s v="Maankäyttö- ja rakennuslaki (132/1999)"/>
    <x v="1"/>
    <x v="3"/>
    <s v="alle 6001"/>
    <s v="Ympäristöministeriö"/>
  </r>
  <r>
    <s v="Yleisvakuuslupa"/>
    <s v="Hae yleisvakuuslupaa, jos yrityksellä on säännöllisiä passituksia tai taloudellisesti merkittävää maahantuontia EU:n ulkopuolelta."/>
    <s v="Yleisvakuuslupa"/>
    <x v="0"/>
    <s v="1.1"/>
    <m/>
    <s v="Vain elinkeinotoimintaa harjoittaville"/>
    <m/>
    <m/>
    <x v="0"/>
    <x v="1"/>
    <s v=""/>
    <s v=""/>
  </r>
  <r>
    <s v="KRP - Yleisörakennelma"/>
    <s v="Lupa yli 2 viikkoa olemassa olevalle yleisörakennelmalle"/>
    <s v="Yleisörakennelmalupa"/>
    <x v="0"/>
    <s v="1.0"/>
    <m/>
    <s v="Myös luonnollisille henkilöille"/>
    <m/>
    <s v="Maankäyttö- ja rakennuslaki (132/1999)"/>
    <x v="1"/>
    <x v="10"/>
    <s v="yli 100 000"/>
    <s v="Ympäristöministeriö"/>
  </r>
  <r>
    <s v="Ympäristölupa"/>
    <s v="Ympäristöluvanvaraiset toiminnat hakevat ympäristölupaa ennen toiminnan aloittamista, toiminnan muuttuessa tai kun muuten on tarve muuttaa ympäristölupaa."/>
    <s v="Ympäristölupa"/>
    <x v="0"/>
    <m/>
    <m/>
    <m/>
    <m/>
    <s v="Ympäristönsuojelulaki (527/2014)"/>
    <x v="1"/>
    <x v="6"/>
    <s v="yli 100 000"/>
    <s v="Ympäristöministeriö"/>
  </r>
  <r>
    <s v="KRP - Ympäristönsuojelun luvat: Asfalttiaseman rekisteröinti-ilmoitus:"/>
    <s v="Ilmoitus asfalttiaseman käyttöönotosta (jos ei tarvitse ympäristölupaa)"/>
    <s v="Ympäristölupa"/>
    <x v="0"/>
    <s v="1.0"/>
    <m/>
    <s v="Myös luonnollisille henkilöille"/>
    <m/>
    <s v="Ympäristönsuojelulaki (527/2014)"/>
    <x v="1"/>
    <x v="10"/>
    <s v="yli 100 000"/>
    <s v="Ympäristöministeriö"/>
  </r>
  <r>
    <s v="KRP - Ympäristönsuojelun luvat: Betoniaseman rekisteröinti-ilmoitus"/>
    <s v="Ilmoitus betoniaseman käyttöönotosta (jos ei tarvitse ympäristölupaa)"/>
    <s v="Ympäristölupa"/>
    <x v="0"/>
    <s v="1.0"/>
    <m/>
    <s v="Myös luonnollisille henkilöille"/>
    <m/>
    <s v="Ympäristönsuojelulaki (527/2014)"/>
    <x v="1"/>
    <x v="10"/>
    <s v="yli 100 000"/>
    <s v="Ympäristöministeriö"/>
  </r>
  <r>
    <s v="KRP - Ympäristönsuojelun luvat: Ympäristölupa (jätteen käsittely, muu toimiala)"/>
    <s v="Lupa ympäristön vaaraa aiheuttavalle toiminnalle (jätteen käsittely tai muu toimiala)"/>
    <s v="Ympäristölupa"/>
    <x v="0"/>
    <s v="1.0"/>
    <m/>
    <s v="Myös luonnollisille henkilöille"/>
    <m/>
    <s v="Ympäristönsuojelulaki (527/2014)"/>
    <x v="1"/>
    <x v="10"/>
    <s v="yli 100 000"/>
    <s v="Ympäristöministeriö"/>
  </r>
  <r>
    <s v="KRP - Ympäristönsuojelun luvat: Ympäristölupa (louhinta ja murskaus), yhteislupa"/>
    <s v="Lupa ympäristön vaaraa aiheuttavalle toiminnalle (louhinta ja murskaus)"/>
    <s v="Ympäristölupa"/>
    <x v="0"/>
    <s v="1.0"/>
    <m/>
    <s v="Myös luonnollisille henkilöille"/>
    <m/>
    <s v="Ympäristönsuojelulaki (527/2014)"/>
    <x v="1"/>
    <x v="10"/>
    <s v="yli 100 000"/>
    <s v="Ympäristöministeriö"/>
  </r>
  <r>
    <s v="Ympäristölupa"/>
    <s v="Ympäristön pilaantumisen vaaraa aiheuttavaan toimintaan on oltava lupa."/>
    <s v="Ympäristölupa"/>
    <x v="0"/>
    <s v="1.0"/>
    <m/>
    <s v="Myös luonnollisille henkilöille"/>
    <m/>
    <s v="Ympäristönsuojelulaki (527/2014)"/>
    <x v="1"/>
    <x v="2"/>
    <s v="yli 100 000"/>
    <s v="Ympäristöministeriö"/>
  </r>
  <r>
    <s v="Ympäristölupa"/>
    <s v="Käsitellään lupapiste.fi -palvelun kautta, johon käyttäjä tunnistautuu sähköisesti. Kokonaan sähköinen palveluprosessi. Vastuualue: Ympäristöpalvelut"/>
    <s v="Ympäristölupa"/>
    <x v="0"/>
    <s v="1.0"/>
    <m/>
    <s v="Myös luonnollisille henkilöille"/>
    <m/>
    <s v="Ympäristönsuojelulaki (527/2014)"/>
    <x v="1"/>
    <x v="11"/>
    <s v="40 001 - 100 000"/>
    <s v="Ympäristöministeriö"/>
  </r>
  <r>
    <s v="Ympäristönsuojelu, vesiensuojelu"/>
    <s v="Vesiensuojelu: poikkeamishakemus jätevesien käsittelystä"/>
    <s v="Ympäristölupa"/>
    <x v="0"/>
    <s v="0.9"/>
    <m/>
    <s v="Myös luonnollisille henkilöille"/>
    <m/>
    <s v="Ympäristönsuojelulaki (527/2014)"/>
    <x v="1"/>
    <x v="3"/>
    <s v="yli 100 000"/>
    <s v="Ympäristöministeriö"/>
  </r>
  <r>
    <s v="Ympäristölupa"/>
    <s v="Lupakäsittely ympäristön pilaantumisen vaaraa aiheuttavaan toimintaan"/>
    <s v="Ympäristölupa"/>
    <x v="0"/>
    <s v="0.5"/>
    <s v="Myöhemmin"/>
    <s v="Myös luonnollisille henkilöille"/>
    <s v="resurssit"/>
    <s v="Ympäristönsuojelulaki (527/2014)"/>
    <x v="1"/>
    <x v="12"/>
    <s v="alle 6001"/>
    <s v="Ympäristöministeriö"/>
  </r>
  <r>
    <s v="Ympäristönsuojelu, vesiensuojelu"/>
    <s v="Vesiensuojelu"/>
    <s v="Ympäristölupa"/>
    <x v="0"/>
    <s v="0.3"/>
    <s v="Myöhemmin"/>
    <s v="Myös luonnollisille henkilöille"/>
    <s v="Mielellään digitalisoidaan, mutta ei ole resursseja itse viedä asiaa eteenpäin."/>
    <s v="Ympäristönsuojelulaki (527/2014)"/>
    <x v="1"/>
    <x v="6"/>
    <s v="40 001 - 100 000"/>
    <s v="Ympäristöministeriö"/>
  </r>
  <r>
    <s v="Lupa ympäristönsuojelumääräyksistä poikkeamisesta"/>
    <m/>
    <s v="Ympäristölupa"/>
    <x v="0"/>
    <s v="Ei digitoteutusta"/>
    <s v="Q4/2022"/>
    <s v="Myös luonnollisille henkilöille"/>
    <m/>
    <s v="Ympäristönsuojelulaki (527/2014)"/>
    <x v="1"/>
    <x v="3"/>
    <s v="alle 6001"/>
    <s v="Ympäristöministeriö"/>
  </r>
  <r>
    <s v="ympäristöluvat"/>
    <s v="ympäristöön vaikuttavat rakennustoimenpiteen, luvitus"/>
    <s v="Ympäristölupa"/>
    <x v="0"/>
    <s v="0.3"/>
    <s v="Q4/2022"/>
    <s v="Myös luonnollisille henkilöille"/>
    <s v="kts yllä"/>
    <s v="Ympäristönsuojelulaki (527/2014)"/>
    <x v="1"/>
    <x v="6"/>
    <s v="20 001 - 40 000"/>
    <s v="Ympäristöministeriö"/>
  </r>
  <r>
    <s v="Ympäristönsuojelu, vesiensuojelu"/>
    <m/>
    <s v="Ympäristölupa"/>
    <x v="0"/>
    <s v="0.3"/>
    <s v="Myöhemmin"/>
    <s v="Myös luonnollisille henkilöille"/>
    <s v="Palvelun tuottaa Suupohjan peruspalveluliikelaitokuntayhtymä, Toimii vastuu organisaationa"/>
    <m/>
    <x v="2"/>
    <x v="14"/>
    <s v="alle 6001"/>
    <s v=""/>
  </r>
  <r>
    <s v="Ympäristölupa"/>
    <s v="Laissa mainittujen toimintojen vaatima lupamenettely"/>
    <s v="Ympäristölupa"/>
    <x v="0"/>
    <s v="0.5"/>
    <s v="Myöhemmin"/>
    <s v="Vain elinkeinotoimintaa harjoittaville"/>
    <m/>
    <s v="Ympäristönsuojelulaki (527/2014)"/>
    <x v="1"/>
    <x v="7"/>
    <s v="40 001 - 100 000"/>
    <s v="Ympäristöministeriö"/>
  </r>
  <r>
    <s v="Ympäristölupa"/>
    <s v="Ympäristölupa hakemuksineen hoidetaan kokonaisuudessaan Lupapiste -palvelussa&quot;&quot;"/>
    <s v="Ympäristölupa"/>
    <x v="0"/>
    <s v="yli 1.1"/>
    <m/>
    <s v="Myös luonnollisille henkilöille"/>
    <m/>
    <s v="Ympäristönsuojelulaki (527/2014)"/>
    <x v="1"/>
    <x v="21"/>
    <s v="20 001 - 40 000"/>
    <s v="Ympäristöministeriö"/>
  </r>
  <r>
    <s v="Ympäristömyrkkyjen analytiikka"/>
    <s v="Terveyden ja hyvinvoinnin laitoksen (THL) Ympäristöterveysyksikkö tekee maksullista ympäristömyrkkyjen analytiikkaa. Ennen näytteiden lähettämistä asiakasta pyydetään ottamaan yhteyttä laboratorioon tarvittavan analyysipalvelun sopimiseksi"/>
    <s v="Ympäristömyrkkyjen analytiikka"/>
    <x v="3"/>
    <s v="0.5"/>
    <s v="Q4/2022"/>
    <s v="Myös luonnollisille henkilöille"/>
    <s v="Toiminnalliset syyt. Asiointipalvelua ei voida kokonaisuudessaan digitalisoida fyysisistä näytteistä johtuen."/>
    <m/>
    <x v="0"/>
    <x v="9"/>
    <s v=""/>
    <s v=""/>
  </r>
  <r>
    <s v="Ympäristöhaittaa koskeva toimenpidepyyntö"/>
    <s v="Ympäristöhaittaa koskeva toimenpidepyyntö on ilmoitus asiasta, joka aiheuttaa haittaa ympäristössä ja jota asukas pyytää kaupunkiympäristön toimialan ympäristöpalveluita selvittämään."/>
    <s v="Ympäristön äkillisestä pilaantumisesta tai vaarasta tehtävä ilmoitus"/>
    <x v="1"/>
    <s v="0.5"/>
    <m/>
    <m/>
    <m/>
    <s v="Ympäristönsuojelulaki (527/2014)"/>
    <x v="1"/>
    <x v="6"/>
    <s v="yli 100 000"/>
    <s v="Ympäristöministeriö"/>
  </r>
  <r>
    <s v="Ympäristönsuojelulain yleinen ilmoitusmenettely"/>
    <s v="Ympäristönsuojelulaissa ilmoitusvelvolliseksi säädetystä toiminnasta tulee ennen toiminnan aloittamista tehdä ympäristönsuojeluviranomaiselle ilmoitus."/>
    <s v="Ympäristön äkillisestä pilaantumisesta tai vaarasta tehtävä ilmoitus"/>
    <x v="0"/>
    <m/>
    <m/>
    <m/>
    <m/>
    <s v="Ympäristönsuojelulaki (527/2014)"/>
    <x v="1"/>
    <x v="6"/>
    <s v="yli 100 000"/>
    <s v="Ympäristöministeriö"/>
  </r>
  <r>
    <s v="Ympäristönsuojelulain 136 §:n mukainen ilmoitus pilaantuneen maaperän puhdistamisesta"/>
    <s v="Pilaantuneen maaperän puhdistamisesta ja pilaantuneen maa-aineksen käsittelystä tulee tehdä ilmoitus kaupunkiympäristön toimialan ympäristönsuojeluyksikölle."/>
    <s v="Ympäristön äkillisestä pilaantumisesta tai vaarasta tehtävä ilmoitus"/>
    <x v="1"/>
    <s v="Ei digitoteutusta"/>
    <m/>
    <m/>
    <m/>
    <s v="Ympäristönsuojelulaki (527/2014)"/>
    <x v="1"/>
    <x v="6"/>
    <s v="yli 100 000"/>
    <s v="Ympäristöministeriö"/>
  </r>
  <r>
    <s v="Ympäristönsuojelulain 136 §:n mukainen ilmoitus pilaantuneen maaperän puhdistamisesta"/>
    <s v="Pilaantuneen maaperän puhdistamisesta ja pilaantuneen maa-aineksen käsittelystä tulee tehdä ilmoitus kaupunkiympäristön toimialan ympäristönsuojeluyksikölle."/>
    <s v="Ympäristön äkillisestä pilaantumisesta tai vaarasta tehtävä ilmoitus"/>
    <x v="1"/>
    <s v="Ei digitoteutusta"/>
    <m/>
    <m/>
    <m/>
    <s v="Ympäristönsuojelulaki (527/2014)"/>
    <x v="1"/>
    <x v="6"/>
    <s v="yli 100 000"/>
    <s v="Ympäristöministeriö"/>
  </r>
  <r>
    <s v="Ympäristönterveyden huollon luvat ja ilmoitukset"/>
    <s v="Etelä-Satakunnan ympäristötoimisto on toimijana. Toimintaan kuuluu seuraavat toimet ja niihin liittyvät luvat: eläinlääkintähuolto, terveydensuojelu-, elintarvike- ja tupakkavalvonta sekä lääkelain mukainen valvonta"/>
    <s v="Ympäristön äkillisestä pilaantumisesta tai vaarasta tehtävä ilmoitus"/>
    <x v="3"/>
    <s v="0.5"/>
    <s v="Q4/2022"/>
    <s v="Myös luonnollisille henkilöille"/>
    <m/>
    <s v="Ympäristönsuojelulaki (527/2014)"/>
    <x v="1"/>
    <x v="16"/>
    <s v="10 001 - 20 000"/>
    <s v="Ympäristöministeriö"/>
  </r>
  <r>
    <s v="Ympäristönsuojelulain mukainen ilmoitus poikkeuksellisesta tilanteesta"/>
    <s v="Toiminnasta vastaavan tai jätteen haltijan on tehtävä ilmoitus poikkeuksellisesta tilanteesta"/>
    <s v="Ympäristön äkillisestä pilaantumisesta tai vaarasta tehtävä ilmoitus"/>
    <x v="1"/>
    <s v="Ei digitoteutusta"/>
    <s v="Q4/2022"/>
    <s v="Vain elinkeinotoimintaa harjoittaville"/>
    <s v="Ilmoitus ei ole määrämuotoinen, koska voi koskea hyvin erilaisia poikkeuksellisia tapahtumia ja päästöjä."/>
    <s v="Ympäristönsuojelulaki (527/2014)"/>
    <x v="1"/>
    <x v="2"/>
    <s v="yli 100 000"/>
    <s v="Ympäristöministeriö"/>
  </r>
  <r>
    <s v="Ympäristösuojelulain mukaiset toiminnot"/>
    <s v="Valtaosa toiminnoista hoituu sähköisesti: ympäristönsuojelulain mukaiset hakemus-, ilmoitus-, rekisteröintiasiat, samoin valvonta."/>
    <s v="Ympäristön äkillisestä pilaantumisesta tai vaarasta tehtävä ilmoitus"/>
    <x v="0"/>
    <s v="0.9"/>
    <s v="Myöhemmin"/>
    <s v="Myös luonnollisille henkilöille"/>
    <s v="Määrät niin pieniä, ettei omia sovelluksia ole taloudellisesti järkevä toteuttaa."/>
    <s v="Ympäristönsuojelulaki (527/2014)"/>
    <x v="1"/>
    <x v="10"/>
    <s v="10 001 - 20 000"/>
    <s v="Ympäristöministeriö"/>
  </r>
  <r>
    <s v="Ilmoitus poikkeuksellisesta tilanteesta, ympäristönsuojelu"/>
    <s v="Ympäristönsuojelu, ilmoitus poikkeuksellisesta tilanteesta"/>
    <s v="Ympäristön äkillisestä pilaantumisesta tai vaarasta tehtävä ilmoitus"/>
    <x v="1"/>
    <s v="Ei digitoteutusta"/>
    <s v="Q4/2021"/>
    <s v="Myös luonnollisille henkilöille"/>
    <s v="Tarvittaessa julkaistaan ePermitiin"/>
    <s v="Ympäristönsuojelulaki (527/2014)"/>
    <x v="1"/>
    <x v="3"/>
    <s v="yli 100 000"/>
    <s v="Ympäristöministeriö"/>
  </r>
  <r>
    <s v="Ilmoitus poikkeuksellisesta tilanteesta, ympäristönsuojelu"/>
    <s v="Ympäristönsuojelu, ilmoitus poikkeuksellisesta tilanteesta"/>
    <s v="Ympäristön äkillisestä pilaantumisesta tai vaarasta tehtävä ilmoitus"/>
    <x v="1"/>
    <s v="0.3"/>
    <s v="Myöhemmin"/>
    <s v="Vain elinkeinotoimintaa harjoittaville"/>
    <s v="Mielellään digitalisoidaan, mutta ei ole resursseja itse viedä asiaa eteenpäin."/>
    <s v="Ympäristönsuojelulaki (527/2014)"/>
    <x v="1"/>
    <x v="6"/>
    <s v="40 001 - 100 000"/>
    <s v="Ympäristöministeriö"/>
  </r>
  <r>
    <s v="Ympäristönsuojelu, vesiensuojelu"/>
    <m/>
    <s v="Ympäristön äkillisestä pilaantumisesta tai vaarasta tehtävä ilmoitus"/>
    <x v="1"/>
    <s v="0.3"/>
    <s v="Q4/2022"/>
    <s v="Myös luonnollisille henkilöille"/>
    <m/>
    <s v="Ympäristönsuojelulaki (527/2014)"/>
    <x v="1"/>
    <x v="3"/>
    <s v="alle 6001"/>
    <s v="Ympäristöministeriö"/>
  </r>
  <r>
    <s v="Ympäristönsuojelu, ympäristöluvat ja ilmoitukset"/>
    <m/>
    <s v="Ympäristön äkillisestä pilaantumisesta tai vaarasta tehtävä ilmoitus"/>
    <x v="1"/>
    <s v="0.3"/>
    <s v="Q4/2022"/>
    <s v="Myös luonnollisille henkilöille"/>
    <m/>
    <s v="Ympäristönsuojelulaki (527/2014)"/>
    <x v="1"/>
    <x v="3"/>
    <s v="alle 6001"/>
    <s v="Ympäristöministeriö"/>
  </r>
  <r>
    <s v="Ympäristönsuojelu, maasto- ja vesiliikenteen luvat"/>
    <m/>
    <s v="Ympäristön äkillisestä pilaantumisesta tai vaarasta tehtävä ilmoitus"/>
    <x v="1"/>
    <s v="Ei digitoteutusta"/>
    <s v="Q4/2022"/>
    <s v="Vain elinkeinotoimintaa harjoittaville"/>
    <m/>
    <s v="Ympäristönsuojelulaki (527/2014)"/>
    <x v="1"/>
    <x v="3"/>
    <s v="alle 6001"/>
    <s v="Ympäristöministeriö"/>
  </r>
  <r>
    <s v="Ympäristönsuojelulain mukainen ilmoitus koeluontoisesta toiminnasta"/>
    <s v="Koetoimintailmoitus"/>
    <s v="Ympäristön äkillisestä pilaantumisesta tai vaarasta tehtävä ilmoitus"/>
    <x v="1"/>
    <s v="0.3"/>
    <s v="2023, jos sähköinen lupajärjestelmä saadaan käyttöön"/>
    <s v="Vain elinkeinotoimintaa harjoittaville"/>
    <s v="Pieni volyyminen palvelu (0-5 kpl vuodessa)"/>
    <s v="Ympäristönsuojelulaki (527/2014)"/>
    <x v="1"/>
    <x v="15"/>
    <s v="yli 100 000"/>
    <s v="Ympäristöministeriö"/>
  </r>
  <r>
    <s v="Ilmoitus poikkeuksellisesta tilanteesta, ympäristönsuojelu"/>
    <s v="Ympäristönsuojelu, ilmoitus poikkeuksellisesta tilanteesta"/>
    <s v="Ympäristön äkillisestä pilaantumisesta tai vaarasta tehtävä ilmoitus"/>
    <x v="1"/>
    <s v="0.5"/>
    <s v="2023, jos sähköinen lupajärjestelmä saadaan käyttöön"/>
    <s v="Vain elinkeinotoimintaa harjoittaville"/>
    <s v="Pieni volyyminen palvelu (0-5 kpl vuodessa)"/>
    <s v="Ympäristönsuojelulaki (527/2014)"/>
    <x v="1"/>
    <x v="15"/>
    <s v="yli 100 000"/>
    <s v="Ympäristöministeriö"/>
  </r>
  <r>
    <s v="Ympäristön äkillisestä pilaantumisesta tai vaarasta tehtävä ilmoitus"/>
    <s v="Ilmoitus jätteen tai aineen pääsystä /riskistä päästä ympäristöön"/>
    <s v="Ympäristön äkillisestä pilaantumisesta tai vaarasta tehtävä ilmoitus"/>
    <x v="1"/>
    <s v="0.5"/>
    <s v="Myöhemmin"/>
    <s v="Vain elinkeinotoimintaa harjoittaville"/>
    <m/>
    <s v="Ympäristönsuojelulaki (527/2014)"/>
    <x v="1"/>
    <x v="7"/>
    <s v="40 001 - 100 000"/>
    <s v="Ympäristöministeriö"/>
  </r>
  <r>
    <s v="Ympäristönsuojelu, jätehuollon valvonta"/>
    <s v="Jätehuollon valvonta"/>
    <s v="Ympäristönsuojelu, jätehuollon valvonta"/>
    <x v="3"/>
    <s v="0.5"/>
    <s v="Myöhemmin"/>
    <s v="Myös luonnollisille henkilöille"/>
    <s v="Mielellään digitalisoidaan, mutta ei ole resursseja itse viedä asiaa eteenpäin."/>
    <s v="Jätelaki (646/2011)"/>
    <x v="1"/>
    <x v="6"/>
    <s v="40 001 - 100 000"/>
    <s v="Ympäristöministeriö"/>
  </r>
  <r>
    <s v="Ympäristönsuojelu, jätehuollon valvonta"/>
    <s v="Jätehuollon valvonta"/>
    <s v="Ympäristönsuojelu, jätehuollon valvonta"/>
    <x v="3"/>
    <s v="0.5"/>
    <s v="2023, jos sähköinen lupajärjestelmä saadaan käyttöön"/>
    <s v="Myös luonnollisille henkilöille"/>
    <m/>
    <s v="Jätelaki (646/2011)"/>
    <x v="1"/>
    <x v="15"/>
    <s v="yli 100 000"/>
    <s v="Ympäristöministeriö"/>
  </r>
  <r>
    <s v="Ympäristönsuojelulain mukainen rekisteröinti"/>
    <s v="Ympäristönsuojelulaissa rekisteröitäviksi säädetyistä toiminnoista tarvitaan ilmoitus, jonka perusteella viranomainen tekee rekisteröintimerkinnän ympäristönsuojeluntietojärjestelmään."/>
    <s v="Ympäristönsuojelulain mukainen rekisteröinti"/>
    <x v="3"/>
    <s v="0.5"/>
    <m/>
    <m/>
    <m/>
    <s v="Ympäristönsuojelulaki (527/2014)"/>
    <x v="1"/>
    <x v="6"/>
    <s v="yli 100 000"/>
    <s v="Ympäristöministeriö"/>
  </r>
  <r>
    <s v="Toiminnan rekisteröinti ympäristönsuojelun tietojärjestelmään"/>
    <s v="Rekisteröinti on luonteeltaan kirjaamistoimenpide, jossa ei tehdä hallinnollista päätöstä eikä anneta määräyksiä."/>
    <s v="Ympäristönsuojelulain mukainen rekisteröinti"/>
    <x v="0"/>
    <s v="0.5"/>
    <s v="Q4/2022"/>
    <s v="Vain elinkeinotoimintaa harjoittaville"/>
    <s v="Lupapiste-palvelu ei ole toistaiseksi sisällyttänyt rekisteröintilomakkeita palveluun"/>
    <s v="Ympäristönsuojelulaki (527/2014)"/>
    <x v="1"/>
    <x v="2"/>
    <s v="yli 100 000"/>
    <s v="Ympäristöministeriö"/>
  </r>
  <r>
    <s v="Ympäristönsuojelulain mukainen rekisteröinti"/>
    <s v="Laissa mainittujen toimintojen rekisteröinti ja merkitseminen ympäristönsuojelun tietojärjestelmään"/>
    <s v="Ympäristönsuojelulain mukainen rekisteröinti"/>
    <x v="3"/>
    <s v="0.5"/>
    <s v="Myöhemmin"/>
    <s v="Vain elinkeinotoimintaa harjoittaville"/>
    <m/>
    <s v="Ympäristönsuojelulaki (527/2014)"/>
    <x v="1"/>
    <x v="7"/>
    <s v="40 001 - 100 000"/>
    <s v="Ympäristöministeriö"/>
  </r>
  <r>
    <s v="Ympäristönsuojeluviranomaisen lupapalvelut"/>
    <s v="Ympäristönsuojelu- ja maa-aineslain mukaiset ilmoitukset, luvat ja rekisteröinnit"/>
    <s v="Ympäristönsuojelumääräyksistä poikkeamisen lupa"/>
    <x v="0"/>
    <s v="0.9"/>
    <s v="Myöhemmin"/>
    <s v="Myös luonnollisille henkilöille"/>
    <s v="Valtakunnallinen digitaalinen menettely tulossa, aikataulu eri riipu kunnasta. Kunta (Ok. ym.palv.) on ilmaissut kiin. hankintaan."/>
    <s v="Ympäristönsuojelulaki (527/2014)"/>
    <x v="1"/>
    <x v="3"/>
    <s v="6 001 - 10000"/>
    <s v="Ympäristöministeriö"/>
  </r>
  <r>
    <s v="Ympäristönsuojelulainsäädäntöön liittyvän poikkeamisluvan myöntäminen"/>
    <m/>
    <s v="Ympäristönsuojelumääräyksistä poikkeamisen lupa"/>
    <x v="0"/>
    <s v="Ei digitoteutusta"/>
    <s v="Myöhemmin"/>
    <s v="Myös luonnollisille henkilöille"/>
    <m/>
    <s v="Ympäristönsuojelulaki (527/2014)"/>
    <x v="1"/>
    <x v="23"/>
    <s v="10 001 - 20 000"/>
    <s v="Ympäristöministeriö"/>
  </r>
  <r>
    <s v="Lupa ympäristönsuojelumääräyksistä poikkeamisesta"/>
    <s v="Kunnan ympäristönsuojeluviranomainen voi erityisestä syystä hakemuksesta myöntää yksittäistapauksessa luvan poiketa näistä määräyksistä."/>
    <s v="Ympäristönsuojelumääräyksistä poikkeamisen lupa"/>
    <x v="0"/>
    <s v="0.3"/>
    <s v="Myöhemmin"/>
    <s v="Myös luonnollisille henkilöille"/>
    <s v="Mielellään digitalisoidaan, mutta ei ole resursseja itse viedä asiaa eteenpäin."/>
    <s v="Ympäristönsuojelulaki (527/2014)"/>
    <x v="1"/>
    <x v="6"/>
    <s v="40 001 - 100 000"/>
    <s v="Ympäristöministeriö"/>
  </r>
  <r>
    <s v="Lupa ympäristönsuojelumääräyksistä poikkeamisesta"/>
    <s v="Kunnan ympäristönsuojeluviranomainen voi erityisestä syystä hakemuksesta myöntää yksittäistapauksessa luvan poiketa näistä määräyksistä.  Esimerkiksi hakemus käytöstä poistetun öljysäiliön jättämiseksi maahan"/>
    <s v="Ympäristönsuojelumääräyksistä poikkeamisen lupa"/>
    <x v="0"/>
    <s v="0.3"/>
    <m/>
    <s v="Myös luonnollisille henkilöille"/>
    <m/>
    <s v="Ympäristönsuojelulaki (527/2014)"/>
    <x v="1"/>
    <x v="15"/>
    <s v="yli 100 000"/>
    <s v="Ympäristöministeriö"/>
  </r>
  <r>
    <s v="Ympäristönsuojelumääräyksistä poikkeamisen lupa"/>
    <s v="Perustellusta syystä voidaan ympäristönsuojelumääräyksistä myöntää poikkeus"/>
    <s v="Ympäristönsuojelumääräyksistä poikkeamisen lupa"/>
    <x v="0"/>
    <s v="0.5"/>
    <s v="Myöhemmin"/>
    <s v="Myös luonnollisille henkilöille"/>
    <m/>
    <s v="Ympäristönsuojelulaki (527/2014)"/>
    <x v="1"/>
    <x v="7"/>
    <s v="40 001 - 100 000"/>
    <s v="Ympäristöministeriö"/>
  </r>
  <r>
    <s v="Ilmoitus käytöstä poistetun öljy- tai kemikaalisäiliön jättämisestä maaperään"/>
    <s v="Ilmoitus käytöstä poistetun öljy- tai kemikaalisäiliön jättämisestä maaperään hoidetaan kokonaisuudessaan Lupapiste -palvelussa&quot;&quot;"/>
    <s v="Ympäristönsuojelumääräyksistä poikkeamisen lupa"/>
    <x v="0"/>
    <s v="yli 1.1"/>
    <m/>
    <s v="Myös luonnollisille henkilöille"/>
    <m/>
    <s v="Ympäristönsuojelulaki (527/2014)"/>
    <x v="1"/>
    <x v="21"/>
    <s v="20 001 - 40 000"/>
    <s v="Ympäristöministeriö"/>
  </r>
  <r>
    <s v="Ympäristötoimi, yleisavustushakemus"/>
    <m/>
    <s v="Ympäristötoimi, yleisavustushakemus"/>
    <x v="5"/>
    <s v="1.0"/>
    <m/>
    <m/>
    <m/>
    <m/>
    <x v="1"/>
    <x v="6"/>
    <s v="yli 100 000"/>
    <s v=""/>
  </r>
  <r>
    <s v="Yrittäjille tarjottavat omalle koneelle ladattavat lomakkeet"/>
    <s v="Yritystulkin täytettävät laskelma- ja suunnittelupohjat"/>
    <s v="Yrittäjille tarjottavat omalle koneelle ladattavat lomakkeet"/>
    <x v="4"/>
    <s v="0.3"/>
    <s v="Myöhemmin"/>
    <s v="Myös luonnollisille henkilöille"/>
    <m/>
    <m/>
    <x v="1"/>
    <x v="10"/>
    <s v="20 001 - 40 000"/>
    <s v=""/>
  </r>
  <r>
    <s v="Yrittäjille tarjottavat omalle koneelle ladattavat lomakkeet"/>
    <s v="Yritystulkin täytettävät laskelma- ja suunnittelupohjat"/>
    <s v="Yrittäjille tarjottavat omalle koneelle ladattavat lomakkeet"/>
    <x v="3"/>
    <s v="0.3"/>
    <m/>
    <s v="Myös luonnollisille henkilöille"/>
    <m/>
    <m/>
    <x v="1"/>
    <x v="10"/>
    <s v="20 001 - 40 000"/>
    <s v=""/>
  </r>
  <r>
    <s v="Yrittäjyysbuustipalvelu"/>
    <s v="Yrittäjyysbuusti on ainutlaatuinen palvelumalli, jolla tuetaan yrittäjyyttä suunnittelevien pyrkimyksiä ja alle 12 kuukautta yrittäjinä toimineiden liiketoimintaa. Palvelun mahdollistaa yrittäjyyden aloittamisen, yrityksen perustamisen tai juuri käynnistyneen yritystoiminnan kehittämisen."/>
    <s v="Yrittäjyysbuusti"/>
    <x v="4"/>
    <s v="0.9"/>
    <m/>
    <s v="Myös luonnollisille henkilöille"/>
    <m/>
    <m/>
    <x v="0"/>
    <x v="8"/>
    <s v=""/>
    <s v=""/>
  </r>
  <r>
    <s v="Yrittäjäkoulutukset &amp; tapahtumat"/>
    <s v="Koulutusta ja tapahtumia yrittäjille"/>
    <s v="Yrittäjäkoulutukset &amp; tapahtumat"/>
    <x v="4"/>
    <s v="1.0"/>
    <m/>
    <s v="Myös luonnollisille henkilöille"/>
    <m/>
    <m/>
    <x v="1"/>
    <x v="6"/>
    <s v="40 001 - 100 000"/>
    <s v=""/>
  </r>
  <r>
    <s v="Yrittäjäkoulutukset"/>
    <s v="Työvoimakoulutuksena järjestetään myös koulutusta, joka tähtää yrittäjän ammattitutkintoon tai sen osan suorittamiseen."/>
    <s v="Yrittäjäkoulutus"/>
    <x v="4"/>
    <s v="0.9"/>
    <m/>
    <s v="Myös luonnollisille henkilöille"/>
    <m/>
    <m/>
    <x v="0"/>
    <x v="8"/>
    <s v=""/>
    <s v=""/>
  </r>
  <r>
    <s v="Yrittäjän puolesta korvausta  työterveyshuollon kustannuksista hakee työterveyshuollon palveluntuottaja tilitysmenettelyllä."/>
    <s v="Työterveyshuollon palveluntuottajat lähettävät Kelaan tilityshakemukset."/>
    <s v="Yrittäjän puolesta korvausta  työterveyshuollon kustannuksista hakee työterveyshuollon palveluntuottaja tilitysmenettelyllä."/>
    <x v="5"/>
    <s v="0.3"/>
    <s v="Myöhemmin"/>
    <s v="Vain elinkeinotoimintaa harjoittaville"/>
    <m/>
    <m/>
    <x v="0"/>
    <x v="4"/>
    <s v=""/>
    <s v=""/>
  </r>
  <r>
    <s v="Yrittäjät voivat hakea korvausta omista työterveyshuollon kustannuksistaan"/>
    <s v="Asiointipalvelussa yrittäjä voisi hakea korvausta työterveyshuollon kustannuksista ja tarkastella lähetettyjä verkkohakemuksia ja korvauspäätöksiä."/>
    <s v="Yrittäjät voivat hakea korvausta omista työterveyshuollon kustannuksistaan"/>
    <x v="5"/>
    <s v="0.9"/>
    <s v="Myöhemmin"/>
    <s v="Vain elinkeinotoimintaa harjoittaville"/>
    <m/>
    <m/>
    <x v="0"/>
    <x v="4"/>
    <s v=""/>
    <s v=""/>
  </r>
  <r>
    <s v="Yrityksille tarjottavat työvoimapalvelut"/>
    <s v="Yrityksille tarjotaan lain (Laki julkisesta työvoima- ja yrityspalvelusta) mukaiset työvoimapalvelut niin, että työnantajat voivat saada TE-palvelut digitaalisesti. Lisäksi tarjotaan Työmarkkinatorin kautta digitaaliset palvelut osaavan työvoiman hankintaan. Arvio nykytilasta n. 1.0."/>
    <s v="Yrityksille tarjottavat työvoimapalvelut"/>
    <x v="2"/>
    <s v="1.0"/>
    <s v="Q2/2022"/>
    <s v="Vain elinkeinotoimintaa harjoittaville"/>
    <s v="TE-digi TEA osahankkeen toteutuksen suunnittelun ja rahoituksen haasteet, YA järjestelmän kehityksen haasteet, TEA- järjestelmän käyttöönoton läpiviennin venyminen, URA- ja verkkopalvelujen ylläpidon haasteet TEA käyttöönottoon saakka. Hanke viivästynyt."/>
    <m/>
    <x v="0"/>
    <x v="8"/>
    <s v=""/>
    <s v=""/>
  </r>
  <r>
    <s v="Yritysneuvonta"/>
    <s v="Yritysneuvontaa puhelimella, toimistolla, asiakkaan luonna, sähköpostilla"/>
    <s v="Yritys- ja palveluhakemisto"/>
    <x v="2"/>
    <s v="0.5"/>
    <m/>
    <m/>
    <m/>
    <m/>
    <x v="1"/>
    <x v="16"/>
    <s v="10 001 - 20 000"/>
    <s v=""/>
  </r>
  <r>
    <s v="Yrityshakemisto"/>
    <s v="Yrittäjän tiedot haetaan Virre-järjestelmästä ja syötetään Jämsän yrityshakemistoon, minkä jälkeen pyydetään tietojen julkaisulupa yrittäjältä"/>
    <s v="Yritys- ja palveluhakemisto"/>
    <x v="2"/>
    <s v="0.5"/>
    <s v="Myöhemmin"/>
    <s v="Vain elinkeinotoimintaa harjoittaville"/>
    <m/>
    <m/>
    <x v="1"/>
    <x v="10"/>
    <s v="20 001 - 40 000"/>
    <s v=""/>
  </r>
  <r>
    <s v="Yrityshakemisto"/>
    <s v="Yrittäjän tiedot haetaan Virre-järjestelmästä ja syötetään Jämsän yrityshakemistoon, minkä jälkeen pyydetään tietojen julkaisulupa yrittäjältä"/>
    <s v="Yritys- ja palveluhakemisto"/>
    <x v="2"/>
    <s v="0.5"/>
    <m/>
    <s v="Vain elinkeinotoimintaa harjoittaville"/>
    <m/>
    <m/>
    <x v="1"/>
    <x v="10"/>
    <s v="20 001 - 40 000"/>
    <s v=""/>
  </r>
  <r>
    <s v="Yrityshakemisto"/>
    <s v="Yrittäjä ilmoittaa tiedot ja tietojen muutokset yrityshakemistoon"/>
    <s v="Yritys- ja palveluhakemisto"/>
    <x v="2"/>
    <s v="0.9"/>
    <m/>
    <s v="Vain elinkeinotoimintaa harjoittaville"/>
    <m/>
    <m/>
    <x v="1"/>
    <x v="10"/>
    <s v="20 001 - 40 000"/>
    <s v=""/>
  </r>
  <r>
    <s v="Yritysrekisteripalvelut kunnan viranhaltijoille sisäiseen käyttöön"/>
    <s v="Asiakastietojärjestelmä CRM, josta löytyy Keravalla toimivat yritykset 2600 kpl"/>
    <s v="Yritys- ja palveluhakemisto"/>
    <x v="2"/>
    <s v="1.0"/>
    <m/>
    <s v="Myös luonnollisille henkilöille"/>
    <s v="Kunnan eri viranhaltijoiden käyttöön. Tietojen päivitys,kun viranhaltija tekee yhteydenoton tai toimenpiteen yritykseen."/>
    <m/>
    <x v="1"/>
    <x v="6"/>
    <s v="20 001 - 40 000"/>
    <s v=""/>
  </r>
  <r>
    <s v="Yritysrekisteripalvelut kuntalaisille"/>
    <s v="Sähköinen yrityshakemisto kaupunkilaisille, josta löytyy keravalaisia palvelutuottajia."/>
    <s v="Yritys- ja palveluhakemisto"/>
    <x v="2"/>
    <s v="1.0"/>
    <m/>
    <s v="Myös luonnollisille henkilöille"/>
    <s v="Rekisteröityminen pohjautuu yrittäjän vapaaehtoisuuteen. Noin 20% yrityskannasta on liittynyt rekisteriin."/>
    <m/>
    <x v="1"/>
    <x v="6"/>
    <s v="20 001 - 40 000"/>
    <s v=""/>
  </r>
  <r>
    <s v="Yrityshakemisto"/>
    <s v="Oulun seudun toimialakohtainen yrityshakemisto"/>
    <s v="Yritys- ja palveluhakemisto"/>
    <x v="2"/>
    <s v="0.5"/>
    <s v="Q1/2022"/>
    <s v="Vain elinkeinotoimintaa harjoittaville"/>
    <m/>
    <m/>
    <x v="1"/>
    <x v="3"/>
    <s v="yli 100 000"/>
    <s v=""/>
  </r>
  <r>
    <s v="Internetsivujen yrittäjät-kohderyhmän tietopalvelu"/>
    <m/>
    <s v="Yritys- ja palveluhakemisto"/>
    <x v="2"/>
    <s v="0.5"/>
    <m/>
    <s v="Vain elinkeinotoimintaa harjoittaville"/>
    <s v="Kotisivuilla ja uutiskirjeissä on tietoa kaikille yrityksille. Yrityksen pyynnöstä ja tarpeen mukaan mennään syvempää työskentelyyn. Palveluihin ei ole vahvaa digitaalista tunnistautumista, koska kutsu työskentely alustoille ja ja itse alustatkin räätälöidään yritysten tarpeiden mukaisesti. Pääsy työskentelyyn siis vain kutsuttuna Käytämme Howspace- järjestelmän sisälle laadittuja työhuoneita, joihin olemme laatineet erillaisia rakenteita. Digitalisaation tason nosto lisäisi kustannuksia suhteessa hyötyyn liikaa. Emme näe tämän palvelun osalta digitalisaation tason nostoa annetun mittariston ehdoilla (vahvatunnistautuminen) hyödyllisenä."/>
    <m/>
    <x v="1"/>
    <x v="15"/>
    <s v="10 001 - 20 000"/>
    <s v=""/>
  </r>
  <r>
    <s v="Yrittäjärekisterit"/>
    <s v="Alueen yrittäjärekisteri / muut"/>
    <s v="Yritys- ja palveluhakemisto"/>
    <x v="2"/>
    <s v="0.9"/>
    <m/>
    <s v="Myös luonnollisille henkilöille"/>
    <m/>
    <m/>
    <x v="1"/>
    <x v="6"/>
    <s v="40 001 - 100 000"/>
    <s v=""/>
  </r>
  <r>
    <s v="Yritysrekisteri"/>
    <s v="Kaikki Länsi-Uudenmaan yritykset löytyvät Yritysrekisteristä. Toimii sähköisenä markkinointikanavana alueen yrityksille samalla kun alueelle etabloituva yritys, voi tarkastella markkinatilannetta ja arvioida palvelunsa vastaanottoa. Kyseessä ei siis viranomaispalvelu jossa asioidaan viranomaisten kanssa, vaan sähköinen lisäpalvelu alueen yrityksille.&quot;&quot;"/>
    <s v="Yritys- ja palveluhakemisto"/>
    <x v="2"/>
    <s v="0.9"/>
    <s v="Myöhemmin"/>
    <s v="Vain elinkeinotoimintaa harjoittaville"/>
    <s v="Markkinaehtoinen palvelu, jossa emme suoraan pysty vaikuttamaan sisältöön. Yritykset itse päivittävät sisältöä."/>
    <m/>
    <x v="1"/>
    <x v="6"/>
    <s v="20 001 - 40 000"/>
    <s v=""/>
  </r>
  <r>
    <s v="Yritys- ja palveluhakemisto"/>
    <s v="Yrityksille ja kuluttajille  avoin palveluhakemisto/Ruskon ja Vahdon Yrittäjien laatima"/>
    <s v="Yritys- ja palveluhakemisto"/>
    <x v="2"/>
    <s v="1.0"/>
    <m/>
    <s v="Myös luonnollisille henkilöille"/>
    <s v="Valtakunnallinen palvelu tulossa vuonna 2021 kaikissa elintarvikevalvonnan asioinneissa."/>
    <m/>
    <x v="1"/>
    <x v="15"/>
    <s v="20 001 - 40 000"/>
    <s v=""/>
  </r>
  <r>
    <s v="Yritys- ja palveluhakemisto Rovaniemen kaupungin nettisivulla"/>
    <s v="Kaupungin sivulla on yrityspalveluhakemisto. Yritykset voivat itse muokata siellä olevia tietoja, jotka alunperin tiedot tulevat kaupparekisteristä. Jos yrityksen edustaja haluaa muokata tietoja, hän lähettää sivulla olevan lomakkeen kaupungin yrityspalveluille, joka lähettää linkin, josta pääsee muokkaamaan tietoja."/>
    <s v="Yritys- ja palveluhakemisto"/>
    <x v="2"/>
    <s v="0.5"/>
    <s v="Myöhemmin"/>
    <s v="Vain elinkeinotoimintaa harjoittaville"/>
    <m/>
    <m/>
    <x v="1"/>
    <x v="13"/>
    <s v="40 001 - 100 000"/>
    <s v=""/>
  </r>
  <r>
    <s v="Yrityshakemisto"/>
    <s v="Ilmoittautuminen yrityshakemistoon ja kunnan yritysten hakeminen"/>
    <s v="Yritys- ja palveluhakemisto"/>
    <x v="2"/>
    <s v="0.5"/>
    <m/>
    <s v="Vain elinkeinotoimintaa harjoittaville"/>
    <m/>
    <m/>
    <x v="1"/>
    <x v="6"/>
    <s v="20 001 - 40 000"/>
    <s v=""/>
  </r>
  <r>
    <s v="Yritys ja yhteisö toimittaa etuuskäsittelyssä tarvittavia asiakirjoja ja viestejä Kelaan"/>
    <s v="Eri etuuksissa tarvittavat liitteet on toimitettava Kelaan. Tällä hetkellä vaihtoehtona kirjeposti tai suojattu sähköposti. Erilaisiin tiedusteluihin on myös tarjolla puhelinpalvelu ja suojattu sähköposti."/>
    <s v="Yritys ja yhteisö toimittaa etuuskäsittelyssä tarvittavia asiakirjoja ja viestejä Kelaan"/>
    <x v="5"/>
    <s v="0.5"/>
    <s v="Q4/2022"/>
    <s v="Vain elinkeinotoimintaa harjoittaville"/>
    <s v="Liitteissä on paljon lääkärintodistuksia.Kela ottaa vastaan sähköisiä lääkärintodistuksia, mutta niiden osuus on toistaiseksi erittäin pieni. Sähköisten lääkärintodistusten tuottamista koskeva lainsäädäntö on voimassa, mutta sitä ei noudateta. Tämän vuoksi paljon ns. turhaa liitteiden toimittamista työnantajilta Kelaan. Tarvitaan terveydenhuollon tietojärjestelmien ja palveluntuottajien toimia, mihin liittyy myös taloudellisia näkökulmia ja sote-uudistuksen odottaminen."/>
    <m/>
    <x v="0"/>
    <x v="4"/>
    <s v=""/>
    <s v=""/>
  </r>
  <r>
    <s v="Yrityskiinnityshakemukset"/>
    <s v="Paperilomakkeilla yrityskiinnityshakemukset ja niihin liittyvät alkuperäiset velkakirjat"/>
    <s v="Yrityskiinnityshakemukset"/>
    <x v="0"/>
    <s v="0.3"/>
    <s v="Myöhemmin"/>
    <s v="Myös luonnollisille henkilöille"/>
    <s v="Palvelun sähköistäminen ei ole suunnitelmissa. Edellyttäisi lainmuutosta ja sähköisten velkakirjojen käyttöönottoa."/>
    <m/>
    <x v="0"/>
    <x v="8"/>
    <s v=""/>
    <s v=""/>
  </r>
  <r>
    <s v="Yrityspalvelut"/>
    <s v="Alkavien ja toimivien yritysten neuvonta, tiedottaminen."/>
    <s v="Yrityspalvelut"/>
    <x v="4"/>
    <s v="0.9"/>
    <m/>
    <s v="Myös luonnollisille henkilöille"/>
    <m/>
    <m/>
    <x v="1"/>
    <x v="16"/>
    <s v="10 001 - 20 000"/>
    <s v=""/>
  </r>
  <r>
    <s v="ELTY - Yrityspalvelut"/>
    <s v="Yrityksten kehittämispalvelut"/>
    <s v="Yrityspalvelut"/>
    <x v="4"/>
    <s v="0.3"/>
    <s v="Q4/2022"/>
    <s v="Vain elinkeinotoimintaa harjoittaville"/>
    <m/>
    <m/>
    <x v="1"/>
    <x v="10"/>
    <s v="yli 100 000"/>
    <s v=""/>
  </r>
  <r>
    <s v="Yrityspalvelut"/>
    <s v="Kaikki yrityksen palvelut perustamsisesta kasvuun."/>
    <s v="Yrityspalvelut"/>
    <x v="4"/>
    <s v="0.5"/>
    <s v="Q1/2022"/>
    <s v="Myös luonnollisille henkilöille"/>
    <m/>
    <m/>
    <x v="1"/>
    <x v="3"/>
    <s v="yli 100 000"/>
    <s v=""/>
  </r>
  <r>
    <s v="Yrityspalvelut Oulu"/>
    <s v="Yrityskehitystä tarjoavat yritykset ja organisaatiot voivat mainostaa palveluitaan"/>
    <s v="Yrityspalvelut"/>
    <x v="4"/>
    <s v="0.5"/>
    <s v="Q4/2021"/>
    <s v="Vain elinkeinotoimintaa harjoittaville"/>
    <m/>
    <m/>
    <x v="1"/>
    <x v="3"/>
    <s v="yli 100 000"/>
    <s v=""/>
  </r>
  <r>
    <s v="Yritysten osto- ja myyntipaikka BusinessPlaza"/>
    <s v="Yritys voi ilmoittaa yrityksensä myytäväksi tai ostaja voi ilmoittaa olevansa kiinnostunut ostamaan yrityksen"/>
    <s v="Yrityspalvelut"/>
    <x v="3"/>
    <s v="0.5"/>
    <s v="Q1/2022"/>
    <s v="Myös luonnollisille henkilöille"/>
    <m/>
    <m/>
    <x v="1"/>
    <x v="3"/>
    <s v="yli 100 000"/>
    <s v=""/>
  </r>
  <r>
    <s v="Yritysten sähköiset palvelut ja toimintatavat"/>
    <s v="Kunta on mukana Yrittäjien Itä-Lappi -hankkeessa, jossa kehitetään yritysten sähköisiä palveluita ja toimintatapoja."/>
    <s v="Yrityspalvelut"/>
    <x v="4"/>
    <m/>
    <m/>
    <m/>
    <s v="Koko kunnan alueella ei ole riittävää laajakaistaverkkoa, joka mahdollistaisi digitaalisten palveluiden hyödyntämisen tarkoituksenmukaisesti."/>
    <m/>
    <x v="1"/>
    <x v="7"/>
    <s v="10 001 - 20 000"/>
    <s v=""/>
  </r>
  <r>
    <s v="Business Ranua, yrityspalvelut"/>
    <s v="Palvelut turvallisilla ja saavutettavilla kotisivuilla."/>
    <s v="Yrityspalvelut"/>
    <x v="4"/>
    <s v="1.0"/>
    <m/>
    <s v="Myös luonnollisille henkilöille"/>
    <s v="Laajennetaan sivustoa sitä mukaan kun saadaan palveluita sähköiseen muotoon mm. teollisuustonttien varaus ja Hillatorin varaus ja maksu."/>
    <m/>
    <x v="1"/>
    <x v="13"/>
    <s v="alle 6001"/>
    <s v=""/>
  </r>
  <r>
    <s v="Digitaalinen liiketoimintayhteisö"/>
    <s v="Kehitteillä digitaalinen Tampere Business Community, Alustan tuleva osoite: https://business-tampere.hivebrite.com/"/>
    <s v="Yrityspalvelut"/>
    <x v="2"/>
    <s v="Ei digitoteutusta"/>
    <s v="Myöhemmin"/>
    <s v="Vain elinkeinotoimintaa harjoittaville"/>
    <m/>
    <m/>
    <x v="1"/>
    <x v="21"/>
    <s v="yli 100 000"/>
    <s v=""/>
  </r>
  <r>
    <s v="Yrityspysäköintiluvan hakeminen, muuttaminen tai uusiminen"/>
    <m/>
    <s v="Yrityspysäköintiluvan hakeminen, muuttaminen tai uusiminen"/>
    <x v="0"/>
    <s v="Ei digitoteutusta"/>
    <m/>
    <m/>
    <m/>
    <m/>
    <x v="1"/>
    <x v="6"/>
    <s v="yli 100 000"/>
    <s v=""/>
  </r>
  <r>
    <s v="Yritysrahoitus (EAKR)- ja yritysten kehittämispalvelut"/>
    <s v="Molemmat palvelut löytyvät Aluehallinon asiointipalvelusta suomen ja ruotsin kielillä. Palveluttarjotaan asiakkaalle aika- ja paikkariippumattomasti. Asiointipalvelussa saadaan kyseiset palvelut vireille eli hakemus jätetään TUki2014- järjestelmään ja hakemusprosessi käynnistyy sekä päätös tehdäänsähköisesti. Asiointipalvelussa hyödynnetään Suomi.fi tunnistusta (vahva sähköinen tunnistus) sekä Suomi.fi valtuuksia. Yrityksen perustiedot haetaan asiakastieto-varannosta. Tiedot ovat rakenteisena sekä asiointipalvelussa että viranomaisen käsittelyjärjestelmässä"/>
    <s v="Yritysrahoitus (EAKR)- ja yritysten kehittämispalvelut"/>
    <x v="5"/>
    <s v="1.1"/>
    <m/>
    <s v="Vain elinkeinotoimintaa harjoittaville"/>
    <s v="Resursoinnin haasteet ja aikataulujen siirtyminen mm. COVID-19 syistä, Palvelukokonaisuuden kehittämiseen liittyvän rahoituksen puute, Haasteita sovittaa monisyistä asiointia ELYn yhteiseen kokonaisarkkitehtuuriin ja geneerisiin alustoihin"/>
    <m/>
    <x v="0"/>
    <x v="8"/>
    <s v=""/>
    <s v=""/>
  </r>
  <r>
    <s v="ELTY - Kansainvälistymispalvelut"/>
    <s v="Yritysten kansaivälistymispalvelut"/>
    <s v="Yritysten kansainvälistymispalvelut"/>
    <x v="4"/>
    <s v="0.3"/>
    <s v="Q4/2022"/>
    <s v="Vain elinkeinotoimintaa harjoittaville"/>
    <m/>
    <m/>
    <x v="1"/>
    <x v="10"/>
    <s v="yli 100 000"/>
    <s v=""/>
  </r>
  <r>
    <s v="Kansainvälistymispalvelut"/>
    <s v="Neuvontaa kansainvälisen toiminnan suunnitteluun, käynnistämiseen sekä nykyisen toiminnan kasvattamiseen."/>
    <s v="Yritysten kansainvälistymispalvelut"/>
    <x v="4"/>
    <s v="Ei digitoteutusta"/>
    <s v="Q4/2022"/>
    <s v="Vain elinkeinotoimintaa harjoittaville"/>
    <m/>
    <m/>
    <x v="1"/>
    <x v="2"/>
    <s v="yli 100 000"/>
    <s v=""/>
  </r>
  <r>
    <s v="Yrityksen kansainvälistymispalvelut"/>
    <s v="Sähköisiä kanavia käyttäen yhteistyössä viranomaisten kanssa."/>
    <s v="Yritysten kansainvälistymispalvelut"/>
    <x v="4"/>
    <s v="1.0"/>
    <m/>
    <s v="Vain elinkeinotoimintaa harjoittaville"/>
    <m/>
    <m/>
    <x v="1"/>
    <x v="13"/>
    <s v="alle 6001"/>
    <s v=""/>
  </r>
  <r>
    <s v="Kasvuyrityspalvelut"/>
    <s v="Neuvontaa ja tukea kasvuyrityksille."/>
    <s v="Yritysten kasvupalvelut"/>
    <x v="4"/>
    <s v="Ei digitoteutusta"/>
    <s v="Q4/2022"/>
    <s v="Vain elinkeinotoimintaa harjoittaville"/>
    <m/>
    <m/>
    <x v="1"/>
    <x v="2"/>
    <s v="yli 100 000"/>
    <s v=""/>
  </r>
  <r>
    <s v="Kasvupalvelut"/>
    <s v="Palvelutarvekartoitukset, uutiskirjeet ja tiedotteet yrityksille"/>
    <s v="Yritysten kasvupalvelut"/>
    <x v="4"/>
    <s v="0.5"/>
    <s v="Q4/2022"/>
    <s v="Vain elinkeinotoimintaa harjoittaville"/>
    <m/>
    <m/>
    <x v="1"/>
    <x v="21"/>
    <s v="yli 100 000"/>
    <s v=""/>
  </r>
  <r>
    <s v="Verkossa täytettävä liiketoimintasuunnitelma"/>
    <s v="Asiakas täyttää liiketoimintasuunnitelman ennen tapaamista"/>
    <s v="Yritysten kehittämispalvelu"/>
    <x v="4"/>
    <s v="0.3"/>
    <s v="Myöhemmin"/>
    <s v="Myös luonnollisille henkilöille"/>
    <m/>
    <m/>
    <x v="1"/>
    <x v="10"/>
    <s v="20 001 - 40 000"/>
    <s v=""/>
  </r>
  <r>
    <s v="Neuvottelut"/>
    <s v="Neuvottelut toimistolla, asiakkaan luonna tai teams-kokouksina"/>
    <s v="Yritysten neuvontapalvelu"/>
    <x v="4"/>
    <s v="0.5"/>
    <m/>
    <m/>
    <m/>
    <m/>
    <x v="1"/>
    <x v="16"/>
    <s v="10 001 - 20 000"/>
    <s v=""/>
  </r>
  <r>
    <s v="ELTY - Yritysklinikka"/>
    <s v="Yrityksille järjestettävä teemakohtainen sparraus."/>
    <s v="Yritysten neuvontapalvelu"/>
    <x v="4"/>
    <s v="0.5"/>
    <s v="Q4/2022"/>
    <s v="Vain elinkeinotoimintaa harjoittaville"/>
    <m/>
    <m/>
    <x v="1"/>
    <x v="10"/>
    <s v="yli 100 000"/>
    <s v=""/>
  </r>
  <r>
    <s v="Neuvonta"/>
    <s v="Kaikken toimintaan toimialalla liittyen. Vaikea digitalisoida, vaatii asiakaan tilanteen ymmärtämisen"/>
    <s v="Yritysten neuvontapalvelu"/>
    <x v="4"/>
    <s v="Ei digitoteutusta"/>
    <s v="Myöhemmin"/>
    <s v="Myös luonnollisille henkilöille"/>
    <s v="Monisyisyys"/>
    <m/>
    <x v="1"/>
    <x v="16"/>
    <s v="10 001 - 20 000"/>
    <s v=""/>
  </r>
  <r>
    <s v="Neuvonta ja ohjaus"/>
    <s v="Kaupungin palveluja koskeva neuvonta ja ohjaus"/>
    <s v="Yritysten neuvontapalvelu"/>
    <x v="4"/>
    <s v="Ei digitoteutusta"/>
    <s v="Q4/2022"/>
    <s v="Myös luonnollisille henkilöille"/>
    <m/>
    <m/>
    <x v="1"/>
    <x v="2"/>
    <s v="yli 100 000"/>
    <s v=""/>
  </r>
  <r>
    <s v="Yritysten yhteistyöverkostot"/>
    <s v="Tukea yrityksesi alihankkija- ja yhteistyöverkostojen rakentamiseen."/>
    <s v="Yritysten neuvontapalvelu"/>
    <x v="4"/>
    <s v="Ei digitoteutusta"/>
    <s v="Q4/2022"/>
    <s v="Vain elinkeinotoimintaa harjoittaville"/>
    <m/>
    <m/>
    <x v="1"/>
    <x v="2"/>
    <s v="yli 100 000"/>
    <s v=""/>
  </r>
  <r>
    <s v="Yritystoiminnan suunnittelu"/>
    <s v="Sähköisenä liiketoimintasuunnitelma, laskelmat"/>
    <s v="Yritysten neuvontapalvelu"/>
    <x v="4"/>
    <s v="0.9"/>
    <m/>
    <s v="Myös luonnollisille henkilöille"/>
    <m/>
    <m/>
    <x v="1"/>
    <x v="6"/>
    <s v="40 001 - 100 000"/>
    <s v=""/>
  </r>
  <r>
    <s v="Neuvontapalvelut"/>
    <s v="Asiakaspalvelupisteestä voidaan ohjata asiakas eteenpäin. Yhteydenotot tällä hetkellä puhelin, sähköposti, paikan päällä asiointi. Lisäksi turvaposti."/>
    <s v="Yritysten neuvontapalvelu"/>
    <x v="4"/>
    <s v="0.5"/>
    <m/>
    <m/>
    <s v="Chatbottia ei vielä ole hankittu."/>
    <m/>
    <x v="1"/>
    <x v="13"/>
    <s v="40 001 - 100 000"/>
    <s v=""/>
  </r>
  <r>
    <s v="Ajanvaraus yritysneuvontaan"/>
    <s v="Verkkosivun kautta voi varata ajan yritysneuvontaan"/>
    <s v="Yritysten neuvontapalvelut"/>
    <x v="4"/>
    <s v="0.5"/>
    <s v="Q4/2021"/>
    <m/>
    <m/>
    <m/>
    <x v="1"/>
    <x v="3"/>
    <s v="alle 6001"/>
    <s v=""/>
  </r>
  <r>
    <s v="Yritysneuvonta"/>
    <s v="yrityksen perustamiseen tai kehittämiseen liittyvä neuvonta ja tukitoimet. Kysymyksiin voi saada vastauksen digitaalisesti."/>
    <s v="Yritysten neuvontapalvelut"/>
    <x v="4"/>
    <s v="Ei digitoteutusta"/>
    <s v="Q2/2021"/>
    <s v="Vain elinkeinotoimintaa harjoittaville"/>
    <m/>
    <m/>
    <x v="1"/>
    <x v="3"/>
    <s v="6 001 - 10000"/>
    <s v=""/>
  </r>
  <r>
    <s v="Alkavan yrittäjän neuvonta"/>
    <s v="Yritysidean työstö, liketoimintasuunnitelma, neuvontatoimet"/>
    <s v="Yritysten neuvontapalvelut"/>
    <x v="4"/>
    <s v="0.5"/>
    <m/>
    <s v="Myös luonnollisille henkilöille"/>
    <s v="tavoitteena ei ole palvella yrittäjää täysin digitaalisesti, yrittäjien kanssa yhdessä suunniteltu palvelukokonaisuus sisältää kohtaamisia"/>
    <m/>
    <x v="1"/>
    <x v="3"/>
    <s v="6 001 - 10000"/>
    <s v=""/>
  </r>
  <r>
    <s v="Yrityksen perustamisneuvonta"/>
    <s v="Starttirahan hakeminen, tukihaut, yrityksen varsinainen perustaminen"/>
    <s v="Yritysten neuvontapalvelut"/>
    <x v="4"/>
    <s v="0.5"/>
    <m/>
    <s v="Myös luonnollisille henkilöille"/>
    <s v="tavoitteena ei ole palvella yrittäjää täysin digitaalisesti, yrittäjien kanssa yhdessä suunniteltu palvelukokonaisuus sisältää kohtaamisia"/>
    <m/>
    <x v="1"/>
    <x v="3"/>
    <s v="6 001 - 10000"/>
    <s v=""/>
  </r>
  <r>
    <s v="Yritysneuvonta, yleinen"/>
    <s v="Yleinen olemassa olevien yritysten neuvonta, liiketoiminta- ja kannattavuuslaskelmien pohdinta"/>
    <s v="Yritysten neuvontapalvelut"/>
    <x v="4"/>
    <s v="0.5"/>
    <m/>
    <s v="Vain elinkeinotoimintaa harjoittaville"/>
    <s v="tavoitteena ei ole palvella yrittäjää täysin digitaalisesti, yrittäjien kanssa yhdessä suunniteltu palvelukokonaisuus sisältää kohtaamisia"/>
    <m/>
    <x v="1"/>
    <x v="3"/>
    <s v="6 001 - 10000"/>
    <s v=""/>
  </r>
  <r>
    <s v="ELTY - Ekosysteemi- ja arvoverkostopalvelut"/>
    <s v="Yritysten arvoverkosto- ja ekosysteemipalvelut"/>
    <s v="Yritysten neuvontapalvelut"/>
    <x v="4"/>
    <s v="0.9"/>
    <s v="Q4/2022"/>
    <s v="Vain elinkeinotoimintaa harjoittaville"/>
    <m/>
    <m/>
    <x v="1"/>
    <x v="10"/>
    <s v="yli 100 000"/>
    <s v=""/>
  </r>
  <r>
    <s v="Ajanvaraus yritysneuvontaan"/>
    <s v="Asiakas täyttää ajanvarauslomakkeen nettisivuilla"/>
    <s v="Yritysten neuvontapalvelut"/>
    <x v="4"/>
    <s v="0.5"/>
    <s v="Myöhemmin"/>
    <s v="Myös luonnollisille henkilöille"/>
    <m/>
    <m/>
    <x v="1"/>
    <x v="10"/>
    <s v="20 001 - 40 000"/>
    <s v=""/>
  </r>
  <r>
    <s v="Ajanvaraus yritysneuvontaan"/>
    <s v="Asiakas täyttää ajanvarauslomakkeen nettisivuilla"/>
    <s v="Yritysten neuvontapalvelut"/>
    <x v="4"/>
    <s v="0.5"/>
    <m/>
    <s v="Myös luonnollisille henkilöille"/>
    <m/>
    <m/>
    <x v="1"/>
    <x v="10"/>
    <s v="20 001 - 40 000"/>
    <s v=""/>
  </r>
  <r>
    <s v="Yritysneuvonta etäyhteyksien kautta"/>
    <s v="Asiakastapaaminen voidaan toteuttaa sähköisesti - esim. Teams sovelluksella"/>
    <s v="Yritysten neuvontapalvelut"/>
    <x v="4"/>
    <s v="0.5"/>
    <s v="Myöhemmin"/>
    <s v="Myös luonnollisille henkilöille"/>
    <m/>
    <m/>
    <x v="1"/>
    <x v="10"/>
    <s v="20 001 - 40 000"/>
    <s v=""/>
  </r>
  <r>
    <s v="Yritysneuvonta etäyhteyksien kautta"/>
    <s v="Asiakastapaaminen voidaan toteuttaa sähköisesti - esim. Teams sovelluksella"/>
    <s v="Yritysten neuvontapalvelut"/>
    <x v="4"/>
    <s v="0.5"/>
    <m/>
    <s v="Myös luonnollisille henkilöille"/>
    <m/>
    <m/>
    <x v="1"/>
    <x v="10"/>
    <s v="20 001 - 40 000"/>
    <s v=""/>
  </r>
  <r>
    <s v="Yritysneuvonta"/>
    <s v="Kaupungin elinkeinopalvelut -yksikkö tuottaa yritysneuvontaa yrittäjäksi ryhtymistä suunnitteleville ja toimiville yrityksille niiden elinkaaren kaikkiin vaiheisiin."/>
    <s v="Yritysten neuvontapalvelut"/>
    <x v="4"/>
    <s v="0.3"/>
    <s v="Q4/2022"/>
    <s v="Myös luonnollisille henkilöille"/>
    <s v="Yritysneuvonnassa palvelun digiastetta voidaan osittain/tai osalla asiakkaita nostaa, mutta rinnalla tulee kulkea toistaiseksi mahdollisuus myös muuhun asiointitapaan. Yritysneuvonnassa eräissä asioissa/asiontivaiheissa/joidenkin asiakkaiden kohdalla kasvoikkainen vuorovaikutus tärkeää ja joskus välttämätöntäkin. Toki osa siitä/joskus, voidaan hoitaa myös digitaalisin kanavin (esim. etäneuvottelu). Jo nytkin asiakkaan kanssa niin sovittaessa neuvontaa annetaan puhelimitse (onko se digitaalinen kanava?), sähköpostitse ja etäneuvotteluin. Näitä toimia voidaan ottaa tavoitteeksi digitalisoida esim. tietoturvallisen yhteyden varmistamisen osalta ja asiakkaan tunnistautumisen osalta. E-sarakkeen aikataulutavoite voisi koskea näitä toimia. Samoin voidaan osin hyödyntää digitaalisia työkaluja, esim. sähköinen liiketoimintasuunnitelma ja yrityksen perustamispalvelu verkossa."/>
    <m/>
    <x v="1"/>
    <x v="16"/>
    <s v="10 001 - 20 000"/>
    <s v=""/>
  </r>
  <r>
    <s v="Yritysneuvonta"/>
    <s v="Yrityksen tarpeen mukainen neuvonta, mm. avustus- ja rahoitushakemusten täyttö."/>
    <s v="Yritysten neuvontapalvelut"/>
    <x v="4"/>
    <s v="0.9"/>
    <m/>
    <s v="Myös luonnollisille henkilöille"/>
    <s v="Palvelun luonteen vuoksi ei tarkoituksenmukaista vaatia vahvaa tunnistautumista. Tämä on kuitenkin mahdollista mm. sopimusten allekirjoituksessa."/>
    <m/>
    <x v="1"/>
    <x v="3"/>
    <s v="10 001 - 20 000"/>
    <s v=""/>
  </r>
  <r>
    <s v="Yritysneuvontapalvelut"/>
    <s v="Ulkoistettu yritysneuvontapavelu Keski-Uudenmaan Kehittämiskeskukselle"/>
    <s v="Yritysten neuvontapalvelut"/>
    <x v="4"/>
    <s v="0.3"/>
    <m/>
    <s v="Myös luonnollisille henkilöille"/>
    <s v="Vaatii lähipalvelua, koska on henkilökohtaista palvelua tai ryhmäneuvontaa, ei  saavuteta 100% digiastetta"/>
    <m/>
    <x v="1"/>
    <x v="6"/>
    <s v="20 001 - 40 000"/>
    <s v=""/>
  </r>
  <r>
    <s v="Asiakaspalvelu"/>
    <s v="Kunnan palvelupiste palvelee kuntalaisten lisäksi yhdistyksiä ja yrityksiä"/>
    <s v="Yritysten neuvontapalvelut"/>
    <x v="4"/>
    <s v="0.9"/>
    <s v="Myöhemmin"/>
    <s v="Myös luonnollisille henkilöille"/>
    <s v="Kuntalaisten, yhdistysten ja yritysten edustajien it-taidot. Asiakaspalvelun luonne itsessään on jo este (asiakkaat haluavat henkilökohtaista palvelua)."/>
    <m/>
    <x v="1"/>
    <x v="6"/>
    <s v="20 001 - 40 000"/>
    <s v=""/>
  </r>
  <r>
    <s v="Yritysneuvonta (YritysEspoon palvelut, osto)"/>
    <s v="Kirkkonummelaisille yrittäjille tarjolla laaja kattaus yrityspalveluita neuvonnasta yritystoiminnan kehittämiseen ja koulutukseen."/>
    <s v="Yritysten neuvontapalvelut"/>
    <x v="4"/>
    <s v="1.0"/>
    <m/>
    <s v="Myös luonnollisille henkilöille"/>
    <s v="Yrittäjien digiosaaminen"/>
    <m/>
    <x v="1"/>
    <x v="6"/>
    <s v="20 001 - 40 000"/>
    <s v=""/>
  </r>
  <r>
    <s v="Yritysneuvonta"/>
    <s v="Elinvoimapalvelut tuottavat yhteistyöverkoston kanssa yritysneuvontapalveluja. Osin sähköisesti, meets, googlen työkalut. LTS YritysTulkki käytössä"/>
    <s v="Yritysten neuvontapalvelut"/>
    <x v="4"/>
    <s v="0.3"/>
    <m/>
    <s v="Myös luonnollisille henkilöille"/>
    <s v="Resurssit, osaaminen"/>
    <m/>
    <x v="1"/>
    <x v="13"/>
    <s v="alle 6001"/>
    <s v=""/>
  </r>
  <r>
    <s v="Yrityksen perustajan neuvonta"/>
    <s v="Yrityksen pystyy perustamaan verkossa, mutta neuvonnassa ei ole vielä digitoteutusta."/>
    <s v="Yritysten neuvontapalvelut"/>
    <x v="4"/>
    <s v="Ei digitoteutusta"/>
    <s v="Q4/2022"/>
    <s v="Myös luonnollisille henkilöille"/>
    <m/>
    <m/>
    <x v="1"/>
    <x v="2"/>
    <s v="yli 100 000"/>
    <s v=""/>
  </r>
  <r>
    <s v="Yrityksen terveyttäminen ja muutostilanteet"/>
    <s v="Neuvontaa yrityksesi kannattavuuden ja kasvun tukemiseen muutostilanteissa ja talousvaikeuksissa."/>
    <s v="Yritysten neuvontapalvelut"/>
    <x v="4"/>
    <s v="Ei digitoteutusta"/>
    <s v="Q4/2022"/>
    <s v="Vain elinkeinotoimintaa harjoittaville"/>
    <m/>
    <m/>
    <x v="1"/>
    <x v="2"/>
    <s v="yli 100 000"/>
    <s v=""/>
  </r>
  <r>
    <s v="Alkavien yrittäjien neuvontapalvelu"/>
    <s v="Idean sparrausta, liiketoimintasuunnitelman laatimisen neuvontaa. Palvelun toteuttaa Keski-Suomen Uusyrityskeskus."/>
    <s v="Yritysten neuvontapalvelut"/>
    <x v="4"/>
    <s v="0.3"/>
    <s v="Myöhemmin"/>
    <s v="Myös luonnollisille henkilöille"/>
    <s v="Keski-Suomen Uusyrityskeskuksen toiminta päättyy. Uuden toimijan kanssa neuvottelut vasta alkamassa. Digiasteesta ei tarkempaa tietoa."/>
    <m/>
    <x v="1"/>
    <x v="10"/>
    <s v="10 001 - 20 000"/>
    <s v=""/>
  </r>
  <r>
    <s v="Alkavien maaseutuyrittäjien neuvontapalvelut"/>
    <s v="– toteutetaan omalla henkilöstöllä ja ProAgrian toimesta. Yhteydenooto sähköpostilla tai puhelimitse."/>
    <s v="Yritysten neuvontapalvelut"/>
    <x v="4"/>
    <s v="Ei digitoteutusta"/>
    <s v="Myöhemmin"/>
    <s v="Myös luonnollisille henkilöille"/>
    <m/>
    <m/>
    <x v="1"/>
    <x v="10"/>
    <s v="10 001 - 20 000"/>
    <s v=""/>
  </r>
  <r>
    <s v="Toimivien yritysten neuvontapalvelut"/>
    <s v="Elinkeinoasiamies, yrityskoordinaattori ja elinkeinojohtaja neuvovat toimivia yrityksiä erilaisissa asioissa."/>
    <s v="Yritysten neuvontapalvelut"/>
    <x v="4"/>
    <s v="Ei digitoteutusta"/>
    <s v="Myöhemmin"/>
    <s v="Myös luonnollisille henkilöille"/>
    <s v="Nykyisen haastavan taloustilanteen vallitessa on haastavaa panostaa digitaalisiin palveluihin."/>
    <m/>
    <x v="1"/>
    <x v="10"/>
    <s v="10 001 - 20 000"/>
    <s v=""/>
  </r>
  <r>
    <s v="Yritysneuvonta"/>
    <s v="Yritysneuvontapalvelut yrittäjille"/>
    <s v="Yritysten neuvontapalvelut"/>
    <x v="4"/>
    <s v="0.3"/>
    <s v="Myöhemmin"/>
    <s v="Vain elinkeinotoimintaa harjoittaville"/>
    <s v="Ei välitöntä tarvetta digitalisoimiseen"/>
    <m/>
    <x v="1"/>
    <x v="15"/>
    <s v="10 001 - 20 000"/>
    <s v=""/>
  </r>
  <r>
    <s v="Yritysten neuvonta ja kehittämispalvelut"/>
    <m/>
    <s v="Yritysten neuvontapalvelut"/>
    <x v="4"/>
    <s v="0.9"/>
    <m/>
    <s v="Myös luonnollisille henkilöille"/>
    <s v="Ostamme näitä Palveluja nyt Turku Science Park Oy:ltä. Kehitystyö on pääsääntöisesti heidän käsissään. Organisaatiossa on tehty uudistuksia, jotka koskevat nimenomaan neuvontapalveluja. Seuraamme laadun kehittymistä."/>
    <m/>
    <x v="1"/>
    <x v="15"/>
    <s v="10 001 - 20 000"/>
    <s v=""/>
  </r>
  <r>
    <s v="Elinkeinopalveluiden neuvonta"/>
    <s v="Neuvontaa tehdään salatun sähköpostin ja etäyhteyksien avulla. Kunnassa käytössä verkossa toimivassa Yritystulkki-palvelussa, josta on saatavilla sekä aineistoa että aloittavan että toimivan yrityksen kehittämiseen, ja työkaluja laskelmien tekoon sekä liiketoimintasuunnitelman tekemiseen."/>
    <s v="Yritysten neuvontapalvelut"/>
    <x v="4"/>
    <s v="0.5"/>
    <m/>
    <m/>
    <s v="Pelkosenniemen kunnan painopiste palveluiden digitalisoinnissa on tällä hetkellä talous- ja henkilöstöhallinnon digitalisoinnissa, jotta kunta kykenisi vastaamaan lakisääteisiin muutoksiin koskien taloustietojen automatisoitua raportointia valtionkonttorille."/>
    <m/>
    <x v="1"/>
    <x v="7"/>
    <s v="10 001 - 20 000"/>
    <s v=""/>
  </r>
  <r>
    <s v="Ajanvaraus yritysneuvontaan"/>
    <s v="Asiakas varaa itse online kanavia käyttäen ajan yritysneuvontaan"/>
    <s v="Yritysten neuvontapalvelut"/>
    <x v="4"/>
    <s v="1.0"/>
    <s v="Q1/2022"/>
    <s v="Myös luonnollisille henkilöille"/>
    <m/>
    <m/>
    <x v="1"/>
    <x v="6"/>
    <s v="40 001 - 100 000"/>
    <s v=""/>
  </r>
  <r>
    <s v="Yritysneuvontatapaaminen"/>
    <s v="Yritysneuvontaa aloittavalle tai toimivalle yritykselle ajanvarauksen mukaan"/>
    <s v="Yritysten neuvontapalvelut"/>
    <x v="4"/>
    <s v="1.0"/>
    <m/>
    <s v="Myös luonnollisille henkilöille"/>
    <m/>
    <m/>
    <x v="1"/>
    <x v="6"/>
    <s v="40 001 - 100 000"/>
    <s v=""/>
  </r>
  <r>
    <s v="Yritysneuvonta"/>
    <s v="Jo toimintansa vakiinnuttaneille yrityksille tarjolla oleva neuvontapalvelua, asiassa kuin asiassa. Tässä palvelussa korostuu luottamuksellinen ja henkilökohtainen neuvonta vielä uusyritystoimintaa enemmän."/>
    <s v="Yritysten neuvontapalvelut"/>
    <x v="4"/>
    <s v="0.5"/>
    <s v="Q1/2022"/>
    <s v="Vain elinkeinotoimintaa harjoittaville"/>
    <s v="Asiakkaat haluavat henkilökohtaista, kasvotusten tapahtuvaa neuvontaa. Tämä johtaa sähköisten palveluiden käyttöönoton viivästymistä siihen saakka, kunnes asiakkaat ovat valmiita kertomaan ongelmistaan tai liiketoimintansa kehittämisestä esim. Tekoälyä hyödyntäen. Tekoäly ei todennäköisesti koskaan tule korvaamaan henkilökohtaista neuvontaa, mutta voi edesauttaa kyseistä neuvontaa kartoittamalla asiakkaan tilanteen valmiiksi."/>
    <m/>
    <x v="1"/>
    <x v="6"/>
    <s v="20 001 - 40 000"/>
    <s v=""/>
  </r>
  <r>
    <s v="Uusyritysneuvonta"/>
    <s v="Osana Suomen Uusyrityskeskuksia Novago tarjoaa neuvontapalvelua yritystoimintaa harkitseville. Palvelu kattaa kaikki Novagon omistajakunnat, joita Raasepori on yksi. Neuvonta on pääasiassa henkilökohtaista ja asiakkaat toivovat, ainakin vielä, että asiointi on henkilökohtaista ja kasvotusten tapahtuvaa. Korona-kriisin aikana palvelua on toteutettu etänä, hyödyntäen puhelinta ja erinäisiä videoneuvottelusovellutuksia. AI/Tekoälyn käyttöönottoa ollaan kokeiltu, mutta toistaiseksi tarpeeksi hyvin toimivaa järjestelmää ei olla löydetty."/>
    <s v="Yritysten neuvontapalvelut"/>
    <x v="4"/>
    <s v="0.9"/>
    <s v="Q3/2021"/>
    <s v="Myös luonnollisille henkilöille"/>
    <s v="Asiakkaat haluavat vielä enimmäkseen henkilökohtaista, kasvotusten tapahtuvaa neuvontaa. Tämä voi johtaa sähköisten palveluiden käyttöönoton viivästymistä siihen saakka, kunnes enemmistö asiakkaista ovat valmiita hyödyntämään esim. Tekoälyä saadakseen palautetta liiketoimintaidealleen. Tekoäly ei todennäköisesti koskaan tule korvaamaan henkilökohtaista neuvontaa, mutta voi edesauttaa kyseistä neuvontaa kartoittamalla asiakkaan tilanteen valmiiksi."/>
    <m/>
    <x v="1"/>
    <x v="6"/>
    <s v="20 001 - 40 000"/>
    <s v=""/>
  </r>
  <r>
    <s v="Yrityksen kehittämispalvelut"/>
    <s v="Yrityksen kehittämissuunnitelmat ja investoinnit. Yritystulkki toimii apuvälineenä tietoturvallisesti."/>
    <s v="Yritysten neuvontapalvelut"/>
    <x v="4"/>
    <s v="1.0"/>
    <m/>
    <s v="Vain elinkeinotoimintaa harjoittaville"/>
    <s v="Riittääkö budjetti sopimusten ylläpitoon."/>
    <m/>
    <x v="1"/>
    <x v="13"/>
    <s v="alle 6001"/>
    <s v=""/>
  </r>
  <r>
    <s v="Yrityksen perustamispalvelut"/>
    <s v="Palveluseteli, haku Visma"/>
    <s v="Yritysten neuvontapalvelut"/>
    <x v="4"/>
    <s v="1.0"/>
    <m/>
    <s v="Vain elinkeinotoimintaa harjoittaville"/>
    <s v="Lomakkeiden päivitys voi olla tulevaisuudessa haasteena?"/>
    <m/>
    <x v="1"/>
    <x v="13"/>
    <s v="alle 6001"/>
    <s v=""/>
  </r>
  <r>
    <s v="Yritysneuvontapalvelut"/>
    <s v="Aloittavan yrittäjän neuvonta, kasvavat ja kansainvälistyvät yritykset, yritysten omistajan vaihdokset, yrittäjien verkostoitumiseen liittyvä neuvonta, kaikki yrityksen elinkaareen liittyvä neuvonta."/>
    <s v="Yritysten neuvontapalvelut"/>
    <x v="4"/>
    <s v="Ei digitoteutusta"/>
    <s v="Q4/2020"/>
    <s v="Myös luonnollisille henkilöille"/>
    <m/>
    <m/>
    <x v="1"/>
    <x v="13"/>
    <s v="40 001 - 100 000"/>
    <s v=""/>
  </r>
  <r>
    <s v="Yritysneuvonta ja palveluiden brokerointi"/>
    <s v="Henkilökohtaiset tapaamiset asiakkaiden kanssa, klinikat"/>
    <s v="Yritysten neuvontapalvelut"/>
    <x v="4"/>
    <s v="0.5"/>
    <s v="Q4/2021"/>
    <s v="Myös luonnollisille henkilöille"/>
    <m/>
    <m/>
    <x v="1"/>
    <x v="21"/>
    <s v="yli 100 000"/>
    <s v=""/>
  </r>
  <r>
    <s v="Yritysneuvonta"/>
    <s v="Sähköinen asiointi ja ajanvaraus, neuvonta Teams-kokouksessa"/>
    <s v="Yritysten neuvontapalvelut"/>
    <x v="4"/>
    <s v="0.5"/>
    <m/>
    <s v="Myös luonnollisille henkilöille"/>
    <m/>
    <m/>
    <x v="1"/>
    <x v="6"/>
    <s v="20 001 - 40 000"/>
    <s v=""/>
  </r>
  <r>
    <s v="Asiakaspalvelu"/>
    <s v="Asiakaspalvelua tarjoaa mm. kunnan asiointipiste. Asiakaspalveluun kuuluu mm. neuvonta kunnan tuottamien palveluiden osalta."/>
    <s v="Yritysten neuvontapalvelut"/>
    <x v="4"/>
    <s v="Ei digitoteutusta"/>
    <s v="Myöhemmin"/>
    <s v="Myös luonnollisille henkilöille"/>
    <m/>
    <m/>
    <x v="1"/>
    <x v="3"/>
    <s v="alle 6001"/>
    <s v=""/>
  </r>
  <r>
    <s v="Yritysneuvonta"/>
    <s v="Utajärvellä yritysneuvontaa saat Utajärven Yrityspuisto Oy:ltä."/>
    <s v="Yritysten neuvontapalvelut"/>
    <x v="4"/>
    <s v="Ei digitoteutusta"/>
    <s v="Q4/2022"/>
    <s v="Myös luonnollisille henkilöille"/>
    <m/>
    <m/>
    <x v="1"/>
    <x v="3"/>
    <s v="alle 6001"/>
    <s v=""/>
  </r>
  <r>
    <s v="Alkavien yritysten palveluun hakeutuminen"/>
    <s v="Ilmoittautuminen neuvontapalvelun asiakkaaksi"/>
    <s v="Yritysten neuvontapalvelut"/>
    <x v="4"/>
    <s v="0.9"/>
    <s v="Myöhemmin"/>
    <s v="Myös luonnollisille henkilöille"/>
    <m/>
    <m/>
    <x v="1"/>
    <x v="6"/>
    <s v="20 001 - 40 000"/>
    <s v=""/>
  </r>
  <r>
    <s v="Toimivien yritysten palveluun hakeutuminen"/>
    <s v="Ilmoittautuminen neuvontapalvelun asiakkaaksi"/>
    <s v="Yritysten neuvontapalvelut"/>
    <x v="4"/>
    <s v="0.9"/>
    <s v="Myöhemmin"/>
    <s v="Vain elinkeinotoimintaa harjoittaville"/>
    <s v="Asiakkaiden digiosaaminen"/>
    <m/>
    <x v="1"/>
    <x v="6"/>
    <s v="20 001 - 40 000"/>
    <s v=""/>
  </r>
  <r>
    <s v="Toimivan yrityksen sähköiset työkalut"/>
    <s v="Liiketoiminnan kehittämisen ja rahoitushaun verkossa tapahtuvat ennakkokyselyt ja palvelutarpeen tunnistamistyökalut."/>
    <s v="Yritysten neuvontapalvelut"/>
    <x v="4"/>
    <s v="0.3"/>
    <s v="Myöhemmin"/>
    <s v="Vain elinkeinotoimintaa harjoittaville"/>
    <s v="Asiakkaiden digiosaaminen; kuntakoko ja resurssit rajaavat palveluiden syventämistä"/>
    <m/>
    <x v="1"/>
    <x v="6"/>
    <s v="20 001 - 40 000"/>
    <s v=""/>
  </r>
  <r>
    <s v="Toimivien yritysten neuvonta"/>
    <s v="Yrityksen kasvuun, kehittämiseen ja rahoitukseen liittyvät neuvontapalvelut"/>
    <s v="Yritysten neuvontapalvelut"/>
    <x v="4"/>
    <s v="0.5"/>
    <s v="Myöhemmin"/>
    <s v="Vain elinkeinotoimintaa harjoittaville"/>
    <s v="Asiakkaiden digiosaaminen"/>
    <m/>
    <x v="1"/>
    <x v="6"/>
    <s v="20 001 - 40 000"/>
    <s v=""/>
  </r>
  <r>
    <s v="Alkavien yritysten alkuneuvonta"/>
    <s v="Yrityksen perustamiseen liittyvien asioiden kertominen"/>
    <s v="Yritysten neuvontapalvelut"/>
    <x v="4"/>
    <s v="0.5"/>
    <s v="Myöhemmin"/>
    <s v="Myös luonnollisille henkilöille"/>
    <s v="Asiakkaiden digiosaaminen"/>
    <m/>
    <x v="1"/>
    <x v="6"/>
    <s v="20 001 - 40 000"/>
    <s v=""/>
  </r>
  <r>
    <s v="ELTY - Sijoittumispalvelut"/>
    <s v="Yrityksten sijoittumispalvelut"/>
    <s v="Yritysten sijoittumispalvelut"/>
    <x v="4"/>
    <s v="0.3"/>
    <s v="Q4/2022"/>
    <s v="Vain elinkeinotoimintaa harjoittaville"/>
    <m/>
    <m/>
    <x v="1"/>
    <x v="10"/>
    <s v="yli 100 000"/>
    <s v=""/>
  </r>
  <r>
    <s v="Yritysten sijoittuminen seudulle"/>
    <s v="Tarjoamme alueesta kiinnostuneille ja seudulla toimiville yrityksille henkilökohtaista palvelua sijoittumiseen liittyvissä asioissa."/>
    <s v="Yritysten sijoittumispalvelut"/>
    <x v="4"/>
    <s v="Ei digitoteutusta"/>
    <s v="Q4/2022"/>
    <s v="Vain elinkeinotoimintaa harjoittaville"/>
    <m/>
    <m/>
    <x v="1"/>
    <x v="2"/>
    <s v="yli 100 000"/>
    <s v=""/>
  </r>
  <r>
    <s v="Yritysten sijoittumispalvelut"/>
    <s v="Yritysten sijoittumiseen liittyvät palvelut tarjolla pääosin sähköpostilla ja puhelimitse – yritystontit esillä sähköisesti kunnan verkkosivuilla"/>
    <s v="Yritysten sijoittumispalvelut"/>
    <x v="4"/>
    <s v="Ei digitoteutusta"/>
    <s v="Myöhemmin"/>
    <s v="Myös luonnollisille henkilöille"/>
    <s v="Lähtötaso varsin alhainen. Vaatii isoa ajallista ja taloudellista panostusta."/>
    <m/>
    <x v="1"/>
    <x v="10"/>
    <s v="10 001 - 20 000"/>
    <s v=""/>
  </r>
  <r>
    <s v="Yritystilaisuudet"/>
    <s v="Yritysten verkottaminen ja koulutus"/>
    <s v="Yritystilaisuudet"/>
    <x v="4"/>
    <s v="0.5"/>
    <m/>
    <s v="Vain elinkeinotoimintaa harjoittaville"/>
    <s v="Verkostoituminen vaatii tapaamisia."/>
    <m/>
    <x v="1"/>
    <x v="3"/>
    <s v="6 001 - 10000"/>
    <s v=""/>
  </r>
  <r>
    <s v="Tonttien varaus"/>
    <s v="Yritystontin varaus sähköpostilla"/>
    <s v="Yritystonttien myynti ja vuokraus"/>
    <x v="0"/>
    <s v="0.5"/>
    <m/>
    <m/>
    <m/>
    <m/>
    <x v="1"/>
    <x v="16"/>
    <s v="10 001 - 20 000"/>
    <s v=""/>
  </r>
  <r>
    <s v="Tontin myynti"/>
    <s v="Yritystontin myynti tunnistautumisella"/>
    <s v="Yritystonttien myynti ja vuokraus"/>
    <x v="4"/>
    <s v="1.0"/>
    <m/>
    <m/>
    <m/>
    <m/>
    <x v="1"/>
    <x v="16"/>
    <s v="10 001 - 20 000"/>
    <s v=""/>
  </r>
  <r>
    <s v="Tonttien varaus"/>
    <s v="Sähköinen kartta- ja varausjärjestelmä"/>
    <s v="Yritystonttien myynti ja vuokraus"/>
    <x v="0"/>
    <s v="0.5"/>
    <s v="Myöhemmin"/>
    <s v="Myös luonnollisille henkilöille"/>
    <m/>
    <m/>
    <x v="1"/>
    <x v="16"/>
    <s v="10 001 - 20 000"/>
    <s v=""/>
  </r>
  <r>
    <s v="KRP - Tontinmyynti"/>
    <s v="Yritystonttien myyminen"/>
    <s v="Yritystonttien myynti ja vuokraus"/>
    <x v="0"/>
    <s v="0.9"/>
    <m/>
    <s v="Vain elinkeinotoimintaa harjoittaville"/>
    <m/>
    <m/>
    <x v="1"/>
    <x v="10"/>
    <s v="yli 100 000"/>
    <s v=""/>
  </r>
  <r>
    <s v="Tonttien luovutus"/>
    <s v="Yritystonttien myynti ja vuokraus rakentamista varten"/>
    <s v="Yritystonttien myynti ja vuokraus"/>
    <x v="0"/>
    <s v="0.9"/>
    <m/>
    <s v="Myös luonnollisille henkilöille"/>
    <s v="Sähköistä allekirjoittamista käytetään mikäli se koetaan tapauksessa parhaimmaksi tavaksi."/>
    <m/>
    <x v="1"/>
    <x v="3"/>
    <s v="10 001 - 20 000"/>
    <s v=""/>
  </r>
  <r>
    <s v="Yritystontit"/>
    <m/>
    <s v="Yritystonttien myynti ja vuokraus"/>
    <x v="0"/>
    <s v="1.0"/>
    <m/>
    <s v="Vain elinkeinotoimintaa harjoittaville"/>
    <m/>
    <m/>
    <x v="1"/>
    <x v="15"/>
    <s v="10 001 - 20 000"/>
    <s v=""/>
  </r>
  <r>
    <s v="Tonttien luovutus"/>
    <s v="Tontteja myydään ja vuokrataan yksityisille ja yrityksille"/>
    <s v="Yritystonttien myynti ja vuokraus"/>
    <x v="0"/>
    <s v="0.5"/>
    <s v="Myöhemmin"/>
    <s v="Myös luonnollisille henkilöille"/>
    <s v="Sähköisen kiinteistökaupan toimivuus, kokemuksia Suomessa vielä vähän"/>
    <m/>
    <x v="1"/>
    <x v="6"/>
    <s v="40 001 - 100 000"/>
    <s v=""/>
  </r>
  <r>
    <s v="Yritystilojen tarjoaminen"/>
    <m/>
    <s v="Yritystonttien myynti ja vuokraus"/>
    <x v="3"/>
    <s v="0.3"/>
    <s v="Q4/2022"/>
    <s v="Vain elinkeinotoimintaa harjoittaville"/>
    <m/>
    <m/>
    <x v="1"/>
    <x v="3"/>
    <s v="alle 6001"/>
    <s v=""/>
  </r>
  <r>
    <s v="tontinvuokraus ja myynti"/>
    <s v="tonttien luovutusmenettely"/>
    <s v="Yritystonttien myynti ja vuokraus"/>
    <x v="0"/>
    <s v="0.3"/>
    <m/>
    <s v="Myös luonnollisille henkilöille"/>
    <s v="myynti ja tiedotus perustuu nettipohjaiseen tiedotukseen, varsinainen tonttien haku osittain netissä, kuitenkin perinteinen haku mahdollinen"/>
    <m/>
    <x v="1"/>
    <x v="6"/>
    <s v="20 001 - 40 000"/>
    <s v=""/>
  </r>
  <r>
    <s v="Tonttien ja maa-alueiden vuokraus / myynti"/>
    <s v="Ensin tehdään varauspäätös ja tontit ja maa-alueet vuokrataan varausajan kuluessa."/>
    <s v="Yritystonttien myynti ja vuokraus"/>
    <x v="0"/>
    <s v="0.3"/>
    <s v="Myöhemmin"/>
    <s v="Myös luonnollisille henkilöille"/>
    <s v="Riippuu sähköisen allekirjoituksen käyttöönotosta."/>
    <m/>
    <x v="1"/>
    <x v="13"/>
    <s v="40 001 - 100 000"/>
    <s v=""/>
  </r>
  <r>
    <s v="Tonttien haku"/>
    <s v="Sähköinen palvelu, josta tehdään viranhaltijapäätös asiahallintajärjestelmässä."/>
    <s v="Yritystonttien myynti ja vuokraus"/>
    <x v="0"/>
    <s v="0.9"/>
    <s v="Myöhemmin"/>
    <s v="Myös luonnollisille henkilöille"/>
    <m/>
    <m/>
    <x v="1"/>
    <x v="13"/>
    <s v="40 001 - 100 000"/>
    <s v=""/>
  </r>
  <r>
    <s v="Yritystonttien ostaminen"/>
    <s v="Yritystonttien ostaminen"/>
    <s v="Yritystonttien myynti ja vuokraus"/>
    <x v="0"/>
    <s v="Ei digitoteutusta"/>
    <s v="Myöhemmin"/>
    <s v="Vain elinkeinotoimintaa harjoittaville"/>
    <m/>
    <m/>
    <x v="1"/>
    <x v="6"/>
    <s v="20 001 - 40 000"/>
    <s v=""/>
  </r>
  <r>
    <s v="Yritystontin ostaminen"/>
    <s v="Toimijan ostoanomus yritystontista kaupunginhallitukselle"/>
    <s v="Yritystonttien myynti ja vuokraus"/>
    <x v="3"/>
    <s v="0.3"/>
    <s v="Myöhemmin"/>
    <s v="Myös luonnollisille henkilöille"/>
    <m/>
    <m/>
    <x v="1"/>
    <x v="21"/>
    <s v="20 001 - 40 000"/>
    <s v=""/>
  </r>
  <r>
    <s v="Yritystontin vuokraaminen"/>
    <s v="Toimijan vuokrausanomus yritystontista kaupunginhallitukselle"/>
    <s v="Yritystonttien myynti ja vuokraus"/>
    <x v="3"/>
    <s v="0.3"/>
    <s v="Myöhemmin"/>
    <s v="Myös luonnollisille henkilöille"/>
    <m/>
    <m/>
    <x v="1"/>
    <x v="21"/>
    <s v="20 001 - 40 000"/>
    <s v=""/>
  </r>
  <r>
    <s v="Yhtiömuotoisten tonttien haku"/>
    <s v="Webropol-työkalulla tehty nettilomake, jolla hakija voi hakea yhtiömuotoista tonttia."/>
    <s v="Yritystonttien myynti ja vuokraus"/>
    <x v="3"/>
    <s v="0.5"/>
    <s v="Myöhemmin"/>
    <s v="Myös luonnollisille henkilöille"/>
    <m/>
    <m/>
    <x v="1"/>
    <x v="21"/>
    <s v="20 001 - 40 000"/>
    <s v=""/>
  </r>
  <r>
    <s v="Yritystonttien vuokraus ja osto"/>
    <s v="Yritystonttien vuokraus ja osto"/>
    <s v="Yritystonttien vuokraus ja osto"/>
    <x v="2"/>
    <s v="0.5"/>
    <m/>
    <m/>
    <m/>
    <m/>
    <x v="1"/>
    <x v="3"/>
    <s v="6 001 - 10000"/>
    <s v=""/>
  </r>
  <r>
    <s v="YritysVantaa kasvu ja kansainvälistymispalvelut"/>
    <s v="Sähköinen yhteydenotto ja ajanvaraus neuvontapalveluun - neuvonta mahdollista etäyhteydellä"/>
    <s v="YritysVantaa kasvu ja kansainvälistymispalvelut"/>
    <x v="4"/>
    <s v="0.5"/>
    <s v="Q4/2022"/>
    <m/>
    <s v="kartoitus meneillään"/>
    <m/>
    <x v="1"/>
    <x v="6"/>
    <s v="yli 100 000"/>
    <s v=""/>
  </r>
  <r>
    <s v="YritysVantaa -koulutus- ja kehityspalvelut"/>
    <s v="Sähköinen yhteydenotto ja ajanvaraus neuvontapalveluun - neuvonta mahdollista etäyhteydellä"/>
    <s v="YritysVantaa -koulutus- ja kehityspalvelut"/>
    <x v="4"/>
    <s v="0.5"/>
    <s v="Q4/2022"/>
    <m/>
    <s v="kartoitus meneillään"/>
    <m/>
    <x v="1"/>
    <x v="6"/>
    <s v="yli 100 000"/>
    <s v=""/>
  </r>
  <r>
    <s v="YritysVantaa -rekrytointipalvelut"/>
    <s v="Sähköinen yhteydenotto ja ajanvaraus neuvontapalveluun - neuvonta mahdollista etäyhteydellä"/>
    <s v="YritysVantaa -rekrytointipalvelut"/>
    <x v="4"/>
    <s v="0.5"/>
    <s v="Q4/2022"/>
    <s v="Myös luonnollisille henkilöille"/>
    <s v="kartoitus meneillään"/>
    <m/>
    <x v="1"/>
    <x v="6"/>
    <s v="yli 100 000"/>
    <s v=""/>
  </r>
  <r>
    <s v="YritysVantaa -sijoittumispalvelut"/>
    <s v="Sähköinen yhteydenotto ja ajanvaraus neuvontapalveluun - neuvonta mahdollista etäyhteydellä"/>
    <s v="YritysVantaa -sijoittumispalvelut"/>
    <x v="4"/>
    <s v="0.5"/>
    <s v="Q4/2022"/>
    <m/>
    <s v="kartoitus meneillään"/>
    <m/>
    <x v="1"/>
    <x v="6"/>
    <s v="yli 100 000"/>
    <s v=""/>
  </r>
  <r>
    <s v="YritysVantaa työnantajapalvelut"/>
    <s v="Sähköinen yhteydenotto ja ajanvaraus neuvontapalveluun - neuvonta mahdollista etäyhteydellä"/>
    <s v="YritysVantaa työnantajapalvelut"/>
    <x v="4"/>
    <s v="0.5"/>
    <s v="Q4/2022"/>
    <m/>
    <s v="kartoitus meneillään"/>
    <m/>
    <x v="1"/>
    <x v="6"/>
    <s v="yli 100 000"/>
    <s v=""/>
  </r>
  <r>
    <s v="YritysVantaa yhteydenottolomake"/>
    <s v="Sähköinen yhteydenotto ja ajanvaraus neuvontapalveluun - neuvonta mahdollista etäyhteydellä"/>
    <s v="YritysVantaa yhteydenottolomake"/>
    <x v="4"/>
    <s v="0.5"/>
    <s v="Q4/2022"/>
    <m/>
    <s v="kartoitus meneillään"/>
    <m/>
    <x v="1"/>
    <x v="6"/>
    <s v="yli 100 000"/>
    <s v=""/>
  </r>
  <r>
    <s v="YritysVantaa -yritysneuvontatapaamiset"/>
    <s v="Sähköinen yhteydenotto ja ajanvaraus neuvontapalveluun - neuvonta mahdollista etäyhteydellä"/>
    <s v="YritysVantaa -yritysneuvontatapaamiset"/>
    <x v="4"/>
    <s v="0.5"/>
    <s v="Q4/2022"/>
    <s v="Myös luonnollisille henkilöille"/>
    <s v="kartoitus meneillään"/>
    <m/>
    <x v="1"/>
    <x v="6"/>
    <s v="yli 100 000"/>
    <s v=""/>
  </r>
  <r>
    <s v="YTJ/Kaupparekisterin paperiasiointi (Y-lomakkeet)"/>
    <s v="Paperilomakkeilla tietojen ilmoittaminen kaupparekisteriin  (harvinaisemmat ilmoitustilanteet)"/>
    <s v="YTJ/Kaupparekisterin paperiasiointi (Y-lomakkeet)"/>
    <x v="0"/>
    <s v="0.3"/>
    <s v="Myöhemmin"/>
    <s v="Myös luonnollisille henkilöille"/>
    <s v="Paperiasiointi säilytetään vaihtoehtona."/>
    <m/>
    <x v="0"/>
    <x v="8"/>
    <s v=""/>
    <s v=""/>
  </r>
  <r>
    <s v="YTJ-asiointipalvelu/ sähköinen ilmoittaminen kaupparekisteriin"/>
    <s v="Yleisimpien kaupparekisteri-ilmoitusten sähköinen palvelu"/>
    <s v="YTJ-asiointipalvelu/ sähköinen ilmoittaminen kaupparekisteriin"/>
    <x v="1"/>
    <s v="1.0"/>
    <m/>
    <s v="Myös luonnollisille henkilöille"/>
    <s v="Asiointitiedot siirtyvät rakenteisina ja automaattisesti kaupparekisterin sähköiseen käsittelyjärjestelmään. Osa asiointiprosesseista käsittely- ja päätösvaiheineen on automatisoitu, esim. osoite- ja yhteystietojen muutokset. Korjaukset mahdollista toimittaa sähköisen asiointipalvelun kautta v. 2021 loppuun mennessä. Kehitettävää:  Suomi.fi -viestit palvelu otetaan käyttöön asiakkaille menevän kirjepostin välityskanavana v.2022 loppuun mennessä. Sähköistä ilmoittamista laajennetaan kattamaan lähes kaikki kaupparekisteri-ilmoitusten asiat Q3/2022 mennessä."/>
    <m/>
    <x v="0"/>
    <x v="8"/>
    <s v=""/>
    <s v=""/>
  </r>
  <r>
    <s v="Y-tunnuksen hakeminen"/>
    <s v="Y-tunnuksen hakeminen elinkeinotoiminnan tai maatalouden harjoittamista varten on mahdollista OmaVerossa."/>
    <s v="Y-tunnuksen hakeminen"/>
    <x v="3"/>
    <s v="1.1"/>
    <m/>
    <s v="Vain elinkeinotoimintaa harjoittaville"/>
    <m/>
    <m/>
    <x v="0"/>
    <x v="1"/>
    <s v=""/>
    <s v=""/>
  </r>
  <r>
    <s v="Z-lausunto: vähäisten rakennus- ja taloteknisten korjaus- ja muutostoimenpiteiden luvanvaraisuusharkintaa"/>
    <m/>
    <s v="Z-lausunto: vähäisten rakennus- ja taloteknisten korjaus- ja muutostoimenpiteiden luvanvaraisuusharkintaa"/>
    <x v="0"/>
    <s v="0.5"/>
    <m/>
    <m/>
    <m/>
    <s v="Maankäyttö- ja rakennuslaki (132/1999)"/>
    <x v="1"/>
    <x v="6"/>
    <s v="yli 100 000"/>
    <s v="Ympäristöministeriö"/>
  </r>
  <r>
    <s v="Älykkään ajopiirturin asennus ja korjaus"/>
    <s v="Hakemuslomake älykkään ajopiirturin asennus ja korjausluvan saamiseksi."/>
    <s v="Älykkään ajopiirturin asennus ja korjaus"/>
    <x v="0"/>
    <s v="0.3"/>
    <s v="Q4/2021"/>
    <s v="Vain elinkeinotoimintaa harjoittaville"/>
    <s v="Taloustilanne voi mahdollisesti osoittautua esteeksi"/>
    <m/>
    <x v="0"/>
    <x v="0"/>
    <s v=""/>
    <s v=""/>
  </r>
  <r>
    <s v="Öljylämmityslaitteiston käyttöönottoilmoitus"/>
    <s v="Verkkosivuilta tulostettava lomake. Vastuutaho: Etelä-Savon Pelastuslaitos"/>
    <s v="Öljylämmityslaitteiston käyttöönottoilmoitus"/>
    <x v="1"/>
    <s v="0.3"/>
    <s v="Q4/2022"/>
    <s v="Myös luonnollisille henkilöille"/>
    <s v="Tavoitteena on valtakunnallinen sovellus vuoden 2022 loppuun mennessä. Aikatulu on haasteellinen ja maakuntauudistus vaikuttaa asiaan myös."/>
    <m/>
    <x v="1"/>
    <x v="11"/>
    <s v="40 001 - 100 000"/>
    <s v=""/>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r>
    <m/>
    <m/>
    <m/>
    <x v="8"/>
    <m/>
    <m/>
    <m/>
    <m/>
    <m/>
    <x v="3"/>
    <x v="27"/>
    <m/>
    <m/>
  </r>
</pivotCacheRecords>
</file>

<file path=xl/pivotCache/pivotCacheRecords3.xml><?xml version="1.0" encoding="utf-8"?>
<pivotCacheRecords xmlns="http://schemas.openxmlformats.org/spreadsheetml/2006/main" xmlns:r="http://schemas.openxmlformats.org/officeDocument/2006/relationships" count="4657">
  <r>
    <s v="Palvelut"/>
    <s v="Traficom_Digipalvelulupaus_2021.XLSX"/>
    <x v="0"/>
    <s v="ADR-koulutuslupa"/>
    <s v="Traficom hyväksyy kouluttajien ADR-koulutusluvat."/>
    <s v="ADR-koulutuslupa"/>
    <x v="0"/>
    <s v="0.3"/>
    <s v="Myöhemmin"/>
    <s v="Vain elinkeinotoimintaa harjoittaville"/>
    <s v="Yleinen taloudellinen tilanne"/>
    <m/>
    <x v="0"/>
    <s v="Liikenne- ja viestintäministeriö"/>
    <s v=""/>
  </r>
  <r>
    <s v="Palvelut"/>
    <s v="Traficom_Digipalvelulupaus_2021.XLSX"/>
    <x v="0"/>
    <s v="ADR-koulutusohjelma"/>
    <s v="Traficom hyväksyy kouluttajien ADR-koulutusohjelmat."/>
    <s v="ADR-koulutusohjelma"/>
    <x v="0"/>
    <s v="0.3"/>
    <s v="Myöhemmin"/>
    <s v="Vain elinkeinotoimintaa harjoittaville"/>
    <s v="Yleinen taloudellinen tilanne"/>
    <m/>
    <x v="0"/>
    <s v="Liikenne- ja viestintäministeriö"/>
    <s v=""/>
  </r>
  <r>
    <s v="Palvelut"/>
    <s v="Plupaus_2021_Tulli.xlsx"/>
    <x v="1"/>
    <s v="Ahvenanmaan verorajailmoituspalvelu (yhteenvetoilmoitusten antaminen)"/>
    <s v="Rekisteröidyn veroraja-asiakkaan on annettava tavaran siirrosta yksinkertaistettu tulli-ilmoitus, lähetyksistä veroilmoitus ja yhteenvetoilmoitus."/>
    <s v="Ahvenanmaan verorajailmoituspalvelu (yhteenvetoilmoitusten antaminen)"/>
    <x v="1"/>
    <s v="1.1"/>
    <m/>
    <s v="Vain elinkeinotoimintaa harjoittaville"/>
    <m/>
    <m/>
    <x v="0"/>
    <s v="Valtiovarainministeriö"/>
    <s v=""/>
  </r>
  <r>
    <s v="Palvelut"/>
    <s v="Plupaus_Kuopio_2021.xlsx"/>
    <x v="2"/>
    <s v="Aineisto- ja tietopalvelu"/>
    <s v="Voit pyytää julkisia asiakirjoja nähtäväksi, pyytää apua arkistojen käytössä tai pyytää tietoa itseäsi koskevista asiakirjoista."/>
    <s v="Aineisto- ja tietopalvelu"/>
    <x v="2"/>
    <s v="0.5"/>
    <s v="Q4/2022"/>
    <s v="Myös luonnollisille henkilöille"/>
    <m/>
    <s v="Laki viranomaisen toiminnan julkisuudesta (621/1999)"/>
    <x v="1"/>
    <s v="Pohjois-Savo"/>
    <s v="yli 100 000"/>
  </r>
  <r>
    <s v="Palvelut"/>
    <s v="Plupaus_2021_Utajärven kunta.xlsx"/>
    <x v="3"/>
    <s v="Aineisto- ja tietopalvelu"/>
    <s v="Aineisto- ja tietopalvelu auttaa julkisten asiakirjojen saatavuudessa ja käytössä. Palvelun kuuluu myös henkilötietojen tarkastus, oikaisu, täydennys ja käytönrajoituspyynnöt."/>
    <s v="Aineisto- ja tietopalvelu"/>
    <x v="2"/>
    <s v="0.3"/>
    <s v="Q1/2022"/>
    <s v="Myös luonnollisille henkilöille"/>
    <m/>
    <s v="Laki viranomaisen toiminnan julkisuudesta (621/1999)"/>
    <x v="1"/>
    <s v="Pohjois-Pohjanmaa"/>
    <s v="alle 6001"/>
  </r>
  <r>
    <s v="Palvelut"/>
    <s v="Plupaus_2021_Kansaneläkelaitos.xlsx"/>
    <x v="4"/>
    <s v="Ajantasaisen tiedon saaminen yritysten ja yhteisöjen keskeneräisistä takaisinperinnässä olevista etuuksista."/>
    <s v="Yritys- ja yhteisöasiakkaiden mahdollisuus nähdä omien keskeneräisten perintöjen sekä lähetettyjen perintä- tai asiakaskirjeiden tietoja Kelan asiointipalvelussa"/>
    <s v="Ajantasaisen tiedon saaminen yritysten ja yhteisöjen keskeneräisistä takaisinperinnässä olevista etuuksista."/>
    <x v="2"/>
    <s v="Ei digitoteutusta"/>
    <s v="Myöhemmin"/>
    <s v="Vain elinkeinotoimintaa harjoittaville"/>
    <m/>
    <m/>
    <x v="0"/>
    <s v="Eduskunta"/>
    <s v=""/>
  </r>
  <r>
    <s v="Palvelut"/>
    <s v="Plupaus_Poliisihallitus_2021.xlsx"/>
    <x v="5"/>
    <s v="Ajanvaraus"/>
    <m/>
    <s v="Ajanvaraus"/>
    <x v="3"/>
    <s v="Ei digitoteutusta"/>
    <m/>
    <s v="Myös luonnollisille henkilöille"/>
    <s v="Tunnistautuminen ei pakollista. Valtuutuksien käyttö ei myöskään tarpeellista."/>
    <m/>
    <x v="0"/>
    <s v="Sisäministeriö"/>
    <s v=""/>
  </r>
  <r>
    <s v="Palvelut"/>
    <s v="PLupaus_Porvoonkaupunki_2021.xlsx"/>
    <x v="6"/>
    <s v="Ajanvaraus eläinlääkärinvastaanotolle"/>
    <s v="Ajanvaraus eläinlääkärinvastaanotolle"/>
    <s v="Eläinlääkäripalvelut"/>
    <x v="4"/>
    <s v="0.5"/>
    <s v="Myöhemmin"/>
    <s v="Myös luonnollisille henkilöille"/>
    <s v="Nettiajanvaraus käytössä osittain - akuuteille varataan aikaa puhelimitse. Neuvontaa sähköpostilla."/>
    <s v="Eläinlääkintähuoltolaki (765/2009)"/>
    <x v="1"/>
    <s v="Uusimaa"/>
    <s v="40 001 - 100 000"/>
  </r>
  <r>
    <s v="Palvelut"/>
    <s v="Traficom_Digipalvelulupaus_2021.XLSX"/>
    <x v="0"/>
    <s v="Ajoneuvojen katsastajien kouluttajat"/>
    <s v="Katsastustoiminnasta vastaavien henkilöiden ja katsastajien jatkokoulutusta antavalla on oltavaTraficomin myöntämä lupa"/>
    <s v="Ajoneuvojen katsastajien kouluttajat"/>
    <x v="0"/>
    <s v="0.3"/>
    <s v="Myöhemmin"/>
    <s v="Vain elinkeinotoimintaa harjoittaville"/>
    <s v="Yleinen taloudellinen tilanne"/>
    <m/>
    <x v="0"/>
    <s v="Liikenne- ja viestintäministeriö"/>
    <s v=""/>
  </r>
  <r>
    <s v="Palvelut"/>
    <s v="Traficom_Digipalvelulupaus_2021.XLSX"/>
    <x v="0"/>
    <s v="Ajoneuvojen katsastuksen toimilupa"/>
    <s v="Hakemuksella haetaan lupaa katsastustoiminnan aloittamiseen."/>
    <s v="Ajoneuvojen katsastuksen toimilupa"/>
    <x v="0"/>
    <s v="Ei digitoteutusta"/>
    <s v="Q4/2021"/>
    <s v="Vain elinkeinotoimintaa harjoittaville"/>
    <s v="Taloustilanne voi mahdollisesti osoittautua esteeksi"/>
    <m/>
    <x v="0"/>
    <s v="Liikenne- ja viestintäministeriö"/>
    <s v=""/>
  </r>
  <r>
    <s v="Palvelut"/>
    <s v="Traficom_Digipalvelulupaus_2021.XLSX"/>
    <x v="0"/>
    <s v="Ajoneuvojen sopimusrekisteröijäksi Traficomille"/>
    <s v="Traficom käyttää rekisteröintitoiminnassa sopimuskumppaneita"/>
    <s v="Ajoneuvojen sopimusrekisteröijäksi Traficomille"/>
    <x v="3"/>
    <s v="0.3"/>
    <s v="Myöhemmin"/>
    <s v="Vain elinkeinotoimintaa harjoittaville"/>
    <s v="Yleinen taloudellinen tilanne"/>
    <m/>
    <x v="0"/>
    <s v="Liikenne- ja viestintäministeriö"/>
    <s v=""/>
  </r>
  <r>
    <s v="Palvelut"/>
    <s v="Traficom_Digipalvelulupaus_2021.XLSX"/>
    <x v="0"/>
    <s v="Ajoneuvojen yksittäishyväksyjä"/>
    <s v="Hakemus yksittäishyväksyjäksi"/>
    <s v="Ajoneuvojen yksittäishyväksyjä"/>
    <x v="0"/>
    <s v="Ei digitoteutusta"/>
    <s v="Myöhemmin"/>
    <s v="Myös luonnollisille henkilöille"/>
    <s v="Yleinen taloudellinen tilanne"/>
    <m/>
    <x v="0"/>
    <s v="Liikenne- ja viestintäministeriö"/>
    <s v=""/>
  </r>
  <r>
    <s v="Palvelut"/>
    <s v="Traficom_Digipalvelulupaus_2021.XLSX"/>
    <x v="0"/>
    <s v="Ajoneuvon diplomaattirekisteröinti"/>
    <s v="Diplomaattirekisteröinti voidaan myöntää Ulkoministeriön Protokollaosaston kilpisuosituksen perusteella"/>
    <s v="Ajoneuvon diplomaattirekisteröinti"/>
    <x v="1"/>
    <s v="0.3"/>
    <s v="Myöhemmin"/>
    <s v="Myös luonnollisille henkilöille"/>
    <s v="Hakemuksen liitteenä oltava alkuperäiset asiakirjat."/>
    <m/>
    <x v="0"/>
    <s v="Liikenne- ja viestintäministeriö"/>
    <s v=""/>
  </r>
  <r>
    <s v="Palvelut"/>
    <s v="Traficom_Digipalvelulupaus_2021.XLSX"/>
    <x v="0"/>
    <s v="Ajoneuvon ensirekisteröinti"/>
    <s v="Palvelussa voit tehdä uuden ajoneuvon ensirekisteröinnin, jos ajoneuvolla on rekisteritunnus ja rekisterikilvet."/>
    <s v="Ajoneuvon ensirekisteröinti"/>
    <x v="1"/>
    <s v="1.0"/>
    <m/>
    <s v="Myös luonnollisille henkilöille"/>
    <m/>
    <m/>
    <x v="0"/>
    <s v="Liikenne- ja viestintäministeriö"/>
    <s v=""/>
  </r>
  <r>
    <s v="Palvelut"/>
    <s v="Traficom_Digipalvelulupaus_2021.XLSX"/>
    <x v="0"/>
    <s v="Ajoneuvon käyttövastaavatiedon ilmoittaminen ja poistaminen"/>
    <s v="Yrityksen on ilmoitettava liikenneasioiden rekisteriin käyttövastaava, jos autolle ei ole merkitty rekisteriin haltijaksi luonnollista henkilöä."/>
    <s v="Ajoneuvon käyttövastaavatiedon ilmoittaminen ja poistaminen"/>
    <x v="1"/>
    <s v="0.5"/>
    <s v="Myöhemmin"/>
    <s v="Vain elinkeinotoimintaa harjoittaville"/>
    <s v="Yleinen taloudellinen tilanne"/>
    <m/>
    <x v="0"/>
    <s v="Liikenne- ja viestintäministeriö"/>
    <s v=""/>
  </r>
  <r>
    <s v="Palvelut"/>
    <s v="Palvelulupaus_2021_Verohallinto.xlsx"/>
    <x v="7"/>
    <s v="Ajoneuvon käyttöönottoilmoitus"/>
    <s v="Palvelussa voit antaa ajoneuvon käyttöönottoilmoituksen sähköisesti. Käyttöönottoilmoitus annetaan ajoneuvoista, jotka on tarkoitus rekisteröidä Suomeen."/>
    <s v="Ajoneuvon käyttöönottoilmoitus"/>
    <x v="1"/>
    <s v="1.1"/>
    <m/>
    <s v="Myös luonnollisille henkilöille"/>
    <m/>
    <m/>
    <x v="0"/>
    <s v="Valtiovarainministeriö"/>
    <s v=""/>
  </r>
  <r>
    <s v="Palvelut"/>
    <s v="Traficom_Digipalvelulupaus_2021.XLSX"/>
    <x v="0"/>
    <s v="Ajoneuvon liikennekäyttöönotto"/>
    <s v="Käytä palvelua, kun haluat ilmoittaa ajoneuvosi takaisin liikennekäyttöön. "/>
    <s v="Ajoneuvon liikennekäyttöönotto"/>
    <x v="1"/>
    <s v="1.0"/>
    <m/>
    <s v="Myös luonnollisille henkilöille"/>
    <m/>
    <m/>
    <x v="0"/>
    <s v="Liikenne- ja viestintäministeriö"/>
    <s v=""/>
  </r>
  <r>
    <s v="Palvelut"/>
    <s v="Traficom_Digipalvelulupaus_2021.XLSX"/>
    <x v="0"/>
    <s v="Ajoneuvon liikennekäytöstäpoisto"/>
    <s v="Käytä palvelua, kun haluat ilmoittaaa ajoneuvosi tilapäisesti pois liikennekäytöstä. "/>
    <s v="Ajoneuvon liikennekäytöstäpoisto"/>
    <x v="1"/>
    <s v="1.0"/>
    <m/>
    <s v="Myös luonnollisille henkilöille"/>
    <m/>
    <m/>
    <x v="0"/>
    <s v="Liikenne- ja viestintäministeriö"/>
    <s v=""/>
  </r>
  <r>
    <s v="Palvelut"/>
    <s v="Traficom_Digipalvelulupaus_2021.XLSX"/>
    <x v="0"/>
    <s v="Ajoneuvon omistajanvaihdos"/>
    <s v="Myyjä voi luoda palvelussa kauppaa varten varmenteen ja tehdä kaupan jälkeen luovutusilmoituksen."/>
    <s v="Ajoneuvon omistajanvaihdos"/>
    <x v="1"/>
    <s v="1.0"/>
    <m/>
    <s v="Myös luonnollisille henkilöille"/>
    <m/>
    <m/>
    <x v="0"/>
    <s v="Liikenne- ja viestintäministeriö"/>
    <s v=""/>
  </r>
  <r>
    <s v="Palvelut"/>
    <s v="Traficom_Digipalvelulupaus_2021.XLSX"/>
    <x v="0"/>
    <s v="Ajoneuvon rekisteri- ja verotiedot"/>
    <s v="Oma asiointi -palvelussa näet tiedot omista ajoneuvoistasi tai voit veloituksetta tarkastaa minkä tahansa ajoneuvon verotiedot ja tekniset tiedot."/>
    <s v="Ajoneuvon rekisteri- ja verotiedot"/>
    <x v="2"/>
    <s v="1.0"/>
    <m/>
    <s v="Myös luonnollisille henkilöille"/>
    <m/>
    <m/>
    <x v="0"/>
    <s v="Liikenne- ja viestintäministeriö"/>
    <s v=""/>
  </r>
  <r>
    <s v="Palvelut"/>
    <s v="Traficom_Digipalvelulupaus_2021.XLSX"/>
    <x v="0"/>
    <s v="Ajoneuvon rekisteröintitodistuksen tilaus"/>
    <s v="Palvelusta voit tilata ajoneuvollesi uuden rekisteröintitodistuksen."/>
    <s v="Ajoneuvon rekisteröintitodistuksen tilaus"/>
    <x v="3"/>
    <s v="1.0"/>
    <m/>
    <s v="Myös luonnollisille henkilöille"/>
    <m/>
    <m/>
    <x v="0"/>
    <s v="Liikenne- ja viestintäministeriö"/>
    <s v=""/>
  </r>
  <r>
    <s v="Palvelut"/>
    <s v="Traficom_Digipalvelulupaus_2021.XLSX"/>
    <x v="0"/>
    <s v="Ajoneuvon romutus ja lopullinen poisto"/>
    <s v="Poista ajoneuvosi lopullisesti rekisteristä toimittamalla se maksutta kierrätettäväksi Suomen Autokierrätys Oy:n viralliseen vastaanottopisteeseen. Vastaanottopiste ottaa ajoneuvon vastaan ja antaa sinulle romutustodistuksen. Vastaanottopiste huolehtii, että ajoneuvo poistetaan lopullisesti rekisteristä."/>
    <s v="Ajoneuvon romutus ja lopullinen poisto"/>
    <x v="1"/>
    <s v="Ei digitoteutusta"/>
    <s v="Myöhemmin"/>
    <s v="Myös luonnollisille henkilöille"/>
    <s v="Ajoneuvo luovutettava fyysisesti romutettavaksi ja lopullisesti poistettavaksi."/>
    <m/>
    <x v="0"/>
    <s v="Liikenne- ja viestintäministeriö"/>
    <s v=""/>
  </r>
  <r>
    <s v="Palvelut"/>
    <s v="PLupaus_Helsinginkaupunki_2021.xlsx"/>
    <x v="8"/>
    <s v="Kiinteistön alueelle hylätty ajoneuvo"/>
    <s v="Isännöitsijän pyynnöstä kaupunki huolehtii myös yksityisen kiinteistön alueelle hylätyn ajoneuvon siirrosta."/>
    <s v="Ajoneuvon siirtopyyntö"/>
    <x v="1"/>
    <s v="0.5"/>
    <m/>
    <m/>
    <m/>
    <s v="Laki ajoneuvojen siirtämisestä (1508/2019)"/>
    <x v="1"/>
    <s v="Uusimaa"/>
    <s v="yli 100 000"/>
  </r>
  <r>
    <s v="Palvelut"/>
    <s v="PLupaus_Helsinginkaupunki_2021.xlsx"/>
    <x v="8"/>
    <s v="Auto pois auran tai pesuauton tieltä"/>
    <s v="Tilaa tekstiviestillä tieto seuraavan päivän katupuhdistuskohteista ja siirrä autosi pois auran tieltä."/>
    <s v="Ajoneuvon siirtopyyntö"/>
    <x v="1"/>
    <m/>
    <m/>
    <s v="Myös luonnollisille henkilöille"/>
    <m/>
    <s v="Laki ajoneuvojen siirtämisestä (1508/2019)"/>
    <x v="1"/>
    <s v="Uusimaa"/>
    <s v="yli 100 000"/>
  </r>
  <r>
    <s v="Palvelut"/>
    <s v="PLupaus_Porvoonkaupunki_2021.xlsx"/>
    <x v="6"/>
    <s v="Ajoneuvon siirtopyyntö"/>
    <s v="Ajoneuvon siirtämispyyntö, jos ajoneuvo aiheuttaa haittaa tai se on hylätty. Yksityisalueelta siirtopyynnön voi tehdä kiinteistön omistaja, haltija tai isännöitsijä, ja siirron kustannukset jäävät siirtopyynnön tekijän vastuulle."/>
    <s v="Ajoneuvon siirtopyyntö"/>
    <x v="1"/>
    <s v="1.0"/>
    <m/>
    <s v="Myös luonnollisille henkilöille"/>
    <m/>
    <s v="Laki ajoneuvojen siirtämisestä (1508/2019)"/>
    <x v="1"/>
    <s v="Uusimaa"/>
    <s v="40 001 - 100 000"/>
  </r>
  <r>
    <s v="Palvelut"/>
    <s v="PLupaus_Vaasa_2021.xlsx"/>
    <x v="9"/>
    <s v="Ajoneuvon siirtopyyntö"/>
    <s v="Organisaatiomuutos on käynnissä  ja käynnissä on useita sähköiseen asiointiin liittyviä uudistuksia, joita ei ole vielä otettu täysimääräisesti käyttöön."/>
    <s v="Ajoneuvon siirtopyyntö"/>
    <x v="1"/>
    <s v="0.5"/>
    <s v="Myöhemmin"/>
    <s v="Myös luonnollisille henkilöille"/>
    <m/>
    <s v="Laki ajoneuvojen siirtämisestä (1508/2019)"/>
    <x v="1"/>
    <s v="Pohjanmaa"/>
    <s v="40 001 - 100 000"/>
  </r>
  <r>
    <s v="Palvelut"/>
    <s v="Palvelulupaus_2021_Verohallinto.xlsx"/>
    <x v="7"/>
    <s v="Ajoneuvon väliaikaisen verottoman käytön ilmoitus"/>
    <s v="Palvelussa voit ilmoittaa siitä, että tuot ajoneuvon väliaikaisesti Suomeen omaan käyttöösi ja ajoneuvon käyttö on verotonta. Ajoneuvoa voi käyttää verottomasti enintään 14 vuorokautta kalenterivuodessa."/>
    <s v="Ajoneuvon väliaikaisen verottoman käytön ilmoitus"/>
    <x v="1"/>
    <s v="1.1"/>
    <m/>
    <s v="Myös luonnollisille henkilöille"/>
    <m/>
    <m/>
    <x v="0"/>
    <s v="Valtiovarainministeriö"/>
    <s v=""/>
  </r>
  <r>
    <s v="Palvelut"/>
    <s v="Traficom_Digipalvelulupaus_2021.XLSX"/>
    <x v="0"/>
    <s v="Ajoneuvon yksittäishyväksynnän myöntäjä"/>
    <s v="Hakemus ajoneuvon yksittäishyväksyntöjen myöntäjäksi"/>
    <s v="Ajoneuvon yksittäishyväksynnän myöntäjä"/>
    <x v="0"/>
    <s v="Ei digitoteutusta"/>
    <s v="Myöhemmin"/>
    <s v="Vain elinkeinotoimintaa harjoittaville"/>
    <s v="Yleinen taloudellinen tilanne"/>
    <m/>
    <x v="0"/>
    <s v="Liikenne- ja viestintäministeriö"/>
    <s v=""/>
  </r>
  <r>
    <s v="Palvelut"/>
    <s v="Traficom_Digipalvelulupaus_2021.XLSX"/>
    <x v="0"/>
    <s v="Ajoneuvotiedot ja veron maksu"/>
    <s v="Voit tarkastaa omat tai julkiset ajoneuvotiedot. Voit tehdä asiakirjatilauksen ajoneuvon tiedoista."/>
    <s v="Ajoneuvotiedot ja veron maksu"/>
    <x v="2"/>
    <s v="1.0"/>
    <m/>
    <s v="Myös luonnollisille henkilöille"/>
    <m/>
    <m/>
    <x v="0"/>
    <s v="Liikenne- ja viestintäministeriö"/>
    <s v=""/>
  </r>
  <r>
    <s v="Palvelut"/>
    <s v="Traficom_Digipalvelulupaus_2021.XLSX"/>
    <x v="0"/>
    <s v="Ajoneuvoveron palauttaminen ja hyvittäminen"/>
    <s v="Ajoneuvoverosta voi saada hyvitystä tai palautusta."/>
    <s v="Ajoneuvoveron palauttaminen ja hyvittäminen"/>
    <x v="3"/>
    <s v="1.0"/>
    <m/>
    <s v="Myös luonnollisille henkilöille"/>
    <m/>
    <m/>
    <x v="0"/>
    <s v="Liikenne- ja viestintäministeriö"/>
    <s v=""/>
  </r>
  <r>
    <s v="Palvelut"/>
    <s v="Traficom_Digipalvelulupaus_2021.XLSX"/>
    <x v="0"/>
    <s v="Ajoneuvoveron verovelvollisuuden siirto"/>
    <s v="Ajoneuvon omistaja voi hakea ajoneuvoveron verovelvollisuutta itselleen."/>
    <s v="Ajoneuvoveron verovelvollisuuden siirto"/>
    <x v="1"/>
    <s v="0.5"/>
    <s v="Myöhemmin"/>
    <s v="Myös luonnollisille henkilöille"/>
    <s v="Yleinen taloudellinen tilanne"/>
    <m/>
    <x v="0"/>
    <s v="Liikenne- ja viestintäministeriö"/>
    <s v=""/>
  </r>
  <r>
    <s v="Palvelut"/>
    <s v="Traficom_Digipalvelulupaus_2021.XLSX"/>
    <x v="0"/>
    <s v="Ajopiirturin asennus ja korjaus"/>
    <s v="Ajopiirturin asennus ja korjaus -lupien saamisen edellytykset sekä hakemukset."/>
    <s v="Ajopiirturin asennus ja korjaus"/>
    <x v="0"/>
    <s v="0.5"/>
    <s v="Myöhemmin"/>
    <s v="Vain elinkeinotoimintaa harjoittaville"/>
    <s v="Yleinen taloudellinen tilanne"/>
    <m/>
    <x v="0"/>
    <s v="Liikenne- ja viestintäministeriö"/>
    <s v=""/>
  </r>
  <r>
    <s v="Palvelut"/>
    <s v="Traficom_Digipalvelulupaus_2021.XLSX"/>
    <x v="0"/>
    <s v="Ajoterveysohjeet terveydenhuollon ammattilaisille"/>
    <s v="Tavoitteena on tukea terveydenhuollon ammattilaisia yksittäisen kuljettajan terveydentilaa koskevassa ajoterveysarvioinnissa ja päätöksenteossa."/>
    <s v="Ajoterveysohjeet terveydenhuollon ammattilaisille"/>
    <x v="4"/>
    <s v="0.5"/>
    <s v="Myöhemmin"/>
    <s v="Myös luonnollisille henkilöille"/>
    <s v="Yleinen taloudellinen tilanne"/>
    <m/>
    <x v="0"/>
    <s v="Liikenne- ja viestintäministeriö"/>
    <s v=""/>
  </r>
  <r>
    <s v="Palvelut"/>
    <s v="Plupaus_2021_Tukes.xlsx"/>
    <x v="10"/>
    <s v="Akkreditointihakemus"/>
    <m/>
    <s v="Akkreditointihakemus"/>
    <x v="0"/>
    <s v="0.5"/>
    <s v="Myöhemmin"/>
    <s v="Vain elinkeinotoimintaa harjoittaville"/>
    <s v="Henkilö- ja raharesurssit"/>
    <m/>
    <x v="0"/>
    <s v="Työ- ja elinkeinoministeriö"/>
    <s v=""/>
  </r>
  <r>
    <s v="Palvelut"/>
    <s v="Plupaus_2021_Tukes.xlsx"/>
    <x v="10"/>
    <s v="Akkreditointipäätöksen muutoshakemus"/>
    <m/>
    <s v="Akkreditointipäätöksen muutoshakemus"/>
    <x v="0"/>
    <s v="0.5"/>
    <s v="Myöhemmin"/>
    <s v="Vain elinkeinotoimintaa harjoittaville"/>
    <s v="Henkilö- ja raharesurssit"/>
    <m/>
    <x v="0"/>
    <s v="Työ- ja elinkeinoministeriö"/>
    <s v=""/>
  </r>
  <r>
    <s v="Palvelut"/>
    <s v="PLupaus_Valvira_2021.xlsx"/>
    <x v="11"/>
    <s v="Alkoholielinkeinon harjoittamiseen liittyvä raportointi"/>
    <s v="Valmistajat, tukkumyyjät ja maahantuojat ovat velvollisia raportoimaan Valviraan valmistamansa, myymänsä ja/tai maahantuomansa alkoholimäärät."/>
    <s v="Alkoholielinkeinon harjoittamiseen liittyvä raportointi"/>
    <x v="3"/>
    <s v="0.5"/>
    <s v="Q2/2022"/>
    <s v="Vain elinkeinotoimintaa harjoittaville"/>
    <m/>
    <m/>
    <x v="0"/>
    <s v="Sosiaali- ja terveysministeriö"/>
    <s v=""/>
  </r>
  <r>
    <s v="Palvelut"/>
    <s v="PLupaus_Valvira_2021.xlsx"/>
    <x v="11"/>
    <s v="Alkoholijuomien valmistus ja tukkumyyntilupa"/>
    <s v="Alkoholin valmistuslupa tai tukkumyyntilupa voidaan myöntää rekisteröityneelle elinkeinonharjoittajalle tai yhteisölle. (Tämä palvelu sisältää myös elintarvikehuoneistoa koskevan ilmoituksen ja luonnonmukaisen tuotannon valvontajärjestelmään hyväksymisen)."/>
    <s v="Alkoholijuomien valmistus ja tukkumyyntilupa"/>
    <x v="0"/>
    <s v="0.3"/>
    <s v="Q2/2022"/>
    <s v="Vain elinkeinotoimintaa harjoittaville"/>
    <m/>
    <m/>
    <x v="0"/>
    <s v="Sosiaali- ja terveysministeriö"/>
    <s v=""/>
  </r>
  <r>
    <s v="Palvelut"/>
    <s v="Traficom_Digipalvelulupaus_2021.XLSX"/>
    <x v="0"/>
    <s v="Alkolukkolain mukainen toimintailmoitus"/>
    <s v="Alkolukon valmistaja tai valtuutettu edustaja tekee toimintailmoituksen Traficomille"/>
    <s v="Alkolukkolain mukainen toimintailmoitus"/>
    <x v="1"/>
    <s v="0.3"/>
    <s v="Q4/2021"/>
    <s v="Vain elinkeinotoimintaa harjoittaville"/>
    <s v="Taloustilanne voi mahdollisesti osoittautua esteeksi"/>
    <m/>
    <x v="0"/>
    <s v="Liikenne- ja viestintäministeriö"/>
    <s v=""/>
  </r>
  <r>
    <s v="Palvelut"/>
    <s v="Plupaus_ALAVUS_2020.xlsx"/>
    <x v="12"/>
    <s v="Ilmoitus eläintenpidosta ja pitopaikasta"/>
    <s v="Ilmoitus eräinten eläinten pidosta ja pitopaikasta"/>
    <s v="Alkutuotantopaikkailmoitus"/>
    <x v="1"/>
    <s v="0.5"/>
    <s v="Q3/2021"/>
    <s v="Myös luonnollisille henkilöille"/>
    <s v="Valtakunnallinen palvelu, digipalvelu suljettu väliaikaisesti käyttöliittymän kehittämisen vuoksi. Esteenä palvelua ylläpitävän ruokaviraston resurssipula."/>
    <s v="Elintarvikelaki (23/2006)"/>
    <x v="1"/>
    <s v="Pohjois-Pohjanmaa"/>
    <s v="alle 6001"/>
  </r>
  <r>
    <s v="Palvelut"/>
    <s v="Plupaus_ALAVUS_2020.xlsx"/>
    <x v="12"/>
    <s v="Ilmoitus alkutuotantopaikasta"/>
    <s v="Ilmoitus alkutuotantopaikasta tai ilmoitus alkutuotannon tuotteiden kuljetuksesta tai niissä tapahtuvasta olennaisesta muuttamisesta on lähetettävä ympäristöterveydenhuoltoon. Ilmoitus uudesta toiminnasta on tehtävä hyvissä ajoin ennen toiminnan aloittamista."/>
    <s v="Alkutuotantopaikkailmoitus"/>
    <x v="1"/>
    <s v="0.3"/>
    <s v="Q4/2021"/>
    <m/>
    <m/>
    <s v="Elintarvikelaki (23/2006)"/>
    <x v="1"/>
    <s v="Pohjois-Pohjanmaa"/>
    <s v="alle 6001"/>
  </r>
  <r>
    <s v="Palvelut"/>
    <s v="PLupaus_Helsinginkaupunki_2021.xlsx"/>
    <x v="8"/>
    <s v="Ilmoitus alkutuotantopaikasta tai alkutuotantotuotteiden kuljetuksesta"/>
    <s v="Ilmoitus alkutuotantopaikasta tai ilmoitus alkutuotantotuotteiden kuljetuksesta."/>
    <s v="Alkutuotantopaikkailmoitus"/>
    <x v="1"/>
    <s v="0.5"/>
    <m/>
    <m/>
    <s v="Pieni volyymi"/>
    <s v="Elintarvikelaki (23/2006)"/>
    <x v="1"/>
    <s v="Uusimaa"/>
    <s v="yli 100 000"/>
  </r>
  <r>
    <s v="Palvelut"/>
    <s v="PLupaus_Helsinginkaupunki_2021.xlsx"/>
    <x v="8"/>
    <s v="Ilmoitus eläintenpidon pitopaikasta"/>
    <s v="Eläintenpidon pitopaikan ilmoitusvelvollisuus koskee nautojen, lampaiden, vuohien, sikojen (mukaan lukien mikro- ja minisiat), hevosten, siipikarjan ja mehiläisten pitopaikkoja. Ohjeet ja lomakkeet eläinten pitopaikasta löytyvät Ruokaviraston verkkosivuilta."/>
    <s v="Alkutuotantopaikkailmoitus"/>
    <x v="1"/>
    <m/>
    <m/>
    <s v="Vain elinkeinotoimintaa harjoittaville"/>
    <m/>
    <s v="Elintarvikelaki (23/2006)"/>
    <x v="1"/>
    <s v="Uusimaa"/>
    <s v="yli 100 000"/>
  </r>
  <r>
    <s v="Palvelut"/>
    <s v="Plupaus_2021_Jyväskylän kaupunki_2021.xlsx"/>
    <x v="13"/>
    <s v="KRP - Ympäristöterveydenhuolto: Alkutuotantopaikasta ilmoittaminen"/>
    <s v="Ilmoitus alkutuotantopaikasta kunnan elintarvikevalvontaviranomaiselle"/>
    <s v="Alkutuotantopaikkailmoitus"/>
    <x v="1"/>
    <s v="0.5"/>
    <s v="Q4/2022"/>
    <s v="Myös luonnollisille henkilöille"/>
    <m/>
    <s v="Elintarvikelaki (23/2006)"/>
    <x v="1"/>
    <s v="Keski-Suomi"/>
    <s v="yli 100 000"/>
  </r>
  <r>
    <s v="Palvelut"/>
    <s v="Plupaus_Kuopio_2021.xlsx"/>
    <x v="2"/>
    <s v="Ilmoitus alkutuotantopaikasta"/>
    <s v="Alkutuotantopaikan ilmoittaminen Kuopion ympäristöterveydenhuoltoon"/>
    <s v="Alkutuotantopaikkailmoitus"/>
    <x v="1"/>
    <s v="0.5"/>
    <s v="Q4/2022"/>
    <s v="Vain elinkeinotoimintaa harjoittaville"/>
    <m/>
    <s v="Elintarvikelaki (23/2006)"/>
    <x v="1"/>
    <s v="Pohjois-Savo"/>
    <s v="yli 100 000"/>
  </r>
  <r>
    <s v="Palvelut"/>
    <s v="Plupaus_Mikkeli_2020.xlsx"/>
    <x v="14"/>
    <s v="Ilmoitus alkutuotantopaikasta tai alkutuotannon tuotteiden kuljetuksesta"/>
    <s v="Verkkosivuilta tulostettava lomake. Vastuualue: Terveysvalvonta"/>
    <s v="Alkutuotantopaikkailmoitus"/>
    <x v="1"/>
    <s v="0.3"/>
    <s v="Q4/2021"/>
    <s v="Myös luonnollisille henkilöille"/>
    <s v="VATI-kohdetietojärjestelmän kehittäjät eivät toteuta Suomi.fi kautta täytettävien sähköisten lomakeiden käyttöönottoa jo vuonna 2021."/>
    <m/>
    <x v="1"/>
    <s v="Etelä-Savo"/>
    <s v="40 001 - 100 000"/>
  </r>
  <r>
    <s v="Palvelut"/>
    <s v="Plupaus_2021_Oulun kaupunki.xlsx"/>
    <x v="15"/>
    <s v="Ilmoitus eläintenpidosta ja ilmoitus eläinten pitopaikasta"/>
    <s v="Jokaisen tuotantoeläintenpitäjän on rekisteröidyttävä eläintenpitäjäksi. Rekisteröityminen tehdään  kaupungin maaseutupalveluissa."/>
    <s v="Alkutuotantopaikkailmoitus"/>
    <x v="1"/>
    <s v="Ei digitoteutusta"/>
    <s v="Myöhemmin"/>
    <s v="Vain elinkeinotoimintaa harjoittaville"/>
    <s v="Ilmoitus tehdään maaseutuviranomaisille"/>
    <s v="Elintarvikelaki (23/2006)"/>
    <x v="1"/>
    <s v="Pohjois-Pohjanmaa"/>
    <s v="yli 100 000"/>
  </r>
  <r>
    <s v="Palvelut"/>
    <s v="Plupaus_2021_Oulun kaupunki.xlsx"/>
    <x v="15"/>
    <s v="Alkutuotantopaikasta ilmoittaminen"/>
    <s v="Alkutuotantopaikasta tulee ilmoittaa kunnan elintarvikevalvontaviranomaiselle ellei viranomainen saa tietoa toiselta viranomaiselta."/>
    <s v="Alkutuotantopaikkailmoitus"/>
    <x v="1"/>
    <s v="0.3"/>
    <s v="Q4/2021"/>
    <s v="Myös luonnollisille henkilöille"/>
    <m/>
    <s v="Elintarvikelaki (23/2006)"/>
    <x v="1"/>
    <s v="Pohjois-Pohjanmaa"/>
    <s v="yli 100 000"/>
  </r>
  <r>
    <s v="Palvelut"/>
    <s v="PLupaus_Porvoonkaupunki_2021.xlsx"/>
    <x v="6"/>
    <s v="Alkutuotantopaikasta ilmoittaminen"/>
    <s v="Alkutuotantopaikasta tulee ilmoittaa kunnan elintarvikevalvontaviranomaiselle ellei viranomainen saa tietoa toiselta viranomaiselta."/>
    <s v="Alkutuotantopaikkailmoitus"/>
    <x v="1"/>
    <s v="0.5"/>
    <s v="Myöhemmin"/>
    <s v="Vain elinkeinotoimintaa harjoittaville"/>
    <s v="Digitalisoinnin kehittäminen valtion tietojärjestelmässä on riippuvainen valtion panostuksista. Tällä hetkellä asia on mukana kehityslistalla, muttei kovin korkealla prioriteetilla."/>
    <s v="Elintarvikelaki (23/2006)"/>
    <x v="1"/>
    <s v="Uusimaa"/>
    <s v="40 001 - 100 000"/>
  </r>
  <r>
    <s v="Palvelut"/>
    <s v="PLupaus_Pyhäjärvi_2021.xlsx"/>
    <x v="16"/>
    <s v="Alkutuotantopaikasta ilmoittaminen"/>
    <m/>
    <s v="Alkutuotantopaikkailmoitus"/>
    <x v="1"/>
    <s v="0.3"/>
    <s v="Q4/2022"/>
    <s v="Myös luonnollisille henkilöille"/>
    <m/>
    <s v="Elintarvikelaki (23/2006)"/>
    <x v="1"/>
    <s v="Pohjois-Pohjanmaa"/>
    <s v="alle 6001"/>
  </r>
  <r>
    <s v="Palvelut"/>
    <s v="PLupaus_Pyhäjärvi_2021.xlsx"/>
    <x v="16"/>
    <s v="Ilmoitus eläintenpidosta ja ilmoitus eläinten pitopaikasta"/>
    <m/>
    <s v="Alkutuotantopaikkailmoitus"/>
    <x v="1"/>
    <s v="Ei digitoteutusta"/>
    <s v="Q4/2022"/>
    <s v="Myös luonnollisille henkilöille"/>
    <m/>
    <s v="Elintarvikelaki (23/2006)"/>
    <x v="1"/>
    <s v="Pohjois-Pohjanmaa"/>
    <s v="alle 6001"/>
  </r>
  <r>
    <s v="Palvelut"/>
    <s v="Plupaus_2021_Ristijärven kunta.xlsx"/>
    <x v="17"/>
    <s v="Ilmoitus eläintenpidosta ja ilmoitus eläinten pitopaikasta"/>
    <s v="Jokaisen tuotantoeläintenpitäjän on rekisteröidyttävä eläintenpitäjäksi. Rekisteröityminen tehdään  kaupungin maaseutupalveluissa."/>
    <s v="Alkutuotantopaikkailmoitus"/>
    <x v="1"/>
    <s v="0.5"/>
    <s v="Q4/2021"/>
    <s v="Myös luonnollisille henkilöille"/>
    <s v="Ruokaviraston eläinpitäjäreksiterin sähköisen asiointipalvelun kehitystyön viivästyminen edelleen. Piti aueta jo vuonna 2019."/>
    <s v="Elintarvikelaki (23/2006)"/>
    <x v="1"/>
    <s v="Kainuu"/>
    <s v="alle 6001"/>
  </r>
  <r>
    <s v="Palvelut"/>
    <s v="Plupaus_RISTIJARVI_2020.xlsx"/>
    <x v="17"/>
    <s v="Ilmoitus eläintenpidosta ja ilmoitus eläinten pitopaikasta"/>
    <s v="Jokaisen tuotantoeläintenpitäjän on rekisteröidyttävä eläintenpitäjäksi. Rekisteröityminen tehdään  kaupungin maaseutupalveluissa."/>
    <s v="Alkutuotantopaikkailmoitus"/>
    <x v="1"/>
    <s v="0.5"/>
    <s v="Q4/2021"/>
    <s v="Myös luonnollisille henkilöille"/>
    <s v="Ruokaviraston eläinpitäjäreksiterin sähköisen asiointipalvelun kehitystyön viivästyminen edelleen. Piti aueta jo vuonna 2019."/>
    <s v="Elintarvikelaki (23/2006)"/>
    <x v="1"/>
    <s v="Kainuu"/>
    <s v="alle 6001"/>
  </r>
  <r>
    <s v="Palvelut"/>
    <s v="Plupaus_2021_Rovaniemi (1).xlsx"/>
    <x v="18"/>
    <s v="Alkutuotantopaikasta ilmoittaminen"/>
    <s v="Rovakaaren ympäristöterveydenhuollon toiminta-alueella (Rovaniemi, Ranua, Pello, Ylitornio, Kolari)  sijaitsevasta alkutuotantopaikasta tehtävä ilmoitus elintarvikevalvontaviranomaiselle."/>
    <s v="Alkutuotantopaikkailmoitus"/>
    <x v="1"/>
    <s v="0.5"/>
    <s v="Myöhemmin"/>
    <s v="Vain elinkeinotoimintaa harjoittaville"/>
    <s v="ei tietoa milloin asioinnin aloitus siirtyy valtakunnalliseen ympäristöterveydenhuollon sähköiseen ilmoituspalveluun ILPPAan (Ruokavirasto).  ilppa.fi"/>
    <s v="Elintarvikelaki (23/2006)"/>
    <x v="1"/>
    <s v="Lappi"/>
    <s v="40 001 - 100 000"/>
  </r>
  <r>
    <s v="Palvelut"/>
    <s v="Plupaus_Teuvan kunta_2020.xlsx"/>
    <x v="19"/>
    <s v="Ilmoitus alkutuotantopaikasta"/>
    <m/>
    <s v="Alkutuotantopaikkailmoitus"/>
    <x v="1"/>
    <s v="0.3"/>
    <s v="Myöhemmin"/>
    <s v="Myös luonnollisille henkilöille"/>
    <s v="Palvelun tuottaa Suupohjan peruspalveluliikelaitokuntayhtymä, Toimii vastuu organisaationa"/>
    <s v="Elintarvikelaki (23/2006)"/>
    <x v="2"/>
    <s v="Etelä-Pohjanmaa"/>
    <s v="alle 6001"/>
  </r>
  <r>
    <s v="Palvelut"/>
    <s v="Plupaus_2021_Turun kaupunki.xlsx"/>
    <x v="20"/>
    <s v="Alkutuotantopaikasta ilmoittaminen"/>
    <s v="Alkutuotantopaikasta tulee ilmoittaa kunnan viranomaiselle"/>
    <s v="Alkutuotantopaikkailmoitus"/>
    <x v="1"/>
    <s v="0.5"/>
    <m/>
    <s v="Myös luonnollisille henkilöille"/>
    <s v="Ruokavirasto valmistelee. Ruokaviraston ilppa-Ympäristöterveydenhuollon sähköisen ilmoituspalvelun toimivuus"/>
    <s v="Elintarvikelaki (297/2021)"/>
    <x v="1"/>
    <s v="Varsinais-Suomi"/>
    <s v="yli 100 000"/>
  </r>
  <r>
    <s v="Palvelut"/>
    <s v="PLupaus_Vaasa_2021.xlsx"/>
    <x v="9"/>
    <s v="Alkutuotantopaikkailmoitus"/>
    <s v="Ilmoitus elintarvikkeiden alkutuotantotoiminnasta"/>
    <s v="Alkutuotantopaikkailmoitus"/>
    <x v="1"/>
    <s v="0.5"/>
    <s v="Myöhemmin"/>
    <s v="Vain elinkeinotoimintaa harjoittaville"/>
    <s v="Huom. Nykyinen elintarvikelaki on 297/2021 ja MMM:n asetus elintarvikehygieniasta on 318/2021"/>
    <s v="Elintarvikelaki (23/2006)"/>
    <x v="1"/>
    <s v="Pohjanmaa"/>
    <s v="40 001 - 100 000"/>
  </r>
  <r>
    <s v="Palvelut"/>
    <s v="PLupaus_Vaasa_2021.xlsx"/>
    <x v="9"/>
    <s v="Hakemus itujen alkutuotantopaikan hyväksymiseksi"/>
    <s v="Itujen alkutuotantopaikan hakemuksen käsittely"/>
    <s v="Alkutuotantopaikkailmoitus"/>
    <x v="0"/>
    <s v="0.5"/>
    <s v="Myöhemmin"/>
    <s v="Vain elinkeinotoimintaa harjoittaville"/>
    <m/>
    <s v="Elintarvikelaki 297/2021 ja MMM:n asetus elintarvikehygieniasta 318/2021"/>
    <x v="1"/>
    <s v="Pohjanmaa"/>
    <s v="40 001 - 100 000"/>
  </r>
  <r>
    <s v="Palvelut"/>
    <s v="Plupaus_2021_Huittisten kaupunki.xlsx"/>
    <x v="21"/>
    <s v="Kuntalaisaloite"/>
    <s v="Kuntalaisaloite on asukkaiden tai asukasryhmien laatima kirjallinen aloite, jonka kautta kunnan asukas voi vaikuttaa suoraan oman kuntansa toimintaan ja päätöksentekoon."/>
    <s v="Aloitteet"/>
    <x v="1"/>
    <s v="0.3"/>
    <s v="Q4/2022"/>
    <s v="Myös luonnollisille henkilöille"/>
    <m/>
    <s v="Kuntalaki (410/2015) 23 §"/>
    <x v="1"/>
    <s v="Satakunta"/>
    <s v="10 001 - 20 000"/>
  </r>
  <r>
    <s v="Palvelut"/>
    <s v="Plupaus_2021_KEHA-keskus.xlsx"/>
    <x v="22"/>
    <s v="Alueellinen kuljetustuki"/>
    <s v="Palvelu siirtyy Aluehallinon asiointipalveluun 06/2020 kielillä suomi ja ruotsi (nykyisin lomake.fi).Palvelu tarjoaa asiakkaalle mahdollisuuden aika- ja paikkariippumattomasti saada palvelu vireille, hoitaa kommunikointi viranomaisen kanssa sekä vastaanottaa päätöksiä. Asiointipalvelussa hyödynnetään Suomi.fi tunnistusta (vahva sähköinen tunnistus) sekä Suomi.fi valtuuksia. Yrityksen perustiedot haetaan asiakastieto-varannosta. Tiedot ovat rakenteisena sekä asiointipalvelussa että viranomaisen käsittelyjärjestelmässä."/>
    <s v="Alueellinen kuljetustuki"/>
    <x v="5"/>
    <s v="1.1"/>
    <m/>
    <s v="Vain elinkeinotoimintaa harjoittaville"/>
    <s v="Resursoinnin haasteet ja aikataulujen siirtyminen mm. COVID-19 syistä, Palvelukokonaisuuden kehittämiseen liittyvän rahoituksen puute, Haasteita sovittaa monisyistä asiointia ELYn yhteiseen kokonaisarkkitehtuuriin ja geneerisiin alustoihin"/>
    <m/>
    <x v="0"/>
    <s v="Työ- ja elinkeinoministeriö"/>
    <s v=""/>
  </r>
  <r>
    <s v="Palvelut"/>
    <s v="PLupaus_Porvoonkaupunki_2021.xlsx"/>
    <x v="6"/>
    <s v="Pyyntö kansainvälisen terveyssäännöstön mukaisen kansainvälisen terveyssäännöstön mukaisen todistuksen saamiseksi ulkomaan liikenteen alukselle"/>
    <s v="Kunnan terveydensuojeluviranomainen voi tarkastuksen perusteella myöntää kansainvälisen terveyssäännöstön mukaisen todistuksen ulkomaanliikenteen alukselle Valviran nimeämissä satamissa."/>
    <s v="Alusten saniteettitodistuksen myöntäminen"/>
    <x v="0"/>
    <s v="Ei digitoteutusta"/>
    <s v="Myöhemmin"/>
    <s v="Vain elinkeinotoimintaa harjoittaville"/>
    <s v="Tietojärjestelmien yhteensopivuus: saniteettitodistusten laatimiseen käytetään EU:n valvontatietokantaa ja vain kirjaus tehdään valtion VATI-ohjelmaan. Digitalisoinnin kehittäminen valtion tietojärjestelmässä on riippuvainen valtion panostuksista."/>
    <s v="Terveydensuojelulaki (763/1994)"/>
    <x v="1"/>
    <s v="Uusimaa"/>
    <s v="40 001 - 100 000"/>
  </r>
  <r>
    <s v="Palvelut"/>
    <s v="Plupaus_2021_Turun kaupunki.xlsx"/>
    <x v="20"/>
    <s v="Alusten saniteettitodistuksen myöntäminen"/>
    <s v="Alusten pitää hakea todistusta säännöllisin väliajoin"/>
    <s v="Alusten saniteettitodistuksen myöntäminen"/>
    <x v="0"/>
    <s v="0.5"/>
    <m/>
    <s v="Vain elinkeinotoimintaa harjoittaville"/>
    <s v="ilppa-järjestelmän tai vastaavan toimivuus"/>
    <s v="Terveydensuojelulaki (763/1994)"/>
    <x v="1"/>
    <s v="Varsinais-Suomi"/>
    <s v="yli 100 000"/>
  </r>
  <r>
    <s v="Palvelut"/>
    <s v="Plupaus_2021_Rovaniemi (1).xlsx"/>
    <x v="18"/>
    <s v="Arctic design week-tapahtumaan liittyvät palvelut yrityksille. Seminaaripäivien aikana voi kommunikoida applikaatioiden kautta."/>
    <s v="Mm. foorumit ja seminaarit, virtuaalinäyttelyiden tuottaminen"/>
    <s v="Tapahtuma"/>
    <x v="3"/>
    <s v="0.5"/>
    <s v="Myöhemmin"/>
    <s v="Myös luonnollisille henkilöille"/>
    <s v="Ei tarvetta vahvalle tunnistautumiselle."/>
    <m/>
    <x v="1"/>
    <s v="Lappi"/>
    <s v="40 001 - 100 000"/>
  </r>
  <r>
    <s v="Palvelut"/>
    <s v="Traficom_Digipalvelulupaus_2021.XLSX"/>
    <x v="0"/>
    <s v="Aluksen CSR-asiakirja"/>
    <s v="Kansainväliseen liikenteen käytettävillä yli 500bt olevilla matkustaja-ja lastialuksilla tulee olla historiatiedot (Continuous Synopsis Record, CSR)."/>
    <s v="Aluksen CSR-asiakirja"/>
    <x v="1"/>
    <s v="0.3"/>
    <s v="Myöhemmin"/>
    <s v="Vain elinkeinotoimintaa harjoittaville"/>
    <s v="Yleinen taloudellinen tilanne"/>
    <m/>
    <x v="0"/>
    <s v="Liikenne- ja viestintäministeriö"/>
    <s v=""/>
  </r>
  <r>
    <s v="Palvelut"/>
    <s v="Traficom_Digipalvelulupaus_2021.XLSX"/>
    <x v="0"/>
    <s v="Aluksen kansallisuus ja lipunkäyttöoikeus"/>
    <s v="Alus on suomalainen ja oikeutettu käyttämään Suomen lippua, jos sen omistuksest yli 60% on suomalaista. Jos ulkomaisessa omistuksessa oleva alus täyttää merilaissa olevat ehdot, Traficom voi hakemuksesta hyväksyä sen suomalaiseksi."/>
    <s v="Aluksen kansallisuus ja lipunkäyttöoikeus"/>
    <x v="1"/>
    <s v="0.3"/>
    <s v="Myöhemmin"/>
    <s v="Myös luonnollisille henkilöille"/>
    <s v="Yleinen taloudellinen tilanne"/>
    <m/>
    <x v="0"/>
    <s v="Liikenne- ja viestintäministeriö"/>
    <s v=""/>
  </r>
  <r>
    <s v="Palvelut"/>
    <s v="Traficom_Digipalvelulupaus_2021.XLSX"/>
    <x v="0"/>
    <s v="Aluksen kiinnitys"/>
    <s v="Aluksena tai alusrakennuksena Liikenneasioiden rekisteriin merkitty alus voidaan kiinnittää."/>
    <s v="Aluksen kiinnitys"/>
    <x v="1"/>
    <s v="0.3"/>
    <s v="Myöhemmin"/>
    <s v="Myös luonnollisille henkilöille"/>
    <s v="Palvelussa tarvitaan dokumentit alkuperäisinä."/>
    <m/>
    <x v="0"/>
    <s v="Liikenne- ja viestintäministeriö"/>
    <s v=""/>
  </r>
  <r>
    <s v="Palvelut"/>
    <s v="Traficom_Digipalvelulupaus_2021.XLSX"/>
    <x v="0"/>
    <s v="Aluksen merkitseminen kauppa-alusluetteloon"/>
    <s v="Traficom voi hakemuksesta merkitä kauppa-alusluetteloon aluksen, joka on merkitty rekisteriin Suomessa (myös Ahvenanmaalla)."/>
    <s v="Aluksen merkitseminen kauppa-alusluetteloon"/>
    <x v="1"/>
    <s v="0.3"/>
    <s v="Myöhemmin"/>
    <s v="Myös luonnollisille henkilöille"/>
    <s v="Yleinen taloudellinen tilanne"/>
    <m/>
    <x v="0"/>
    <s v="Liikenne- ja viestintäministeriö"/>
    <s v=""/>
  </r>
  <r>
    <s v="Palvelut"/>
    <s v="Traficom_Digipalvelulupaus_2021.XLSX"/>
    <x v="0"/>
    <s v="Aluksen mittakirja"/>
    <s v="Tarvitset aluksellesi mittakirjan ennen kuin se voidaan rekisteröidä Suomen alusrekisteriin."/>
    <s v="Aluksen mittakirja"/>
    <x v="3"/>
    <s v="0.3"/>
    <s v="Myöhemmin"/>
    <s v="Myös luonnollisille henkilöille"/>
    <s v="Yleinen taloudellinen tilanne"/>
    <m/>
    <x v="0"/>
    <s v="Liikenne- ja viestintäministeriö"/>
    <s v=""/>
  </r>
  <r>
    <s v="Palvelut"/>
    <s v="Traficom_Digipalvelulupaus_2021.XLSX"/>
    <x v="0"/>
    <s v="Aluksen muutosrekisteröinti"/>
    <s v="Aluksen rekisteritiedoissa tapahtuneiden muutosten kirjaaminen liikenneasioiden rekisteriin."/>
    <s v="Aluksen muutosrekisteröinti"/>
    <x v="1"/>
    <s v="0.3"/>
    <s v="Myöhemmin"/>
    <s v="Myös luonnollisille henkilöille"/>
    <s v="Palvelussa tarvitaan osassa tapauksista dokumentit alkuperäisinä."/>
    <m/>
    <x v="0"/>
    <s v="Liikenne- ja viestintäministeriö"/>
    <s v=""/>
  </r>
  <r>
    <s v="Palvelut"/>
    <s v="Traficom_Digipalvelulupaus_2021.XLSX"/>
    <x v="0"/>
    <s v="Aluksen poistaminen rekisteristä"/>
    <s v="Rekisteröidyn aluksen poistaminen liikenneasioiden rekisteristä. "/>
    <s v="Aluksen poistaminen rekisteristä"/>
    <x v="1"/>
    <s v="0.3"/>
    <s v="Myöhemmin"/>
    <s v="Myös luonnollisille henkilöille"/>
    <s v="Yleinen taloudellinen tilanne"/>
    <m/>
    <x v="0"/>
    <s v="Liikenne- ja viestintäministeriö"/>
    <s v=""/>
  </r>
  <r>
    <s v="Palvelut"/>
    <s v="Traficom_Digipalvelulupaus_2021.XLSX"/>
    <x v="0"/>
    <s v="Aluksen rekisteriotteen ja rasitustodistuksen tilaus"/>
    <s v="Liikenneasioiden rekisterissä olevan aluksen rekisteriotteen ja/tai rasitustodistuksen tilaaminen. "/>
    <s v="Aluksen rekisteriotteen ja rasitustodistuksen tilaus"/>
    <x v="2"/>
    <s v="0.3"/>
    <s v="Myöhemmin"/>
    <s v="Myös luonnollisille henkilöille"/>
    <s v="Sähköinen asiointipalvelu tällä hetkellä poissa käytöstä. Tarkoitus ottaa uudelleen käyttöön."/>
    <m/>
    <x v="0"/>
    <s v="Liikenne- ja viestintäministeriö"/>
    <s v=""/>
  </r>
  <r>
    <s v="Palvelut"/>
    <s v="Traficom_Digipalvelulupaus_2021.XLSX"/>
    <x v="0"/>
    <s v="Aluksen rekisteröinti"/>
    <s v="Suomalaiset kauppamerenkulkuun käytettävät alukset on rekisteröitävä. Traficom ylläpitää rekisteriä niiden alusten osalta, joiden kotipaikka on manner-Suomessa. Ahvenanmaan valtionvirasto vastaa niiden alusten rekisteröinnistä, joiden kotipaikka on Ahvenanmaan maakunnassa."/>
    <s v="Aluksen rekisteröinti"/>
    <x v="1"/>
    <s v="0.3"/>
    <s v="Myöhemmin"/>
    <s v="Myös luonnollisille henkilöille"/>
    <s v="Palvelussa tarvitaan dokumentit alkuperäisinä."/>
    <m/>
    <x v="0"/>
    <s v="Liikenne- ja viestintäministeriö"/>
    <s v=""/>
  </r>
  <r>
    <s v="Palvelut"/>
    <s v="Traficom_Digipalvelulupaus_2021.XLSX"/>
    <x v="0"/>
    <s v="Aluskiinnityksen uudistaminen ja kuolettaminen"/>
    <s v="Alukseen tai alusrakennukseen vahvistetun kiinnityksen uudistaminen tai sen kuolettaminen."/>
    <s v="Aluskiinnityksen uudistaminen ja kuolettaminen"/>
    <x v="1"/>
    <s v="0.3"/>
    <s v="Myöhemmin"/>
    <s v="Myös luonnollisille henkilöille"/>
    <s v="Palvelussa tarvitaan dokumentit alkuperäisinä."/>
    <m/>
    <x v="0"/>
    <s v="Liikenne- ja viestintäministeriö"/>
    <s v=""/>
  </r>
  <r>
    <s v="Palvelut"/>
    <s v="Traficom_Digipalvelulupaus_2021.XLSX"/>
    <x v="0"/>
    <s v="Alusrakennuksen poistaminen rekisteristä"/>
    <s v="Alusrakennuksena liikenneasioiden rekisteriin rekisteröidyn rakenteilla olevan aluksen poistaminen rekisteristä. "/>
    <s v="Alusrakennuksen poistaminen rekisteristä"/>
    <x v="1"/>
    <s v="0.3"/>
    <s v="Myöhemmin"/>
    <s v="Myös luonnollisille henkilöille"/>
    <s v="Yleinen taloudellinen tilanne"/>
    <m/>
    <x v="0"/>
    <s v="Liikenne- ja viestintäministeriö"/>
    <s v=""/>
  </r>
  <r>
    <s v="Palvelut"/>
    <s v="Traficom_Digipalvelulupaus_2021.XLSX"/>
    <x v="0"/>
    <s v="Alusrakennuksen rekisteröinti"/>
    <s v="Suomessa rakenteilla oleva alus voidaan pyynnöstä merkitä rakenteilla olevana aluksena rekisteriin, jos se valmistuttuaan täyttää rekisteröinnin edellytykset. Traficom pitää rekisteriä niiden alusten osalta, joiden kotipaikka on manner-Suomi. Jos aluksen kotipaikka on ahvenamaan maakunta, rekisterinpitäjänä toimii Ahvenanmaan valtionvirasto."/>
    <s v="Alusrakennuksen rekisteröinti"/>
    <x v="1"/>
    <s v="0.3"/>
    <s v="Myöhemmin"/>
    <s v="Myös luonnollisille henkilöille"/>
    <s v="Palvelussa tarvitaan dokumentit alkuperäisinä."/>
    <m/>
    <x v="0"/>
    <s v="Liikenne- ja viestintäministeriö"/>
    <s v=""/>
  </r>
  <r>
    <s v="Palvelut"/>
    <s v="Traficom_Digipalvelulupaus_2021.XLSX"/>
    <x v="0"/>
    <s v="Alusteknisten hyväksyntien tai arvioiden myöntäminen"/>
    <s v="Aluksilta vaadittujen hyväksyntien ja arviointien myöntäminen"/>
    <s v="Alusteknisten hyväksyntien tai arvioiden myöntäminen"/>
    <x v="0"/>
    <s v="0.3"/>
    <s v="Myöhemmin"/>
    <s v="Myös luonnollisille henkilöille"/>
    <s v="Jokainen palvelutapaus on yksilöllinen ja lähtötietojen tarve ja laatu vaihtelee tapauskohtaisesti. Lisäksi määrät ovat pieniä."/>
    <m/>
    <x v="0"/>
    <s v="Liikenne- ja viestintäministeriö"/>
    <s v=""/>
  </r>
  <r>
    <s v="Palvelut"/>
    <s v="Traficom_Digipalvelulupaus_2021.XLSX"/>
    <x v="0"/>
    <s v="Alusteknisten poikkeuslupien myöntäminen"/>
    <s v="Poikkeuslupien myöntäminen"/>
    <s v="Alusteknisten poikkeuslupien myöntäminen"/>
    <x v="0"/>
    <s v="0.3"/>
    <s v="Myöhemmin"/>
    <s v="Myös luonnollisille henkilöille"/>
    <s v="Jokainen palvelutapaus on yksilöllinen ja lähtötietojen tarve ja laatu vaihtelee tapauskohtaisesti. Lisäksi määrät ovat pieniä."/>
    <m/>
    <x v="0"/>
    <s v="Liikenne- ja viestintäministeriö"/>
    <s v=""/>
  </r>
  <r>
    <s v="Palvelut"/>
    <s v="Traficom_Digipalvelulupaus_2021.XLSX"/>
    <x v="0"/>
    <s v="Alusteknisten turvallisuus- ja ympäristötodistusten myöntäminen"/>
    <s v="Aluksilta vaadittujen todistusten todistusten myöntäminen"/>
    <s v="Alusteknisten turvallisuus- ja ympäristötodistusten myöntäminen"/>
    <x v="0"/>
    <s v="0.3"/>
    <s v="Myöhemmin"/>
    <s v="Myös luonnollisille henkilöille"/>
    <s v="Jokainen palvelutapaus on yksilöllinen ja lähtötietojen tarve ja laatu vaihtelee tapauskohtaisesti. Lisäksi määrät ovat pieniä."/>
    <m/>
    <x v="0"/>
    <s v="Liikenne- ja viestintäministeriö"/>
    <s v=""/>
  </r>
  <r>
    <s v="Palvelut"/>
    <s v="Traficom_Digipalvelulupaus_2021.XLSX"/>
    <x v="0"/>
    <s v="Alusten katsastuksiin ja tarkastuksiin kuuluvien piirustusten ja muun materiaalin hyväksyminen"/>
    <s v="Aluksilta vaadittujen järjestelmien tarkastukset ja hyväksynnät"/>
    <s v="Alusten katsastuksiin ja tarkastuksiin kuuluvien piirustusten ja muun materiaalin hyväksyminen"/>
    <x v="0"/>
    <s v="0.3"/>
    <s v="Myöhemmin"/>
    <s v="Myös luonnollisille henkilöille"/>
    <s v="Jokainen palvelutapaus on yksilöllinen ja lähtötietojen tarve ja laatu vaihtelee tapauskohtaisesti. Lisäksi määrät ovat pieniä."/>
    <m/>
    <x v="0"/>
    <s v="Liikenne- ja viestintäministeriö"/>
    <s v=""/>
  </r>
  <r>
    <s v="Palvelut"/>
    <s v="PLupaus_Helsinginkaupunki_2021.xlsx"/>
    <x v="8"/>
    <s v="Asemakaavan muutoksen hakeminen"/>
    <s v="Tontin omistaja tai haltija voi hakea muutosta voimassa olevaan asemakaavaan."/>
    <s v="Asemakaavan muutoksen hakeminen"/>
    <x v="0"/>
    <s v="0.5"/>
    <m/>
    <s v="Myös luonnollisille henkilöille"/>
    <m/>
    <s v="Maankäyttö- ja rakennuslaki (132/1999)"/>
    <x v="1"/>
    <s v="Uusimaa"/>
    <s v="yli 100 000"/>
  </r>
  <r>
    <s v="Palvelut"/>
    <s v="Plupaus_2021_Jyväskylän kaupunki_2021.xlsx"/>
    <x v="13"/>
    <s v="KRP - Kaavamuistutukset ja kaavalausunnot"/>
    <s v="Yritys voi esittää muistutuksen tai lausunnon liittyen kaavoitukseen"/>
    <s v="Asemakaavan muutoksen hakeminen"/>
    <x v="0"/>
    <s v="Ei digitoteutusta"/>
    <s v="Q4/2022"/>
    <s v="Myös luonnollisille henkilöille"/>
    <m/>
    <s v="Maankäyttö- ja rakennuslaki (132/1999)"/>
    <x v="1"/>
    <s v="Keski-Suomi"/>
    <s v="yli 100 000"/>
  </r>
  <r>
    <s v="Palvelut"/>
    <s v="Traficom_Digipalvelulupaus_2021.XLSX"/>
    <x v="0"/>
    <s v="Ammattilentäjän lupakirjahakemus"/>
    <m/>
    <s v="Ammattilentäjän lupakirjahakemus"/>
    <x v="0"/>
    <s v="0.9"/>
    <s v="Myöhemmin"/>
    <s v="Myös luonnollisille henkilöille"/>
    <s v="Yleinen taloudellinen tilanne"/>
    <m/>
    <x v="0"/>
    <s v="Liikenne- ja viestintäministeriö"/>
    <s v=""/>
  </r>
  <r>
    <s v="Palvelut"/>
    <s v="Traficom_Digipalvelulupaus_2021.XLSX"/>
    <x v="0"/>
    <s v="Ammattipätevyyden jatkokoulutuksen suoritus"/>
    <s v="Koulutuskeskukset ilmoittavat ammattipätevyyden jatkokoulutuksen suorittaneet henkilöt."/>
    <s v="Ammattipätevyyden jatkokoulutuksen suoritus"/>
    <x v="1"/>
    <s v="0.3"/>
    <s v="Myöhemmin"/>
    <s v="Vain elinkeinotoimintaa harjoittaville"/>
    <s v="Yleinen taloudellinen tilanne"/>
    <m/>
    <x v="0"/>
    <s v="Liikenne- ja viestintäministeriö"/>
    <s v=""/>
  </r>
  <r>
    <s v="Palvelut"/>
    <s v="Traficom_Digipalvelulupaus_2021.XLSX"/>
    <x v="0"/>
    <s v="Ammattipätevyyden koulutuslupa"/>
    <s v="Traficom hyväksyy ammattipätevyyskoulutuskeskukset."/>
    <s v="Ammattipätevyyden koulutuslupa"/>
    <x v="0"/>
    <s v="0.3"/>
    <s v="Myöhemmin"/>
    <s v="Vain elinkeinotoimintaa harjoittaville"/>
    <s v="Yleinen taloudellinen tilanne"/>
    <m/>
    <x v="0"/>
    <s v="Liikenne- ja viestintäministeriö"/>
    <s v=""/>
  </r>
  <r>
    <s v="Palvelut"/>
    <s v="Traficom_Digipalvelulupaus_2021.XLSX"/>
    <x v="0"/>
    <s v="Ammattipätevyys koulutusohjelma"/>
    <s v="Ammattipätevyyskoulutuksen koulutusohjelman hyväksyminen."/>
    <s v="Ammattipätevyys koulutusohjelma"/>
    <x v="0"/>
    <s v="0.3"/>
    <s v="Myöhemmin"/>
    <s v="Vain elinkeinotoimintaa harjoittaville"/>
    <s v="Yleinen taloudellinen tilanne"/>
    <m/>
    <x v="0"/>
    <s v="Liikenne- ja viestintäministeriö"/>
    <s v=""/>
  </r>
  <r>
    <s v="Palvelut"/>
    <s v="Traficom_Digipalvelulupaus_2021.XLSX"/>
    <x v="0"/>
    <s v="Ammattipätevyyskoulutuksen järjestäminen"/>
    <s v="Koulutuskeskukset ilmoittavat ammattipätevyyskoulutuksen pitämisestä."/>
    <s v="Ammattipätevyyskoulutuksen järjestäminen"/>
    <x v="3"/>
    <s v="Ei digitoteutusta"/>
    <s v="Myöhemmin"/>
    <s v="Vain elinkeinotoimintaa harjoittaville"/>
    <s v="Yleinen taloudellinen tilanne"/>
    <m/>
    <x v="0"/>
    <s v="Liikenne- ja viestintäministeriö"/>
    <s v=""/>
  </r>
  <r>
    <s v="Palvelut"/>
    <s v="Plupaus_Poliisihallitus_2021.xlsx"/>
    <x v="5"/>
    <s v="Ampuma-aseasiat:  Haastattelu"/>
    <m/>
    <s v="Ampuma-aseasiat"/>
    <x v="3"/>
    <s v="0.5"/>
    <s v="Myöhemmin"/>
    <s v="Myös luonnollisille henkilöille"/>
    <s v="Osa asetietojärjestelmän kokonaisuudistusta Askel-hankkeen puitteissa. Valmistumisaikataulu on 1.3.2024"/>
    <m/>
    <x v="0"/>
    <s v="Sisäministeriö"/>
    <s v=""/>
  </r>
  <r>
    <s v="Palvelut"/>
    <s v="Plupaus_Poliisihallitus_2021.xlsx"/>
    <x v="5"/>
    <s v="Ampuma-aseasiat: Ampumaratalupahakemus"/>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Ampumatarvikelupa"/>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Asealan elinkeinolupa"/>
    <m/>
    <s v="Ampuma-aseasiat"/>
    <x v="0"/>
    <s v="0.5"/>
    <s v="Myöhemmin"/>
    <s v="Vain elinkeinotoimintaa harjoittaville"/>
    <s v="Osa asetietojärjestelmän kokonaisuudistusta Askel-hankkeen puitteissa. Valmistumisaikataulu on 1.3.2024"/>
    <m/>
    <x v="0"/>
    <s v="Sisäministeriö"/>
    <s v=""/>
  </r>
  <r>
    <s v="Palvelut"/>
    <s v="Plupaus_Poliisihallitus_2021.xlsx"/>
    <x v="5"/>
    <s v="Ampuma-aseasiat: Ase-elinkeinonharjoittajan yksilöintitietoilmoitus (sisältää ostajan luvan tietojen tarkastelun)"/>
    <m/>
    <s v="Ampuma-aseasiat"/>
    <x v="1"/>
    <s v="0.5"/>
    <s v="Myöhemmin"/>
    <s v="Vain elinkeinotoimintaa harjoittaville"/>
    <s v="Osa asedirektiivin vaatimusten toteutushanketta. Valmistumisaikataulu on Q1/2024"/>
    <m/>
    <x v="0"/>
    <s v="Sisäministeriö"/>
    <s v=""/>
  </r>
  <r>
    <s v="Palvelut"/>
    <s v="Plupaus_Poliisihallitus_2021.xlsx"/>
    <x v="5"/>
    <s v="Ampuma-aseasiat: Aseen merkintä"/>
    <m/>
    <s v="Ampuma-aseasiat"/>
    <x v="3"/>
    <s v="0.5"/>
    <s v="Myöhemmin"/>
    <s v="Myös luonnollisille henkilöille"/>
    <s v="Osa asetietojärjestelmän kokonaisuudistusta Askel-hankkeen puitteissa. Valmistumisaikataulu on 1.3.2024"/>
    <m/>
    <x v="0"/>
    <s v="Sisäministeriö"/>
    <s v=""/>
  </r>
  <r>
    <s v="Palvelut"/>
    <s v="Plupaus_Poliisihallitus_2021.xlsx"/>
    <x v="5"/>
    <s v="Ampuma-aseasiat: Aseen osasta ja tehokkaasta ilma-aseesta tehtävä ilmoitus"/>
    <m/>
    <s v="Ampuma-aseasiat"/>
    <x v="1"/>
    <s v="Ei digitoteutusta"/>
    <m/>
    <s v="Vain elinkeinotoimintaa harjoittaville"/>
    <m/>
    <m/>
    <x v="0"/>
    <s v="Sisäministeriö"/>
    <s v=""/>
  </r>
  <r>
    <s v="Palvelut"/>
    <s v="Plupaus_Poliisihallitus_2021.xlsx"/>
    <x v="5"/>
    <s v="Ampuma-aseasiat: Aseenkäsittelylupa"/>
    <m/>
    <s v="Ampuma-aseasiat"/>
    <x v="0"/>
    <s v="0.5"/>
    <s v="Myöhemmin"/>
    <s v="Vain elinkeinotoimintaa harjoittaville"/>
    <s v="Osa asetietojärjestelmän kokonaisuudistusta Askel-hankkeen puitteissa. Valmistumisaikataulu on 1.3.2024"/>
    <m/>
    <x v="0"/>
    <s v="Sisäministeriö"/>
    <s v=""/>
  </r>
  <r>
    <s v="Palvelut"/>
    <s v="Plupaus_Poliisihallitus_2021.xlsx"/>
    <x v="5"/>
    <s v="Ampuma-aseasiat: Asekeräilijähyväksyntä (sisältää patruunoiden ja ERVA-ammusten keräilyn)"/>
    <m/>
    <s v="Ampuma-aseasiat"/>
    <x v="0"/>
    <s v="0.5"/>
    <s v="Myöhemmin"/>
    <s v="Vain elinkeinotoimintaa harjoittaville"/>
    <s v="Osa asetietojärjestelmän kokonaisuudistusta Askel-hankkeen puitteissa. Valmistumisaikataulu on 1.3.2024"/>
    <m/>
    <x v="0"/>
    <s v="Sisäministeriö"/>
    <s v=""/>
  </r>
  <r>
    <s v="Palvelut"/>
    <s v="Plupaus_Poliisihallitus_2021.xlsx"/>
    <x v="5"/>
    <s v="Ampuma-aseasiat: Aselupahakemus"/>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Aselupahakemus erityisen vaaralliseen ampuma-aseeseen tai sen osaan"/>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Aseluvan uudistaminen"/>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Asevastaavahyväksyntä"/>
    <m/>
    <s v="Ampuma-aseasiat"/>
    <x v="0"/>
    <s v="0.5"/>
    <s v="Myöhemmin"/>
    <s v="Vain elinkeinotoimintaa harjoittaville"/>
    <s v="Osa asetietojärjestelmän kokonaisuudistusta Askel-hankkeen puitteissa. Valmistumisaikataulu on 1.3.2024"/>
    <m/>
    <x v="0"/>
    <s v="Sisäministeriö"/>
    <s v=""/>
  </r>
  <r>
    <s v="Palvelut"/>
    <s v="Plupaus_Poliisihallitus_2021.xlsx"/>
    <x v="5"/>
    <s v="Ampuma-aseasiat: Elinkeinoluvan muutoshakemus"/>
    <m/>
    <s v="Ampuma-aseasiat"/>
    <x v="0"/>
    <s v="0.5"/>
    <s v="Myöhemmin"/>
    <s v="Vain elinkeinotoimintaa harjoittaville"/>
    <s v="Osa asetietojärjestelmän kokonaisuudistusta Askel-hankkeen puitteissa. Valmistumisaikataulu on 1.3.2024"/>
    <m/>
    <x v="0"/>
    <s v="Sisäministeriö"/>
    <s v=""/>
  </r>
  <r>
    <s v="Palvelut"/>
    <s v="Plupaus_Poliisihallitus_2021.xlsx"/>
    <x v="5"/>
    <s v="Ampuma-aseasiat: Elinkeinonharjoittajan ilmoitus esineen deaktivoinnista"/>
    <m/>
    <s v="Ampuma-aseasiat"/>
    <x v="1"/>
    <s v="Ei digitoteutusta"/>
    <m/>
    <s v="Vain elinkeinotoimintaa harjoittaville"/>
    <m/>
    <m/>
    <x v="0"/>
    <s v="Sisäministeriö"/>
    <s v=""/>
  </r>
  <r>
    <s v="Palvelut"/>
    <s v="Plupaus_Poliisihallitus_2021.xlsx"/>
    <x v="5"/>
    <s v="Ampuma-aseasiat: Esineen tarkastaminen"/>
    <m/>
    <s v="Ampuma-aseasiat"/>
    <x v="3"/>
    <s v="0.5"/>
    <s v="Myöhemmin"/>
    <s v="Myös luonnollisille henkilöille"/>
    <s v="Osa asetietojärjestelmän kokonaisuudistusta Askel-hankkeen puitteissa. Valmistumisaikataulu on 1.3.2024"/>
    <m/>
    <x v="0"/>
    <s v="Sisäministeriö"/>
    <s v=""/>
  </r>
  <r>
    <s v="Palvelut"/>
    <s v="Plupaus_Poliisihallitus_2021.xlsx"/>
    <x v="5"/>
    <s v="Ampuma-aseasiat: Euroopan ampuma-asepassi"/>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Euroopan ampuma-asepassin uudistaminen (muuttaminen + lisälehti)"/>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Hankkimislupa ulkomailla asuvalle"/>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Ilmoittautuminen vastuuhenkilökokeeseen"/>
    <m/>
    <s v="Ampuma-aseasiat"/>
    <x v="1"/>
    <s v="0.5"/>
    <s v="Myöhemmin"/>
    <s v="Myös luonnollisille henkilöille"/>
    <s v="Osa asetietojärjestelmän kokonaisuudistusta Askel-hankkeen puitteissa. Valmistumisaikataulu on 1.3.2024"/>
    <m/>
    <x v="0"/>
    <s v="Sisäministeriö"/>
    <s v=""/>
  </r>
  <r>
    <s v="Palvelut"/>
    <s v="Plupaus_Poliisihallitus_2021.xlsx"/>
    <x v="5"/>
    <s v="Ampuma-aseasiat: Ilmoitus ampumaradan vaaraa aiheuttavasta kunnosta"/>
    <m/>
    <s v="Ampuma-aseasiat"/>
    <x v="1"/>
    <s v="0.5"/>
    <s v="Myöhemmin"/>
    <s v="Myös luonnollisille henkilöille"/>
    <s v="Osa asetietojärjestelmän kokonaisuudistusta Askel-hankkeen puitteissa. Valmistumisaikataulu on 1.3.2024"/>
    <m/>
    <x v="0"/>
    <s v="Sisäministeriö"/>
    <s v=""/>
  </r>
  <r>
    <s v="Palvelut"/>
    <s v="Plupaus_Poliisihallitus_2021.xlsx"/>
    <x v="5"/>
    <s v="Ampuma-aseasiat: Ilmoitus ampumarataluvan haltijan konkurssista tai kuolemasta"/>
    <m/>
    <s v="Ampuma-aseasiat"/>
    <x v="1"/>
    <s v="0.5"/>
    <s v="Myöhemmin"/>
    <s v="Myös luonnollisille henkilöille"/>
    <s v="Osa asetietojärjestelmän kokonaisuudistusta Askel-hankkeen puitteissa. Valmistumisaikataulu on 1.3.2024"/>
    <m/>
    <x v="0"/>
    <s v="Sisäministeriö"/>
    <s v=""/>
  </r>
  <r>
    <s v="Palvelut"/>
    <s v="Plupaus_Poliisihallitus_2021.xlsx"/>
    <x v="5"/>
    <s v="Ampuma-aseasiat: Ilmoitus asealan elinkeinon lopettamisesta"/>
    <m/>
    <s v="Ampuma-aseasiat"/>
    <x v="1"/>
    <s v="0.5"/>
    <s v="Myöhemmin"/>
    <s v="Vain elinkeinotoimintaa harjoittaville"/>
    <s v="Osa asetietojärjestelmän kokonaisuudistusta Askel-hankkeen puitteissa. Valmistumisaikataulu on 1.3.2024"/>
    <m/>
    <x v="0"/>
    <s v="Sisäministeriö"/>
    <s v=""/>
  </r>
  <r>
    <s v="Palvelut"/>
    <s v="Plupaus_Poliisihallitus_2021.xlsx"/>
    <x v="5"/>
    <s v="Ampuma-aseasiat: Ilmoitus ase-elinkeinoluvan sisältämien tietojen muutoksesta"/>
    <m/>
    <s v="Ampuma-aseasiat"/>
    <x v="1"/>
    <s v="0.5"/>
    <s v="Myöhemmin"/>
    <s v="Vain elinkeinotoimintaa harjoittaville"/>
    <s v="Osa asetietojärjestelmän kokonaisuudistusta Askel-hankkeen puitteissa. Valmistumisaikataulu on 1.3.2024"/>
    <m/>
    <x v="0"/>
    <s v="Sisäministeriö"/>
    <s v=""/>
  </r>
  <r>
    <s v="Palvelut"/>
    <s v="Plupaus_Poliisihallitus_2021.xlsx"/>
    <x v="5"/>
    <s v="Ampuma-aseasiat: Ilmoitus ase-elinkeinonharjoittajan konkurssista tai kuolemasta"/>
    <m/>
    <s v="Ampuma-aseasiat"/>
    <x v="1"/>
    <s v="0.5"/>
    <s v="Myöhemmin"/>
    <s v="Vain elinkeinotoimintaa harjoittaville"/>
    <s v="Osa asetietojärjestelmän kokonaisuudistusta Askel-hankkeen puitteissa. Valmistumisaikataulu on 1.3.2024"/>
    <m/>
    <x v="0"/>
    <s v="Sisäministeriö"/>
    <s v=""/>
  </r>
  <r>
    <s v="Palvelut"/>
    <s v="Plupaus_Poliisihallitus_2021.xlsx"/>
    <x v="5"/>
    <s v="Ampuma-aseasiat: Ilmoitus ase-elinkeinonharjoittajan säilytystiloja koskevista muutoksista"/>
    <m/>
    <s v="Ampuma-aseasiat"/>
    <x v="1"/>
    <s v="0.5"/>
    <s v="Myöhemmin"/>
    <s v="Vain elinkeinotoimintaa harjoittaville"/>
    <s v="Osa asetietojärjestelmän kokonaisuudistusta Askel-hankkeen puitteissa. Valmistumisaikataulu on 1.3.2024"/>
    <m/>
    <x v="0"/>
    <s v="Sisäministeriö"/>
    <s v=""/>
  </r>
  <r>
    <s v="Palvelut"/>
    <s v="Plupaus_Poliisihallitus_2021.xlsx"/>
    <x v="5"/>
    <s v="Ampuma-aseasiat: Ilmoitus asetietojärjestelmään"/>
    <m/>
    <s v="Ampuma-aseasiat"/>
    <x v="1"/>
    <s v="Ei digitoteutusta"/>
    <m/>
    <s v="Vain elinkeinotoimintaa harjoittaville"/>
    <m/>
    <m/>
    <x v="0"/>
    <s v="Sisäministeriö"/>
    <s v=""/>
  </r>
  <r>
    <s v="Palvelut"/>
    <s v="Plupaus_Poliisihallitus_2021.xlsx"/>
    <x v="5"/>
    <s v="Ampuma-aseasiat: Ilmoitus käyttöturvallisuustarkastuksesta"/>
    <s v="Mitään asetta ei saa rekisteriin tai ei saa käyttää ilman käyttöturvallisuustarkistusta"/>
    <s v="Ampuma-aseasiat"/>
    <x v="1"/>
    <s v="0.5"/>
    <s v="Myöhemmin"/>
    <s v="Myös luonnollisille henkilöille"/>
    <s v="Osa asetietojärjestelmän kokonaisuudistusta Askel-hankkeen puitteissa. Valmistumisaikataulu on 1.3.2024"/>
    <m/>
    <x v="0"/>
    <s v="Sisäministeriö"/>
    <s v=""/>
  </r>
  <r>
    <s v="Palvelut"/>
    <s v="Plupaus_Poliisihallitus_2021.xlsx"/>
    <x v="5"/>
    <s v="Ampuma-aseasiat: Ilmoitus luvattomasta ampuma-aseesta, aseen osasta, patruunasta, erityisen vaarallisesta ammuksesta tai räjähteestä"/>
    <m/>
    <s v="Ampuma-aseasiat"/>
    <x v="1"/>
    <s v="Ei digitoteutusta"/>
    <m/>
    <s v="Myös luonnollisille henkilöille"/>
    <m/>
    <m/>
    <x v="0"/>
    <s v="Sisäministeriö"/>
    <s v=""/>
  </r>
  <r>
    <s v="Palvelut"/>
    <s v="Plupaus_Poliisihallitus_2021.xlsx"/>
    <x v="5"/>
    <s v="Ampuma-aseasiat: Ilmoitus palvelussuhteen päättymisestä"/>
    <m/>
    <s v="Ampuma-aseasiat"/>
    <x v="1"/>
    <s v="0.5"/>
    <s v="Myöhemmin"/>
    <s v="Vain elinkeinotoimintaa harjoittaville"/>
    <s v="Osa asetietojärjestelmän kokonaisuudistusta Askel-hankkeen puitteissa. Valmistumisaikataulu on 1.3.2024"/>
    <m/>
    <x v="0"/>
    <s v="Sisäministeriö"/>
    <s v=""/>
  </r>
  <r>
    <s v="Palvelut"/>
    <s v="Plupaus_Poliisihallitus_2021.xlsx"/>
    <x v="5"/>
    <s v="Ampuma-aseasiat: Ilmoitus patruunoiden luovutuksesta"/>
    <m/>
    <s v="Ampuma-aseasiat"/>
    <x v="1"/>
    <s v="Ei digitoteutusta"/>
    <m/>
    <s v="Vain elinkeinotoimintaa harjoittaville"/>
    <m/>
    <m/>
    <x v="0"/>
    <s v="Sisäministeriö"/>
    <s v=""/>
  </r>
  <r>
    <s v="Palvelut"/>
    <s v="Plupaus_Poliisihallitus_2021.xlsx"/>
    <x v="5"/>
    <s v="Ampuma-aseasiat: Ilmoitus säilytystilojen muutoksesta"/>
    <m/>
    <s v="Ampuma-aseasiat"/>
    <x v="1"/>
    <s v="0.5"/>
    <s v="Myöhemmin"/>
    <s v="Myös luonnollisille henkilöille"/>
    <s v="Osa asetietojärjestelmän kokonaisuudistusta Askel-hankkeen puitteissa. Valmistumisaikataulu on 1.3.2024"/>
    <m/>
    <x v="0"/>
    <s v="Sisäministeriö"/>
    <s v=""/>
  </r>
  <r>
    <s v="Palvelut"/>
    <s v="Plupaus_Poliisihallitus_2021.xlsx"/>
    <x v="5"/>
    <s v="Ampuma-aseasiat: Ilmoitus vähäisestä ampumaradasta"/>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Kaasusumutinlupa"/>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Kaasusumuttimen ja tehokkaan ilma-aseen kaupallinen tuontilupa"/>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Kaasusumuttimen kaupallinen kauttakuljetuslupa"/>
    <m/>
    <s v="Ampuma-aseasiat"/>
    <x v="0"/>
    <s v="0.5"/>
    <s v="Myöhemmin"/>
    <s v="Vain elinkeinotoimintaa harjoittaville"/>
    <s v="Osa asetietojärjestelmän kokonaisuudistusta Askel-hankkeen puitteissa. Valmistumisaikataulu on 1.3.2024"/>
    <m/>
    <x v="0"/>
    <s v="Sisäministeriö"/>
    <s v=""/>
  </r>
  <r>
    <s v="Palvelut"/>
    <s v="Plupaus_Poliisihallitus_2021.xlsx"/>
    <x v="5"/>
    <s v="Ampuma-aseasiat: Kaasusumuttimen kaupallinen vientilupa"/>
    <m/>
    <s v="Ampuma-aseasiat"/>
    <x v="0"/>
    <s v="0.5"/>
    <s v="Myöhemmin"/>
    <s v="Vain elinkeinotoimintaa harjoittaville"/>
    <s v="Osa asetietojärjestelmän kokonaisuudistusta Askel-hankkeen puitteissa. Valmistumisaikataulu on 1.3.2024"/>
    <m/>
    <x v="0"/>
    <s v="Sisäministeriö"/>
    <s v=""/>
  </r>
  <r>
    <s v="Palvelut"/>
    <s v="Plupaus_Poliisihallitus_2021.xlsx"/>
    <x v="5"/>
    <s v="Ampuma-aseasiat: Katoamis- ja anastusilmoitus"/>
    <m/>
    <s v="Ampuma-aseasiat"/>
    <x v="1"/>
    <s v="Ei digitoteutusta"/>
    <m/>
    <s v="Myös luonnollisille henkilöille"/>
    <m/>
    <m/>
    <x v="0"/>
    <s v="Sisäministeriö"/>
    <s v=""/>
  </r>
  <r>
    <s v="Palvelut"/>
    <s v="Plupaus_Poliisihallitus_2021.xlsx"/>
    <x v="5"/>
    <s v="Ampuma-aseasiat: Kaupallinen ennakkosuostumus"/>
    <m/>
    <s v="Ampuma-aseasiat"/>
    <x v="0"/>
    <s v="0.5"/>
    <s v="Myöhemmin"/>
    <s v="Vain elinkeinotoimintaa harjoittaville"/>
    <s v="Osa asetietojärjestelmän kokonaisuudistusta Askel-hankkeen puitteissa. Valmistumisaikataulu on 1.3.2024"/>
    <m/>
    <x v="0"/>
    <s v="Sisäministeriö"/>
    <s v=""/>
  </r>
  <r>
    <s v="Palvelut"/>
    <s v="Plupaus_Poliisihallitus_2021.xlsx"/>
    <x v="5"/>
    <s v="Ampuma-aseasiat: Kaupallinen kauttakuljetuslupa"/>
    <m/>
    <s v="Ampuma-aseasiat"/>
    <x v="0"/>
    <s v="0.5"/>
    <s v="Myöhemmin"/>
    <s v="Vain elinkeinotoimintaa harjoittaville"/>
    <s v="Osa asetietojärjestelmän kokonaisuudistusta Askel-hankkeen puitteissa. Valmistumisaikataulu on 1.3.2024"/>
    <m/>
    <x v="0"/>
    <s v="Sisäministeriö"/>
    <s v=""/>
  </r>
  <r>
    <s v="Palvelut"/>
    <s v="Plupaus_Poliisihallitus_2021.xlsx"/>
    <x v="5"/>
    <s v="Ampuma-aseasiat: Kaupallinen siirtolupa"/>
    <m/>
    <s v="Ampuma-aseasiat"/>
    <x v="0"/>
    <s v="0.5"/>
    <s v="Myöhemmin"/>
    <s v="Vain elinkeinotoimintaa harjoittaville"/>
    <s v="Osa asetietojärjestelmän kokonaisuudistusta Askel-hankkeen puitteissa. Valmistumisaikataulu on 1.3.2024"/>
    <m/>
    <x v="0"/>
    <s v="Sisäministeriö"/>
    <s v=""/>
  </r>
  <r>
    <s v="Palvelut"/>
    <s v="Plupaus_Poliisihallitus_2021.xlsx"/>
    <x v="5"/>
    <s v="Ampuma-aseasiat: Kaupallinen tuontilupa"/>
    <m/>
    <s v="Ampuma-aseasiat"/>
    <x v="0"/>
    <s v="0.5"/>
    <s v="Myöhemmin"/>
    <s v="Vain elinkeinotoimintaa harjoittaville"/>
    <s v="Osa asetietojärjestelmän kokonaisuudistusta Askel-hankkeen puitteissa. Valmistumisaikataulu on 1.3.2024"/>
    <m/>
    <x v="0"/>
    <s v="Sisäministeriö"/>
    <s v=""/>
  </r>
  <r>
    <s v="Palvelut"/>
    <s v="Plupaus_Poliisihallitus_2021.xlsx"/>
    <x v="5"/>
    <s v="Ampuma-aseasiat: Luovutusilmoitus"/>
    <m/>
    <s v="Ampuma-aseasiat"/>
    <x v="1"/>
    <s v="0.5"/>
    <s v="Myöhemmin"/>
    <s v="Myös luonnollisille henkilöille"/>
    <s v="Osa asedirektiivin vaatimusten toteutushanketta. Valmistumisaikataulu on Q1/2024"/>
    <m/>
    <x v="0"/>
    <s v="Sisäministeriö"/>
    <s v=""/>
  </r>
  <r>
    <s v="Palvelut"/>
    <s v="Plupaus_Poliisihallitus_2021.xlsx"/>
    <x v="5"/>
    <s v="Ampuma-aseasiat: Lupa poiketa ampuma-aseen merkintävelvollisuudesta"/>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Lupatodistushakemus (ensimmäinen todistus ja kaksoiskappale)"/>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Luvan peruuttamisen hakeminen"/>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Maahanjääntitodistus"/>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Metsästysaseen kuljetuslupahakemus"/>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Määräaikainen kaupallinen siirtolupa"/>
    <m/>
    <s v="Ampuma-aseasiat"/>
    <x v="0"/>
    <s v="0.5"/>
    <s v="Myöhemmin"/>
    <s v="Vain elinkeinotoimintaa harjoittaville"/>
    <s v="Osa asetietojärjestelmän kokonaisuudistusta Askel-hankkeen puitteissa. Valmistumisaikataulu on 1.3.2024"/>
    <m/>
    <x v="0"/>
    <s v="Sisäministeriö"/>
    <s v=""/>
  </r>
  <r>
    <s v="Palvelut"/>
    <s v="Plupaus_Poliisihallitus_2021.xlsx"/>
    <x v="5"/>
    <s v="Ampuma-aseasiat: Määräaikaisen kaupallisen siirtoluvan nojalla tehtävää siirtoa koskeva ilmoitus"/>
    <m/>
    <s v="Ampuma-aseasiat"/>
    <x v="0"/>
    <s v="0.5"/>
    <s v="Myöhemmin"/>
    <s v="Vain elinkeinotoimintaa harjoittaville"/>
    <s v="Osa asetietojärjestelmän kokonaisuudistusta Askel-hankkeen puitteissa. Valmistumisaikataulu on 1.3.2024"/>
    <m/>
    <x v="0"/>
    <s v="Sisäministeriö"/>
    <s v=""/>
  </r>
  <r>
    <s v="Palvelut"/>
    <s v="Plupaus_Poliisihallitus_2021.xlsx"/>
    <x v="5"/>
    <s v="Ampuma-aseasiat: Patruunoiden tarkastusmerkinnän käyttöoikeus"/>
    <m/>
    <s v="Ampuma-aseasiat"/>
    <x v="1"/>
    <s v="0.5"/>
    <s v="Myöhemmin"/>
    <s v="Vain elinkeinotoimintaa harjoittaville"/>
    <s v="Osa asetietojärjestelmän kokonaisuudistusta Askel-hankkeen puitteissa. Valmistumisaikataulu on 1.3.2024"/>
    <m/>
    <x v="0"/>
    <s v="Sisäministeriö"/>
    <s v=""/>
  </r>
  <r>
    <s v="Palvelut"/>
    <s v="Plupaus_Poliisihallitus_2021.xlsx"/>
    <x v="5"/>
    <s v="Ampuma-aseasiat: Rinnakkaislupahakemus"/>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Romutusilmoitus"/>
    <s v="Nykyisin aseet romutetaan toimittamalla poliisille."/>
    <s v="Ampuma-aseasiat"/>
    <x v="1"/>
    <s v="0.5"/>
    <s v="Myöhemmin"/>
    <m/>
    <m/>
    <m/>
    <x v="0"/>
    <s v="Sisäministeriö"/>
    <s v=""/>
  </r>
  <r>
    <s v="Palvelut"/>
    <s v="Plupaus_Poliisihallitus_2021.xlsx"/>
    <x v="5"/>
    <s v="Ampuma-aseasiat: Räjähteiden lähtöainelupa"/>
    <m/>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Työntekijän ilmoittaminen vastuuhenkilökokeeseen"/>
    <m/>
    <s v="Ampuma-aseasiat"/>
    <x v="1"/>
    <s v="0.5"/>
    <s v="Myöhemmin"/>
    <s v="Vain elinkeinotoimintaa harjoittaville"/>
    <s v="Osa asetietojärjestelmän kokonaisuudistusta Askel-hankkeen puitteissa. Valmistumisaikataulu on 1.3.2024"/>
    <m/>
    <x v="0"/>
    <s v="Sisäministeriö"/>
    <s v=""/>
  </r>
  <r>
    <s v="Palvelut"/>
    <s v="Plupaus_Poliisihallitus_2021.xlsx"/>
    <x v="5"/>
    <s v="Ampuma-aseasiat: Vastuuhenkilömuutoshakemus"/>
    <m/>
    <s v="Ampuma-aseasiat"/>
    <x v="0"/>
    <s v="0.5"/>
    <s v="Myöhemmin"/>
    <s v="Vain elinkeinotoimintaa harjoittaville"/>
    <s v="Osa asetietojärjestelmän kokonaisuudistusta Askel-hankkeen puitteissa. Valmistumisaikataulu on 1.3.2024"/>
    <m/>
    <x v="0"/>
    <s v="Sisäministeriö"/>
    <s v=""/>
  </r>
  <r>
    <s v="Palvelut"/>
    <s v="Plupaus_Poliisihallitus_2021.xlsx"/>
    <x v="5"/>
    <s v="Ampuma-aseasiat: Yksityinen ennakkosuostumus"/>
    <s v="Yhteisöjen käytettävissä oleva palvelu"/>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Yksityinen siirtolupa"/>
    <s v="Yhteisöjen käytettävissä oleva palvelu"/>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Yksityinen tuontilupa"/>
    <s v="Yhteisöjen käytettävissä oleva palvelu"/>
    <s v="Ampuma-aseasiat"/>
    <x v="0"/>
    <s v="0.5"/>
    <s v="Myöhemmin"/>
    <s v="Myös luonnollisille henkilöille"/>
    <s v="Osa asetietojärjestelmän kokonaisuudistusta Askel-hankkeen puitteissa. Valmistumisaikataulu on 1.3.2024"/>
    <m/>
    <x v="0"/>
    <s v="Sisäministeriö"/>
    <s v=""/>
  </r>
  <r>
    <s v="Palvelut"/>
    <s v="Plupaus_Poliisihallitus_2021.xlsx"/>
    <x v="5"/>
    <s v="Ampuma-aseasiat: Yksityinen vientilupa"/>
    <s v="Yhteisöjen käytettävissä oleva palvelu"/>
    <s v="Ampuma-aseasiat"/>
    <x v="0"/>
    <s v="0.5"/>
    <s v="Myöhemmin"/>
    <s v="Myös luonnollisille henkilöille"/>
    <s v="Osa asetietojärjestelmän kokonaisuudistusta Askel-hankkeen puitteissa. Valmistumisaikataulu on 1.3.2024"/>
    <m/>
    <x v="0"/>
    <s v="Sisäministeriö"/>
    <s v=""/>
  </r>
  <r>
    <s v="Palvelut"/>
    <s v="PLupaus_Valvira_2021.xlsx"/>
    <x v="11"/>
    <s v="Anniskelu- ja vähittäismyyntiluvan haltijan ilmoitus maahantuonnista"/>
    <s v="Luvanhaltija saa tuoda maahan omaa anniskelu- tai vähittäismyyntiä varten niitä alkoholijuomia, joita hänellä on oikeus anniskella tai myydä."/>
    <s v="Anniskelu- ja vähittäismyyntiluvan haltijan ilmoitus maahantuonnista"/>
    <x v="0"/>
    <s v="0.3"/>
    <s v="Q2/2022"/>
    <s v="Vain elinkeinotoimintaa harjoittaville"/>
    <m/>
    <m/>
    <x v="0"/>
    <s v="Sosiaali- ja terveysministeriö"/>
    <s v=""/>
  </r>
  <r>
    <s v="Palvelut"/>
    <s v="Plupaus_Säteilyturvakeskus_2021_xlsx.XLSX"/>
    <x v="23"/>
    <s v="Annosmittauspalvelun ja työntekijöiden henkilökohtaisten annostarkkailumittausten hyväksyntä"/>
    <s v="Annosmittauspalveluiden, jotka tarjoavat työntekijöiden henkilökohtaista annostarkkailua varten tehtäviä mittauspalveluita, on haettava Säteilyturvakeskukselta hyväksyntää sekä itse annosmittauspalvelulle että henkilökohtaiseen annostarkkailuun käytettäville mittausmenetelmille."/>
    <s v="Annosmittauspalvelun ja työntekijöiden henkilökohtaisten annostarkkailumittausten hyväksyntä"/>
    <x v="0"/>
    <s v="Ei digitoteutusta"/>
    <s v="Myöhemmin"/>
    <s v="Vain elinkeinotoimintaa harjoittaville"/>
    <s v="Volyymit ovat erittäin pieniä (maksimissaan muutama vuodessa)"/>
    <m/>
    <x v="0"/>
    <s v="Sosiaali- ja terveysministeriö"/>
    <s v=""/>
  </r>
  <r>
    <s v="Palvelut"/>
    <s v="Plupaus_Säteilyturvakeskus_2021_xlsx.XLSX"/>
    <x v="23"/>
    <s v="Annosrekisterin extranet"/>
    <s v="Annosrekisterin asiointipalvelun kautta voidaan hoitaa mm. vuosiyhteenvetojen tarkastaminen, poikkeaviin annoksiin liittyvät selvitykset sekä asiakirjatilaukset."/>
    <s v="Annosrekisterin extranet"/>
    <x v="1"/>
    <s v="0.5"/>
    <s v="Myöhemmin"/>
    <s v="Vain elinkeinotoimintaa harjoittaville"/>
    <m/>
    <m/>
    <x v="0"/>
    <s v="Sosiaali- ja terveysministeriö"/>
    <s v=""/>
  </r>
  <r>
    <s v="Palvelut"/>
    <s v="Traficom_Digipalvelulupaus_2021.XLSX"/>
    <x v="0"/>
    <s v="Application form for RVSM Airworthines approval"/>
    <s v="Ilma-alukselle voidaan myöntää RVSM (Reduced Vertical Separation Minima) -lentokelpoisuustodistus, kun edellytykset sen myöntämiseen täyttyvät. Todistus tarvitaan RVSM -operointikelpoisuuden saamiseksi, jotta ilma-aluksella voisi lentää RVSM -ilmatilassa."/>
    <s v="Application form for RVSM Airworthines approval"/>
    <x v="3"/>
    <s v="0.3"/>
    <s v="Myöhemmin"/>
    <s v="Vain elinkeinotoimintaa harjoittaville"/>
    <s v="Yleinen taloudellinen tilanne"/>
    <m/>
    <x v="0"/>
    <s v="Liikenne- ja viestintäministeriö"/>
    <s v=""/>
  </r>
  <r>
    <s v="Palvelut"/>
    <s v="Plupaus_2021_Kansaneläkelaitos.xlsx"/>
    <x v="4"/>
    <s v="Apteekkien suorakorvaussopimuksiin liittyvä asiointi"/>
    <s v="Apteekin suorakorvaussopimuksiin (muutosilmoitukset ja sitoumukset) liittyvä yhteydenpito Kelan kanssa."/>
    <s v="Apteekkien suorakorvaussopimuksiin liittyvä asiointi"/>
    <x v="3"/>
    <s v="0.3"/>
    <s v="Myöhemmin"/>
    <s v="Vain elinkeinotoimintaa harjoittaville"/>
    <m/>
    <m/>
    <x v="0"/>
    <s v="Eduskunta"/>
    <s v=""/>
  </r>
  <r>
    <s v="Palvelut"/>
    <s v="Plupaus_2021_Kansaneläkelaitos.xlsx"/>
    <x v="4"/>
    <s v="Apteekkien tilitysten käsittelyyn liittyvä asiointi"/>
    <s v="Apteekin suorakorvaustilityksiin ja perustoimeentulotuen tilityksiin liittyvä yhteydenpito tilityksiä käsittelevän vakuutuspiirin kanssa (sis.lääkekorvaukset ja perustoimeentulotuen maksusitoumuksella toimitetut lääkkeet/valmisteet)."/>
    <s v="Apteekkien tilitysten käsittelyyn liittyvä asiointi"/>
    <x v="5"/>
    <s v="Ei digitoteutusta"/>
    <s v="Myöhemmin"/>
    <s v="Vain elinkeinotoimintaa harjoittaville"/>
    <m/>
    <m/>
    <x v="0"/>
    <s v="Eduskunta"/>
    <s v=""/>
  </r>
  <r>
    <s v="Palvelut"/>
    <s v="Plupaus_2021_Kansaneläkelaitos.xlsx"/>
    <x v="4"/>
    <s v="Apteekkitilityserän palautetietojen kyselypalvelu"/>
    <s v="Apteekit voivat kysellä apteekkijärjestelmästään Kelaan lähettämiensä ostotietojen koontitietoja."/>
    <s v="Apteekkitilityserän palautetietojen kyselypalvelu"/>
    <x v="5"/>
    <s v="yli 1.1"/>
    <m/>
    <s v="Vain elinkeinotoimintaa harjoittaville"/>
    <m/>
    <m/>
    <x v="0"/>
    <s v="Eduskunta"/>
    <s v=""/>
  </r>
  <r>
    <s v="Palvelut"/>
    <s v="Plupaus_2021_Jyväskylän kaupunki_2021.xlsx"/>
    <x v="13"/>
    <s v="KRP - Asemakaavamuutos"/>
    <s v="Yritys voi hakea asemakaavan muutosta."/>
    <s v="Asemakaavan muutoksen hakeminen"/>
    <x v="0"/>
    <s v="1.0"/>
    <m/>
    <s v="Myös luonnollisille henkilöille"/>
    <m/>
    <s v="Maankäyttö- ja rakennuslaki (132/1999)"/>
    <x v="1"/>
    <s v="Keski-Suomi"/>
    <s v="yli 100 000"/>
  </r>
  <r>
    <s v="Palvelut"/>
    <s v="Traficom_Digipalvelulupaus_2021.XLSX"/>
    <x v="0"/>
    <s v="Arkistotietopalvelu"/>
    <s v="Arkistotietopalvelusta voit tilata julkisten asiakirjojen jäljennöksiä ja tietoja aineistoista. Arkistosta voi tiedustella esimerkiksi Traficomin edeltäjävirastojen asiakirjoja."/>
    <s v="Arkistotietopalvelu"/>
    <x v="2"/>
    <s v="Ei digitoteutusta"/>
    <s v="Myöhemmin"/>
    <s v="Myös luonnollisille henkilöille"/>
    <s v="Yleinen taloudellinen tilanne"/>
    <m/>
    <x v="0"/>
    <s v="Liikenne- ja viestintäministeriö"/>
    <s v=""/>
  </r>
  <r>
    <s v="Palvelut"/>
    <s v="ASHA-#407866-v1-Plupaus_2021_Maanmittauslaitos_xlsx.XLSX"/>
    <x v="24"/>
    <s v="Arkistotietopalvelu kiinteistöistä"/>
    <s v="Asiakas hankkii kopion arkistossa olevasta asiakirjasta tai kartasta rajapinnan kautta"/>
    <s v="Arkistotietopalvelu kiinteistöistä"/>
    <x v="2"/>
    <s v="1.0"/>
    <m/>
    <s v="Vain elinkeinotoimintaa harjoittaville"/>
    <m/>
    <m/>
    <x v="0"/>
    <s v="Maa- ja metsätalousministeriö"/>
    <s v=""/>
  </r>
  <r>
    <s v="Palvelut"/>
    <s v="Plupaus_Poliisihallitus_2021.xlsx"/>
    <x v="5"/>
    <s v="Arvauskilpailut: Arvauskilpailujen toimeenpanoa koskeva ilmoitus"/>
    <m/>
    <s v="Arvauskilpailut: Arvauskilpailujen toimeenpanoa koskeva ilmoitus"/>
    <x v="1"/>
    <s v="0.5"/>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x v="5"/>
    <s v="Arvauskilpailut: Arvauskilpailujen toimeenpanoa koskeva muutos"/>
    <m/>
    <s v="Arvauskilpailut: Arvauskilpailujen toimeenpanoa koskeva muutos"/>
    <x v="1"/>
    <s v="0.5"/>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x v="5"/>
    <s v="Arvauskilpailut: Voittajan ilmoittamisesta poikkeamiseen annettava lupa (erillinen päätös)"/>
    <m/>
    <s v="Arvauskilpailut: Voittajan ilmoittamisesta poikkeamiseen annettava lupa (erillinen päätös)"/>
    <x v="1"/>
    <s v="0.5"/>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Traficom_Digipalvelulupaus_2021.XLSX"/>
    <x v="0"/>
    <s v="Arviointilaitokseksi hyväksymistä koskeva hakemus"/>
    <s v="Tietoturvallisuuden arviointilaitokset tarjoavat viranomaisille ja yrityksille luotettavaa ja puolueetonta tietoturvallisuuden arviointipalvelua. Arviointilaitokset hyväksyy Kyberturvallisuuskeskus. Asiointipalvelun osalta ei ole kehittämistarvetta."/>
    <s v="Arviointilaitokseksi hyväksymistä koskeva hakemus"/>
    <x v="0"/>
    <s v="0.5"/>
    <m/>
    <s v="Vain elinkeinotoimintaa harjoittaville"/>
    <m/>
    <m/>
    <x v="0"/>
    <s v="Liikenne- ja viestintäministeriö"/>
    <s v=""/>
  </r>
  <r>
    <s v="Palvelut"/>
    <s v="Palvelulupaus_2021_Verohallinto.xlsx"/>
    <x v="7"/>
    <s v="Arvonlisävero ja muut oma-aloitteiset verot"/>
    <s v="Arvonlisävero sekä muut oma-aloitteisesti ilmoitettavat ja maksettavat verot kuten arpajaisvero,apteekkivero, vakuutusmaksuvero ja ennakonpidätykset ja lähdeverot pitää ilmoittaa sähköisesti OmaVerossa tai Ilmoitin.fi-palvelussa. Näiden palvelujen kautta voi antaa myös arvonlisäveron yhteenvetoilmoituksen sekä ilmoituksen toimitusvarastoon siirrosta. OmaVerossa voi hakea arvonlisäveron palautusta toisesta EU-maasta ja ilmoittaa arvonlisäveron erityisjärjestelmän tietoja. Ilmoitin.fi-palvelussa voi hakea maahantuonnon arvonlisäveron vertailutietoja."/>
    <s v="Arvonlisävero ja muut oma-aloitteiset verot"/>
    <x v="1"/>
    <s v="1.1"/>
    <m/>
    <s v="Vain elinkeinotoimintaa harjoittaville"/>
    <m/>
    <m/>
    <x v="0"/>
    <s v="Valtiovarainministeriö"/>
    <s v=""/>
  </r>
  <r>
    <s v="Palvelut"/>
    <s v="Palvelulupaus_2021_Verohallinto.xlsx"/>
    <x v="7"/>
    <s v="Arvonlisäverovelvollisten rekisteri"/>
    <s v="Arvonlisäverovelvollisten rekisteriin voi ilmoittautua tai hakeutua ja rekisteröintiä muuttaa OmaVerossa. OmaVerossa rekistereihin voi ilmoittautua/hakeutua ja rekisteröintejä muuttaa ja päättää ne, joilla on Y-tunnus."/>
    <s v="Arvonlisäverovelvollisten rekisteri"/>
    <x v="1"/>
    <s v="1.1"/>
    <m/>
    <s v="Vain elinkeinotoimintaa harjoittaville"/>
    <m/>
    <m/>
    <x v="0"/>
    <s v="Valtiovarainministeriö"/>
    <s v=""/>
  </r>
  <r>
    <s v="Palvelut"/>
    <s v="Plupaus_2021_Rovaniemi (1).xlsx"/>
    <x v="18"/>
    <s v="Asemakaavan ja tonttijaon muutoshakemus"/>
    <s v="Tulostetaan lomake, täytetään se ja palautetaan allekirjoitettuna kaupungin kirjaamoon."/>
    <s v="Asemakaavan muutoksen hakeminen"/>
    <x v="0"/>
    <s v="0.3"/>
    <s v="Myöhemmin"/>
    <s v="Myös luonnollisille henkilöille"/>
    <s v="Vaati sähköisen allekirjoituksen muutoshakemuksen tekijältä."/>
    <s v="Maankäyttö- ja rakennuslaki (132/1999)"/>
    <x v="1"/>
    <s v="Lappi"/>
    <s v="40 001 - 100 000"/>
  </r>
  <r>
    <s v="Palvelut"/>
    <s v="Plupaus_Kuopio_2021.xlsx"/>
    <x v="2"/>
    <s v="Asemakaavoitukseen vaikuttaminen"/>
    <s v="Kaavahankkeen vireilletulosta ja valmisteluaineiston nähtävänäolosta ilmoitetaan virallisissa medioissa ja tarvittaessa kirjeitse."/>
    <s v="Asemakaavoitukseen vaikuttaminen"/>
    <x v="3"/>
    <s v="Ei digitoteutusta"/>
    <s v="Q4/2022"/>
    <s v="Myös luonnollisille henkilöille"/>
    <m/>
    <s v="Maankäyttö- ja rakennuslaki (132/1999)"/>
    <x v="1"/>
    <s v="Pohjois-Savo"/>
    <s v="yli 100 000"/>
  </r>
  <r>
    <s v="Palvelut"/>
    <s v="Plupaus_2021_Rovaniemi (1).xlsx"/>
    <x v="18"/>
    <s v="Kaavoitukseen vaikuttaminen"/>
    <s v="Muistutukset ja mielipiteet."/>
    <s v="Asemakaavoitukseen vaikuttaminen"/>
    <x v="3"/>
    <s v="Ei digitoteutusta"/>
    <s v="Myöhemmin"/>
    <s v="Myös luonnollisille henkilöille"/>
    <s v="Vaati sähköisen allekirjoituksen mielipiteen tai muistutuksen jättäjältä."/>
    <s v="Elintarvikelaki (23/2006)"/>
    <x v="1"/>
    <s v="Lappi"/>
    <s v="40 001 - 100 000"/>
  </r>
  <r>
    <s v="Palvelut"/>
    <s v="Plupaus_2021_Utajärven kunta.xlsx"/>
    <x v="3"/>
    <s v="Asemakaavoitukseen vaikuttaminen"/>
    <s v="Kunta vastaa asemakaavoituksesta omalla alueellaan. Kunnan on seurattava asemakaavoituksensa tilaa ja tarvittaessa uudistettava vanhentuneet asemakaavat. Asemakaavassa vahvistetaan nimet kaduille, puistoille, ulkoilualueille ja aukioille."/>
    <s v="Asemakaavoitukseen vaikuttaminen"/>
    <x v="3"/>
    <s v="Ei digitoteutusta"/>
    <s v="Q2/2022"/>
    <s v="Myös luonnollisille henkilöille"/>
    <m/>
    <s v="Elintarvikelaki (23/2006)"/>
    <x v="1"/>
    <s v="Pohjois-Pohjanmaa"/>
    <s v="alle 6001"/>
  </r>
  <r>
    <s v="Palvelut"/>
    <s v="Plupaus_2021_Raaseporin kaupunki.xlsx"/>
    <x v="25"/>
    <s v="Asiakirjojen tilaaminen"/>
    <s v="esim kiinteistötietojen ja karttaotteiden myynti"/>
    <s v="Asiakirja- ja sopimusjäljennökset"/>
    <x v="3"/>
    <s v="0.5"/>
    <m/>
    <s v="Myös luonnollisille henkilöille"/>
    <s v="osa lupapisteen rinnakkaistoimintaa"/>
    <m/>
    <x v="1"/>
    <s v="Uusimaa"/>
    <s v="20 001 - 40 000"/>
  </r>
  <r>
    <s v="Palvelut"/>
    <s v="Plupaus_2021_Turun kaupunki.xlsx"/>
    <x v="20"/>
    <s v="Asiakirja- ja sopimusjäljennökset"/>
    <s v="Vuokrasopimukset, kauppa- ja toimitusasiakirjat, kiinteistötoimialan pöytäkirjat ja muut asiakirjat"/>
    <s v="Asiakirja- ja sopimusjäljennökset"/>
    <x v="2"/>
    <s v="0.9"/>
    <m/>
    <s v="Myös luonnollisille henkilöille"/>
    <m/>
    <m/>
    <x v="1"/>
    <s v="Varsinais-Suomi"/>
    <s v="yli 100 000"/>
  </r>
  <r>
    <s v="Palvelut"/>
    <s v="PLupaus_Helsinginkaupunki_2021.xlsx"/>
    <x v="8"/>
    <s v="Asumisterveysneuvonta"/>
    <s v="Asumisterveyteen liittyvä neuvontapuhelin ja -sähköposti."/>
    <s v="Asumisterveysneuvonta"/>
    <x v="4"/>
    <s v="Ei digitoteutusta"/>
    <m/>
    <m/>
    <m/>
    <m/>
    <x v="1"/>
    <s v="Uusimaa"/>
    <s v="yli 100 000"/>
  </r>
  <r>
    <s v="Palvelut"/>
    <s v="Plupaus_Euran kunta_2020.10.08.xlsx"/>
    <x v="26"/>
    <s v="Asuntojen vuokraus"/>
    <s v="Asuntojen vuokraus sähköpostilla"/>
    <s v="Asuntohakemukset"/>
    <x v="3"/>
    <s v="0.5"/>
    <m/>
    <m/>
    <m/>
    <m/>
    <x v="1"/>
    <s v="Satakunta"/>
    <s v="10 001 - 20 000"/>
  </r>
  <r>
    <s v="Palvelut"/>
    <s v="palvelulupaus - elinkeinotoimintaa harjoittaville - VM - kysely.xlsx"/>
    <x v="27"/>
    <s v="Asuntohakemukset"/>
    <s v="Haku asuntoihin"/>
    <s v="Asuntohakemukset"/>
    <x v="3"/>
    <s v="1.0"/>
    <m/>
    <s v="Myös luonnollisille henkilöille"/>
    <m/>
    <s v="Ympäristönsuojelulaki (527/2014)"/>
    <x v="1"/>
    <s v="Varsinais-Suomi"/>
    <s v="20 001 - 40 000"/>
  </r>
  <r>
    <s v="Palvelut"/>
    <s v="Plupaus_THL_2021.xlsx"/>
    <x v="28"/>
    <s v="Asiantuntijamikrobiologia"/>
    <s v="Analyysi- ja tutkimuspalvelut, mm laboratoriopalvelut. Palvelut on suunnattu pääosin terveydenhuollon ammattilaisille ja asiantuntijoille. Osa palveluista on maksullisia, ne eritelty tässä taulukossa. Tarjolla yhteydenottomahdollisuus asiakkaille."/>
    <s v="Asiantuntijamikrobiologia"/>
    <x v="3"/>
    <s v="0.3"/>
    <s v="Q4/2022"/>
    <s v="Myös luonnollisille henkilöille"/>
    <s v="Toiminnalliset syyt. Asiointipalvelua ei voida kokonaisuudessaan digitalisoida fyysisistä näytteistä johtuen"/>
    <m/>
    <x v="0"/>
    <s v="Sosiaali- ja terveysministeriö"/>
    <s v=""/>
  </r>
  <r>
    <s v="Palvelut"/>
    <s v="Plupaus_2021_Tuomioistuinlaitos.xlsx"/>
    <x v="29"/>
    <s v="Asiointi hallinto- ja erityistuomioistuinten lainkäyttöasioissa"/>
    <s v="Niiden lainkäyttöasioiden hoitaminen hallinto- ja erityistuomioistuimissa, jotka käsitellään tuomioistuimen vanhassa asianhallintajärjestelmässä. Palveluun kuuluvat mm. valituksen, hakemuksen ja haastehakemuksen toimittamisen, selvityksen toimittamisen, kuulemispyyntöjen vastaanottamisen ja niihin vastaamisen sekä päätöksen ja tuomion vastaanottamisen. "/>
    <s v="Asiointi hallinto- ja erityistuomioistuinten lainkäyttöasioissa"/>
    <x v="0"/>
    <s v="0.5"/>
    <s v="Q4/2021"/>
    <s v="Myös luonnollisille henkilöille"/>
    <m/>
    <m/>
    <x v="0"/>
    <s v="Oikeusministeriö"/>
    <s v=""/>
  </r>
  <r>
    <s v="Palvelut"/>
    <s v="Plupaus_2021_Tuomioistuinlaitos.xlsx"/>
    <x v="29"/>
    <s v="Asiointi hallinto- ja erityistuomioistuinten lainkäyttöasioissa"/>
    <s v="Niiden lainkäyttöasioiden hoitaminen hallinto- ja erityistuomioistuimissa, jotka käsitellään tuomioistuimen uudessa asianhallintajärjestelmässä. Palveluun kuuluvat mm. valituksen, hakemuksen ja haastehakemuksen toimittamisen, selvityksen toimittamisen, kuulemispyyntöjen vastaanottamisen ja niihin vastaamisen sekä päätöksen ja tuomion vastaanottamisen. "/>
    <s v="Asiointi hallinto- ja erityistuomioistuinten lainkäyttöasioissa"/>
    <x v="0"/>
    <s v="1.0"/>
    <m/>
    <s v="Myös luonnollisille henkilöille"/>
    <m/>
    <m/>
    <x v="0"/>
    <s v="Oikeusministeriö"/>
    <s v=""/>
  </r>
  <r>
    <s v="Palvelut"/>
    <s v="Plupaus_2021_Tuomioistuinlaitos.xlsx"/>
    <x v="29"/>
    <s v="Asiointi tuomioistuinten hallinnollisissa asioissa"/>
    <s v="Lainkäyttöasioihin kuulumaton asiointi tuomioistuimissa."/>
    <s v="Asiointi tuomioistuinten hallinnollisissa asioissa"/>
    <x v="0"/>
    <s v="0.5"/>
    <m/>
    <s v="Myös luonnollisille henkilöille"/>
    <s v="Lainkäyttöasioihin kuulumattoman asioinnin kehittäminen kytkeytyy oikeusministeriön hallinnonalan hallinnollisten asioiden asianhallintajärjestelmän hankinta- ja käyttöönottohankkeeseen (HILDA). Hankkeen toimikausi päättyy vuoden 2023 lopussa."/>
    <m/>
    <x v="0"/>
    <s v="Oikeusministeriö"/>
    <s v=""/>
  </r>
  <r>
    <s v="Palvelut"/>
    <s v="Plupaus_2021_Tuomioistuinlaitos.xlsx"/>
    <x v="29"/>
    <s v="Asiointi yleisten tuomioistuinten lainkäyttöasioissa"/>
    <s v="Lainkäyttöasioiden hoitaminen yleisissä tuomioistuimissa.  Palveluun kuuluvat mm. haastehakemuksen ja vastauksen toimittaminen,  istuntokutsujen vastaanottaminen sekä lausumapyyntöjen vastaanottaminen ja niihin vastaaminen. Palveluun kuuluvat myös ratkaisun vastaanottaminen sekä mahdollisen valituksen tekeminen."/>
    <s v="Asiointi yleisten tuomioistuinten lainkäyttöasioissa"/>
    <x v="0"/>
    <s v="0.5"/>
    <s v="Q4/2022"/>
    <s v="Myös luonnollisille henkilöille"/>
    <m/>
    <m/>
    <x v="0"/>
    <s v="Oikeusministeriö"/>
    <s v=""/>
  </r>
  <r>
    <s v="Palvelut"/>
    <s v="Plupaus_2021_Ulkoministeriö_päivitetty.xlsx"/>
    <x v="30"/>
    <s v="Ulkoministeriön ja Puolustusministeriön online asiointipalvelu kaksikäyttötuotteita  vieville yrityksille  ja kehitysaputuen haku- ja myöntöprosessille"/>
    <s v="Ulkoministeriön ja Puolustusministeriön online asiointipalvelu; Kaksikäyttötuotteiden sekä suojatoimien alaisen kaupan  vientilupien  hakemiseen tarkoitettu asiointipalvelu                                                                                                                                                                                                                                                                                                              Myös henkilöasiakkaille on  mm. osoitetietojen ja asiakirjojen hankkimiselle ulkomailta menettely asiontipalvelun kautta."/>
    <s v="Asiointipalvelu kaksikäyttötuotteita vieville yrityksille ml. suojatoimien alainen kauppa"/>
    <x v="0"/>
    <s v="1.1"/>
    <m/>
    <s v="Myös luonnollisille henkilöille"/>
    <m/>
    <m/>
    <x v="0"/>
    <s v="Ulkoministeriö"/>
    <s v=""/>
  </r>
  <r>
    <s v="Palvelut"/>
    <s v="Plupaus_2021_Ulkoministeriö_päivitetty.xlsx"/>
    <x v="30"/>
    <s v="Ulkoministeriön ja Puolustusministeriön online asiointipalvelu kaksikäyttötuotteita vieville yrityksille sekä kehitysaputuen haku- ja myöntöprosessille"/>
    <s v="Ulkoministeriön ja Puolustusministeriön online asiointipalvelu kehitysaputuen hakemiseen liittyvälle  haku- ja myöntöprosessille"/>
    <s v="Asiointipalvelu kehitysaputuen haku- ja myöntöprosessille"/>
    <x v="5"/>
    <s v="1.1"/>
    <m/>
    <m/>
    <m/>
    <m/>
    <x v="0"/>
    <s v="Ulkoministeriö"/>
    <s v=""/>
  </r>
  <r>
    <s v="Palvelut"/>
    <s v="Plupaus_ARA_2021.xlsx"/>
    <x v="31"/>
    <s v="Asumisneuvoja-avustus"/>
    <s v="Avustuksen hakupalvelu"/>
    <s v="Asumisneuvoja-avustus"/>
    <x v="5"/>
    <s v="0.5"/>
    <s v="Myöhemmin"/>
    <s v="Vain elinkeinotoimintaa harjoittaville"/>
    <s v="Avustuksen jatkuminen on ollut epävarmaa"/>
    <m/>
    <x v="0"/>
    <s v="Ympäristöministeriö"/>
    <s v=""/>
  </r>
  <r>
    <s v="Palvelut"/>
    <s v="Plupaus_2021_Jyväskylän kaupunki_2021.xlsx"/>
    <x v="13"/>
    <s v="KRP - Ympäristönsuojelun luvat: Lannan varastointi aulassa"/>
    <s v="Ilmoitus kuivalannan ja pakkaamattomien orgaanisten lannotteiden varastoinnista aumassa"/>
    <s v="Aumausilmoitus"/>
    <x v="1"/>
    <s v="1.0"/>
    <m/>
    <s v="Myös luonnollisille henkilöille"/>
    <m/>
    <s v="Ympäristönsuojelulaki (527/2014)"/>
    <x v="1"/>
    <s v="Keski-Suomi"/>
    <s v="yli 100 000"/>
  </r>
  <r>
    <s v="Palvelut"/>
    <s v="Plupaus_Säteilyturvakeskus_2021_xlsx.XLSX"/>
    <x v="23"/>
    <s v="Asunnossa tai muussa oleskelutilassa esiintyvä terveyshaitta (radon)"/>
    <s v="Kunnan terveydensuojeluviranomainen valvoo asuntojen ja muiden oleskelutilojen radonpitoisuuden viitearvojen noudattamista (Säteilylaki 859/2018, 15 §)"/>
    <s v="Asunnossa tai muussa oleskelutilassa esiintyvä terveyshaitta (radon)"/>
    <x v="1"/>
    <s v="Ei digitoteutusta"/>
    <s v="Myöhemmin"/>
    <s v="Myös luonnollisille henkilöille"/>
    <s v="Valtio, aluehallinto, kunta -rajapinta tuo prosessiin useita epäjatkuvuuskohtia asiakkaan kannalta"/>
    <s v="Terveydensuojelulaki (763/1994)"/>
    <x v="0"/>
    <s v="Sosiaali- ja terveysministeriö"/>
    <s v=""/>
  </r>
  <r>
    <s v="Palvelut"/>
    <s v="Plupaus_ARA_2021.xlsx"/>
    <x v="31"/>
    <s v="Asunnot ikääntyneille sopiviksi -avustus"/>
    <m/>
    <s v="Asunnot ikääntyneille sopiviksi -avustus"/>
    <x v="5"/>
    <s v="1.0"/>
    <m/>
    <s v="Vain elinkeinotoimintaa harjoittaville"/>
    <m/>
    <m/>
    <x v="0"/>
    <s v="Ympäristöministeriö"/>
    <s v=""/>
  </r>
  <r>
    <s v="Palvelut"/>
    <s v="Plupaus_Kuopio_2021.xlsx"/>
    <x v="2"/>
    <s v="Aumausilmoitus"/>
    <s v="Ilmoitus lannan varastoinnista aumassa ja ilmoitus lannan levityksestä poikkeustilanteissa"/>
    <s v="Aumausilmoitus"/>
    <x v="1"/>
    <s v="0.5"/>
    <s v="Q4/2022"/>
    <s v="Vain elinkeinotoimintaa harjoittaville"/>
    <s v="Lomake on valtion suomi.fi palvelussa, johon linkki. Ei kunnan oma lomake"/>
    <s v="Ympäristönsuojelulaki (527/2014)"/>
    <x v="1"/>
    <s v="Pohjois-Savo"/>
    <s v="yli 100 000"/>
  </r>
  <r>
    <s v="Palvelut"/>
    <s v="Plupaus_Mikkeli_2020.xlsx"/>
    <x v="14"/>
    <s v="Aumausilmoitus"/>
    <s v="Verkkosivuilta tulostettava lomake. Vastuutaho: Ympäristöpalvelut"/>
    <s v="Aumausilmoitus"/>
    <x v="1"/>
    <s v="0.3"/>
    <s v="Q4/2022"/>
    <s v="Myös luonnollisille henkilöille"/>
    <s v="Kunnittain ei ole syytä lähteä rakentamaan erillisilä kuntakohtaisia sähköisiä järjestelmiä ympäristönsuojelulain mukaisille ilmoituksille vaan ympäristönsuojelun ilmoituksille pitäisi olla valtakunnallinen sähköinen portaali. Yhtenä vaihtoehtona on ottaa tämä mukaan Lupapisteeseen."/>
    <m/>
    <x v="1"/>
    <s v="Etelä-Savo"/>
    <s v="40 001 - 100 000"/>
  </r>
  <r>
    <s v="Palvelut"/>
    <s v="Plupaus_2021_Kansaneläkelaitos.xlsx"/>
    <x v="4"/>
    <s v="Ateriatuen laskutus"/>
    <s v="Opiskelijaravintola laskuttaa Kelasta ateriatukea."/>
    <s v="Ateriatuen laskutus"/>
    <x v="5"/>
    <s v="0.5"/>
    <s v="Myöhemmin"/>
    <s v="Vain elinkeinotoimintaa harjoittaville"/>
    <m/>
    <m/>
    <x v="0"/>
    <s v="Eduskunta"/>
    <s v=""/>
  </r>
  <r>
    <s v="Palvelut"/>
    <s v="Plupaus_2021_Kansaneläkelaitos.xlsx"/>
    <x v="4"/>
    <s v="Ateriatukioikeuden hakemispalvelu"/>
    <s v="Opiskelijaravintoja hakee oikeutta toimia ateriatukeen oikeuttavana toimijana."/>
    <s v="Ateriatukioikeuden hakemispalvelu"/>
    <x v="3"/>
    <s v="0.5"/>
    <s v="Myöhemmin"/>
    <s v="Vain elinkeinotoimintaa harjoittaville"/>
    <m/>
    <m/>
    <x v="0"/>
    <s v="Eduskunta"/>
    <s v=""/>
  </r>
  <r>
    <s v="Palvelut"/>
    <s v="Plupaus_2021_Oulun kaupunki.xlsx"/>
    <x v="15"/>
    <s v="Aumausilmoitus"/>
    <s v="ePermit. Aumasta eli lannan patteroinnista maakuoppaan pitää tehdä etukäteen ilmoitus kunnan ympäristönsuojeluviranomaisille."/>
    <s v="Aumausilmoitus"/>
    <x v="1"/>
    <s v="0.9"/>
    <s v="Myöhemmin"/>
    <s v="Myös luonnollisille henkilöille"/>
    <s v="ei toisen puolesta asiointia"/>
    <s v="Ympäristönsuojelulaki (527/2014)"/>
    <x v="1"/>
    <s v="Pohjois-Pohjanmaa"/>
    <s v="yli 100 000"/>
  </r>
  <r>
    <s v="Palvelut"/>
    <s v="PLupaus_Porvoonkaupunki_2021.xlsx"/>
    <x v="6"/>
    <s v="Aumausilmoitus"/>
    <s v="Aumasta eli lannan patteroinnista maakuoppaan pitää tehdä etukäteen ilmoitus kunnan ympäristönsuojeluviranomaisille."/>
    <s v="Aumausilmoitus"/>
    <x v="1"/>
    <s v="1.0"/>
    <m/>
    <s v="Myös luonnollisille henkilöille"/>
    <m/>
    <s v="Ympäristönsuojelulaki (527/2014)"/>
    <x v="1"/>
    <s v="Uusimaa"/>
    <s v="40 001 - 100 000"/>
  </r>
  <r>
    <s v="Palvelut"/>
    <s v="PLupaus_Pyhäjärvi_2021.xlsx"/>
    <x v="16"/>
    <s v="Aumausilmoitus"/>
    <m/>
    <s v="Aumausilmoitus"/>
    <x v="1"/>
    <s v="0.3"/>
    <s v="Q4/2022"/>
    <s v="Myös luonnollisille henkilöille"/>
    <m/>
    <s v="Ympäristönsuojelulaki (527/2014)"/>
    <x v="1"/>
    <s v="Pohjois-Pohjanmaa"/>
    <s v="alle 6001"/>
  </r>
  <r>
    <s v="Palvelut"/>
    <s v="PLupaus_Pyhäjärvi_2021.xlsx"/>
    <x v="16"/>
    <s v="Ilmoitus lannan levittämisestä poikkeustilanteessa"/>
    <m/>
    <s v="Aumausilmoitus"/>
    <x v="1"/>
    <s v="0.3"/>
    <s v="Q4/2022"/>
    <s v="Myös luonnollisille henkilöille"/>
    <m/>
    <s v="Ympäristönsuojelulaki (527/2014)"/>
    <x v="1"/>
    <s v="Pohjois-Pohjanmaa"/>
    <s v="alle 6001"/>
  </r>
  <r>
    <s v="Palvelut"/>
    <s v="Plupaus_2021_Turun kaupunki.xlsx"/>
    <x v="20"/>
    <s v="Aumausilmoitus"/>
    <s v="Aumasta eli lannan patteroinnista tulee ilmoittaa etukäteen kunnan ympäristöviranomaiselle"/>
    <s v="Aumausilmoitus"/>
    <x v="1"/>
    <s v="0.3"/>
    <m/>
    <s v="Myös luonnollisille henkilöille"/>
    <s v="Pieni volyyminen palvelu (5-10 kpl vuodessa)"/>
    <s v="Ympäristönsuojelulaki (527/2014)"/>
    <x v="1"/>
    <s v="Varsinais-Suomi"/>
    <s v="yli 100 000"/>
  </r>
  <r>
    <s v="Palvelut"/>
    <s v="Plupaus_2021_Ylöjärven kaupunki.xlsx"/>
    <x v="32"/>
    <s v="Aumausilmoitus"/>
    <s v="Aumausilmoitus hoidetaan kokonaisuudessaan Lupapiste -palvelussa&quot;&quot;"/>
    <s v="Aumausilmoitus"/>
    <x v="1"/>
    <s v="yli 1.1"/>
    <m/>
    <s v="Myös luonnollisille henkilöille"/>
    <m/>
    <s v="Ympäristönsuojelulaki (527/2014)"/>
    <x v="1"/>
    <s v="Pirkanmaa"/>
    <s v="20 001 - 40 000"/>
  </r>
  <r>
    <s v="Palvelut"/>
    <s v="Plupaus_2021_Paimion kaupunkin vastaus.xlsx"/>
    <x v="33"/>
    <s v="Avoimet langttoman verkon pisteet"/>
    <m/>
    <s v="Avoimet langttoman verkon pisteet"/>
    <x v="3"/>
    <s v="0.5"/>
    <m/>
    <s v="Myös luonnollisille henkilöille"/>
    <s v="Kaupungillilla on useita guest-verkkoja, mutta näiden laajentaminen/ kehittäminen on lopetettu vanhanaikaisena, koska mobiiliverkkojen kehittyminen, parempi liikkuvuus ja vähintään sama laatu on tehnyt niistä käyttökelpoisempia."/>
    <m/>
    <x v="1"/>
    <s v="Varsinais-Suomi"/>
    <s v="10 001 - 20 000"/>
  </r>
  <r>
    <s v="Palvelut"/>
    <s v="Plupaus_ALAVUS_2020.xlsx"/>
    <x v="12"/>
    <s v="Hakemus elintarvikehuoneiston ja/tai omavalvontasuunnitelman hyväksymiseksi_liha-alan laitos"/>
    <s v="Yrittäjä hakee hyväksyntää käyttämälleen elintarvikehuoneistolle ja/tai omavalvontasuunnitelmalleen."/>
    <s v="Elintarvikehuoneistoilmoitus"/>
    <x v="1"/>
    <s v="0.3"/>
    <s v="Q2/2021"/>
    <m/>
    <m/>
    <s v="Elintarvikelaki (23/2006)"/>
    <x v="1"/>
    <s v="Pohjois-Pohjanmaa"/>
    <s v="alle 6001"/>
  </r>
  <r>
    <s v="Palvelut"/>
    <s v="Plupaus_ALAVUS_2020.xlsx"/>
    <x v="12"/>
    <s v="Elintarvikehuoneistoilmoitus, toimijan vaihtuminen"/>
    <s v="Ilmoitus elintarvikehuoneistosta tai siinä tapahtuvasta toiminnan olennaisesta muuttamisesta on lähetettävä ympäristöterveydenhuoltoon"/>
    <s v="Elintarvikehuoneistoilmoitus"/>
    <x v="1"/>
    <s v="0.3"/>
    <s v="Q4/2021"/>
    <m/>
    <m/>
    <s v="Elintarvikelaki (23/2006)"/>
    <x v="1"/>
    <s v="Pohjois-Pohjanmaa"/>
    <s v="alle 6001"/>
  </r>
  <r>
    <s v="Palvelut"/>
    <s v="Traficom_Digipalvelulupaus_2021.XLSX"/>
    <x v="0"/>
    <s v="Autokiinnityshakemus (vahvistaminen, uudistaminen, kuolettaminen)"/>
    <s v="Autokiinnitys mahdollistaa tiettyjen ajoneuvoliikennerekisterissä olevien ajoneuvojen kiinnittämisen velan maksamisen vakuudeksi."/>
    <s v="Autokiinnityshakemus (vahvistaminen, uudistaminen, kuolettaminen)"/>
    <x v="0"/>
    <s v="0.3"/>
    <s v="Myöhemmin"/>
    <s v="Vain elinkeinotoimintaa harjoittaville"/>
    <s v="Kiinnityksen liitteenä esitettävä haltijavelkakirja on lain mukaan annettava alkuperäisenä. Prosessin digitalisointi edellyttäisi lakimuutosta ja huomattavaa järjestelmäkehitystä."/>
    <m/>
    <x v="0"/>
    <s v="Liikenne- ja viestintäministeriö"/>
    <s v=""/>
  </r>
  <r>
    <s v="Palvelut"/>
    <s v="Traficom_Digipalvelulupaus_2021.XLSX"/>
    <x v="0"/>
    <s v="Autokoululupa ja lomakkeet autokouluille"/>
    <s v="Traficom myöntää tai uusii autokoululuvan. Autokoululupa haetaan ryhmään 1 tai ryhmään 2 taikka molempiin ryhmiin."/>
    <s v="Autokoululupa ja lomakkeet autokouluille"/>
    <x v="0"/>
    <s v="0.5"/>
    <s v="Myöhemmin"/>
    <s v="Vain elinkeinotoimintaa harjoittaville"/>
    <s v="Manuaaliset tarkistukset ja liitteiden läpikäynti esteenä palvelun sähköistämiselle kokonaan"/>
    <m/>
    <x v="0"/>
    <s v="Liikenne- ja viestintäministeriö"/>
    <s v=""/>
  </r>
  <r>
    <s v="Palvelut"/>
    <s v="Traficom_Digipalvelulupaus_2021.XLSX"/>
    <x v="0"/>
    <s v="Autoreporter"/>
    <s v="Tietoturvaloukkausten automaattinen ilmoituspalvelu"/>
    <s v="Autoreporter"/>
    <x v="3"/>
    <s v="1.0"/>
    <m/>
    <s v="Vain elinkeinotoimintaa harjoittaville"/>
    <m/>
    <m/>
    <x v="0"/>
    <s v="Liikenne- ja viestintäministeriö"/>
    <s v=""/>
  </r>
  <r>
    <s v="Palvelut"/>
    <s v="Palvelulupaus_2021_Verohallinto.xlsx"/>
    <x v="7"/>
    <s v="Autoveroilmoitus"/>
    <s v="Palvelussa voit lähettää  autoveroilmoituksen liitteineen tai hakemuksen autoveron vientipalautuksesta sähköisesti Verohallinnolle. Palvelun kautta annettuun autoveroilmoitukseen saat autoveropäätöksen sähköisesti. Autojen maahantuojat ja autoliikkeet /rekisteröidyt asiamiehet) voivat ilmoittaa XML-sanomalla, rekisterit ja käteisasiakkaat."/>
    <s v="Autoveroilmoitus"/>
    <x v="1"/>
    <s v="1.1"/>
    <m/>
    <s v="Myös luonnollisille henkilöille"/>
    <m/>
    <m/>
    <x v="0"/>
    <s v="Valtiovarainministeriö"/>
    <s v=""/>
  </r>
  <r>
    <s v="Palvelut"/>
    <s v="Plupaus_ALAVUS_2020.xlsx"/>
    <x v="12"/>
    <s v="Tiedottaminen liikkuvasta elintarvikehuoneistosta tapahtuvasta toiminnasta"/>
    <s v="Toimijan on tiedotettava elintarvikkeen myynnistä tai muusta käsittelystä liikkuvassa, elintarvikelain 13 §:n mukaan ilmoitetussa tai 15 §:n mukaan hyväksytyssä liikkuvassa elintarvikehuoneistossa niiden kuntien valvontaviranomaisille, joiden alueella toimintaa harjoitetaan"/>
    <s v="Elintarvikehuoneistoilmoitus"/>
    <x v="1"/>
    <s v="0.3"/>
    <s v="Q4/2021"/>
    <m/>
    <m/>
    <s v="Elintarvikelaki (23/2006)"/>
    <x v="1"/>
    <s v="Pohjois-Pohjanmaa"/>
    <s v="alle 6001"/>
  </r>
  <r>
    <s v="Palvelut"/>
    <s v="ASHA-#407866-v1-Plupaus_2021_Maanmittauslaitos_xlsx.XLSX"/>
    <x v="24"/>
    <s v="Avoimet paikkatietoaineistopalvelut"/>
    <s v="Paikkatietoaineisto WMS, WMTS tai OGC API Features rajapintana taikka tiedostona."/>
    <s v="Avoimet paikkatietoaineistopalvelut"/>
    <x v="3"/>
    <s v="1.0"/>
    <m/>
    <s v="Myös luonnollisille henkilöille"/>
    <m/>
    <m/>
    <x v="0"/>
    <s v="Maa- ja metsätalousministeriö"/>
    <s v=""/>
  </r>
  <r>
    <s v="Palvelut"/>
    <s v="Plupaus_THL_2021.xlsx"/>
    <x v="28"/>
    <s v="Avoin data"/>
    <s v="THL tarjoaa tuottamaansa ja kokoamaansa tietoa avoimesti ja edistää sosiaali- ja terveysalan tietovarantojen laaja-alaista käyttöä. Avoimena datana julkaistavat tiedot eivät sisällä henkilötietoja tai muita salassa pidettäviä tietoja. Dataa avattaessa siitä poistetaan kaikki suorat tunnistetiedot. Avointa dataa tarjotaan niin tietojärjestelmärajapinnan, tilastopalveluiden kuin aineistolataustenkin kautta. Datan lataamiseen ja hyödyntämiseen tarjotaan opastusta sähköpostitse."/>
    <s v="Avoin data"/>
    <x v="6"/>
    <s v="1.0"/>
    <m/>
    <s v="Myös luonnollisille henkilöille"/>
    <s v="Yhteydenotto: tavanomaisesti muutama kymmenen / vuosi, koronan aikana kymmeniä/kuukausi. Palvelu: Kokonaisuudessaan palvelun käyttöaste on merkittävä. Tilanteesta, asiakkaan tarpeesta ja tiedostomuodosta riippuen määrä voi olla tuhansista kymmeniin tuhansiin päivässä."/>
    <m/>
    <x v="0"/>
    <s v="Sosiaali- ja terveysministeriö"/>
    <s v=""/>
  </r>
  <r>
    <s v="Palvelut"/>
    <s v="Plupaus_ARA_2021.xlsx"/>
    <x v="31"/>
    <s v="Avustus liikuntaesteen poistoon"/>
    <s v="Avustuksen hakeminen esteetömyyteen liittyviin korjauksiin"/>
    <s v="Avustus liikuntaesteen poistoon"/>
    <x v="5"/>
    <s v="1.0"/>
    <m/>
    <s v="Vain elinkeinotoimintaa harjoittaville"/>
    <m/>
    <m/>
    <x v="0"/>
    <s v="Ympäristöministeriö"/>
    <s v=""/>
  </r>
  <r>
    <s v="Palvelut"/>
    <s v="Plupaus_ARA_2021.xlsx"/>
    <x v="31"/>
    <s v="Avustus sähköautojen latausinfran rakentamiseen"/>
    <s v="Avustuksen hakeminen sähköauton latausinfran rakentamiseen."/>
    <s v="Avustus sähköautojen latausinfran rakentamiseen"/>
    <x v="5"/>
    <s v="1.0"/>
    <m/>
    <s v="Vain elinkeinotoimintaa harjoittaville"/>
    <m/>
    <m/>
    <x v="0"/>
    <s v="Ympäristöministeriö"/>
    <s v=""/>
  </r>
  <r>
    <s v="Palvelut"/>
    <s v="Plupaus_2021_Tulli.xlsx"/>
    <x v="1"/>
    <s v="Banaanien valtuutetun punnitsijan asemaa koskeva valtuutus"/>
    <s v="Yritys voi punnita CN-koodin 0809 9010 tuoreet banaanit omissa tiloissaan ilman Tullin läsnäoloa."/>
    <s v="Banaanien valtuutetun punnitsijan asemaa koskeva valtuutus"/>
    <x v="0"/>
    <s v="0.5"/>
    <s v="Q4/2022"/>
    <s v="Vain elinkeinotoimintaa harjoittaville"/>
    <m/>
    <m/>
    <x v="0"/>
    <s v="Valtiovarainministeriö"/>
    <s v=""/>
  </r>
  <r>
    <s v="Palvelut"/>
    <s v="Traficom_Digipalvelulupaus_2021.XLSX"/>
    <x v="0"/>
    <s v="Bensiinikäyttöisen auton pakokaasumittaaja"/>
    <s v="Pakokaasupäästöjen tarkastajan on tehtävä ennen toiminnan aloittamista ilmoitus Traficomille. Ilmoitus on tehtävä erikseen bensiinikäyttöisten ajoneuvojen mittauksista, vaikka liike tai korjaamo jo aikaisemmin olisi ilmoittanut dieselkäyttöisten autojen mittauksista."/>
    <s v="Bensiinikäyttöisen auton pakokaasumittaaja"/>
    <x v="1"/>
    <s v="0.5"/>
    <s v="Myöhemmin"/>
    <s v="Vain elinkeinotoimintaa harjoittaville"/>
    <s v="Yleinen taloudellinen tilanne"/>
    <m/>
    <x v="0"/>
    <s v="Liikenne- ja viestintäministeriö"/>
    <s v=""/>
  </r>
  <r>
    <s v="Palvelut"/>
    <s v="Plupaus_Poliisihallitus_2021.xlsx"/>
    <x v="5"/>
    <s v="Bingo: Bingolupa"/>
    <m/>
    <s v="Bingo-asiat"/>
    <x v="0"/>
    <s v="0.5"/>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x v="5"/>
    <s v="Bingo: Bingoluvan muutos"/>
    <m/>
    <s v="Bingo-asiat"/>
    <x v="0"/>
    <s v="0.5"/>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x v="5"/>
    <s v="Bingo: Pelisääntöjen tai suurimman sallitun pelipanoksen muuttaminen"/>
    <m/>
    <s v="Bingo-asiat"/>
    <x v="0"/>
    <s v="0.5"/>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THL_2021.xlsx"/>
    <x v="28"/>
    <s v="Biopankkipalvelut"/>
    <s v="THL:n Biopankki tukee tutkimusta, joka selvittää sairauksien syitä ja perimän, ympäristön ja elintapojen vaikutusta niihin. THL Biopankki myöntää tutkimusryhmälle oikeuden näytteiden ja niihin liittyvän tiedon käyttöön sellaisiin tutkimusprojekteihin, jotka ovat tieteellisesti korkealaatuisia ja joilla on suuri vaikutus oman alansa tiedon tuottoon. Tutkimusprojektien tulee kuulua THL Biopankin tutkimusaiheisiin."/>
    <s v="Biopankkipalvelut"/>
    <x v="2"/>
    <s v="1.0"/>
    <m/>
    <m/>
    <m/>
    <m/>
    <x v="0"/>
    <s v="Sosiaali- ja terveysministeriö"/>
    <s v=""/>
  </r>
  <r>
    <s v="Palvelut"/>
    <s v="Plupaus_2021_Tukes.xlsx"/>
    <x v="10"/>
    <s v="Biosidivalmisteiden hyväksyntään liittyvä asiointi (lomakkeita 4 kpl)"/>
    <s v="Haetaan lupaa biosidivalmisteelle"/>
    <s v="Biosidivalmisteiden hyväksyntään liittyvä asiointi (lomakkeita 4 kpl)"/>
    <x v="0"/>
    <s v="0.5"/>
    <s v="Myöhemmin"/>
    <s v="Vain elinkeinotoimintaa harjoittaville"/>
    <s v="Henkilö- ja raharesurssit. Tekniset esteet, jos osa hakijoista on ulkomaalaisia."/>
    <m/>
    <x v="0"/>
    <s v="Työ- ja elinkeinoministeriö"/>
    <s v=""/>
  </r>
  <r>
    <s v="Palvelut"/>
    <s v="Plupaus_THL_2021.xlsx"/>
    <x v="28"/>
    <s v="Data-analytiikkapalvelut"/>
    <s v="THL tarjoaa räätälöityjä data-analytiikkapalveluita, esim. tarvittavan aineiston kokoaminen (THL:n aineistot ja asiakkaan omat aineistot) ja siitä tehtävät analyysit (myös koneoppimisen menetelmin), visualisoinnit ja raportoinnin. Raportit voivat olla myös interaktiivisia.Tarvittaessa palveluun voidaan"/>
    <s v="Data-analytiikkapalvelut"/>
    <x v="2"/>
    <s v="1.0"/>
    <m/>
    <s v="Myös luonnollisille henkilöille"/>
    <m/>
    <m/>
    <x v="0"/>
    <s v="Sosiaali- ja terveysministeriö"/>
    <s v=""/>
  </r>
  <r>
    <s v="Palvelut"/>
    <s v="Plupaus_BusinessFinland_2021.xlsx"/>
    <x v="34"/>
    <s v="Dealflow"/>
    <s v="Verkossa toimiva, maksuton Match-making&quot; palvelu suomalaisille start-up yrityksille (rahoituksen hakemiseen) ja ulkomaalaisten pääomasijoittajien [VC, CVC] (sijoituskohteiden etsintään). Palvelun yhdistämisalgoritmissä hyödynnetään tekoälyä.&quot;"/>
    <s v="Dealflow"/>
    <x v="4"/>
    <s v="0.5"/>
    <s v="Myöhemmin"/>
    <s v="Vain elinkeinotoimintaa harjoittaville"/>
    <s v="Edellyttää, että ulkomaalaisten henkilöiden (myös EU:n ulkopuolisille) vahvalle tunnistamiselle on olemassa kansallinen ratkaisu. Saavutettavuus analyysi menossa 05-06/2020."/>
    <m/>
    <x v="0"/>
    <s v="Työ- ja elinkeinoministeriö"/>
    <s v=""/>
  </r>
  <r>
    <s v="Palvelut"/>
    <s v="Traficom_Digipalvelulupaus_2021.XLSX"/>
    <x v="0"/>
    <s v="Dieselkäyttöisen auton pakokaasumittaaja"/>
    <s v="Ilmoitus dieselkäyttöisten ajoneuvojen pakokaasumittausten aloittamisesta katsastusta varten."/>
    <s v="Dieselkäyttöisen auton pakokaasumittaaja"/>
    <x v="1"/>
    <s v="0.5"/>
    <s v="Myöhemmin"/>
    <s v="Vain elinkeinotoimintaa harjoittaville"/>
    <s v="Yleinen taloudellinen tilanne"/>
    <m/>
    <x v="0"/>
    <s v="Liikenne- ja viestintäministeriö"/>
    <s v=""/>
  </r>
  <r>
    <s v="Palvelut"/>
    <s v="Traficom_Digipalvelulupaus_2021.XLSX"/>
    <x v="0"/>
    <s v="Digitaalisen ajopiirturin korjaamokortti"/>
    <s v="Traficom myöntää yrityksille digitaalisen ajopiirturin korjaamokortit."/>
    <s v="Digitaalisen ajopiirturin korjaamokortti"/>
    <x v="0"/>
    <s v="0.3"/>
    <s v="Myöhemmin"/>
    <s v="Vain elinkeinotoimintaa harjoittaville"/>
    <s v="Muu kehittämistyö: Elinkeinonharjoittajille tarkoitetut kortit (yrityskortti ja korjaamokortti) siirretään nykyisestä taustajärjestelmästä (PIIKO) toiseen (KURKKU/KUSKI). Palvelun digitalisointi mahdollista vasta sen jälkeen. Taloustilanne voi mahdollisesti osoittautua esteeksi"/>
    <m/>
    <x v="0"/>
    <s v="Liikenne- ja viestintäministeriö"/>
    <s v=""/>
  </r>
  <r>
    <s v="Palvelut"/>
    <s v="Traficom_Digipalvelulupaus_2021.XLSX"/>
    <x v="0"/>
    <s v="Digitaalisen ajopiirturin yrityskortti"/>
    <s v="Traficom myöntää yrityksille digitaalisen ajopiirturin yrityskortit."/>
    <s v="Digitaalisen ajopiirturin yrityskortti"/>
    <x v="0"/>
    <s v="0.3"/>
    <s v="Myöhemmin"/>
    <s v="Vain elinkeinotoimintaa harjoittaville"/>
    <s v="Muu kehittämistyö: Elinkeinonharjoittajille tarkoitetut kortit (yrityskortti ja korjaamokortti) siirretään nykyisestä taustajärjestelmästä (PIIKO) toiseen (KURKKU/KUSKI). Palvelun digitalisointi mahdollista vasta sen jälkeen."/>
    <m/>
    <x v="0"/>
    <s v="Liikenne- ja viestintäministeriö"/>
    <s v=""/>
  </r>
  <r>
    <s v="Palvelut"/>
    <s v="PLupaus_Digi- ja väestötietovirasto_2021.xlsx"/>
    <x v="35"/>
    <s v="DVV:n eräistä henkilörekistereistä annettavat tietojen luovutukset"/>
    <s v="Lahjoitusasioiden rekisterin, avioehtoasioiden rekisterin, vihkimisoikeusrekisterin sekä avoliittoasioiden rekisterin tietopalvelut"/>
    <s v="DVV:n eräistä henkilörekistereistä annettavat tietojen luovutukset"/>
    <x v="2"/>
    <s v="0.9"/>
    <s v="Myöhemmin"/>
    <s v="Vain elinkeinotoimintaa harjoittaville"/>
    <s v="Tietopalvelu on digitalisoitu. Vain muutamia lupa-hakemuksia vuodessa, joille prosessi sähköpostitse."/>
    <m/>
    <x v="0"/>
    <s v="Valtiovarainministeriö"/>
    <s v=""/>
  </r>
  <r>
    <s v="Palvelut"/>
    <s v="Traficom_Digipalvelulupaus_2021.XLSX"/>
    <x v="0"/>
    <s v="EASA Form 4 selvitys vastuuhenkilön kokemuksesta sekä suostumus tehtäviinsä"/>
    <s v="Tällä lomakkeella ilmoitetaan organisaation vastuuhenkilöksi esitettävän henkilön kokemus ja suostumus tehtävään."/>
    <s v="EASA Form 4 selvitys vastuuhenkilön kokemuksesta sekä suostumus tehtäviinsä"/>
    <x v="1"/>
    <s v="0.5"/>
    <s v="Myöhemmin"/>
    <s v="Vain elinkeinotoimintaa harjoittaville"/>
    <s v="Yleinen taloudellinen tilanne"/>
    <m/>
    <x v="0"/>
    <s v="Liikenne- ja viestintäministeriö"/>
    <s v=""/>
  </r>
  <r>
    <s v="Palvelut"/>
    <s v="Traficom_Digipalvelulupaus_2021.XLSX"/>
    <x v="0"/>
    <s v="Easa Form 51 Apllication for singnificanht changes or variation of scope and terms of Part 21 POA"/>
    <s v="Ilmailuvälineiden valmistusorganisaation hyväksymishakemus"/>
    <s v="Easa Form 51 Apllication for singnificanht changes or variation of scope and terms of Part 21 POA"/>
    <x v="0"/>
    <s v="0.3"/>
    <s v="Myöhemmin"/>
    <s v="Vain elinkeinotoimintaa harjoittaville"/>
    <s v="Yleinen taloudellinen tilanne"/>
    <m/>
    <x v="0"/>
    <s v="Liikenne- ja viestintäministeriö"/>
    <s v=""/>
  </r>
  <r>
    <s v="Palvelut"/>
    <s v="RUOKAVIRASTO-#1460879-v1-Palvelulupaus_2021_Ruokavirasto.XLSX"/>
    <x v="36"/>
    <s v="Elintarvikeala - Kontaktimateriaalialan toiminnan aloittaminen"/>
    <s v="Toimija ilmoittaa kontaktimateriaalialan toiminnan aloittamisesta"/>
    <s v="Elintarvikeala - Kontaktimateriaalialan toiminnan aloittaminen"/>
    <x v="1"/>
    <s v="0.3"/>
    <s v="Q4/2021"/>
    <s v="Myös luonnollisille henkilöille"/>
    <m/>
    <s v=""/>
    <x v="0"/>
    <s v="Maa- ja metsätalousministeriö"/>
    <s v=""/>
  </r>
  <r>
    <s v="Palvelut"/>
    <s v="RUOKAVIRASTO-#1460879-v1-Palvelulupaus_2021_Ruokavirasto.XLSX"/>
    <x v="36"/>
    <s v="Elintarvikeala - Kontaktimateriaalialan toiminnan harjoittaminen"/>
    <s v="Toimija hakee hyväksyntää kontaktimateriaalituotteelle"/>
    <s v="Elintarvikeala - Kontaktimateriaalialan toiminnan harjoittaminen"/>
    <x v="1"/>
    <s v="0.3"/>
    <s v="Myöhemmin"/>
    <s v="Myös luonnollisille henkilöille"/>
    <s v="Resurssien puute"/>
    <s v=""/>
    <x v="0"/>
    <s v="Maa- ja metsätalousministeriö"/>
    <s v=""/>
  </r>
  <r>
    <s v="Palvelut"/>
    <s v="RUOKAVIRASTO-#1460879-v1-Palvelulupaus_2021_Ruokavirasto.XLSX"/>
    <x v="36"/>
    <s v="Elintarvikeala - Kontaktimateriaalialan toiminnan lopettaminen"/>
    <s v="Toimija ilmoittaa kontaktimateriaalialan toiminnan lopettamisesta"/>
    <s v="Elintarvikeala - Kontaktimateriaalialan toiminnan lopettaminen"/>
    <x v="1"/>
    <s v="0.3"/>
    <s v="Q4/2021"/>
    <s v="Myös luonnollisille henkilöille"/>
    <m/>
    <s v=""/>
    <x v="0"/>
    <s v="Maa- ja metsätalousministeriö"/>
    <s v=""/>
  </r>
  <r>
    <s v="Palvelut"/>
    <s v="RUOKAVIRASTO-#1460879-v1-Palvelulupaus_2021_Ruokavirasto.XLSX"/>
    <x v="36"/>
    <s v="Elintarvikeala - laboratoriot"/>
    <s v="Asiakas täyttää sähköisen lähetteen näytteen lähettämisen yhteydessä"/>
    <s v="Elintarvikeala - laboratoriot"/>
    <x v="1"/>
    <s v="0.3"/>
    <s v="Myöhemmin"/>
    <s v="Vain elinkeinotoimintaa harjoittaville"/>
    <s v="Rahoitus täysin epävarmaa"/>
    <s v=""/>
    <x v="0"/>
    <s v="Maa- ja metsätalousministeriö"/>
    <s v=""/>
  </r>
  <r>
    <s v="Palvelut"/>
    <s v="RUOKAVIRASTO-#1460879-v1-Palvelulupaus_2021_Ruokavirasto.XLSX"/>
    <x v="36"/>
    <s v="Elintarvikeala - Luomu luvat"/>
    <s v="Elintarvikealan toimija hakee luomuelintarvikevalmistuksen poikkeuslupia"/>
    <s v="Elintarvikeala - Luomu luvat"/>
    <x v="0"/>
    <s v="0.3"/>
    <s v="Myöhemmin"/>
    <s v="Vain elinkeinotoimintaa harjoittaville"/>
    <s v="Resurssien puute"/>
    <s v=""/>
    <x v="0"/>
    <s v="Maa- ja metsätalousministeriö"/>
    <s v=""/>
  </r>
  <r>
    <s v="Palvelut"/>
    <s v="RUOKAVIRASTO-#1460879-v1-Palvelulupaus_2021_Ruokavirasto.XLSX"/>
    <x v="36"/>
    <s v="Elintarvikeala - Luomusertifikaatti"/>
    <s v="Elintarvikealan toimija hakeutuu luomuvalvontaan saadakseen luomusertifikaatin"/>
    <s v="Elintarvikeala - Luomusertifikaatti"/>
    <x v="0"/>
    <s v="0.3"/>
    <s v="Myöhemmin"/>
    <s v="Vain elinkeinotoimintaa harjoittaville"/>
    <s v="Resurssien puute"/>
    <s v=""/>
    <x v="0"/>
    <s v="Maa- ja metsätalousministeriö"/>
    <s v=""/>
  </r>
  <r>
    <s v="Palvelut"/>
    <s v="RUOKAVIRASTO-#1460879-v1-Palvelulupaus_2021_Ruokavirasto.XLSX"/>
    <x v="36"/>
    <s v="Elintarvikeala - Luomutuotteiden tuonti"/>
    <s v="Elintarvikealan toimija hakee tunnuksia komission Traces -järjestelmään voidakseen tuoda tuotteita Suomeen. Palvelun nykyinen taso on riittävä."/>
    <s v="Elintarvikeala - Luomutuotteiden tuonti"/>
    <x v="1"/>
    <s v="Ei digitoteutusta"/>
    <m/>
    <s v="Vain elinkeinotoimintaa harjoittaville"/>
    <m/>
    <s v=""/>
    <x v="0"/>
    <s v="Maa- ja metsätalousministeriö"/>
    <s v=""/>
  </r>
  <r>
    <s v="Palvelut"/>
    <s v="RUOKAVIRASTO-#1460879-v1-Palvelulupaus_2021_Ruokavirasto.XLSX"/>
    <x v="36"/>
    <s v="Elintarvikeala - Luomutuotteiden vienti"/>
    <s v="Elintarvikealan toimija hakee tuotteiden ja toiminnan sertifiointia kohdemaan vaatimusten mukaisesti"/>
    <s v="Elintarvikeala - Luomutuotteiden vienti"/>
    <x v="1"/>
    <s v="0.5"/>
    <s v="Myöhemmin"/>
    <s v="Vain elinkeinotoimintaa harjoittaville"/>
    <m/>
    <s v=""/>
    <x v="0"/>
    <s v="Maa- ja metsätalousministeriö"/>
    <s v=""/>
  </r>
  <r>
    <s v="Palvelut"/>
    <s v="RUOKAVIRASTO-#1460879-v1-Palvelulupaus_2021_Ruokavirasto.XLSX"/>
    <x v="36"/>
    <s v="Elintarvikealan toiminta - Interventio"/>
    <s v="Vakautetaan tiettyjen tuotteiden markkinoita markkinahäiriötilanteissa"/>
    <s v="Elintarvikealan toiminta - Interventio"/>
    <x v="0"/>
    <s v="0.3"/>
    <s v="Myöhemmin"/>
    <s v="Vain elinkeinotoimintaa harjoittaville"/>
    <s v="Resurssien puute"/>
    <s v=""/>
    <x v="0"/>
    <s v="Maa- ja metsätalousministeriö"/>
    <s v=""/>
  </r>
  <r>
    <s v="Palvelut"/>
    <s v="RUOKAVIRASTO-#1460879-v1-Palvelulupaus_2021_Ruokavirasto.XLSX"/>
    <x v="36"/>
    <s v="Elintarvikealan tuonti"/>
    <s v="Toimija hakee tuontiluvan kolmasmaatuontiin ja ilmoittaa tuontieristä Traces -järjestelmän kautta rajatarkastusasemille. Nykyinen toteutustaso riittävä."/>
    <s v="Elintarvikealan tuonti"/>
    <x v="0"/>
    <s v="0.5"/>
    <m/>
    <s v="Vain elinkeinotoimintaa harjoittaville"/>
    <m/>
    <s v=""/>
    <x v="0"/>
    <s v="Maa- ja metsätalousministeriö"/>
    <s v=""/>
  </r>
  <r>
    <s v="Palvelut"/>
    <s v="RUOKAVIRASTO-#1460879-v1-Palvelulupaus_2021_Ruokavirasto.XLSX"/>
    <x v="36"/>
    <s v="Elintarvikealan vienti"/>
    <s v="Eläviä eläimiä ja eläinperäisiä tuotteita saa viedä kaupallisessa tarkoituksessa Suomesta EU:n ulkopuolelle vain Ruokaviraston ylläpitämään viejärekisteriin ilmoittautuneet yritykset. Lisäksi riisin vienti EU:n ulkopuolelle edellyttää AGREX-vientitodistusta. Toimija hakee vientitodistuksia Ruokaviraston markkinaosastolta."/>
    <s v="Elintarvikealan vienti"/>
    <x v="0"/>
    <s v="0.3"/>
    <m/>
    <s v="Vain elinkeinotoimintaa harjoittaville"/>
    <s v="Komissio edellyttää että AGREX-vientitodistus on paperisena allekirjoitettuna versiona."/>
    <s v=""/>
    <x v="0"/>
    <s v="Maa- ja metsätalousministeriö"/>
    <s v=""/>
  </r>
  <r>
    <s v="Palvelut"/>
    <s v="Plupaus_ALAVUS_2020.xlsx"/>
    <x v="12"/>
    <s v="Hakemus elintarvikehuoneiston ja/tai omavalvontasuunnitelman hyväksymiseksi_kala-alan laitos"/>
    <s v="Yrittäjä hakee hyväksyntää käyttämälleen elintarvikehuoneistolle ja/tai omavalvontasuunnitelmalleen."/>
    <s v="Elintarvikehuoneistoilmoitus"/>
    <x v="1"/>
    <s v="0.3"/>
    <s v="Q4/2021"/>
    <m/>
    <m/>
    <s v="Elintarvikelaki (23/2006)"/>
    <x v="1"/>
    <s v="Pohjois-Pohjanmaa"/>
    <s v="alle 6001"/>
  </r>
  <r>
    <s v="Palvelut"/>
    <s v="Plupaus_ALAVUS_2020.xlsx"/>
    <x v="12"/>
    <s v="Hakemus elintarvikehuoneiston ja/tai omavalvontasuunnitelman hyväksymiseksi_maito-alan laitos"/>
    <s v="Yrittäjä hakee hyväksyntää käyttämälleen elintarvikehuoneistolle ja/tai omavalvontasuunnitelmalleen."/>
    <s v="Elintarvikehuoneistoilmoitus"/>
    <x v="1"/>
    <s v="0.3"/>
    <s v="Q4/2021"/>
    <m/>
    <m/>
    <s v="Elintarvikelaki (23/2006)"/>
    <x v="1"/>
    <s v="Pohjois-Pohjanmaa"/>
    <s v="alle 6001"/>
  </r>
  <r>
    <s v="Palvelut"/>
    <s v="Plupaus_ALAVUS_2020.xlsx"/>
    <x v="12"/>
    <s v="Hakemus elintarvikehuoneiston ja/tai omavalvontasuunnitelman hyväksymiseksi_muna-alan laitos"/>
    <s v="Yrittäjä hakee hyväksyntää käyttämälleen elintarvikehuoneistolle ja/tai omavalvontasuunnitelmalleen."/>
    <s v="Elintarvikehuoneistoilmoitus"/>
    <x v="1"/>
    <s v="0.3"/>
    <s v="Q4/2021"/>
    <m/>
    <m/>
    <s v="Elintarvikelaki (23/2006)"/>
    <x v="1"/>
    <s v="Pohjois-Pohjanmaa"/>
    <s v="alle 6001"/>
  </r>
  <r>
    <s v="Palvelut"/>
    <s v="Plupaus_ALAVUS_2020.xlsx"/>
    <x v="12"/>
    <s v="Hakemus elintarvikehuoneiston ja/tai omavalvontasuunnitelman hyväksymiseksi_munapakkaamo"/>
    <s v="Yrittäjä hakee hyväksyntää käyttämälleen elintarvikehuoneistolle ja/tai omavalvontasuunnitelmalleen."/>
    <s v="Elintarvikehuoneistoilmoitus"/>
    <x v="1"/>
    <s v="0.3"/>
    <s v="Q4/2021"/>
    <m/>
    <m/>
    <s v="Elintarvikelaki (23/2006)"/>
    <x v="1"/>
    <s v="Pohjois-Pohjanmaa"/>
    <s v="alle 6001"/>
  </r>
  <r>
    <s v="Palvelut"/>
    <s v="Plupaus_ALAVUS_2020.xlsx"/>
    <x v="12"/>
    <s v="Hakemus elintarvikehuoneiston ja/tai omavalvontasuunnitelman hyväksymiseksi_varastolaitos"/>
    <s v="Yrittäjä hakee hyväksyntää käyttämälleen elintarvikehuoneistolle ja/tai omavalvontasuunnitelmalleen."/>
    <s v="Elintarvikehuoneistoilmoitus"/>
    <x v="1"/>
    <s v="0.3"/>
    <s v="Q4/2021"/>
    <m/>
    <m/>
    <s v="Elintarvikelaki (23/2006)"/>
    <x v="1"/>
    <s v="Pohjois-Pohjanmaa"/>
    <s v="alle 6001"/>
  </r>
  <r>
    <s v="Palvelut"/>
    <s v="Plupaus_ALAVUS_2020.xlsx"/>
    <x v="12"/>
    <s v="Virtuaalinen elintarvikehuoneisto toimijan ilmoitus"/>
    <s v="Esim. vienti- ja tuontikauppaa harjoittava agentuuriliike tms.toimija, joka välittää tai luovuttaa elintarvikkeita puhelimen tai internetin välityksellä tehtyjen tilausten välityksellä ilmoittaa virtuaalisesta elintarvikehuoneistostaan tai siinä tapahtuneesta muutoksesta."/>
    <s v="Elintarvikehuoneistoilmoitus"/>
    <x v="1"/>
    <s v="0.3"/>
    <s v="Q4/2021"/>
    <m/>
    <m/>
    <s v="Elintarvikelaki (23/2006)"/>
    <x v="1"/>
    <s v="Pohjois-Pohjanmaa"/>
    <s v="alle 6001"/>
  </r>
  <r>
    <s v="Palvelut"/>
    <s v="PLupaus_Helsinginkaupunki_2021.xlsx"/>
    <x v="8"/>
    <s v="Ilmoitus elintarvikehuoneistosta: Elintarvikehuoneiston perustaminen (esim. ravintola, kahvila, myymälä, kioski, ulkomyynti)"/>
    <s v="Toiminnan aloittamisesta, toiminnan olennaisesta muuttamisesta tai toimijan (toiminnanharjoittajan) vaihtumisesta tulee tehdä ilmoitus."/>
    <s v="Elintarvikehuoneistoilmoitus"/>
    <x v="1"/>
    <s v="1.1"/>
    <m/>
    <m/>
    <m/>
    <s v="Elintarvikelaki (23/2006)"/>
    <x v="1"/>
    <s v="Uusimaa"/>
    <s v="yli 100 000"/>
  </r>
  <r>
    <s v="Palvelut"/>
    <s v="Plupaus_2021_Jyväskylän kaupunki_2021.xlsx"/>
    <x v="13"/>
    <s v="KRP - Ympäristöterveydenhuolto: Elintarvikehuoneiston ilmoitus"/>
    <s v="Ilmoitus toiminnan aloittamisesta, toiminnan muuttamisesta tai toimijan vaihtumisesta"/>
    <s v="Elintarvikehuoneistoilmoitus"/>
    <x v="1"/>
    <s v="0.5"/>
    <s v="Q4/2022"/>
    <s v="Myös luonnollisille henkilöille"/>
    <m/>
    <s v="Elintarvikelaki (23/2006)"/>
    <x v="1"/>
    <s v="Keski-Suomi"/>
    <s v="yli 100 000"/>
  </r>
  <r>
    <s v="Palvelut"/>
    <s v="Plupaus_2021_Jyväskylän kaupunki_2021.xlsx"/>
    <x v="13"/>
    <s v="KRP - Ympäristöterveydenhuolto: Liikkuvasta elintarvikehuoneistosta tiedottaminen"/>
    <s v="Ilmoitus elintarvikkeen myynnistä ja ksäittelystä liikkuvassa elintarvikehuoneistossa."/>
    <s v="Elintarvikehuoneistoilmoitus"/>
    <x v="1"/>
    <s v="0.5"/>
    <s v="Q4/2022"/>
    <s v="Myös luonnollisille henkilöille"/>
    <m/>
    <s v="Elintarvikelaki (23/2006)"/>
    <x v="1"/>
    <s v="Keski-Suomi"/>
    <s v="yli 100 000"/>
  </r>
  <r>
    <s v="Palvelut"/>
    <s v="Plupaus_Kuopio_2021.xlsx"/>
    <x v="2"/>
    <s v="Ilmoitus elintarviketoiminnasta"/>
    <s v="Elintarvikevalvontaviranomaiselle tehtävä ilmoitus elintarvikehuoneistosta tai elintarvikealan toiminnasta"/>
    <s v="Elintarvikehuoneistoilmoitus"/>
    <x v="0"/>
    <s v="1.1"/>
    <m/>
    <s v="Vain elinkeinotoimintaa harjoittaville"/>
    <m/>
    <s v="Elintarvikelaki (23/2006)"/>
    <x v="1"/>
    <s v="Pohjois-Savo"/>
    <s v="yli 100 000"/>
  </r>
  <r>
    <s v="Palvelut"/>
    <s v="RUOKAVIRASTO-#1460879-v1-Palvelulupaus_2021_Ruokavirasto.XLSX"/>
    <x v="36"/>
    <s v="Elintarvikealan yritystoiminnan aloittaminen - ilmoitukset (rekisteröinti)"/>
    <s v="Toimija ilmoittaa elintarvikehuoneistotoiminnan aloittamisesta"/>
    <s v="Elintarvikehuoneistoilmoitus"/>
    <x v="1"/>
    <s v="0.3"/>
    <s v="Q4/2021"/>
    <s v="Myös luonnollisille henkilöille"/>
    <m/>
    <s v="Elintarvikelaki (23/2006)"/>
    <x v="0"/>
    <s v="Maa- ja metsätalousministeriö"/>
    <s v=""/>
  </r>
  <r>
    <s v="Palvelut"/>
    <s v="RUOKAVIRASTO-#1460879-v1-Palvelulupaus_2021_Ruokavirasto.XLSX"/>
    <x v="36"/>
    <s v="Elintarvikealan yritystoiminnan lopettaminen"/>
    <s v="Toimija ilmoittaa toiminnan lopettamisesta"/>
    <s v="Elintarvikehuoneistoilmoitus"/>
    <x v="1"/>
    <s v="0.3"/>
    <s v="Q4/2021"/>
    <s v="Myös luonnollisille henkilöille"/>
    <m/>
    <s v="Elintarvikelaki (23/2006)"/>
    <x v="0"/>
    <s v="Maa- ja metsätalousministeriö"/>
    <s v=""/>
  </r>
  <r>
    <s v="Palvelut"/>
    <s v="RUOKAVIRASTO-#1460879-v1-Palvelulupaus_2021_Ruokavirasto.XLSX"/>
    <x v="36"/>
    <s v="Elintarvikealan yritystoiminnan aloittaminen - hyväksynnät"/>
    <s v="Toimija hakee hyväksyntää elintarvikealan laitoksen hyväksymiseksi. Vuosittain tulevien hyväksymishakemusten määrä n. 5 kpl vuosittain, joten nykyinen toteutustaso on riittävä (kustannus-hyöty-näkökulmasta ei kannattavaa sähköistää)"/>
    <s v="Elintarvikehuoneistoilmoitus"/>
    <x v="1"/>
    <s v="0.3"/>
    <m/>
    <s v="Vain elinkeinotoimintaa harjoittaville"/>
    <m/>
    <s v="Elintarvikelaki (23/2006)"/>
    <x v="0"/>
    <s v="Maa- ja metsätalousministeriö"/>
    <s v=""/>
  </r>
  <r>
    <s v="Palvelut"/>
    <s v="Plupaus_Mikkeli_2020.xlsx"/>
    <x v="14"/>
    <s v="Ilmoitus liikkuvan elintarvikehuoneiston käyttöönotosta"/>
    <s v="Verkkosivuilta tulostettava lomake. Vastuualue: Terveysvalvonta"/>
    <s v="Elintarvikehuoneistoilmoitus"/>
    <x v="1"/>
    <s v="0.3"/>
    <s v="Q4/2021"/>
    <s v="Myös luonnollisille henkilöille"/>
    <s v="VATI-kohdetietojärjestelmän kehittäjät eivät toteuta Suomi.fi kautta täytettävien sähköisten lomakeiden käyttöönottoa jo vuonna 2021."/>
    <s v="Elintarvikelaki (23/2006)"/>
    <x v="1"/>
    <s v="Etelä-Savo"/>
    <s v="40 001 - 100 000"/>
  </r>
  <r>
    <s v="Palvelut"/>
    <s v="Plupaus_Mikkeli_2020.xlsx"/>
    <x v="14"/>
    <s v="Ilmoitus virtuaalisesta elintarvikehuoneistosta"/>
    <s v="Verkkosivuilta tulostettava lomake. Vastuualue: Terveysvalvonta"/>
    <s v="Elintarvikehuoneistoilmoitus"/>
    <x v="1"/>
    <s v="0.3"/>
    <s v="Q4/2021"/>
    <s v="Myös luonnollisille henkilöille"/>
    <s v="VATI-kohdetietojärjestelmän kehittäjät eivät toteuta Suomi.fi kautta täytettävien sähköisten lomakeiden käyttöönottoa jo vuonna 2021."/>
    <s v="Elintarvikelaki (23/2006)"/>
    <x v="1"/>
    <s v="Etelä-Savo"/>
    <s v="40 001 - 100 000"/>
  </r>
  <r>
    <s v="Palvelut"/>
    <s v="Plupaus_Mikkeli_2020.xlsx"/>
    <x v="14"/>
    <s v="Liikkuvasta elintarvikehuoneistosta tiedottaminen"/>
    <s v="Verkkosivuilta tulostettava lomake. Vastuualue: Terveysvalvonta"/>
    <s v="Elintarvikehuoneistoilmoitus"/>
    <x v="1"/>
    <s v="0.3"/>
    <s v="Q4/2021"/>
    <s v="Myös luonnollisille henkilöille"/>
    <s v="VATI-kohdetietojärjestelmän kehittäjät eivät toteuta Suomi.fi kautta täytettävien sähköisten lomakeiden käyttöönottoa jo vuonna 2021."/>
    <s v="Elintarvikelaki (23/2006)"/>
    <x v="1"/>
    <s v="Etelä-Savo"/>
    <s v="40 001 - 100 000"/>
  </r>
  <r>
    <s v="Palvelut"/>
    <s v="Plupaus_Mikkeli_2020.xlsx"/>
    <x v="14"/>
    <s v="Ilmoitus elintarvikehuoneistosta"/>
    <s v="Sähköisellä tunnistautumisella varustettu lomake, joka käsitellään kokonaan sähköisesti Fujitsun CaseM -järjestelmässä. Vastuu: Terveysvalvonta"/>
    <s v="Elintarvikehuoneistoilmoitus"/>
    <x v="1"/>
    <s v="0.5"/>
    <s v="Q4/2021"/>
    <s v="Myös luonnollisille henkilöille"/>
    <s v="VATI-kohdetietojärjestelmän kehittäjät eivät toteuta Suomi.fi kautta täytettävien sähköisten lomakeiden käyttöönottoa jo vuonna 2021."/>
    <s v="Elintarvikelaki (23/2006)"/>
    <x v="1"/>
    <s v="Etelä-Savo"/>
    <s v="40 001 - 100 000"/>
  </r>
  <r>
    <s v="Palvelut"/>
    <s v="Plupaus_Naantalinkaupunki_2020.xlsx"/>
    <x v="37"/>
    <s v="Elintarvikehuoneistot ja muu terveysvalvonta"/>
    <s v="Luvat ja ilmoitukset"/>
    <s v="Elintarvikehuoneistoilmoitus"/>
    <x v="1"/>
    <s v="0.3"/>
    <s v="Myöhemmin"/>
    <s v="Vain elinkeinotoimintaa harjoittaville"/>
    <s v="Taloudelliset ja henkilöresurssit"/>
    <s v="Elintarvikelaki (23/2006)"/>
    <x v="1"/>
    <s v="Varsinais-Suomi"/>
    <s v="10 001 - 20 000"/>
  </r>
  <r>
    <s v="Palvelut"/>
    <s v="Plupaus_2021_Oulun kaupunki.xlsx"/>
    <x v="15"/>
    <s v="Elintarvikehuoneiston ilmoitus (esim. ravintola, kahvila, myymälä, kioski, ulkomyynti)"/>
    <s v="Toiminnan aloittamisesta, toiminnan olennaisesta muuttamisesta tai toimijan (toiminnanharjoittajan) vaihtumisesta tulee tehdä ilmoitus."/>
    <s v="Elintarvikehuoneistoilmoitus"/>
    <x v="1"/>
    <s v="0.9"/>
    <s v="Q4/2020"/>
    <s v="Myös luonnollisille henkilöille"/>
    <s v="Valtakunnallisesa Ilppa-palvelussa koekäytössä"/>
    <s v="Elintarvikelaki (23/2006)"/>
    <x v="1"/>
    <s v="Pohjois-Pohjanmaa"/>
    <s v="yli 100 000"/>
  </r>
  <r>
    <s v="Palvelut"/>
    <s v="Plupaus_2021_Oulun kaupunki.xlsx"/>
    <x v="15"/>
    <s v="Liikkuvasta elintarvikehuoneistosta tiedottaminen"/>
    <s v="Elintarvikealan toimijan on tiedotettava elintarvikkeen myynnistä ja muusta käsittelystä liikkuvassa elintarvikehuoneistossa."/>
    <s v="Elintarvikehuoneistoilmoitus"/>
    <x v="1"/>
    <s v="0.3"/>
    <s v="Q4/2021"/>
    <s v="Myös luonnollisille henkilöille"/>
    <m/>
    <s v="Elintarvikelaki (23/2006)"/>
    <x v="1"/>
    <s v="Pohjois-Pohjanmaa"/>
    <s v="yli 100 000"/>
  </r>
  <r>
    <s v="Palvelut"/>
    <s v="PLupaus_Porvoonkaupunki_2021.xlsx"/>
    <x v="6"/>
    <s v="Elintarvikehuoneiston ilmoitus (esim. ravintola, kahvila, myymälä, kioski, ulkomyynti, varastointi, kuljetus, vienti ja tuonti)"/>
    <s v="Elintarvikehuoneiston toiminnan aloittamisesta, toiminnan olennaisesta muuttamisesta tai toimijan (toiminnanharjoittajan) vaihtumisesta sekä toiminnan lopettamisesta tulee tehdä ilmoitus."/>
    <s v="Elintarvikehuoneistoilmoitus"/>
    <x v="1"/>
    <s v="1.0"/>
    <s v="Myöhemmin"/>
    <s v="Vain elinkeinotoimintaa harjoittaville"/>
    <s v="Digitalisoinnin kehittäminen valtion tietojärjestelmässä on riippuvainen valtion panostuksista."/>
    <s v="Elintarvikelaki (23/2006)"/>
    <x v="1"/>
    <s v="Uusimaa"/>
    <s v="40 001 - 100 000"/>
  </r>
  <r>
    <s v="Palvelut"/>
    <s v="PLupaus_Porvoonkaupunki_2021.xlsx"/>
    <x v="6"/>
    <s v="Terveydensuojelulain mukainen ilmoitus huoneiston käyttöönotosta"/>
    <s v="Päiväkodin, lasten käyttöön tarkoitetun kerhotilan, kouluhuoneiston, sosiaalialan hoitolaitoksen, kauneushoitolan ja muu ihon käsittelyhuoneiston, uimahallin, muu liikuntatilan sekä uimarannan käyttöönotosta tulee tehdä ilmoitus 30 vrk ennen toiminnan aloittamista tai muuttamista. Lisäksi ilmoitus on tehtävä muusta huoneistosta ja toiminnan aloittamisesta taikka olennaisesta muuttamisesta, jos huoneistosta tai toiminnasta voi aiheutua käyttäjille tai ympäröivälle asutukselle terveyshaittaa."/>
    <s v="Elintarvikehuoneistoilmoitus"/>
    <x v="1"/>
    <s v="0.5"/>
    <s v="Q4/2020"/>
    <s v="Myös luonnollisille henkilöille"/>
    <s v="Digitalisoinnin kehittäminen valtion tietojärjestelmässä on riippuvainen valtion panostuksista."/>
    <s v="Elintarvikelaki (23/2006)"/>
    <x v="1"/>
    <s v="Uusimaa"/>
    <s v="40 001 - 100 000"/>
  </r>
  <r>
    <s v="Palvelut"/>
    <s v="PLupaus_Pyhäjärvi_2021.xlsx"/>
    <x v="16"/>
    <s v="Elintarvikehuoneiston ilmoitus (esim. ravintola, kahvila, myymälä, kioski, ulkomyynti)"/>
    <m/>
    <s v="Elintarvikehuoneistoilmoitus"/>
    <x v="1"/>
    <s v="0.3"/>
    <s v="Q4/2022"/>
    <s v="Vain elinkeinotoimintaa harjoittaville"/>
    <m/>
    <s v="Elintarvikelaki (23/2006)"/>
    <x v="1"/>
    <s v="Pohjois-Pohjanmaa"/>
    <s v="alle 6001"/>
  </r>
  <r>
    <s v="Palvelut"/>
    <s v="palvelulupaus - elinkeinotoimintaa harjoittaville - VM - kysely.xlsx"/>
    <x v="27"/>
    <s v="Elintarvikehuoneistot"/>
    <s v="Luvat ja ilmoitukset"/>
    <s v="Elintarvikehuoneistoilmoitus"/>
    <x v="1"/>
    <s v="0.3"/>
    <s v="Myöhemmin"/>
    <s v="Vain elinkeinotoimintaa harjoittaville"/>
    <m/>
    <s v="Elintarvikelaki (23/2006)"/>
    <x v="1"/>
    <s v="Varsinais-Suomi"/>
    <s v="20 001 - 40 000"/>
  </r>
  <r>
    <s v="Palvelut"/>
    <s v="Plupaus_2021_Rovaniemi (1).xlsx"/>
    <x v="18"/>
    <s v="Tiedotus liikkuvasta elintarvikehuoneistosta ja elintarvikkeiden tilapäisestä myynnistä"/>
    <s v="Rovakaaren yhteistoiminta-alueen (Rovaniemi, Ranua, Pello, Ylitornio ja Kolari) ulkopuolelta tulevat toimijat ilmoittavat tiedottavat toiminnastaan elintarvikevalvontaan. Luonnolliset henkilöt vain, jos vähäistä suurempi riski."/>
    <s v="Elintarvikehuoneistoilmoitus"/>
    <x v="0"/>
    <s v="0.5"/>
    <s v="Myöhemmin"/>
    <s v="Myös luonnollisille henkilöille"/>
    <m/>
    <s v="Elintarvikelaki (23/2006)"/>
    <x v="1"/>
    <s v="Lappi"/>
    <s v="40 001 - 100 000"/>
  </r>
  <r>
    <s v="Palvelut"/>
    <s v="Plupaus_2021_Rovaniemi (1).xlsx"/>
    <x v="18"/>
    <s v="Ilmoitus elintarvikehuoneistosta"/>
    <s v="Rovakaaren ympäristöterveydenhuollon toiminta-alueella (Rovaniemi, Ranua, Pello, Ylitornio, Kolari) sijaitsevasta elintarvikehuoneistosta tehtävä elintarvikelain 13 §:n mukainen ilmoitus elintarvikevalvontaviranomaiselle.  Esim. ravintolat, kaupat, suurtaloudet ja leipomot."/>
    <s v="Elintarvikehuoneistoilmoitus"/>
    <x v="1"/>
    <s v="1.1"/>
    <m/>
    <s v="Vain elinkeinotoimintaa harjoittaville"/>
    <m/>
    <s v="Elintarvikelaki (23/2006)"/>
    <x v="1"/>
    <s v="Lappi"/>
    <s v="40 001 - 100 000"/>
  </r>
  <r>
    <s v="Palvelut"/>
    <s v="Plupaus_Teuvan kunta_2020.xlsx"/>
    <x v="19"/>
    <s v="Elintarvikelain mukainen ilmoitus toiminnan lopettamisesta, keskeytyksestä tai muutoksesta"/>
    <m/>
    <s v="Elintarvikehuoneistoilmoitus"/>
    <x v="1"/>
    <s v="0.3"/>
    <s v="Myöhemmin"/>
    <s v="Vain elinkeinotoimintaa harjoittaville"/>
    <s v="Palvelun tuottaa Suupohjan peruspalveluliikelaitokuntayhtymä, Toimii vastuu organisaationa"/>
    <s v="Elintarvikelaki (23/2006)"/>
    <x v="2"/>
    <s v="Etelä-Pohjanmaa"/>
    <s v="alle 6001"/>
  </r>
  <r>
    <s v="Palvelut"/>
    <s v="Plupaus_Teuvan kunta_2020.xlsx"/>
    <x v="19"/>
    <s v="Ilmoitus elintarvike huoneistosta"/>
    <m/>
    <s v="Elintarvikehuoneistoilmoitus"/>
    <x v="1"/>
    <s v="0.3"/>
    <s v="Myöhemmin"/>
    <s v="Vain elinkeinotoimintaa harjoittaville"/>
    <s v="Palvelun tuottaa Suupohjan peruspalveluliikelaitokuntayhtymä, Toimii vastuu organisaationa"/>
    <s v="Elintarvikelaki (23/2006)"/>
    <x v="2"/>
    <s v="Etelä-Pohjanmaa"/>
    <s v="alle 6001"/>
  </r>
  <r>
    <s v="Palvelut"/>
    <s v="Plupaus_2021_Turun kaupunki.xlsx"/>
    <x v="20"/>
    <s v="Liikkuvasta elintarvikehuoneistosta tiedottaminen"/>
    <s v="Elintarvikealan toimijan on tiedotettava elintarvikkeen myynnistä ja muusta käsittelystä liikkuvassa elintarvikehuoneistossa."/>
    <s v="Elintarvikehuoneistoilmoitus"/>
    <x v="1"/>
    <s v="0.5"/>
    <s v="Myöhemmin"/>
    <s v="Myös luonnollisille henkilöille"/>
    <s v="Valtakunnallisen tai paikallisen järjestelmän luonti"/>
    <s v="Elintarvikelaki (297/2021)"/>
    <x v="1"/>
    <s v="Varsinais-Suomi"/>
    <s v="yli 100 000"/>
  </r>
  <r>
    <s v="Palvelut"/>
    <s v="Plupaus_2021_Turun kaupunki.xlsx"/>
    <x v="20"/>
    <s v="Elintarvikehuoneiston ilmoitus (esim. ravintola, kahvila, myymälä, kioski, ulkomyynti)"/>
    <s v="Toiminnan aloittamisesta, toiminnan olennaisesta muuttamisesta tai toimijan (toiminnanharjoittajan) vaihtumisesta tulee tehdä ilmoitus."/>
    <s v="Elintarvikehuoneistoilmoitus"/>
    <x v="1"/>
    <s v="0.9"/>
    <m/>
    <s v="Myös luonnollisille henkilöille"/>
    <s v="Ruokaviraston ilppa-Ympäristöterveydenhuollon sähköisen ilmoituspalvelun toimivuus"/>
    <s v="Elintarvikelaki (297/2021)"/>
    <x v="1"/>
    <s v="Varsinais-Suomi"/>
    <s v="yli 100 000"/>
  </r>
  <r>
    <s v="Palvelut"/>
    <s v="PLupaus_Helsinginkaupunki_2021.xlsx"/>
    <x v="8"/>
    <s v="Elintarvikehuoneiston hyväksyminen laitokseksi"/>
    <s v="Elintarvikelain (297/2021) 11 § mukaan elintarvikealan toimijan, joka käsittelee eläinperäisiä elintarvikkeita ennen vähittäismyyntiä (Euroopan parlamentin ja neuvoston asetus (EY) N:o 853/2004) on haettava toimivaltaiselta valvontaviranomaiselta elintarvikehuoneiston hyväksymistä ennen toiminnan aloittamista tai olennaista muuttamista."/>
    <s v="Elintarvikehuoneiston hyväksyminen laitokseksi"/>
    <x v="0"/>
    <m/>
    <m/>
    <m/>
    <m/>
    <s v="Elintarvikelaki (23/2006)"/>
    <x v="1"/>
    <s v="Uusimaa"/>
    <s v="yli 100 000"/>
  </r>
  <r>
    <s v="Palvelut"/>
    <s v="PLupaus_Helsinginkaupunki_2021.xlsx"/>
    <x v="8"/>
    <s v="Hakemus laitostoiminnan hyväksymiseksi"/>
    <m/>
    <s v="Elintarvikehuoneiston hyväksyminen laitokseksi"/>
    <x v="0"/>
    <s v="0.5"/>
    <m/>
    <m/>
    <s v="Pieni volyymi"/>
    <s v="Elintarvikelaki (23/2006)"/>
    <x v="1"/>
    <s v="Uusimaa"/>
    <s v="yli 100 000"/>
  </r>
  <r>
    <s v="Palvelut"/>
    <s v="Plupaus_2021_Jyväskylän kaupunki_2021.xlsx"/>
    <x v="13"/>
    <s v="KRP - Ympäristöterveydenhuolto: Elintarvikehuoneiston hyväksyminen laitokseksi"/>
    <s v="Ilmoitus laitoksesta tai toiminnasta jossa käsitellään eläimistä saatavia elintarvikkeita"/>
    <s v="Elintarvikehuoneiston hyväksyminen laitokseksi"/>
    <x v="0"/>
    <s v="0.5"/>
    <s v="Q4/2022"/>
    <s v="Myös luonnollisille henkilöille"/>
    <m/>
    <s v="Elintarvikelaki (23/2006)"/>
    <x v="1"/>
    <s v="Keski-Suomi"/>
    <s v="yli 100 000"/>
  </r>
  <r>
    <s v="Palvelut"/>
    <s v="Plupaus_Kuopio_2021.xlsx"/>
    <x v="2"/>
    <s v="Elintarvikehuoneiston hyväksyminen laitokseksi"/>
    <s v="Eläinperäisiä elintarvikkeita käsittelevän laitoksen hyväksyminen elintarvikehuoneistoksi."/>
    <s v="Elintarvikehuoneiston hyväksyminen laitokseksi"/>
    <x v="0"/>
    <s v="Ei digitoteutusta"/>
    <s v="Q4/2022"/>
    <s v="Vain elinkeinotoimintaa harjoittaville"/>
    <m/>
    <s v="Elintarvikelaki (23/2006)"/>
    <x v="1"/>
    <s v="Pohjois-Savo"/>
    <s v="yli 100 000"/>
  </r>
  <r>
    <s v="Palvelut"/>
    <s v="Plupaus_2021_Oulun kaupunki.xlsx"/>
    <x v="15"/>
    <s v="Elintarvikehuoneiston hyväksyminen laitokseksi"/>
    <s v="Hae elintarvikehuoneiston hyväksymistä laitokseksi, kun perustat laitosta tai muutat toimintaa, jossa käsitellään eläimistä saatavia elintarvikkeita."/>
    <s v="Elintarvikehuoneiston hyväksyminen laitokseksi"/>
    <x v="0"/>
    <s v="0.3"/>
    <s v="Q4/2021"/>
    <s v="Myös luonnollisille henkilöille"/>
    <m/>
    <s v="Elintarvikelaki (23/2006)"/>
    <x v="1"/>
    <s v="Pohjois-Pohjanmaa"/>
    <s v="yli 100 000"/>
  </r>
  <r>
    <s v="Palvelut"/>
    <s v="Plupaus_2021_Oulun kaupunki.xlsx"/>
    <x v="15"/>
    <s v="Elintarvikelain mukaiset hakemukset"/>
    <s v="Eläinperäisiä elintarvikkeita käsittelevän tai varastoivan laitoksen toiminnan aloittamisesta tulee tehdä hakemus."/>
    <s v="Elintarvikehuoneiston hyväksyminen laitokseksi"/>
    <x v="0"/>
    <s v="0.3"/>
    <s v="Q4/2021"/>
    <s v="Myös luonnollisille henkilöille"/>
    <m/>
    <s v="Elintarvikelaki (23/2006)"/>
    <x v="1"/>
    <s v="Pohjois-Pohjanmaa"/>
    <s v="yli 100 000"/>
  </r>
  <r>
    <s v="Palvelut"/>
    <s v="PLupaus_Porvoonkaupunki_2021.xlsx"/>
    <x v="6"/>
    <s v="Elintarvikelain mukainen hakemus huoneiston hyväksymiseksi laitokseksi"/>
    <s v="Eläinperäisiä elintarvikkeita käsittelevän tai varastoivan laitoksen toiminnan aloittamisesta tai toiminnan olennaisesta muuttumisesta sekä itukasvattamon aloittamisesta ja toiminnan muuttamisesta tulee tehdä hakemus sekä toiminnan lopettamisesta ilmoitus."/>
    <s v="Elintarvikehuoneiston hyväksyminen laitokseksi"/>
    <x v="0"/>
    <s v="0.5"/>
    <s v="Myöhemmin"/>
    <s v="Vain elinkeinotoimintaa harjoittaville"/>
    <s v="Digitalisoinnin kehittäminen valtion tietojärjestelmässä on riippuvainen valtion panostuksista. Asia mukana kehityslistalla, muttei kovin korkealla prioriteetilla."/>
    <s v="Elintarvikelaki (23/2006)"/>
    <x v="1"/>
    <s v="Uusimaa"/>
    <s v="40 001 - 100 000"/>
  </r>
  <r>
    <s v="Palvelut"/>
    <s v="PLupaus_Pyhäjärvi_2021.xlsx"/>
    <x v="16"/>
    <s v="Elintarvikehuoneiston hyväksyminen laitokseksi"/>
    <m/>
    <s v="Elintarvikehuoneiston hyväksyminen laitokseksi"/>
    <x v="0"/>
    <s v="Ei digitoteutusta"/>
    <s v="Q4/2022"/>
    <s v="Vain elinkeinotoimintaa harjoittaville"/>
    <m/>
    <s v="Elintarvikelaki (23/2006)"/>
    <x v="1"/>
    <s v="Pohjois-Pohjanmaa"/>
    <s v="alle 6001"/>
  </r>
  <r>
    <s v="Palvelut"/>
    <s v="PLupaus_Pyhäjärvi_2021.xlsx"/>
    <x v="16"/>
    <s v="Sivutuotelaitoksen rekisteröinti"/>
    <m/>
    <s v="Elintarvikehuoneiston hyväksyminen laitokseksi"/>
    <x v="1"/>
    <s v="Ei digitoteutusta"/>
    <s v="Q4/2022"/>
    <s v="Vain elinkeinotoimintaa harjoittaville"/>
    <m/>
    <s v="Elintarvikelaki (23/2006)"/>
    <x v="1"/>
    <s v="Pohjois-Pohjanmaa"/>
    <s v="alle 6001"/>
  </r>
  <r>
    <s v="Palvelut"/>
    <s v="Plupaus_2021_Ranuan kunta_V2.xlsx"/>
    <x v="38"/>
    <s v="Elintarvikehuoneiston hyväksyminen laitokseksi"/>
    <s v="Ohjeet, lomakkeet ja yhteystiedot"/>
    <s v="Elintarvikehuoneiston hyväksyminen laitokseksi"/>
    <x v="0"/>
    <s v="1.0"/>
    <m/>
    <s v="Vain elinkeinotoimintaa harjoittaville"/>
    <m/>
    <s v="Elintarvikelaki (23/2006)"/>
    <x v="1"/>
    <s v="Lappi"/>
    <s v="alle 6001"/>
  </r>
  <r>
    <s v="Palvelut"/>
    <s v="Plupaus_2021_Rovaniemi (1).xlsx"/>
    <x v="18"/>
    <s v="Elintarvikehuoneiston hyväksyminen laitokseksi"/>
    <s v="Hakemus laitoshyväksynnästä Rovakaaren ympäristöterveydenhuollon toiminta-alueella (Rovaniemi, Ranua, Pello, Ylitornio, Kolari) sijaitsevalle elintarvikehuoneistolle.  Kala-, liha-, maito- ja muna-alan laitokselle sekä varastolaitokselle on oma lomakkeensa."/>
    <s v="Elintarvikehuoneiston hyväksyminen laitokseksi"/>
    <x v="0"/>
    <s v="0.5"/>
    <s v="Myöhemmin"/>
    <s v="Vain elinkeinotoimintaa harjoittaville"/>
    <s v="ei tietoa milloin asioinnin aloitus siirtyy valtakunnalliseen ympäristöterveydenhuollon sähköiseen ilmoituspalveluun ILPPAan (Ruokavirasto).  ilppa.fi"/>
    <s v="Elintarvikelaki (23/2006)"/>
    <x v="1"/>
    <s v="Lappi"/>
    <s v="40 001 - 100 000"/>
  </r>
  <r>
    <s v="Palvelut"/>
    <s v="Plupaus_2021_Turun kaupunki.xlsx"/>
    <x v="20"/>
    <s v="Elintarvikehuoneiston hyväksyminen laitokseksi"/>
    <s v="Hae elintarvikehuoneiston hyväksymistä laitokseksi, kun perustat laitosta tai muutat toimintaa, jossa käsitellään eläimistä saatavia elintarvikkeita."/>
    <s v="Elintarvikehuoneiston hyväksyminen laitokseksi"/>
    <x v="0"/>
    <s v="0.5"/>
    <m/>
    <s v="Myös luonnollisille henkilöille"/>
    <s v="Ruokavirasto valmistelee. Ruokaviraston ilppa-Ympäristöterveydenhuollon sähköisen ilmoituspalvelun toimivuus"/>
    <s v="Elintarvikelaki (297/2021)"/>
    <x v="1"/>
    <s v="Varsinais-Suomi"/>
    <s v="yli 100 000"/>
  </r>
  <r>
    <s v="Palvelut"/>
    <s v="Plupaus_2021_Turun kaupunki.xlsx"/>
    <x v="20"/>
    <s v="Elintarvikelain mukaiset hakemukset"/>
    <s v="Eläinperäisiä elintarvikkeita käsittelevän tai varastoivan elintarvikehuoneiston toiminnan aloittamisesta tulee tehdä hakemus tai muun hyväksymistä vaativa toiminta."/>
    <s v="Elintarvikehuoneiston hyväksyminen laitokseksi"/>
    <x v="0"/>
    <s v="0.5"/>
    <m/>
    <s v="Myös luonnollisille henkilöille"/>
    <s v="Ruokavirasto valmistelee. Ruokaviraston ilppa-Ympäristöterveydenhuollon sähköisen ilmoituspalvelun toimivuus"/>
    <s v="Elintarvikelaki (297/2021)"/>
    <x v="1"/>
    <s v="Varsinais-Suomi"/>
    <s v="yli 100 000"/>
  </r>
  <r>
    <s v="Palvelut"/>
    <s v="PLupaus_Vaasa_2021.xlsx"/>
    <x v="9"/>
    <s v="Elintarvikehuoneiston hyväksyminen laitokseksi"/>
    <s v="Eläimistä saatavien elintarvikkeiden käsittelyä ennen vähittäismyyntiä suorittavan laitoksen hyväksyntä"/>
    <s v="Elintarvikehuoneiston hyväksyminen laitokseksi"/>
    <x v="0"/>
    <s v="1.0"/>
    <m/>
    <s v="Vain elinkeinotoimintaa harjoittaville"/>
    <m/>
    <s v="Elintarvikelaki (23/2006)"/>
    <x v="1"/>
    <s v="Pohjanmaa"/>
    <s v="40 001 - 100 000"/>
  </r>
  <r>
    <s v="Palvelut"/>
    <s v="Plupaus_ALAVUS_2020.xlsx"/>
    <x v="12"/>
    <s v="Kontaktimateriaalitoimijan ilmoituslomake"/>
    <s v="Elintarvikelain (23/2006) muutoksen (643/2010) mukaan toimijan, joka saattaa markkinoille elintarvikkeen kanssa kosketukseen joutuvia materiaaleja ja tarvikkeita, on tehtävä ilmoitus toimipaikastaan ja siellä harjoitettavasta toiminnasta"/>
    <s v="Elintarvikekontaktimateriaalialan toimintailmoitus"/>
    <x v="1"/>
    <s v="0.3"/>
    <s v="Q4/2021"/>
    <m/>
    <m/>
    <s v="Elintarvikelaki (23/2006)"/>
    <x v="1"/>
    <s v="Pohjois-Pohjanmaa"/>
    <s v="alle 6001"/>
  </r>
  <r>
    <s v="Palvelut"/>
    <s v="PLupaus_Helsinginkaupunki_2021.xlsx"/>
    <x v="8"/>
    <s v="Kontaktimateriaalitoimijoille tarkoitettu ilmoituslomake"/>
    <s v="Elintarvikkeiden kanssa kosketuksiin joutuvat astiat ja muut tarvikkeet ovat kontaktimateriaaleja."/>
    <s v="Elintarvikekontaktimateriaalialan toimintailmoitus"/>
    <x v="1"/>
    <s v="0.5"/>
    <m/>
    <m/>
    <m/>
    <s v="Elintarvikelaki (23/2006)"/>
    <x v="1"/>
    <s v="Uusimaa"/>
    <s v="yli 100 000"/>
  </r>
  <r>
    <s v="Palvelut"/>
    <s v="Plupaus_Kuopio_2021.xlsx"/>
    <x v="2"/>
    <s v="Elintarvikekontaktimateriaalialan toimijan ilmoitus toimipaikastaan ja toiminnastaan"/>
    <s v="Elintarvikekontaktimateriaalitoimijan on ilmoitettava toiminnastaan Kuopion ympäristöterveydenhuoltoon."/>
    <s v="Elintarvikekontaktimateriaalialan toimintailmoitus"/>
    <x v="1"/>
    <s v="1.1"/>
    <m/>
    <s v="Vain elinkeinotoimintaa harjoittaville"/>
    <m/>
    <s v="Elintarvikelaki (23/2006)"/>
    <x v="1"/>
    <s v="Pohjois-Savo"/>
    <s v="yli 100 000"/>
  </r>
  <r>
    <s v="Palvelut"/>
    <s v="Plupaus_2021_Oulun kaupunki.xlsx"/>
    <x v="15"/>
    <s v="Elintarvikekontaktimateriaalialan toimijan ilmoitus toiminnasta ja tiloista"/>
    <s v="Elintarvikekontaktimateriaalialan toimijan on tehtävä ilmoitus toiminnasta ja tiloista sijaintikunnan elintarvikevalvontaviranomaiselle."/>
    <s v="Elintarvikekontaktimateriaalialan toimintailmoitus"/>
    <x v="1"/>
    <s v="0.3"/>
    <s v="Q4/2021"/>
    <s v="Myös luonnollisille henkilöille"/>
    <m/>
    <s v="Elintarvikelaki (23/2006)"/>
    <x v="1"/>
    <s v="Pohjois-Pohjanmaa"/>
    <s v="yli 100 000"/>
  </r>
  <r>
    <s v="Palvelut"/>
    <s v="PLupaus_Porvoonkaupunki_2021.xlsx"/>
    <x v="6"/>
    <s v="Elintarvikekontaktimateriaalialan toimijan ilmoitus toiminnan aloittamisesta, muuttamisesta ja lopettamisesta"/>
    <s v="Elintarvikekontaktimateriaalialan toimijan on tehtävä ilmoitus toiminnasta ja tiloista sijaintikunnan elintarvikevalvontaviranomaiselle."/>
    <s v="Elintarvikekontaktimateriaalialan toimintailmoitus"/>
    <x v="1"/>
    <s v="0.5"/>
    <s v="Myöhemmin"/>
    <s v="Vain elinkeinotoimintaa harjoittaville"/>
    <s v="Digitalisoinnin kehittäminen valtion tietojärjestelmässä on riippuvainen valtion panostuksista. Asia mukana kehityslistalla korkealla prioriteetilla."/>
    <s v="Elintarvikelaki (23/2006)"/>
    <x v="1"/>
    <s v="Uusimaa"/>
    <s v="40 001 - 100 000"/>
  </r>
  <r>
    <s v="Palvelut"/>
    <s v="PLupaus_Pyhäjärvi_2021.xlsx"/>
    <x v="16"/>
    <s v="Elintarvikekontaktimateriaalialan toimijan ilmoitus toiminnasta ja tiloista"/>
    <m/>
    <s v="Elintarvikekontaktimateriaalialan toimintailmoitus"/>
    <x v="1"/>
    <s v="0.3"/>
    <s v="Q4/2022"/>
    <s v="Vain elinkeinotoimintaa harjoittaville"/>
    <m/>
    <s v="Elintarvikelaki (23/2006)"/>
    <x v="1"/>
    <s v="Pohjois-Pohjanmaa"/>
    <s v="alle 6001"/>
  </r>
  <r>
    <s v="Palvelut"/>
    <s v="Plupaus_2021_Ranuan kunta_V2.xlsx"/>
    <x v="38"/>
    <s v="Elintarvikekontaktimateriaalialan toimintailmoitus"/>
    <s v="Ohjeet, lomakkeet ja yhteystiedot"/>
    <s v="Elintarvikekontaktimateriaalialan toimintailmoitus"/>
    <x v="0"/>
    <s v="1.0"/>
    <m/>
    <s v="Vain elinkeinotoimintaa harjoittaville"/>
    <m/>
    <s v="Elintarvikelaki (23/2006)"/>
    <x v="1"/>
    <s v="Lappi"/>
    <s v="alle 6001"/>
  </r>
  <r>
    <s v="Palvelut"/>
    <s v="Plupaus_2021_Rovaniemi (1).xlsx"/>
    <x v="18"/>
    <s v="Elintarvikekontaktimateriaalialan toimijan ilmoitus toimipaikastaan ja toiminnastaan"/>
    <s v="Rovaniemen, Ranuan, Pellon, Ylitornion ja Kolarin alueella olevasta toimipaikasta ja toiminnasta ilmoitus tehdään Rovakaaren ympäristöterveydenhuoltoon. Elintarvikekontaktimateriaalin valmistaja, maahantuoja ja jakelija (esim. tukkukauppa)"/>
    <s v="Elintarvikekontaktimateriaalialan toimintailmoitus"/>
    <x v="1"/>
    <s v="1.1"/>
    <m/>
    <s v="Vain elinkeinotoimintaa harjoittaville"/>
    <m/>
    <s v="Elintarvikelaki (23/2006)"/>
    <x v="1"/>
    <s v="Lappi"/>
    <s v="40 001 - 100 000"/>
  </r>
  <r>
    <s v="Palvelut"/>
    <s v="Plupaus_2021_Turun kaupunki.xlsx"/>
    <x v="20"/>
    <s v="Elintarvikekontaktimateriaalialan toimijan ilmoitus toiminnasta ja tiloista"/>
    <s v="Elintarvikekontaktimateriaalialan toimijan on tehtävä ilmoitus toiminnasta ja tiloista sijaintikunnan elintarvikevalvontaviranomaiselle."/>
    <s v="Elintarvikekontaktimateriaalialan toimintailmoitus"/>
    <x v="1"/>
    <s v="0.9"/>
    <m/>
    <s v="Myös luonnollisille henkilöille"/>
    <s v="Ruokaviraston ilppa-Ympäristöterveydenhuollon sähköisen ilmoituspalvelun toimivuus"/>
    <s v="Elintarvikelaki (297/2021)"/>
    <x v="1"/>
    <s v="Varsinais-Suomi"/>
    <s v="yli 100 000"/>
  </r>
  <r>
    <s v="Palvelut"/>
    <s v="PLupaus_Vaasa_2021.xlsx"/>
    <x v="9"/>
    <s v="Elintarvikekontaktimateriaalialan toimintailmoitus"/>
    <s v="Ilmoitus toimipaikasta ja siellä harjoitettavasta kontaktimateriaalitoiminnasta toiminnan rekisteröintiä varten"/>
    <s v="Elintarvikekontaktimateriaalialan toimintailmoitus"/>
    <x v="1"/>
    <s v="1.0"/>
    <m/>
    <s v="Vain elinkeinotoimintaa harjoittaville"/>
    <m/>
    <s v="Elintarvikelaki (23/2006)"/>
    <x v="1"/>
    <s v="Pohjanmaa"/>
    <s v="40 001 - 100 000"/>
  </r>
  <r>
    <s v="Palvelut"/>
    <s v="PLupaus_Helsinginkaupunki_2021.xlsx"/>
    <x v="8"/>
    <s v="Elintarvikekuljetus"/>
    <s v="Elintarvikelain (297/2021) 10 §:n mukaan elintarvikealan toimijan on tehtävä ilmoitus elintarviketoiminnasta toiminnan rekisteröintiä varten elintarvikevalvontaviranomaiselle viimeistään neljä viikkoa ennen toiminnan aloittamista tai olennaista muuttamista."/>
    <s v="Elintarvikekuljetus"/>
    <x v="1"/>
    <m/>
    <m/>
    <m/>
    <m/>
    <s v="Elintarvikelaki (23/2006)"/>
    <x v="1"/>
    <s v="Uusimaa"/>
    <s v="yli 100 000"/>
  </r>
  <r>
    <s v="Palvelut"/>
    <s v="PLupaus_Pyhäjärvi_2021.xlsx"/>
    <x v="16"/>
    <s v="Elintarvikelain mukaiset hakemukset"/>
    <m/>
    <s v="Elintarvikelain mukaiset hakemukset"/>
    <x v="0"/>
    <s v="Ei digitoteutusta"/>
    <s v="Q4/2022"/>
    <s v="Vain elinkeinotoimintaa harjoittaville"/>
    <m/>
    <s v="Elintarvikelaki (23/2006)"/>
    <x v="1"/>
    <s v="Pohjois-Pohjanmaa"/>
    <s v="alle 6001"/>
  </r>
  <r>
    <s v="Palvelut"/>
    <s v="PLupaus_Helsinginkaupunki_2021.xlsx"/>
    <x v="8"/>
    <s v="Sivutuotelaitoksen rekisteröinti"/>
    <s v="Kaikkien sivutuotealan laitosten on oltava hyväksyttyjä tai rekisteröityjä ennen toiminnan aloittamista. Sivutuotealan laitokset, joissa käsitellään tiettyjä vähäriskisiä sivutuotteita tai johdettuja tuotteita, eivät tarvitse toimiakseen viranomaisen hyväksyntää vaan rekisteröinti sivutuoteasetuksen mukaiseksi toimijaksi riittää. Nämä laitokset ovat pääasiassa teknisiä tuotteita valmistavia laitoksia. Lomake rekisteröintiä varten löytyy Ruokaviraston verkkosivuilta (lomake K). Täytetty lomake toimitetaan Helsingin ympäristöpalveluiden eläinlääkäreille."/>
    <s v="Elintarvikelaitoksen sivutuotelaitoksen rekisteröinti"/>
    <x v="1"/>
    <s v="0.5"/>
    <m/>
    <m/>
    <s v="Pieni volyymi"/>
    <s v="Elintarvikelaki (23/2006)"/>
    <x v="1"/>
    <s v="Uusimaa"/>
    <s v="yli 100 000"/>
  </r>
  <r>
    <s v="Palvelut"/>
    <s v="Plupaus_2021_Oulun kaupunki.xlsx"/>
    <x v="15"/>
    <s v="Sivutuotelaitoksen rekisteröinti"/>
    <s v="Tarvitset hyväksynnän eläinperäisen sivutuotelaitoksen toiminnan aloittamiseen."/>
    <s v="Elintarvikelaitoksen sivutuotelaitoksen rekisteröinti"/>
    <x v="0"/>
    <s v="Ei digitoteutusta"/>
    <m/>
    <s v="Vain elinkeinotoimintaa harjoittaville"/>
    <s v="Lomake Ruokaviraston sivuilla, toimitetaan kunnan eläinlääkärille"/>
    <s v="Elintarvikelaki (23/2006)"/>
    <x v="1"/>
    <s v="Pohjois-Pohjanmaa"/>
    <s v="yli 100 000"/>
  </r>
  <r>
    <s v="Palvelut"/>
    <s v="Plupaus_Luonnonvarakeskus_2020.xlsx"/>
    <x v="39"/>
    <s v="Elintarvikekuljetuskaluston (ATP) sertifiointi"/>
    <s v="ATP-todistus on kuljetusvälineen rekisteröintimaan viranomaisen antama todistus siitä, että kuljetusväline on ATP-sopimuksen vaatimusten mukainen."/>
    <s v="Elintarvikekuljetuskaluston (ATP) sertifiointi"/>
    <x v="0"/>
    <s v="0.5"/>
    <s v="Q4/2021"/>
    <s v="Vain elinkeinotoimintaa harjoittaville"/>
    <s v="Suoritteesta peritään omakustannusarvon mukaan määräytyvän kiinteä hinta, joka ei mahdollista palvelun digitalisoimista."/>
    <m/>
    <x v="0"/>
    <s v="Ympäristöministeriö"/>
    <s v=""/>
  </r>
  <r>
    <s v="Palvelut"/>
    <s v="PLupaus_Porvoonkaupunki_2021.xlsx"/>
    <x v="6"/>
    <s v="Sivutuotelaitoksen rekisteröinti / hyväksyntä"/>
    <s v="Tarvitset hyväksynnän/rekisteröinnin eläinperäisen sivutuotelaitoksen kuten tilarehustamon, varastointilaitoksen, teknisen laitoksen, polttolaitoksen ym. toiminnan aloittamiseen."/>
    <s v="Elintarvikelaitoksen sivutuotelaitoksen rekisteröinti"/>
    <x v="0"/>
    <s v="0.5"/>
    <s v="Myöhemmin"/>
    <s v="Vain elinkeinotoimintaa harjoittaville"/>
    <s v="Valtion vastuulla oleva tehtävä, johon liittyviä tehtäviä kunnan viranhaltijat hoitavat. Kunta ei vastaa palvelujen digitalisoinnista. Laki eläimistä saatavista sivutuotteista (517/2015)"/>
    <s v="Elintarvikelaki (23/2006)"/>
    <x v="1"/>
    <s v="Uusimaa"/>
    <s v="40 001 - 100 000"/>
  </r>
  <r>
    <s v="Palvelut"/>
    <s v="Plupaus_2021_Rovaniemi (1).xlsx"/>
    <x v="18"/>
    <s v="Sivutuotelaitoksen hyväksyntä ja rekisteröinti"/>
    <s v="Rovakaaren ympäristöterveydenhuollon toimialueella sivutuotelaitoksen hyväksynnän tai rekisteröinnin tekee hakemuksesta valvontaeläinlääkäri. Rekisterin toiminnasta vastaa Ruokavirasto. Hakemus tehdään Ruokaviraston lomakkeella K (jota ei ole tällä hetkellä saatavilla)."/>
    <s v="Elintarvikelaitoksen sivutuotelaitoksen rekisteröinti"/>
    <x v="0"/>
    <s v="Ei digitoteutusta"/>
    <s v="Myöhemmin"/>
    <s v="Vain elinkeinotoimintaa harjoittaville"/>
    <s v="Asionnin aloitus tapahtuu Ruokaviraston lomakkeilla, toteutus riippuu Ruokavirastosta"/>
    <s v="Elintarvikelaki (23/2006)"/>
    <x v="1"/>
    <s v="Lappi"/>
    <s v="40 001 - 100 000"/>
  </r>
  <r>
    <s v="Palvelut"/>
    <s v="Plupaus_2021_Turun kaupunki.xlsx"/>
    <x v="20"/>
    <s v="Sivutuotelaitoksen rekisteröinti/hyväksyminen"/>
    <s v="Kaikkien sivutuotealan laitosten on oltava hyväksyttyjä tai rekisteröityjä ennen toiminnan aloittamista."/>
    <s v="Elintarvikelaitoksen sivutuotelaitoksen rekisteröinti"/>
    <x v="0"/>
    <s v="0.3"/>
    <m/>
    <s v="Myös luonnollisille henkilöille"/>
    <s v="Ruokaviraston ilppa-Ympäristöterveydenhuollon sähköisen ilmoituspalvelun toimivuus"/>
    <s v="Elintarvikelaki (23/2006)"/>
    <x v="1"/>
    <s v="Varsinais-Suomi"/>
    <s v="yli 100 000"/>
  </r>
  <r>
    <s v="Palvelut"/>
    <s v="PLupaus_Vaasa_2021.xlsx"/>
    <x v="9"/>
    <s v="Elintarvikelaitoksen sivutuotelaitoksen rekisteröinti"/>
    <s v="Ilmoitus sivutuotelaitokseksi hyväksymiseksi"/>
    <s v="Elintarvikelaitoksen sivutuotelaitoksen rekisteröinti"/>
    <x v="1"/>
    <s v="0.5"/>
    <s v="Myöhemmin"/>
    <s v="Vain elinkeinotoimintaa harjoittaville"/>
    <m/>
    <s v="Elintarvikelaki (23/2006)"/>
    <x v="1"/>
    <s v="Pohjanmaa"/>
    <s v="40 001 - 100 000"/>
  </r>
  <r>
    <s v="Palvelut"/>
    <s v="PLupaus_Porvoonkaupunki_2021.xlsx"/>
    <x v="6"/>
    <s v="Ilmoitus elintarvikkeen takaisinvedosta"/>
    <s v="Jos elintarvikealan toimija katsoo tai sillä on syytä epäillä, että sen maahantuoma, tuottama, jalostama, valmistama tai jakelema elintarvike ei ole elintarvikkeen turvallisuutta koskevien vaatimusten mukainen**, sen on käynnistettävä välittömästi menettelyt kyseisen elintarvikkeen poistamiseksi markkinoilta, jos se ei ole enää kyseisen alkuperäisen toimijan välittömässä valvonnassa, ja ilmoitettava tästä toimivaltaisille viranomaisille."/>
    <s v="Elintarvikkeen takaisinvetoilmoitus"/>
    <x v="1"/>
    <s v="0.5"/>
    <s v="Myöhemmin"/>
    <s v="Vain elinkeinotoimintaa harjoittaville"/>
    <s v="Digitalisoinnin kehittäminen valtion tietojärjestelmässä on riippuvainen valtion panostuksista. Asia on kehityslistalla, muttei kovin korkealla prioriteetilla."/>
    <s v="Elintarvikeasetus (178/2002/EY)"/>
    <x v="1"/>
    <s v="Uusimaa"/>
    <s v="40 001 - 100 000"/>
  </r>
  <r>
    <s v="Palvelut"/>
    <s v="PLupaus_Vaasa_2021.xlsx"/>
    <x v="9"/>
    <s v="Elintarvikkeen takaisinvetoilmoitus"/>
    <s v="Ilmoitus elintarvikkeen tai elintarvikekontaktimateriaalin takaisinvedosta"/>
    <s v="Elintarvikkeen takaisinvetoilmoitus"/>
    <x v="1"/>
    <s v="0.5"/>
    <s v="Myöhemmin"/>
    <s v="Vain elinkeinotoimintaa harjoittaville"/>
    <m/>
    <s v="Elintarvikeasetus (178/2002/EY)"/>
    <x v="1"/>
    <s v="Pohjanmaa"/>
    <s v="40 001 - 100 000"/>
  </r>
  <r>
    <s v="Palvelut"/>
    <s v="PLupaus_Helsinginkaupunki_2021.xlsx"/>
    <x v="8"/>
    <s v="Elintarvikkeiden ja eläinperäisten tuotteiden viennille myönnettävä eläinlääkärin todistus"/>
    <s v="Tietyt maat vaativat elintarvikkeille virkaeläinlääkärin laatimia virallisia vientitodistuksia. Vientitodistuksia laativat Helsingin elintarviketurvallisuusyksikön virkaeläinlääkärit elintarvikkeiden viejien pyynnöstä."/>
    <s v="Elintarvikkeiden ja eläinperäisten tuotteiden viennille myönnettävä eläinlääkärin todistus"/>
    <x v="3"/>
    <m/>
    <m/>
    <m/>
    <m/>
    <s v="Eläintautilaki (441/2013)"/>
    <x v="1"/>
    <s v="Uusimaa"/>
    <s v="yli 100 000"/>
  </r>
  <r>
    <s v="Palvelut"/>
    <s v="RUOKAVIRASTO-#1460879-v1-Palvelulupaus_2021_Ruokavirasto.XLSX"/>
    <x v="36"/>
    <s v="Elintarvikeyrityksen hakemukset"/>
    <s v="Toimijat hakevat hyväksyntää tuotteille tai toiminnan muutoksille. Tuotteiden hyväksynnän osalta nykyinen toteutustaso riittävä."/>
    <s v="Elintarvikeyrityksen hakemukset"/>
    <x v="0"/>
    <s v="0.3"/>
    <m/>
    <s v="Myös luonnollisille henkilöille"/>
    <m/>
    <s v=""/>
    <x v="0"/>
    <s v="Maa- ja metsätalousministeriö"/>
    <s v=""/>
  </r>
  <r>
    <s v="Palvelut"/>
    <s v="RUOKAVIRASTO-#1460879-v1-Palvelulupaus_2021_Ruokavirasto.XLSX"/>
    <x v="36"/>
    <s v="Elintarvikeyrityksen ilmoitukset"/>
    <s v="Toimijat tekevät ilmoituksen tuotteen markkinoille tulosta tai markkinoilta poistosta, tai toiminnan muutoksesta"/>
    <s v="Elintarvikeyrityksen ilmoitukset"/>
    <x v="1"/>
    <s v="0.3"/>
    <s v="Q4/2021"/>
    <s v="Myös luonnollisille henkilöille"/>
    <m/>
    <s v=""/>
    <x v="0"/>
    <s v="Maa- ja metsätalousministeriö"/>
    <s v=""/>
  </r>
  <r>
    <s v="Palvelut"/>
    <s v="RUOKAVIRASTO-#1460879-v1-Palvelulupaus_2021_Ruokavirasto.XLSX"/>
    <x v="36"/>
    <s v="Elintarvikeyrityksen laboratoriopalvelut"/>
    <s v="Asiakas täyttää sähköisen lähetteen näytteen lähettämisen yhteydessä"/>
    <s v="Elintarvikeyrityksen laboratoriopalvelut"/>
    <x v="1"/>
    <s v="0.3"/>
    <s v="Myöhemmin"/>
    <s v="Vain elinkeinotoimintaa harjoittaville"/>
    <s v="Resurssien puute"/>
    <s v=""/>
    <x v="0"/>
    <s v="Maa- ja metsätalousministeriö"/>
    <s v=""/>
  </r>
  <r>
    <s v="Palvelut"/>
    <s v="RUOKAVIRASTO-#1460879-v1-Palvelulupaus_2021_Ruokavirasto.XLSX"/>
    <x v="36"/>
    <s v="Elintarvikeyrityksen tuet"/>
    <s v="Toimijat, kuten yritykset, kunnat ja yhteisöt, voivat hakea tukea elintarvikkeisiin liityvään toimintansa (esim. myynti, raaka-aineiden kuljetus, suurkeittiötoiminta, varastointi) harjoittamiseen"/>
    <s v="Elintarvikeyrityksen tuet"/>
    <x v="5"/>
    <s v="0.3"/>
    <s v="Myöhemmin"/>
    <s v="Vain elinkeinotoimintaa harjoittaville"/>
    <s v="Resurssien puute"/>
    <s v=""/>
    <x v="0"/>
    <s v="Maa- ja metsätalousministeriö"/>
    <s v=""/>
  </r>
  <r>
    <s v="Palvelut"/>
    <s v="PLupaus_Porvoonkaupunki_2021.xlsx"/>
    <x v="6"/>
    <s v="Vientitodistus tilaus, elävät eläimet, sukusolut ja eläinperäiset tuotteet jne."/>
    <s v="Voit tilata eläinlääkärin todistuksen elävän eläimen, sukusolujen ja eläinperäisten tuotteiden vientiä varten."/>
    <s v="Elintarvikkeiden ja eläinperäisten tuotteiden viennille myönnettävä eläinlääkärin todistus"/>
    <x v="0"/>
    <s v="Ei digitoteutusta"/>
    <s v="Myöhemmin"/>
    <s v="Myös luonnollisille henkilöille"/>
    <s v="Valtion vastuulla oleva tehtävä, johon liittyviä tehtäviä kunnan viranhaltijat hoitavat. Kunta ei vastaa palvelujen digitalisoinnista."/>
    <s v="Eläintautilaki (441/2013)"/>
    <x v="1"/>
    <s v="Uusimaa"/>
    <s v="40 001 - 100 000"/>
  </r>
  <r>
    <s v="Palvelut"/>
    <s v="PLupaus_Porvoonkaupunki_2021.xlsx"/>
    <x v="6"/>
    <s v="Vientitodistustilaus - elintarvikkeet"/>
    <s v="Voit tilata eräkohtaisen eläinlääkärin todistuksen eläinperäisten elintarvikkeiden vientiä varten sekä todistuksen siitä, että vientiä harjoittava elintarvikehuoneisto on elintarvikevalvonnan piirissä."/>
    <s v="Elintarvikkeiden ja eläinperäisten tuotteiden viennille myönnettävä eläinlääkärin todistus"/>
    <x v="0"/>
    <s v="Ei digitoteutusta"/>
    <s v="Myöhemmin"/>
    <s v="Vain elinkeinotoimintaa harjoittaville"/>
    <s v="Vientimaiden vaatimukset vaihtelevat, mistä syystä digitoteutus on haastavaa. Tällä hetkellä vientitodistusten määrät ovat pieniä eikä digipalvelu ole tässä palvelussa kannattavaa. Digitalisoinnin kehittäminen valtion tietojärjestelmässä on riippuvainen valtion panostuksista."/>
    <s v="Eläintautilaki (441/2013)"/>
    <x v="1"/>
    <s v="Uusimaa"/>
    <s v="40 001 - 100 000"/>
  </r>
  <r>
    <s v="Palvelut"/>
    <s v="PLupaus_Vaasa_2021.xlsx"/>
    <x v="9"/>
    <s v="Elintarvikkeiden ja eläinperäisten tuotteiden viennille myönnettävä eläinlääkärin todistus"/>
    <s v="Eläinlääkintötodistuksen myöntäminen maastavientiä varten"/>
    <s v="Elintarvikkeiden ja eläinperäisten tuotteiden viennille myönnettävä eläinlääkärin todistus"/>
    <x v="3"/>
    <s v="0.5"/>
    <s v="Myöhemmin"/>
    <s v="Vain elinkeinotoimintaa harjoittaville"/>
    <m/>
    <s v="Eläintautilaki (441/2013)"/>
    <x v="1"/>
    <s v="Pohjanmaa"/>
    <s v="40 001 - 100 000"/>
  </r>
  <r>
    <s v="Palvelut"/>
    <s v="Plupaus_Kuopio_2021.xlsx"/>
    <x v="2"/>
    <s v="Elintarvikkeiden sekä muiden eläin- ja kasviperäisten tuotteiden vientitodistukset"/>
    <s v="Elintarvikkeiden sekä muiden eläin- ja kasviperäistentuotteiden vientitodistuksella vakuutetaan, että ulkomaille vietävä tuote täyttää vaatimukset."/>
    <s v="Elintarvikkeiden sekä muiden eläin- ja kasviperäisten tuotteiden vientitodistukset"/>
    <x v="3"/>
    <s v="Ei digitoteutusta"/>
    <s v="Q4/2022"/>
    <s v="Vain elinkeinotoimintaa harjoittaville"/>
    <s v="Ei tarvetta digitoteutukselle."/>
    <s v="Eläintautilaki (441/2013)"/>
    <x v="1"/>
    <s v="Pohjois-Savo"/>
    <s v="yli 100 000"/>
  </r>
  <r>
    <s v="Palvelut"/>
    <s v="Plupaus_Kankaanpään kaupunki_2020.xlsx"/>
    <x v="40"/>
    <s v="Eläin- ja muut vahingonkorvaukset"/>
    <s v="Toimija voi hakea vahingonkorvauksia vain paperilla"/>
    <s v="Eläin- ja muut vahingonkorvaukset"/>
    <x v="1"/>
    <s v="0.3"/>
    <s v="Myöhemmin"/>
    <s v="Myös luonnollisille henkilöille"/>
    <m/>
    <m/>
    <x v="1"/>
    <s v="Satakunta"/>
    <s v="10 001 - 20 000"/>
  </r>
  <r>
    <s v="Palvelut"/>
    <s v="Plupaus_Kuopio_2021.xlsx"/>
    <x v="2"/>
    <s v="Eläinlääkäripalvelut"/>
    <s v="Tuotantoeläinten eläinlääkäripalvelut."/>
    <s v="Eläinlääkäripalvelut"/>
    <x v="3"/>
    <s v="Ei digitoteutusta"/>
    <s v="Q4/2022"/>
    <s v="Myös luonnollisille henkilöille"/>
    <s v="vaatii yleensä henkilökohtaisen yhteydenoton eläinlääkäriin."/>
    <s v="Eläinlääkintähuoltolaki (765/2009)"/>
    <x v="1"/>
    <s v="Pohjois-Savo"/>
    <s v="yli 100 000"/>
  </r>
  <r>
    <s v="Palvelut"/>
    <s v="PLupaus_Porvoonkaupunki_2021.xlsx"/>
    <x v="6"/>
    <s v="Eläinlääkärin tilakäynnin tilaus"/>
    <s v="Voit tilata eläinlääkärin palvelua tilalle."/>
    <s v="Eläinlääkäripalvelut"/>
    <x v="3"/>
    <s v="Ei digitoteutusta"/>
    <s v="Myöhemmin"/>
    <s v="Myös luonnollisille henkilöille"/>
    <s v="Ei tiedossa olevaa tarvetta, suhteellisen vähän muita kuin akuutteja tilauksia - kunnan järjestämä digipalvelu ei ole kannattava."/>
    <s v="Eläinlääkintähuoltolaki (765/2009)"/>
    <x v="1"/>
    <s v="Uusimaa"/>
    <s v="40 001 - 100 000"/>
  </r>
  <r>
    <s v="Palvelut"/>
    <s v="RUOKAVIRASTO-#1460879-v1-Palvelulupaus_2021_Ruokavirasto.XLSX"/>
    <x v="36"/>
    <s v="Eläimet - 3. maa viennin aloittaminen"/>
    <m/>
    <s v="Eläimet - 3. maa viennin aloittaminen"/>
    <x v="1"/>
    <m/>
    <m/>
    <m/>
    <m/>
    <s v=""/>
    <x v="0"/>
    <s v="Maa- ja metsätalousministeriö"/>
    <s v=""/>
  </r>
  <r>
    <s v="Palvelut"/>
    <s v="RUOKAVIRASTO-#1460879-v1-Palvelulupaus_2021_Ruokavirasto.XLSX"/>
    <x v="36"/>
    <s v="Eläimet - 3. maa viennin harjoittaminen"/>
    <m/>
    <s v="Eläimet - 3. maa viennin harjoittaminen"/>
    <x v="1"/>
    <m/>
    <m/>
    <m/>
    <m/>
    <s v=""/>
    <x v="0"/>
    <s v="Maa- ja metsätalousministeriö"/>
    <s v=""/>
  </r>
  <r>
    <s v="Palvelut"/>
    <s v="RUOKAVIRASTO-#1460879-v1-Palvelulupaus_2021_Ruokavirasto.XLSX"/>
    <x v="36"/>
    <s v="Eläimet - Tuonnin aloittaminen sisämarkkinat"/>
    <s v="Toimija rekisteröityy sisämarkkinakaupan toimijaksi. Uuden eläintautilain astuessa voimaan poistuu toimijan velvoite rekisteröityä sisämarkkinakaupan toimijaksi. Nykyinen toteutustaso riittävä."/>
    <s v="Eläimet - Tuonnin aloittaminen sisämarkkinat"/>
    <x v="1"/>
    <s v="0.5"/>
    <m/>
    <s v="Myös luonnollisille henkilöille"/>
    <m/>
    <s v=""/>
    <x v="0"/>
    <s v="Maa- ja metsätalousministeriö"/>
    <s v=""/>
  </r>
  <r>
    <s v="Palvelut"/>
    <s v="RUOKAVIRASTO-#1460879-v1-Palvelulupaus_2021_Ruokavirasto.XLSX"/>
    <x v="36"/>
    <s v="Eläimet - Tuonnin harjoittaminen sisämarkkinat"/>
    <s v="Toimija kirjaa tuontierät komission Traces -järjestelmään"/>
    <s v="Eläimet - Tuonnin harjoittaminen sisämarkkinat"/>
    <x v="1"/>
    <s v="1.0"/>
    <m/>
    <s v="Myös luonnollisille henkilöille"/>
    <m/>
    <s v=""/>
    <x v="0"/>
    <s v="Maa- ja metsätalousministeriö"/>
    <s v=""/>
  </r>
  <r>
    <s v="Palvelut"/>
    <s v="RUOKAVIRASTO-#1460879-v1-Palvelulupaus_2021_Ruokavirasto.XLSX"/>
    <x v="36"/>
    <s v="Eläimet - Tuonti - 3. maa tuonnin harjoittaminen"/>
    <s v="Toimija hakee tuontiluvan tietyille tuotteille kolmasmaatuontiin. Toimija ilmoittaa kaikista rajatarkastuksen vaatimista tuontieristä Traces -järjestelmän kautta rajatarkastusasemille. Nykyinen toteutustaso riittävä."/>
    <s v="Eläimet - Tuonti - 3. maa tuonnin harjoittaminen"/>
    <x v="1"/>
    <s v="0.5"/>
    <m/>
    <s v="Myös luonnollisille henkilöille"/>
    <s v="Resurssien puute"/>
    <s v=""/>
    <x v="0"/>
    <s v="Maa- ja metsätalousministeriö"/>
    <s v=""/>
  </r>
  <r>
    <s v="Palvelut"/>
    <s v="RUOKAVIRASTO-#1460879-v1-Palvelulupaus_2021_Ruokavirasto.XLSX"/>
    <x v="36"/>
    <s v="Eläimet - Viennin aloittaminen sisämarkkinat"/>
    <m/>
    <s v="Eläimet - Viennin aloittaminen sisämarkkinat"/>
    <x v="1"/>
    <m/>
    <m/>
    <m/>
    <m/>
    <s v=""/>
    <x v="0"/>
    <s v="Maa- ja metsätalousministeriö"/>
    <s v=""/>
  </r>
  <r>
    <s v="Palvelut"/>
    <s v="RUOKAVIRASTO-#1460879-v1-Palvelulupaus_2021_Ruokavirasto.XLSX"/>
    <x v="36"/>
    <s v="Eläimet - Viennin harjoittaminen sisämarkkinat"/>
    <s v="Asiakas täyttää sähköisen lähetteen näytteen lähettämisen yhteydessä"/>
    <s v="Eläimet - Viennin harjoittaminen sisämarkkinat"/>
    <x v="1"/>
    <s v="0.3"/>
    <s v="Q1/2021"/>
    <s v="Myös luonnollisille henkilöille"/>
    <m/>
    <s v=""/>
    <x v="0"/>
    <s v="Maa- ja metsätalousministeriö"/>
    <s v=""/>
  </r>
  <r>
    <s v="Palvelut"/>
    <s v="RUOKAVIRASTO-#1460879-v1-Palvelulupaus_2021_Ruokavirasto.XLSX"/>
    <x v="36"/>
    <s v="Eläimistä saatavat sivutuotteet toiminnan aloittaminen"/>
    <s v="Toimija hakee rekisteröintiä tai hyväksyntää toiminnan aloittamista varten. Tällä hetkellä aikataulutettu Q4/2024"/>
    <s v="Eläimistä saatavat sivutuotteet toiminnan aloittaminen"/>
    <x v="1"/>
    <s v="0.5"/>
    <s v="Myöhemmin"/>
    <s v="Myös luonnollisille henkilöille"/>
    <s v="Resurssien puute."/>
    <s v=""/>
    <x v="0"/>
    <s v="Maa- ja metsätalousministeriö"/>
    <s v=""/>
  </r>
  <r>
    <s v="Palvelut"/>
    <s v="RUOKAVIRASTO-#1460879-v1-Palvelulupaus_2021_Ruokavirasto.XLSX"/>
    <x v="36"/>
    <s v="Eläimistä saatavat sivutuotteet toiminnan harjoittaminen"/>
    <s v="Toimija tekee lakisääteiset ilmoitukset sivutuotetoiminnasta"/>
    <s v="Eläimistä saatavat sivutuotteet toiminnan harjoittaminen"/>
    <x v="1"/>
    <s v="0.5"/>
    <s v="Myöhemmin"/>
    <s v="Myös luonnollisille henkilöille"/>
    <m/>
    <s v=""/>
    <x v="0"/>
    <s v="Maa- ja metsätalousministeriö"/>
    <s v=""/>
  </r>
  <r>
    <s v="Palvelut"/>
    <s v="PLupaus_Helsinginkaupunki_2021.xlsx"/>
    <x v="8"/>
    <s v="Eläinperäisten elintarvikkeiden sisämarkkinatuonti"/>
    <s v="Elintarvikkeiden maahantuonti muista EU-maista."/>
    <s v="Eläinperäisten elintarvikkeiden sisämarkkinatuonti"/>
    <x v="0"/>
    <s v="1.1"/>
    <m/>
    <m/>
    <m/>
    <s v="Elintarvikelaki (23/2006)"/>
    <x v="1"/>
    <s v="Uusimaa"/>
    <s v="yli 100 000"/>
  </r>
  <r>
    <s v="Palvelut"/>
    <s v="RUOKAVIRASTO-#1460879-v1-Palvelulupaus_2021_Ruokavirasto.XLSX"/>
    <x v="36"/>
    <s v="Eläinlääkäreille tarjottavat laboratoriopalvelut"/>
    <s v="Toimija täyttää sähköisen lähetteen näytteen lähettämisen yhteydessä"/>
    <s v="Eläinlääkäreille tarjottavat laboratoriopalvelut"/>
    <x v="0"/>
    <s v="0.3"/>
    <s v="Q1/2021"/>
    <s v="Myös luonnollisille henkilöille"/>
    <s v="Resurssien puute"/>
    <s v=""/>
    <x v="0"/>
    <s v="Maa- ja metsätalousministeriö"/>
    <s v=""/>
  </r>
  <r>
    <s v="Palvelut"/>
    <s v="RUOKAVIRASTO-#1460879-v1-Palvelulupaus_2021_Ruokavirasto.XLSX"/>
    <x v="36"/>
    <s v="Eläinlääkärin ammatinharjoittaminen"/>
    <s v="Eläinlääkärin ammatinharjoittamiseen liittyvät toimet kuten laillistaminen ja väliaikaiset oikeudet. Nykyinen palveluntaso on riittävä."/>
    <s v="Eläinlääkärin ammatinharjoittaminen"/>
    <x v="0"/>
    <s v="0.5"/>
    <m/>
    <s v="Myös luonnollisille henkilöille"/>
    <m/>
    <s v=""/>
    <x v="0"/>
    <s v="Maa- ja metsätalousministeriö"/>
    <s v=""/>
  </r>
  <r>
    <s v="Palvelut"/>
    <s v="PLupaus_Porvoonkaupunki_2021.xlsx"/>
    <x v="6"/>
    <s v="Eläinsuojeluilmoitus"/>
    <s v="Voit ilmoittaa viranomaiselle eläinsuojelulain vastaisesta eläintenpidosta."/>
    <s v="Eläinsuojeluilmoitus"/>
    <x v="1"/>
    <s v="Ei digitoteutusta"/>
    <s v="Myöhemmin"/>
    <s v="Myös luonnollisille henkilöille"/>
    <s v="Valtion vastuulla oleva tehtävä, johon liittyviä tehtäviä kunnan viranhaltijat hoitavat. Kunta ei vastaa palvelujen digitalisoinnista."/>
    <s v="Eläinsuojelulaki (247/1996)"/>
    <x v="1"/>
    <s v="Uusimaa"/>
    <s v="40 001 - 100 000"/>
  </r>
  <r>
    <s v="Palvelut"/>
    <s v="Plupaus_2021_Rovaniemi (1).xlsx"/>
    <x v="18"/>
    <s v="Eläinsuojeluilmoitus"/>
    <s v="Ilmoitus kaltoin kohdellusta eläimestä eläinsuojeluviranomaiselle. Ilmoituksen voi tehdä kuka tahansa. Rovaniemen, Ranuan, Pellon, Ylitornion ja Kolarin alueella ilmoitus voidaan tehdä mm. Rovakaaren ympäristöterveydenhuoltoon."/>
    <s v="Eläinsuojeluilmoitus"/>
    <x v="1"/>
    <s v="Ei digitoteutusta"/>
    <s v="Myöhemmin"/>
    <s v="Myös luonnollisille henkilöille"/>
    <m/>
    <s v="Eläinsuojelulaki (247/1996)"/>
    <x v="1"/>
    <s v="Lappi"/>
    <s v="40 001 - 100 000"/>
  </r>
  <r>
    <s v="Palvelut"/>
    <s v="Plupaus_Mikkeli_2020.xlsx"/>
    <x v="14"/>
    <s v="Eläinsuojien, polttoainejakelupisteen tai  ilmoitusmenettely"/>
    <s v="Käsitellään lupapiste.fi -palvelun kautta, johon käyttäjä tunnistautuu sähköisesti. Kokonaan sähköinen palveluprosessi. Vastuualue: Ympäristöpalvelut"/>
    <s v="Eläinsuojien, polttoainejakelupisteen tai  ilmoitusmenettely"/>
    <x v="1"/>
    <s v="1.0"/>
    <m/>
    <s v="Myös luonnollisille henkilöille"/>
    <m/>
    <m/>
    <x v="1"/>
    <s v="Etelä-Savo"/>
    <s v="40 001 - 100 000"/>
  </r>
  <r>
    <s v="Palvelut"/>
    <s v="PLupaus_Helsinginkaupunki_2021.xlsx"/>
    <x v="8"/>
    <s v="Eläintarhan sivutuotelupa"/>
    <m/>
    <s v="Eläintarhan sivutuotelupa"/>
    <x v="0"/>
    <s v="0.5"/>
    <m/>
    <m/>
    <s v="Pieni volyymi"/>
    <s v="Laki eläimistä saatavista sivutuotteista (517/2015)"/>
    <x v="1"/>
    <s v="Uusimaa"/>
    <s v="yli 100 000"/>
  </r>
  <r>
    <s v="Palvelut"/>
    <s v="Plupaus_2021_Ranuan kunta_V2.xlsx"/>
    <x v="38"/>
    <s v="Eläintarhan sivutuotelupa"/>
    <s v="Eläintarha tarvitsee kunnaneläinlääkärin luvan, jos se käyttää eläintarhansa eläimiä muiden eläinten ruokintaan omassa eläintarhassaan."/>
    <s v="Eläintarhan sivutuotelupa"/>
    <x v="0"/>
    <s v="0.3"/>
    <m/>
    <s v="Vain elinkeinotoimintaa harjoittaville"/>
    <m/>
    <s v="Laki eläimistä saatavista sivutuotteista (517/2015)"/>
    <x v="1"/>
    <s v="Lappi"/>
    <s v="alle 6001"/>
  </r>
  <r>
    <s v="Palvelut"/>
    <s v="Plupaus_2021_Rovaniemi (1).xlsx"/>
    <x v="18"/>
    <s v="Eläintarhan sivutuotelupa"/>
    <s v="Eläintarhan lupa käyttää eläintarhansa eläimiä muiden eläinten ruokintaan omassa eläintarhassa. Rovakaaren ympäristöterveydenhuollon toiminta-alueella (Rovaniemi, Ranua, Pello, Ylitornio, Kolari) lupa haetaan valvontaeläinlääkäriltä vapaamuotoisella, kirjallisella lupahakemuksella."/>
    <s v="Eläintarhan sivutuotelupa"/>
    <x v="0"/>
    <s v="Ei digitoteutusta"/>
    <s v="Myöhemmin"/>
    <s v="Vain elinkeinotoimintaa harjoittaville"/>
    <m/>
    <s v="Laki eläimistä saatavista sivutuotteista (517/2015)"/>
    <x v="1"/>
    <s v="Lappi"/>
    <s v="40 001 - 100 000"/>
  </r>
  <r>
    <s v="Palvelut"/>
    <s v="PLupaus_Vaasa_2021.xlsx"/>
    <x v="9"/>
    <s v="Eläintarhan sivutuotelupa"/>
    <s v="Lupa eläintarhaeläinten ruokkimiseksi eläintarhaeläimillä."/>
    <s v="Eläintarhan sivutuotelupa"/>
    <x v="0"/>
    <s v="0.5"/>
    <s v="Myöhemmin"/>
    <s v="Vain elinkeinotoimintaa harjoittaville"/>
    <m/>
    <s v="Laki eläimistä saatavista sivutuotteista (517/2015)"/>
    <x v="1"/>
    <s v="Pohjanmaa"/>
    <s v="40 001 - 100 000"/>
  </r>
  <r>
    <s v="Palvelut"/>
    <s v="Plupaus_Kankaanpään kaupunki_2020.xlsx"/>
    <x v="40"/>
    <s v="Eläinten pitäminen-Eläintuet"/>
    <s v="Eläinten pitäjä voi hakea tukea toiminnan harjoittamiseen. Suurin osa tuista on jo mahdollista hakea sähköisen asointipalvelun kautta"/>
    <s v="Eläintenpidon ilmoitukset"/>
    <x v="5"/>
    <s v="0.3"/>
    <s v="Myöhemmin"/>
    <s v="Myös luonnollisille henkilöille"/>
    <m/>
    <s v="Eläintautilaki (441/2013)"/>
    <x v="1"/>
    <s v="Satakunta"/>
    <s v="10 001 - 20 000"/>
  </r>
  <r>
    <s v="Palvelut"/>
    <s v="Plupaus_Kankaanpään kaupunki_2020.xlsx"/>
    <x v="40"/>
    <s v="Eläinten pitoon liittyvän toiminnan aloittaminen- ilmoitukset"/>
    <s v="Toimija ilmoittaa eläinten pidon aloittamisesta kunnan maaseutuelinkeinoviranomaiselle"/>
    <s v="Eläintenpidon ilmoitukset"/>
    <x v="1"/>
    <s v="0.5"/>
    <s v="Myöhemmin"/>
    <s v="Myös luonnollisille henkilöille"/>
    <m/>
    <s v="Eläintautilaki (441/2013)"/>
    <x v="1"/>
    <s v="Satakunta"/>
    <s v="10 001 - 20 000"/>
  </r>
  <r>
    <s v="Palvelut"/>
    <s v="Plupaus_Kankaanpään kaupunki_2020.xlsx"/>
    <x v="40"/>
    <s v="Eläinten pidon lopettaminen-ilmoitukset"/>
    <s v="Ilmoitus eläintenpidon lopettamisesta rekisteriin"/>
    <s v="Eläintenpidon ilmoitukset"/>
    <x v="1"/>
    <s v="0.5"/>
    <s v="Q4/2022"/>
    <s v="Myös luonnollisille henkilöille"/>
    <m/>
    <s v="Eläintautilaki (441/2013)"/>
    <x v="1"/>
    <s v="Satakunta"/>
    <s v="10 001 - 20 000"/>
  </r>
  <r>
    <s v="Palvelut"/>
    <s v="RUOKAVIRASTO-#1460879-v1-Palvelulupaus_2021_Ruokavirasto.XLSX"/>
    <x v="36"/>
    <s v="Eläinten jalostus"/>
    <s v="Toimija hakee eläinjalostustoimintalain mukaisia hyväksyntiä ja todistuksia. Nykyinen toteutustaso riittävä."/>
    <s v="Eläinten jalostus"/>
    <x v="1"/>
    <s v="0.5"/>
    <m/>
    <s v="Vain elinkeinotoimintaa harjoittaville"/>
    <m/>
    <s v=""/>
    <x v="0"/>
    <s v="Maa- ja metsätalousministeriö"/>
    <s v=""/>
  </r>
  <r>
    <s v="Palvelut"/>
    <s v="RUOKAVIRASTO-#1460879-v1-Palvelulupaus_2021_Ruokavirasto.XLSX"/>
    <x v="36"/>
    <s v="Eläinten kuljetus"/>
    <s v="Toimija hakee lupaa eläinten kuljetuksiin liittyen (eläinkuljettajalupa, eläinkuljetusvälineen hyväksymistodistus sekä kuljettaja/hoitajan pätevyystodistus)"/>
    <s v="Eläinten kuljetus"/>
    <x v="1"/>
    <s v="0.5"/>
    <s v="Q4/2022"/>
    <s v="Myös luonnollisille henkilöille"/>
    <s v="Alkavassa ILMO -hankkeessa toteutetaan sähköinen asiointi."/>
    <s v=""/>
    <x v="0"/>
    <s v="Maa- ja metsätalousministeriö"/>
    <s v=""/>
  </r>
  <r>
    <s v="Palvelut"/>
    <s v="RUOKAVIRASTO-#1460879-v1-Palvelulupaus_2021_Ruokavirasto.XLSX"/>
    <x v="36"/>
    <s v="Eläinten pitäminen - Eläintuet"/>
    <s v="Eläinten pitäjä voi hakea tukea toiminnan harjoittamiseen. Suurin osa tukityypeistä on jo tällä hetkellä mahdollista hakea sähköisen asiointipalvelun (Vipu) kautta."/>
    <s v="Eläinten pitäminen - Eläintuet"/>
    <x v="5"/>
    <s v="0.3"/>
    <s v="Myöhemmin"/>
    <s v="Myös luonnollisille henkilöille"/>
    <s v="Haetaan parhaillaan tuottavuusrahaa. Mikäli tuottavuusrahaa ei saada, raha- ja toteuttajaresurssien puute."/>
    <s v=""/>
    <x v="0"/>
    <s v="Maa- ja metsätalousministeriö"/>
    <s v=""/>
  </r>
  <r>
    <s v="Palvelut"/>
    <s v="RUOKAVIRASTO-#1460879-v1-Palvelulupaus_2021_Ruokavirasto.XLSX"/>
    <x v="36"/>
    <s v="Eläinten pidon aloittaminen - Eläintuet"/>
    <s v="Toimija hakee julkista rahoitusta toiminnan aloittamiseen."/>
    <s v="Eläinten pitäminen - Eläintuet"/>
    <x v="5"/>
    <s v="1.0"/>
    <m/>
    <s v="Myös luonnollisille henkilöille"/>
    <m/>
    <s v=""/>
    <x v="0"/>
    <s v="Maa- ja metsätalousministeriö"/>
    <s v=""/>
  </r>
  <r>
    <s v="Palvelut"/>
    <s v="RUOKAVIRASTO-#1460879-v1-Palvelulupaus_2021_Ruokavirasto.XLSX"/>
    <x v="36"/>
    <s v="Eläinten pitäminen - Ilmoitukset"/>
    <s v="Toimija ilmoittaa eläinmääristä (nauta, lammas, vuohi ja sika), lakisääteinen ilmoitus"/>
    <s v="Eläinten pitäminen - Ilmoitukset"/>
    <x v="1"/>
    <s v="1.0"/>
    <m/>
    <s v="Myös luonnollisille henkilöille"/>
    <m/>
    <s v=""/>
    <x v="0"/>
    <s v="Maa- ja metsätalousministeriö"/>
    <s v=""/>
  </r>
  <r>
    <s v="Palvelut"/>
    <s v="RUOKAVIRASTO-#1460879-v1-Palvelulupaus_2021_Ruokavirasto.XLSX"/>
    <x v="36"/>
    <s v="Eläinten pidon  lopettaminen - Ilmoitukset"/>
    <s v="Ilmoitus eläintenpidon lopettamisesta Eläintenpitäjä- ja pitopaikkarekisteriin"/>
    <s v="Eläinten pitäminen - Ilmoitukset"/>
    <x v="1"/>
    <s v="1.1"/>
    <m/>
    <s v="Myös luonnollisille henkilöille"/>
    <m/>
    <s v=""/>
    <x v="0"/>
    <s v="Maa- ja metsätalousministeriö"/>
    <s v=""/>
  </r>
  <r>
    <s v="Palvelut"/>
    <s v="RUOKAVIRASTO-#1460879-v1-Palvelulupaus_2021_Ruokavirasto.XLSX"/>
    <x v="36"/>
    <s v="Eläinten pitäminen - Laboratoriopalvelut"/>
    <s v="Asiakas täyttää sähköisen lähetteen näytteen lähettämisen yhteydessä"/>
    <s v="Eläinten pitäminen - Laboratoriopalvelut"/>
    <x v="0"/>
    <s v="0.3"/>
    <s v="Q1/2021"/>
    <s v="Myös luonnollisille henkilöille"/>
    <s v="Rahoitus epävarmaa"/>
    <s v=""/>
    <x v="0"/>
    <s v="Maa- ja metsätalousministeriö"/>
    <s v=""/>
  </r>
  <r>
    <s v="Palvelut"/>
    <s v="RUOKAVIRASTO-#1460879-v1-Palvelulupaus_2021_Ruokavirasto.XLSX"/>
    <x v="36"/>
    <s v="Eläinten pitämiseen liittyvä toiminta - Ilmoitukset"/>
    <s v="Ilmoitus eläintenpidon aloittamisesta ja lopettamisesta vesiviljelyrekisteriin."/>
    <s v="Eläinten pitämiseen liittyvä toiminta -ilmoitukset"/>
    <x v="1"/>
    <s v="0.5"/>
    <s v="Myöhemmin"/>
    <s v="Myös luonnollisille henkilöille"/>
    <s v="Rahan ja resurssien puute"/>
    <m/>
    <x v="0"/>
    <s v="Maa- ja metsätalousministeriö"/>
    <s v=""/>
  </r>
  <r>
    <s v="Palvelut"/>
    <s v="RUOKAVIRASTO-#1460879-v1-Palvelulupaus_2021_Ruokavirasto.XLSX"/>
    <x v="36"/>
    <s v="Eläinten pitämiseen liittyvän toiminnan aloittaminen - Ilmoitukset"/>
    <s v="Ilmoitus eläintenpidon aloittamisesta Eläintenpitäjä- ja pitopaikkarekisteriin. "/>
    <s v="Eläinten pitämiseen liittyvän toiminnan aloittaminen - Ilmoitukset"/>
    <x v="1"/>
    <s v="1.1"/>
    <m/>
    <s v="Myös luonnollisille henkilöille"/>
    <m/>
    <s v=""/>
    <x v="0"/>
    <s v="Maa- ja metsätalousministeriö"/>
    <s v=""/>
  </r>
  <r>
    <s v="Palvelut"/>
    <s v="RUOKAVIRASTO-#1460879-v1-Palvelulupaus_2021_Ruokavirasto.XLSX"/>
    <x v="36"/>
    <s v="Eläinten pitämiseen liittyvän toiminnan aloittaminen - Luvat"/>
    <s v="Toimija hakee lupaa eläinten pitämiseen AVI:sta. Lupa tarvitaan, jos toimintamuotona on mm. sirkus, eläintarha tai eläinnäyttely. Tulevien lupahakemusten määrä 10 - 25 kpl vuosittain, joten palvelun nykyinen toteutustaso on riittävä"/>
    <s v="Eläinten pitämiseen liittyvän toiminnan aloittaminen - Luvat"/>
    <x v="0"/>
    <s v="0.3"/>
    <m/>
    <s v="Vain elinkeinotoimintaa harjoittaville"/>
    <m/>
    <s v=""/>
    <x v="0"/>
    <s v="Maa- ja metsätalousministeriö"/>
    <s v=""/>
  </r>
  <r>
    <s v="Palvelut"/>
    <s v="RUOKAVIRASTO-#1460879-v1-Palvelulupaus_2021_Ruokavirasto.XLSX"/>
    <x v="36"/>
    <s v="Eläinten tuonti - Laboratoriotutkimukset"/>
    <s v="Asiakas täyttää sähköisen lähetteen näytteen lähettämisen yhteydessä"/>
    <s v="Eläinten tuonti - Laboratoriotutkimukset"/>
    <x v="0"/>
    <s v="0.3"/>
    <s v="Q1/2021"/>
    <s v="Myös luonnollisille henkilöille"/>
    <s v="Resurssien puute"/>
    <s v=""/>
    <x v="0"/>
    <s v="Maa- ja metsätalousministeriö"/>
    <s v=""/>
  </r>
  <r>
    <s v="Palvelut"/>
    <s v="RUOKAVIRASTO-#1460879-v1-Palvelulupaus_2021_Ruokavirasto.XLSX"/>
    <x v="36"/>
    <s v="Eläinten välitys"/>
    <s v="Toimija ilmoittaa AVI:lle eläinvälitystoiminnan aloittamisesta ja lopettamisesta"/>
    <s v="Eläinten välitys"/>
    <x v="1"/>
    <s v="0.5"/>
    <s v="Q4/2022"/>
    <s v="Vain elinkeinotoimintaa harjoittaville"/>
    <s v="Alkavassa ILMO -hankkeessa toteutetaan sähköinen asiointi."/>
    <s v=""/>
    <x v="0"/>
    <s v="Maa- ja metsätalousministeriö"/>
    <s v=""/>
  </r>
  <r>
    <s v="Palvelut"/>
    <s v="Plupaus_2021_Turun kaupunki.xlsx"/>
    <x v="20"/>
    <s v="Ilmoitus eläintenpidosta ja ilmoitus eläintenpitopaikasta"/>
    <s v="Kuntien maaseutuelinkeinoviranomaiset ohjaavat ja neuvovat käyttäjiä eläintenpitopaikka- ja eläintenpitoilmoitusten kanssa"/>
    <s v="Eläintenpidon ilmoitukset"/>
    <x v="1"/>
    <s v="1.0"/>
    <m/>
    <s v="Myös luonnollisille henkilöille"/>
    <m/>
    <s v="Eläintautilaki (441/2013)"/>
    <x v="1"/>
    <s v="Varsinais-Suomi"/>
    <s v="yli 100 000"/>
  </r>
  <r>
    <s v="Palvelut"/>
    <s v="Plupaus_2021_Jyväskylän kaupunki_2021.xlsx"/>
    <x v="13"/>
    <s v="KRP - Ympäristönsuojelun luvat: Energiatuotantolaitoksen rekisteröinti-ilmoitus"/>
    <s v="Ilmoitus alle 50MW energiatuotantolaitoksen käyttöönotosta (jos ei tarvitse ympäristölupaa)"/>
    <s v="Energiatuotantolaitoksen rekisteröinti-ilmoitus"/>
    <x v="0"/>
    <s v="1.0"/>
    <m/>
    <s v="Myös luonnollisille henkilöille"/>
    <m/>
    <s v="Ympäristönsuojelulaki (527/2014)"/>
    <x v="1"/>
    <s v="Keski-Suomi"/>
    <s v="yli 100 000"/>
  </r>
  <r>
    <s v="Palvelut"/>
    <s v="Plupaus_Mikkeli_2020.xlsx"/>
    <x v="14"/>
    <s v="Erhe-laskun reklamaatio"/>
    <s v="Vapaamuotoinen ilmoitus sähköpostitse. Vastuutaho: Etelä-Savon Pelastuslaitos"/>
    <s v="Erhe-laskun reklamaatio"/>
    <x v="3"/>
    <s v="Ei digitoteutusta"/>
    <s v="Q4/2022"/>
    <s v="Myös luonnollisille henkilöille"/>
    <s v="Tavoitteena on valtakunnallinen sovellus vuoden 2022 loppuun mennessä. Aikatulu on haasteellinen ja maakuntauudistus vaikuttaa asiaan myös."/>
    <m/>
    <x v="1"/>
    <s v="Etelä-Savo"/>
    <s v="40 001 - 100 000"/>
  </r>
  <r>
    <s v="Palvelut"/>
    <s v="Plupaus_ALAVUS_2020.xlsx"/>
    <x v="12"/>
    <s v="Erikoiskuljetuslupahakemus"/>
    <s v="Tarvittava erikoiskuljetuslupa haetaan Ely-keskukselta"/>
    <s v="Erikoiskuljetuksen lupa"/>
    <x v="0"/>
    <s v="1.1"/>
    <m/>
    <m/>
    <m/>
    <m/>
    <x v="1"/>
    <s v="Pohjois-Pohjanmaa"/>
    <s v="alle 6001"/>
  </r>
  <r>
    <s v="Palvelut"/>
    <s v="Plupaus_ARA_2021.xlsx"/>
    <x v="31"/>
    <s v="Energia-avustukset"/>
    <s v="Avustuksen hakeminen asuinrakennusten energiatehokkuutta parantaviin korjaushankkeisiin"/>
    <s v="Energia-avustukset"/>
    <x v="5"/>
    <s v="1.0"/>
    <m/>
    <s v="Myös luonnollisille henkilöille"/>
    <m/>
    <m/>
    <x v="0"/>
    <s v="Ympäristöministeriö"/>
    <s v=""/>
  </r>
  <r>
    <s v="Palvelut"/>
    <s v="Plupaus_ARA_2021.xlsx"/>
    <x v="31"/>
    <s v="Energiatodistusrekisteri"/>
    <s v="Rekisteri energiatodistuksista ja niiden laatijoista"/>
    <s v="Energiatodistusrekisteri"/>
    <x v="3"/>
    <s v="1.0"/>
    <m/>
    <s v="Myös luonnollisille henkilöille"/>
    <m/>
    <m/>
    <x v="0"/>
    <s v="Ympäristöministeriö"/>
    <s v=""/>
  </r>
  <r>
    <s v="Palvelut"/>
    <s v="Plupaus_2021_Jyväskylän kaupunki_2021.xlsx"/>
    <x v="13"/>
    <s v="KRP - Lupa erikoiskuljetuksille"/>
    <s v="Lupa normaaliliikenteen mittarajat ja painorajoitukset ylittävälle kuljetukselle."/>
    <s v="Erikoiskuljetuksen lupa"/>
    <x v="0"/>
    <s v="1.0"/>
    <m/>
    <s v="Myös luonnollisille henkilöille"/>
    <s v="Haetaan ELY:n kautta"/>
    <m/>
    <x v="1"/>
    <s v="Keski-Suomi"/>
    <s v="yli 100 000"/>
  </r>
  <r>
    <s v="Palvelut"/>
    <s v="Palvelulupaus_2021_Verohallinto.xlsx"/>
    <x v="7"/>
    <s v="Ennakkoperintärekisteri"/>
    <s v="Ennakkoperintärekisteriin voi ilmoittautua ja rekisteröinnin päättää OmaVerossa. OmaVerossa rekisteriin voi ilmoittautua ja rekisteröinnin päättää ne, joilla on Y-tunnus."/>
    <s v="Ennakkoperintärekisteri"/>
    <x v="1"/>
    <s v="1.1"/>
    <m/>
    <s v="Vain elinkeinotoimintaa harjoittaville"/>
    <m/>
    <m/>
    <x v="0"/>
    <s v="Valtiovarainministeriö"/>
    <s v=""/>
  </r>
  <r>
    <s v="Palvelut"/>
    <s v="Plupaus_2021_Tulli.xlsx"/>
    <x v="1"/>
    <s v="Ennakkoratkaisu"/>
    <s v="Voit hakea Tullista sitovan ennakkoratkaisun väylämaksusta sekä maahantuonnin arvonlisäverosta ja valmisteverotuslain soveltamisesta."/>
    <s v="Ennakkoratkaisu"/>
    <x v="1"/>
    <s v="0.5"/>
    <s v="Myöhemmin"/>
    <s v="Myös luonnollisille henkilöille"/>
    <m/>
    <m/>
    <x v="0"/>
    <s v="Valtiovarainministeriö"/>
    <s v=""/>
  </r>
  <r>
    <s v="Palvelut"/>
    <s v="Palvelulupaus_2021_Verohallinto.xlsx"/>
    <x v="7"/>
    <s v="Ennakkoratkaisu"/>
    <s v="Yritykset ja yhteisöt voivat hakea eri verolajien ennakkoratkaisuja OmaVerossa."/>
    <s v="Ennakkoratkaisu"/>
    <x v="1"/>
    <s v="1.1"/>
    <m/>
    <s v="Myös luonnollisille henkilöille"/>
    <m/>
    <m/>
    <x v="0"/>
    <s v="Valtiovarainministeriö"/>
    <s v=""/>
  </r>
  <r>
    <s v="Palvelut"/>
    <s v="Palvelulupaus_2021_Verohallinto.xlsx"/>
    <x v="7"/>
    <s v="Ennakkovero"/>
    <s v="Yritykset ja yhteisöt voivat hakea ennakkoveroa, tehdä muutoksia ennakkoveroon ja hakea lisäennakkoa OmaVerossa."/>
    <s v="Ennakkovero"/>
    <x v="1"/>
    <s v="1.1"/>
    <m/>
    <s v="Myös luonnollisille henkilöille"/>
    <m/>
    <m/>
    <x v="0"/>
    <s v="Valtiovarainministeriö"/>
    <s v=""/>
  </r>
  <r>
    <s v="Palvelut"/>
    <s v="Palvelulupaus_2021_Verohallinto.xlsx"/>
    <x v="7"/>
    <s v="Ennakonpidätystiedot maksajille"/>
    <s v="Yrityksen ja yhteisöt voivat kysellä API rajapinnan kautta suorituksensaajan ennakonpidätystiedot ennen suorituksen maksamista."/>
    <s v="Ennakonpidätystiedot maksajille"/>
    <x v="6"/>
    <s v="1.1"/>
    <m/>
    <s v="Myös luonnollisille henkilöille"/>
    <m/>
    <m/>
    <x v="0"/>
    <s v="Valtiovarainministeriö"/>
    <s v=""/>
  </r>
  <r>
    <s v="Palvelut"/>
    <s v="Palvelulupaus_2021_Verohallinto.xlsx"/>
    <x v="7"/>
    <s v="Ennakonpidätystietojen suorasiirto maksajille"/>
    <s v="Yritykset ja yhteisöt saavat peruslaskennan ennakonpidätystiedot suorasiirtomenettelyllä"/>
    <s v="Ennakonpidätystietojen suorasiirto"/>
    <x v="2"/>
    <s v="1.1"/>
    <m/>
    <s v="Myös luonnollisille henkilöille"/>
    <m/>
    <m/>
    <x v="0"/>
    <s v="Valtiovarainministeriö"/>
    <s v=""/>
  </r>
  <r>
    <s v="Palvelut"/>
    <s v="Plupaus_2021_Patentti- ja rekisterihal.xlsx"/>
    <x v="41"/>
    <s v="eOLF (Epoline Online Filing) - patentti ja hyödyllisyysmalli"/>
    <s v="Asiantuntijoille suunnattu sähköinen patenttihakemuspalvelu"/>
    <s v="eOLF (Epoline Online Filing) - patentti ja hyödyllisyysmalli"/>
    <x v="0"/>
    <s v="1.0"/>
    <m/>
    <s v="Myös luonnollisille henkilöille"/>
    <s v="Päätökset oman asiakirjapalvelun kautta."/>
    <m/>
    <x v="0"/>
    <s v="Työ- ja elinkeinoministeriö"/>
    <s v=""/>
  </r>
  <r>
    <s v="Palvelut"/>
    <s v="Plupaus_2021_Tulli.xlsx"/>
    <x v="1"/>
    <s v="EORI-numeron hakeminen"/>
    <s v="Suomalainen yritys hakee EU-alueen tulli-ilmoituksissa käytettävää EORI-numeroa Tullista."/>
    <s v="EORI-numeron hakeminen"/>
    <x v="0"/>
    <s v="1.1"/>
    <m/>
    <s v="Vain elinkeinotoimintaa harjoittaville"/>
    <m/>
    <m/>
    <x v="0"/>
    <s v="Valtiovarainministeriö"/>
    <s v=""/>
  </r>
  <r>
    <s v="Palvelut"/>
    <s v="Plupaus_2021_Turun kaupunki.xlsx"/>
    <x v="20"/>
    <s v="Raskaan liikenteen erityislupa Turun keskusta-alueelle"/>
    <s v="Yli 15 metriä pitkät ajoneuvot tarvitsevat erityisluvan ajaakseen Turun keskusta-alueen rajoitusalueella."/>
    <s v="Erikoiskuljetuksen lupa"/>
    <x v="0"/>
    <s v="0.3"/>
    <m/>
    <s v="Myös luonnollisille henkilöille"/>
    <s v="Toteutus ePermit-palvelussa mahdollinen, mutta asiakkaat todennäköisesti eivät käyttäisi sähköistä asiointia"/>
    <m/>
    <x v="1"/>
    <s v="Varsinais-Suomi"/>
    <s v="yli 100 000"/>
  </r>
  <r>
    <s v="Palvelut"/>
    <s v="Plupaus_2021_Turun kaupunki.xlsx"/>
    <x v="20"/>
    <s v="Erikoiskuljetukset"/>
    <s v="Hakija jättää hakemuksen ELY-keskukselle, joka kadunkäyttösopimuksen mukaan joko myöntää luvan erikoiskuljetukselle suoraan tai alistaa ylimassaisen kuljetuksen reittiluvan Turun kaupungin päätettäväksi"/>
    <s v="Erikoiskuljetuksen lupa"/>
    <x v="0"/>
    <s v="0.5"/>
    <m/>
    <s v="Vain elinkeinotoimintaa harjoittaville"/>
    <s v="Kuormakaaviot ovat ainoastaan paperisessa muodossa"/>
    <m/>
    <x v="1"/>
    <s v="Varsinais-Suomi"/>
    <s v="yli 100 000"/>
  </r>
  <r>
    <s v="Palvelut"/>
    <s v="PLupaus_Jämsä_2021.xlsx"/>
    <x v="42"/>
    <s v="Etätyötilan varaus (Jämsä Tehdas -hanke)"/>
    <s v="Asiakas varaa etätyötilan sähköisestä varausjärjestelmästä"/>
    <s v="Etätyötilan varaus (Jämsä Tehdas -hanke)"/>
    <x v="3"/>
    <s v="1.0"/>
    <m/>
    <s v="Myös luonnollisille henkilöille"/>
    <m/>
    <m/>
    <x v="1"/>
    <s v="Keski-Suomi"/>
    <s v="20 001 - 40 000"/>
  </r>
  <r>
    <s v="Palvelut"/>
    <s v="PLupaus_Helsinginkaupunki_2021.xlsx"/>
    <x v="8"/>
    <s v="Haaskaruokintapaikan rekisteröinti"/>
    <s v="Eläinperäisten sivutuotteiden käytöstä luonnonvaraisten eläinten ruokinnassa on tehtävä ilmoitus haaskapaikkarekisteriin ennen haaskatoiminnan aloittamista. Lisätietoa ja rekisteröintilomake löytyvät Ruokaviraston verkkosivuilta. Ilmoituksen voi tehdä myös Ruokaviraston verkkopalvelussa. Täytetty lomake lähetetään Helsingin ympäristöpalveluiden eläinlääkärille."/>
    <s v="Haaskaruokintapaikan rekisteröinti"/>
    <x v="1"/>
    <s v="0.5"/>
    <m/>
    <m/>
    <s v="Pieni volyymi"/>
    <s v="Laki eläimistä saatavista sivutuotteista (517/2015)"/>
    <x v="1"/>
    <s v="Uusimaa"/>
    <s v="yli 100 000"/>
  </r>
  <r>
    <s v="Palvelut"/>
    <s v="Plupaus_2021_Oulun kaupunki.xlsx"/>
    <x v="15"/>
    <s v="Haaskaruokintapaikan rekisteröinti"/>
    <s v="Haaskaruokintapaikkojen pito edellyttää haaskaruokintapaikan rekisteröintiä."/>
    <s v="Haaskaruokintapaikan rekisteröinti"/>
    <x v="1"/>
    <s v="Ei digitoteutusta"/>
    <s v="Myöhemmin"/>
    <s v="Vain elinkeinotoimintaa harjoittaville"/>
    <s v="Ilmoitukset Eläinlääkintähuollon puolelle"/>
    <s v="Laki eläimistä saatavista sivutuotteista (517/2015)"/>
    <x v="1"/>
    <s v="Pohjois-Pohjanmaa"/>
    <s v="yli 100 000"/>
  </r>
  <r>
    <s v="Palvelut"/>
    <s v="Traficom_Digipalvelulupaus_2021.XLSX"/>
    <x v="0"/>
    <s v="Erikoiskuljetusten liikenteenohjaajien koulutuslupa"/>
    <s v="Traficom hyväksyy erikoiskuljetusten liikenteenohjaajien koulutuskeskukset."/>
    <s v="Erikoiskuljetusten liikenteenohjaajien koulutuslupa"/>
    <x v="0"/>
    <s v="0.3"/>
    <s v="Myöhemmin"/>
    <s v="Vain elinkeinotoimintaa harjoittaville"/>
    <s v="Yleinen taloudellinen tilanne"/>
    <m/>
    <x v="0"/>
    <s v="Liikenne- ja viestintäministeriö"/>
    <s v=""/>
  </r>
  <r>
    <s v="Palvelut"/>
    <s v="Traficom_Digipalvelulupaus_2021.XLSX"/>
    <x v="0"/>
    <s v="Erityiskilpihakemus"/>
    <s v="Ajoneuvoon voi hankkia erityiskilven, jonka kirjain- ja numeroyhdistelmän voi itse valita."/>
    <s v="Erityiskilpihakemus"/>
    <x v="0"/>
    <s v="0.5"/>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0"/>
    <s v="Liikenne- ja viestintäministeriö"/>
    <s v=""/>
  </r>
  <r>
    <s v="Palvelut"/>
    <s v="Plupaus_ARA_2021.xlsx"/>
    <x v="31"/>
    <s v="Erityísryhmien investointiavustus"/>
    <s v="Avustuksen hakupalvelu"/>
    <s v="Erityísryhmien investointiavustus"/>
    <x v="5"/>
    <s v="0.5"/>
    <s v="Q4/2022"/>
    <s v="Vain elinkeinotoimintaa harjoittaville"/>
    <m/>
    <m/>
    <x v="0"/>
    <s v="Ympäristöministeriö"/>
    <s v=""/>
  </r>
  <r>
    <s v="Palvelut"/>
    <s v="Traficom_Digipalvelulupaus_2021.XLSX"/>
    <x v="0"/>
    <s v="Erivapaus luotsinkäyttövelvolisuudesta"/>
    <s v="Aluskohtainen lupakirja, joka voidaan myöntää aluksen päällikölle tai perämiehelle, jos aluksen bruttovetoisuus on alle 3700. Vapautus luotsinkäytöstä edellyttää kuitenkin, että aluksen päällikölle on myönnetty erivapaus. Erivapaus luotsinkäyttövelvollisuudesta voidaan myöntää yksittäiselle tai useammalle väylälle. "/>
    <s v="Erivapaus luotsinkäyttövelvolisuudesta"/>
    <x v="0"/>
    <s v="0.3"/>
    <s v="Myöhemmin"/>
    <s v="Myös luonnollisille henkilöille"/>
    <s v="Yleinen taloudellinen tilanne"/>
    <m/>
    <x v="0"/>
    <s v="Liikenne- ja viestintäministeriö"/>
    <s v=""/>
  </r>
  <r>
    <s v="Palvelut"/>
    <s v="Palvelulupaus_2021_Verohallinto.xlsx"/>
    <x v="7"/>
    <s v="Eräiden yleishyödyllisten yhteisöjen veronhuojennus"/>
    <s v="Verohallinto voi vapauttaa yleishyödyllisen yhteisön kokonaan tai osittain suorittamasta tuloveroa eräiden yleishyödyllisten yhteisöjen veronhuojennuksista annetun lain (1976/680) mukaisesti. Veronhuojennusta voi hakea OmaVerossa tai paperilomakkeella."/>
    <s v="Eräiden yleishyödyllisten yhteisöjen veronhuojennus"/>
    <x v="0"/>
    <s v="1.1"/>
    <m/>
    <s v="Vain elinkeinotoimintaa harjoittaville"/>
    <m/>
    <m/>
    <x v="0"/>
    <s v="Valtiovarainministeriö"/>
    <s v=""/>
  </r>
  <r>
    <s v="Palvelut"/>
    <s v="PLupaus_Pyhäjärvi_2021.xlsx"/>
    <x v="16"/>
    <s v="Haaskaruokintapaikan rekisteröinti"/>
    <m/>
    <s v="Haaskaruokintapaikan rekisteröinti"/>
    <x v="1"/>
    <s v="Ei digitoteutusta"/>
    <s v="Q4/2022"/>
    <s v="Myös luonnollisille henkilöille"/>
    <m/>
    <s v="Laki eläimistä saatavista sivutuotteista (517/2015)"/>
    <x v="1"/>
    <s v="Pohjois-Pohjanmaa"/>
    <s v="alle 6001"/>
  </r>
  <r>
    <s v="Palvelut"/>
    <s v="RUOKAVIRASTO-#1460879-v1-Palvelulupaus_2021_Ruokavirasto.XLSX"/>
    <x v="36"/>
    <s v="EU:n yhteisen kalastuspolitiikan rikkomusasiat"/>
    <s v="EU:n yhteisen  kalastuspolitiikan  sääntöihin kohdistuneiden rikkomusten käsittely ja päätöksenteko"/>
    <s v="EU:n yhteisen kalastuspolitiikan rikkomusasiat"/>
    <x v="1"/>
    <s v="0.3"/>
    <s v="Myöhemmin"/>
    <s v="Myös luonnollisille henkilöille"/>
    <m/>
    <m/>
    <x v="0"/>
    <s v="Maa- ja metsätalousministeriö"/>
    <s v=""/>
  </r>
  <r>
    <s v="Palvelut"/>
    <s v="Plupaus_2021_Tulli.xlsx"/>
    <x v="1"/>
    <s v="EU-Ahvenanmaa -kaupan kotitullauslupa"/>
    <s v="Tulli-ilmoitus voidaan tehdä kirjanpitomerkinnällä yrityksen omassa kirjanpidossa ja antaa myöhemmin täydentävä ilmoitus."/>
    <s v="EU-Ahvenanmaa -kaupan kotitullauslupa"/>
    <x v="0"/>
    <s v="0.5"/>
    <m/>
    <s v="Vain elinkeinotoimintaa harjoittaville"/>
    <s v="Lupatyypin jatko selviää vuoden 2021 aikana, ilmeisesti poistuu."/>
    <m/>
    <x v="0"/>
    <s v="Valtiovarainministeriö"/>
    <s v=""/>
  </r>
  <r>
    <s v="Palvelut"/>
    <s v="Plupaus_2021_Tulli.xlsx"/>
    <x v="1"/>
    <s v="EU-kaupan maksunlykkäys- ja yleisvakuuslupa"/>
    <s v="Lupa oikeuttaa tuonnissa yksinkertaistetun ilmoituksen menettelyn käyttöön."/>
    <s v="EU-kaupan maksunlykkäys- ja yleisvakuuslupa"/>
    <x v="0"/>
    <s v="0.5"/>
    <m/>
    <s v="Vain elinkeinotoimintaa harjoittaville"/>
    <s v="Lupatyypin jatko selviää vuoden 2021 aikana, ilmeisesti poistuu."/>
    <m/>
    <x v="0"/>
    <s v="Valtiovarainministeriö"/>
    <s v=""/>
  </r>
  <r>
    <s v="Palvelut"/>
    <s v="Plupaus_2021_Tulli.xlsx"/>
    <x v="1"/>
    <s v="EUR.1- ja A.TR.-tavaratodistusten vahvistaminen"/>
    <s v="Tulli vahvistaa viejäyrityksen tai sen valtuutetun edustajan täyttämiä EUR.1- ja A.TR.-todistuksia."/>
    <s v="EUR.1- ja A.TR.-tavaratodistusten vahvistaminen"/>
    <x v="0"/>
    <s v="Ei digitoteutusta"/>
    <s v="Myöhemmin"/>
    <s v="Myös luonnollisille henkilöille"/>
    <s v="Perustuu EU-tason sopimuksiin"/>
    <m/>
    <x v="0"/>
    <s v="Valtiovarainministeriö"/>
    <s v=""/>
  </r>
  <r>
    <s v="Palvelut"/>
    <s v="PLupaus_SM_2021.XLSX"/>
    <x v="43"/>
    <s v="EU:n sisäasioiden rahastojen ohjelmakausi 2021-2027"/>
    <s v="EU:n sisäasioiden rahastojen ohjelmakausi 2021-2027"/>
    <s v="EUSA-rahastot"/>
    <x v="5"/>
    <s v="0.9"/>
    <s v="Q4/2022"/>
    <s v="Vain elinkeinotoimintaa harjoittaville"/>
    <m/>
    <m/>
    <x v="0"/>
    <s v="Sisäministeriö"/>
    <s v=""/>
  </r>
  <r>
    <s v="Palvelut"/>
    <s v="PLupaus_SM_2021.XLSX"/>
    <x v="43"/>
    <s v="EU:n sisäasioiden rahastojen ohjelmakausi 2014-2020"/>
    <s v="EU:n sisäasioiden rahastojen ohjelmakausi 2014-2020"/>
    <s v="EUSA-rahastot (sähköinen järjestelmä EUSA-järjestelmä)"/>
    <x v="5"/>
    <s v="1.0"/>
    <m/>
    <s v="Vain elinkeinotoimintaa harjoittaville"/>
    <m/>
    <m/>
    <x v="0"/>
    <s v="Sisäministeriö"/>
    <s v=""/>
  </r>
  <r>
    <s v="Palvelut"/>
    <s v="Traficom_Digipalvelulupaus_2021.XLSX"/>
    <x v="0"/>
    <s v="EU-yksittäishyväksyntä (tuleva palvleu, josta ei vielä tietoa Traficom.fi:ssä tai suomi.fi:ssä)"/>
    <s v="Hae ajoneuvolle EU-yksittäishyväksyntää."/>
    <s v="EU-yksittäishyväksyntä (tuleva palvleu, josta ei vielä tietoa Traficom.fi:ssä tai suomi.fi:ssä)"/>
    <x v="0"/>
    <s v="Ei digitoteutusta"/>
    <s v="Myöhemmin"/>
    <s v="Myös luonnollisille henkilöille"/>
    <s v="Yleinen taloudellinen tilanne"/>
    <m/>
    <x v="0"/>
    <s v="Liikenne- ja viestintäministeriö"/>
    <s v=""/>
  </r>
  <r>
    <s v="Palvelut"/>
    <s v="Plupaus_BusinessFinland_2021.xlsx"/>
    <x v="34"/>
    <s v="Expert search"/>
    <s v="Haku ja toimeksiantopalvelu, jossa yritys voi etsiä palveluntarjoajia innovaatioseteli, kansainvälistymis- ja tuotekehityshankkeisiin."/>
    <s v="Expert search"/>
    <x v="2"/>
    <s v="0.5"/>
    <s v="Q4/2022"/>
    <s v="Vain elinkeinotoimintaa harjoittaville"/>
    <s v="Edellyttää, että ulkomaalaisten henkilöiden (myös EU:n ulkopuolisille) vahvalle tunnistamiselle on olemassa kansallinen ratkaisu. Saavutettavuus analyysi menossa 05-06/2020."/>
    <m/>
    <x v="0"/>
    <s v="Työ- ja elinkeinoministeriö"/>
    <s v=""/>
  </r>
  <r>
    <s v="Palvelut"/>
    <s v="Plupaus_BusinessFinland_2021.xlsx"/>
    <x v="34"/>
    <s v="Finnish supplier list"/>
    <s v="Suomalaisen tarjooman hakupalvelu, joka sisältää 1500 vientiyrityksen yritys, tuote ja palvelutiedot. Yritykset vastaavat itse oman vientiprofiilin&quot; ylläpidosta.&quot;"/>
    <s v="Finnish supplier list"/>
    <x v="2"/>
    <s v="0.5"/>
    <s v="Q4/2022"/>
    <s v="Vain elinkeinotoimintaa harjoittaville"/>
    <s v="Master tiedon hallinta, julkiset hankinnat"/>
    <m/>
    <x v="0"/>
    <s v="Työ- ja elinkeinoministeriö"/>
    <s v=""/>
  </r>
  <r>
    <s v="Palvelut"/>
    <s v="Plupaus_Finnvera Oyj_2021.xlsx"/>
    <x v="44"/>
    <s v="Finnveran rahoituspalvelu: Finnveran rahoituspalvelut ovat suomalaisten asiakkaiden digitaalisesti haettavissa"/>
    <s v="Finnvera parantaa ja monipuolistaa yritysten rahoitusmahdollisuuksia lainoin, takauksin ja vienninrahoituspalveluin"/>
    <s v="Finnveran rahoituspalvelu: Finnveran rahoituspalvelut ovat suomalaisten asiakkaiden digitaalisesti haettavissa"/>
    <x v="5"/>
    <s v="1.0"/>
    <m/>
    <s v="Myös luonnollisille henkilöille"/>
    <m/>
    <m/>
    <x v="0"/>
    <s v="Työ- ja elinkeinoministeriö"/>
    <s v=""/>
  </r>
  <r>
    <s v="Palvelut"/>
    <s v="Traficom_Digipalvelulupaus_2021.XLSX"/>
    <x v="0"/>
    <s v="Fi-verkkotunnuksen hallinnointi"/>
    <s v="Fi-verkkotunnuksen hakeminen (merkitseminen) fi-verkkotunnusrekisteriin ja olemassa olevien tietojen ylläpito. Asiointipalvelun osalta ei ole kehittämistarvetta."/>
    <s v="Fi-verkkotunnuksen hallinnointi"/>
    <x v="0"/>
    <s v="0.5"/>
    <m/>
    <s v="Myös luonnollisille henkilöille"/>
    <m/>
    <m/>
    <x v="0"/>
    <s v="Liikenne- ja viestintäministeriö"/>
    <s v=""/>
  </r>
  <r>
    <s v="Palvelut"/>
    <s v="Traficom_Digipalvelulupaus_2021.XLSX"/>
    <x v="0"/>
    <s v="Fi-verkkotunnuksen poistovaatimus"/>
    <s v="Poistovaatimuksella voit vaatia omaa suojattua nimeäsi tai tavaramerkkiäsi loukkaavan verkkotunnuksen poistamista ja siirtoa itsellesi. Asiointipalvelun osalta ei ole kehittämistarvetta."/>
    <s v="Fi-verkkotunnuksen poistovaatimus"/>
    <x v="0"/>
    <s v="0.5"/>
    <m/>
    <s v="Myös luonnollisille henkilöille"/>
    <m/>
    <m/>
    <x v="0"/>
    <s v="Liikenne- ja viestintäministeriö"/>
    <s v=""/>
  </r>
  <r>
    <s v="Palvelut"/>
    <s v="Traficom_Digipalvelulupaus_2021.XLSX"/>
    <x v="0"/>
    <s v="Fi-verkkotunnusvälittäjäksi ilmoittautuminen"/>
    <s v="Vahvistus Fi-verkkotunnusvälittäjäksi aikovan on ilmoittauduttava Traficomille ja luotava asiointitili. Asiointipalvelun osalta ei ole kehittämistarvetta."/>
    <s v="Fi-verkkotunnusvälittäjäksi ilmoittautuminen"/>
    <x v="1"/>
    <s v="0.5"/>
    <m/>
    <s v="Myös luonnollisille henkilöille"/>
    <m/>
    <m/>
    <x v="0"/>
    <s v="Liikenne- ja viestintäministeriö"/>
    <s v=""/>
  </r>
  <r>
    <s v="Palvelut"/>
    <s v="SLHK-Palvelulupaus2021.xlsx"/>
    <x v="45"/>
    <s v="Granlund Manager"/>
    <s v="Palvelupyyntöjen ja vikailmoitusten jättäminen ja seuranta"/>
    <s v="Granlund Manager"/>
    <x v="3"/>
    <s v="1.0"/>
    <m/>
    <s v="Myös luonnollisille henkilöille"/>
    <s v="Osaaminen, haluttomuus, väärä kanava"/>
    <m/>
    <x v="0"/>
    <s v="Opetus- ja kulttuuriministeriö"/>
    <s v=""/>
  </r>
  <r>
    <s v="Palvelut"/>
    <s v="Plupaus_2021_Rovaniemi (1).xlsx"/>
    <x v="18"/>
    <s v="Haaskaruokintapaikan rekisteröinti ja ilmoitus haaskalle viedyn sivutuotteen määrästä"/>
    <s v="Haaskaruokintapaikan rekisteröinnin tekee Rovakaaren ympäristöterveydenhuollon toiminta-alueella (Rovaniemi, Ranua, Pello, Ylitornio, Kolari) valvontaeläinlääkäri. Ilmoitukset tehdään Ruokaviraston tulostettavilla lomakkeilla. Rekisteriä ylläpitää Ruokavirasto. Haaskanpitäjän ilmoitettava valvontaeläinlääkärille kuukausittain haaskaruokintapaikalle toimittama haaskamateriaalin määrä."/>
    <s v="Haaskaruokintapaikan rekisteröinti"/>
    <x v="1"/>
    <s v="0.3"/>
    <s v="Myöhemmin"/>
    <s v="Myös luonnollisille henkilöille"/>
    <s v="Asionnin aloitus tapahtuu Ruokaviraston lomakkeilla, toteutus riippuu Ruokavirastosta"/>
    <s v="Laki eläimistä saatavista sivutuotteista (517/2015)"/>
    <x v="1"/>
    <s v="Lappi"/>
    <s v="40 001 - 100 000"/>
  </r>
  <r>
    <s v="Palvelut"/>
    <s v="Plupaus_2021_Turun kaupunki.xlsx"/>
    <x v="20"/>
    <s v="Haaskaruokintapaikan rekisteröinti"/>
    <s v="Ota yhteyttä oman kuntasi kunnaneläinlääkäriin, joka rekisteröi haaskapaikan eläintenpito- ja pitopaikkarekisterin sisältämään haaskaruokintapaikkarekisteriin"/>
    <s v="Haaskaruokintapaikan rekisteröinti"/>
    <x v="1"/>
    <s v="1.0"/>
    <m/>
    <s v="Myös luonnollisille henkilöille"/>
    <m/>
    <s v="Laki eläimistä saatavista sivutuotteista (517/2015)"/>
    <x v="1"/>
    <s v="Varsinais-Suomi"/>
    <s v="yli 100 000"/>
  </r>
  <r>
    <s v="Palvelut"/>
    <s v="Plupaus_2021_Jyväskylän kaupunki_2021.xlsx"/>
    <x v="13"/>
    <s v="KRP - Ympäristönsuojelun luvat: Kemikaalisäiliön jättäminen maaperään"/>
    <s v="Lupa jättää kemikaaliusäiliö maaperään"/>
    <s v="Hakemus käytöstä poistetun kemikaalisäiliön jättämiseksi maahan"/>
    <x v="0"/>
    <s v="1.0"/>
    <m/>
    <s v="Myös luonnollisille henkilöille"/>
    <m/>
    <s v="Ympäristönsuojelulaki (527/2014)"/>
    <x v="1"/>
    <s v="Keski-Suomi"/>
    <s v="yli 100 000"/>
  </r>
  <r>
    <s v="Palvelut"/>
    <s v="Plupaus_2021_Lieksan kaupunki.xlsx"/>
    <x v="46"/>
    <s v="Hakemus käytöstä poistetun öljysäiliön jättämiseksi maahan"/>
    <m/>
    <s v="Hakemus käytöstä poistetun kemikaalisäiliön jättämiseksi maahan"/>
    <x v="0"/>
    <s v="0.9"/>
    <s v="Myöhemmin"/>
    <s v="Myös luonnollisille henkilöille"/>
    <m/>
    <s v="Ympäristönsuojelulaki (527/2014)"/>
    <x v="1"/>
    <s v="Pohjois-Karjala"/>
    <s v="10 001 - 20 000"/>
  </r>
  <r>
    <s v="Palvelut"/>
    <s v="Plupaus_2021_Oulun kaupunki.xlsx"/>
    <x v="15"/>
    <s v="Hakemus käytöstä poistetun öljysäiliön jättämiseksi maahan"/>
    <s v="Käytöstä poistetut maanalaiset öljysäiliöt on poistettava maasta kunnan ympäristönsuojelumääräysten mukaan."/>
    <s v="Hakemus käytöstä poistetun kemikaalisäiliön jättämiseksi maahan"/>
    <x v="0"/>
    <s v="0.9"/>
    <m/>
    <s v="Myös luonnollisille henkilöille"/>
    <m/>
    <s v="Ympäristönsuojelulaki (527/2014)"/>
    <x v="1"/>
    <s v="Pohjois-Pohjanmaa"/>
    <s v="yli 100 000"/>
  </r>
  <r>
    <s v="Palvelut"/>
    <s v="Traficom_Digipalvelulupaus_2021.XLSX"/>
    <x v="0"/>
    <s v="Hae ajoneuvolle vientirekisteröintiä"/>
    <s v="Vientirekisteröinti on väliaikainen rekisteröinti ajoneuvon siirtämiseksi Suomesta ulkomaille."/>
    <s v="Hae ajoneuvolle vientirekisteröintiä"/>
    <x v="0"/>
    <s v="0.3"/>
    <s v="Myöhemmin"/>
    <s v="Myös luonnollisille henkilöille"/>
    <s v="Asiakirjat (mm.ennakkoilmoitustodistus) on toimitettava liitteeksi alkuperäisenä (lainsäädännöstä tuleva vaatimus)."/>
    <m/>
    <x v="0"/>
    <s v="Liikenne- ja viestintäministeriö"/>
    <s v=""/>
  </r>
  <r>
    <s v="Palvelut"/>
    <s v="Traficom_Digipalvelulupaus_2021.XLSX"/>
    <x v="0"/>
    <s v="Hae ennakkoilmoittajaksi"/>
    <s v="Ennakkoilmoituksella tarkoitetaan uuden tai keskeneräisen ajoneuvon tietojen ilmoittamista rekisterinpitäjälle eli Traficomille ennen ajoneuvon ensimmäistä käyttöönottoa ja ensirekisteröintiä. Ennakkoilmoitus on vaihtoehto rekisteröintikatsastukselle tai yksittäishyväksynnälle. Ennakkoilmoitus soveltuu mm. valmistajan edustajalle, joka maahantuo suuria määriä uusia, käyttämättömiä ajoneuvoja"/>
    <s v="Hae ennakkoilmoittajaksi"/>
    <x v="0"/>
    <s v="Ei digitoteutusta"/>
    <s v="Myöhemmin"/>
    <s v="Vain elinkeinotoimintaa harjoittaville"/>
    <s v="Yleinen taloudellinen tilanne"/>
    <m/>
    <x v="0"/>
    <s v="Liikenne- ja viestintäministeriö"/>
    <s v=""/>
  </r>
  <r>
    <s v="Palvelut"/>
    <s v="Traficom_Digipalvelulupaus_2021.XLSX"/>
    <x v="0"/>
    <s v="Hae harrasterakenteisen ilma-aluksen hyväksyntää"/>
    <s v="Harrasterakenteisten ilma-alusten suunnittelulle ja suurten muutos- ja korjaustöiden suunnittelulle tarvitaan ilmailuviranomaisen hyväksyntä. Erillistä suunnittelun hyväksyntää ei tarvita, jos ilma-alus tehdään tunnettujen piirustusten mukaisesti. Jos ilma-aluksen suunnittelusta poiketaan siten, että suuren muutostyön määritelmä täyttyy, tulee suunnitelmalle hakea hyväksyntä ennen ilma-aluksen rakentamista (esim. alkuperäisestä suunnitelmasta poikkeava moottorityyppi)."/>
    <s v="Hae harrasterakenteisen ilma-aluksen hyväksyntää"/>
    <x v="0"/>
    <s v="0.3"/>
    <s v="Myöhemmin"/>
    <s v="Myös luonnollisille henkilöille"/>
    <s v="Yleinen taloudellinen tilanne"/>
    <m/>
    <x v="0"/>
    <s v="Liikenne- ja viestintäministeriö"/>
    <s v=""/>
  </r>
  <r>
    <s v="Palvelut"/>
    <s v="Traficom_Digipalvelulupaus_2021.XLSX"/>
    <x v="0"/>
    <s v="Hae hyväksyntää lentoaseman muutokselle"/>
    <m/>
    <s v="Hae hyväksyntää lentoaseman muutokselle"/>
    <x v="0"/>
    <s v="0.3"/>
    <s v="Myöhemmin"/>
    <s v="Vain elinkeinotoimintaa harjoittaville"/>
    <s v="Yleinen taloudellinen tilanne"/>
    <m/>
    <x v="0"/>
    <s v="Liikenne- ja viestintäministeriö"/>
    <s v=""/>
  </r>
  <r>
    <s v="Palvelut"/>
    <s v="Traficom_Digipalvelulupaus_2021.XLSX"/>
    <x v="0"/>
    <s v="Hae hyväksytyksi asiantuntijaksi"/>
    <s v="Hyväksytty asiantuntija voi antaa selvityksen ajoneuvon tai komponentin vaatimustenmukaisuudesta kansalliseen tyyppihyväksyntään, yksittäishyväksyntään tai käytettynä maahantuodun ajoneuvon rekisteröintikatsastukseen liittyen."/>
    <s v="Hae hyväksytyksi asiantuntijaksi"/>
    <x v="0"/>
    <s v="Ei digitoteutusta"/>
    <s v="Q4/2022"/>
    <s v="Vain elinkeinotoimintaa harjoittaville"/>
    <s v="Taloustilanne voi mahdollisesti osoittautua esteeksi"/>
    <m/>
    <x v="0"/>
    <s v="Liikenne- ja viestintäministeriö"/>
    <s v=""/>
  </r>
  <r>
    <s v="Palvelut"/>
    <s v="Traficom_Digipalvelulupaus_2021.XLSX"/>
    <x v="0"/>
    <s v="Hae lentopaikan pitolupaa"/>
    <s v="Haetaan lentopaikan pitolupaa jossa varmistetaan lentopaikan ilmailumääräystenmukaisuus"/>
    <s v="Hae lentopaikan pitolupaa"/>
    <x v="0"/>
    <s v="0.3"/>
    <s v="Q3/2022"/>
    <s v="Myös luonnollisille henkilöille"/>
    <s v="Taloustilanne voi mahdollisesti osoittautua esteeksi"/>
    <m/>
    <x v="0"/>
    <s v="Liikenne- ja viestintäministeriö"/>
    <s v=""/>
  </r>
  <r>
    <s v="Palvelut"/>
    <s v="Traficom_Digipalvelulupaus_2021.XLSX"/>
    <x v="0"/>
    <s v="Hae lentopaikan rakentamislupaa"/>
    <s v="Haetaan lentopaikan rakentamislupaa jossa varmistetaan ilmailumääräysten edellytyksien täyttyminen rakennettavalle lentopaikalle."/>
    <s v="Hae lentopaikan rakentamislupaa"/>
    <x v="0"/>
    <s v="0.3"/>
    <s v="Q3/2022"/>
    <s v="Myös luonnollisille henkilöille"/>
    <s v="Taloustilanne voi mahdollisesti osoittautua esteeksi"/>
    <m/>
    <x v="0"/>
    <s v="Liikenne- ja viestintäministeriö"/>
    <s v=""/>
  </r>
  <r>
    <s v="Palvelut"/>
    <s v="Traficom_Digipalvelulupaus_2021.XLSX"/>
    <x v="0"/>
    <s v="Hae lupaa ilmailuun kieltoalueella"/>
    <s v="Traficom voi myöntää erityisistä syistä luvan ilmailuun kieltoalueella. Luvat myönnetään aina alue- ja tapauskohtaisesti."/>
    <s v="Hae lupaa ilmailuun kieltoalueella"/>
    <x v="0"/>
    <s v="0.3"/>
    <s v="Myöhemmin"/>
    <s v="Myös luonnollisille henkilöille"/>
    <s v="Yleinen taloudellinen tilanne"/>
    <m/>
    <x v="0"/>
    <s v="Liikenne- ja viestintäministeriö"/>
    <s v=""/>
  </r>
  <r>
    <s v="Palvelut"/>
    <s v="Traficom_Digipalvelulupaus_2021.XLSX"/>
    <x v="0"/>
    <s v="Hae lupaa lentonäytökselle tai -kilpailulle"/>
    <s v="Lentonäytösten ja -kilpailujen järjestämiseen vaaditaan Traficomin lupa."/>
    <s v="Hae lupaa lentonäytökselle tai -kilpailulle"/>
    <x v="0"/>
    <s v="0.3"/>
    <s v="Myöhemmin"/>
    <m/>
    <s v="Yleinen taloudellinen tilanne"/>
    <m/>
    <x v="0"/>
    <s v="Liikenne- ja viestintäministeriö"/>
    <s v=""/>
  </r>
  <r>
    <s v="Palvelut"/>
    <s v="Traficom_Digipalvelulupaus_2021.XLSX"/>
    <x v="0"/>
    <s v="Hae lupaa tai tee ilmoitus korjaamotoiminnasta"/>
    <s v="Lupa luvanvaraisen korjaamon toimintaan"/>
    <s v="Hae lupaa tai tee ilmoitus korjaamotoiminnasta"/>
    <x v="0"/>
    <s v="0.5"/>
    <s v="Myöhemmin"/>
    <s v="Vain elinkeinotoimintaa harjoittaville"/>
    <s v="Yleinen taloudellinen tilanne"/>
    <m/>
    <x v="0"/>
    <s v="Liikenne- ja viestintäministeriö"/>
    <s v=""/>
  </r>
  <r>
    <s v="Palvelut"/>
    <s v="Traficom_Digipalvelulupaus_2021.XLSX"/>
    <x v="0"/>
    <s v="Hae Merikartta-aineistojen käyttölupaa"/>
    <s v="Merikarttamateriaalin käyttöön liittyvä lupamenettelyy"/>
    <s v="Hae Merikartta-aineistojen käyttölupaa"/>
    <x v="0"/>
    <s v="Ei digitoteutusta"/>
    <s v="Myöhemmin"/>
    <s v="Myös luonnollisille henkilöille"/>
    <s v="Yleinen taloudellinen tilanne"/>
    <m/>
    <x v="0"/>
    <s v="Liikenne- ja viestintäministeriö"/>
    <s v=""/>
  </r>
  <r>
    <s v="Palvelut"/>
    <s v="Traficom_Digipalvelulupaus_2021.XLSX"/>
    <x v="0"/>
    <s v="Hae nimetyksi tutkimuslaitokseksi"/>
    <s v="Nimetty tutkimuslaitos voi suorittaa ajoneuvoille ja komponenteille direktiivien, asetuksien ja/tai E-sääntöjen mukaista testausta sekä valmistajien tuotannon vaatimustenmukaisuuden valvontaa."/>
    <s v="Hae nimetyksi tutkimuslaitokseksi"/>
    <x v="0"/>
    <s v="Ei digitoteutusta"/>
    <s v="Q4/2022"/>
    <s v="Vain elinkeinotoimintaa harjoittaville"/>
    <s v="Taloustilanne voi mahdollisesti osoittautua esteeksi"/>
    <m/>
    <x v="0"/>
    <s v="Liikenne- ja viestintäministeriö"/>
    <s v=""/>
  </r>
  <r>
    <s v="Palvelut"/>
    <s v="Traficom_Digipalvelulupaus_2021.XLSX"/>
    <x v="0"/>
    <s v="Hae rautatiekaluston markkinoillesaattamislupaa tai tyyppihyväksyntää"/>
    <s v="Ennen kuin uutta tai muutettua rautatieliikenteen kalustoyksikköä saa käyttää EU:n rataverkossa, sille on saatava lupa tai hyväksyntä. Lupa tai hyväksyntä voidaan myöntää kalustoyksikölle ja/tai kalustoyksikkötyypille (kalustoyksikön tyyppihyväksyntä) taikka yksittäiselle kalustoyksikölle, joka on tyyppihyväksytyn kalustoyksikkötyypin mukainen (kalustoyksikön markkinoillesaattamislupa)."/>
    <s v="Hae rautatiekaluston markkinoillesaattamislupaa tai tyyppihyväksyntää"/>
    <x v="0"/>
    <s v="0.5"/>
    <s v="Myöhemmin"/>
    <s v="Myös luonnollisille henkilöille"/>
    <s v="Yleinen taloudellinen tilanne"/>
    <m/>
    <x v="0"/>
    <s v="Liikenne- ja viestintäministeriö"/>
    <s v=""/>
  </r>
  <r>
    <s v="Palvelut"/>
    <s v="Traficom_Digipalvelulupaus_2021.XLSX"/>
    <x v="0"/>
    <s v="Hae rautatieliikenteen kuljettajan lupaa"/>
    <s v="Voit hakea rautatieliikenteen kuljettajan lupakirjaa."/>
    <s v="Hae rautatieliikenteen kuljettajan lupaa"/>
    <x v="0"/>
    <s v="0.3"/>
    <s v="Myöhemmin"/>
    <s v="Myös luonnollisille henkilöille"/>
    <s v="Yleinen taloudellinen tilanne"/>
    <m/>
    <x v="0"/>
    <s v="Liikenne- ja viestintäministeriö"/>
    <s v=""/>
  </r>
  <r>
    <s v="Palvelut"/>
    <s v="Traficom_Digipalvelulupaus_2021.XLSX"/>
    <x v="0"/>
    <s v="Hae rautatieliikenteen näytön vastaanottajan hyväksyntää"/>
    <m/>
    <s v="Hae rautatieliikenteen näytön vastaanottajan hyväksyntää"/>
    <x v="0"/>
    <s v="0.3"/>
    <s v="Myöhemmin"/>
    <s v="Myös luonnollisille henkilöille"/>
    <s v="Yleinen taloudellinen tilanne"/>
    <m/>
    <x v="0"/>
    <s v="Liikenne- ja viestintäministeriö"/>
    <s v=""/>
  </r>
  <r>
    <s v="Palvelut"/>
    <s v="Traficom_Digipalvelulupaus_2021.XLSX"/>
    <x v="0"/>
    <s v="Hae rautatieliikenteen oppilaitoksen hyväksyntää"/>
    <s v="Voit hakea rautatieliikenteen oppilaitoshyväksyntää."/>
    <s v="Hae rautatieliikenteen oppilaitoksen hyväksyntää"/>
    <x v="0"/>
    <s v="0.3"/>
    <s v="Myöhemmin"/>
    <s v="Vain elinkeinotoimintaa harjoittaville"/>
    <s v="Yleinen taloudellinen tilanne"/>
    <m/>
    <x v="0"/>
    <s v="Liikenne- ja viestintäministeriö"/>
    <s v=""/>
  </r>
  <r>
    <s v="Palvelut"/>
    <s v="Traficom_Digipalvelulupaus_2021.XLSX"/>
    <x v="0"/>
    <s v="Hae tieturvallisuusarvioijan koulutukseen"/>
    <s v="Liikenne- ja viestintävirasto vastaa tieturvallisuusarvioijien koulutuksesta."/>
    <s v="Hae tieturvallisuusarvioijan koulutukseen"/>
    <x v="0"/>
    <s v="Ei digitoteutusta"/>
    <s v="Myöhemmin"/>
    <s v="Myös luonnollisille henkilöille"/>
    <s v="Koulutusten järjestymisen edellytyksenä min. osallistujamäärä"/>
    <m/>
    <x v="0"/>
    <s v="Liikenne- ja viestintäministeriö"/>
    <s v=""/>
  </r>
  <r>
    <s v="Palvelut"/>
    <s v="Traficom_Digipalvelulupaus_2021.XLSX"/>
    <x v="0"/>
    <s v="Hae vesikulkuneuvon koetunnusta"/>
    <s v="Vesikulkuneuvon tai moottorin valmistajana, maahantuojana, myyjänä tai muuna vastaavana elinkeinonharjoittajana voit käyttää rekisteröimätöntä vesikulkuneuvoa esimerkiksi koeajossa tai markkinoinnissa, jos Traficom on myöntänyt yritykselle koetunnuksen."/>
    <s v="Hae vesikulkuneuvon koetunnusta"/>
    <x v="0"/>
    <s v="0.3"/>
    <s v="Myöhemmin"/>
    <s v="Vain elinkeinotoimintaa harjoittaville"/>
    <s v="Yleinen taloudellinen tilanne"/>
    <m/>
    <x v="0"/>
    <s v="Liikenne- ja viestintäministeriö"/>
    <s v=""/>
  </r>
  <r>
    <s v="Palvelut"/>
    <s v="Traficom_Digipalvelulupaus_2021.XLSX"/>
    <x v="0"/>
    <s v="Hae vesiliikenteen kieltoja ja rajoituksia"/>
    <m/>
    <s v="Hae vesiliikenteen kieltoja ja rajoituksia"/>
    <x v="0"/>
    <s v="0.3"/>
    <s v="Myöhemmin"/>
    <m/>
    <s v="Yleinen taloudellinen tilanne"/>
    <m/>
    <x v="0"/>
    <s v="Liikenne- ja viestintäministeriö"/>
    <s v=""/>
  </r>
  <r>
    <s v="Palvelut"/>
    <s v="Traficom_Digipalvelulupaus_2021.XLSX"/>
    <x v="0"/>
    <s v="Hae väyläpäätöstä ja lupaa turvalaitteen asettamiseen"/>
    <m/>
    <s v="Hae väyläpäätöstä ja lupaa turvalaitteen asettamiseen"/>
    <x v="0"/>
    <s v="0.3"/>
    <s v="Myöhemmin"/>
    <m/>
    <s v="Yleinen taloudellinen tilanne"/>
    <m/>
    <x v="0"/>
    <s v="Liikenne- ja viestintäministeriö"/>
    <s v=""/>
  </r>
  <r>
    <s v="Palvelut"/>
    <s v="PLupaus_Porvoonkaupunki_2021.xlsx"/>
    <x v="6"/>
    <s v="Hakemus käytöstä poistetun öljysäiliön jättämiseksi maahan"/>
    <s v="Käytöstä poistetut maanalaiset öljysäiliöt on poistettava maasta kunnan ympäristönsuojelumääräysten mukaan."/>
    <s v="Hakemus käytöstä poistetun kemikaalisäiliön jättämiseksi maahan"/>
    <x v="0"/>
    <s v="0.3"/>
    <s v="Myöhemmin"/>
    <s v="Myös luonnollisille henkilöille"/>
    <s v="Mielellään digitalisoidaan, mutta ei ole resursseja itse viedä asiaa eteenpäin."/>
    <s v="Ympäristönsuojelulaki (527/2014)"/>
    <x v="1"/>
    <s v="Uusimaa"/>
    <s v="40 001 - 100 000"/>
  </r>
  <r>
    <s v="Palvelut"/>
    <s v="Traficom_Digipalvelulupaus_2021.XLSX"/>
    <x v="0"/>
    <s v="Hakemus hyväksynnästä toimia lentoliikenteen päästökaupan ja CORSIAn todentajana Suomessa"/>
    <s v="Traficom hyväksyy lentoliikenteen päästökaupan ja CORSIAn todentajat Suomessa."/>
    <s v="Hakemus hyväksynnästä toimia lentoliikenteen päästökaupan ja CORSIAn todentajana Suomessa"/>
    <x v="0"/>
    <s v="0.3"/>
    <s v="Myöhemmin"/>
    <s v="Vain elinkeinotoimintaa harjoittaville"/>
    <s v="Hyväksynnän hakijat ovat pääosin Suomen ulkopuolelta. Volyymit pieniä (tällä hetkellä Suomessa 1 hyväksytty todentaja)."/>
    <m/>
    <x v="0"/>
    <s v="Liikenne- ja viestintäministeriö"/>
    <s v=""/>
  </r>
  <r>
    <s v="Palvelut"/>
    <s v="Traficom_Digipalvelulupaus_2021.XLSX"/>
    <x v="0"/>
    <s v="Hakemus ilma-aluksen muutostyösuunnitelman hyväksymiseksi"/>
    <s v="Tällä hakemuksella voit hakea muutostyö- tai korjaussuunnitelman hyväksyntää kansallisen sääntelyn alaiselle (Liite I) muulle kuin harrasterakenteiselle ilma-alukselle, mukaanlukien muutokset ilma-aluksen ohjekirjoihin, kuten lentokäsikirjaan tai huolto-ohjeisiin."/>
    <s v="Hakemus ilma-aluksen muutostyösuunnitelman hyväksymiseksi"/>
    <x v="0"/>
    <s v="0.5"/>
    <s v="Myöhemmin"/>
    <s v="Myös luonnollisille henkilöille"/>
    <s v="Yleinen taloudellinen tilanne"/>
    <m/>
    <x v="0"/>
    <s v="Liikenne- ja viestintäministeriö"/>
    <s v=""/>
  </r>
  <r>
    <s v="Palvelut"/>
    <s v="Traficom_Digipalvelulupaus_2021.XLSX"/>
    <x v="0"/>
    <s v="Hakemus ilma-aluksen poistamiseksi ilma-alusrekisteristä"/>
    <s v="Ilma-aluksen omistaja voi hakea ilma-aluksen poistamista liikenneasioiden rekisteristä. Kiinnitettyä ilma-alusta ei voi poistaa rekisteristä ennen ilma-aluskiinnityksen kuolettamista. Rekisteristä poistettua ilma-alusta ei voi käyttää ilmailuun ennen uudelleen rekisteröintiä."/>
    <s v="Hakemus ilma-aluksen poistamiseksi ilma-alusrekisteristä"/>
    <x v="3"/>
    <s v="0.9"/>
    <s v="Myöhemmin"/>
    <s v="Myös luonnollisille henkilöille"/>
    <s v="Yleinen taloudellinen tilanne"/>
    <m/>
    <x v="0"/>
    <s v="Liikenne- ja viestintäministeriö"/>
    <s v=""/>
  </r>
  <r>
    <s v="Palvelut"/>
    <s v="PLupaus_Pyhäjärvi_2021.xlsx"/>
    <x v="16"/>
    <s v="Hakemus käytöstä poistetun öljysäiliön jättämiseksi maahan"/>
    <m/>
    <s v="Hakemus käytöstä poistetun kemikaalisäiliön jättämiseksi maahan"/>
    <x v="0"/>
    <s v="Ei digitoteutusta"/>
    <m/>
    <s v="Myös luonnollisille henkilöille"/>
    <m/>
    <s v="Ympäristönsuojelulaki (527/2014)"/>
    <x v="1"/>
    <s v="Pohjois-Pohjanmaa"/>
    <s v="alle 6001"/>
  </r>
  <r>
    <s v="Palvelut"/>
    <s v="Plupaus_2021_Oulun kaupunki.xlsx"/>
    <x v="15"/>
    <s v="Hakemus luonnonmuistomerkiksi"/>
    <m/>
    <s v="Hakemus luonnonmuistomerkiksi"/>
    <x v="0"/>
    <s v="0.9"/>
    <m/>
    <s v="Myös luonnollisille henkilöille"/>
    <m/>
    <s v="Luonnonsuojelulaki (1096/1996)"/>
    <x v="1"/>
    <s v="Pohjois-Pohjanmaa"/>
    <s v="yli 100 000"/>
  </r>
  <r>
    <s v="Palvelut"/>
    <s v="Plupaus_ALAVUS_2020.xlsx"/>
    <x v="12"/>
    <s v="Hakemus vuokra-asunnosta"/>
    <s v="toimija hakee vuokra-asuntoa"/>
    <s v="Hakemus vuokra-asunnosta"/>
    <x v="3"/>
    <s v="1.1"/>
    <m/>
    <s v="Myös luonnollisille henkilöille"/>
    <s v="Ruokavirasto ylläpitää palvelua, kunnan viranomainen neuvoo käytössä."/>
    <m/>
    <x v="1"/>
    <s v="Pohjois-Pohjanmaa"/>
    <s v="alle 6001"/>
  </r>
  <r>
    <s v="Palvelut"/>
    <s v="Plupaus_2021_Jyväskylän kaupunki_2021.xlsx"/>
    <x v="13"/>
    <s v="HANK - Tarjouspalvelu"/>
    <s v="Kaupungin hankinnoista tiedottaminen, yksittäisen hankinnan valinta siirtää Cloudiaan"/>
    <s v="HANK - Tarjouspalvelu"/>
    <x v="3"/>
    <s v="1.0"/>
    <m/>
    <s v="Vain elinkeinotoimintaa harjoittaville"/>
    <s v="Hankintaprosessi kansallisessa portaalissa, Tarjouspalvelu enemmän tiedottamisen kanava."/>
    <m/>
    <x v="1"/>
    <s v="Keski-Suomi"/>
    <s v="yli 100 000"/>
  </r>
  <r>
    <s v="Palvelut"/>
    <s v="Plupaus_2021_Huittisten kaupunki.xlsx"/>
    <x v="21"/>
    <s v="Hankinnat"/>
    <s v="Hankintayksikkö avaa hankintailmoituksen sähköisessä järjestelmässä, jossa tarjoajat voivat jättää tarjouksen. Pienhankintajärjestelmä ja Porin hankintapalveluiden kautta hankintajärjestelmä ovat käytössä"/>
    <s v="Hankinnat"/>
    <x v="3"/>
    <s v="1.0"/>
    <m/>
    <s v="Vain elinkeinotoimintaa harjoittaville"/>
    <m/>
    <m/>
    <x v="1"/>
    <s v="Satakunta"/>
    <s v="10 001 - 20 000"/>
  </r>
  <r>
    <s v="Palvelut"/>
    <s v="Traficom_Digipalvelulupaus_2021.XLSX"/>
    <x v="0"/>
    <s v="Hakemus lentokelpoisuuden valvontamaksusta vapauttamiseksi"/>
    <s v="Ilma-aluksen vuotuisesta lentokelpoisuuden valvontamaksusta voi hakemuksesta saada vapautuksen, jos ilma-alusta ei käytetä lentotoimintaan koko maksuvuonna."/>
    <s v="Hakemus lentokelpoisuuden valvontamaksusta vapauttamiseksi"/>
    <x v="3"/>
    <s v="0.9"/>
    <s v="Myöhemmin"/>
    <s v="Myös luonnollisille henkilöille"/>
    <s v="Yleinen taloudellinen tilanne"/>
    <m/>
    <x v="0"/>
    <s v="Liikenne- ja viestintäministeriö"/>
    <s v=""/>
  </r>
  <r>
    <s v="Palvelut"/>
    <s v="Traficom_Digipalvelulupaus_2021.XLSX"/>
    <x v="0"/>
    <s v="Hakemus lentokelpoisuustodistusta varten"/>
    <s v="Tyyppihyväksytylle ilma-alukselle voidaan myöntää lentokelpoisuustodistus. Lentokelpoisuustodistuksen tulee olla rekisteröintivaltion viranomaisen myöntämä."/>
    <s v="Hakemus lentokelpoisuustodistusta varten"/>
    <x v="3"/>
    <s v="0.5"/>
    <s v="Myöhemmin"/>
    <s v="Myös luonnollisille henkilöille"/>
    <s v="Yleinen taloudellinen tilanne"/>
    <m/>
    <x v="0"/>
    <s v="Liikenne- ja viestintäministeriö"/>
    <s v=""/>
  </r>
  <r>
    <s v="Palvelut"/>
    <s v="Traficom_Digipalvelulupaus_2021.XLSX"/>
    <x v="0"/>
    <s v="Hakemus lentää Suomen ilmatilassa ulkomaille rekisteröidyllä ilma-aluksella"/>
    <s v="Hakemus lentää Suomen ilmatilassa ulkomaille rekisteröidyllä ilma-aluksella, jolla ei ole ICAO:n mukaista lentokelpoisuustodistusta"/>
    <s v="Hakemus lentää Suomen ilmatilassa ulkomaille rekisteröidyllä ilma-aluksella"/>
    <x v="0"/>
    <s v="0.3"/>
    <s v="Myöhemmin"/>
    <s v="Myös luonnollisille henkilöille"/>
    <s v="Yleinen taloudellinen tilanne"/>
    <m/>
    <x v="0"/>
    <s v="Liikenne- ja viestintäministeriö"/>
    <s v=""/>
  </r>
  <r>
    <s v="Palvelut"/>
    <s v="PLupaus_Helsinginkaupunki_2021.xlsx"/>
    <x v="8"/>
    <s v="Helsingin värikaava"/>
    <s v="Joidenkin talojen ja alueiden julkisivuvärityksien suunnitelmia saa Helsingin julkisivuväritysten hakupalvelusta. Hakupalvelu auttaa vanhojen, ennen vuotta 1960 rakennettujen rakennusten alkuperäisen tai aikakauteen kuuluvan värityksen selvittämisessä."/>
    <s v="Helsingin värikaava"/>
    <x v="2"/>
    <m/>
    <m/>
    <s v="Vain elinkeinotoimintaa harjoittaville"/>
    <m/>
    <m/>
    <x v="1"/>
    <s v="Uusimaa"/>
    <s v="yli 100 000"/>
  </r>
  <r>
    <s v="Palvelut"/>
    <s v="Traficom_Digipalvelulupaus_2021.XLSX"/>
    <x v="0"/>
    <s v="Hakemus luvasta ilmailuun ja lentoehtojen hyväksymiseksi"/>
    <s v="Lupa ilmailuun tarvitaan silloin, kun lentokelpoisuustodistus ei jostain syystä ole voimassa tai sitä ei voida myöntää, mutta tästä huolimatta ilma-aluksella on tarve lentää ja voidaan lentää turvallisesti annettujen lentoehtojen puitteissa, kuten esimerkiksi tarvittaessa siirtolentolupa lentokelpoisuustarkastukseen edellisen lentokelpoisuuden tarkastustodistuksen päästyä jo vanhenemaan."/>
    <s v="Hakemus luvasta ilmailuun ja lentoehtojen hyväksymiseksi"/>
    <x v="0"/>
    <s v="0.5"/>
    <s v="Myöhemmin"/>
    <s v="Myös luonnollisille henkilöille"/>
    <s v="Yleinen taloudellinen tilanne"/>
    <m/>
    <x v="0"/>
    <s v="Liikenne- ja viestintäministeriö"/>
    <s v=""/>
  </r>
  <r>
    <s v="Palvelut"/>
    <s v="Traficom_Digipalvelulupaus_2021.XLSX"/>
    <x v="0"/>
    <s v="Hakemus melutodistusta varten"/>
    <s v="Ilma-alukselle voidaan myöntää melutodistus sen melutason osoittamiseksi, kun edellytykset melutodistuksen myöntämiselle täyttyvät. Melutodistuksen tulee olla ilma-aluksen rekisteröintivaltion viranomaisen myöntämä."/>
    <s v="Hakemus melutodistusta varten"/>
    <x v="3"/>
    <s v="0.5"/>
    <s v="Myöhemmin"/>
    <s v="Myös luonnollisille henkilöille"/>
    <s v="Yleinen taloudellinen tilanne"/>
    <m/>
    <x v="0"/>
    <s v="Liikenne- ja viestintäministeriö"/>
    <s v=""/>
  </r>
  <r>
    <s v="Palvelut"/>
    <s v="Traficom_Digipalvelulupaus_2021.XLSX"/>
    <x v="0"/>
    <s v="Hakemus miehityksen vahvistamiseksi"/>
    <s v="Aluksen miehityksen vahvistamisesta säädetään laivaväestä ja aluksen turvallisuusjohtamisesta annetussa laissa sekä aluksen miehityksestä ja laivaväen pätevyydestä annetussa asetuksessa. Asetuksessa annetaan tarkemmat säännökset hakemukseen liitettävistä selvityksistä"/>
    <s v="Hakemus miehityksen vahvistamiseksi"/>
    <x v="0"/>
    <s v="Ei digitoteutusta"/>
    <s v="Myöhemmin"/>
    <s v="Myös luonnollisille henkilöille"/>
    <s v="Käyttöaste luultavasti vähäinen."/>
    <m/>
    <x v="0"/>
    <s v="Liikenne- ja viestintäministeriö"/>
    <s v=""/>
  </r>
  <r>
    <s v="Palvelut"/>
    <s v="Plupaus_2021_Tukes.xlsx"/>
    <x v="10"/>
    <s v="Hakemus nestekaasun teollisesta käsittelystä ja varastoinnista"/>
    <s v="Lupahakemus uudelle laitokselle tai muutoksia olemassaolevaan lupaan"/>
    <s v="Hakemus nestekaasun teollisesta käsittelystä ja varastoinnista"/>
    <x v="0"/>
    <s v="0.5"/>
    <s v="Q4/2022"/>
    <s v="Vain elinkeinotoimintaa harjoittaville"/>
    <s v="Henkilö- ja raharesurssit"/>
    <m/>
    <x v="0"/>
    <s v="Työ- ja elinkeinoministeriö"/>
    <s v=""/>
  </r>
  <r>
    <s v="Palvelut"/>
    <s v="Plupaus_2021_Tukes.xlsx"/>
    <x v="10"/>
    <s v="Hakemus tuholaistorjujan kouluttajaksi/tutkinnon vastaanottajaksi"/>
    <m/>
    <s v="Hakemus tuholaistorjujan kouluttajaksi/tutkinnon vastaanottajaksi"/>
    <x v="0"/>
    <s v="0.5"/>
    <s v="Q4/2022"/>
    <s v="Myös luonnollisille henkilöille"/>
    <s v="Henkilö- ja raharesurssit"/>
    <m/>
    <x v="0"/>
    <s v="Työ- ja elinkeinoministeriö"/>
    <s v=""/>
  </r>
  <r>
    <s v="Palvelut"/>
    <s v="Plupaus_2021_Ranuan kunta_V2.xlsx"/>
    <x v="38"/>
    <s v="Hillatori, markkinapaikan maksu"/>
    <s v="Markkinapaikan laskutus"/>
    <s v="Hillatori, markkinapaikan maksu"/>
    <x v="3"/>
    <s v="Ei digitoteutusta"/>
    <s v="Q4/2021"/>
    <s v="Myös luonnollisille henkilöille"/>
    <m/>
    <m/>
    <x v="1"/>
    <s v="Lappi"/>
    <s v="alle 6001"/>
  </r>
  <r>
    <s v="Palvelut"/>
    <s v="PLupaus_Helsinginkaupunki_2021.xlsx"/>
    <x v="8"/>
    <s v="Hissiavustukset"/>
    <s v="Taloyhtiöt voivat saada kaupungin hissiavustusta  jälkiasennushissin"/>
    <s v="Hissi- ja esteettömyysavustus"/>
    <x v="5"/>
    <s v="0.5"/>
    <m/>
    <s v="Vain elinkeinotoimintaa harjoittaville"/>
    <s v="Pieni volyymi"/>
    <m/>
    <x v="1"/>
    <s v="Uusimaa"/>
    <s v="yli 100 000"/>
  </r>
  <r>
    <s v="Palvelut"/>
    <s v="Traficom_Digipalvelulupaus_2021.XLSX"/>
    <x v="0"/>
    <s v="Haltijan hallinnasta luopumisilmoitus"/>
    <s v="Jos omistaja ei pyynnöistä huolimatta poista ajoneuvon haltijaa, voi haltija tehdä ilmoituksen, jolla luopuu hallinnasta."/>
    <s v="Haltijan hallinnasta luopumisilmoitus"/>
    <x v="1"/>
    <s v="0.3"/>
    <s v="Myöhemmin"/>
    <s v="Myös luonnollisille henkilöille"/>
    <s v="Yleinen taloudellinen tilanne"/>
    <m/>
    <x v="0"/>
    <s v="Liikenne- ja viestintäministeriö"/>
    <s v=""/>
  </r>
  <r>
    <s v="Palvelut"/>
    <s v="Plupaus_2021_Jyväskylän kaupunki_2021.xlsx"/>
    <x v="13"/>
    <s v="KRP - Hissi- ja esteettömyysavustukset"/>
    <s v="ARA:lta haettavan avustukseen lisäksi kaupungilta haettava avustus"/>
    <s v="Hissi- ja esteettömyysavustus"/>
    <x v="5"/>
    <s v="0.3"/>
    <s v="Q4/2022"/>
    <s v="Myös luonnollisille henkilöille"/>
    <m/>
    <m/>
    <x v="1"/>
    <s v="Keski-Suomi"/>
    <s v="yli 100 000"/>
  </r>
  <r>
    <s v="Palvelut"/>
    <s v="Plupaus_2021_Oulun kaupunki.xlsx"/>
    <x v="15"/>
    <s v="Hissiavustukset"/>
    <s v="Taloyhtiöt voivat saada hissiavustusta ja konsulttiapua kaupungilta hissin rakentamiseen asuinkerrostaloonsa."/>
    <s v="Hissi- ja esteettömyysavustus"/>
    <x v="5"/>
    <s v="0.3"/>
    <s v="Myöhemmin"/>
    <s v="Vain elinkeinotoimintaa harjoittaville"/>
    <m/>
    <m/>
    <x v="1"/>
    <s v="Pohjois-Pohjanmaa"/>
    <s v="yli 100 000"/>
  </r>
  <r>
    <s v="Palvelut"/>
    <s v="Palvelulupaus2021_PV.XLSX"/>
    <x v="47"/>
    <s v="Hankintojen sähköinen kilpailutus"/>
    <s v="Toteutuu osana valtionhallinnon yhteistä HANKI-palvelua"/>
    <s v="Hankintojen sähköinen kilpailutus"/>
    <x v="3"/>
    <s v="0.5"/>
    <s v="Myöhemmin"/>
    <s v="Myös luonnollisille henkilöille"/>
    <s v="Palvelu on jo käytössä digitaalisena. Palvelun omistaa Hansel Oy, jota ohjaa VM."/>
    <m/>
    <x v="0"/>
    <s v="Puolustusministeriö"/>
    <s v=""/>
  </r>
  <r>
    <s v="Palvelut"/>
    <s v="Palvelulupaus2021_PV.XLSX"/>
    <x v="47"/>
    <s v="Harjoitusalueen vuokraaminen"/>
    <s v="PV kumppani tekee esityksen tarpeesta,  metsähallitus laatii vuokrasopimuksen"/>
    <s v="Harjoitusalueen vuokraaminen"/>
    <x v="0"/>
    <s v="0.3"/>
    <s v="Myöhemmin"/>
    <s v="Vain elinkeinotoimintaa harjoittaville"/>
    <m/>
    <m/>
    <x v="0"/>
    <s v="Puolustusministeriö"/>
    <s v=""/>
  </r>
  <r>
    <s v="Palvelut"/>
    <s v="Traficom_Digipalvelulupaus_2021.XLSX"/>
    <x v="0"/>
    <s v="Havaro"/>
    <s v="Vakavien tietoturvaloukkauksien havainnointipalvelu"/>
    <s v="Havaro"/>
    <x v="3"/>
    <s v="1.0"/>
    <m/>
    <s v="Vain elinkeinotoimintaa harjoittaville"/>
    <m/>
    <m/>
    <x v="0"/>
    <s v="Liikenne- ja viestintäministeriö"/>
    <s v=""/>
  </r>
  <r>
    <s v="Palvelut"/>
    <s v="PLupaus_Valvira_2021.xlsx"/>
    <x v="11"/>
    <s v="Hedelmöityshoitolupa"/>
    <s v="Valvira myöntää luvan sukusolujen ja alkioiden varastointiin ja hedelmöityshoidon antamiseen. Hedelmöityshoidoista annetun lain mukaan hedelmöityshoitoja antavilla terveydenhuollon toimintayksiköillä on oltava Valviran lupa sukusolujen ja alkioiden varastointiin ja hedelmöityshoidon antamiseen."/>
    <s v="Hedelmöityshoitolupa"/>
    <x v="0"/>
    <s v="Ei digitoteutusta"/>
    <s v="Q1/2022"/>
    <s v="Vain elinkeinotoimintaa harjoittaville"/>
    <m/>
    <m/>
    <x v="0"/>
    <s v="Sosiaali- ja terveysministeriö"/>
    <s v=""/>
  </r>
  <r>
    <s v="Palvelut"/>
    <s v="Plupaus_2021_Turun kaupunki.xlsx"/>
    <x v="20"/>
    <s v="Hissiavustukset"/>
    <s v="Taloyhtiöt voivat saada hissiavustusta ja konsulttiapua kaupungilta hissin rakentamiseen asuinkerrostaloonsa."/>
    <s v="Hissi- ja esteettömyysavustus"/>
    <x v="5"/>
    <s v="0.3"/>
    <m/>
    <s v="Vain elinkeinotoimintaa harjoittaville"/>
    <s v="Pienivolyyminen palvelu (alle 10 kpl vuodessa)"/>
    <m/>
    <x v="1"/>
    <s v="Varsinais-Suomi"/>
    <s v="yli 100 000"/>
  </r>
  <r>
    <s v="Palvelut"/>
    <s v="Traficom_Digipalvelulupaus_2021.XLSX"/>
    <x v="0"/>
    <s v="Henkilöliikenneluvan hakeminen sekä lupaan liittyvistä muutoksista ilmoittaminen"/>
    <s v="Palvelussa haetaan henkilöliikennelupaa, joka oikeuttaa ammattimaiseen henkilöiden kuljettamiseen linja-autolla. Lisäksi luvanhaltijat voivat palvelussa ilmoittaa lupaan liittyvistä muutoksista."/>
    <s v="Henkilöliikenneluvan hakeminen sekä lupaan liittyvistä muutoksista ilmoittaminen"/>
    <x v="0"/>
    <s v="0.5"/>
    <s v="Myöhemmin"/>
    <s v="Myös luonnollisille henkilöille"/>
    <s v="Yleinen taloudellinen tilanne"/>
    <m/>
    <x v="0"/>
    <s v="Liikenne- ja viestintäministeriö"/>
    <s v=""/>
  </r>
  <r>
    <s v="Palvelut"/>
    <s v="Palvelulupaus2021_PV.XLSX"/>
    <x v="47"/>
    <s v="Henkilövaraushakemus"/>
    <s v="Työnantajan hakemus varata henkilöstöään kriittisiin töihin poikkeusoloissa"/>
    <s v="Henkilövaraushakemus"/>
    <x v="0"/>
    <s v="0.3"/>
    <s v="Q4/2022"/>
    <s v="Vain elinkeinotoimintaa harjoittaville"/>
    <m/>
    <m/>
    <x v="0"/>
    <s v="Puolustusministeriö"/>
    <s v=""/>
  </r>
  <r>
    <s v="Palvelut"/>
    <s v="Plupaus_2021_Laukaan kunta.xlsx"/>
    <x v="48"/>
    <s v="Ideanappi -palvelu alkaville yrityksille"/>
    <s v="24/7 käytössä oleva digitaalinen palvelu, jossa alkava yrittäjä voi testata oman liikeideansa. Vastaus tulee seuraavan arkipäivän kuluessa."/>
    <s v="Ideanappi -palvelu alkaville yrityksille"/>
    <x v="4"/>
    <s v="1.0"/>
    <s v="Myöhemmin"/>
    <s v="Vain elinkeinotoimintaa harjoittaville"/>
    <m/>
    <m/>
    <x v="1"/>
    <s v="Keski-Suomi"/>
    <s v="10 001 - 20 000"/>
  </r>
  <r>
    <s v="Palvelut"/>
    <s v="PLupaus_Porvoonkaupunki_2021.xlsx"/>
    <x v="6"/>
    <s v="Ilmoittautumisohjelma/Ilmari"/>
    <s v="Ilmoittautuminen kunnan kursseille"/>
    <s v="Ilmoittautumisohjelma/Ilmari"/>
    <x v="1"/>
    <s v="0.5"/>
    <s v="Myöhemmin"/>
    <s v="Myös luonnollisille henkilöille"/>
    <s v="Maksupalvelu"/>
    <m/>
    <x v="1"/>
    <s v="Uusimaa"/>
    <s v="40 001 - 100 000"/>
  </r>
  <r>
    <s v="Palvelut"/>
    <s v="PLupaus_Vaasa_2021.xlsx"/>
    <x v="9"/>
    <s v="Ilmoitus elintarviketoiminnasta"/>
    <s v="Ilmoitus elintarviketoiminnasta toiminnan rekisteröintiä varten. Ilmoitus käsitellään ja toiminnan rekisteröinnistä tehdään todistus."/>
    <s v="Ilmoitus elintarviketoiminnasta"/>
    <x v="1"/>
    <s v="1.0"/>
    <m/>
    <s v="Vain elinkeinotoimintaa harjoittaville"/>
    <m/>
    <s v="Elintarvikelaki (23/2006)"/>
    <x v="1"/>
    <s v="Pohjanmaa"/>
    <s v="40 001 - 100 000"/>
  </r>
  <r>
    <s v="Palvelut"/>
    <s v="Plupaus_ALAVUS_2020.xlsx"/>
    <x v="12"/>
    <s v="Ilmoitus eläinperäisten elintarvikkeiden sisämarkkinatuonnista"/>
    <s v="Eläinperäisten elintarvikkeiden sisämarkkinatuonnin aloittamisesta, olennaisesta muutoksesta tai lopettamisesta ilmoittaminen."/>
    <s v="Ilmoitus elintarvikkeiden sisämarkkinatuonnista"/>
    <x v="1"/>
    <s v="0.3"/>
    <s v="Q4/2021"/>
    <m/>
    <m/>
    <s v="Elintarvikelaki (23/2006)"/>
    <x v="1"/>
    <s v="Pohjois-Pohjanmaa"/>
    <s v="alle 6001"/>
  </r>
  <r>
    <s v="Palvelut"/>
    <s v="PLupaus_Porvoonkaupunki_2021.xlsx"/>
    <x v="6"/>
    <s v="Eläinperäisten elintarvikkeiden sisämarkkinatuonti"/>
    <s v="Elintarvikkeiden maahantuonti muista EU-maista."/>
    <s v="Ilmoitus elintarvikkeiden sisämarkkinatuonnista"/>
    <x v="1"/>
    <s v="Ei digitoteutusta"/>
    <s v="Myöhemmin"/>
    <s v="Vain elinkeinotoimintaa harjoittaville"/>
    <s v="Digitalisoinnin kehittäminen valtion tietojärjestelmässä on riippuvainen valtion panostuksista."/>
    <s v="Elintarvikelaki (23/2006)"/>
    <x v="1"/>
    <s v="Uusimaa"/>
    <s v="40 001 - 100 000"/>
  </r>
  <r>
    <s v="Palvelut"/>
    <s v="PLupaus_Helsinginkaupunki_2021.xlsx"/>
    <x v="8"/>
    <s v="Ilmoitus haaskalle viedyn sivutuotteen määrästä"/>
    <m/>
    <s v="Ilmoitus haaskalle viedyn sivutuotteen määrästä"/>
    <x v="1"/>
    <s v="0.5"/>
    <m/>
    <m/>
    <s v="Pieni volyymi"/>
    <s v="Elintarvikelaki (23/2006)"/>
    <x v="1"/>
    <s v="Uusimaa"/>
    <s v="yli 100 000"/>
  </r>
  <r>
    <s v="Palvelut"/>
    <s v="Plupaus_ARA_2021.xlsx"/>
    <x v="31"/>
    <s v="Hissiavustus"/>
    <s v="Avustuksen hakeminen hissin rakentamiseen"/>
    <s v="Hissiavustus"/>
    <x v="5"/>
    <s v="1.0"/>
    <m/>
    <s v="Vain elinkeinotoimintaa harjoittaville"/>
    <m/>
    <m/>
    <x v="0"/>
    <s v="Ympäristöministeriö"/>
    <s v=""/>
  </r>
  <r>
    <s v="Palvelut"/>
    <s v="Plupaus_THL_2021.xlsx"/>
    <x v="28"/>
    <s v="HIV-mapa diagnostiikka"/>
    <s v="HIV resistenssi-, integraasi- ja tropismimääritykset"/>
    <s v="HIV-mapa diagnostiikka"/>
    <x v="3"/>
    <s v="0.3"/>
    <s v="Q4/2022"/>
    <m/>
    <s v="Toiminnalliset syyt. Asiointipalvelua ei voida kokonaisuudessaan digitalisoida fyysisistä näytteistä johtuen"/>
    <m/>
    <x v="0"/>
    <s v="Sosiaali- ja terveysministeriö"/>
    <s v=""/>
  </r>
  <r>
    <s v="Palvelut"/>
    <s v="PLupaus_Digi- ja väestötietovirasto_2021.xlsx"/>
    <x v="35"/>
    <s v="Holhousasioiden rekisteri"/>
    <s v="Holhousasioiden rekisterin tietopalvelu"/>
    <s v="Holhousasioiden rekisteri"/>
    <x v="2"/>
    <s v="0.9"/>
    <s v="Myöhemmin"/>
    <s v="Vain elinkeinotoimintaa harjoittaville"/>
    <s v="Tietopalvelu digitalisoitu. Vain muutamia lupa-hakemuksia vuodessa, joille prosessi sähköpostitse."/>
    <m/>
    <x v="0"/>
    <s v="Valtiovarainministeriö"/>
    <s v=""/>
  </r>
  <r>
    <s v="Palvelut"/>
    <s v="Plupaus_THL_2021.xlsx"/>
    <x v="28"/>
    <s v="Hometaloanalytiikka"/>
    <s v="Ympäristöterveysyksikön laboratoriossa analysoidaan asiakkaiden toimittamia rakennusmateriaali-, pinta- ja ilmanäytteitä. Palvelu on tarjolla kaikille."/>
    <s v="Hometaloanalytiikka"/>
    <x v="3"/>
    <s v="0.5"/>
    <s v="Myöhemmin"/>
    <s v="Myös luonnollisille henkilöille"/>
    <s v="Toiminnalliset syyt. Asiointipalvelua ei voida kokonaisuudessaan digitalisoida fyysisistä näytteistä johtuen"/>
    <m/>
    <x v="0"/>
    <s v="Sosiaali- ja terveysministeriö"/>
    <s v=""/>
  </r>
  <r>
    <s v="Palvelut"/>
    <s v="ASHA-#407866-v1-Plupaus_2021_Maanmittauslaitos_xlsx.XLSX"/>
    <x v="24"/>
    <s v="HTJ-tiedot rajapintoina (HTJ-lupa teknisen käyttöyhteyteen)"/>
    <s v="Luvan saanut sopimuskäyttäjä (isännöintitoimisto, pankki, kiinteistönvälitys tai vastaava) voi hakea tietoja HTJ:stä rajapintojen kautta."/>
    <s v="HTJ-tiedot rajapintoina (HTJ-lupa teknisen käyttöyhteyteen)"/>
    <x v="2"/>
    <s v="1.0"/>
    <m/>
    <s v="Vain elinkeinotoimintaa harjoittaville"/>
    <m/>
    <m/>
    <x v="0"/>
    <s v="Maa- ja metsätalousministeriö"/>
    <s v=""/>
  </r>
  <r>
    <s v="Palvelut"/>
    <s v="ASHA-#407866-v1-Plupaus_2021_Maanmittauslaitos_xlsx.XLSX"/>
    <x v="24"/>
    <s v="Huoneiston omistajan yhteystietojen ylläpitäminen HTJ:ssä"/>
    <s v="Huoneistotietojärjestelmässä ylläpidetään huoneiston omistajan yhteystietoja, ja niitä käytetään taloyhtiön viestintään ja esim. kokouskutsujen lähettämiseen. Lähtökohtaisesti yhteystietoina huoneistotietojärjestelmässä ovat VTJ/YTJ yhteystiedot, mutta omistajalla on oikeus ilmoittaa tästä poikkeava yhteystieto."/>
    <s v="Huoneiston omistajan yhteystietojen ylläpitäminen HTJ:ssä"/>
    <x v="1"/>
    <s v="0.5"/>
    <s v="Myöhemmin"/>
    <s v="Myös luonnollisille henkilöille"/>
    <m/>
    <m/>
    <x v="0"/>
    <s v="Maa- ja metsätalousministeriö"/>
    <s v=""/>
  </r>
  <r>
    <s v="Palvelut"/>
    <s v="ASHA-#407866-v1-Plupaus_2021_Maanmittauslaitos_xlsx.XLSX"/>
    <x v="24"/>
    <s v="Huoneistotietojärjestelmän tulosteet"/>
    <s v="Osakeluettelo (julkinen, yhtiön) ja osakehuoneistotuloste (laaja, suppea)."/>
    <s v="Huoneistotietojärjestelmän tulosteet"/>
    <x v="2"/>
    <s v="Ei digitoteutusta"/>
    <s v="Q3/2022"/>
    <s v="Myös luonnollisille henkilöille"/>
    <m/>
    <m/>
    <x v="0"/>
    <s v="Maa- ja metsätalousministeriö"/>
    <s v=""/>
  </r>
  <r>
    <s v="Palvelut"/>
    <s v="Plupaus_2021_Tukes.xlsx"/>
    <x v="10"/>
    <s v="Hyväksytyn liikkeen toimintailmoitus"/>
    <s v="Hyväksytyn liikkeen ilmoitus toiminnan aloituksesta, vastuuhenkilöstä ja toimintaan liittyvistä muutoksista"/>
    <s v="Hyväksytyn liikkeen toimintailmoitus"/>
    <x v="1"/>
    <s v="1.0"/>
    <m/>
    <s v="Vain elinkeinotoimintaa harjoittaville"/>
    <m/>
    <m/>
    <x v="0"/>
    <s v="Työ- ja elinkeinoministeriö"/>
    <s v=""/>
  </r>
  <r>
    <s v="Palvelut"/>
    <s v="Traficom_Digipalvelulupaus_2021.XLSX"/>
    <x v="0"/>
    <s v="Häiriönhallintajärjestelmä"/>
    <s v="Ilmoitus viestintäverkkoihin liittyvästä häiriöstä"/>
    <s v="Häiriönhallintajärjestelmä"/>
    <x v="3"/>
    <s v="1.0"/>
    <m/>
    <s v="Vain elinkeinotoimintaa harjoittaville"/>
    <m/>
    <m/>
    <x v="0"/>
    <s v="Liikenne- ja viestintäministeriö"/>
    <s v=""/>
  </r>
  <r>
    <s v="Palvelut"/>
    <s v="Plupaus_2021_Oulun kaupunki.xlsx"/>
    <x v="15"/>
    <s v="Ilmoitus haaskalle viedyn sivutuotteen määrästä"/>
    <s v="Haaskanpitäjän tulee ilmoittaa kaupungineläinlääkärille kuukausittain haaskapaikalle viemänsä sivutuote ja sen määrä."/>
    <s v="Ilmoitus haaskalle viedyn sivutuotteen määrästä"/>
    <x v="1"/>
    <s v="Ei digitoteutusta"/>
    <s v="Myöhemmin"/>
    <s v="Myös luonnollisille henkilöille"/>
    <m/>
    <s v="Elintarvikelaki (23/2006)"/>
    <x v="1"/>
    <s v="Pohjois-Pohjanmaa"/>
    <s v="yli 100 000"/>
  </r>
  <r>
    <s v="Palvelut"/>
    <s v="Traficom_Digipalvelulupaus_2021.XLSX"/>
    <x v="0"/>
    <s v="Ilma-aluksen kiinnityksen kuolettaminen / Dödande av inteckningen av luftfartyg"/>
    <s v="Ilma-aluskiinnityksen uudistamista tai kuolettamista voi hakea se, jolla on alkuperäinen velkakirja tai velkakirjat hallussaan."/>
    <s v="Ilma-aluksen kiinnityksen kuolettaminen / Dödande av inteckningen av luftfartyg"/>
    <x v="3"/>
    <s v="0.3"/>
    <s v="Myöhemmin"/>
    <s v="Myös luonnollisille henkilöille"/>
    <s v="Yleinen taloudellinen tilanne"/>
    <m/>
    <x v="0"/>
    <s v="Liikenne- ja viestintäministeriö"/>
    <s v=""/>
  </r>
  <r>
    <s v="Palvelut"/>
    <s v="Traficom_Digipalvelulupaus_2021.XLSX"/>
    <x v="0"/>
    <s v="Ilma-aluksen kiinnityksen uudistaminen / Förnyelse av inteckningen av luftfartyg"/>
    <s v="Ilma-aluskiinnityksen uudistamista tai kuolettamista voi hakea se, jolla on alkuperäinen velkakirja tai velkakirjat hallussaan."/>
    <s v="Ilma-aluksen kiinnityksen uudistaminen / Förnyelse av inteckningen av luftfartyg"/>
    <x v="3"/>
    <s v="0.3"/>
    <s v="Myöhemmin"/>
    <s v="Myös luonnollisille henkilöille"/>
    <s v="Yleinen taloudellinen tilanne"/>
    <m/>
    <x v="0"/>
    <s v="Liikenne- ja viestintäministeriö"/>
    <s v=""/>
  </r>
  <r>
    <s v="Palvelut"/>
    <s v="Traficom_Digipalvelulupaus_2021.XLSX"/>
    <x v="0"/>
    <s v="Ilma-aluksen rekisteritiedot"/>
    <s v="Voit tarkastaa omat tai julkiset ilma-alustiedot. Voit tehdä asiakirjatilauksen ilma-aluksen tiedoista."/>
    <s v="Ilma-aluksen rekisteritiedot"/>
    <x v="2"/>
    <s v="1.0"/>
    <m/>
    <s v="Myös luonnollisille henkilöille"/>
    <m/>
    <m/>
    <x v="0"/>
    <s v="Liikenne- ja viestintäministeriö"/>
    <s v=""/>
  </r>
  <r>
    <s v="Palvelut"/>
    <s v="Traficom_Digipalvelulupaus_2021.XLSX"/>
    <x v="0"/>
    <s v="Ilma-aluksen rekisteröinti tai omistajan vaihdos"/>
    <s v="Ilma-aluksen omistaja voi hakea rekisteröintiä ilma-alukselle, joka täyttää ilmailulain asettamat rekisteröintiedellytykset. Ilma-aluksen tulee olla rekisteröity, jotta sitä voidaan käyttää ilmailuun. Rekisteröidyn ilma-aluksen omistajan vaihdoksesta on ilmoitettava 14 vuorokauden kuluessa Liikenne- ja viestintävirastoon."/>
    <s v="Ilma-aluksen rekisteröinti tai omistajan vaihdos"/>
    <x v="1"/>
    <s v="0.9"/>
    <s v="Myöhemmin"/>
    <s v="Myös luonnollisille henkilöille"/>
    <s v="Yleinen taloudellinen tilanne"/>
    <m/>
    <x v="0"/>
    <s v="Liikenne- ja viestintäministeriö"/>
    <s v=""/>
  </r>
  <r>
    <s v="Palvelut"/>
    <s v="Traficom_Digipalvelulupaus_2021.XLSX"/>
    <x v="0"/>
    <s v="Ilma-aluskiinnityshakemus"/>
    <s v="Kiinnitettyä ilma-alusta voidaan käyttää velan vakuutena. Kiinnitystä voi hakea ilma-aluksen omistaja tai velkoja. Jos hakijana on velkoja, vaaditaan omistajan kirjallinen suostumus kiinnitykseen."/>
    <s v="Ilma-aluskiinnityshakemus"/>
    <x v="3"/>
    <s v="0.3"/>
    <s v="Myöhemmin"/>
    <s v="Myös luonnollisille henkilöille"/>
    <s v="Palvelussa tarvitaan dokumentit alkuperäisinä."/>
    <m/>
    <x v="0"/>
    <s v="Liikenne- ja viestintäministeriö"/>
    <s v=""/>
  </r>
  <r>
    <s v="Palvelut"/>
    <s v="Traficom_Digipalvelulupaus_2021.XLSX"/>
    <x v="0"/>
    <s v="Ilmailulääkäriksi hakeminen ja hyväksyminen sekä hyväksynnän uusiminen"/>
    <s v="Henkilöluvan myöntäminen"/>
    <s v="Ilmailulääkäriksi hakeminen ja hyväksyminen sekä hyväksynnän uusiminen"/>
    <x v="0"/>
    <s v="1.0"/>
    <m/>
    <s v="Myös luonnollisille henkilöille"/>
    <m/>
    <m/>
    <x v="0"/>
    <s v="Liikenne- ja viestintäministeriö"/>
    <s v=""/>
  </r>
  <r>
    <s v="Palvelut"/>
    <s v="Traficom_Digipalvelulupaus_2021.XLSX"/>
    <x v="0"/>
    <s v="Ilmailun liikenneluvan hakeminen"/>
    <s v="Tarvitset Traficomin myöntämän liikenneluvan, jos Suomeen sijoittunut yrityksesi haluaa harjoittaa kaupallista ilmakuljetusta"/>
    <s v="Ilmailun liikenneluvan hakeminen"/>
    <x v="0"/>
    <s v="0.3"/>
    <s v="Myöhemmin"/>
    <s v="Vain elinkeinotoimintaa harjoittaville"/>
    <s v="Yleinen taloudellinen tilanne"/>
    <m/>
    <x v="0"/>
    <s v="Liikenne- ja viestintäministeriö"/>
    <s v=""/>
  </r>
  <r>
    <s v="Palvelut"/>
    <s v="Traficom_Digipalvelulupaus_2021.XLSX"/>
    <x v="0"/>
    <s v="Ilmailun tarkastuslentäjät ja kielitaitotarkastajat"/>
    <s v="Tarkastuslentäjän valtuutusta ja kielitaitotarkastajan valtuutusta ensimmäistä kertaa hakeville sekä kertauskoulutuksia valtuutusten ylläpitoon"/>
    <s v="Ilmailun tarkastuslentäjät ja kielitaitotarkastajat"/>
    <x v="0"/>
    <s v="0.3"/>
    <s v="Myöhemmin"/>
    <s v="Myös luonnollisille henkilöille"/>
    <s v="Yleinen taloudellinen tilanne"/>
    <m/>
    <x v="0"/>
    <s v="Liikenne- ja viestintäministeriö"/>
    <s v=""/>
  </r>
  <r>
    <s v="Palvelut"/>
    <s v="Traficom_Digipalvelulupaus_2021.XLSX"/>
    <x v="0"/>
    <s v="Ilmaliikennepalvelukoulutusorganisaation toimiluvan hyväksyntä sisältäen koulutusohjelmien ja/tai suunnitelmien hyväksynnän"/>
    <s v="Toimijan tulee hakea lupa ryhtyäkseen toimimaan luvanvaraisena toimijana"/>
    <s v="Ilmaliikennepalvelukoulutusorganisaation toimiluvan hyväksyntä sisältäen koulutusohjelmien ja/tai suunnitelmien hyväksynnän"/>
    <x v="0"/>
    <s v="0.3"/>
    <s v="Myöhemmin"/>
    <s v="Vain elinkeinotoimintaa harjoittaville"/>
    <s v="Yleinen taloudellinen tilanne"/>
    <m/>
    <x v="0"/>
    <s v="Liikenne- ja viestintäministeriö"/>
    <s v=""/>
  </r>
  <r>
    <s v="Palvelut"/>
    <s v="Traficom_Digipalvelulupaus_2021.XLSX"/>
    <x v="0"/>
    <s v="Ilmaliikennepalvelukoulutusorganisaation toimiluvan, käsikirjan, suunnitelman tai koulutusohjelman muutos"/>
    <s v="Toimijan tulee hakea lupa muuttaa toimintaansa luvanvaraisena toimijana"/>
    <s v="Ilmaliikennepalvelukoulutusorganisaation toimiluvan, käsikirjan, suunnitelman tai koulutusohjelman muutos"/>
    <x v="0"/>
    <s v="0.3"/>
    <s v="Myöhemmin"/>
    <s v="Vain elinkeinotoimintaa harjoittaville"/>
    <s v="Yleinen taloudellinen tilanne"/>
    <m/>
    <x v="0"/>
    <s v="Liikenne- ja viestintäministeriö"/>
    <s v=""/>
  </r>
  <r>
    <s v="Palvelut"/>
    <s v="Plupaus_2021_Kansaneläkelaitos.xlsx"/>
    <x v="4"/>
    <s v="Ilman Y-tunnusta toimivien elinkeinonharjoittajien asiointi eri etuuksissa."/>
    <s v="Elinkeinonharjoittajia toimii mm. palveluntuottajina ja työnantajina Kelan kanssa henkilötunnuksella. Heillä on tarve hakea etuuksia, tehdä sopimuksia, ilmoittaa muutoksista ym."/>
    <s v="Ilman Y-tunnusta toimivien elinkeinonharjoittajien asiointi eri etuuksissa."/>
    <x v="5"/>
    <s v="0.5"/>
    <s v="Myöhemmin"/>
    <s v="Vain elinkeinotoimintaa harjoittaville"/>
    <m/>
    <m/>
    <x v="0"/>
    <s v="Eduskunta"/>
    <s v=""/>
  </r>
  <r>
    <s v="Palvelut"/>
    <s v="Traficom_Digipalvelulupaus_2021.XLSX"/>
    <x v="0"/>
    <s v="Ilmoita haavoittuvuudesta"/>
    <s v="Ilmoitus tietoturvaan liittyvästä haavoittuvuudesta tai uhasta. Tavoitetaso saavutetaan vuonna 2022. Myös luonnollisille henkilöille."/>
    <s v="Ilmoita haavoittuvuudesta"/>
    <x v="1"/>
    <s v="0.5"/>
    <m/>
    <m/>
    <s v="Digitalisointi 2022"/>
    <m/>
    <x v="0"/>
    <s v="Liikenne- ja viestintäministeriö"/>
    <s v=""/>
  </r>
  <r>
    <s v="Palvelut"/>
    <s v="Traficom_Digipalvelulupaus_2021.XLSX"/>
    <x v="0"/>
    <s v="Ilmoita luottamuspalvelun häiriö"/>
    <s v="Ilmoitus luottamuspalvelun tietoturvaloukkauksista tai eheyden menetyksistä Liikenne- ja viestintävirasto Traficomin Kyberturvallisuuskeskukselle. Asiointipalvelun osalta ei ole kehittämistarvetta."/>
    <s v="Ilmoita luottamuspalvelun häiriö"/>
    <x v="1"/>
    <s v="0.5"/>
    <m/>
    <s v="Vain elinkeinotoimintaa harjoittaville"/>
    <m/>
    <m/>
    <x v="0"/>
    <s v="Liikenne- ja viestintäministeriö"/>
    <s v=""/>
  </r>
  <r>
    <s v="Palvelut"/>
    <s v="Traficom_Digipalvelulupaus_2021.XLSX"/>
    <x v="0"/>
    <s v="Ilmoita luottamuspalvelun muutos"/>
    <s v="Luottamuspalvelun tarjoajan ilmoitus muutoksista luottamuspalvelun tarjoamisessa.Asiointipalvelun osalta ei ole kehittämistarvetta."/>
    <s v="Ilmoita luottamuspalvelun muutos"/>
    <x v="1"/>
    <s v="0.5"/>
    <m/>
    <s v="Vain elinkeinotoimintaa harjoittaville"/>
    <m/>
    <m/>
    <x v="0"/>
    <s v="Liikenne- ja viestintäministeriö"/>
    <s v=""/>
  </r>
  <r>
    <s v="Palvelut"/>
    <s v="Traficom_Digipalvelulupaus_2021.XLSX"/>
    <x v="0"/>
    <s v="Ilmoita TM- tiedotustarpeesta"/>
    <s v="Sidosryhmien toimittama tiedotettava tieto"/>
    <s v="Ilmoita TM- tiedotustarpeesta"/>
    <x v="1"/>
    <s v="Ei digitoteutusta"/>
    <s v="Myöhemmin"/>
    <m/>
    <s v="Yleinen taloudellinen tilanne"/>
    <m/>
    <x v="0"/>
    <s v="Liikenne- ja viestintäministeriö"/>
    <s v=""/>
  </r>
  <r>
    <s v="Palvelut"/>
    <s v="Traficom_Digipalvelulupaus_2021.XLSX"/>
    <x v="0"/>
    <s v="Ilmoita tunnistusvälineen muutos"/>
    <s v="Sähköisen tunnistuspalvelun tarjoajan ilmoitus tunnistusvälinepalvelussa tapahtuneista muutoksista. Asiointipalvelun osalta ei ole kehittämistarvetta."/>
    <s v="Ilmoita tunnistusvälineen muutos"/>
    <x v="1"/>
    <s v="0.5"/>
    <m/>
    <s v="Vain elinkeinotoimintaa harjoittaville"/>
    <m/>
    <m/>
    <x v="0"/>
    <s v="Liikenne- ja viestintäministeriö"/>
    <s v=""/>
  </r>
  <r>
    <s v="Palvelut"/>
    <s v="Traficom_Digipalvelulupaus_2021.XLSX"/>
    <x v="0"/>
    <s v="Ilmoita tunnistusvälineen tai -palvelun häiriöstä"/>
    <s v="Palvelussa voit ilmoittaa tunnistusvälityspalvelun tai tunnistusvälineen häiriöstä. Asiointipalvelun osalta ei ole kehittämistarvetta."/>
    <s v="Ilmoita tunnistusvälineen tai -palvelun häiriöstä"/>
    <x v="1"/>
    <s v="0.5"/>
    <m/>
    <s v="Vain elinkeinotoimintaa harjoittaville"/>
    <m/>
    <m/>
    <x v="0"/>
    <s v="Liikenne- ja viestintäministeriö"/>
    <s v=""/>
  </r>
  <r>
    <s v="Palvelut"/>
    <s v="Traficom_Digipalvelulupaus_2021.XLSX"/>
    <x v="0"/>
    <s v="Ilmoita tunnistusvälityspalvelu/-välistyspalvelun muutos"/>
    <s v="Ilmoitus tunnistusvälityspalvelussa tapahtuneista muutoksista. Asiointipalvelun osalta ei ole kehittämistarvetta."/>
    <s v="Ilmoita tunnistusvälityspalvelu/-välistyspalvelun muutos"/>
    <x v="1"/>
    <s v="0.5"/>
    <m/>
    <s v="Vain elinkeinotoimintaa harjoittaville"/>
    <m/>
    <m/>
    <x v="0"/>
    <s v="Liikenne- ja viestintäministeriö"/>
    <s v=""/>
  </r>
  <r>
    <s v="Palvelut"/>
    <s v="Traficom_Digipalvelulupaus_2021.XLSX"/>
    <x v="0"/>
    <s v="Ilmoita uusi luottamuspalvelu"/>
    <s v="Luottamuspalvelun tarjoajan ilmoitus palvelun tarjoamisen aloittamisesta Liikenne- ja viestintävirasto Traficomin Kyberturvallisuuskeskukselle. Asiointipalvelun osalta ei ole kehittämistarvetta."/>
    <s v="Ilmoita uusi luottamuspalvelu"/>
    <x v="1"/>
    <s v="0.5"/>
    <m/>
    <s v="Vain elinkeinotoimintaa harjoittaville"/>
    <m/>
    <m/>
    <x v="0"/>
    <s v="Liikenne- ja viestintäministeriö"/>
    <s v=""/>
  </r>
  <r>
    <s v="Palvelut"/>
    <s v="Traficom_Digipalvelulupaus_2021.XLSX"/>
    <x v="0"/>
    <s v="Ilmoita uusi tunnistusväline"/>
    <s v="Sähköisen tunnistamisen välineen tarjoajan ilmoitus uudesta tunnistusvälineestä Liikenne- ja viestintävirasto Traficomin Kyberturvallisuuskeskukselle. Asiointipalvelun osalta ei ole kehittämistarvetta."/>
    <s v="Ilmoita uusi tunnistusväline"/>
    <x v="1"/>
    <s v="0.5"/>
    <m/>
    <s v="Vain elinkeinotoimintaa harjoittaville"/>
    <m/>
    <m/>
    <x v="0"/>
    <s v="Liikenne- ja viestintäministeriö"/>
    <s v=""/>
  </r>
  <r>
    <s v="Palvelut"/>
    <s v="Traficom_Digipalvelulupaus_2021.XLSX"/>
    <x v="0"/>
    <s v="Ilmoita uusi tunnistusvälityspalvelu"/>
    <s v="Tällä lomakkeella tunnistusvälityksen tarjoaja ilmoittaa uudesta tunnistusvälityspalvelusta ennen toiminnan aloittamista. Asiointipalvelun osalta ei ole kehittämistarvetta."/>
    <s v="Ilmoita uusi tunnistusvälityspalvelu"/>
    <x v="1"/>
    <s v="0.5"/>
    <m/>
    <s v="Vain elinkeinotoimintaa harjoittaville"/>
    <m/>
    <m/>
    <x v="0"/>
    <s v="Liikenne- ja viestintäministeriö"/>
    <s v=""/>
  </r>
  <r>
    <s v="Palvelut"/>
    <s v="Traficom_Digipalvelulupaus_2021.XLSX"/>
    <x v="0"/>
    <s v="Ilmoita vesiliikennemerkin ja valo-opasteen asettamisesta"/>
    <s v="Väyläpäätösmenettelyyn liittyvä ilmoitus"/>
    <s v="Ilmoita vesiliikennemerkin ja valo-opasteen asettamisesta"/>
    <x v="1"/>
    <s v="Ei digitoteutusta"/>
    <s v="Myöhemmin"/>
    <m/>
    <s v="Yleinen taloudellinen tilanne"/>
    <m/>
    <x v="0"/>
    <s v="Liikenne- ja viestintäministeriö"/>
    <s v=""/>
  </r>
  <r>
    <s v="Palvelut"/>
    <s v="Traficom_Digipalvelulupaus_2021.XLSX"/>
    <x v="0"/>
    <s v="Ilmoita vikaantuneesta turvalaitteesta"/>
    <s v="Ilmoitus vikaantuneesta turvalaitteesta merellä / sisävesillä"/>
    <s v="Ilmoita vikaantuneesta turvalaitteesta"/>
    <x v="1"/>
    <s v="Ei digitoteutusta"/>
    <s v="Myöhemmin"/>
    <s v="Myös luonnollisille henkilöille"/>
    <s v="Yleinen taloudellinen tilanne"/>
    <m/>
    <x v="0"/>
    <s v="Liikenne- ja viestintäministeriö"/>
    <s v=""/>
  </r>
  <r>
    <s v="Palvelut"/>
    <s v="Traficom_Digipalvelulupaus_2021.XLSX"/>
    <x v="0"/>
    <s v="Ilmoittautuminen ilmailun ilmoituksenvaraiseksi koulutusorganisaatioksi (DTO)"/>
    <s v="Ilmoituksenvarainen koulutusorganisaatio (DTO) voi antaa koulutusta yksimoottorisilla lentokoneilla ja helikoptereilla"/>
    <s v="Ilmoittautuminen ilmailun ilmoituksenvaraiseksi koulutusorganisaatioksi (DTO)"/>
    <x v="1"/>
    <s v="0.3"/>
    <s v="Myöhemmin"/>
    <s v="Vain elinkeinotoimintaa harjoittaville"/>
    <s v="Yleinen taloudellinen tilanne"/>
    <m/>
    <x v="0"/>
    <s v="Liikenne- ja viestintäministeriö"/>
    <s v=""/>
  </r>
  <r>
    <s v="Palvelut"/>
    <s v="Traficom_Digipalvelulupaus_2021.XLSX"/>
    <x v="0"/>
    <s v="Ilmoittautuminen taksi- ja/tai tavaraliikenteen harjoittajaksi. Ilmoitukseen liittyvistä muutoksista ilmoittaminen."/>
    <s v="Palvelussa tehdään ilmoitus, jonka nojalla ilmoittajalla on oikeus harjoittaa taksiliikennettä voimassaolevan tavara- tai henkilöliikenneluvan nojalla taikka tavaraliikennettä kokonaismassaltaan yli 2 000 mutta enintään 3 500 kiloisella ajoneuvolla tai ajoneuvoyhdistelmällä. Lisäksi palveluntarjoajat voivat palvelussa ilmoittaa ilmoitukseen liittyvistä muutoksista."/>
    <s v="Ilmoittautuminen taksi- ja/tai tavaraliikenteen harjoittajaksi. Ilmoitukseen liittyvistä muutoksista ilmoittaminen."/>
    <x v="1"/>
    <s v="0.5"/>
    <s v="Myöhemmin"/>
    <s v="Myös luonnollisille henkilöille"/>
    <s v="Yleinen taloudellinen tilanne"/>
    <m/>
    <x v="0"/>
    <s v="Liikenne- ja viestintäministeriö"/>
    <s v=""/>
  </r>
  <r>
    <s v="Palvelut"/>
    <s v="PLupaus_Porvoonkaupunki_2021.xlsx"/>
    <x v="6"/>
    <s v="Ilmoitus haaskalle viedyn sivutuotteen määrästä"/>
    <s v="Haaskanpitäjän tulee ilmoittaa kaupungineläinlääkärille kuukausittain haaskapaikalle viemänsä sivutuote ja sen määrä."/>
    <s v="Ilmoitus haaskalle viedyn sivutuotteen määrästä"/>
    <x v="1"/>
    <s v="0.5"/>
    <s v="Myöhemmin"/>
    <s v="Myös luonnollisille henkilöille"/>
    <s v="Valtion vastuulla oleva tehtävä, johon liittyviä tehtäviä kunnan viranhaltijat hoitavat. Kunta ei vastaa palvelujen digitalisoinnista."/>
    <s v="Elintarvikelaki (23/2006)"/>
    <x v="1"/>
    <s v="Uusimaa"/>
    <s v="40 001 - 100 000"/>
  </r>
  <r>
    <s v="Palvelut"/>
    <s v="Traficom_Digipalvelulupaus_2021.XLSX"/>
    <x v="0"/>
    <s v="Kaupunkiraideliikenteen ilmoitusmenettely"/>
    <s v="Metro- ja raitioliikenteen harjoittamisesta ja liikenteen harjoittamiseen käytettävän rataverkon hallinnasta on tehtävä kirjallinen ilmoitus Traficomille viimeistään 3 kk ennen toiminnan aloittamista. Vapaamuotoisen ilmoituksen lisäksi toimijan tulee toimittaa Traficomiin turvallisuusjohtamisjärjestelmä."/>
    <s v="Ilmoitukset"/>
    <x v="1"/>
    <s v="Ei digitoteutusta"/>
    <s v="Myöhemmin"/>
    <s v="Vain elinkeinotoimintaa harjoittaville"/>
    <s v="Yleinen taloudellinen tilanne"/>
    <m/>
    <x v="0"/>
    <s v="Liikenne- ja viestintäministeriö"/>
    <s v=""/>
  </r>
  <r>
    <s v="Palvelut"/>
    <s v="PLupaus_Valvira_2021.xlsx"/>
    <x v="11"/>
    <s v="Ilmoitus alkoholijuomien myynnistä kansainvälisessä liikenteessä"/>
    <s v="Suomen ja ulkomaiden välillä liikennettä harjoittavasta suomalaisesta laivasta tai lentokoneesta, jossa myydään alkoholijuomia matkustajille, on ennen myyntitoiminnan aloittamista tehtävä kirjallinen ilmoitus. Ilmoitus tehdään myös lentoasemalla verottomien tavaroiden myymälässä tapahtuvaan alkoholijuomien vähittäismyynnistä vain ulkomaille matkustaville mukaan otettavaksi ja anniskelusta ulkomaanliikenteeseen käytettävällä lentoasema-alueella, jonne vain matkustajat pääsevät lentolipun esittämällä."/>
    <s v="Ilmoitus alkoholijuomien myynnistä kansainvälisessä liikenteessä"/>
    <x v="1"/>
    <s v="0.3"/>
    <s v="Q2/2022"/>
    <s v="Vain elinkeinotoimintaa harjoittaville"/>
    <m/>
    <m/>
    <x v="0"/>
    <s v="Sosiaali- ja terveysministeriö"/>
    <s v=""/>
  </r>
  <r>
    <s v="Palvelut"/>
    <s v="Traficom_Digipalvelulupaus_2021.XLSX"/>
    <x v="0"/>
    <s v="Ilmoitus aluksen käytön yhteydessä tapahtuneesta onnettomuudesta ja vaaratilanteesta"/>
    <s v="Tietoa onnettomuuksista ja vaaratilanteista Traficomille turvallisuusvirastossa käytetään turvallisuustyön kehittämiseksi ja sen edistämiseksi."/>
    <s v="Ilmoitus aluksen käytön yhteydessä tapahtuneesta onnettomuudesta ja vaaratilanteesta"/>
    <x v="1"/>
    <s v="0.5"/>
    <s v="Myöhemmin"/>
    <s v="Myös luonnollisille henkilöille"/>
    <s v="Yleinen taloudellinen tilanne"/>
    <m/>
    <x v="0"/>
    <s v="Liikenne- ja viestintäministeriö"/>
    <s v=""/>
  </r>
  <r>
    <s v="Palvelut"/>
    <s v="PLupaus_Pyhäjärvi_2021.xlsx"/>
    <x v="16"/>
    <s v="Ilmoitus haaskalle viedyn sivutuotteen määrästä"/>
    <m/>
    <s v="Ilmoitus haaskalle viedyn sivutuotteen määrästä"/>
    <x v="1"/>
    <s v="Ei digitoteutusta"/>
    <s v="Q4/2022"/>
    <s v="Myös luonnollisille henkilöille"/>
    <m/>
    <s v="Elintarvikelaki (23/2006)"/>
    <x v="1"/>
    <s v="Pohjois-Pohjanmaa"/>
    <s v="alle 6001"/>
  </r>
  <r>
    <s v="Palvelut"/>
    <s v="Plupaus_2021_Turun kaupunki.xlsx"/>
    <x v="20"/>
    <s v="Ilmoitus haaskalle viedyn sivutuotteen määrästä"/>
    <s v="Haaskanpitäjän tulee ilmoittaa kaupungineläinlääkärille kuukausittain haaskapaikalle viemänsä sivutuote ja sen määrä."/>
    <s v="Ilmoitus haaskalle viedyn sivutuotteen määrästä"/>
    <x v="1"/>
    <s v="0.5"/>
    <s v="Myöhemmin"/>
    <s v="Myös luonnollisille henkilöille"/>
    <s v="Järjestelmän valmistelu joko valtakunnallisesti tai paikallisesti"/>
    <s v="Elintarvikelaki (23/2006)"/>
    <x v="1"/>
    <s v="Varsinais-Suomi"/>
    <s v="yli 100 000"/>
  </r>
  <r>
    <s v="Palvelut"/>
    <s v="PLupaus_Helsinginkaupunki_2021.xlsx"/>
    <x v="8"/>
    <s v="Ympäristönsuojelulain 120 §:n mukainen ilmoitus poikkeuksellisesta tilanteesta tai"/>
    <s v="Poikkeuksellista tilannetta koskeva ilmoitus on tehtävä viipymättä ilmoitus ympäristönsuojeluviranomaiselle, jos siitä voi aiheutua ympäristön pilaantumisen vaaraa tai jätteen määrän tai ominaisuuksien vuoksi tavanomaisesta poikkeavia toimia jätehuollossa. Velvoite koskee kaikkia toimijoita."/>
    <s v="Ilmoitus poikkeuksellisesta tilanteesta"/>
    <x v="1"/>
    <s v="Ei digitoteutusta"/>
    <m/>
    <s v="Myös luonnollisille henkilöille"/>
    <m/>
    <s v="Ympäristönsuojelulaki (527/2014)"/>
    <x v="1"/>
    <s v="Uusimaa"/>
    <s v="yli 100 000"/>
  </r>
  <r>
    <s v="Palvelut"/>
    <s v="PLupaus_Helsinginkaupunki_2021.xlsx"/>
    <x v="8"/>
    <s v="Ympäristönsuojelulain 123 §:n mukainen ilmoitus poikkeuksellisesta tilanteesta luvanvaraisessa, ilmoituksenvaraisessa tai rekisteröitävässä toiminnassa"/>
    <s v="Poikkeuksellista tilannetta koskeva ilmoitus on tehtävä viipymättä ilmoitus ympäristönsuojeluviranomaiselle, jos siitä voi aiheutua ympäristön pilaantumisen vaaraa tai jätteen määrän tai ominaisuuksien vuoksi tavanomaisesta poikkeavia toimia jätehuollossa. Velvoite koskee luvanvaraista, ilmotuksenvaraista ja rekisteröitävää toimintaa."/>
    <s v="Ilmoitus poikkeuksellisesta tilanteesta"/>
    <x v="1"/>
    <m/>
    <m/>
    <m/>
    <m/>
    <s v="Ympäristönsuojelulaki (527/2014)"/>
    <x v="1"/>
    <s v="Uusimaa"/>
    <s v="yli 100 000"/>
  </r>
  <r>
    <s v="Palvelut"/>
    <s v="PLupaus_Pyhäjärvi_2021.xlsx"/>
    <x v="16"/>
    <s v="Ilmoitus poikkeuksellisesta tilanteesta (lannan levitys), ympäristönsuojelu"/>
    <m/>
    <s v="Ilmoitus poikkeuksellisesta tilanteesta (lannan levitys), ympäristönsuojelu"/>
    <x v="1"/>
    <s v="0.3"/>
    <s v="Q4/2022"/>
    <s v="Myös luonnollisille henkilöille"/>
    <m/>
    <m/>
    <x v="1"/>
    <s v="Pohjois-Pohjanmaa"/>
    <s v="alle 6001"/>
  </r>
  <r>
    <s v="Palvelut"/>
    <s v="Plupaus_Kuopio_2021.xlsx"/>
    <x v="2"/>
    <s v="Ilmoitus talousveden toimittamisesta tai käytöstä vedenjakelualueella"/>
    <s v="Toiminnanharjoittajan on tehtävä ilmoitus kunnan terveydensuojeluviranomaiselle talousveden toimittamisesta tai käyttämisestä vedenjakelualueella."/>
    <s v="Ilmoitus talousveden toimittamisesta tai käytöstä vedenjakelualueella"/>
    <x v="1"/>
    <s v="Ei digitoteutusta"/>
    <s v="Q4/2022"/>
    <s v="Vain elinkeinotoimintaa harjoittaville"/>
    <m/>
    <s v="Terveydensuojelulaki (763/1994)"/>
    <x v="1"/>
    <s v="Pohjois-Savo"/>
    <s v="yli 100 000"/>
  </r>
  <r>
    <s v="Palvelut"/>
    <s v="Plupaus_Mikkeli_2020.xlsx"/>
    <x v="14"/>
    <s v="Ilmoitus tilapäismajoituksesta"/>
    <s v="Verkkosivuilta tulostettava lomake. Vastuutaho: Etelä-Savon Pelastuslaitos"/>
    <s v="Ilmoitus tilapäismajoituksesta"/>
    <x v="1"/>
    <s v="0.3"/>
    <s v="Q4/2022"/>
    <s v="Myös luonnollisille henkilöille"/>
    <s v="Tavoitteena on valtakunnallinen sovellus vuoden 2022 loppuun mennessä. Aikatulu on haasteellinen ja maakuntauudistus vaikuttaa asiaan myös."/>
    <m/>
    <x v="1"/>
    <s v="Etelä-Savo"/>
    <s v="40 001 - 100 000"/>
  </r>
  <r>
    <s v="Palvelut"/>
    <s v="Plupaus_ALAVUS_2020.xlsx"/>
    <x v="12"/>
    <s v="Ilmoitus toiminnan keskeyttämisestä tai lopettamisesta"/>
    <s v="Elintarvikehuoneiston toiminnan keskeyttämisestä tai toiminnan lopettamisesta on viivytyksettä ilmoitettava valvontaviranomaiselle."/>
    <s v="Ilmoitus toiminnan keskeyttämisestä tai lopettamisesta"/>
    <x v="1"/>
    <s v="0.3"/>
    <s v="Q4/2021"/>
    <m/>
    <m/>
    <m/>
    <x v="1"/>
    <s v="Pohjois-Pohjanmaa"/>
    <s v="alle 6001"/>
  </r>
  <r>
    <s v="Palvelut"/>
    <s v="Traficom_Digipalvelulupaus_2021.XLSX"/>
    <x v="0"/>
    <s v="Ilmoitus ilma-aluksen käyttäjästä/edustajasta/haltijasta (Ilma-alusrekisteriä varten)"/>
    <s v="Ilma-aluksen käyttäjää, haltijaa tai edustajaa koskevien tietojen muutoksista on ilmoitettava 14 päivän kuluessa Liikenne- ja viestintävirastoon."/>
    <s v="Ilmoitus ilma-aluksen käyttäjästä/edustajasta/haltijasta (Ilma-alusrekisteriä varten)"/>
    <x v="1"/>
    <s v="0.3"/>
    <s v="Myöhemmin"/>
    <s v="Myös luonnollisille henkilöille"/>
    <s v="Yleinen taloudellinen tilanne"/>
    <m/>
    <x v="0"/>
    <s v="Liikenne- ja viestintäministeriö"/>
    <s v=""/>
  </r>
  <r>
    <s v="Palvelut"/>
    <s v="Traficom_Digipalvelulupaus_2021.XLSX"/>
    <x v="0"/>
    <s v="Ilmoitus ilma-aluksen myynnistä (ilma-alusrekisteriä varten)"/>
    <s v="Ilma-aluksen myyjä voi ilmoittaa viranomaiselle omistusoikeutensa päättymisestä sen varmistamiseksi, että hän vapautuu omistajan velvoitteista ilma-aluksen osalta."/>
    <s v="Ilmoitus ilma-aluksen myynnistä (ilma-alusrekisteriä varten)"/>
    <x v="1"/>
    <s v="0.3"/>
    <s v="Myöhemmin"/>
    <s v="Myös luonnollisille henkilöille"/>
    <s v="Yleinen taloudellinen tilanne"/>
    <m/>
    <x v="0"/>
    <s v="Liikenne- ja viestintäministeriö"/>
    <s v=""/>
  </r>
  <r>
    <s v="Palvelut"/>
    <s v="Plupaus_Poliisihallitus_2021.xlsx"/>
    <x v="5"/>
    <s v="Ilmoitus ilotulitusnäytöksestä"/>
    <m/>
    <s v="Ilmoitus ilotulitusnäytöksestä"/>
    <x v="1"/>
    <s v="Ei digitoteutusta"/>
    <m/>
    <s v="Myös luonnollisille henkilöille"/>
    <m/>
    <m/>
    <x v="0"/>
    <s v="Sisäministeriö"/>
    <s v=""/>
  </r>
  <r>
    <s v="Palvelut"/>
    <s v="Plupaus_2021_Tukes.xlsx"/>
    <x v="10"/>
    <s v="Ilmoitus kasvinsuojelututkinnon suorittaneista"/>
    <s v="KS-tutkinnon järjestäjä ilmoittaa Tukesiin tutkinnon suorittaneet"/>
    <s v="Ilmoitus kasvinsuojelututkinnon suorittaneista"/>
    <x v="1"/>
    <s v="1.0"/>
    <m/>
    <s v="Myös luonnollisille henkilöille"/>
    <m/>
    <m/>
    <x v="0"/>
    <s v="Työ- ja elinkeinoministeriö"/>
    <s v=""/>
  </r>
  <r>
    <s v="Palvelut"/>
    <s v="Plupaus_Säteilyturvakeskus_2021_xlsx.XLSX"/>
    <x v="23"/>
    <s v="Ilmoitus korkea-aktiivisen umpilähteen kuljetuksesta"/>
    <s v="Kuljetuksen suorittajan on ilmoitettava Säteilyturvakeskukselle (STUK) jokaisesta turvallisuuslupaa edellyttävästä korkea-aktiivisen umpilähteen kuljetuksesta ennen kuljetuksen suorittamista tai säteilylähteen saapumista Suomeen."/>
    <s v="Ilmoitus korkea-aktiivisen umpilähteen kuljetuksesta"/>
    <x v="1"/>
    <s v="1.0"/>
    <m/>
    <s v="Vain elinkeinotoimintaa harjoittaville"/>
    <m/>
    <m/>
    <x v="0"/>
    <s v="Sosiaali- ja terveysministeriö"/>
    <s v=""/>
  </r>
  <r>
    <s v="Palvelut"/>
    <s v="Traficom_Digipalvelulupaus_2021.XLSX"/>
    <x v="0"/>
    <s v="Ilmoitus kuorma-auton perävaunun vetolaitteen käyttöönotosta tai käyttämättömyydestä"/>
    <s v="Mikäli kuorma-autoa ei käytetä perävaunun vetämiseen, voi auton omistaja tai haltija ilmoittaa vetolaitteen käyttämättömyydestä."/>
    <s v="Ilmoitus kuorma-auton perävaunun vetolaitteen käyttöönotosta tai käyttämättömyydestä"/>
    <x v="1"/>
    <s v="1.0"/>
    <m/>
    <s v="Myös luonnollisille henkilöille"/>
    <m/>
    <m/>
    <x v="0"/>
    <s v="Liikenne- ja viestintäministeriö"/>
    <s v=""/>
  </r>
  <r>
    <s v="Palvelut"/>
    <s v="Plupaus_2021_Tukes.xlsx"/>
    <x v="10"/>
    <s v="Ilmoitus laitoksen toiminnan lopettamisesta/keskeyttämisestä/muutoksista"/>
    <s v="Ilmoitetaan laajamittaisen laitoksen toiminnan muutoksista"/>
    <s v="Ilmoitus laitoksen toiminnan lopettamisesta/keskeyttämisestä/muutoksista"/>
    <x v="1"/>
    <s v="0.5"/>
    <s v="Q2/2022"/>
    <s v="Vain elinkeinotoimintaa harjoittaville"/>
    <s v="Henkilö- ja raharesurssit"/>
    <m/>
    <x v="0"/>
    <s v="Työ- ja elinkeinoministeriö"/>
    <s v=""/>
  </r>
  <r>
    <s v="Palvelut"/>
    <s v="Traficom_Digipalvelulupaus_2021.XLSX"/>
    <x v="0"/>
    <s v="Ilmoitus lentokelpoisuuden tarkastuksesta / jatkosta"/>
    <s v="Tällä lomakkeella lentokelpoisuuden tarkastaja voi ilmoittaa sähköisesti tarkastuksesta ja lentokelpoisuuden jatkosta. Ilmoitus tulee tehdä 10 vuorokauden kuluessa  tarkastuksesta/jatkosta."/>
    <s v="Ilmoitus lentokelpoisuuden tarkastuksesta / jatkosta"/>
    <x v="1"/>
    <s v="0.5"/>
    <s v="Myöhemmin"/>
    <s v="Myös luonnollisille henkilöille"/>
    <s v="Yleinen taloudellinen tilanne"/>
    <m/>
    <x v="0"/>
    <s v="Liikenne- ja viestintäministeriö"/>
    <s v=""/>
  </r>
  <r>
    <s v="Palvelut"/>
    <s v="Plupaus_2021_Tukes.xlsx"/>
    <x v="10"/>
    <s v="Ilmoitus maa/biokaasun käytön valvojasta"/>
    <s v="Ilmoitetaan maa- ja/tai biokaasulaitoksen käytön valvoja"/>
    <s v="Ilmoitus maa/biokaasun käytön valvojasta"/>
    <x v="1"/>
    <s v="0.5"/>
    <s v="Q1/2022"/>
    <s v="Myös luonnollisille henkilöille"/>
    <s v="Henkilö- ja raharesurssit"/>
    <m/>
    <x v="0"/>
    <s v="Työ- ja elinkeinoministeriö"/>
    <s v=""/>
  </r>
  <r>
    <s v="Palvelut"/>
    <s v="Plupaus_Mikkeli_2020.xlsx"/>
    <x v="14"/>
    <s v="Ilmoitus toimijan vaihtumisesta, toiminnan keskeyttämisestä tai lopettamisesta"/>
    <s v="Sähköisellä tunnistautumisella varustettu lomake, joka käsitellään kokonaan sähköisesti Fujitsun CaseM -järjestelmässä. Vastuu: Terveysvalvonta"/>
    <s v="Ilmoitus toiminnan keskeyttämisestä tai lopettamisesta"/>
    <x v="1"/>
    <s v="0.5"/>
    <s v="Q4/2021"/>
    <s v="Myös luonnollisille henkilöille"/>
    <s v="VATI-kohdetietojärjestelmän kehittäjät eivät toteuta Suomi.fi kautta täytettävien sähköisten lomakeiden käyttöönottoa jo vuonna 2021."/>
    <m/>
    <x v="1"/>
    <s v="Etelä-Savo"/>
    <s v="40 001 - 100 000"/>
  </r>
  <r>
    <s v="Palvelut"/>
    <s v="PLupaus_Pyhäjärvi_2021.xlsx"/>
    <x v="16"/>
    <s v="Ilmoitus vesirakennustyöstä"/>
    <m/>
    <s v="Ilmoitus vesirakennustyöstä"/>
    <x v="1"/>
    <s v="Ei digitoteutusta"/>
    <s v="Q4/2022"/>
    <s v="Myös luonnollisille henkilöille"/>
    <m/>
    <m/>
    <x v="1"/>
    <s v="Pohjois-Pohjanmaa"/>
    <s v="alle 6001"/>
  </r>
  <r>
    <s v="Palvelut"/>
    <s v="Plupaus_2021_Turun kaupunki.xlsx"/>
    <x v="20"/>
    <s v="Ilmoitus vesirakennustyöstä"/>
    <s v="Ruoppausilmoitus"/>
    <s v="Ilmoitus vesirakennustyöstä"/>
    <x v="1"/>
    <s v="0.3"/>
    <s v="Myöhemmin"/>
    <s v="Myös luonnollisille henkilöille"/>
    <s v="ELY-keskus käsittelee luvat, valtion ys-viranomaisen lomake ollut"/>
    <m/>
    <x v="1"/>
    <s v="Varsinais-Suomi"/>
    <s v="yli 100 000"/>
  </r>
  <r>
    <s v="Palvelut"/>
    <s v="PLupaus_Valvira_2021.xlsx"/>
    <x v="11"/>
    <s v="Ilmoitus potilas- ja asiakastietojen käsittelyyn tarkoitetun tietojärjestelmän poikkeamasta"/>
    <s v="Ilmoitus potilas- ja asiakastietojen käsittelyyn tarkoitetun tietojärjestelmän aiheuttamasta merkittävästä poikkeamasta"/>
    <s v="Ilmoitus potilas- ja asiakastietojen käsittelyyn tarkoitetun tietojärjestelmän poikkeamasta"/>
    <x v="1"/>
    <s v="0.5"/>
    <s v="Q4/2022"/>
    <s v="Vain elinkeinotoimintaa harjoittaville"/>
    <m/>
    <m/>
    <x v="0"/>
    <s v="Sosiaali- ja terveysministeriö"/>
    <s v=""/>
  </r>
  <r>
    <s v="Palvelut"/>
    <s v="Traficom_Digipalvelulupaus_2021.XLSX"/>
    <x v="0"/>
    <s v="Ilmoitus radiohäiriöstä"/>
    <s v="Palvelussa voi ilmoittaa havaitsemastaan radiohäiriöstä. Asiointipalvelun osalta ei ole kehittämistarvetta."/>
    <s v="Ilmoitus radiohäiriöstä"/>
    <x v="1"/>
    <s v="0.5"/>
    <m/>
    <s v="Myös luonnollisille henkilöille"/>
    <m/>
    <m/>
    <x v="0"/>
    <s v="Liikenne- ja viestintäministeriö"/>
    <s v=""/>
  </r>
  <r>
    <s v="Palvelut"/>
    <s v="Plupaus_Poliisihallitus_2021.xlsx"/>
    <x v="5"/>
    <s v="Ilmoitus räjäytystyöstä"/>
    <m/>
    <s v="Ilmoitus räjäytystyöstä"/>
    <x v="1"/>
    <s v="Ei digitoteutusta"/>
    <m/>
    <s v="Myös luonnollisille henkilöille"/>
    <m/>
    <m/>
    <x v="0"/>
    <s v="Sisäministeriö"/>
    <s v=""/>
  </r>
  <r>
    <s v="Palvelut"/>
    <s v="PLupaus_Helsinginkaupunki_2021.xlsx"/>
    <x v="8"/>
    <s v="Kasvatus ja koulutus, ilmoitus yksityisten varhaiskasvatuspalvelujen tuottamisesta"/>
    <s v="Yksityisen palveluntuottajan on varhaiskasvatuslain mukaan ilmoitettava palvelustaan kunnalle ennen toiminnan aloittamista. Ilmoitus tehdään lomakkeella Ilmoitus yksityisten varhaiskasvatuspalvelun tuottamisesta. Lomakkeeseen lisätään toimipaikkaa, palveluntuottajaa ja vastuuhenkilöä koskevat liitteet."/>
    <s v="Ilmoitus yksityisten varhaiskasvatuspalvelujen tuottamisesta"/>
    <x v="1"/>
    <m/>
    <m/>
    <s v="Vain elinkeinotoimintaa harjoittaville"/>
    <m/>
    <m/>
    <x v="1"/>
    <s v="Uusimaa"/>
    <s v="yli 100 000"/>
  </r>
  <r>
    <s v="Palvelut"/>
    <s v="Traficom_Digipalvelulupaus_2021.XLSX"/>
    <x v="0"/>
    <s v="Ilmoitus tietoturvaloukkauksesta"/>
    <s v="Yksityishenkilön, yrityksen tai organisaation ilmoitus tietoturvaloukkauksesta. Tavoitetaso saavutetaan vuonna 2022. Myös luonnollisille henkilöille."/>
    <s v="Ilmoitus tietoturvaloukkauksesta"/>
    <x v="1"/>
    <s v="0.5"/>
    <m/>
    <m/>
    <s v="Digitalisointi 2022"/>
    <m/>
    <x v="0"/>
    <s v="Liikenne- ja viestintäministeriö"/>
    <s v=""/>
  </r>
  <r>
    <s v="Palvelut"/>
    <s v="Plupaus_ALAVUS_2020.xlsx"/>
    <x v="12"/>
    <s v="Terveydensuojelulain mukainen lomake eläintenpito asemakaava-alueella ja muualla taajaan asutulla alueella"/>
    <s v="Toimija ilmoittaa eläinten pidosta asemakaava-alueella tai muualla taajaan asutulla alueella."/>
    <s v="Ilmoitus ympäristölle vaaraa aiheuttavasta toiminnasta"/>
    <x v="1"/>
    <s v="0.3"/>
    <s v="Q1/2022"/>
    <m/>
    <m/>
    <s v="Ympäristönsuojelulaki (527/2014)"/>
    <x v="1"/>
    <s v="Pohjois-Pohjanmaa"/>
    <s v="alle 6001"/>
  </r>
  <r>
    <s v="Palvelut"/>
    <s v="Plupaus_ALAVUS_2020.xlsx"/>
    <x v="12"/>
    <s v="Terveydensuojelulain mukainen lomake työtila asuinrakennuksessa tai -alueella"/>
    <s v="Toimija ilmoittaa työtilasta asuinrakennuksessa tai asuinalueella."/>
    <s v="Ilmoitus ympäristölle vaaraa aiheuttavasta toiminnasta"/>
    <x v="1"/>
    <s v="0.3"/>
    <s v="Q1/2022"/>
    <m/>
    <m/>
    <s v="Ympäristönsuojelulaki (527/2014)"/>
    <x v="1"/>
    <s v="Pohjois-Pohjanmaa"/>
    <s v="alle 6001"/>
  </r>
  <r>
    <s v="Palvelut"/>
    <s v="Plupaus_ALAVUS_2020.xlsx"/>
    <x v="12"/>
    <s v="Terveydensuojelulain mukainen lomake uimaranta"/>
    <s v="Ilmoitus uuden uimarannan perustamisesta/käyttöönotosta tai toiminnan/tilojen olennaisesta muutoksesta."/>
    <s v="Ilmoitus ympäristölle vaaraa aiheuttavasta toiminnasta"/>
    <x v="1"/>
    <s v="0.3"/>
    <s v="Q1/2022"/>
    <m/>
    <m/>
    <s v="Ympäristönsuojelulaki (527/2014)"/>
    <x v="1"/>
    <s v="Pohjois-Pohjanmaa"/>
    <s v="alle 6001"/>
  </r>
  <r>
    <s v="Palvelut"/>
    <s v="Plupaus_2021_Tukes.xlsx"/>
    <x v="10"/>
    <s v="Ilmoitus tuholaistorjujan tutkinnosta tai yritystoiminnasta"/>
    <m/>
    <s v="Ilmoitus tuholaistorjujan tutkinnosta tai yritystoiminnasta"/>
    <x v="1"/>
    <s v="0.5"/>
    <s v="Q4/2022"/>
    <s v="Myös luonnollisille henkilöille"/>
    <s v="Henkilö- ja raharesurssit"/>
    <m/>
    <x v="0"/>
    <s v="Työ- ja elinkeinoministeriö"/>
    <s v=""/>
  </r>
  <r>
    <s v="Palvelut"/>
    <s v="Plupaus_2021_Tukes.xlsx"/>
    <x v="10"/>
    <s v="Ilmoitukset vaarallisista tai puutteellisista tuotteista ja vaarallisista kuluttajapalveluista"/>
    <m/>
    <s v="Ilmoitus vaarallisesta tai  puutteellisesta tuotteesta tai palvelusta"/>
    <x v="1"/>
    <s v="0.5"/>
    <s v="Myöhemmin"/>
    <s v="Myös luonnollisille henkilöille"/>
    <s v="Henkilö- ja raharesurssit"/>
    <m/>
    <x v="0"/>
    <s v="Työ- ja elinkeinoministeriö"/>
    <s v=""/>
  </r>
  <r>
    <s v="Palvelut"/>
    <s v="Plupaus_ALAVUS_2020.xlsx"/>
    <x v="12"/>
    <s v="Terveydensuojelulain mukainen lomake  yleislomake"/>
    <s v="Yleislomake ilmoittamista varten."/>
    <s v="Ilmoitus ympäristölle vaaraa aiheuttavasta toiminnasta"/>
    <x v="1"/>
    <s v="0.3"/>
    <s v="Q1/2022"/>
    <m/>
    <m/>
    <s v="Ympäristönsuojelulaki (527/2014)"/>
    <x v="1"/>
    <s v="Pohjois-Pohjanmaa"/>
    <s v="alle 6001"/>
  </r>
  <r>
    <s v="Palvelut"/>
    <s v="Plupaus_ALAVUS_2020.xlsx"/>
    <x v="12"/>
    <s v="Terveydensuojelulain mukainen lomake toiminnanharjoittajan vaihtuminen"/>
    <s v="Ilmoitus toiminnan harjoittajan vaihtumisesta."/>
    <s v="Ilmoitus ympäristölle vaaraa aiheuttavasta toiminnasta"/>
    <x v="1"/>
    <s v="0.3"/>
    <s v="Q1/2022"/>
    <m/>
    <m/>
    <s v="Ympäristönsuojelulaki (527/2014)"/>
    <x v="1"/>
    <s v="Pohjois-Pohjanmaa"/>
    <s v="alle 6001"/>
  </r>
  <r>
    <s v="Palvelut"/>
    <s v="Plupaus_ALAVUS_2020.xlsx"/>
    <x v="12"/>
    <s v="Terveydensuojelulain mukainen lomake koulu oppilaitos"/>
    <s v="Ilmoitus uuden koulutus-/opetustilan perustamisesta, käyttöönotosta tai toiminnan/tilojen olennaisesta muutoksesta."/>
    <s v="Ilmoitus ympäristölle vaaraa aiheuttavasta toiminnasta"/>
    <x v="1"/>
    <s v="0.3"/>
    <s v="Q4/2021"/>
    <m/>
    <m/>
    <s v="Ympäristönsuojelulaki (527/2014)"/>
    <x v="1"/>
    <s v="Pohjois-Pohjanmaa"/>
    <s v="alle 6001"/>
  </r>
  <r>
    <s v="Palvelut"/>
    <s v="Plupaus_Poliisihallitus_2021.xlsx"/>
    <x v="5"/>
    <s v="Ilmoitus yleisestä kokouksesta"/>
    <m/>
    <s v="Ilmoitus yleisestä kokouksesta"/>
    <x v="1"/>
    <s v="Ei digitoteutusta"/>
    <m/>
    <s v="Myös luonnollisille henkilöille"/>
    <m/>
    <m/>
    <x v="0"/>
    <s v="Sisäministeriö"/>
    <s v=""/>
  </r>
  <r>
    <s v="Palvelut"/>
    <s v="Plupaus_Poliisihallitus_2021.xlsx"/>
    <x v="5"/>
    <s v="Ilmoitus yleisötilaisuuden järjestämisestä"/>
    <m/>
    <s v="Ilmoitus yleisötilaisuuden järjestämisestä"/>
    <x v="1"/>
    <s v="Ei digitoteutusta"/>
    <m/>
    <s v="Myös luonnollisille henkilöille"/>
    <m/>
    <m/>
    <x v="0"/>
    <s v="Sisäministeriö"/>
    <s v=""/>
  </r>
  <r>
    <s v="Palvelut"/>
    <s v="Plupaus_ALAVUS_2020.xlsx"/>
    <x v="12"/>
    <s v="Terveydensuojelulain mukainen lomake päiväkoti"/>
    <s v="Ilmoitus uudenpäiväkotitilan perustamisesta, käyttöönotosta tai toiminnan/tilojen olennaisesta muutoksesta."/>
    <s v="Ilmoitus ympäristölle vaaraa aiheuttavasta toiminnasta"/>
    <x v="1"/>
    <s v="0.3"/>
    <s v="Q4/2021"/>
    <m/>
    <m/>
    <s v="Ympäristönsuojelulaki (527/2014)"/>
    <x v="1"/>
    <s v="Pohjois-Pohjanmaa"/>
    <s v="alle 6001"/>
  </r>
  <r>
    <s v="Palvelut"/>
    <s v="Plupaus_ALAVUS_2020.xlsx"/>
    <x v="12"/>
    <s v="Terveydensuojelulain mukainen lomake uimahalli kylpylä uu allastila"/>
    <s v="Ilmoitus uuden uimahallin, kylpylän tai muun allastilan perustamisesta, käyttöönotosta tai toiminnan/tilojen olennaisesta muutoksesta."/>
    <s v="Ilmoitus ympäristölle vaaraa aiheuttavasta toiminnasta"/>
    <x v="1"/>
    <s v="0.3"/>
    <s v="Q4/2021"/>
    <m/>
    <m/>
    <s v="Ympäristönsuojelulaki (527/2014)"/>
    <x v="1"/>
    <s v="Pohjois-Pohjanmaa"/>
    <s v="alle 6001"/>
  </r>
  <r>
    <s v="Palvelut"/>
    <s v="Plupaus_ALAVUS_2020.xlsx"/>
    <x v="12"/>
    <s v="Terveydensuojelulain mukainen lomake lastenkoti vanhainkoti muu sosiaalialan huoneisto"/>
    <s v="Ilmoitus uuden lastenkodin, vanhainkodin tai muun sosiaalialan huoneiston perustamisesta, käyttöönotosta tai toiminnan/tilojen olennaisesta muutoksesta."/>
    <s v="Ilmoitus ympäristölle vaaraa aiheuttavasta toiminnasta"/>
    <x v="1"/>
    <s v="0.3"/>
    <s v="Q4/2021"/>
    <m/>
    <m/>
    <s v="Ympäristönsuojelulaki (527/2014)"/>
    <x v="1"/>
    <s v="Pohjois-Pohjanmaa"/>
    <s v="alle 6001"/>
  </r>
  <r>
    <s v="Palvelut"/>
    <s v="Plupaus_ALAVUS_2020.xlsx"/>
    <x v="12"/>
    <s v="Terveydensuojelulain mukainen lomake solarium liitelomake"/>
    <s v="Ilmoitus uuden kauneus- tai jalkahoitolan, tatuointiliikkeen, solariumin tms. perustamisesta, käyttöönotosta tai toiminnan/tilojen olennaisesta muutoksesta."/>
    <s v="Ilmoitus ympäristölle vaaraa aiheuttavasta toiminnasta"/>
    <x v="1"/>
    <s v="0.3"/>
    <s v="Q4/2021"/>
    <m/>
    <m/>
    <s v="Ympäristönsuojelulaki (527/2014)"/>
    <x v="1"/>
    <s v="Pohjois-Pohjanmaa"/>
    <s v="alle 6001"/>
  </r>
  <r>
    <s v="Palvelut"/>
    <s v="Plupaus_ALAVUS_2020.xlsx"/>
    <x v="12"/>
    <s v="Terveydensuojelulain mukainen lomake kokoontumishuoneisto liikuntatila kuntosali"/>
    <s v="Ilmoitus uuden julkisen huvi- tai kokoontumishuoneiston, liikuntatilan, kuntosalin tms. perustamisesta, käyttöönotosta tai toiminnan/tilojen olennaisesta muutoksesta."/>
    <s v="Ilmoitus ympäristölle vaaraa aiheuttavasta toiminnasta"/>
    <x v="1"/>
    <s v="0.3"/>
    <s v="Q4/2021"/>
    <m/>
    <m/>
    <s v="Ympäristönsuojelulaki (527/2014)"/>
    <x v="1"/>
    <s v="Pohjois-Pohjanmaa"/>
    <s v="alle 6001"/>
  </r>
  <r>
    <s v="Palvelut"/>
    <s v="Plupaus_ALAVUS_2020.xlsx"/>
    <x v="12"/>
    <s v="Terveydensuojelulain mukainen lomake hotelli ja muu vastaava majoitushuoneisto"/>
    <s v="Ilmoitus uuden hotellin ja muun vastaavan majoitushuoneiston perustamisesta, käyttöönotosta tai toiminnan/tilojen olennaisesta muutoksesta."/>
    <s v="Ilmoitus ympäristölle vaaraa aiheuttavasta toiminnasta"/>
    <x v="1"/>
    <s v="0.3"/>
    <s v="Q4/2021"/>
    <m/>
    <m/>
    <s v="Ympäristönsuojelulaki (527/2014)"/>
    <x v="1"/>
    <s v="Pohjois-Pohjanmaa"/>
    <s v="alle 6001"/>
  </r>
  <r>
    <s v="Palvelut"/>
    <s v="Plupaus_ALAVUS_2020.xlsx"/>
    <x v="12"/>
    <s v="Terveydensuojelulain mukainen lomake loma-asuntojen liitelomake"/>
    <s v="Liite ilmoitukseen toiminnanharjoittajan uudesta loma-asunnosta."/>
    <s v="Ilmoitus ympäristölle vaaraa aiheuttavasta toiminnasta"/>
    <x v="1"/>
    <s v="0.3"/>
    <s v="Q4/2021"/>
    <m/>
    <m/>
    <s v="Ympäristönsuojelulaki (527/2014)"/>
    <x v="1"/>
    <s v="Pohjois-Pohjanmaa"/>
    <s v="alle 6001"/>
  </r>
  <r>
    <s v="Palvelut"/>
    <s v="Plupaus_ALAVUS_2020.xlsx"/>
    <x v="12"/>
    <s v="Terveydensuojelulain mukainen lomake yleinen sauna"/>
    <s v="Ilmoitus uuden yleisen saunan perustamisesta/käyttöönotosta tai olennaisesta muutoksesta."/>
    <s v="Ilmoitus ympäristölle vaaraa aiheuttavasta toiminnasta"/>
    <x v="1"/>
    <s v="0.3"/>
    <s v="Q4/2021"/>
    <m/>
    <m/>
    <s v="Ympäristönsuojelulaki (527/2014)"/>
    <x v="1"/>
    <s v="Pohjois-Pohjanmaa"/>
    <s v="alle 6001"/>
  </r>
  <r>
    <s v="Palvelut"/>
    <s v="Plupaus_2021_Huittisten kaupunki.xlsx"/>
    <x v="21"/>
    <s v="Ympäristönsuojelun luvat ja ilmoitukset"/>
    <s v="Etelä-Satakunnan ympäristötoimisto on toimijana.  Toimintaan kuuluu seuraavat toimet ja niihin liittyvät luvat:  ympäristön pilaantumisen valvonta ja ennaltaehkäisy, ympäristöluvat, jätehuollon, vesihuollon, ojitusasioiden, vesirakentamisen ja maa-ainesten oton lupa- ja valvontatehtävät, maasto- ja vesiliikenteen lupa-asiat, maisematyöluvat asemakaava-alueilla, ajoneuvojen siirtotehtävät, luonnonmuistomerkkien rauhoittaminen"/>
    <s v="Ilmoitus ympäristölle vaaraa aiheuttavasta toiminnasta"/>
    <x v="1"/>
    <s v="0.5"/>
    <s v="Q4/2022"/>
    <s v="Myös luonnollisille henkilöille"/>
    <m/>
    <s v="Ympäristönsuojelulaki (527/2014)"/>
    <x v="1"/>
    <s v="Satakunta"/>
    <s v="10 001 - 20 000"/>
  </r>
  <r>
    <s v="Palvelut"/>
    <s v="Plupaus_2021_Jyväskylän kaupunki_2021.xlsx"/>
    <x v="13"/>
    <s v="KRP - Ympäristönsuojelun luvat: Ympäristösuojelulain mukainen yleinen ilmoiuts"/>
    <s v="Ympäristölupaa korvaava kevyempi ilmoitus"/>
    <s v="Ilmoitus ympäristölle vaaraa aiheuttavasta toiminnasta"/>
    <x v="1"/>
    <s v="1.0"/>
    <m/>
    <s v="Myös luonnollisille henkilöille"/>
    <m/>
    <s v="Ympäristönsuojelulaki (527/2014)"/>
    <x v="1"/>
    <s v="Keski-Suomi"/>
    <s v="yli 100 000"/>
  </r>
  <r>
    <s v="Palvelut"/>
    <s v="Plupaus_Mikkeli_2020.xlsx"/>
    <x v="14"/>
    <s v="Ilmoitus ilotulitteiden varastoinnista myynnin yhteydessä"/>
    <s v="Verkkosivuilta tulostettava lomake. Vastuutaho: Etelä-Savon Pelastuslaitos"/>
    <s v="Ilmoitus ympäristölle vaaraa aiheuttavasta toiminnasta"/>
    <x v="1"/>
    <s v="0.3"/>
    <s v="Q4/2022"/>
    <s v="Myös luonnollisille henkilöille"/>
    <s v="Tavoitteena on valtakunnallinen sovellus vuoden 2022 loppuun mennessä. Aikatulu on haasteellinen ja maakuntauudistus vaikuttaa asiaan myös."/>
    <s v="Ympäristönsuojelulaki (527/2014)"/>
    <x v="1"/>
    <s v="Etelä-Savo"/>
    <s v="40 001 - 100 000"/>
  </r>
  <r>
    <s v="Palvelut"/>
    <s v="Plupaus_2021_Oulun kaupunki.xlsx"/>
    <x v="15"/>
    <s v="Ympäristönsuojelu, ympäristöluvat ja ilmoitukset"/>
    <s v="Ympäristölupa"/>
    <s v="Ilmoitus ympäristölle vaaraa aiheuttavasta toiminnasta"/>
    <x v="1"/>
    <s v="0.3"/>
    <s v="Q4/2021"/>
    <s v="Vain elinkeinotoimintaa harjoittaville"/>
    <s v="Tulossa ePermitiin"/>
    <s v="Ympäristönsuojelulaki (527/2014)"/>
    <x v="1"/>
    <s v="Pohjois-Pohjanmaa"/>
    <s v="yli 100 000"/>
  </r>
  <r>
    <s v="Palvelut"/>
    <s v="PLupaus_Porvoonkaupunki_2021.xlsx"/>
    <x v="6"/>
    <s v="Ympäristönsuojelu, ympäristöluvat ja ilmoitukset"/>
    <s v="Ympäristöluvat ja ilmoitukset"/>
    <s v="Ilmoitus ympäristölle vaaraa aiheuttavasta toiminnasta"/>
    <x v="1"/>
    <s v="1.0"/>
    <m/>
    <s v="Myös luonnollisille henkilöille"/>
    <m/>
    <s v="Ympäristönsuojelulaki (527/2014)"/>
    <x v="1"/>
    <s v="Uusimaa"/>
    <s v="40 001 - 100 000"/>
  </r>
  <r>
    <s v="Palvelut"/>
    <s v="Plupaus_Teuvan kunta_2020.xlsx"/>
    <x v="19"/>
    <s v="Ympäristönsuojelu, ympäristöluvat ja ilmoitukset"/>
    <m/>
    <s v="Ilmoitus ympäristölle vaaraa aiheuttavasta toiminnasta"/>
    <x v="1"/>
    <s v="0.3"/>
    <s v="Myöhemmin"/>
    <s v="Myös luonnollisille henkilöille"/>
    <s v="Palvelun tuottaa Suupohjan peruspalveluliikelaitokuntayhtymä, Toimii vastuu organisaationa"/>
    <s v="Ympäristönsuojelulaki (527/2014)"/>
    <x v="2"/>
    <s v="Etelä-Pohjanmaa"/>
    <s v="alle 6001"/>
  </r>
  <r>
    <s v="Palvelut"/>
    <s v="Plupaus_Teuvan kunta_2020.xlsx"/>
    <x v="19"/>
    <s v="Terveydensuojelulain mukaiset ilmoitukset"/>
    <m/>
    <s v="Ilmoitus ympäristölle vaaraa aiheuttavasta toiminnasta"/>
    <x v="1"/>
    <s v="0.3"/>
    <s v="Myöhemmin"/>
    <s v="Vain elinkeinotoimintaa harjoittaville"/>
    <s v="Palvelun tuottaa Suupohjan peruspalveluliikelaitokuntayhtymä, Toimii vastuu organisaationa"/>
    <s v="Ympäristönsuojelulaki (527/2014)"/>
    <x v="2"/>
    <s v="Etelä-Pohjanmaa"/>
    <s v="alle 6001"/>
  </r>
  <r>
    <s v="Palvelut"/>
    <s v="PLupaus_Pyhäjärvi_2021.xlsx"/>
    <x v="16"/>
    <s v="Ilmoitusmenettely rakennustyöstä"/>
    <m/>
    <s v="Ilmoitusmenettely rakennustyöstä"/>
    <x v="1"/>
    <s v="0.9"/>
    <m/>
    <s v="Myös luonnollisille henkilöille"/>
    <m/>
    <m/>
    <x v="1"/>
    <s v="Pohjois-Pohjanmaa"/>
    <s v="alle 6001"/>
  </r>
  <r>
    <s v="Palvelut"/>
    <s v="Plupaus_Mikkeli_2020.xlsx"/>
    <x v="14"/>
    <s v="Ilotulitteiden käyttölupa juhlissa ja tapahtumissa"/>
    <s v="Verkkosivuilta tulostettava lomake. Vastuutaho: Etelä-Savon Pelastuslaitos"/>
    <s v="Ilotulitteiden käyttölupa juhlissa ja tapahtumissa"/>
    <x v="1"/>
    <s v="0.3"/>
    <s v="Q4/2022"/>
    <s v="Myös luonnollisille henkilöille"/>
    <s v="Tavoitteena on valtakunnallinen sovellus vuoden 2022 loppuun mennessä. Aikatulu on haasteellinen ja maakuntauudistus vaikuttaa asiaan myös."/>
    <m/>
    <x v="1"/>
    <s v="Etelä-Savo"/>
    <s v="40 001 - 100 000"/>
  </r>
  <r>
    <s v="Palvelut"/>
    <s v="PLupaus_Helsinginkaupunki_2021.xlsx"/>
    <x v="8"/>
    <s v="Kasvatus ja koulutus, iltapäivätoiminnan harkinnanvarainen lisäavustushakemus"/>
    <s v="Kasvatus- ja koulutuslautakunnan periaatteiden mukaisesti myönnettävät harkinnanvaraiset lisäavustukset perusopetuslain mukaisen iltapäivätoiminnan järjestäjille."/>
    <s v="iltapäivätoiminnan harkinnanvarainen lisäavustushakemus"/>
    <x v="5"/>
    <m/>
    <m/>
    <s v="Vain elinkeinotoimintaa harjoittaville"/>
    <m/>
    <m/>
    <x v="1"/>
    <s v="Uusimaa"/>
    <s v="yli 100 000"/>
  </r>
  <r>
    <s v="Palvelut"/>
    <s v="PLupaus_Helsinginkaupunki_2021.xlsx"/>
    <x v="8"/>
    <s v="Kasvatus ja koulutus, iltapäivätoiminnan maksuvapautuskompensaatiohakemus"/>
    <s v="Järjestöt ja muut yhteisöt voivat hakea perusopetuslain mukaisen iltapäivätoiminnan maksuvapautuskompensaatiota maksuhuojennusten takia menetetyistä asiakasmaksuista."/>
    <s v="iltapäivätoiminnan maksuvapautuskompensaatiohakemus"/>
    <x v="0"/>
    <m/>
    <m/>
    <s v="Vain elinkeinotoimintaa harjoittaville"/>
    <m/>
    <m/>
    <x v="1"/>
    <s v="Uusimaa"/>
    <s v="yli 100 000"/>
  </r>
  <r>
    <s v="Palvelut"/>
    <s v="PLupaus_Helsinginkaupunki_2021.xlsx"/>
    <x v="8"/>
    <s v="Jatkuva tonttihaku"/>
    <s v="Tontit, joille ei ole löydetty toteuttajaa (varaajaa), siirtyvät jatkuvaan tonttihakuun, jolloin tontit ovat kaikkien kiinnostuneiden haettavissa."/>
    <s v="Jatkuva tonttihaku"/>
    <x v="3"/>
    <s v="0.5"/>
    <m/>
    <m/>
    <m/>
    <m/>
    <x v="1"/>
    <s v="Uusimaa"/>
    <s v="yli 100 000"/>
  </r>
  <r>
    <s v="Palvelut"/>
    <s v="PLupaus_Helsinginkaupunki_2021.xlsx"/>
    <x v="8"/>
    <s v="Johtoselvitys"/>
    <s v="Kaupungin keskitetty maanalaisten johtojen ja rakenteiden sijaintipalvelu. Ennen kaivutöihin ryhtymistä kaivajan on hankittava ajantasaiset tiedot johtotietopalvelusta (Jopa)."/>
    <s v="Johtotietopalvelu"/>
    <x v="2"/>
    <s v="1.0"/>
    <m/>
    <s v="Myös luonnollisille henkilöille"/>
    <m/>
    <s v="Maankäyttö- ja rakennuslaki (132/1999)"/>
    <x v="1"/>
    <s v="Uusimaa"/>
    <s v="yli 100 000"/>
  </r>
  <r>
    <s v="Palvelut"/>
    <s v="Plupaus_2021_Pielaveden kunta.xlsx"/>
    <x v="49"/>
    <s v="Johtotietopalvelu"/>
    <s v="Kunnan keskitetty maanalaisten johtojen ja rakenteiden sijaintipalvelu. Ennen kaivutöihin ryhtymistä kaivajan on hankittava ajantasaiset tiedot johtojen sijainnista kunnalta."/>
    <s v="Johtotietopalvelu"/>
    <x v="3"/>
    <s v="0.5"/>
    <s v="Myöhemmin"/>
    <s v="Myös luonnollisille henkilöille"/>
    <s v="Ohjelmistotoimittajasta johtuvat syyt: rekisteriperusteinen toisen puolesta asioinnin mahdollisuus puuttuu."/>
    <s v="Maankäyttö- ja rakennuslaki (132/1999)"/>
    <x v="1"/>
    <s v="Pohjois-Savo"/>
    <s v="alle 6001"/>
  </r>
  <r>
    <s v="Palvelut"/>
    <s v="Liite_1_YritysDigi-hankkeen_palvelulupaus_digitaalisten_palvelujen_t.XLSX"/>
    <x v="50"/>
    <s v="Ilmoitus yrityskaupasta"/>
    <s v="Yritykset, jotka ovat lain mukaan velvollisia tekemään ilmoituksen yrityskaupastaan, toimittavat ilmoituksen liitteineen turvaviestillä."/>
    <s v="Ilmoitus yrityskaupasta"/>
    <x v="1"/>
    <s v="0.5"/>
    <s v="Q4/2022"/>
    <s v="Vain elinkeinotoimintaa harjoittaville"/>
    <m/>
    <m/>
    <x v="0"/>
    <s v="Työ- ja elinkeinoministeriö"/>
    <s v=""/>
  </r>
  <r>
    <s v="Palvelut"/>
    <s v="PLupaus_Porvoonkaupunki_2021.xlsx"/>
    <x v="6"/>
    <s v="Johtotietopalvelu"/>
    <s v="Kaupungin keskitetty maanalaisten johtojen ja rakenteiden sijaintipalvelu. Ennen kaivutöihin ryhtymistä kaivajan on hankittava ajantasaiset tiedot..."/>
    <s v="Johtotietopalvelu"/>
    <x v="3"/>
    <s v="Ei digitoteutusta"/>
    <s v="Myöhemmin"/>
    <s v="Myös luonnollisille henkilöille"/>
    <m/>
    <s v="Maankäyttö- ja rakennuslaki (132/1999)"/>
    <x v="1"/>
    <s v="Uusimaa"/>
    <s v="40 001 - 100 000"/>
  </r>
  <r>
    <s v="Palvelut"/>
    <s v="Plupaus_2021_Turun kaupunki.xlsx"/>
    <x v="20"/>
    <s v="Johtotietopalvelu"/>
    <s v="Kaupungin keskitetty maanalaisten johtojen ja rakenteiden sijaintipalvelu. Ennen kaivutöihin ryhtymistä kaivajan on hankittava ajantasaiset tiedot"/>
    <s v="Johtotietopalvelu"/>
    <x v="3"/>
    <s v="0.9"/>
    <m/>
    <s v="Myös luonnollisille henkilöille"/>
    <s v="Valtio valmistelee valtakunnallista palvelua"/>
    <s v="Maankäyttö- ja rakennuslaki (132/1999)"/>
    <x v="1"/>
    <s v="Varsinais-Suomi"/>
    <s v="yli 100 000"/>
  </r>
  <r>
    <s v="Palvelut"/>
    <s v="Plupaus_2021_Ylöjärven kaupunki.xlsx"/>
    <x v="32"/>
    <s v="Julkipano (rakentamisen luvat)"/>
    <s v="Lupapäätösten sähköinen julkipano"/>
    <s v="Julkipano"/>
    <x v="0"/>
    <s v="yli 1.1"/>
    <m/>
    <s v="Myös luonnollisille henkilöille"/>
    <m/>
    <s v="Maankäyttö- ja rakennuslaki (132/1999)"/>
    <x v="1"/>
    <s v="Pirkanmaa"/>
    <s v="20 001 - 40 000"/>
  </r>
  <r>
    <s v="Palvelut"/>
    <s v="Plupaus_Kuopio_2021.xlsx"/>
    <x v="2"/>
    <s v="Julkisten hankintojen neuvonta"/>
    <s v="Pohjois-Savon alueella saat julkisiin hankintoihin neuvontaa Pohjois-Savon hankinta-asiamieheltä."/>
    <s v="Julkisten hankintojen neuvonta"/>
    <x v="4"/>
    <s v="Ei digitoteutusta"/>
    <s v="Q4/2022"/>
    <s v="Vain elinkeinotoimintaa harjoittaville"/>
    <m/>
    <m/>
    <x v="1"/>
    <s v="Pohjois-Savo"/>
    <s v="yli 100 000"/>
  </r>
  <r>
    <s v="Palvelut"/>
    <s v="Plupaus_THL_2021.xlsx"/>
    <x v="28"/>
    <s v="Imeväisikäisten ruokintaan liittyvän kaupallisen tiedotusaineiston ennakkotarkastus"/>
    <s v="Terveyden ja hyvinvoinnin laitos (THL) tarkistaa imeväisikäisten ruokintaan liittyvän kaupallisen tiedotusaineiston. Kaikille, jotka tuottavat kaupallista aineistoa liittyen imeväisikäisten ravitsemukseen ja ruokintaan."/>
    <s v="Imeväisikäisten ruokintaan liittyvän kaupallisen tiedotusaineiston ennakkotarkastus"/>
    <x v="3"/>
    <s v="0.5"/>
    <s v="Q4/2022"/>
    <s v="Myös luonnollisille henkilöille"/>
    <s v="Toiminnalliset syyt."/>
    <m/>
    <x v="0"/>
    <s v="Sosiaali- ja terveysministeriö"/>
    <s v=""/>
  </r>
  <r>
    <s v="Palvelut"/>
    <s v="Plupaus_2021_Tulli.xlsx"/>
    <x v="1"/>
    <s v="Intrastat-ilmoituspalvelu yrityksille"/>
    <s v="Anna tilastoilmoitus tuonnista ja viennistä EU-sisäkaupassa."/>
    <s v="Intrastat-ilmoituspalvelu yrityksille"/>
    <x v="1"/>
    <s v="1.1"/>
    <m/>
    <s v="Vain elinkeinotoimintaa harjoittaville"/>
    <m/>
    <m/>
    <x v="0"/>
    <s v="Valtiovarainministeriö"/>
    <s v=""/>
  </r>
  <r>
    <s v="Palvelut"/>
    <s v="Plupaus_2021_Tulli.xlsx"/>
    <x v="1"/>
    <s v="Intrastat-sanoma-asiointi yrityksille"/>
    <s v="Anna tilastoilmoitus tuonnista ja viennistä EU-sisäkaupassa sanoma-asioinnilla."/>
    <s v="Intrastat-sanoma-asiointi yrityksille"/>
    <x v="1"/>
    <s v="yli 1.1"/>
    <m/>
    <s v="Vain elinkeinotoimintaa harjoittaville"/>
    <m/>
    <m/>
    <x v="0"/>
    <s v="Valtiovarainministeriö"/>
    <s v=""/>
  </r>
  <r>
    <s v="Palvelut"/>
    <s v="Liite_1_YritysDigi-hankkeen_palvelulupaus_digitaalisten_palvelujen_t.XLSX"/>
    <x v="50"/>
    <s v="Irrottaudu kartellista ja vapaudu seuraamusmaksusta"/>
    <s v="Puhelimitse ja/tai turvaviesti"/>
    <s v="Irrottaudu kartellista ja vapaudu seuraamusmaksusta"/>
    <x v="1"/>
    <s v="0.5"/>
    <s v="Q4/2022"/>
    <s v="Vain elinkeinotoimintaa harjoittaville"/>
    <m/>
    <m/>
    <x v="0"/>
    <s v="Työ- ja elinkeinoministeriö"/>
    <s v=""/>
  </r>
  <r>
    <s v="Palvelut"/>
    <s v="Traficom_Digipalvelulupaus_2021.XLSX"/>
    <x v="0"/>
    <s v="Jatko-osa, hakemus ilma-aluksen rekisteröimiseksi"/>
    <m/>
    <s v="Jatko-osa, hakemus ilma-aluksen rekisteröimiseksi"/>
    <x v="1"/>
    <s v="0.3"/>
    <s v="Myöhemmin"/>
    <s v="Myös luonnollisille henkilöille"/>
    <s v="Yleinen taloudellinen tilanne"/>
    <m/>
    <x v="0"/>
    <s v="Liikenne- ja viestintäministeriö"/>
    <s v=""/>
  </r>
  <r>
    <s v="Palvelut"/>
    <s v="Plupaus_2021_Utajärven kunta.xlsx"/>
    <x v="3"/>
    <s v="Järjestötyö"/>
    <s v="Yhdistykset ja järjestöt voivat olla yhteydessä kulttuuripalveluiden työtekijöihin kaikissa yhteistyön tiimoilta kunnan kanssa."/>
    <s v="Järjestötyö"/>
    <x v="3"/>
    <s v="Ei digitoteutusta"/>
    <s v="Myöhemmin"/>
    <s v="Vain elinkeinotoimintaa harjoittaville"/>
    <m/>
    <m/>
    <x v="1"/>
    <s v="Pohjois-Pohjanmaa"/>
    <s v="alle 6001"/>
  </r>
  <r>
    <s v="Palvelut"/>
    <s v="Plupaus_BusinessFinland_2021.xlsx"/>
    <x v="34"/>
    <s v="Jobs in Finland"/>
    <s v="Jobs in Finland is part of Talent Boost, an initiative that aims to promote employment-based immigration to tackle the labor shortage in Finland. This service aims to aggregate job openings that don’t require Finnish skills, serving employers in Finland and job seekers in Finland and abroad."/>
    <s v="Jobs in Finland"/>
    <x v="2"/>
    <s v="0.5"/>
    <s v="Q4/2022"/>
    <s v="Myös luonnollisille henkilöille"/>
    <s v="https://kokeile.tyomarkkinatori.fi/en/Etusivu on tarkoitus korvata tämän palvelu."/>
    <m/>
    <x v="0"/>
    <s v="Työ- ja elinkeinoministeriö"/>
    <s v=""/>
  </r>
  <r>
    <s v="Palvelut"/>
    <s v="Plupaus_2021_Jyväskylän kaupunki_2021.xlsx"/>
    <x v="13"/>
    <s v="KRP - Jatehuollon luvat: Hakemus sekajätteen pidennetystä tyhjennysvälistä"/>
    <s v="Lupa 8 viikon tyhjennysvälille"/>
    <s v="Jäteastian tyhjennysvälin muutoshakemus"/>
    <x v="7"/>
    <s v="1.0"/>
    <m/>
    <s v="Myös luonnollisille henkilöille"/>
    <m/>
    <s v="Jätelaki (646/2011)"/>
    <x v="1"/>
    <s v="Keski-Suomi"/>
    <s v="yli 100 000"/>
  </r>
  <r>
    <s v="Palvelut"/>
    <s v="Plupaus_2021_Jyväskylän kaupunki_2021.xlsx"/>
    <x v="13"/>
    <s v="KRP - Jätehuollon luvat: Hakemus jäteastian tyhjennysten keskeyttämisestä"/>
    <s v="Lupa jätehuollon keskeyttämiselle"/>
    <s v="Jäteastian tyhjennysvälin muutoshakemus"/>
    <x v="7"/>
    <s v="1.0"/>
    <m/>
    <s v="Myös luonnollisille henkilöille"/>
    <m/>
    <s v="Jätelaki (646/2011)"/>
    <x v="1"/>
    <s v="Keski-Suomi"/>
    <s v="yli 100 000"/>
  </r>
  <r>
    <s v="Palvelut"/>
    <s v="PLupaus_Jämsä_2021.xlsx"/>
    <x v="42"/>
    <s v="Jätehuolto - jäteastian tyhjennysvälin pidentäminen"/>
    <s v="Asiakas täyttää Word-lomakkeen ja lähettää sen sähköpostilla tai tulostettuna"/>
    <s v="Jäteastian tyhjennysvälin muutoshakemus"/>
    <x v="7"/>
    <s v="0.3"/>
    <s v="Myöhemmin"/>
    <s v="Myös luonnollisille henkilöille"/>
    <m/>
    <s v="Jätelaki (646/2011)"/>
    <x v="1"/>
    <s v="Keski-Suomi"/>
    <s v="20 001 - 40 000"/>
  </r>
  <r>
    <s v="Palvelut"/>
    <s v="Plupaus_2021_Paimion kaupunkin vastaus.xlsx"/>
    <x v="33"/>
    <s v="Jätehuolto"/>
    <m/>
    <s v="Jätehuolto"/>
    <x v="3"/>
    <s v="Ei digitoteutusta"/>
    <m/>
    <s v="Myös luonnollisille henkilöille"/>
    <s v="Järjestämisvastuu Lounais-Suomen JH eikä kaupungilla, joten kehitystyö tapahtuu siella.  Kaupunki ohjaa palveluihinn LSJH"/>
    <s v="Jätelaki (646/2011)"/>
    <x v="1"/>
    <s v="Varsinais-Suomi"/>
    <s v="10 001 - 20 000"/>
  </r>
  <r>
    <s v="Palvelut"/>
    <s v="PLupaus_Jämsä_2021.xlsx"/>
    <x v="42"/>
    <s v="Jätehuolto - Kiinteistön omistajan vaihdos"/>
    <s v="Asiakas täyttää lomakkeen nettisivuilla"/>
    <s v="Jätehuolto"/>
    <x v="1"/>
    <s v="0.5"/>
    <s v="Myöhemmin"/>
    <s v="Myös luonnollisille henkilöille"/>
    <m/>
    <s v="Jätelaki (646/2011)"/>
    <x v="1"/>
    <s v="Keski-Suomi"/>
    <s v="20 001 - 40 000"/>
  </r>
  <r>
    <s v="Palvelut"/>
    <s v="PLupaus_Digi- ja väestötietovirasto_2021.xlsx"/>
    <x v="35"/>
    <s v="Julkisen notaarin palvelut"/>
    <s v="Asiakirjojen ja allekirjoitusten oikeaksi todistaminen, toimivallan vahvistaminen, apostille -todistukset"/>
    <s v="Julkisen notaarin palvelut"/>
    <x v="3"/>
    <s v="0.3"/>
    <s v="Myöhemmin"/>
    <s v="Myös luonnollisille henkilöille"/>
    <s v="Palvelua ei voi kaikilta osin sähköistää. Palvelussa käsitellään alkuperäisiä muista viranomaislähteistä peräisin olevia asiakirjoja."/>
    <m/>
    <x v="0"/>
    <s v="Valtiovarainministeriö"/>
    <s v=""/>
  </r>
  <r>
    <s v="Palvelut"/>
    <s v="PLupaus_Jämsä_2021.xlsx"/>
    <x v="42"/>
    <s v="Jätehuolto - osoitteen muutos"/>
    <s v="Asiakas täyttää lomakkeen nettisivuilla"/>
    <s v="Jätehuolto"/>
    <x v="1"/>
    <s v="0.5"/>
    <s v="Myöhemmin"/>
    <s v="Myös luonnollisille henkilöille"/>
    <m/>
    <s v="Jätelaki (646/2011)"/>
    <x v="1"/>
    <s v="Keski-Suomi"/>
    <s v="20 001 - 40 000"/>
  </r>
  <r>
    <s v="Palvelut"/>
    <s v="PLupaus_Helsinginkaupunki_2021.xlsx"/>
    <x v="8"/>
    <s v="Huvivene- ja kalastussataman jätehuoltosuunnitelman hyväksyminen"/>
    <s v="Merenkulun ympäristönsuojelulain mukaan  huvivenesataman ja sellaisen kalastussataman, johon vuosittain purettu saalismäärä on alle 20 000 kilogrammaa on esitettävä jätehuoltosuunnitelma kunnan ympäristönsuojeluviranomaiselle arvioitavaksi ja hyväksyttäväksi."/>
    <s v="Jätehuolto"/>
    <x v="1"/>
    <s v="Ei digitoteutusta"/>
    <m/>
    <m/>
    <m/>
    <s v="Merenkulun ympäristönsuojelulaki (1672/2009)"/>
    <x v="1"/>
    <s v="Uusimaa"/>
    <s v="yli 100 000"/>
  </r>
  <r>
    <s v="Palvelut"/>
    <s v="Plupaus_2021_Jyväskylän kaupunki_2021.xlsx"/>
    <x v="13"/>
    <s v="KRP - Jätehuollon luvat: Muutoksen hakeminen jätemaksuun"/>
    <s v="Hekmus jätehuollon maksujen kohtuullistamisesta"/>
    <s v="Jätehuolto"/>
    <x v="1"/>
    <s v="1.0"/>
    <m/>
    <s v="Myös luonnollisille henkilöille"/>
    <m/>
    <s v="Jätelaki (646/2011)"/>
    <x v="1"/>
    <s v="Keski-Suomi"/>
    <s v="yli 100 000"/>
  </r>
  <r>
    <s v="Palvelut"/>
    <s v="PLupaus_Jämsä_2021.xlsx"/>
    <x v="42"/>
    <s v="Jätehuolto - Jätemaksun kohtuullistaminen"/>
    <s v="Asiakas täyttää Word-lomakkeen ja lähettää sen sähköpostilla tai tulostettuna"/>
    <s v="Jätehuolto"/>
    <x v="1"/>
    <s v="0.3"/>
    <s v="Myöhemmin"/>
    <s v="Myös luonnollisille henkilöille"/>
    <m/>
    <s v="Jätelaki (646/2011)"/>
    <x v="1"/>
    <s v="Keski-Suomi"/>
    <s v="20 001 - 40 000"/>
  </r>
  <r>
    <s v="Palvelut"/>
    <s v="PLupaus_Vaasa_2021.xlsx"/>
    <x v="9"/>
    <s v="Jätemaksun muutoshakemus"/>
    <s v="Ekomaksujen kohtuullistamishakemukset saapuvat meille joko kotisivun tai s-postin kautta. Hakemuksia tulee myös postitse."/>
    <s v="Jätehuolto"/>
    <x v="1"/>
    <s v="0.5"/>
    <s v="Myöhemmin"/>
    <s v="Myös luonnollisille henkilöille"/>
    <m/>
    <s v="Jätelaki (646/2011)"/>
    <x v="1"/>
    <s v="Pohjanmaa"/>
    <s v="40 001 - 100 000"/>
  </r>
  <r>
    <s v="Palvelut"/>
    <s v="Plupaus_Kuopio_2021.xlsx"/>
    <x v="2"/>
    <s v="Jätteenkuljetus"/>
    <s v="Jätekukko järjestää asukkaiden sekajätteen ja hyötyjätteiden kuljetukset. Saostus- ja umpisäiliölietteiden kuljetukset tilataan suoraan kuljetusyrityksiltä. Yritysten jätehuolto tilataan yritysten jätehuoltopalveluja tuottavilta yrityksiltä."/>
    <s v="Jätehuolto"/>
    <x v="3"/>
    <s v="Ei digitoteutusta"/>
    <m/>
    <s v="Myös luonnollisille henkilöille"/>
    <m/>
    <s v="Jätelaki (646/2011)"/>
    <x v="1"/>
    <s v="Pohjois-Savo"/>
    <s v="yli 100 000"/>
  </r>
  <r>
    <s v="Palvelut"/>
    <s v="Plupaus_Kuopio_2021.xlsx"/>
    <x v="2"/>
    <s v="Jätteiden keräys ja vastaanotto"/>
    <s v="Kunnalliset jätehuoltopalvelut, kuten jätteen keräyksen, käsittelyn ja jätehuollon palveluverkoston, tuottaa kuntien jäteyhtiö Jätekukko Oy. Yritykset palvelevat toisiaan jätehuollossa."/>
    <s v="Jätehuolto"/>
    <x v="3"/>
    <s v="Ei digitoteutusta"/>
    <m/>
    <s v="Myös luonnollisille henkilöille"/>
    <m/>
    <s v="Jätelaki (646/2011)"/>
    <x v="1"/>
    <s v="Pohjois-Savo"/>
    <s v="yli 100 000"/>
  </r>
  <r>
    <s v="Palvelut"/>
    <s v="Plupaus_Kuopio_2021.xlsx"/>
    <x v="2"/>
    <s v="Jäteneuvonta"/>
    <s v="Jätekukko antaa neuvontaa asukkaille jätehuollon palveluista, jätteiden vastaanottopaikoista sekä lajittelusta ja kierrätyksestä. Yrityksille neuvontaa antaa palveluja tarjoavat yritykset."/>
    <s v="Jäteneuvonta"/>
    <x v="4"/>
    <s v="Ei digitoteutusta"/>
    <s v="Q4/2022"/>
    <s v="Myös luonnollisille henkilöille"/>
    <s v="Asukkaiden neuvonta kunnallisella jäteyhtiöllä mm. digitaalisena. Yrityksiin kohdistettu neuvonta suoraan yrityksiin toimialakohtaisissa projekteissa."/>
    <s v="Jätelaki (646/2011)"/>
    <x v="1"/>
    <s v="Pohjois-Savo"/>
    <s v="yli 100 000"/>
  </r>
  <r>
    <s v="Palvelut"/>
    <s v="Plupaus_Tampereen_kaupunki_2020.xlsx"/>
    <x v="51"/>
    <s v="Jätehuollon viranomaispalveluiden asiakaspalvelu"/>
    <s v="Jätehuollon järjestämisen viranomaistehtäviin liittyvä asiakasneuvonta ja -tiedotus. "/>
    <s v="Jäteneuvonta"/>
    <x v="4"/>
    <s v="0.5"/>
    <s v="Q3/2021"/>
    <s v="Myös luonnollisille henkilöille"/>
    <s v="Taustaprosessit ja -teknologia"/>
    <s v="Jätelaki (646/2011)"/>
    <x v="1"/>
    <s v="Pirkanmaa"/>
    <s v="yli 100 000"/>
  </r>
  <r>
    <s v="Palvelut"/>
    <s v="Plupaus_2021_Jyväskylän kaupunki_2021.xlsx"/>
    <x v="13"/>
    <s v="KRP - Tulossa olevat palvelut: Ilmoitus asumisessa syntyvien jätevesilietteiden omatoimisesta käsittelystä"/>
    <s v="Ilmoitys jätevesilietteen käsittelyn aloittamisesta tai lopettamisesta"/>
    <s v="Jätevesien käsittelyn poikkeamisilmoitus"/>
    <x v="0"/>
    <s v="1.0"/>
    <m/>
    <s v="Myös luonnollisille henkilöille"/>
    <m/>
    <s v="Ympäristönsuojelulaki (527/2014)"/>
    <x v="1"/>
    <s v="Keski-Suomi"/>
    <s v="yli 100 000"/>
  </r>
  <r>
    <s v="Palvelut"/>
    <s v="Plupaus_2021_Jyväskylän kaupunki_2021.xlsx"/>
    <x v="13"/>
    <s v="KRP - Ympäristönsuojelun luvat: Poikkeamishakemus jätevesien käsittelystä"/>
    <s v="Lupa poiketa jätevesien lainmukaisesta käsittelystä haja-asutusalueella"/>
    <s v="Jätevesien käsittelyn poikkeamisilmoitus"/>
    <x v="0"/>
    <s v="1.0"/>
    <m/>
    <s v="Myös luonnollisille henkilöille"/>
    <m/>
    <s v="Ympäristönsuojelulaki (527/2014)"/>
    <x v="1"/>
    <s v="Keski-Suomi"/>
    <s v="yli 100 000"/>
  </r>
  <r>
    <s v="Palvelut"/>
    <s v="Plupaus_2021_Jyväskylän kaupunki_2021.xlsx"/>
    <x v="13"/>
    <s v="KRP - Ympäristönsuojelun luvat: Vapautus liittymisestä vesi- tai veimäriverkostoon"/>
    <s v="Lupa olla liittymättä vesihuolto- ja viemäriverkostoon"/>
    <s v="Jätevesien käsittelyn poikkeamisilmoitus"/>
    <x v="0"/>
    <s v="1.0"/>
    <m/>
    <s v="Myös luonnollisille henkilöille"/>
    <m/>
    <s v="Ympäristönsuojelulaki (527/2014)"/>
    <x v="1"/>
    <s v="Keski-Suomi"/>
    <s v="yli 100 000"/>
  </r>
  <r>
    <s v="Palvelut"/>
    <s v="Plupaus_Mikkeli_2020.xlsx"/>
    <x v="14"/>
    <s v="Vesihuoltolain mukainen 11§ mukainen poikkeaminen"/>
    <s v="Käsitellään lupapiste.fi -palvelun kautta, johon käyttäjä tunnistautuu sähköisesti. Lisäksi verkkosivuilta tulostettava lomake. Vastuualue: Ympäristöpalvelut"/>
    <s v="Jätevesien käsittelyn poikkeamisilmoitus"/>
    <x v="0"/>
    <s v="1.0"/>
    <m/>
    <s v="Myös luonnollisille henkilöille"/>
    <m/>
    <s v="Ympäristönsuojelulaki (527/2014)"/>
    <x v="1"/>
    <s v="Etelä-Savo"/>
    <s v="40 001 - 100 000"/>
  </r>
  <r>
    <s v="Palvelut"/>
    <s v="Plupaus_Tampereen_kaupunki_2020.xlsx"/>
    <x v="51"/>
    <s v="Jätehuollon järjestämisen poikkeamispäätökset"/>
    <s v="Jätemaksun kohtuullistamispäätös, jätehuoltomääräysten poikkeamispäätös"/>
    <s v="Jätevesien käsittelyn poikkeamisilmoitus"/>
    <x v="0"/>
    <s v="0.5"/>
    <s v="Q4/2021"/>
    <s v="Myös luonnollisille henkilöille"/>
    <s v="Taustaprosessit ja -teknologia"/>
    <s v="Ympäristönsuojelulaki (527/2014)"/>
    <x v="1"/>
    <s v="Pirkanmaa"/>
    <s v="yli 100 000"/>
  </r>
  <r>
    <s v="Palvelut"/>
    <s v="PLupaus_Vaasa_2021.xlsx"/>
    <x v="9"/>
    <s v="Jätevesien käsittelyn poikkeamisilmoitus"/>
    <s v="Määräaikainen poikkeamismahdollisuus jäteveden puhdistusvaatimuksista"/>
    <s v="Jätevesien käsittelyn poikkeamisilmoitus"/>
    <x v="1"/>
    <s v="0.5"/>
    <m/>
    <s v="Myös luonnollisille henkilöille"/>
    <m/>
    <s v="Ympäristönsuojelulaki (527/2014)"/>
    <x v="1"/>
    <s v="Pohjanmaa"/>
    <s v="40 001 - 100 000"/>
  </r>
  <r>
    <s v="Palvelut"/>
    <s v="PLupaus_Pyhäjärvi_2021.xlsx"/>
    <x v="16"/>
    <s v="Ilmoitus jätteen ammattimaisesta keräystoiminnasta jätehuoltorekisteriin"/>
    <m/>
    <s v="Jätteen ammattimaisen keräyksen ilmoitus"/>
    <x v="1"/>
    <s v="0.3"/>
    <s v="Q4/2022"/>
    <s v="Vain elinkeinotoimintaa harjoittaville"/>
    <m/>
    <s v="Jätelaki (646/2011)"/>
    <x v="1"/>
    <s v="Pohjois-Pohjanmaa"/>
    <s v="alle 6001"/>
  </r>
  <r>
    <s v="Palvelut"/>
    <s v="PLupaus_Helsinginkaupunki_2021.xlsx"/>
    <x v="8"/>
    <s v="Ilmoitus keräystoiminnasta jätehuoltorekisteriin"/>
    <s v="Jätteen ammattimaista keräystä varten tarvitaan ilmoitus jätehuoltorekisteriin."/>
    <s v="Jätteen ammattimaisen keräyksen ilmoitus"/>
    <x v="1"/>
    <s v="0.5"/>
    <m/>
    <m/>
    <s v="Pieni volyymi"/>
    <s v="Jätelaki (646/2011)"/>
    <x v="1"/>
    <s v="Uusimaa"/>
    <s v="yli 100 000"/>
  </r>
  <r>
    <s v="Palvelut"/>
    <s v="Plupaus_2021_Jyväskylän kaupunki_2021.xlsx"/>
    <x v="13"/>
    <s v="KRP - Ympäristönsuojelun luvat: Jätteen ammattimainen keräys"/>
    <s v="Ilmoitus jätteen ammattimaisesta keräyksestä."/>
    <s v="Jätteen ammattimaisen keräyksen ilmoitus"/>
    <x v="1"/>
    <s v="1.0"/>
    <m/>
    <s v="Myös luonnollisille henkilöille"/>
    <m/>
    <s v="Jätelaki (646/2011)"/>
    <x v="1"/>
    <s v="Keski-Suomi"/>
    <s v="yli 100 000"/>
  </r>
  <r>
    <s v="Palvelut"/>
    <s v="Plupaus_Kuopio_2021.xlsx"/>
    <x v="2"/>
    <s v="Ilmoitus jätteen ammattimaisesta keräystoiminnasta jätehuoltorekisteriin (Jätelaki 100 §)"/>
    <s v="Ilmoitus jätteen ammattimaisesta keräystoiminnasta"/>
    <s v="Jätteen ammattimaisen keräyksen ilmoitus"/>
    <x v="1"/>
    <s v="0.5"/>
    <s v="Q4/2022"/>
    <s v="Vain elinkeinotoimintaa harjoittaville"/>
    <s v="Lomake on valtion suomi.fi palvelussa, johon linkki. Ei kunnan oma lomake"/>
    <s v="Jätelaki (646/2011)"/>
    <x v="1"/>
    <s v="Pohjois-Savo"/>
    <s v="yli 100 000"/>
  </r>
  <r>
    <s v="Palvelut"/>
    <s v="Plupaus_Mikkeli_2020.xlsx"/>
    <x v="14"/>
    <s v="Ilmoitus jätteen ammattimaisesta keräystoiminnasta"/>
    <s v="Yritys-Suomi.fi sivuilta tulostettava lomake. Vastuualue: Ympäristöpalvelut"/>
    <s v="Jätteen ammattimaisen keräyksen ilmoitus"/>
    <x v="1"/>
    <s v="0.3"/>
    <s v="Q4/2022"/>
    <s v="Myös luonnollisille henkilöille"/>
    <s v="Kunnittain ei ole syytä lähteä rakentamaan erillisilä kuntakohtaisia sähköisiä järjestelmiä ympäristönsuojelulain mukaisille ilmoituksille vaan ympäristönsuojelun ilmoituksille pitäisi olla valtakunnallinen sähköinen portaali. Yhtenä vaihtoehtona on ottaa"/>
    <s v="Jätelaki (646/2011)"/>
    <x v="1"/>
    <s v="Etelä-Savo"/>
    <s v="40 001 - 100 000"/>
  </r>
  <r>
    <s v="Palvelut"/>
    <s v="Plupaus_2021_Oulun kaupunki.xlsx"/>
    <x v="15"/>
    <s v="Ilmoitus jätteen ammattimaisesta keräystoiminnasta jätehuoltorekisteriin"/>
    <s v="Jätteen ammattimaisesta keräystoiminnasta on tehtävä ilmoitus jätehuoltorekisteriin merkitsemistä varten kunnan ympäristönsuojeluviranomaiselle."/>
    <s v="Jätteen ammattimaisen keräyksen ilmoitus"/>
    <x v="1"/>
    <s v="0.3"/>
    <s v="Q4/2021"/>
    <s v="Myös luonnollisille henkilöille"/>
    <s v="käyttöönotetaan ePermit palvelussa vuoden 2021 aikana"/>
    <s v="Jätelaki (646/2011)"/>
    <x v="1"/>
    <s v="Pohjois-Pohjanmaa"/>
    <s v="yli 100 000"/>
  </r>
  <r>
    <s v="Palvelut"/>
    <s v="PLupaus_Porvoonkaupunki_2021.xlsx"/>
    <x v="6"/>
    <s v="Ilmoitus jätteen ammattimaisesta keräystoiminnasta jätehuoltorekisteriin"/>
    <s v="Jätteen ammattimaisesta keräystoiminnasta on tehtävä ilmoitus jätehuoltorekisteriin merkitsemistä varten kunnan ympäristönsuojeluviranomaiselle."/>
    <s v="Jätteen ammattimaisen keräyksen ilmoitus"/>
    <x v="1"/>
    <s v="0.5"/>
    <s v="Myöhemmin"/>
    <s v="Vain elinkeinotoimintaa harjoittaville"/>
    <s v="Mielellään digitalisoidaan, mutta ei ole resursseja itse viedä asiaa eteenpäin."/>
    <s v="Jätelaki (646/2011)"/>
    <x v="1"/>
    <s v="Uusimaa"/>
    <s v="40 001 - 100 000"/>
  </r>
  <r>
    <s v="Palvelut"/>
    <s v="Plupaus_2021_Turun kaupunki.xlsx"/>
    <x v="20"/>
    <s v="Ilmoitus jätteen ammattimaisesta keräystoiminnasta jätehuoltorekisteriin"/>
    <s v="Jätteen ammattimaisesta keräystoiminnasta on tehtävä ilmoitus jätehuoltorekisteriin merkitsemistä varten kunnan ympäristönsuojeluviranomaiselle."/>
    <s v="Jätteen ammattimaisen keräyksen ilmoitus"/>
    <x v="1"/>
    <s v="0.5"/>
    <s v="2023, jos sähköinen lupajärjestelmä saadaan käyttöön"/>
    <s v="Vain elinkeinotoimintaa harjoittaville"/>
    <m/>
    <s v="Jätelaki (646/2011)"/>
    <x v="1"/>
    <s v="Varsinais-Suomi"/>
    <s v="yli 100 000"/>
  </r>
  <r>
    <s v="Palvelut"/>
    <s v="PLupaus_Vaasa_2021.xlsx"/>
    <x v="9"/>
    <s v="Jätteen ammattimaisen keräyksen ilmoitus"/>
    <s v="Camilla Enell-Öst"/>
    <s v="Jätteen ammattimaisen keräyksen ilmoitus"/>
    <x v="1"/>
    <s v="0.5"/>
    <m/>
    <s v="Vain elinkeinotoimintaa harjoittaville"/>
    <m/>
    <s v="Jätelaki (646/2011)"/>
    <x v="1"/>
    <s v="Pohjanmaa"/>
    <s v="40 001 - 100 000"/>
  </r>
  <r>
    <s v="Palvelut"/>
    <s v="Plupaus_2021_Ylöjärven kaupunki.xlsx"/>
    <x v="32"/>
    <s v="Ilmoitus jätteen ammattimaisesta käsittelystä"/>
    <s v="Ilmoitus jätteen ammattimaisesta käsittelystä hoidetaan kokonaisuudessaan Lupapiste -palvelussa&quot;&quot;"/>
    <s v="Jätteen ammattimaisen keräyksen ilmoitus"/>
    <x v="1"/>
    <s v="yli 1.1"/>
    <m/>
    <s v="Myös luonnollisille henkilöille"/>
    <m/>
    <s v="Jätelaki (646/2011)"/>
    <x v="1"/>
    <s v="Pirkanmaa"/>
    <s v="20 001 - 40 000"/>
  </r>
  <r>
    <s v="Palvelut"/>
    <s v="PLupaus_Helsinginkaupunki_2021.xlsx"/>
    <x v="8"/>
    <s v="Ilmoitus pienimuotoisesta jätteiden sijoittamisesta maaperään"/>
    <s v="Ilmoitus tehdään pienimuotoisesta jätteen hyödyntämisestä luvantarpeen harkintaa ja valvonnan toteuttamista varten."/>
    <s v="Jätteen sijoittaminen maaperään"/>
    <x v="1"/>
    <s v="0.5"/>
    <m/>
    <m/>
    <s v="Pieni volyymi"/>
    <s v="Ympäristönsuojelulaki (527/2014)"/>
    <x v="1"/>
    <s v="Uusimaa"/>
    <s v="yli 100 000"/>
  </r>
  <r>
    <s v="Palvelut"/>
    <s v="Plupaus_2021_Jyväskylän kaupunki_2021.xlsx"/>
    <x v="13"/>
    <s v="KRP - Ympäristönsuojelun luvat: Jätteen pienimuotoinen hyödyntäminen maanrakentamisessa"/>
    <s v="Lupa käyttää jätettä pienimuotoisesti maanrakentamisessa"/>
    <s v="Jätteen sijoittaminen maaperään"/>
    <x v="0"/>
    <s v="1.0"/>
    <m/>
    <s v="Myös luonnollisille henkilöille"/>
    <m/>
    <s v="Ympäristönsuojelulaki (527/2014)"/>
    <x v="1"/>
    <s v="Keski-Suomi"/>
    <s v="yli 100 000"/>
  </r>
  <r>
    <s v="Palvelut"/>
    <s v="PLupaus_Jämsä_2021.xlsx"/>
    <x v="42"/>
    <s v="Jätehuolto - jätteen sijoittaminen maaperään"/>
    <s v="Asiakas täyttää Word-lomakkeen ja lähettää sen sähköpostilla tai tulostettuna"/>
    <s v="Jätteen sijoittaminen maaperään"/>
    <x v="0"/>
    <s v="0.3"/>
    <s v="Myöhemmin"/>
    <s v="Myös luonnollisille henkilöille"/>
    <m/>
    <s v="Ympäristönsuojelulaki (527/2014)"/>
    <x v="1"/>
    <s v="Keski-Suomi"/>
    <s v="20 001 - 40 000"/>
  </r>
  <r>
    <s v="Palvelut"/>
    <s v="Plupaus_2021_Oulun kaupunki.xlsx"/>
    <x v="15"/>
    <s v="Jätteen sijoittaminen maaperään (Jätteen kertaluontoinen hyödyntäminen maarakenteissa)"/>
    <s v="Jätteen käytöstä maarakentamisessa tai muusta jätteen sijoittamisesta maaperään tulee olla yhteydessä ympäristökeskukseen ennen toimintaan ryhtymistä."/>
    <s v="Jätteen sijoittaminen maaperään"/>
    <x v="0"/>
    <s v="0.9"/>
    <m/>
    <s v="Myös luonnollisille henkilöille"/>
    <m/>
    <s v="Ympäristönsuojelulaki (527/2014)"/>
    <x v="1"/>
    <s v="Pohjois-Pohjanmaa"/>
    <s v="yli 100 000"/>
  </r>
  <r>
    <s v="Palvelut"/>
    <s v="PLupaus_Porvoonkaupunki_2021.xlsx"/>
    <x v="6"/>
    <s v="Jätteen sijoittaminen maaperään"/>
    <s v="Jätteen käytöstä maarakentamisessa tai muusta jätteen sijoittamisesta maaperään tulee olla yhteydessä ympäristökeskukseen ennen toimintaan ryhtymistä."/>
    <s v="Jätteen sijoittaminen maaperään"/>
    <x v="0"/>
    <s v="0.3"/>
    <s v="Myöhemmin"/>
    <s v="Myös luonnollisille henkilöille"/>
    <s v="Mielellään digitalisoidaan, mutta ei ole resursseja itse viedä asiaa eteenpäin."/>
    <s v="Ympäristönsuojelulaki (527/2014)"/>
    <x v="1"/>
    <s v="Uusimaa"/>
    <s v="40 001 - 100 000"/>
  </r>
  <r>
    <s v="Palvelut"/>
    <s v="PLupaus_Pyhäjärvi_2021.xlsx"/>
    <x v="16"/>
    <s v="Jätteen sijoittaminen maaperään"/>
    <m/>
    <s v="Jätteen sijoittaminen maaperään"/>
    <x v="0"/>
    <s v="0.3"/>
    <s v="Q4/2022"/>
    <m/>
    <m/>
    <s v="Ympäristönsuojelulaki (527/2014)"/>
    <x v="1"/>
    <s v="Pohjois-Pohjanmaa"/>
    <s v="alle 6001"/>
  </r>
  <r>
    <s v="Palvelut"/>
    <s v="PLupaus_Vaasa_2021.xlsx"/>
    <x v="9"/>
    <s v="Jätteen sijoittaminen maaperään"/>
    <s v="Jätteen hyödyntäminen maanrakentamisessa ympäristöluvalla"/>
    <s v="Jätteen sijoittaminen maaperään"/>
    <x v="0"/>
    <s v="0.5"/>
    <s v="Myöhemmin"/>
    <s v="Vain elinkeinotoimintaa harjoittaville"/>
    <s v="Huom. Tiettyjä jätteitä voidaan hyödyntää maanrakentamisessa asetuksen 843/2017 nojalla ilmoittamalla ELY-keskukselle"/>
    <s v="Ympäristönsuojelulaki (527/2014)"/>
    <x v="1"/>
    <s v="Pohjanmaa"/>
    <s v="40 001 - 100 000"/>
  </r>
  <r>
    <s v="Palvelut"/>
    <s v="Plupaus_Kankaanpään kaupunki_2020.xlsx"/>
    <x v="40"/>
    <s v="Kaavamuutos"/>
    <s v="Asemakaavan tai yleiskaavan muutos vastaamaan hakijan tarpeita"/>
    <s v="Kaavatiedot"/>
    <x v="2"/>
    <s v="0.3"/>
    <s v="Q1/2022"/>
    <s v="Myös luonnollisille henkilöille"/>
    <m/>
    <m/>
    <x v="1"/>
    <s v="Satakunta"/>
    <s v="10 001 - 20 000"/>
  </r>
  <r>
    <s v="Palvelut"/>
    <s v="Plupaus_Kankaanpään kaupunki_2020.xlsx"/>
    <x v="40"/>
    <s v="Kaavatuotanto"/>
    <s v="Asema tai yleiskaavan tekeminen"/>
    <s v="Kaavatiedot"/>
    <x v="2"/>
    <s v="0.3"/>
    <s v="Q1/2022"/>
    <s v="Myös luonnollisille henkilöille"/>
    <m/>
    <m/>
    <x v="1"/>
    <s v="Satakunta"/>
    <s v="10 001 - 20 000"/>
  </r>
  <r>
    <s v="Palvelut"/>
    <s v="Plupaus_2021_Jyväskylän kaupunki_2021.xlsx"/>
    <x v="13"/>
    <s v="KRP - Yleisten alueiden luvat: Maa-alueen omistajan lupa muuntamon sijoittamista varten"/>
    <s v="Lupa sitjoittaa muuntamo tai pumppaamo kaupungin omistamalle maalle"/>
    <s v="Kaivu- ja sijoituslupa"/>
    <x v="0"/>
    <s v="1.0"/>
    <m/>
    <s v="Myös luonnollisille henkilöille"/>
    <m/>
    <s v="Laki kadun ja eräiden yleisten alueiden kunnossa- ja puhtaanapidosta (669/1978)"/>
    <x v="1"/>
    <s v="Keski-Suomi"/>
    <s v="yli 100 000"/>
  </r>
  <r>
    <s v="Palvelut"/>
    <s v="Plupaus_2021_Oulun kaupunki.xlsx"/>
    <x v="15"/>
    <s v="Kaivulupa"/>
    <s v="Yleisellä alueella tapahtuvaan kaivamiseen tarvitset aina erillisen kaivuluvan."/>
    <s v="Kaivu- ja sijoituslupa"/>
    <x v="0"/>
    <s v="1.0"/>
    <m/>
    <s v="Myös luonnollisille henkilöille"/>
    <m/>
    <s v="Laki kadun ja eräiden yleisten alueiden kunnossa- ja puhtaanapidosta (669/1978)"/>
    <x v="1"/>
    <s v="Pohjois-Pohjanmaa"/>
    <s v="yli 100 000"/>
  </r>
  <r>
    <s v="Palvelut"/>
    <s v="Plupaus_2021_Pielaveden kunta.xlsx"/>
    <x v="49"/>
    <s v="Kaivu- ja sijoitusluvat"/>
    <s v="Kaduille ja muille yleisille alueilla sijoitettavien johtojen sijoitusluvat ja kaivuluvat ja -ilmoitukset."/>
    <s v="Kaivu- ja sijoituslupa"/>
    <x v="0"/>
    <s v="0.5"/>
    <s v="Myöhemmin"/>
    <s v="Vain elinkeinotoimintaa harjoittaville"/>
    <s v="Ohjelmistotoimittajasta johtuvat syyt: rekisteriperusteinen toisen puolesta asioinnin mahdollisuus puuttuu."/>
    <s v="Laki kadun ja eräiden yleisten alueiden kunnossa- ja puhtaanapidosta (669/1978)"/>
    <x v="1"/>
    <s v="Pohjois-Savo"/>
    <s v="alle 6001"/>
  </r>
  <r>
    <s v="Palvelut"/>
    <s v="PLupaus_Porvoonkaupunki_2021.xlsx"/>
    <x v="6"/>
    <s v="Kaivuilmoitus"/>
    <s v="Kaivuilmoituksella ilmoitat kaivutyöstä yleisellä alueella."/>
    <s v="Kaivu- ja sijoituslupa"/>
    <x v="0"/>
    <s v="1.0"/>
    <m/>
    <s v="Myös luonnollisille henkilöille"/>
    <m/>
    <s v="Laki kadun ja eräiden yleisten alueiden kunnossa- ja puhtaanapidosta (669/1978)"/>
    <x v="1"/>
    <s v="Uusimaa"/>
    <s v="40 001 - 100 000"/>
  </r>
  <r>
    <s v="Palvelut"/>
    <s v="PLupaus_Porvoonkaupunki_2021.xlsx"/>
    <x v="6"/>
    <s v="Kaivulupa"/>
    <s v="Yleisellä alueella tapahtuvaan kaivamiseen tarvitset aina erillisen kaivuluvan."/>
    <s v="Kaivu- ja sijoituslupa"/>
    <x v="0"/>
    <s v="1.0"/>
    <m/>
    <s v="Myös luonnollisille henkilöille"/>
    <m/>
    <s v="Laki kadun ja eräiden yleisten alueiden kunnossa- ja puhtaanapidosta (669/1978)"/>
    <x v="1"/>
    <s v="Uusimaa"/>
    <s v="40 001 - 100 000"/>
  </r>
  <r>
    <s v="Palvelut"/>
    <s v="PLupaus_Pyhäjärvi_2021.xlsx"/>
    <x v="16"/>
    <s v="Kaivulupa"/>
    <m/>
    <s v="Kaivu- ja sijoituslupa"/>
    <x v="0"/>
    <s v="0.9"/>
    <m/>
    <s v="Myös luonnollisille henkilöille"/>
    <m/>
    <s v="Laki kadun ja eräiden yleisten alueiden kunnossa- ja puhtaanapidosta (669/1978)"/>
    <x v="1"/>
    <s v="Pohjois-Pohjanmaa"/>
    <s v="alle 6001"/>
  </r>
  <r>
    <s v="Palvelut"/>
    <s v="Plupaus_2021_Turun kaupunki.xlsx"/>
    <x v="20"/>
    <s v="Kaivulupa"/>
    <s v="Yleisellä alueella tapahtuvaan kaivamiseen tarvitset aina erillisen kaivuluvan."/>
    <s v="Kaivu- ja sijoituslupa"/>
    <x v="0"/>
    <s v="0.9"/>
    <m/>
    <s v="Myös luonnollisille henkilöille"/>
    <m/>
    <s v="Maankäyttö- ja rakennuslaki (132/1999)"/>
    <x v="1"/>
    <s v="Varsinais-Suomi"/>
    <s v="yli 100 000"/>
  </r>
  <r>
    <s v="Palvelut"/>
    <s v="Traficom_Digipalvelulupaus_2021.XLSX"/>
    <x v="0"/>
    <s v="Kadonneet kirjelähetykset"/>
    <s v="Traficom käsittelee sellaiset kirjelähetykset, joita postiyritys ei pysty jakamaan vastaanottajalle tai palauttamaan lähettäjälle. Useimmiten syynä ovat lähetyksen puutteelliset tai virheelliset osoitetiedot. Asiointipalvelun osalta ei ole kehittämistarvetta."/>
    <s v="Kadonneet kirjelähetykset"/>
    <x v="1"/>
    <s v="0.5"/>
    <m/>
    <s v="Myös luonnollisille henkilöille"/>
    <m/>
    <m/>
    <x v="0"/>
    <s v="Liikenne- ja viestintäministeriö"/>
    <s v=""/>
  </r>
  <r>
    <s v="Palvelut"/>
    <s v="Plupaus_2021_Tukes.xlsx"/>
    <x v="10"/>
    <s v="Kaivoslupa"/>
    <m/>
    <s v="Kaivoslupa"/>
    <x v="0"/>
    <s v="0.5"/>
    <s v="Q4/2022"/>
    <s v="Vain elinkeinotoimintaa harjoittaville"/>
    <s v="Henkilö- ja raharesurssit. Viraston päässä prosessien monimutkaisuus täytyy huomioida kehittämisessä."/>
    <m/>
    <x v="0"/>
    <s v="Työ- ja elinkeinoministeriö"/>
    <s v=""/>
  </r>
  <r>
    <s v="Palvelut"/>
    <s v="Plupaus_2021_Tukes.xlsx"/>
    <x v="10"/>
    <s v="Kaivosturvallisuuslupa"/>
    <m/>
    <s v="Kaivosturvallisuuslupa"/>
    <x v="0"/>
    <s v="0.5"/>
    <s v="Q4/2022"/>
    <s v="Vain elinkeinotoimintaa harjoittaville"/>
    <s v="Henkilö- ja raharesurssit. Viraston päässä prosessien monimutkaisuus täytyy huomioida kehittämisessä."/>
    <m/>
    <x v="0"/>
    <s v="Työ- ja elinkeinoministeriö"/>
    <s v=""/>
  </r>
  <r>
    <s v="Palvelut"/>
    <s v="PLupaus_Vaasa_2021.xlsx"/>
    <x v="9"/>
    <s v="Sijoituspaikkalupa (johdot, kaapelit, putket)"/>
    <s v="Haetaan katualueella tehtäville kaivuilla jos ei tarvita sijoituslupaa. Haetaan ePermit ohjelmalla"/>
    <s v="Kaivu- ja sijoituslupa"/>
    <x v="1"/>
    <s v="1.0"/>
    <m/>
    <s v="Myös luonnollisille henkilöille"/>
    <m/>
    <s v="Maankäyttö- ja rakennuslaki (132/1999)"/>
    <x v="1"/>
    <s v="Pohjanmaa"/>
    <s v="40 001 - 100 000"/>
  </r>
  <r>
    <s v="Palvelut"/>
    <s v="PLupaus_Porvoonkaupunki_2021.xlsx"/>
    <x v="6"/>
    <s v="Kalastuslupamyynti"/>
    <s v="Kalastuslupien lupamyynti"/>
    <s v="Kalastuslupa ammattikalastajille"/>
    <x v="0"/>
    <s v="Ei digitoteutusta"/>
    <s v="Q4/2022"/>
    <s v="Myös luonnollisille henkilöille"/>
    <m/>
    <m/>
    <x v="1"/>
    <s v="Uusimaa"/>
    <s v="40 001 - 100 000"/>
  </r>
  <r>
    <s v="Palvelut"/>
    <s v="Plupaus_2021_Turun kaupunki.xlsx"/>
    <x v="20"/>
    <s v="Kalastuslupa ammattikalastajille"/>
    <s v="Ammattikalastaja hakee lupaa kalastaa kaupungin vesialueilla"/>
    <s v="Kalastuslupa ammattikalastajille"/>
    <x v="0"/>
    <s v="0.3"/>
    <m/>
    <s v="Vain elinkeinotoimintaa harjoittaville"/>
    <s v="Pieni volyymi (0-5 kpl vuodessa). Hakemukset ovat vapaamuotoisia, niitä on vähän ja harvoin. Ei kannata tätä varten kehittää digitaalista palvelua tai luvan hakua."/>
    <m/>
    <x v="1"/>
    <s v="Varsinais-Suomi"/>
    <s v="yli 100 000"/>
  </r>
  <r>
    <s v="Palvelut"/>
    <s v="PLupaus_Helsinginkaupunki_2021.xlsx"/>
    <x v="8"/>
    <s v="Kaupunginhallitus, asukasosallisuusavustus"/>
    <s v="Kaupunginhallitus myöntää vuosittain asukasosallisuuden avustuksia. Avustuslajit ovat:1. Yleisavustus muiden kuin kaupungin ylläpitämien asukastilojen ylläpitämiseen ja toiminnan koordinointiin2. Toiminta-avustus asukasosallisuutta parantavien rakenteiden ja menetelmien kehittämiseen3. Pienavustus edellisten avustuslajien mukaisten uusien, alkavien tai kertaluonteisten hankkeiden toteuttamiseen"/>
    <s v="Kansalaistoiminnan tuet ja avustukset"/>
    <x v="5"/>
    <m/>
    <m/>
    <s v="Myös luonnollisille henkilöille"/>
    <m/>
    <m/>
    <x v="1"/>
    <s v="Uusimaa"/>
    <s v="yli 100 000"/>
  </r>
  <r>
    <s v="Palvelut"/>
    <s v="PLupaus_Helsinginkaupunki_2021.xlsx"/>
    <x v="8"/>
    <s v="Kaupunginhallitus, yleisavustushakemus"/>
    <s v="Kaupunginhallitus myöntää avustuksia vuosittain sellaisille järjestöille joiden toiminta ei kuulu minkään lautakunnan toimialaan."/>
    <s v="Kansalaistoiminnan tuet ja avustukset"/>
    <x v="5"/>
    <m/>
    <m/>
    <s v="Vain elinkeinotoimintaa harjoittaville"/>
    <m/>
    <m/>
    <x v="1"/>
    <s v="Uusimaa"/>
    <s v="yli 100 000"/>
  </r>
  <r>
    <s v="Palvelut"/>
    <s v="PLupaus_Helsinginkaupunki_2021.xlsx"/>
    <x v="8"/>
    <s v="Liikuntapalvelu, Starttiavustushakemus"/>
    <s v="Helsinkiläiset alle vuoden toimineet yhdistykset tai rekisteröintiprosessin käynnistäneet yhdistykset, joiden pääasiallinen toiminta sääntöjen mukaan on liikuntatoiminta voivat hakea 500 € suuruista starttiavustusta."/>
    <s v="Kansalaistoiminnan tuet ja avustukset"/>
    <x v="5"/>
    <m/>
    <m/>
    <s v="Vain elinkeinotoimintaa harjoittaville"/>
    <m/>
    <m/>
    <x v="1"/>
    <s v="Uusimaa"/>
    <s v="yli 100 000"/>
  </r>
  <r>
    <s v="Palvelut"/>
    <s v="PLupaus_Helsinginkaupunki_2021.xlsx"/>
    <x v="8"/>
    <s v="Liikuntapalvelu, suunnistuskartta-avustushakemus"/>
    <s v="Helsinkiläiset suunnistusseurat voivat hakea suunnistuskartta-avustusta kartan valmistamisesta aiheutuneisiin kustannuksiin."/>
    <s v="Kansalaistoiminnan tuet ja avustukset"/>
    <x v="5"/>
    <m/>
    <m/>
    <s v="Vain elinkeinotoimintaa harjoittaville"/>
    <m/>
    <m/>
    <x v="1"/>
    <s v="Uusimaa"/>
    <s v="yli 100 000"/>
  </r>
  <r>
    <s v="Palvelut"/>
    <s v="PLupaus_Helsinginkaupunki_2021.xlsx"/>
    <x v="8"/>
    <s v="Liikuntapalvelu, tapahtuma-avustushakemus"/>
    <s v="Yritykset ja yhteisöt voivat hakea avustusta liikuntatapahtumiin. Tapahtuma-avustukset myönnetään tapahtumille, jotka liikuttavat helsinkiläisiä sekä elävöittävät kaupunkikuvaa."/>
    <s v="Kansalaistoiminnan tuet ja avustukset"/>
    <x v="5"/>
    <m/>
    <m/>
    <s v="Vain elinkeinotoimintaa harjoittaville"/>
    <m/>
    <m/>
    <x v="1"/>
    <s v="Uusimaa"/>
    <s v="yli 100 000"/>
  </r>
  <r>
    <s v="Palvelut"/>
    <s v="Plupaus_2021_KEHA-keskus.xlsx"/>
    <x v="22"/>
    <s v="Kalastuslain mukaiset kiellot ja rajoitukset"/>
    <s v="Palvelu sisältää kalastuksen rajoittamisen (pyydykset, ajankohta, saalis, pyyntimitta yms), Yleiskalastusoikeuden rajoittamisen, Kalojen ja rapujen istuttamiskiellot, Kielto kalastaa padon alapuolella, patoaltaassa tai tekoaltaassa. Em. palvelut tuotetaan kalastuslain mukaisesti ja hoidetaan keskitettyinä tehtävinä 3 ELYn toimesta kielillä suomi ja ruotsi. Palveluiden nykytaso on 0,3, tavoite on volyymiltaan vaikuttavimman yleiskalastusoikeuksien rajoittamista koskien onki-,pilkki- ja viehekalastusoikeuksien rajoittamista koskevan asioinnin osalta asettaa tavoitetaso 0,9-1.0."/>
    <s v="Kalastuslain mukaiset kiellot ja rajoitukset"/>
    <x v="0"/>
    <s v="0.3"/>
    <s v="Q1/2022"/>
    <s v="Myös luonnollisille henkilöille"/>
    <s v="Palvelukokonaisuuden kehittämisen resursoinnin ja rahoituksen haasteet ja aikataulujen yhteensovittaminen. Askelien sovittaminen siten että harppaus ei tule liian suureksi palveluiden tuottamisen turvaamisen kannalta, USPA-sähköisen asianhallinta ja arkistointi järjestelmän käyttöönotto (2020)"/>
    <m/>
    <x v="0"/>
    <s v="Työ- ja elinkeinoministeriö"/>
    <s v=""/>
  </r>
  <r>
    <s v="Palvelut"/>
    <s v="Plupaus_2021_KEHA-keskus.xlsx"/>
    <x v="22"/>
    <s v="Kalastuslain mukaiset luvat"/>
    <s v="Palvelu sisältää kalastusoppaiden lupa-asiat, kalastuksenvalvojien luvat, uuden kala- tai rapulajin istutusluvat, kalojen ja rapujen maahantuontiluvat, kaupallisen kalastuksen alueelliset luvat, kalastuksen poikkeusluvat kotiutusistutukseen, siirtoistutusta, kalanviljelyä, tutkimusta, kalastusperinnettä, kalatalousvelvoitteiden toimeenpanoa tai muuta kalavarojen käyttöä ja hoitoa varten. Em. palvelut tuotetaan kalastuslain mukaisesti ja hoidetaan keskitettyinä tehtävinä 3 ELYn toimesta kielillä suomi ja ruotsi. Palveluiden nykytaso on 0,3, tavoite on mahdollistaa volyymiltaan suurimmille ja toistuvimmille asiakasryhmille kalastusoppaille ja kalastuksenvalvojille lupa -asioita koskevan asioinnin sähköisesti ja asettaa tavoitetaso 0,9-1.0."/>
    <s v="Kalastuslain mukaiset luvat"/>
    <x v="0"/>
    <s v="0.3"/>
    <s v="Q1/2022"/>
    <s v="Vain elinkeinotoimintaa harjoittaville"/>
    <s v="Palvelukokonaisuuden kehittämisen resursoinnin ja rahoituksen haasteet ja aikataulujen yhteensovittaminen. Askelien sovittaminen siten että harppaus ei tule liian suureksi palveluiden tuottamisen turvaamisen kannalta, USPA-sähköisen asianhallinta ja arkistointi järjestelmän käyttöönotto (2020)"/>
    <m/>
    <x v="0"/>
    <s v="Työ- ja elinkeinoministeriö"/>
    <s v=""/>
  </r>
  <r>
    <s v="Palvelut"/>
    <s v="PLupaus_Helsinginkaupunki_2021.xlsx"/>
    <x v="8"/>
    <s v="Liikuntapalvelu, toiminta- ja tilankäyttöavustushakemus"/>
    <s v="Helsinkiläiset liikuntaseurat ja  eläkeläis- ja erityisjärjestöt voivat hakea avustusta liikuntatoimintaansa."/>
    <s v="Kansalaistoiminnan tuet ja avustukset"/>
    <x v="5"/>
    <m/>
    <m/>
    <s v="Vain elinkeinotoimintaa harjoittaville"/>
    <m/>
    <m/>
    <x v="1"/>
    <s v="Uusimaa"/>
    <s v="yli 100 000"/>
  </r>
  <r>
    <s v="Palvelut"/>
    <s v="PLupaus_Helsinginkaupunki_2021.xlsx"/>
    <x v="8"/>
    <s v="Nuorisopalvelut, projektiavustushakemus"/>
    <s v="Tällä hakemuslomakkeella voi hakea avustusta projekteihin, talokerhotoimintaan ja yhdistyksen toiminnan käynnistämiseen. Avustukset on tarkoitettu helsinkiläisille nuorten ryhmille, varhaisnuoriso- ja nuorisoyhdistyksille sekä talokerhojen nuorisotoiminnalle."/>
    <s v="Kansalaistoiminnan tuet ja avustukset"/>
    <x v="5"/>
    <m/>
    <m/>
    <s v="Vain elinkeinotoimintaa harjoittaville"/>
    <m/>
    <m/>
    <x v="1"/>
    <s v="Uusimaa"/>
    <s v="yli 100 000"/>
  </r>
  <r>
    <s v="Palvelut"/>
    <s v="Traficom_Digipalvelulupaus_2021.XLSX"/>
    <x v="0"/>
    <s v="Kansainväliset kuljetusluvat"/>
    <s v="Traficom myöntää yrityksille kansainväliset tavara- ja henkilöliikenteen kuljetusluvat sekä kuljetuskirjavihkot."/>
    <s v="Kansainväliset kuljetusluvat"/>
    <x v="0"/>
    <s v="0.3"/>
    <s v="Q4/2022"/>
    <s v="Vain elinkeinotoimintaa harjoittaville"/>
    <s v="Yleinen taloudellinen tilanne"/>
    <m/>
    <x v="0"/>
    <s v="Liikenne- ja viestintäministeriö"/>
    <s v=""/>
  </r>
  <r>
    <s v="Palvelut"/>
    <s v="PLupaus_Helsinginkaupunki_2021.xlsx"/>
    <x v="8"/>
    <s v="Nuorisopalvelut, toiminta- ja palkkausavustusennakkohakemus"/>
    <s v="Tällä verkkolomakkeella voi hakea toiminta- ja/tai palkkausavustusennakkoa. Avustukset on tarkoitettu helsinkiläisten varhaisnuorisoyhdistysten ja nuorisoyhdistysten vuosittaiseen toimintaan ja palkkaukseen."/>
    <s v="Kansalaistoiminnan tuet ja avustukset"/>
    <x v="5"/>
    <m/>
    <m/>
    <s v="Myös luonnollisille henkilöille"/>
    <m/>
    <m/>
    <x v="1"/>
    <s v="Uusimaa"/>
    <s v="yli 100 000"/>
  </r>
  <r>
    <s v="Palvelut"/>
    <s v="PLupaus_Helsinginkaupunki_2021.xlsx"/>
    <x v="8"/>
    <s v="Nuorisopalvelut, toiminta- ja palkkausavustushakemus"/>
    <s v="Tällä hakemuslomakkeella voi hakea toiminta-avustusta (sisältäen vuokra-avustuksen) ja/tai palkkausavustusta. Avustukset on tarkoitettu helsinkiläisten varhaisnuorisoyhdistysten ja nuorisoyhdistysten vuosittaiseen toimintaan ja palkkaukseen."/>
    <s v="Kansalaistoiminnan tuet ja avustukset"/>
    <x v="5"/>
    <m/>
    <m/>
    <s v="Myös luonnollisille henkilöille"/>
    <m/>
    <m/>
    <x v="1"/>
    <s v="Uusimaa"/>
    <s v="yli 100 000"/>
  </r>
  <r>
    <s v="Palvelut"/>
    <s v="PLupaus_Helsinginkaupunki_2021.xlsx"/>
    <x v="8"/>
    <s v="Pelastustoimi, yleisavustushakemus"/>
    <s v="Järjestöt, joiden toiminta liittyy onnettomuuksien ehkäisyyn, pelastustoimintaan tai väestönsuojeluun voivat hakea avustusta toimintaansa."/>
    <s v="Kansalaistoiminnan tuet ja avustukset"/>
    <x v="5"/>
    <m/>
    <m/>
    <s v="Vain elinkeinotoimintaa harjoittaville"/>
    <m/>
    <m/>
    <x v="1"/>
    <s v="Uusimaa"/>
    <s v="yli 100 000"/>
  </r>
  <r>
    <s v="Palvelut"/>
    <s v="PLupaus_Helsinginkaupunki_2021.xlsx"/>
    <x v="8"/>
    <s v="Sosiaali- ja terveystoimi, yleisavustushakemus"/>
    <s v="Järjestöt, joiden toiminta tukee ja täydentää sosiaali- ja terveystoimen toimialaa, voivat hakea avustusta toimintaansa. Tarkemmat tiedot: www.hel.fi/sote &gt; Päätöksenteko &gt; Järjestöyhteistyö ja avustukset."/>
    <s v="Kansalaistoiminnan tuet ja avustukset"/>
    <x v="5"/>
    <m/>
    <m/>
    <s v="Vain elinkeinotoimintaa harjoittaville"/>
    <m/>
    <m/>
    <x v="1"/>
    <s v="Uusimaa"/>
    <s v="yli 100 000"/>
  </r>
  <r>
    <s v="Palvelut"/>
    <s v="Plupaus_2021_Kirkkonummi.xlsx"/>
    <x v="52"/>
    <s v="Kunnan avustukset (konserni)"/>
    <s v="Kunta myöntää yhdistyksille avustuksia"/>
    <s v="Kansalaistoiminnan tuet ja avustukset"/>
    <x v="5"/>
    <s v="0.9"/>
    <s v="Myöhemmin"/>
    <s v="Vain elinkeinotoimintaa harjoittaville"/>
    <s v="Kuntalaisten it-taidot"/>
    <m/>
    <x v="1"/>
    <s v="Uusimaa"/>
    <s v="20 001 - 40 000"/>
  </r>
  <r>
    <s v="Palvelut"/>
    <s v="Plupaus_2021_Ristijärven kunta.xlsx"/>
    <x v="17"/>
    <s v="Liikunta-avutus"/>
    <s v="Yhdistykset ja yhteisöt voivat hakea avustusta kunnanhallitukselta."/>
    <s v="Kansalaistoiminnan tuet ja avustukset"/>
    <x v="5"/>
    <s v="1.0"/>
    <m/>
    <s v="Myös luonnollisille henkilöille"/>
    <m/>
    <m/>
    <x v="1"/>
    <s v="Kainuu"/>
    <s v="alle 6001"/>
  </r>
  <r>
    <s v="Palvelut"/>
    <s v="Plupaus_RISTIJARVI_2020.xlsx"/>
    <x v="17"/>
    <s v="Liikunta-avutus"/>
    <s v="Yhdistykset ja yhteisöt voivat hakea avustusta kunnanhallitukselta."/>
    <s v="Kansalaistoiminnan tuet ja avustukset"/>
    <x v="5"/>
    <s v="1.0"/>
    <m/>
    <s v="Myös luonnollisille henkilöille"/>
    <m/>
    <m/>
    <x v="1"/>
    <s v="Kainuu"/>
    <s v="alle 6001"/>
  </r>
  <r>
    <s v="Palvelut"/>
    <s v="Plupaus_2021_Rovaniemi (1).xlsx"/>
    <x v="18"/>
    <s v="Kulttuuriavustukset"/>
    <s v="Avustustoiminnan tehtävänä on edistää ja monipuolistaa Rovaniemen kulttuuritoimintaa, eri toimijoiden välistä yhteistyötä sekä kulttuurista kansalais- ja harrastustoimintaa."/>
    <s v="Kansalaistoiminnan tuet ja avustukset"/>
    <x v="5"/>
    <s v="0.5"/>
    <s v="Myöhemmin"/>
    <s v="Myös luonnollisille henkilöille"/>
    <m/>
    <m/>
    <x v="1"/>
    <s v="Lappi"/>
    <s v="40 001 - 100 000"/>
  </r>
  <r>
    <s v="Palvelut"/>
    <s v="Plupaus_2021_Rovaniemi (1).xlsx"/>
    <x v="18"/>
    <s v="Nuorisoavustukset"/>
    <s v="Toiminta-avustukset haettavina rovaniemeläisille nuorisoyhdistyksille ja kohdeavustukset nuorten omille toimintaryhmille sekä nuoriso- ja asukasyhdistyksille. Molemmat tarkoitettu nuorisotoiminnan järjestämiseen."/>
    <s v="Kansalaistoiminnan tuet ja avustukset"/>
    <x v="5"/>
    <s v="0.5"/>
    <s v="Myöhemmin"/>
    <s v="Myös luonnollisille henkilöille"/>
    <m/>
    <m/>
    <x v="1"/>
    <s v="Lappi"/>
    <s v="40 001 - 100 000"/>
  </r>
  <r>
    <s v="Palvelut"/>
    <s v="Plupaus_2021_Rovaniemi (1).xlsx"/>
    <x v="18"/>
    <s v="Liikuntatoiminta-avustus"/>
    <s v="Paikallisen urheilu- ja liikuntatoiminnan tukemiseen."/>
    <s v="Kansalaistoiminnan tuet ja avustukset"/>
    <x v="5"/>
    <s v="0.5"/>
    <s v="Myöhemmin"/>
    <s v="Myös luonnollisille henkilöille"/>
    <m/>
    <m/>
    <x v="1"/>
    <s v="Lappi"/>
    <s v="40 001 - 100 000"/>
  </r>
  <r>
    <s v="Palvelut"/>
    <s v="Plupaus_2021_Utajärven kunta.xlsx"/>
    <x v="3"/>
    <s v="Kulttuuriin liittyvän kansalaistoiminnan tuki ja avustukset"/>
    <s v="Yhdistykset, säätiöt, laitokset ja muut kunnassa toimivat yhteisöt voivat hakea kulttuuritoiminnan harjoittamiseen ja edistämiseen avustuksia kunnalta."/>
    <s v="Kansalaistoiminnan tuet ja avustukset"/>
    <x v="5"/>
    <s v="0.3"/>
    <s v="Q1/2022"/>
    <s v="Vain elinkeinotoimintaa harjoittaville"/>
    <m/>
    <m/>
    <x v="1"/>
    <s v="Pohjois-Pohjanmaa"/>
    <s v="alle 6001"/>
  </r>
  <r>
    <s v="Palvelut"/>
    <s v="Plupaus_2021_Utajärven kunta.xlsx"/>
    <x v="3"/>
    <s v="Liikunnan kansalaistoiminnan tuki ja avustukset"/>
    <s v="Liikuntajärjestöt ja -yhdistykset voivat hakea avustuksia toimintaansa sekä esimerkiksi liikuntatapahtumien järjestämiseen kunnalta, jonka alueella toimivat."/>
    <s v="Kansalaistoiminnan tuet ja avustukset"/>
    <x v="5"/>
    <s v="0.3"/>
    <s v="Q1/2022"/>
    <s v="Vain elinkeinotoimintaa harjoittaville"/>
    <m/>
    <m/>
    <x v="1"/>
    <s v="Pohjois-Pohjanmaa"/>
    <s v="alle 6001"/>
  </r>
  <r>
    <s v="Palvelut"/>
    <s v="Plupaus_ALAVUS_2020.xlsx"/>
    <x v="12"/>
    <s v="Kaupungin karttapalvelut"/>
    <s v="Palvelussa voi tutustua kaavoihin, tontteihin yms."/>
    <s v="Karttapalvelu"/>
    <x v="2"/>
    <m/>
    <m/>
    <s v="Myös luonnollisille henkilöille"/>
    <m/>
    <s v="Maankäyttö- ja rakennuslaki (132/1999)"/>
    <x v="1"/>
    <s v="Pohjois-Pohjanmaa"/>
    <s v="alle 6001"/>
  </r>
  <r>
    <s v="Palvelut"/>
    <s v="PLupaus_Helsinginkaupunki_2021.xlsx"/>
    <x v="8"/>
    <s v="Kartta-aineistot"/>
    <s v="Kaupungin kartta-aineistojen tilaaminen, erityisesti suunnittelu- ja rakentamiskäyttöön"/>
    <s v="Karttapalvelu"/>
    <x v="2"/>
    <s v="1.0"/>
    <m/>
    <s v="Myös luonnollisille henkilöille"/>
    <m/>
    <s v="Maankäyttö- ja rakennuslaki (132/1999)"/>
    <x v="1"/>
    <s v="Uusimaa"/>
    <s v="yli 100 000"/>
  </r>
  <r>
    <s v="Palvelut"/>
    <s v="Plupaus_Kankaanpään kaupunki_2020.xlsx"/>
    <x v="40"/>
    <s v="Karttatuotanto"/>
    <s v="Toimitetaan tarvittava karttaaineisto"/>
    <s v="Karttapalvelu"/>
    <x v="2"/>
    <s v="0.5"/>
    <s v="Q1/2022"/>
    <s v="Myös luonnollisille henkilöille"/>
    <m/>
    <s v="Maankäyttö- ja rakennuslaki (132/1999)"/>
    <x v="1"/>
    <s v="Satakunta"/>
    <s v="10 001 - 20 000"/>
  </r>
  <r>
    <s v="Palvelut"/>
    <s v="Plupaus_KOLARIN Kunta_2020.xlsx"/>
    <x v="53"/>
    <s v="Karttapalvelut, maankäyttö"/>
    <s v="kunnan tonttien ja palveluiden osalta käytössä www-sivuilla olevat karttapalvelut"/>
    <s v="Karttapalvelu"/>
    <x v="2"/>
    <s v="0.9"/>
    <m/>
    <s v="Myös luonnollisille henkilöille"/>
    <s v="Palveluiden kömpelyys, osaaminen asiakaspuolella"/>
    <s v="Maankäyttö- ja rakennuslaki (132/1999)"/>
    <x v="1"/>
    <s v="Lappi"/>
    <s v="alle 6001"/>
  </r>
  <r>
    <s v="Palvelut"/>
    <s v="Plupaus_2021_Paimion kaupunkin vastaus.xlsx"/>
    <x v="33"/>
    <s v="Karttapalvelu"/>
    <m/>
    <s v="Karttapalvelu"/>
    <x v="2"/>
    <s v="0.9"/>
    <m/>
    <s v="Myös luonnollisille henkilöille"/>
    <m/>
    <s v="Maankäyttö- ja rakennuslaki (132/1999)"/>
    <x v="1"/>
    <s v="Varsinais-Suomi"/>
    <s v="10 001 - 20 000"/>
  </r>
  <r>
    <s v="Palvelut"/>
    <s v="Plupaus_2021_Rovaniemi (1).xlsx"/>
    <x v="18"/>
    <s v="Kartta-aineistojen tilaaminen (mm. kaavaotteet)"/>
    <s v="Kaupungin nettisivuilla on lomake, jonka voi täyttää ja tilata aineiston. Esim. rakennuslupaa varten tarvitaan kaavaote."/>
    <s v="Karttapalvelu"/>
    <x v="2"/>
    <s v="0.5"/>
    <s v="Myöhemmin"/>
    <s v="Myös luonnollisille henkilöille"/>
    <m/>
    <s v="Maankäyttö- ja rakennuslaki (132/1999)"/>
    <x v="1"/>
    <s v="Lappi"/>
    <s v="40 001 - 100 000"/>
  </r>
  <r>
    <s v="Palvelut"/>
    <s v="Plupaus_2021_Rovaniemi (1).xlsx"/>
    <x v="18"/>
    <s v="Karttapalvelu"/>
    <s v="Asiakas voi tehdä karttaan liittyviä toimintoja, karttapalvelu kaikille asiakkaille (mm. karttapalvelun kautta haetaan vapaat tontit)"/>
    <s v="Karttapalvelu"/>
    <x v="2"/>
    <s v="0.5"/>
    <m/>
    <s v="Myös luonnollisille henkilöille"/>
    <s v="Palvelussa ei tarvita vahvaa tunnistautumista."/>
    <s v="Maankäyttö- ja rakennuslaki (132/1999)"/>
    <x v="1"/>
    <s v="Lappi"/>
    <s v="40 001 - 100 000"/>
  </r>
  <r>
    <s v="Palvelut"/>
    <s v="Plupaus_THL_2021.xlsx"/>
    <x v="28"/>
    <s v="Kansallinen elintarvikkeiden koostumustietokanta Fineli"/>
    <s v="Fineli on elintarvikkeiden kansallinen koostumustietopankki, jota ylläpitää Terveyden ja hyvinvoinnin laitos (THL). Asiakas voi ottaa yhteyttä ylläpitäjiin sähköisen lomakkeen kautta. Asiakas voi ladata tietoja itselleen ilman rekisteröintiä (avoin data). Palvelun käyttäjäjillä tulee olla mahdollisuus myös anonyymiin käyttöön, minkä vuoksi vahvaa tunnistautumista ei edellytetä. Samoin asiakas voi tallentaa ruokapäiväkirjaa joko rekisteröityneenä käyttäjänä tai ilman rekisteröintiä. Palvelua voi käyttää myös rajapinnan (API) kautta."/>
    <s v="Kansallinen elintarvikkeiden koostumustietokanta Fineli"/>
    <x v="2"/>
    <s v="1.0"/>
    <m/>
    <s v="Myös luonnollisille henkilöille"/>
    <m/>
    <m/>
    <x v="0"/>
    <s v="Sosiaali- ja terveysministeriö"/>
    <s v=""/>
  </r>
  <r>
    <s v="Palvelut"/>
    <s v="Traficom_Digipalvelulupaus_2021.XLSX"/>
    <x v="0"/>
    <s v="Kansallisen harrasteilmailun lentokoulutusluvan hakeminen"/>
    <s v="Lupa on tarkoitettu koulutusorganisaatioille, jotka haluavat antaa teoria- ja lentokoulutusta kansallista harrastelentäjän lupakirjaa varten."/>
    <s v="Kansallisen harrasteilmailun lentokoulutusluvan hakeminen"/>
    <x v="0"/>
    <s v="0.3"/>
    <s v="Myöhemmin"/>
    <s v="Vain elinkeinotoimintaa harjoittaville"/>
    <s v="Yleinen taloudellinen tilanne"/>
    <m/>
    <x v="0"/>
    <s v="Liikenne- ja viestintäministeriö"/>
    <s v=""/>
  </r>
  <r>
    <s v="Palvelut"/>
    <s v="Plupaus_2021_Kansaneläkelaitos.xlsx"/>
    <x v="4"/>
    <s v="Kanta-asiakkuuden irtisanominen"/>
    <s v="Asiakas päättää asiakassopimuksen Kelan kanssa."/>
    <s v="Kanta-asiakkuuden irtisanominen"/>
    <x v="3"/>
    <s v="0.9"/>
    <s v="Myöhemmin"/>
    <s v="Vain elinkeinotoimintaa harjoittaville"/>
    <m/>
    <m/>
    <x v="0"/>
    <s v="Eduskunta"/>
    <s v=""/>
  </r>
  <r>
    <s v="Palvelut"/>
    <s v="Plupaus_2021_Kansaneläkelaitos.xlsx"/>
    <x v="4"/>
    <s v="Kanta-asiakkuuden sitoumuksen allekirjoittaminen ja toimittaminen"/>
    <s v="Asiakas allekirjoittaa asiakassopimuksen Kelan kanssa Kanta Ekstranetissä"/>
    <s v="Kanta-asiakkuuden sitoumuksen allekirjoittaminen ja toimittaminen"/>
    <x v="3"/>
    <s v="1.0"/>
    <m/>
    <s v="Vain elinkeinotoimintaa harjoittaville"/>
    <m/>
    <m/>
    <x v="0"/>
    <s v="Eduskunta"/>
    <s v=""/>
  </r>
  <r>
    <s v="Palvelut"/>
    <s v="Plupaus_2021_Kansaneläkelaitos.xlsx"/>
    <x v="4"/>
    <s v="Kanta-palvelun hallinnollinen käyttöönotto"/>
    <s v="Asiakas tekee hakemuksen Kanta-palvelun käyttäjäksi Kanta Ekstranetissä"/>
    <s v="Kanta-palvelun hallinnollinen käyttöönotto"/>
    <x v="3"/>
    <s v="1.0"/>
    <m/>
    <s v="Vain elinkeinotoimintaa harjoittaville"/>
    <m/>
    <m/>
    <x v="0"/>
    <s v="Eduskunta"/>
    <s v=""/>
  </r>
  <r>
    <s v="Palvelut"/>
    <s v="ASHA-#407866-v1-Plupaus_2021_Maanmittauslaitos_xlsx.XLSX"/>
    <x v="24"/>
    <s v="Kartat ja karttatulosteet"/>
    <s v="Yritys voi ostaa painettuja karttoja taikka räätälöidyn karttatulosteen haluamaltaan alueelta."/>
    <s v="Kartat ja karttatulosteet"/>
    <x v="3"/>
    <s v="1.0"/>
    <m/>
    <s v="Myös luonnollisille henkilöille"/>
    <m/>
    <m/>
    <x v="0"/>
    <s v="Maa- ja metsätalousministeriö"/>
    <s v=""/>
  </r>
  <r>
    <s v="Palvelut"/>
    <s v="Plupaus_2021_Turun kaupunki.xlsx"/>
    <x v="20"/>
    <s v="Kartta- ja ilmakuvajäjennökset sekä teemakartat"/>
    <s v="Historiallisten karttojen ja ilmakuvien jäljennökset sekä painetutu opaskartat ja teemakartat"/>
    <s v="Karttapalvelu"/>
    <x v="2"/>
    <s v="0.9"/>
    <m/>
    <s v="Myös luonnollisille henkilöille"/>
    <m/>
    <s v="Maankäyttö- ja rakennuslaki (132/1999)"/>
    <x v="1"/>
    <s v="Varsinais-Suomi"/>
    <s v="yli 100 000"/>
  </r>
  <r>
    <s v="Palvelut"/>
    <s v="PLupaus_Helsinginkaupunki_2021.xlsx"/>
    <x v="8"/>
    <s v="Aluevuokraus: Kadun, torin tai puiston käyttö työalueena"/>
    <s v="Katua, toria tai puistoa voidaan käyttää kaupungin luvalla työalueena esimerkiksi rakennustyössä, muutossa, nostotyössä, kiinteistöremontissa, lumenpudotuksessa, elokuva- ja tv-tuotannoissa tai vaihtolavalle."/>
    <s v="Katutyölupa"/>
    <x v="0"/>
    <s v="0.5"/>
    <m/>
    <m/>
    <m/>
    <m/>
    <x v="1"/>
    <s v="Uusimaa"/>
    <s v="yli 100 000"/>
  </r>
  <r>
    <s v="Palvelut"/>
    <s v="PLupaus_Helsinginkaupunki_2021.xlsx"/>
    <x v="8"/>
    <s v="Aluevuokraus: Kaivutyöt katu- tai puistoalueella"/>
    <s v="Kaivuilmoituksella ilmoitat kaivutyöstä yleisellä alueella."/>
    <s v="Katutyölupa"/>
    <x v="0"/>
    <s v="0.5"/>
    <m/>
    <m/>
    <m/>
    <m/>
    <x v="1"/>
    <s v="Uusimaa"/>
    <s v="yli 100 000"/>
  </r>
  <r>
    <s v="Palvelut"/>
    <s v="Plupaus_2021_Turun kaupunki.xlsx"/>
    <x v="20"/>
    <s v="Aluevuokraus"/>
    <s v="Aitaamislupa väliaikaiseen työmaakäyttöön"/>
    <s v="Katutyölupa"/>
    <x v="0"/>
    <s v="1.0"/>
    <m/>
    <s v="Myös luonnollisille henkilöille"/>
    <m/>
    <m/>
    <x v="1"/>
    <s v="Varsinais-Suomi"/>
    <s v="yli 100 000"/>
  </r>
  <r>
    <s v="Palvelut"/>
    <s v="PLupaus_Helsinginkaupunki_2021.xlsx"/>
    <x v="8"/>
    <s v="Haittojen hallintasuunnitelman lomake (Katutyöt)"/>
    <m/>
    <s v="Katutyölupa"/>
    <x v="1"/>
    <s v="0.5"/>
    <m/>
    <m/>
    <m/>
    <m/>
    <x v="1"/>
    <s v="Uusimaa"/>
    <s v="yli 100 000"/>
  </r>
  <r>
    <s v="Palvelut"/>
    <s v="PLupaus_Helsinginkaupunki_2021.xlsx"/>
    <x v="8"/>
    <s v="Katutyölupa"/>
    <s v="Kun katualueella tai puistossa kaivetaan tai tehdään muuta työtä, tarvitaan katutyölupa."/>
    <s v="Katutyölupa"/>
    <x v="0"/>
    <m/>
    <m/>
    <m/>
    <m/>
    <s v="Laki kadun ja eräiden yleisten alueiden kunnossa- ja puhtaanapidosta (669/1978)"/>
    <x v="1"/>
    <s v="Uusimaa"/>
    <s v="yli 100 000"/>
  </r>
  <r>
    <s v="Palvelut"/>
    <s v="Plupaus_2021_Jyväskylän kaupunki_2021.xlsx"/>
    <x v="13"/>
    <s v="KRP - Yleisten alueiden luvat: Katutyölupa"/>
    <s v="Lupa tehdä työtä katualueella"/>
    <s v="Katutyölupa"/>
    <x v="0"/>
    <s v="1.0"/>
    <m/>
    <s v="Myös luonnollisille henkilöille"/>
    <m/>
    <s v="Laki kadun ja eräiden yleisten alueiden kunnossa- ja puhtaanapidosta (669/1978)"/>
    <x v="1"/>
    <s v="Keski-Suomi"/>
    <s v="yli 100 000"/>
  </r>
  <r>
    <s v="Palvelut"/>
    <s v="Plupaus_2021_Oulun kaupunki.xlsx"/>
    <x v="15"/>
    <s v="Katutyöluvat"/>
    <s v="Kun katualueella tai puistossa kaivetaan tai tehdään muuta työtä, tarvitaan katutyölupa."/>
    <s v="Katutyölupa"/>
    <x v="0"/>
    <s v="1.0"/>
    <m/>
    <s v="Myös luonnollisille henkilöille"/>
    <m/>
    <s v="Laki kadun ja eräiden yleisten alueiden kunnossa- ja puhtaanapidosta (669/1978)"/>
    <x v="1"/>
    <s v="Pohjois-Pohjanmaa"/>
    <s v="yli 100 000"/>
  </r>
  <r>
    <s v="Palvelut"/>
    <s v="RUOKAVIRASTO-#1460879-v1-Palvelulupaus_2021_Ruokavirasto.XLSX"/>
    <x v="36"/>
    <s v="Kasvien tukku- ja vähittäismyynti - Toiminnan aloittaminen"/>
    <s v="Toimijan rekisteröinti kasvinterveysrekisteriin."/>
    <s v="Kasvien tukku- ja vähittäismyynti - Toiminnan aloittaminen"/>
    <x v="1"/>
    <s v="1.0"/>
    <m/>
    <s v="Vain elinkeinotoimintaa harjoittaville"/>
    <m/>
    <s v=""/>
    <x v="0"/>
    <s v="Maa- ja metsätalousministeriö"/>
    <s v=""/>
  </r>
  <r>
    <s v="Palvelut"/>
    <s v="RUOKAVIRASTO-#1460879-v1-Palvelulupaus_2021_Ruokavirasto.XLSX"/>
    <x v="36"/>
    <s v="Kasvien tukku- ja vähittäismyynti - Toiminnan harjoittaminen"/>
    <s v="Toimija päivittää rekisteritietojaan kasvinterveysrekisteriin säännöllisesti kerran vuodessa."/>
    <s v="Kasvien tukku- ja vähittäismyynti - Toiminnan harjoittaminen"/>
    <x v="1"/>
    <s v="1.0"/>
    <m/>
    <s v="Vain elinkeinotoimintaa harjoittaville"/>
    <m/>
    <s v=""/>
    <x v="0"/>
    <s v="Maa- ja metsätalousministeriö"/>
    <s v=""/>
  </r>
  <r>
    <s v="Palvelut"/>
    <s v="RUOKAVIRASTO-#1460879-v1-Palvelulupaus_2021_Ruokavirasto.XLSX"/>
    <x v="36"/>
    <s v="Kasvien tukku- ja vähittäismyynti - Toiminnan lopettaminen"/>
    <s v="Toimijan poistaminen kasvinterveysrekisteristä."/>
    <s v="Kasvien tukku- ja vähittäismyynti - Toiminnan lopettaminen"/>
    <x v="0"/>
    <s v="1.0"/>
    <m/>
    <s v="Vain elinkeinotoimintaa harjoittaville"/>
    <m/>
    <s v=""/>
    <x v="0"/>
    <s v="Maa- ja metsätalousministeriö"/>
    <s v=""/>
  </r>
  <r>
    <s v="Palvelut"/>
    <s v="Plupaus_2021_Tukes.xlsx"/>
    <x v="10"/>
    <s v="Kasvinsuojeluaineisiin liittyvä asiointi (lomakkeita 6 kpl)"/>
    <s v="Haetaan kasvinsuojeluainelupaa"/>
    <s v="Kasvinsuojeluaineisiin liittyvä asiointi (lomakkeita 6 kpl)"/>
    <x v="1"/>
    <s v="0.5"/>
    <s v="Myöhemmin"/>
    <s v="Vain elinkeinotoimintaa harjoittaville"/>
    <s v="Henkilö- ja raharesurssit. Tekniset esteet, jos osa hakijoista on ulkomaalaisia."/>
    <m/>
    <x v="0"/>
    <s v="Työ- ja elinkeinoministeriö"/>
    <s v=""/>
  </r>
  <r>
    <s v="Palvelut"/>
    <s v="Plupaus_2021_Tukes.xlsx"/>
    <x v="10"/>
    <s v="Kasvinsuojeluainekouluttajaksi/tutkinnonjärjestäjäksi/ruiskuntestaajaksi haku"/>
    <m/>
    <s v="Kasvinsuojeluainekouluttajaksi/tutkinnonjärjestäjäksi/ruiskuntestaajaksi haku"/>
    <x v="0"/>
    <s v="0.5"/>
    <s v="Q2/2022"/>
    <s v="Myös luonnollisille henkilöille"/>
    <s v="Henkilö- ja raharesurssit"/>
    <m/>
    <x v="0"/>
    <s v="Työ- ja elinkeinoministeriö"/>
    <s v=""/>
  </r>
  <r>
    <s v="Palvelut"/>
    <s v="RUOKAVIRASTO-#1460879-v1-Palvelulupaus_2021_Ruokavirasto.XLSX"/>
    <x v="36"/>
    <s v="Kasvintuotannon aloittamisen tuet"/>
    <s v="Toimija hakee julkista rahoitusta toiminnan aloittamiseen."/>
    <s v="Kasvintuotannon aloittamisen tuet"/>
    <x v="5"/>
    <s v="1.0"/>
    <m/>
    <s v="Myös luonnollisille henkilöille"/>
    <m/>
    <s v=""/>
    <x v="0"/>
    <s v="Maa- ja metsätalousministeriö"/>
    <s v=""/>
  </r>
  <r>
    <s v="Palvelut"/>
    <s v="RUOKAVIRASTO-#1460879-v1-Palvelulupaus_2021_Ruokavirasto.XLSX"/>
    <x v="36"/>
    <s v="Kasvintuotannon harjoittaminen"/>
    <s v="Viljelijä voi ilmoittaa karanteenikasvituhoojasta. Palvelun tämän hetken toteutustaso on riittävä."/>
    <s v="Kasvintuotannon harjoittaminen"/>
    <x v="0"/>
    <s v="0.5"/>
    <m/>
    <s v="Myös luonnollisille henkilöille"/>
    <m/>
    <s v=""/>
    <x v="0"/>
    <s v="Maa- ja metsätalousministeriö"/>
    <s v=""/>
  </r>
  <r>
    <s v="Palvelut"/>
    <s v="RUOKAVIRASTO-#1460879-v1-Palvelulupaus_2021_Ruokavirasto.XLSX"/>
    <x v="36"/>
    <s v="Kasvit, metsä ja puu - Kasvipassia vaativan toiminnan aloittaminen"/>
    <s v="Kasvipassin käyttövelvollisen toimijan hyväksyminen."/>
    <s v="Kasvit, metsä ja puu - Kasvipassia vaativan toiminnan aloittaminen"/>
    <x v="0"/>
    <s v="1.0"/>
    <m/>
    <s v="Vain elinkeinotoimintaa harjoittaville"/>
    <m/>
    <s v=""/>
    <x v="0"/>
    <s v="Maa- ja metsätalousministeriö"/>
    <s v=""/>
  </r>
  <r>
    <s v="Palvelut"/>
    <s v="RUOKAVIRASTO-#1460879-v1-Palvelulupaus_2021_Ruokavirasto.XLSX"/>
    <x v="36"/>
    <s v="Kasvit, metsä ja puu - Kasvipassia vaativan toiminnan harjoittaminen"/>
    <s v="Kasvipassin käyttövelvollinen toimija ylläpitää rekisteritietojaan vuosittain."/>
    <s v="Kasvit, metsä ja puu - Kasvipassia vaativan toiminnan harjoittaminen"/>
    <x v="0"/>
    <s v="1.0"/>
    <m/>
    <s v="Vain elinkeinotoimintaa harjoittaville"/>
    <m/>
    <s v=""/>
    <x v="0"/>
    <s v="Maa- ja metsätalousministeriö"/>
    <s v=""/>
  </r>
  <r>
    <s v="Palvelut"/>
    <s v="RUOKAVIRASTO-#1460879-v1-Palvelulupaus_2021_Ruokavirasto.XLSX"/>
    <x v="36"/>
    <s v="Kasvit, metsä ja puu - Kasvipassia vaativan toiminnan lopettaminen"/>
    <s v="Toimijan poistaminen kasvinterveysrekisteristä."/>
    <s v="Kasvit, metsä ja puu - Kasvipassia vaativan toiminnan lopettaminen"/>
    <x v="0"/>
    <s v="1.0"/>
    <m/>
    <s v="Vain elinkeinotoimintaa harjoittaville"/>
    <m/>
    <s v=""/>
    <x v="0"/>
    <s v="Maa- ja metsätalousministeriö"/>
    <s v=""/>
  </r>
  <r>
    <s v="Palvelut"/>
    <s v="RUOKAVIRASTO-#1460879-v1-Palvelulupaus_2021_Ruokavirasto.XLSX"/>
    <x v="36"/>
    <s v="Kasvit, metsä ja puu - Luomu luvat"/>
    <s v="Kasvinviljelijä hakee luomukasvintuotannon poikkeuslupia"/>
    <s v="Kasvit, metsä ja puu - Luomu luvat"/>
    <x v="0"/>
    <s v="0.3"/>
    <s v="Myöhemmin"/>
    <s v="Vain elinkeinotoimintaa harjoittaville"/>
    <s v="Ei resursseja."/>
    <s v=""/>
    <x v="0"/>
    <s v="Maa- ja metsätalousministeriö"/>
    <s v=""/>
  </r>
  <r>
    <s v="Palvelut"/>
    <s v="RUOKAVIRASTO-#1460879-v1-Palvelulupaus_2021_Ruokavirasto.XLSX"/>
    <x v="36"/>
    <s v="Kasvit, metsä ja puu - Luomusertifikaatti"/>
    <s v="Kasvinviljelijä hakeutuu luomuvalvontaan saadakseen luomusertifikaatin"/>
    <s v="Kasvit, metsä ja puu - Luomusertifikaatti"/>
    <x v="0"/>
    <s v="0.3"/>
    <s v="Myöhemmin"/>
    <s v="Vain elinkeinotoimintaa harjoittaville"/>
    <s v="Ei resursseja."/>
    <s v=""/>
    <x v="0"/>
    <s v="Maa- ja metsätalousministeriö"/>
    <s v=""/>
  </r>
  <r>
    <s v="Palvelut"/>
    <s v="RUOKAVIRASTO-#1460879-v1-Palvelulupaus_2021_Ruokavirasto.XLSX"/>
    <x v="36"/>
    <s v="Kasvit, metsä ja puu - Tuonnin aloittaminen"/>
    <s v="Toimijan rekisteröinti kasvinterveysrekisteriin."/>
    <s v="Kasvit, metsä ja puu - Tuonnin aloittaminen"/>
    <x v="0"/>
    <s v="1.0"/>
    <m/>
    <s v="Myös luonnollisille henkilöille"/>
    <m/>
    <s v=""/>
    <x v="0"/>
    <s v="Maa- ja metsätalousministeriö"/>
    <s v=""/>
  </r>
  <r>
    <s v="Palvelut"/>
    <s v="RUOKAVIRASTO-#1460879-v1-Palvelulupaus_2021_Ruokavirasto.XLSX"/>
    <x v="36"/>
    <s v="Kasvit, metsä ja puu - Tuonnin harjoittaminen"/>
    <s v="Tuonti-ilmoitukset, luvat ja -tarkastukset"/>
    <s v="Kasvit, metsä ja puu - Tuonnin harjoittaminen"/>
    <x v="0"/>
    <s v="0.5"/>
    <s v="Myöhemmin"/>
    <s v="Myös luonnollisille henkilöille"/>
    <s v="Ei resursseja."/>
    <s v=""/>
    <x v="0"/>
    <s v="Maa- ja metsätalousministeriö"/>
    <s v=""/>
  </r>
  <r>
    <s v="Palvelut"/>
    <s v="RUOKAVIRASTO-#1460879-v1-Palvelulupaus_2021_Ruokavirasto.XLSX"/>
    <x v="36"/>
    <s v="Kasvit, metsä ja puu - Tuonnin lopettaminen"/>
    <s v="Toimijan poistaminen kasvinterveysrekisteristä."/>
    <s v="Kasvit, metsä ja puu - Tuonnin lopettaminen"/>
    <x v="0"/>
    <s v="1.0"/>
    <m/>
    <s v="Myös luonnollisille henkilöille"/>
    <m/>
    <s v=""/>
    <x v="0"/>
    <s v="Maa- ja metsätalousministeriö"/>
    <s v=""/>
  </r>
  <r>
    <s v="Palvelut"/>
    <s v="RUOKAVIRASTO-#1460879-v1-Palvelulupaus_2021_Ruokavirasto.XLSX"/>
    <x v="36"/>
    <s v="Kasvit, metsä ja puu - Vientitoiminnan aloittaminen"/>
    <s v="Toimijan rekisteröinti kasvinterveysrekisteriin."/>
    <s v="Kasvit, metsä ja puu - Vientitoiminnan aloittaminen"/>
    <x v="0"/>
    <s v="1.0"/>
    <m/>
    <s v="Myös luonnollisille henkilöille"/>
    <m/>
    <s v=""/>
    <x v="0"/>
    <s v="Maa- ja metsätalousministeriö"/>
    <s v=""/>
  </r>
  <r>
    <s v="Palvelut"/>
    <s v="RUOKAVIRASTO-#1460879-v1-Palvelulupaus_2021_Ruokavirasto.XLSX"/>
    <x v="36"/>
    <s v="Kasvit, metsä ja puu - Vientitoiminnan harjoittaminen"/>
    <s v="Vientitodistukset ja -tarkastukset"/>
    <s v="Kasvit, metsä ja puu - Vientitoiminnan harjoittaminen"/>
    <x v="0"/>
    <s v="1.0"/>
    <m/>
    <s v="Myös luonnollisille henkilöille"/>
    <s v="Rahoitus auki, vaiheittain siirtyminen kansainväliseen täysin sähköiseen järjestelmään"/>
    <s v=""/>
    <x v="0"/>
    <s v="Maa- ja metsätalousministeriö"/>
    <s v=""/>
  </r>
  <r>
    <s v="Palvelut"/>
    <s v="RUOKAVIRASTO-#1460879-v1-Palvelulupaus_2021_Ruokavirasto.XLSX"/>
    <x v="36"/>
    <s v="Kasvit, metsä ja puu - Vientitoiminnan lopettaminen"/>
    <s v="Toimijan poistaminen kasvinterveysrekisteristä."/>
    <s v="Kasvit, metsä ja puu - Vientitoiminnan lopettaminen"/>
    <x v="0"/>
    <s v="1.0"/>
    <m/>
    <s v="Myös luonnollisille henkilöille"/>
    <m/>
    <s v=""/>
    <x v="0"/>
    <s v="Maa- ja metsätalousministeriö"/>
    <s v=""/>
  </r>
  <r>
    <s v="Palvelut"/>
    <s v="RUOKAVIRASTO-#1460879-v1-Palvelulupaus_2021_Ruokavirasto.XLSX"/>
    <x v="36"/>
    <s v="Kasvituotannon lopettaminen"/>
    <s v="Toimijan poistaminen kasvinterveysrekisteristä."/>
    <s v="Kasvituotannon lopettaminen"/>
    <x v="0"/>
    <s v="1.0"/>
    <m/>
    <s v="Vain elinkeinotoimintaa harjoittaville"/>
    <m/>
    <s v=""/>
    <x v="0"/>
    <s v="Maa- ja metsätalousministeriö"/>
    <s v=""/>
  </r>
  <r>
    <s v="Palvelut"/>
    <s v="PLupaus_Porvoonkaupunki_2021.xlsx"/>
    <x v="6"/>
    <s v="Katutyöluvat"/>
    <s v="Kun katualueella tai puistossa kaivetaan tai tehdään muuta työtä, tarvitaan katutyölupa."/>
    <s v="Katutyölupa"/>
    <x v="0"/>
    <s v="1.0"/>
    <m/>
    <s v="Myös luonnollisille henkilöille"/>
    <m/>
    <s v="Laki kadun ja eräiden yleisten alueiden kunnossa- ja puhtaanapidosta (669/1978)"/>
    <x v="1"/>
    <s v="Uusimaa"/>
    <s v="40 001 - 100 000"/>
  </r>
  <r>
    <s v="Palvelut"/>
    <s v="Plupaus_2021_Utajärven kunta.xlsx"/>
    <x v="3"/>
    <s v="Katujen ja yleisten alueiden kunnossapito"/>
    <s v="Kunnan vastuulla on pääsääntöisesti asemakaava-alueella olevien katujen, torien, katuaukioiden, puistojen, istutusten ja muiden näihin verrattavien yleisten alueiden kunnossa- ja puhtaanapito."/>
    <s v="Katutyölupa"/>
    <x v="0"/>
    <s v="1.0"/>
    <m/>
    <s v="Myös luonnollisille henkilöille"/>
    <m/>
    <s v="Laki kadun ja eräiden yleisten alueiden kunnossa- ja puhtaanapidosta (669/1978)"/>
    <x v="1"/>
    <s v="Pohjois-Pohjanmaa"/>
    <s v="alle 6001"/>
  </r>
  <r>
    <s v="Palvelut"/>
    <s v="Plupaus_2021_Ylöjärven kaupunki.xlsx"/>
    <x v="32"/>
    <s v="Katulupa"/>
    <s v="Katulupa hakemuksineen hoidetaan kokonaisuudessaan Lupapiste -palvelussa&quot;&quot;"/>
    <s v="Katutyölupa"/>
    <x v="0"/>
    <s v="yli 1.1"/>
    <m/>
    <s v="Myös luonnollisille henkilöille"/>
    <m/>
    <s v="Laki kadun ja eräiden yleisten alueiden kunnossa- ja puhtaanapidosta (669/1978)"/>
    <x v="1"/>
    <s v="Pirkanmaa"/>
    <s v="20 001 - 40 000"/>
  </r>
  <r>
    <s v="Palvelut"/>
    <s v="PLupaus_Helsinginkaupunki_2021.xlsx"/>
    <x v="8"/>
    <s v="Kauneushoitoloiden valvonta"/>
    <s v="Kauneushoitoloiden, tatuointiliikkeiden ja muiden vastaavien hygieniahuoneistojen terveydellisten olojen valvonta kuuluu kaupunkiympäristön toimialan ympäristöterveysyksikön tehtäviin."/>
    <s v="Kauneushoitoloiden valvonta"/>
    <x v="3"/>
    <s v="Ei digitoteutusta"/>
    <m/>
    <m/>
    <m/>
    <s v="Terveydensuojelulaki (763/1994)"/>
    <x v="1"/>
    <s v="Uusimaa"/>
    <s v="yli 100 000"/>
  </r>
  <r>
    <s v="Palvelut"/>
    <s v="PLupaus_Helsinginkaupunki_2021.xlsx"/>
    <x v="8"/>
    <s v="Kaupanvahvistus"/>
    <s v="Kaupanvahvistajan tehtävänä on toimia todistamisviranomaisena kiinteistönluovutuksessaluovutuskirjaa allekirjoitettaessa."/>
    <s v="Kaupanvahvistus"/>
    <x v="3"/>
    <s v="Ei digitoteutusta"/>
    <m/>
    <m/>
    <m/>
    <s v="Laki kaupanvahvistajista"/>
    <x v="1"/>
    <s v="Uusimaa"/>
    <s v="yli 100 000"/>
  </r>
  <r>
    <s v="Palvelut"/>
    <s v="Plupaus_Kuopio_2021.xlsx"/>
    <x v="2"/>
    <s v="Kaupanvahvistus"/>
    <s v="Kaupanvahvistaja vahvistaa kiinteistön luovutuksen kaikkien luovutuskirjan allekirjoittajien läsnä ollessa."/>
    <s v="Kaupanvahvistus"/>
    <x v="3"/>
    <s v="1.0"/>
    <s v="Q4/2022"/>
    <s v="Myös luonnollisille henkilöille"/>
    <m/>
    <s v="Laki kaupanvahvistajista (573/2009)"/>
    <x v="1"/>
    <s v="Pohjois-Savo"/>
    <s v="yli 100 000"/>
  </r>
  <r>
    <s v="Palvelut"/>
    <s v="Traficom_Digipalvelulupaus_2021.XLSX"/>
    <x v="0"/>
    <s v="Kauko-ohjaajien tutkinnot - Valvottu lisäteoriakoe"/>
    <s v="Miehittämättömän ilma-alusjärjestelmän kauko-ohjaaja voi rekisteröityä valvottuun lisäteoriakokeeseen (vaatimus ei vielä sovellettava)"/>
    <s v="Kauko-ohjaajien tutkinnot - Valvottu lisäteoriakoe"/>
    <x v="0"/>
    <m/>
    <m/>
    <s v="Myös luonnollisille henkilöille"/>
    <m/>
    <m/>
    <x v="0"/>
    <s v="Liikenne- ja viestintäministeriö"/>
    <s v=""/>
  </r>
  <r>
    <s v="Palvelut"/>
    <s v="Traficom_Digipalvelulupaus_2021.XLSX"/>
    <x v="0"/>
    <s v="Kauko-ohjaajien tutkinnot - Verkkoteoriakoe"/>
    <s v="Miehittämättömän ilma-alusjärjestelmän kauko-ohjaaja voi rekisteröityä verkkoteoriakokeeseen (vaatimus ei vielä sovellettava)"/>
    <s v="Kauko-ohjaajien tutkinnot - Verkkoteoriakoe"/>
    <x v="0"/>
    <m/>
    <m/>
    <s v="Myös luonnollisille henkilöille"/>
    <m/>
    <m/>
    <x v="0"/>
    <s v="Liikenne- ja viestintäministeriö"/>
    <s v=""/>
  </r>
  <r>
    <s v="Palvelut"/>
    <s v="Plupaus_2021_Utajärven kunta.xlsx"/>
    <x v="3"/>
    <s v="Kaupanvahvistus"/>
    <s v="Kaupanvahvistuksessa kiinteistön luovutus vahvistetaan kaikkien luovutuskirjan allekirjoittajien läsnä ollessa."/>
    <s v="Kaupanvahvistus"/>
    <x v="0"/>
    <s v="Ei digitoteutusta"/>
    <s v="Q4/2022"/>
    <s v="Myös luonnollisille henkilöille"/>
    <m/>
    <s v="Laki kaupanvahvistajista (573/2009)"/>
    <x v="1"/>
    <s v="Pohjois-Pohjanmaa"/>
    <s v="alle 6001"/>
  </r>
  <r>
    <s v="Palvelut"/>
    <s v="Traficom_Digipalvelulupaus_2021.XLSX"/>
    <x v="0"/>
    <s v="Kaupallinen erityislentotoiminta (SPO)"/>
    <s v="Hae lupaa kaupalliseen erityislentotoimintaan (SPO)"/>
    <s v="Kaupallinen erityislentotoiminta (SPO)"/>
    <x v="0"/>
    <s v="0.3"/>
    <s v="Myöhemmin"/>
    <s v="Vain elinkeinotoimintaa harjoittaville"/>
    <s v="Yleinen taloudellinen tilanne"/>
    <m/>
    <x v="0"/>
    <s v="Liikenne- ja viestintäministeriö"/>
    <s v=""/>
  </r>
  <r>
    <s v="Palvelut"/>
    <s v="Plupaus_2021_Jyväskylän kaupunki_2021.xlsx"/>
    <x v="13"/>
    <s v="KRP - Hakemus kaupunkikuvatoimikunnan ennakkolausunnosta"/>
    <s v="Hakemus kaupunkikuvatoimikunnan ennakkolausunnosta"/>
    <s v="Kaupunkikuvatoimikunnan ennakkolausunnon hakeminen"/>
    <x v="0"/>
    <s v="1.0"/>
    <m/>
    <s v="Myös luonnollisille henkilöille"/>
    <m/>
    <m/>
    <x v="1"/>
    <s v="Keski-Suomi"/>
    <s v="yli 100 000"/>
  </r>
  <r>
    <s v="Palvelut"/>
    <s v="Plupaus_Keravan kaupunki elinkeinopalvelut_2020 (1).xlsx"/>
    <x v="54"/>
    <s v="Kehittämispalvelut"/>
    <s v="Yhteistyö  eri verkoston toimijoiden kanssa. Yhteisten projektien suunnittelua."/>
    <s v="Kehittämispalvelut"/>
    <x v="4"/>
    <s v="Ei digitoteutusta"/>
    <s v="Myöhemmin"/>
    <s v="Myös luonnollisille henkilöille"/>
    <s v="Kehittäminen vaatii henkilökohtaista tapaamista ja yhteistyötä. Yhteistyön tuloksena voi syntyä uusia digitaalisia palveluja."/>
    <m/>
    <x v="1"/>
    <s v="Uusimaa"/>
    <s v="20 001 - 40 000"/>
  </r>
  <r>
    <s v="Palvelut"/>
    <s v="Plupaus_Mikkeli_2020.xlsx"/>
    <x v="14"/>
    <s v="Kemikaalien käsittely- ja varastointilupa"/>
    <s v="Verkkosivuilta tulostettava lomake. Vastuutaho: Etelä-Savon Pelastuslaitos"/>
    <s v="Kemikaali-ilmoitus"/>
    <x v="1"/>
    <s v="0.3"/>
    <s v="Q4/2022"/>
    <s v="Myös luonnollisille henkilöille"/>
    <s v="Tavoitteena on valtakunnallinen sovellus vuoden 2022 loppuun mennessä. Aikatulu on haasteellinen ja maakuntauudistus vaikuttaa asiaan myös."/>
    <m/>
    <x v="1"/>
    <s v="Etelä-Savo"/>
    <s v="40 001 - 100 000"/>
  </r>
  <r>
    <s v="Palvelut"/>
    <s v="PLupaus_Porvoonkaupunki_2021.xlsx"/>
    <x v="6"/>
    <s v="Tonttien luovutus"/>
    <s v="Tontteja myydään ja vuokrataan yksityisille ja yrityksille"/>
    <s v="Kerrostalotonttien myynti"/>
    <x v="0"/>
    <s v="0.5"/>
    <s v="Myöhemmin"/>
    <s v="Myös luonnollisille henkilöille"/>
    <s v="Resurssivaje"/>
    <m/>
    <x v="1"/>
    <s v="Uusimaa"/>
    <s v="40 001 - 100 000"/>
  </r>
  <r>
    <s v="Palvelut"/>
    <s v="PLupaus_Jämsä_2021.xlsx"/>
    <x v="42"/>
    <s v="Kesätyöseteli"/>
    <s v="Asiakas tulostaa täyttää ja tulostaa pdf lomakkeen ja toimittaa sen postin välityksellä tai suojatulla sähköpostilla, mikäli mahdollista."/>
    <s v="Kesätyösetelituki työnantajille"/>
    <x v="5"/>
    <s v="0.3"/>
    <s v="Myöhemmin"/>
    <s v="Vain elinkeinotoimintaa harjoittaville"/>
    <m/>
    <m/>
    <x v="1"/>
    <s v="Keski-Suomi"/>
    <s v="20 001 - 40 000"/>
  </r>
  <r>
    <s v="Palvelut"/>
    <s v="PLupaus_Pyhäjärvi_2021.xlsx"/>
    <x v="16"/>
    <s v="Kesätyösetelituki työnantajille"/>
    <m/>
    <s v="Kesätyösetelituki työnantajille"/>
    <x v="5"/>
    <s v="0.3"/>
    <s v="Q2/2022"/>
    <s v="Myös luonnollisille henkilöille"/>
    <m/>
    <m/>
    <x v="1"/>
    <s v="Pohjois-Pohjanmaa"/>
    <s v="alle 6001"/>
  </r>
  <r>
    <s v="Palvelut"/>
    <s v="Plupaus_2021_Utajärven kunta.xlsx"/>
    <x v="3"/>
    <s v="Kiinteistöhuolto"/>
    <s v="Kiinteistöhuolto vastaa kunnan oman kiinteistökannan hoidosta ja taajaman ympäristön ylläpidosta. Kiinteistöhuollon palvelupyynnöt tehdään sähköisen ilmoituslomakkeen kautta."/>
    <s v="Kiinteistöhuolto"/>
    <x v="3"/>
    <s v="1.0"/>
    <m/>
    <s v="Myös luonnollisille henkilöille"/>
    <m/>
    <m/>
    <x v="1"/>
    <s v="Pohjois-Pohjanmaa"/>
    <s v="alle 6001"/>
  </r>
  <r>
    <s v="Palvelut"/>
    <s v="Plupaus_2021_Tukes.xlsx"/>
    <x v="10"/>
    <s v="Kemikaali-ilmoitus"/>
    <s v="Ilmoitetaan kemikaalin tiedot"/>
    <s v="Kemikaali-ilmoitus"/>
    <x v="1"/>
    <s v="1.0"/>
    <m/>
    <s v="Vain elinkeinotoimintaa harjoittaville"/>
    <m/>
    <m/>
    <x v="0"/>
    <s v="Työ- ja elinkeinoministeriö"/>
    <s v=""/>
  </r>
  <r>
    <s v="Palvelut"/>
    <s v="PLupaus_Helsinginkaupunki_2021.xlsx"/>
    <x v="8"/>
    <s v="Kiinteistöjen omistajatiedot"/>
    <s v="Kiinteistöjen omistajatietojen maksullinen omistajaselvitys sisältää kiinteistöjen omistajatiedot erilaisia lupahankkeita, kuten rakennuslupaa varten."/>
    <s v="Kiinteistöjen omistajatiedot"/>
    <x v="3"/>
    <s v="0.5"/>
    <m/>
    <m/>
    <m/>
    <m/>
    <x v="1"/>
    <s v="Uusimaa"/>
    <s v="yli 100 000"/>
  </r>
  <r>
    <s v="Palvelut"/>
    <s v="Plupaus_2021_Tukes.xlsx"/>
    <x v="10"/>
    <s v="Reach/CLP/Biosidit Kemikaalineuvontapalvelu"/>
    <m/>
    <s v="Kemikaalineuvonta"/>
    <x v="4"/>
    <s v="1.0"/>
    <m/>
    <s v="Vain elinkeinotoimintaa harjoittaville"/>
    <m/>
    <m/>
    <x v="0"/>
    <s v="Työ- ja elinkeinoministeriö"/>
    <s v=""/>
  </r>
  <r>
    <s v="Palvelut"/>
    <s v="Plupaus_2021_Tukes.xlsx"/>
    <x v="10"/>
    <s v="Kemikaaliturvallisuuslupa"/>
    <s v="Lupa uudelle laajamittaiselle laitokselle tai olemassaolevan laitoksen muutoksille"/>
    <s v="Kemikaaliturvallisuuslupa"/>
    <x v="0"/>
    <s v="1.0"/>
    <m/>
    <s v="Vain elinkeinotoimintaa harjoittaville"/>
    <m/>
    <m/>
    <x v="0"/>
    <s v="Työ- ja elinkeinoministeriö"/>
    <s v=""/>
  </r>
  <r>
    <s v="Palvelut"/>
    <s v="PLupaus_Helsinginkaupunki_2021.xlsx"/>
    <x v="8"/>
    <s v="Kiinteistönmuodostuspalvelut"/>
    <s v="Tonttijaot, kiinteistötoimitukset ja kiinteistörekisterin pitäjän päätökset"/>
    <s v="Kiinteistönmuodostus"/>
    <x v="3"/>
    <s v="1.0"/>
    <m/>
    <s v="Myös luonnollisille henkilöille"/>
    <m/>
    <s v="Maankäyttö- ja rakennuslaki, kiinteistönmuodostamislaki (554/1995), kiinteistörekisterilaki (392/1985)"/>
    <x v="1"/>
    <s v="Uusimaa"/>
    <s v="yli 100 000"/>
  </r>
  <r>
    <s v="Palvelut"/>
    <s v="Plupaus_2021_Tulli.xlsx"/>
    <x v="1"/>
    <s v="Keskitetyn tulliselvityksen lupa"/>
    <s v="Yritys voi tullata tavarat kotipaikkansa Tullissa, vaikka ne sijaitsevat toisessa EU-maassa."/>
    <s v="Keskitetyn tulliselvityksen lupa"/>
    <x v="0"/>
    <s v="1.1"/>
    <m/>
    <s v="Vain elinkeinotoimintaa harjoittaville"/>
    <m/>
    <m/>
    <x v="0"/>
    <s v="Valtiovarainministeriö"/>
    <s v=""/>
  </r>
  <r>
    <s v="Palvelut"/>
    <s v="Plupaus_2021_Rovaniemi (1).xlsx"/>
    <x v="18"/>
    <s v="Kiinteistötoimitukset"/>
    <s v="Tontin lohkominen, tonttijaon muutokset, laadun muutos, rajankäynti."/>
    <s v="Kiinteistönmuodostus"/>
    <x v="0"/>
    <s v="0.9"/>
    <s v="Myöhemmin"/>
    <s v="Myös luonnollisille henkilöille"/>
    <m/>
    <s v="Maankäyttö- ja rakennuslaki (132/1999)"/>
    <x v="1"/>
    <s v="Lappi"/>
    <s v="40 001 - 100 000"/>
  </r>
  <r>
    <s v="Palvelut"/>
    <s v="Plupaus_Kuopio_2021.xlsx"/>
    <x v="2"/>
    <s v="Kirjastopalvelut"/>
    <s v="Kuopion kaupunginkirjastoon kuuluu pääkirjasto, 13 lähikirjastoa (7 omatoimikirjastoa), 3 kirjastoautoa ja yksi laitoskirjasto."/>
    <s v="Kirjastopalvelut"/>
    <x v="3"/>
    <s v="1.0"/>
    <m/>
    <s v="Myös luonnollisille henkilöille"/>
    <m/>
    <s v="Laki yleisistä kirjastoista (1492/2016)"/>
    <x v="1"/>
    <s v="Pohjois-Savo"/>
    <s v="yli 100 000"/>
  </r>
  <r>
    <s v="Palvelut"/>
    <s v="PLupaus_Helsinginkaupunki_2021.xlsx"/>
    <x v="8"/>
    <s v="Ilmoitus koeluonteisesta toiminnasta"/>
    <s v="Ilmoitus tehdään koeluonteisesta lyhytaikaisesta muuten ympäristöluvanvaraisesta toiminnasta, kun tarkoituksena on kokeilla esimerkiksi uutta tekniikkaa tai raaka-ainetta halutaan selvittää toiminnan ympäristövaikutuksia, käyttökelpoisuutta tai muuta vastaavaa seikkaa."/>
    <s v="Koeluonteisen toiminnan ilmoitus"/>
    <x v="1"/>
    <s v="Ei digitoteutusta"/>
    <m/>
    <m/>
    <s v="Pieni volyymi"/>
    <s v="Ympäristönsuojelulaki (527/2014)"/>
    <x v="1"/>
    <s v="Uusimaa"/>
    <s v="yli 100 000"/>
  </r>
  <r>
    <s v="Palvelut"/>
    <s v="Plupaus_2021_Jyväskylän kaupunki_2021.xlsx"/>
    <x v="13"/>
    <s v="KRP - Ympäristönsuojelun luvat: Ilmoitus koeluontoisesta toiminnasta"/>
    <s v="Ilmoitus koeluontoisesta lyhytaikaisesta toiminnasta ympäristössä"/>
    <s v="Koeluonteisen toiminnan ilmoitus"/>
    <x v="0"/>
    <s v="1.0"/>
    <m/>
    <s v="Myös luonnollisille henkilöille"/>
    <m/>
    <s v="Ympäristönsuojelulaki (527/2014)"/>
    <x v="1"/>
    <s v="Keski-Suomi"/>
    <s v="yli 100 000"/>
  </r>
  <r>
    <s v="Palvelut"/>
    <s v="ASHA-#407866-v1-Plupaus_2021_Maanmittauslaitos_xlsx.XLSX"/>
    <x v="24"/>
    <s v="Kiinteistön käyttäminen lainan  vakuutena"/>
    <s v="Hakemus kiinnityksen vahvistamiseksi kiinteistöön"/>
    <s v="Kiinteistön käyttäminen lainan  vakuutena"/>
    <x v="1"/>
    <s v="1.1"/>
    <m/>
    <s v="Myös luonnollisille henkilöille"/>
    <m/>
    <m/>
    <x v="0"/>
    <s v="Maa- ja metsätalousministeriö"/>
    <s v=""/>
  </r>
  <r>
    <s v="Palvelut"/>
    <s v="ASHA-#407866-v1-Plupaus_2021_Maanmittauslaitos_xlsx.XLSX"/>
    <x v="24"/>
    <s v="Kiinteistön muun erityisen oikeuden kirjaaminen"/>
    <s v="Hakemus muun erityisen oikeuden (käyttöoikeus, eläkeoikeus ja hallinnanjakosopimus) vahvistamiseksi toisen omistamaan kiinteistöön."/>
    <s v="Kiinteistön muun erityisen oikeuden kirjaaminen"/>
    <x v="1"/>
    <s v="0.5"/>
    <s v="Q3/2022"/>
    <s v="Myös luonnollisille henkilöille"/>
    <m/>
    <m/>
    <x v="0"/>
    <s v="Maa- ja metsätalousministeriö"/>
    <s v=""/>
  </r>
  <r>
    <s v="Palvelut"/>
    <s v="ASHA-#407866-v1-Plupaus_2021_Maanmittauslaitos_xlsx.XLSX"/>
    <x v="24"/>
    <s v="Kiinteistön omistusoikeuden rekisteröinti (Lainhuuto)"/>
    <s v="Kiinteistön saaja voi hakea omistusoikeutensa rekisteröintiä. Omistusoikeus merkitään lainhuuto- ja kiinnitysrekisteriin."/>
    <s v="Kiinteistön omistusoikeuden rekisteröinti (Lainhuuto)"/>
    <x v="1"/>
    <s v="1.1"/>
    <m/>
    <s v="Myös luonnollisille henkilöille"/>
    <m/>
    <m/>
    <x v="0"/>
    <s v="Maa- ja metsätalousministeriö"/>
    <s v=""/>
  </r>
  <r>
    <s v="Palvelut"/>
    <s v="ASHA-#407866-v1-Plupaus_2021_Maanmittauslaitos_xlsx.XLSX"/>
    <x v="24"/>
    <s v="Kiinteistön vuokraoikeuden kirjaaminen"/>
    <s v="Hakemus vuokraoikeuden vahvistamiseksi toisen omistamaan kiinteistöön"/>
    <s v="Kiinteistön vuokraoikeuden kirjaaminen"/>
    <x v="1"/>
    <s v="1.1"/>
    <m/>
    <s v="Vain elinkeinotoimintaa harjoittaville"/>
    <m/>
    <m/>
    <x v="0"/>
    <s v="Maa- ja metsätalousministeriö"/>
    <s v=""/>
  </r>
  <r>
    <s v="Palvelut"/>
    <s v="ASHA-#407866-v1-Plupaus_2021_Maanmittauslaitos_xlsx.XLSX"/>
    <x v="24"/>
    <s v="Kiinteistönluovutusilmoitus"/>
    <s v="Kaupanvahvistaja tekee MML:lle ilmoituksen vahvistamastaan kiinteistöluovutuksesta"/>
    <s v="Kiinteistönluovutusilmoitus"/>
    <x v="1"/>
    <s v="1.1"/>
    <m/>
    <s v="Myös luonnollisille henkilöille"/>
    <m/>
    <m/>
    <x v="0"/>
    <s v="Maa- ja metsätalousministeriö"/>
    <s v=""/>
  </r>
  <r>
    <s v="Palvelut"/>
    <s v="Plupaus_Kuopio_2021.xlsx"/>
    <x v="2"/>
    <s v="Ympäristönsuojelulain mukainen ilmoitus koeluonteisesta toiminnasta"/>
    <s v="Koeluontoinen toiminta"/>
    <s v="Koeluonteisen toiminnan ilmoitus"/>
    <x v="1"/>
    <s v="1.0"/>
    <m/>
    <s v="Vain elinkeinotoimintaa harjoittaville"/>
    <m/>
    <s v="Ympäristönsuojelulaki (527/2014)"/>
    <x v="1"/>
    <s v="Pohjois-Savo"/>
    <s v="yli 100 000"/>
  </r>
  <r>
    <s v="Palvelut"/>
    <s v="Plupaus_2021_Oulun kaupunki.xlsx"/>
    <x v="15"/>
    <s v="Ympäristönsuojelulain mukainen ilmoitus koeluonteisesta toiminnasta (koeluonteinen toiminta, ilmoitus )"/>
    <s v="Koeluonteista toimintaa harjoittava yritys tai toimija on velvollinen ilmoittamaan asiasta kunnalle viimeistään 30 päivää ennen sen aloittamista."/>
    <s v="Koeluonteisen toiminnan ilmoitus"/>
    <x v="0"/>
    <s v="0.9"/>
    <m/>
    <s v="Myös luonnollisille henkilöille"/>
    <m/>
    <s v="Ympäristönsuojelulaki (527/2014)"/>
    <x v="1"/>
    <s v="Pohjois-Pohjanmaa"/>
    <s v="yli 100 000"/>
  </r>
  <r>
    <s v="Palvelut"/>
    <s v="ASHA-#407866-v1-Plupaus_2021_Maanmittauslaitos_xlsx.XLSX"/>
    <x v="24"/>
    <s v="Kiinteistörekisterinpitäjän päätös"/>
    <s v="Lunastuslupa, tutkimuslupa, kaupanvahvistajan määräys, rasitteen lakkauttaminen, yhteisen alueen liittäminen kiinteistöön ym. Päätökset jotka eivät edellytä maanmittaustoimitusta.."/>
    <s v="Kiinteistörekisterinpitäjän päätös"/>
    <x v="1"/>
    <s v="0.5"/>
    <s v="Q3/2022"/>
    <s v="Vain elinkeinotoimintaa harjoittaville"/>
    <m/>
    <m/>
    <x v="0"/>
    <s v="Maa- ja metsätalousministeriö"/>
    <s v=""/>
  </r>
  <r>
    <s v="Palvelut"/>
    <s v="ASHA-#407866-v1-Plupaus_2021_Maanmittauslaitos_xlsx.XLSX"/>
    <x v="24"/>
    <s v="Kiinteistötietojärjestelmän tiedot"/>
    <s v="KTJ tietotuotteet rajapinnoilta"/>
    <s v="Kiinteistötietojärjestelmän tiedot"/>
    <x v="1"/>
    <s v="1.0"/>
    <m/>
    <s v="Vain elinkeinotoimintaa harjoittaville"/>
    <m/>
    <m/>
    <x v="0"/>
    <s v="Maa- ja metsätalousministeriö"/>
    <s v=""/>
  </r>
  <r>
    <s v="Palvelut"/>
    <s v="ASHA-#407866-v1-Plupaus_2021_Maanmittauslaitos_xlsx.XLSX"/>
    <x v="24"/>
    <s v="Kiinteistötoimituksen hakeminen"/>
    <s v="Kiinteistön omistaja hakee maanmittaustoimitusta."/>
    <s v="Kiinteistötoimituksen hakeminen"/>
    <x v="1"/>
    <s v="0.5"/>
    <s v="Q3/2022"/>
    <s v="Myös luonnollisille henkilöille"/>
    <m/>
    <m/>
    <x v="0"/>
    <s v="Maa- ja metsätalousministeriö"/>
    <s v=""/>
  </r>
  <r>
    <s v="Palvelut"/>
    <s v="ASHA-#407866-v1-Plupaus_2021_Maanmittauslaitos_xlsx.XLSX"/>
    <x v="24"/>
    <s v="Kiinteistövaihdannan palvelu ml. luovutuskirjan luonnostelupalvelu"/>
    <s v="Myyjä voi luonnostella kauppakirjan tai muun kiinteistön luovutuskirjan jonka jälkeen myyjä ja ostaja allekirjoittavat sen sähköisesti. Kiinteistön luovutuskirjan voi luonnostella myös integraattorin tarjoamassa palvelussa ja toimittaa XML sanomana MML:een"/>
    <s v="Kiinteistövaihdannan palvelu ml. luovutuskirjan luonnostelupalvelu"/>
    <x v="1"/>
    <s v="1.1"/>
    <m/>
    <s v="Myös luonnollisille henkilöille"/>
    <m/>
    <m/>
    <x v="0"/>
    <s v="Maa- ja metsätalousministeriö"/>
    <s v=""/>
  </r>
  <r>
    <s v="Palvelut"/>
    <s v="Palvelulupaus_2021_Verohallinto.xlsx"/>
    <x v="7"/>
    <s v="Kiinteistöveroilmoitus"/>
    <s v="Yritykset ja yhteisöt voivat tarkistaa ja antaa kiinteistöveroilmoituksen OmaVerossa."/>
    <s v="Kiinteistöveroilmoitus"/>
    <x v="1"/>
    <s v="1.1"/>
    <m/>
    <s v="Myös luonnollisille henkilöille"/>
    <m/>
    <m/>
    <x v="0"/>
    <s v="Valtiovarainministeriö"/>
    <s v=""/>
  </r>
  <r>
    <s v="Palvelut"/>
    <s v="Plupaus_THL_2021.xlsx"/>
    <x v="28"/>
    <s v="Kirjaamo- ja arkistopalvelut"/>
    <s v="Terveyden ja hyvinvoinnin laitoksen (THL) kirjaamo vastaa rekisteröityjä asiakirjoja koskeviin kysymyksiin ja asiakirjapyyntöihin. Viranomaisten toimintaa julkisuudessa koskevan lain mukaan jokaisella on oikeus saada tieto viranomaisen julkisista asiakirjoista. Asiakkaalla mahdollisuus käyttää turvapostia tai THL:n kirjaamon julkisella avaimella salattua sähköpostia sekä Suomi.fi-viestipalvelua"/>
    <s v="Kirjaamo- ja arkistopalvelut"/>
    <x v="3"/>
    <s v="1.0"/>
    <s v="Myöhemmin"/>
    <s v="Myös luonnollisille henkilöille"/>
    <m/>
    <m/>
    <x v="0"/>
    <s v="Sosiaali- ja terveysministeriö"/>
    <s v=""/>
  </r>
  <r>
    <s v="Palvelut"/>
    <s v="Traficom_Digipalvelulupaus_2021.XLSX"/>
    <x v="0"/>
    <s v="Kirjallinen ilmoitus meriselitystä varten"/>
    <s v="Merioikeuksissa otetaan vastaan meriselityksiä, joiden antamisvelvollisuudesta säädetään merilaissa. "/>
    <s v="Kirjallinen ilmoitus meriselitystä varten"/>
    <x v="1"/>
    <s v="0.3"/>
    <s v="Myöhemmin"/>
    <m/>
    <s v="Yleinen taloudellinen tilanne"/>
    <m/>
    <x v="0"/>
    <s v="Liikenne- ja viestintäministeriö"/>
    <s v=""/>
  </r>
  <r>
    <s v="Palvelut"/>
    <s v="Palvelulupaus_2021_Verohallinto.xlsx"/>
    <x v="7"/>
    <s v="Kirjallinen ohjauspyyntö"/>
    <s v="OmaVerossa voi hakea kirjallista ohjausta arvonlisäverotuksesta ja vakuutusmaksuverotuksesta."/>
    <s v="Kirjallinen ohjauspyyntö"/>
    <x v="3"/>
    <s v="1.1"/>
    <m/>
    <s v="Vain elinkeinotoimintaa harjoittaville"/>
    <m/>
    <m/>
    <x v="0"/>
    <s v="Valtiovarainministeriö"/>
    <s v=""/>
  </r>
  <r>
    <s v="Palvelut"/>
    <s v="Plupaus_2021_Tulli.xlsx"/>
    <x v="1"/>
    <s v="Kirjanpidollisen materiaalin erottelun lupa"/>
    <s v="Kirjanpidollisen materiaalin erottelun lupa koskee alkueräselvitystä."/>
    <s v="Kirjanpidollisen materiaalin erottelun lupa"/>
    <x v="0"/>
    <s v="0.5"/>
    <s v="Q4/2021"/>
    <s v="Vain elinkeinotoimintaa harjoittaville"/>
    <m/>
    <m/>
    <x v="0"/>
    <s v="Valtiovarainministeriö"/>
    <s v=""/>
  </r>
  <r>
    <s v="Palvelut"/>
    <s v="PLupaus_Porvoonkaupunki_2021.xlsx"/>
    <x v="6"/>
    <s v="Ympäristönsuojelulain mukainen ilmoitus koeluonteisesta toiminnasta"/>
    <s v="Koeluonteista toimintaa harjoittava yritys tai toimija on velvollinen ilmoittamaan asiasta kunnalle viimeistään 30 päivää ennen sen aloittamista."/>
    <s v="Koeluonteisen toiminnan ilmoitus"/>
    <x v="0"/>
    <s v="0.3"/>
    <s v="Myöhemmin"/>
    <s v="Vain elinkeinotoimintaa harjoittaville"/>
    <s v="Mielellään digitalisoidaan, mutta ei ole resursseja itse viedä asiaa eteenpäin."/>
    <s v="Ympäristönsuojelulaki (527/2014)"/>
    <x v="1"/>
    <s v="Uusimaa"/>
    <s v="40 001 - 100 000"/>
  </r>
  <r>
    <s v="Palvelut"/>
    <s v="Plupaus_THL_2021.xlsx"/>
    <x v="28"/>
    <s v="Kliinisen mikrobiologian laboratorioiden toimilupamenettely"/>
    <s v="Toimilupamenettely perustuu Tartuntatautilain 18§ 21.12.2016/1227, jossa määritellään tartuntatautien toteaminen ja torjuminen sekä näihin tarkoitetut potilasnäytediagnostiikkaa tekevien laboratorioiden toiminta luvanvaraiseksi."/>
    <s v="Kliinisen mikrobiologian laboratorioiden toimilupamenettely"/>
    <x v="0"/>
    <s v="0.9"/>
    <s v="Q2/2022"/>
    <m/>
    <m/>
    <m/>
    <x v="0"/>
    <s v="Sosiaali- ja terveysministeriö"/>
    <s v=""/>
  </r>
  <r>
    <s v="Palvelut"/>
    <s v="RUOKAVIRASTO-#1460879-v1-Palvelulupaus_2021_Ruokavirasto.XLSX"/>
    <x v="36"/>
    <s v="Koe-eläintoiminta"/>
    <s v="Toimijat hakevat lupaa AVIlta koe-eläinlaitokselle, lupa tallennetaan Ruokaviraston ylläpitämään järjestelmään. Nykyinen palvelun taso on riittävä (hakemuksia n. 10 kpl/vuosi)."/>
    <s v="Koe-eläintoiminta"/>
    <x v="0"/>
    <s v="0.5"/>
    <m/>
    <s v="Vain elinkeinotoimintaa harjoittaville"/>
    <m/>
    <s v=""/>
    <x v="0"/>
    <s v="Maa- ja metsätalousministeriö"/>
    <s v=""/>
  </r>
  <r>
    <s v="Palvelut"/>
    <s v="PLupaus_Helsinginkaupunki_2021.xlsx"/>
    <x v="8"/>
    <s v="Koirankoulutuskentät"/>
    <s v="Koirankoulutuskentiltä voi vuokrata vakioviikkovuoron koirien koulutukseen. Samoilla kentillä voi järjestää myös päiväkoulutuksia, koiranäyttelyitä, tottelevaisuuskokeita, match show -tapahtumia tai muita päivätapahtumia."/>
    <s v="Koirankoulutuskentät"/>
    <x v="3"/>
    <s v="0.5"/>
    <m/>
    <m/>
    <m/>
    <m/>
    <x v="1"/>
    <s v="Uusimaa"/>
    <s v="yli 100 000"/>
  </r>
  <r>
    <s v="Palvelut"/>
    <s v="PLupaus_Helsinginkaupunki_2021.xlsx"/>
    <x v="8"/>
    <s v="Korkotukilainahakemusten vastaanotto"/>
    <s v="Korkotukilainoja myönnetään vuokra- ja asumisoikeustalojen rakentamiseen ja perusparantamiseen, vuokra-asunnon tai vuokratalon hankintaan, omakotitalon rakentamiseen sekä asunto-osakeyhtiötalojen perusparantamiseen."/>
    <s v="Korkotukilainahakemus"/>
    <x v="5"/>
    <s v="0.5"/>
    <m/>
    <s v="Vain elinkeinotoimintaa harjoittaville"/>
    <m/>
    <s v="Laki omistusasuntolainojen korkotuesta (1204/1993)"/>
    <x v="1"/>
    <s v="Uusimaa"/>
    <s v="yli 100 000"/>
  </r>
  <r>
    <s v="Palvelut"/>
    <s v="Plupaus_2021_Jyväskylän kaupunki_2021.xlsx"/>
    <x v="13"/>
    <s v="KRP - Korkotukilainahakemuksten vastaanotto"/>
    <s v="ARA-hakemusten vastaanotto, lausuminen ja toimittaminen ARA:an."/>
    <s v="Korkotukilainahakemus"/>
    <x v="5"/>
    <s v="Ei digitoteutusta"/>
    <s v="Q4/2022"/>
    <s v="Myös luonnollisille henkilöille"/>
    <m/>
    <s v="Laki omistusasuntolainojen korkotuesta (1204/1993)"/>
    <x v="1"/>
    <s v="Keski-Suomi"/>
    <s v="yli 100 000"/>
  </r>
  <r>
    <s v="Palvelut"/>
    <s v="Plupaus_Kuopio_2021.xlsx"/>
    <x v="2"/>
    <s v="Korkotukilainat"/>
    <s v="valtion korkotuki- ja takauslainat"/>
    <s v="Korkotukilainahakemus"/>
    <x v="5"/>
    <s v="Ei digitoteutusta"/>
    <s v="Q4/2022"/>
    <s v="Myös luonnollisille henkilöille"/>
    <m/>
    <s v="Laki omistusasuntolainojen korkotuesta (1204/1993)"/>
    <x v="1"/>
    <s v="Pohjois-Savo"/>
    <s v="yli 100 000"/>
  </r>
  <r>
    <s v="Palvelut"/>
    <s v="Plupaus_2021_Oulun kaupunki.xlsx"/>
    <x v="15"/>
    <s v="Korkotukilainahakemusten vastaanotto"/>
    <s v="Hakija jättää hakemusasiakirjat kuntaan, joka antaa hankkeesta lausuntonsa ja toimittaa asiakirjat ARAan."/>
    <s v="Korkotukilainahakemus"/>
    <x v="5"/>
    <s v="Ei digitoteutusta"/>
    <m/>
    <m/>
    <s v="Lisätietoa, hakuohjeet ja -lomakkeet ARAn nettisivuilla"/>
    <s v="Laki omistusasuntolainojen korkotuesta (1204/1993)"/>
    <x v="1"/>
    <s v="Pohjois-Pohjanmaa"/>
    <s v="yli 100 000"/>
  </r>
  <r>
    <s v="Palvelut"/>
    <s v="Traficom_Digipalvelulupaus_2021.XLSX"/>
    <x v="0"/>
    <s v="Koenumerotodistushakemus"/>
    <s v="Koenumerotodistus on yritykselle myönnetty todistus ajoneuvon väliaikaista siirtoa ja käyttöä varten, johon kuuluu koenumerokilvet."/>
    <s v="Koenumerotodistushakemus"/>
    <x v="0"/>
    <s v="0.3"/>
    <s v="Q4/2021"/>
    <s v="Vain elinkeinotoimintaa harjoittaville"/>
    <s v="Taloustilanne voi mahdollisesti osoittautua esteeksi"/>
    <m/>
    <x v="0"/>
    <s v="Liikenne- ja viestintäministeriö"/>
    <s v=""/>
  </r>
  <r>
    <s v="Palvelut"/>
    <s v="Plupaus_2021_Pielaveden kunta.xlsx"/>
    <x v="49"/>
    <s v="Korkotukilainahakemusten vastaanotto"/>
    <s v="Korkotukilainahakemus jätetään hankkeen sijaintikuntaan, ja lainaan tarvitaan kunnan puolto. Asumisen rahoitus- ja kehittämiskeskus (ARA) hyväksyy lainan korkotukilainaksi."/>
    <s v="Korkotukilainahakemus"/>
    <x v="5"/>
    <s v="0.5"/>
    <s v="Myöhemmin"/>
    <s v="Vain elinkeinotoimintaa harjoittaville"/>
    <s v="Ohjelmistotoimittajasta johtuvat syyt: rekisteriperusteinen toisen puolesta asioinnin mahdollisuus puuttuu."/>
    <s v="Laki omistusasuntolainojen korkotuesta (1204/1993)"/>
    <x v="1"/>
    <s v="Pohjois-Savo"/>
    <s v="alle 6001"/>
  </r>
  <r>
    <s v="Palvelut"/>
    <s v="PLupaus_Porvoonkaupunki_2021.xlsx"/>
    <x v="6"/>
    <s v="Korkotukilainahakemusten vastaanotto"/>
    <s v="Hakija jättää hakemusasiakirjat kuntaan, joka antaa hankkeesta lausuntonsa ja toimittaa asiakirjat ARAan."/>
    <s v="Korkotukilainahakemus"/>
    <x v="5"/>
    <s v="1.0"/>
    <m/>
    <s v="Vain elinkeinotoimintaa harjoittaville"/>
    <m/>
    <s v="Laki omistusasuntolainojen korkotuesta (1204/1993)"/>
    <x v="1"/>
    <s v="Uusimaa"/>
    <s v="40 001 - 100 000"/>
  </r>
  <r>
    <s v="Palvelut"/>
    <s v="PLupaus_Pyhäjärvi_2021.xlsx"/>
    <x v="16"/>
    <s v="Korkotukilainahakemusten vastaanotto"/>
    <m/>
    <s v="Korkotukilainahakemus"/>
    <x v="5"/>
    <s v="Ei digitoteutusta"/>
    <s v="Q4/2022"/>
    <s v="Myös luonnollisille henkilöille"/>
    <m/>
    <s v="Laki omistusasuntolainojen korkotuesta (1204/1993)"/>
    <x v="1"/>
    <s v="Pohjois-Pohjanmaa"/>
    <s v="alle 6001"/>
  </r>
  <r>
    <s v="Palvelut"/>
    <s v="Plupaus_2021_Turun kaupunki.xlsx"/>
    <x v="20"/>
    <s v="Korkotukilainahakemusten vastaanotto"/>
    <s v="Hakija jättää hakemusasiakirjat kuntaan, joka antaa hankkeesta lausuntonsa ja toimittaa asiakirjat ARAan."/>
    <s v="Korkotukilainahakemus"/>
    <x v="5"/>
    <s v="0.5"/>
    <m/>
    <s v="Vain elinkeinotoimintaa harjoittaville"/>
    <m/>
    <s v="Laki omistusasuntolainojen korkotuesta (1204/1993)"/>
    <x v="1"/>
    <s v="Varsinais-Suomi"/>
    <s v="yli 100 000"/>
  </r>
  <r>
    <s v="Palvelut"/>
    <s v="PLupaus_Vaasa_2021.xlsx"/>
    <x v="9"/>
    <s v="Korkotukilainahakemus"/>
    <s v="Petur Eklund"/>
    <s v="Korkotukilainahakemus"/>
    <x v="5"/>
    <s v="0.5"/>
    <m/>
    <s v="Myös luonnollisille henkilöille"/>
    <m/>
    <s v="Laki omistusasuntolainojen korkotuesta (1204/1993)"/>
    <x v="1"/>
    <s v="Pohjanmaa"/>
    <s v="40 001 - 100 000"/>
  </r>
  <r>
    <s v="Palvelut"/>
    <s v="Plupaus_2021_Raaseporin kaupunki.xlsx"/>
    <x v="25"/>
    <s v="Korona-neuvonta"/>
    <s v="Novago tarjoaa yrityksille neuvonta-apua koronakriisin aiheuttamiin ongelmiin. Yritykset voivat ottaa yhteyttä Novagoon, joko sähköisesti (s-postilla tai digitaalisen yhteydenoton kautta) tai puhelimitse. Novago on myös aktiivinen ja soittaa potentiaalisille asiakkaille joko suoraan itse, tai puhelinpalvelua tarjoavan yhteistyökumppanin kautta."/>
    <s v="Korona-neuvonta"/>
    <x v="4"/>
    <s v="0.9"/>
    <s v="Q4/2021"/>
    <s v="Vain elinkeinotoimintaa harjoittaville"/>
    <s v="Asiakkaat haluavat henkilökohtaista neuvontaa. Tämä johtaa sähköisten palveluiden käyttöönoton viivästymistä siihen saakka, kunnes asiakkaat ovat valmiita kertomaan ongelmistaan tai liiketoimintansa kehittämisestä esim. Tekoälyä hyödyntäen. Tekoäly ei todennäköisesti koskaan tule korvaamaan henkilökohtaista neuvontaa, mutta voi edesauttaa kyseistä neuvontaa kartoittamalla asiakkaan tilanteen valmiiksi. Nimenomainen korona-apu tullee tässä muodossa loppumaan ennen kuin digitalisaatio on saavuttanut tavoitetason."/>
    <m/>
    <x v="1"/>
    <s v="Uusimaa"/>
    <s v="20 001 - 40 000"/>
  </r>
  <r>
    <s v="Palvelut"/>
    <s v="Plupaus_2021_Utajärven kunta.xlsx"/>
    <x v="3"/>
    <s v="Kotiseutuarkisto"/>
    <s v="Asiakas voi ottaa yhteyttä tarjotakseen aineistoa kotiseutuarkistoon, tai tehdä tutkimusajanvarauksen."/>
    <s v="Kotiseutuarkisto"/>
    <x v="3"/>
    <s v="0.3"/>
    <s v="Myöhemmin"/>
    <s v="Vain elinkeinotoimintaa harjoittaville"/>
    <m/>
    <m/>
    <x v="1"/>
    <s v="Pohjois-Pohjanmaa"/>
    <s v="alle 6001"/>
  </r>
  <r>
    <s v="Palvelut"/>
    <s v="PLupaus_Helsinginkaupunki_2021.xlsx"/>
    <x v="8"/>
    <s v="Kaupunginkanslia, kotouttamistyön avustus järjestöille"/>
    <s v="Kaupunginkanslia myöntää avustuksia järjestöille kaupungin kotouttamisohjelman tavoitteiden toteuttamiseksi. Kotouttamisavustusta jaetaan vuosittain kotouttamisohjelman eri teemojen mukaisesti."/>
    <s v="Kotouttamistyön avustus järjestöille"/>
    <x v="5"/>
    <s v="1.0"/>
    <m/>
    <s v="Vain elinkeinotoimintaa harjoittaville"/>
    <s v="HUOM! Palvelun kohderyhmä ovat rekisteröidyt yhdistykset (ry). Ei ole lakisääteistä toimintaa."/>
    <m/>
    <x v="1"/>
    <s v="Uusimaa"/>
    <s v="yli 100 000"/>
  </r>
  <r>
    <s v="Palvelut"/>
    <s v="palvelulupaus - elinkeinotoimintaa harjoittaville - VM - kysely.xlsx"/>
    <x v="27"/>
    <s v="Kouluilmoitukset"/>
    <s v="Kouluun ilmoittautuminen"/>
    <s v="Kouluilmoitukset"/>
    <x v="3"/>
    <s v="1.0"/>
    <m/>
    <s v="Myös luonnollisille henkilöille"/>
    <m/>
    <m/>
    <x v="1"/>
    <s v="Varsinais-Suomi"/>
    <s v="20 001 - 40 000"/>
  </r>
  <r>
    <s v="Palvelut"/>
    <s v="Plupaus_Kuopio_2021.xlsx"/>
    <x v="2"/>
    <s v="Koulujen liikuntasalit"/>
    <s v="Koulujen saleissa voi harrastaa monia eri sisäliikuntalajeja ja järjestää erilaisia tapahtumia."/>
    <s v="Koulujen liikuntasalit"/>
    <x v="3"/>
    <s v="0.5"/>
    <s v="Q4/2022"/>
    <s v="Myös luonnollisille henkilöille"/>
    <m/>
    <m/>
    <x v="1"/>
    <s v="Pohjois-Savo"/>
    <s v="yli 100 000"/>
  </r>
  <r>
    <s v="Palvelut"/>
    <s v="Plupaus_2021_Jyväskylän kaupunki_2021.xlsx"/>
    <x v="13"/>
    <s v="KRP - Johtotietopalvelu"/>
    <s v="Kaupungin keskitetty karttasovellut (Trimble), jossa johtotiedot osana muuta rakennetun infran tietopalvelua"/>
    <s v="KRP - Johtotietopalvelu"/>
    <x v="3"/>
    <s v="1.0"/>
    <m/>
    <s v="Myös luonnollisille henkilöille"/>
    <m/>
    <m/>
    <x v="1"/>
    <s v="Keski-Suomi"/>
    <s v="yli 100 000"/>
  </r>
  <r>
    <s v="Palvelut"/>
    <s v="Plupaus_ARA_2021.xlsx"/>
    <x v="31"/>
    <s v="Korkotukilainat rakentamiseen, korjaamiseen ja hankintaan"/>
    <s v="Korkotukilainan hakeminen vuokra-, asumisoikeus- ja osaomistustalohankkeisiin."/>
    <s v="Korkotukilainat rakentamiseen, korjaamiseen ja hankintaan"/>
    <x v="5"/>
    <s v="0.5"/>
    <s v="Q4/2022"/>
    <s v="Vain elinkeinotoimintaa harjoittaville"/>
    <m/>
    <m/>
    <x v="0"/>
    <s v="Ympäristöministeriö"/>
    <s v=""/>
  </r>
  <r>
    <s v="Palvelut"/>
    <s v="Plupaus_2021_Jyväskylän kaupunki_2021.xlsx"/>
    <x v="13"/>
    <s v="KRP - Sunnittelutarveratkaisu"/>
    <s v="Lupa aloittaa rakennussuunnittelu rakennuslupaa varten haja-asutusalueilla"/>
    <s v="KRP - Sunnittelutarveratkaisu"/>
    <x v="4"/>
    <s v="1.0"/>
    <m/>
    <s v="Myös luonnollisille henkilöille"/>
    <m/>
    <m/>
    <x v="1"/>
    <s v="Keski-Suomi"/>
    <s v="yli 100 000"/>
  </r>
  <r>
    <s v="Palvelut"/>
    <s v="Plupaus_Mikkeli_2020.xlsx"/>
    <x v="14"/>
    <s v="Kulotuslupa"/>
    <s v="Verkkosivuilta tulostettava lomake. Vastuutaho: Etelä-Savon Pelastuslaitos"/>
    <s v="Kulotuslupa"/>
    <x v="0"/>
    <s v="0.3"/>
    <s v="Q4/2022"/>
    <s v="Myös luonnollisille henkilöille"/>
    <s v="Tavoitteena on valtakunnallinen sovellus vuoden 2022 loppuun mennessä. Aikatulu on haasteellinen ja maakuntauudistus vaikuttaa asiaan myös."/>
    <m/>
    <x v="1"/>
    <s v="Etelä-Savo"/>
    <s v="40 001 - 100 000"/>
  </r>
  <r>
    <s v="Palvelut"/>
    <s v="PLupaus_Pyhäjärvi_2021.xlsx"/>
    <x v="16"/>
    <s v="Kulttuuriavustukset,liikunta-avustukset, kansalaistoiminnan avustukset ja nuorisoavustukset"/>
    <m/>
    <s v="Kulttuuriavustukset,liikunta-avustukset, kansalaistoiminnan avustukset ja nuorisoavustukset"/>
    <x v="5"/>
    <s v="0.3"/>
    <s v="Q2/2022"/>
    <s v="Myös luonnollisille henkilöille"/>
    <m/>
    <m/>
    <x v="1"/>
    <s v="Pohjois-Pohjanmaa"/>
    <s v="alle 6001"/>
  </r>
  <r>
    <s v="Palvelut"/>
    <s v="Plupaus_2021_Utajärven kunta.xlsx"/>
    <x v="3"/>
    <s v="Kulttuuripalvelut"/>
    <s v="Asiakkaat voivat ottaa yhteyssä kulttuuripalveluiden työntekijöihin järjestämistoiveiden ja yhteistyöehdotusten osalta."/>
    <s v="Kulttuuripalvelut"/>
    <x v="3"/>
    <s v="Ei digitoteutusta"/>
    <s v="Myöhemmin"/>
    <s v="Myös luonnollisille henkilöille"/>
    <m/>
    <m/>
    <x v="1"/>
    <s v="Pohjois-Pohjanmaa"/>
    <s v="alle 6001"/>
  </r>
  <r>
    <s v="Palvelut"/>
    <s v="Plupaus_2021_Utajärven kunta.xlsx"/>
    <x v="3"/>
    <s v="Kunnan järjestämät ateriapalvelut"/>
    <s v="Kunnan ateriapalvelut valmistaa ateriat ikäihmisten, lasten, oppilaiden ja erityisryhmien tarpeisiin, henkilöstöruokailuun sekä erilaisiin kunnan koulutuksiin, tapahtumiin ja kokouksiin."/>
    <s v="Kunnan järjestämät ruokapalvelut"/>
    <x v="3"/>
    <s v="Ei digitoteutusta"/>
    <s v="Q4/2022"/>
    <s v="Myös luonnollisille henkilöille"/>
    <m/>
    <m/>
    <x v="1"/>
    <s v="Pohjois-Pohjanmaa"/>
    <s v="alle 6001"/>
  </r>
  <r>
    <s v="Palvelut"/>
    <s v="Plupaus_2021_Kansaneläkelaitos.xlsx"/>
    <x v="4"/>
    <s v="Koulukuljetukseen liittyvä koulumatkatuen laskuttaminen"/>
    <s v="Kuljetuspalvelun järjestäjä laskuttaa koulumatkatuet."/>
    <s v="Koulukuljetukseen liittyvä koulumatkatuen laskuttaminen"/>
    <x v="5"/>
    <s v="0.3"/>
    <s v="Myöhemmin"/>
    <s v="Vain elinkeinotoimintaa harjoittaville"/>
    <s v="Tarve palvelulle voi muuttua/päättyä tulossa olevan lainmuutoksen (1.8.2023) myötä."/>
    <m/>
    <x v="0"/>
    <s v="Eduskunta"/>
    <s v=""/>
  </r>
  <r>
    <s v="Palvelut"/>
    <s v="Plupaus_Kuopio_2021.xlsx"/>
    <x v="2"/>
    <s v="Kunnan viralliset ilmoitukset"/>
    <s v="Ilmoitustaulu kunnan ja valtion kuulutuksille sekä ilmoituksille sijaitsee osoitteessa Tulliportinkatu 31 ja sähköisesti kunnan verkkosivuilla."/>
    <s v="Kunnan viralliset ilmoitukset"/>
    <x v="1"/>
    <s v="0.3"/>
    <s v="Q4/2022"/>
    <s v="Myös luonnollisille henkilöille"/>
    <m/>
    <s v="Kuntalaki (410/2015)"/>
    <x v="1"/>
    <s v="Pohjois-Savo"/>
    <s v="yli 100 000"/>
  </r>
  <r>
    <s v="Palvelut"/>
    <s v="Plupaus_2021_Utajärven kunta.xlsx"/>
    <x v="3"/>
    <s v="Kunnan vuokra-asunnot"/>
    <s v="Vuokra-asuntoa etsivä asiakas voi tiedustella vuokra-asuntoa kunnan asuntotoimistosta isännöitsijältä."/>
    <s v="Kunnan vuokra-asunnot"/>
    <x v="3"/>
    <s v="0.3"/>
    <s v="Q4/2021"/>
    <s v="Myös luonnollisille henkilöille"/>
    <m/>
    <m/>
    <x v="1"/>
    <s v="Pohjois-Pohjanmaa"/>
    <s v="alle 6001"/>
  </r>
  <r>
    <s v="Palvelut"/>
    <s v="ASHA-#407866-v1-Plupaus_2021_Maanmittauslaitos_xlsx.XLSX"/>
    <x v="24"/>
    <s v="KTJ-tietopalvelurajapinnat (KTJ-lupa teknisen käyttöyhteyteen)"/>
    <s v="Asiakas saa käyttöoikeuden rajapinnan kautta Kiinteistötietojärjestelmän aineistoon"/>
    <s v="KTJ-tietopalvelurajapinnat (KTJ-lupa teknisen käyttöyhteyteen)"/>
    <x v="2"/>
    <s v="1.0"/>
    <m/>
    <s v="Vain elinkeinotoimintaa harjoittaville"/>
    <m/>
    <m/>
    <x v="0"/>
    <s v="Maa- ja metsätalousministeriö"/>
    <s v=""/>
  </r>
  <r>
    <s v="Palvelut"/>
    <s v="Traficom_Digipalvelulupaus_2021.XLSX"/>
    <x v="0"/>
    <s v="Kuljettajaopetus ja -tutkinnot"/>
    <s v="Kuljettajantutkintoon liittyvät ajokokeet ja suulliset teoriakokeet"/>
    <s v="Kuljettajaopetus ja -tutkinnot"/>
    <x v="3"/>
    <s v="Ei digitoteutusta"/>
    <s v="Myöhemmin"/>
    <m/>
    <s v="Yleinen taloudellinen tilanne"/>
    <m/>
    <x v="0"/>
    <s v="Liikenne- ja viestintäministeriö"/>
    <s v=""/>
  </r>
  <r>
    <s v="Palvelut"/>
    <s v="Traficom_Digipalvelulupaus_2021.XLSX"/>
    <x v="0"/>
    <s v="Kuljettajatiedot"/>
    <s v="Voit tarkastaa omat tai julkiset kuljettajatiedot."/>
    <s v="Kuljettajatiedot"/>
    <x v="2"/>
    <s v="1.0"/>
    <m/>
    <s v="Myös luonnollisille henkilöille"/>
    <m/>
    <m/>
    <x v="0"/>
    <s v="Liikenne- ja viestintäministeriö"/>
    <s v=""/>
  </r>
  <r>
    <s v="Palvelut"/>
    <s v="Traficom_Digipalvelulupaus_2021.XLSX"/>
    <x v="0"/>
    <s v="Kuljettajatodistuksen hakeminen"/>
    <s v="Tavaraliikenteen yhteisöluvan haltija hakee kuljettajatodistusta kuljettajalleen, joka on nk. kolmannen maan kansalainen."/>
    <s v="Kuljettajatodistuksen hakeminen"/>
    <x v="0"/>
    <s v="0.5"/>
    <s v="Myöhemmin"/>
    <s v="Vain elinkeinotoimintaa harjoittaville"/>
    <s v="Yleinen taloudellinen tilanne"/>
    <m/>
    <x v="0"/>
    <s v="Liikenne- ja viestintäministeriö"/>
    <s v=""/>
  </r>
  <r>
    <s v="Palvelut"/>
    <s v="Traficom_Digipalvelulupaus_2021.XLSX"/>
    <x v="0"/>
    <s v="Kuljetusyritysten vastuullisuusmalli"/>
    <s v="Traficom myöntää vapaaehtoisen vastuullisuustodistuksen tieliikenteen kuljetusyritykselle."/>
    <s v="Kuljetusyritysten vastuullisuusmalli"/>
    <x v="0"/>
    <s v="0.3"/>
    <s v="Myöhemmin"/>
    <s v="Vain elinkeinotoimintaa harjoittaville"/>
    <s v="Yleinen taloudellinen tilanne, tuote poistunut Traficomin valikoimasta"/>
    <m/>
    <x v="0"/>
    <s v="Liikenne- ja viestintäministeriö"/>
    <s v=""/>
  </r>
  <r>
    <s v="Palvelut"/>
    <s v="Plupaus_2021_Tukes.xlsx"/>
    <x v="10"/>
    <s v="Kullanhuuhdonta-asiointi"/>
    <s v="Lupahakemus kullanhuuhdontaa varten, vuosittainen selvitys kullanhuuhdonnasta sekä kaivannaisjätteen jätehuoltosuunnitelma"/>
    <s v="Kullanhuuhdonta-asiointi"/>
    <x v="0"/>
    <s v="0.5"/>
    <s v="Q3/2022"/>
    <s v="Myös luonnollisille henkilöille"/>
    <s v="Henkilö- ja raharesurssit. Viraston päässä prosessien monimutkaisuus täytyy huomioida kehittämisessä."/>
    <m/>
    <x v="0"/>
    <s v="Työ- ja elinkeinoministeriö"/>
    <s v=""/>
  </r>
  <r>
    <s v="Palvelut"/>
    <s v="PLupaus_Jämsä_2021.xlsx"/>
    <x v="42"/>
    <s v="Kuntalaisdemokratia, osallistuva budjetointi"/>
    <s v="Asiakas ehdottaa tai tekee aloitteen jonkin uudistuksen tai parannuksen toteuttamiseksi   kaupungin toimintaan tai alueeseen"/>
    <s v="Kuntalaisdemokratia, osallistuva budjetointi"/>
    <x v="5"/>
    <s v="Ei digitoteutusta"/>
    <s v="Q4/2021"/>
    <s v="Myös luonnollisille henkilöille"/>
    <m/>
    <m/>
    <x v="1"/>
    <s v="Keski-Suomi"/>
    <s v="20 001 - 40 000"/>
  </r>
  <r>
    <s v="Palvelut"/>
    <s v="Plupaus_Kuopio_2021.xlsx"/>
    <x v="2"/>
    <s v="Kuopion kaupungin kirjaamot"/>
    <s v="Kuopion kaupungin kirjaamot."/>
    <s v="Kuopion kaupungin kirjaamot"/>
    <x v="3"/>
    <s v="1.0"/>
    <m/>
    <s v="Myös luonnollisille henkilöille"/>
    <m/>
    <m/>
    <x v="1"/>
    <s v="Pohjois-Savo"/>
    <s v="yli 100 000"/>
  </r>
  <r>
    <s v="Palvelut"/>
    <s v="Plupaus_2021_Rovaniemi (1).xlsx"/>
    <x v="18"/>
    <s v="Kuulutukset / viralliset ilmoitukset"/>
    <s v="Asianhallintajärjestelmästä julkaistaan kuulutukset verkkosivustolle"/>
    <s v="Kuulutukset"/>
    <x v="2"/>
    <s v="0.9"/>
    <m/>
    <s v="Myös luonnollisille henkilöille"/>
    <m/>
    <m/>
    <x v="1"/>
    <s v="Lappi"/>
    <s v="40 001 - 100 000"/>
  </r>
  <r>
    <s v="Palvelut"/>
    <s v="Plupaus_ARA_2021.xlsx"/>
    <x v="31"/>
    <s v="Kunnallistekniikan rakentamisavustus"/>
    <s v="Avustuksen hakupalvelu "/>
    <s v="Kunnallistekniikan rakentamisavustus"/>
    <x v="5"/>
    <s v="1.0"/>
    <m/>
    <s v="Vain elinkeinotoimintaa harjoittaville"/>
    <m/>
    <m/>
    <x v="0"/>
    <s v="Ympäristöministeriö"/>
    <s v=""/>
  </r>
  <r>
    <s v="Palvelut"/>
    <s v="PLupaus_Helsinginkaupunki_2021.xlsx"/>
    <x v="8"/>
    <s v="Laivatarkastus"/>
    <s v="Kaupungin ympäristöpalvelut tekee Helsingin satamissa WHO:n kansainvälisen terveyssäännöstön (IHR) mukaisia laivatarkastuksia alusten pyynnöstä."/>
    <s v="Laivatarkastus"/>
    <x v="3"/>
    <s v="Ei digitoteutusta"/>
    <m/>
    <m/>
    <m/>
    <s v="Terveydensuojelulaki (763/1994)"/>
    <x v="1"/>
    <s v="Uusimaa"/>
    <s v="yli 100 000"/>
  </r>
  <r>
    <s v="Palvelut"/>
    <s v="Plupaus_2021_Oulun kaupunki.xlsx"/>
    <x v="15"/>
    <s v="Ilmoitus lannan levittämisestä poikkeustilanteessa"/>
    <s v="Ilmoitus lannan levittämisestä levityksen kieltoaikana (marraskuu-maaliskuu) poikkeuksellisten olosuhteiden vuoksi."/>
    <s v="Lannan levitysilmoitus"/>
    <x v="1"/>
    <s v="0.9"/>
    <m/>
    <s v="Myös luonnollisille henkilöille"/>
    <m/>
    <m/>
    <x v="1"/>
    <s v="Pohjois-Pohjanmaa"/>
    <s v="yli 100 000"/>
  </r>
  <r>
    <s v="Palvelut"/>
    <s v="PLupaus_Porvoonkaupunki_2021.xlsx"/>
    <x v="6"/>
    <s v="Ilmoitus lannan levittämisestä poikkeustilanteessa"/>
    <s v="Ilmoitus lannan levittämisestä levityksen kieltoaikana (marraskuu-maaliskuu) poikkeuksellisten olosuhteiden vuoksi."/>
    <s v="Lannan levitysilmoitus"/>
    <x v="1"/>
    <s v="1.0"/>
    <m/>
    <s v="Myös luonnollisille henkilöille"/>
    <m/>
    <m/>
    <x v="1"/>
    <s v="Uusimaa"/>
    <s v="40 001 - 100 000"/>
  </r>
  <r>
    <s v="Palvelut"/>
    <s v="Plupaus_2021_Huittisten kaupunki.xlsx"/>
    <x v="21"/>
    <s v="Laskutus / ei tarvitse laittaa"/>
    <s v="Kaupungin laskutus ja laskujen vastaanottaminen. E-lasku on jo käytössä."/>
    <s v="Laskutus / ei tarvitse laittaa"/>
    <x v="3"/>
    <s v="1.0"/>
    <m/>
    <s v="Myös luonnollisille henkilöille"/>
    <m/>
    <m/>
    <x v="1"/>
    <s v="Satakunta"/>
    <s v="10 001 - 20 000"/>
  </r>
  <r>
    <s v="Palvelut"/>
    <s v="Plupaus_ARA_2021.xlsx"/>
    <x v="31"/>
    <s v="Kuntotutkimus"/>
    <m/>
    <s v="Kuntotutkimus"/>
    <x v="5"/>
    <s v="1.0"/>
    <m/>
    <s v="Myös luonnollisille henkilöille"/>
    <m/>
    <m/>
    <x v="0"/>
    <s v="Ympäristöministeriö"/>
    <s v=""/>
  </r>
  <r>
    <s v="Palvelut"/>
    <s v="Plupaus_2021_Kansaneläkelaitos.xlsx"/>
    <x v="4"/>
    <s v="Kuntoutuksen kurssijärjestelmä"/>
    <s v="Kurssien päivitys kuntoutuksen kurssijärjestelmään."/>
    <s v="Kuntoutuksen kurssijärjestelmä"/>
    <x v="3"/>
    <s v="yli 1.1"/>
    <m/>
    <s v="Vain elinkeinotoimintaa harjoittaville"/>
    <m/>
    <m/>
    <x v="0"/>
    <s v="Eduskunta"/>
    <s v=""/>
  </r>
  <r>
    <s v="Palvelut"/>
    <s v="Plupaus_2021_Kansaneläkelaitos.xlsx"/>
    <x v="4"/>
    <s v="Kuntoutuksen palveluntuottajat"/>
    <s v="Sähköinen laskutus (kuntoutustilitykset)"/>
    <s v="Kuntoutuksen palveluntuottajat"/>
    <x v="5"/>
    <s v="Ei digitoteutusta"/>
    <s v="Q4/2021"/>
    <s v="Vain elinkeinotoimintaa harjoittaville"/>
    <m/>
    <m/>
    <x v="0"/>
    <s v="Eduskunta"/>
    <s v=""/>
  </r>
  <r>
    <s v="Palvelut"/>
    <s v="Plupaus_2021_Kansaneläkelaitos.xlsx"/>
    <x v="4"/>
    <s v="Kuntoutuksen vaikuttavuuden arviointi"/>
    <s v="Kuntoutuksen palveluntuottaja  kerää arviointitiedot asiakkaalta ja toimittaa ne Kelaan"/>
    <s v="Kuntoutuksen vaikuttavuuden arviointi"/>
    <x v="5"/>
    <s v="yli 1.1"/>
    <m/>
    <s v="Vain elinkeinotoimintaa harjoittaville"/>
    <m/>
    <m/>
    <x v="0"/>
    <s v="Eduskunta"/>
    <s v=""/>
  </r>
  <r>
    <s v="Palvelut"/>
    <s v="Plupaus_2021_Kansaneläkelaitos.xlsx"/>
    <x v="4"/>
    <s v="Kuntoutuspalvelun rekisteröinti Kelan kuntoutuspalveluiden palveluntuottajaksi"/>
    <s v="Uusi palvelu, jossa kuntoutuksen palveluntuottaja rekisteröityy"/>
    <s v="Kuntoutuspalvelun rekisteröinti Kelan kuntoutuspalveluiden palveluntuottajaksi"/>
    <x v="3"/>
    <s v="1.1"/>
    <m/>
    <s v="Vain elinkeinotoimintaa harjoittaville"/>
    <m/>
    <m/>
    <x v="0"/>
    <s v="Eduskunta"/>
    <s v=""/>
  </r>
  <r>
    <s v="Palvelut"/>
    <s v="Plupaus_2021_Kansaneläkelaitos.xlsx"/>
    <x v="4"/>
    <s v="Kuntoutustarpeen ilmoittamisen järjestelmä (KIILA)"/>
    <s v="Työnantaja hakee KIILA-kuntoutuskurssia asiontipalvelussa."/>
    <s v="Kuntoutustarpeen ilmoittamisen järjestelmä (KIILA)"/>
    <x v="3"/>
    <s v="1.1"/>
    <m/>
    <s v="Vain elinkeinotoimintaa harjoittaville"/>
    <m/>
    <m/>
    <x v="0"/>
    <s v="Eduskunta"/>
    <s v=""/>
  </r>
  <r>
    <s v="Palvelut"/>
    <s v="Plupaus_THL_2021.xlsx"/>
    <x v="28"/>
    <s v="Kuolemansyyn selvittämisen ohjaus ja valvonta"/>
    <s v="Terveyden ja hyvinvoinnin laitoksen (THL) oikeuslääkärit tarkastavat kaikki Suomessa laaditut kuolintodistukset ja kuolinselvitykset. Poliisille ja terveydenhuollon ammattilaisille tarkoitettu valtakunnallinen konsultaatiopuhelin palvelee kuolemansyyn selvittämistä koskevissa kysymyksissä"/>
    <s v="Kuolemansyyn selvittämisen ohjaus ja valvonta"/>
    <x v="3"/>
    <s v="0.5"/>
    <m/>
    <s v="Myös luonnollisille henkilöille"/>
    <s v="Nykyinen lainsäädäntö estää kuolintodistuslomakkeen liikkumisen sähköisesti sote-toimijoilta THL:een. Tavoitetasossa 1.1 saavutetaan sillä edellytyksellä että lainsäädäntöön saadaan muutoksia ja potilastietojärjestelmät siirtyvät käyttämään sähköistä kuolintodistuslomaketta."/>
    <m/>
    <x v="0"/>
    <s v="Sosiaali- ja terveysministeriö"/>
    <s v=""/>
  </r>
  <r>
    <s v="Palvelut"/>
    <s v="Traficom_Digipalvelulupaus_2021.XLSX"/>
    <x v="0"/>
    <s v="Kuolinpesän ilmoitus liikennöinnin jatkamisesta"/>
    <s v="Palvelussa kuolinpesä ilmoittaa halustaan jatkaa liikenteen harjoittamista kuolleen luvanhaltijan liikenneluvan nojalla."/>
    <s v="Kuolinpesän ilmoitus liikennöinnin jatkamisesta"/>
    <x v="1"/>
    <s v="0.5"/>
    <s v="Myöhemmin"/>
    <s v="Myös luonnollisille henkilöille"/>
    <s v="Yleinen taloudellinen tilanne"/>
    <m/>
    <x v="0"/>
    <s v="Liikenne- ja viestintäministeriö"/>
    <s v=""/>
  </r>
  <r>
    <s v="Palvelut"/>
    <s v="Plupaus_2021_Ristijärven kunta.xlsx"/>
    <x v="17"/>
    <s v="Lausunnot"/>
    <s v="Erilaiset maatalousyrittäjien ja maanomistajien pyytämät lausunnot, esim. arviot pellon käyvästä arvosta"/>
    <s v="Lausunnot"/>
    <x v="3"/>
    <s v="Ei digitoteutusta"/>
    <s v="Myöhemmin"/>
    <s v="Myös luonnollisille henkilöille"/>
    <m/>
    <m/>
    <x v="1"/>
    <s v="Kainuu"/>
    <s v="alle 6001"/>
  </r>
  <r>
    <s v="Palvelut"/>
    <s v="Plupaus_RISTIJARVI_2020.xlsx"/>
    <x v="17"/>
    <s v="Lausunnot"/>
    <s v="Erilaiset maatalousyrittäjien ja maanomistajien pyytämät lausunnot, esim. arviot pellon käyvästä arvosta"/>
    <s v="Lausunnot"/>
    <x v="3"/>
    <s v="Ei digitoteutusta"/>
    <s v="Myöhemmin"/>
    <s v="Myös luonnollisille henkilöille"/>
    <m/>
    <m/>
    <x v="1"/>
    <s v="Kainuu"/>
    <s v="alle 6001"/>
  </r>
  <r>
    <s v="Palvelut"/>
    <s v="Traficom_Digipalvelulupaus_2021.XLSX"/>
    <x v="0"/>
    <s v="Kuorma- ja linja-autojen ja niiden perävaunujen jarrujärjestelmien korjaukseen liittyvät luvat"/>
    <s v="Kuorma- ja linja-autojen ja niiden perävaunujen jarrujärjestelmien korjaukseen liittyvät lupahakemukset."/>
    <s v="Kuorma- ja linja-autojen ja niiden perävaunujen jarrujärjestelmien korjaukseen liittyvät luvat"/>
    <x v="0"/>
    <s v="0.5"/>
    <s v="Myöhemmin"/>
    <s v="Vain elinkeinotoimintaa harjoittaville"/>
    <s v="Yleinen taloudellinen tilanne"/>
    <m/>
    <x v="0"/>
    <s v="Liikenne- ja viestintäministeriö"/>
    <s v=""/>
  </r>
  <r>
    <s v="Palvelut"/>
    <s v="Plupaus_Poliisihallitus_2021.xlsx"/>
    <x v="5"/>
    <s v="Kuuleminen ajo-oikeusasiassa"/>
    <s v="Esimerkiksi yrityksen vuokra-auton ajaessa liikenneturvallisuuskameraan"/>
    <s v="Kuuleminen ajo-oikeusasiassa"/>
    <x v="3"/>
    <s v="0.5"/>
    <s v="Myöhemmin"/>
    <s v="Myös luonnollisille henkilöille"/>
    <s v="Liike-hankkeen puitteissa toteutettava sähköisen asiointipalvelun laajennus"/>
    <m/>
    <x v="0"/>
    <s v="Sisäministeriö"/>
    <s v=""/>
  </r>
  <r>
    <s v="Palvelut"/>
    <s v="PLupaus_Porvoonkaupunki_2021.xlsx"/>
    <x v="6"/>
    <s v="Lausuntopyyntö terveydensuojeluviranomaiselle yksityisen sosiaalipalvelun lupahakemuksen liitteeksi"/>
    <s v="Yksityisen sosiaalipalvelun tuottajan tulee liittää toimintaansa koskevaan lupahakemukseen terveydensuojeluviranomaisen lausunto (STMa 1053/2911)"/>
    <s v="Lausuntopyyntö terveydensuojeluviranomaiselle yksityisen sosiaalipalvelun lupahakemuksen liitteeksi"/>
    <x v="3"/>
    <s v="Ei digitoteutusta"/>
    <s v="Myöhemmin"/>
    <s v="Myös luonnollisille henkilöille"/>
    <s v="Pyyntöjä ei tulee harvoin. Digitalisoinnin kehittäminen valtion tietojärjestelmässä on riippuvainen valtion panostuksista. Sosiaali- ja terveysministeriön asetus yksityisistä sosiaalipalveluista (1053/2011)"/>
    <m/>
    <x v="1"/>
    <s v="Uusimaa"/>
    <s v="40 001 - 100 000"/>
  </r>
  <r>
    <s v="Palvelut"/>
    <s v="Plupaus_2021_Tukes.xlsx"/>
    <x v="10"/>
    <s v="Kylmäalan pätevyyshakemus"/>
    <s v="Kylmäalan vastuuhenkilön pätevyyshakemus"/>
    <s v="Kylmäalan pätevyyshakemus"/>
    <x v="0"/>
    <s v="1.0"/>
    <m/>
    <s v="Myös luonnollisille henkilöille"/>
    <m/>
    <m/>
    <x v="0"/>
    <s v="Työ- ja elinkeinoministeriö"/>
    <s v=""/>
  </r>
  <r>
    <s v="Palvelut"/>
    <s v="Plupaus_2021_Tukes.xlsx"/>
    <x v="10"/>
    <s v="Kylmälaiteliikkeen toimintailmoitus"/>
    <s v="Kylmäalan toiminnanharjoittajan ilmoitus toiminnan aloituksesta, vastuuhenkilöstä ja toimintaan liittyvistä muutoksista"/>
    <s v="Kylmälaiteliikkeen toimintailmoitus"/>
    <x v="1"/>
    <s v="1.0"/>
    <m/>
    <s v="Vain elinkeinotoimintaa harjoittaville"/>
    <m/>
    <m/>
    <x v="0"/>
    <s v="Työ- ja elinkeinoministeriö"/>
    <s v=""/>
  </r>
  <r>
    <s v="Palvelut"/>
    <s v="Plupaus_2021_Kansaneläkelaitos.xlsx"/>
    <x v="4"/>
    <s v="Kyselypalvelu terveydenhuollon palveluntuottajille"/>
    <s v="Yksityiset terveydenhuollon palveluntuottajat (sekä laitokset että ammatinharjoittajat) tarvisevat tiedon siitä, voiko asiakkaalle antaa sairausvakuutuslain mukaisen suorakorvauksen."/>
    <s v="Kyselypalvelu terveydenhuollon palveluntuottajille"/>
    <x v="5"/>
    <s v="Ei digitoteutusta"/>
    <s v="Q4/2022"/>
    <s v="Vain elinkeinotoimintaa harjoittaville"/>
    <m/>
    <m/>
    <x v="0"/>
    <s v="Eduskunta"/>
    <s v=""/>
  </r>
  <r>
    <s v="Palvelut"/>
    <s v="Plupaus_ARA_2021.xlsx"/>
    <x v="31"/>
    <s v="Käynnistysavustus"/>
    <s v="Avustuksen hakupalvelu"/>
    <s v="Käynnistysavustus"/>
    <x v="5"/>
    <s v="0.5"/>
    <s v="Q4/2022"/>
    <s v="Vain elinkeinotoimintaa harjoittaville"/>
    <m/>
    <m/>
    <x v="0"/>
    <s v="Ympäristöministeriö"/>
    <s v=""/>
  </r>
  <r>
    <s v="Palvelut"/>
    <s v="Plupaus_ARA_2021.xlsx"/>
    <x v="31"/>
    <s v="Käyttötarkoituksen muutosavustus"/>
    <s v="Avustuksen hakupalvelu"/>
    <s v="Käyttötarkoituksen muutosavustus"/>
    <x v="5"/>
    <s v="0.5"/>
    <s v="Myöhemmin"/>
    <s v="Vain elinkeinotoimintaa harjoittaville"/>
    <s v="Pieni määräaikainen avustus, ei digitoteutusta ainakaan vielä"/>
    <m/>
    <x v="0"/>
    <s v="Ympäristöministeriö"/>
    <s v=""/>
  </r>
  <r>
    <s v="Palvelut"/>
    <s v="Plupaus_2021_Kansaneläkelaitos.xlsx"/>
    <x v="4"/>
    <s v="Käytössä olevan palvelun teknisten tietojen muutoksista ilmoittaminen"/>
    <s v="Asiakas päivittää käytössä olevan palvelun teknisiä tietoja."/>
    <s v="Käytössä olevan palvelun teknisten tietojen muutoksista ilmoittaminen"/>
    <x v="3"/>
    <s v="0.9"/>
    <s v="Myöhemmin"/>
    <s v="Vain elinkeinotoimintaa harjoittaville"/>
    <m/>
    <m/>
    <x v="0"/>
    <s v="Eduskunta"/>
    <s v=""/>
  </r>
  <r>
    <s v="Palvelut"/>
    <s v="Traficom_Digipalvelulupaus_2021.XLSX"/>
    <x v="0"/>
    <s v="Laajakaistatuen hakeminen"/>
    <s v="Laajakaistatukea voi hakea alueelle, joilla rakentaminen ei tapahdu markkinaehtoisesti. Asiointipalvelun osalta ei ole kehittämistarvetta."/>
    <s v="Laajakaistatuen hakeminen"/>
    <x v="5"/>
    <s v="0.3"/>
    <m/>
    <s v="Vain elinkeinotoimintaa harjoittaville"/>
    <m/>
    <m/>
    <x v="0"/>
    <s v="Liikenne- ja viestintäministeriö"/>
    <s v=""/>
  </r>
  <r>
    <s v="Palvelut"/>
    <s v="Traficom_Digipalvelulupaus_2021.XLSX"/>
    <x v="0"/>
    <s v="Laajakaistatuen maksun hakeminen"/>
    <s v="Maksua voi hakea kun tukipäätöksessä kuvattu verkko on rakennettu valmiiksi. Asiointipalvelun osalta ei ole kehittämistarvetta."/>
    <s v="Laajakaistatuen maksun hakeminen"/>
    <x v="5"/>
    <s v="0.3"/>
    <m/>
    <s v="Vain elinkeinotoimintaa harjoittaville"/>
    <m/>
    <m/>
    <x v="0"/>
    <s v="Liikenne- ja viestintäministeriö"/>
    <s v=""/>
  </r>
  <r>
    <s v="Palvelut"/>
    <s v="Palvelulupaus_2021_Verohallinto.xlsx"/>
    <x v="7"/>
    <s v="Lahjaveroilmoitus"/>
    <s v="Yritys tai yhteisö voi antaa lahjaveroilmoituksen OmaVerossa sekä hakea pidennystä lahjaveroilmoituksen jättämiseen OmaVerossa."/>
    <s v="Lahjaveroilmoitus ja hakemus lahjaveroilmoituksen antamisajan pidentämiseksi"/>
    <x v="1"/>
    <s v="1.1"/>
    <m/>
    <s v="Myös luonnollisille henkilöille"/>
    <m/>
    <m/>
    <x v="0"/>
    <s v="Valtiovarainministeriö"/>
    <s v=""/>
  </r>
  <r>
    <s v="Palvelut"/>
    <s v="PLupaus_Helsinginkaupunki_2021.xlsx"/>
    <x v="8"/>
    <s v="Lausuntopyyntö: Takauslainat vuokrataloille"/>
    <s v="Takauslainoilla voidaan rakentaa tavallisia vuokrataloja, mutta ei erityisryhmille tarkoitettuja taloja."/>
    <s v="Lausuntopyyntö: Takauslainat vuokrataloille"/>
    <x v="5"/>
    <s v="0.5"/>
    <m/>
    <m/>
    <s v="Pieni volyymi"/>
    <m/>
    <x v="1"/>
    <s v="Uusimaa"/>
    <s v="yli 100 000"/>
  </r>
  <r>
    <s v="Palvelut"/>
    <s v="Plupaus_BusinessFinland_2021.xlsx"/>
    <x v="34"/>
    <s v="Laivauskäsikirja (Shipping handbook)"/>
    <s v="Vientiä harjoittavan tai suunnittelevan yrityksen ajantasainen tietopalvelu, joka kattaa 190 maan tiedot tuontirajoituksista, vaadittavista asiakirjoista ja muista vientiin liittyvistä muodollisuuksista. Tiedonkeruussa hyödynnetään ohjelmistorobotiikkaa."/>
    <s v="Laivauskäsikirja (Shipping handbook)"/>
    <x v="2"/>
    <s v="0.9"/>
    <s v="Myöhemmin"/>
    <s v="Vain elinkeinotoimintaa harjoittaville"/>
    <s v="Master tiedon hallinta, julkiset hankinnat"/>
    <m/>
    <x v="0"/>
    <s v="Työ- ja elinkeinoministeriö"/>
    <s v=""/>
  </r>
  <r>
    <s v="Palvelut"/>
    <s v="RUOKAVIRASTO-#1460879-v1-Palvelulupaus_2021_Ruokavirasto.XLSX"/>
    <x v="36"/>
    <s v="Lajiketestaus ja -rekisteröinti - Toiminnan harjoittaminen"/>
    <s v="Ilmoitus ja hakemus lajikkeen testaamiseksi, lajikeluetteon hakemiseksi ja suojaamiseksi"/>
    <s v="Lajiketestaus ja -rekisteröinti - Toiminnan harjoittaminen"/>
    <x v="1"/>
    <s v="0.3"/>
    <s v="Myöhemmin"/>
    <s v="Myös luonnollisille henkilöille"/>
    <s v="Resurssien puute"/>
    <s v=""/>
    <x v="0"/>
    <s v="Maa- ja metsätalousministeriö"/>
    <s v=""/>
  </r>
  <r>
    <s v="Palvelut"/>
    <s v="Plupaus_Kuopio_2021.xlsx"/>
    <x v="2"/>
    <s v="Leirintäalueilmoitus"/>
    <s v="Ulkoilulain mukaan leirintäalueen perustamisesta ja toiminnan olennaisesta muuttamisesta on tehtävä ilmoitus kunnan määräämälle viranomaiselle."/>
    <s v="Leirintäalueilmoitus"/>
    <x v="1"/>
    <s v="0.5"/>
    <s v="Q4/2022"/>
    <s v="Myös luonnollisille henkilöille"/>
    <m/>
    <s v="Terveydensuojelulaki (763/1994)"/>
    <x v="1"/>
    <s v="Pohjois-Savo"/>
    <s v="yli 100 000"/>
  </r>
  <r>
    <s v="Palvelut"/>
    <s v="Plupaus_2021_Oulun kaupunki.xlsx"/>
    <x v="15"/>
    <s v="Leirintäalueesta ilmoittaminen"/>
    <s v="Tee leirintäalueilmoitus seudun ympäristötoimelle, kun perustat leirintäaluetta."/>
    <s v="Leirintäalueilmoitus"/>
    <x v="1"/>
    <s v="0.3"/>
    <s v="Q4/2021"/>
    <s v="Myös luonnollisille henkilöille"/>
    <m/>
    <s v="Terveydensuojelulaki (763/1994)"/>
    <x v="1"/>
    <s v="Pohjois-Pohjanmaa"/>
    <s v="yli 100 000"/>
  </r>
  <r>
    <s v="Palvelut"/>
    <s v="RUOKAVIRASTO-#1460879-v1-Palvelulupaus_2021_Ruokavirasto.XLSX"/>
    <x v="36"/>
    <s v="Lannoitevalmisteet - Luomu"/>
    <s v="Lannoitealan toimija pyytää arvion lannoitteen soveltuvuudesta luomutuotantoon ja tuotteen listaaminen. Palvelun nykyinen taso on riittävä."/>
    <s v="Lannoitevalmisteet - Luomu"/>
    <x v="0"/>
    <s v="Ei digitoteutusta"/>
    <m/>
    <s v="Vain elinkeinotoimintaa harjoittaville"/>
    <m/>
    <s v=""/>
    <x v="0"/>
    <s v="Maa- ja metsätalousministeriö"/>
    <s v=""/>
  </r>
  <r>
    <s v="Palvelut"/>
    <s v="RUOKAVIRASTO-#1460879-v1-Palvelulupaus_2021_Ruokavirasto.XLSX"/>
    <x v="36"/>
    <s v="Lannoitevalmisteet - Tuonti"/>
    <s v="Toimija ilmoittaa maahan tuotavasta lannoitevalmisteesta"/>
    <s v="Lannoitevalmisteet - Tuonti"/>
    <x v="0"/>
    <s v="0.5"/>
    <s v="Q4/2022"/>
    <s v="Vain elinkeinotoimintaa harjoittaville"/>
    <s v="Resurssien puute."/>
    <s v=""/>
    <x v="0"/>
    <s v="Maa- ja metsätalousministeriö"/>
    <s v=""/>
  </r>
  <r>
    <s v="Palvelut"/>
    <s v="RUOKAVIRASTO-#1460879-v1-Palvelulupaus_2021_Ruokavirasto.XLSX"/>
    <x v="36"/>
    <s v="Lannoitevalmisteet - Vienti"/>
    <s v="Toimija esittää vapaamuotoisen pyynnön saada todistussertifikaatti tuotteen vaatimustenmukaisuudesta. Vuosittain tulevien pyyntöjen määrä 10 - 20 kpl vuosittain, joten nykyinen toteutustaso on riittävä (kustannus-hyöty-näkökulmasta ei kannattavaa sähköistää)"/>
    <s v="Lannoitevalmisteet - Vienti"/>
    <x v="0"/>
    <s v="0.5"/>
    <m/>
    <s v="Vain elinkeinotoimintaa harjoittaville"/>
    <m/>
    <s v=""/>
    <x v="0"/>
    <s v="Maa- ja metsätalousministeriö"/>
    <s v=""/>
  </r>
  <r>
    <s v="Palvelut"/>
    <s v="RUOKAVIRASTO-#1460879-v1-Palvelulupaus_2021_Ruokavirasto.XLSX"/>
    <x v="36"/>
    <s v="Lannoitevalmistetoiminnan aloittaminen"/>
    <s v="Hyväksyntävelvollinen toimija (orgaanisia lannoitevalmisteita valmistavat laitokset) voi hakea hyväksyntää aloittaakseen lannoitevalmistetoiminnan. Muille toimijoille riittää pelkkä aloittamisilmoitus. Hakemukset tapahtuvat lomakkeella, ilmoitukset voidaan tehdä sähköisen asiointijärjestelmän (Touko) kautta."/>
    <s v="Lannoitevalmistetoiminnan aloittaminen"/>
    <x v="0"/>
    <s v="0.5"/>
    <s v="Q4/2022"/>
    <s v="Vain elinkeinotoimintaa harjoittaville"/>
    <s v="Resurssien puute."/>
    <s v=""/>
    <x v="0"/>
    <s v="Maa- ja metsätalousministeriö"/>
    <s v=""/>
  </r>
  <r>
    <s v="Palvelut"/>
    <s v="RUOKAVIRASTO-#1460879-v1-Palvelulupaus_2021_Ruokavirasto.XLSX"/>
    <x v="36"/>
    <s v="Lannoitevalmistetoiminnan harjoittaminen - ilmoitukset"/>
    <s v="Toimija voi tehdä vuosittaiset lakisääteiset ilmoitukset sekä muut tarvittavat toiminnan muutosilmoitukset"/>
    <s v="Lannoitevalmistetoiminnan harjoittaminen - ilmoitukset"/>
    <x v="0"/>
    <s v="0.5"/>
    <s v="Q4/2022"/>
    <s v="Vain elinkeinotoimintaa harjoittaville"/>
    <s v="Resurssien puute."/>
    <s v=""/>
    <x v="0"/>
    <s v="Maa- ja metsätalousministeriö"/>
    <s v=""/>
  </r>
  <r>
    <s v="Palvelut"/>
    <s v="RUOKAVIRASTO-#1460879-v1-Palvelulupaus_2021_Ruokavirasto.XLSX"/>
    <x v="36"/>
    <s v="Lannoitevalmistetoiminnan harjoittaminen - laboratoriopalvelut"/>
    <s v="Ohjeessa todetaan, että otettava yhteys viranomaiseen ennen lähetteen lähettämistä, yhteystietona vain puhelinnumero. Nykyinen toteutustaso riittävä."/>
    <s v="Lannoitevalmistetoiminnan harjoittaminen - laboratoriopalvelut"/>
    <x v="0"/>
    <s v="Ei digitoteutusta"/>
    <m/>
    <s v="Vain elinkeinotoimintaa harjoittaville"/>
    <m/>
    <s v=""/>
    <x v="0"/>
    <s v="Maa- ja metsätalousministeriö"/>
    <s v=""/>
  </r>
  <r>
    <s v="Palvelut"/>
    <s v="RUOKAVIRASTO-#1460879-v1-Palvelulupaus_2021_Ruokavirasto.XLSX"/>
    <x v="36"/>
    <s v="Lannoitevalmistetoiminnan lopettaminen"/>
    <s v="Toimija ilmoittaa toimintansa lopettamisesta. Lakisääteinen ilmoitus."/>
    <s v="Lannoitevalmistetoiminnan lopettaminen"/>
    <x v="0"/>
    <s v="1.0"/>
    <m/>
    <s v="Vain elinkeinotoimintaa harjoittaville"/>
    <m/>
    <s v=""/>
    <x v="0"/>
    <s v="Maa- ja metsätalousministeriö"/>
    <s v=""/>
  </r>
  <r>
    <s v="Palvelut"/>
    <s v="PLupaus_Porvoonkaupunki_2021.xlsx"/>
    <x v="6"/>
    <s v="Leirintäalueesta ilmoittaminen"/>
    <s v="Tee leirintäalueilmoitus seudun ympäristötoimelle, kun perustat leirintäaluetta."/>
    <s v="Leirintäalueilmoitus"/>
    <x v="1"/>
    <s v="0.3"/>
    <s v="Myöhemmin"/>
    <s v="Myös luonnollisille henkilöille"/>
    <s v="Erittäin harvinainen."/>
    <s v="Terveydensuojelulaki (763/1994)"/>
    <x v="1"/>
    <s v="Uusimaa"/>
    <s v="40 001 - 100 000"/>
  </r>
  <r>
    <s v="Palvelut"/>
    <s v="Traficom_Digipalvelulupaus_2021.XLSX"/>
    <x v="0"/>
    <s v="Laskutussopimus yritysasiakkaille"/>
    <s v="Yrityksillä on mahdollisuus solmia Traficomin kanssa laskutussopimus autojensa ajoneuvoverotuksesta."/>
    <s v="Laskutussopimus yritysasiakkaille"/>
    <x v="3"/>
    <s v="0.5"/>
    <s v="Myöhemmin"/>
    <s v="Vain elinkeinotoimintaa harjoittaville"/>
    <s v="Yleinen taloudellinen tilanne"/>
    <m/>
    <x v="0"/>
    <s v="Liikenne- ja viestintäministeriö"/>
    <s v=""/>
  </r>
  <r>
    <s v="Palvelut"/>
    <s v="PLupaus_Pyhäjärvi_2021.xlsx"/>
    <x v="16"/>
    <s v="Leirintäalueesta ilmoittaminen"/>
    <m/>
    <s v="Leirintäalueilmoitus"/>
    <x v="1"/>
    <s v="0.3"/>
    <s v="Myöhemmin"/>
    <s v="Myös luonnollisille henkilöille"/>
    <m/>
    <s v="Terveydensuojelulaki (763/1994)"/>
    <x v="1"/>
    <s v="Pohjois-Pohjanmaa"/>
    <s v="alle 6001"/>
  </r>
  <r>
    <s v="Palvelut"/>
    <s v="Plupaus_2021_Turun kaupunki.xlsx"/>
    <x v="20"/>
    <s v="Ilmoitus leirintäalueesta"/>
    <s v="Tee leirintäalueilmoitus seudun ympäristötoimelle, kun perustat leirintäaluetta."/>
    <s v="Leirintäalueilmoitus"/>
    <x v="1"/>
    <s v="0.5"/>
    <s v="2023, jos sähköinen lupajärjestelmä saadaan käyttöön"/>
    <s v="Vain elinkeinotoimintaa harjoittaville"/>
    <s v="Pieni volyyminen palvelu (0-5 kpl vuodessa)"/>
    <s v="Terveydensuojelulaki (763/1994)"/>
    <x v="1"/>
    <s v="Varsinais-Suomi"/>
    <s v="yli 100 000"/>
  </r>
  <r>
    <s v="Palvelut"/>
    <s v="PLupaus_Vaasa_2021.xlsx"/>
    <x v="9"/>
    <s v="Leirintäalueilmoitus"/>
    <s v="Leirintäalueen hyväksyminen"/>
    <s v="Leirintäalueilmoitus"/>
    <x v="1"/>
    <s v="0.5"/>
    <m/>
    <s v="Vain elinkeinotoimintaa harjoittaville"/>
    <s v="Huom. Ulkoilulaki (606/1973)"/>
    <s v="Terveydensuojelulaki (763/1994)"/>
    <x v="1"/>
    <s v="Pohjanmaa"/>
    <s v="40 001 - 100 000"/>
  </r>
  <r>
    <s v="Palvelut"/>
    <s v="Plupaus_2021_Jyväskylän kaupunki_2021.xlsx"/>
    <x v="13"/>
    <s v="KRP - Tulossa olevat palvelut: Yksityistiet / Kaupungin suostumus liikenteen ohjauslaitteen asentamiseksi"/>
    <s v="Ilmoitus / Lupa liikenteen ohjauslaitteen asentamiseksi yksityistielle"/>
    <s v="Liikenteenohjauslaitteiden sijoittaminen"/>
    <x v="0"/>
    <s v="1.0"/>
    <m/>
    <s v="Myös luonnollisille henkilöille"/>
    <m/>
    <s v="Tieliikennelaki (267/1981)"/>
    <x v="1"/>
    <s v="Keski-Suomi"/>
    <s v="yli 100 000"/>
  </r>
  <r>
    <s v="Palvelut"/>
    <s v="Plupaus_2021_Patentti- ja rekisterihal.xlsx"/>
    <x v="41"/>
    <s v="LEI -hakemukset"/>
    <m/>
    <s v="LEI -hakemukset"/>
    <x v="0"/>
    <s v="0.5"/>
    <s v="Myöhemmin"/>
    <s v="Vain elinkeinotoimintaa harjoittaville"/>
    <s v="YTJ asioinnin kehittäminen vuosina 2021-2023 erittäin laajamittaista Kaupparekisterilain uudistamisen takia. LEI tunnisterekisterin kustannusvastaavuus ei mahdollista laajamittaista kehittämistä."/>
    <m/>
    <x v="0"/>
    <s v="Työ- ja elinkeinoministeriö"/>
    <s v=""/>
  </r>
  <r>
    <s v="Palvelut"/>
    <s v="Plupaus_2021_Oulun kaupunki.xlsx"/>
    <x v="15"/>
    <s v="Liikenteenohjauslaitteiden asentaminen yksityisteille"/>
    <s v="Pysyvien liikenteenohjauslaitteiden sijoittaminen yksityisteille vaatii kaupungin luvan."/>
    <s v="Liikenteenohjauslaitteiden sijoittaminen"/>
    <x v="0"/>
    <s v="Ei digitoteutusta"/>
    <s v="Q1/2022"/>
    <s v="Myös luonnollisille henkilöille"/>
    <m/>
    <s v="Tieliikennelaki (267/1981)"/>
    <x v="1"/>
    <s v="Pohjois-Pohjanmaa"/>
    <s v="yli 100 000"/>
  </r>
  <r>
    <s v="Palvelut"/>
    <s v="Plupaus_2021_Pielaveden kunta.xlsx"/>
    <x v="49"/>
    <s v="Liikenteenohjauslaitteiden asentaminen yksityisteille"/>
    <s v="Pysyvien liikenteenohjauslaitteiden sijoittaminen yksityisteille vaatii kunnan luvan."/>
    <s v="Liikenteenohjauslaitteiden sijoittaminen"/>
    <x v="0"/>
    <s v="0.5"/>
    <s v="Myöhemmin"/>
    <s v="Vain elinkeinotoimintaa harjoittaville"/>
    <s v="Ohjelmistotoimittajasta johtuvat syyt: rekisteriperusteinen toisen puolesta asioinnin mahdollisuus puuttuu."/>
    <s v="Tieliikennelaki (267/1981)"/>
    <x v="1"/>
    <s v="Pohjois-Savo"/>
    <s v="alle 6001"/>
  </r>
  <r>
    <s v="Palvelut"/>
    <s v="PLupaus_Porvoonkaupunki_2021.xlsx"/>
    <x v="6"/>
    <s v="Liikenteenohjauslaitteiden asentaminen yksityisteille"/>
    <s v="Pysyvien liikenteenohjauslaitteiden sijoittaminen yksityisteille vaatii kaupungin luvan."/>
    <s v="Liikenteenohjauslaitteiden sijoittaminen"/>
    <x v="0"/>
    <s v="0.3"/>
    <s v="Myöhemmin"/>
    <s v="Myös luonnollisille henkilöille"/>
    <m/>
    <s v="Tieliikennelaki (267/1981)"/>
    <x v="1"/>
    <s v="Uusimaa"/>
    <s v="40 001 - 100 000"/>
  </r>
  <r>
    <s v="Palvelut"/>
    <s v="PLupaus_Pyhäjärvi_2021.xlsx"/>
    <x v="16"/>
    <s v="Liikenteenohjauslaitteiden asentaminen yksityisteille"/>
    <m/>
    <s v="Liikenteenohjauslaitteiden sijoittaminen"/>
    <x v="0"/>
    <s v="Ei digitoteutusta"/>
    <s v="Q4/2022"/>
    <s v="Myös luonnollisille henkilöille"/>
    <m/>
    <s v="Tieliikennelaki (267/1981)"/>
    <x v="1"/>
    <s v="Pohjois-Pohjanmaa"/>
    <s v="alle 6001"/>
  </r>
  <r>
    <s v="Palvelut"/>
    <s v="Plupaus_2021_Turun kaupunki.xlsx"/>
    <x v="20"/>
    <s v="Liikenteenohjauslaitteiden asentaminen yksityisteille"/>
    <s v="Pysyvien liikenteenohjauslaitteiden sijoittaminen yksityisteille vaatii kaupungin luvan."/>
    <s v="Liikenteenohjauslaitteiden sijoittaminen"/>
    <x v="0"/>
    <s v="Ei digitoteutusta"/>
    <m/>
    <s v="Vain elinkeinotoimintaa harjoittaville"/>
    <s v="Pieni volyyminen palvelu (noin 10 kpl vuodessa)"/>
    <s v="Tieliikennelaki (267/1981)"/>
    <x v="1"/>
    <s v="Varsinais-Suomi"/>
    <s v="yli 100 000"/>
  </r>
  <r>
    <s v="Palvelut"/>
    <s v="PLupaus_Vaasa_2021.xlsx"/>
    <x v="9"/>
    <s v="Liikenteenohjauslaitteiden sijoittaminen"/>
    <s v="Organisaatiomuutos on käynnissä  ja käynnissä on useita sähköiseen asiointiin liittyviä uudistuksia, joita ei ole vielä otettu täysimääräisesti käyttöön."/>
    <s v="Liikenteenohjauslaitteiden sijoittaminen"/>
    <x v="0"/>
    <s v="0.5"/>
    <s v="Myöhemmin"/>
    <s v="Myös luonnollisille henkilöille"/>
    <m/>
    <s v="Tieliikennelaki (267/1981)"/>
    <x v="1"/>
    <s v="Pohjanmaa"/>
    <s v="40 001 - 100 000"/>
  </r>
  <r>
    <s v="Palvelut"/>
    <s v="Traficom_Digipalvelulupaus_2021.XLSX"/>
    <x v="0"/>
    <s v="Lennonjohtajan/lennontiedottajan lupakirjahakemukset"/>
    <s v="Hae lennonjohtajan (ATCO) tai lennontiedottajan lupakirjaa, kelpuutusta, yksikköhyväksyntämerkintää tai lupakirjan merkintää."/>
    <s v="Lennonjohtajan/lennontiedottajan lupakirjahakemukset"/>
    <x v="0"/>
    <s v="0.9"/>
    <s v="Myöhemmin"/>
    <s v="Myös luonnollisille henkilöille"/>
    <s v="Yleinen taloudellinen tilanne"/>
    <m/>
    <x v="0"/>
    <s v="Liikenne- ja viestintäministeriö"/>
    <s v=""/>
  </r>
  <r>
    <s v="Palvelut"/>
    <s v="Traficom_Digipalvelulupaus_2021.XLSX"/>
    <x v="0"/>
    <s v="Lennonvarmistuspalvelun tarjoajan toimilupa tai lentomittausorganisaation hyväksyntä"/>
    <s v="Toimijan tulee hakea lupa ryhtyäkseen toimimaan luvanvaraisena toimijana"/>
    <s v="Lennonvarmistuspalvelun tarjoajan toimilupa tai lentomittausorganisaation hyväksyntä"/>
    <x v="0"/>
    <s v="0.3"/>
    <s v="Myöhemmin"/>
    <s v="Vain elinkeinotoimintaa harjoittaville"/>
    <s v="Yleinen taloudellinen tilanne"/>
    <m/>
    <x v="0"/>
    <s v="Liikenne- ja viestintäministeriö"/>
    <s v=""/>
  </r>
  <r>
    <s v="Palvelut"/>
    <s v="Traficom_Digipalvelulupaus_2021.XLSX"/>
    <x v="0"/>
    <s v="Lennonvarmistuspalveluun liittyvän poikkeamahakemuksen käsittely taikka luvan tai hyväksynnän peruuttaminen luvanhaltijan pyynnöstä"/>
    <s v="Luvanvarainen toimija voi hakea lupaa poiketa hyväksytyistä menettelyistä"/>
    <s v="Lennonvarmistuspalveluun liittyvän poikkeamahakemuksen käsittely taikka luvan tai hyväksynnän peruuttaminen luvanhaltijan pyynnöstä"/>
    <x v="0"/>
    <s v="0.3"/>
    <s v="Myöhemmin"/>
    <s v="Vain elinkeinotoimintaa harjoittaville"/>
    <s v="Yleinen taloudellinen tilanne"/>
    <m/>
    <x v="0"/>
    <s v="Liikenne- ja viestintäministeriö"/>
    <s v=""/>
  </r>
  <r>
    <s v="Palvelut"/>
    <s v="Traficom_Digipalvelulupaus_2021.XLSX"/>
    <x v="0"/>
    <s v="Lentokelpoisuuden tarkastuksen tilaus"/>
    <s v="Lentokelpoisuustarkastuksen tilaaminen viranomaiselta"/>
    <s v="Lentokelpoisuuden tarkastuksen tilaus"/>
    <x v="3"/>
    <s v="0.3"/>
    <s v="Myöhemmin"/>
    <s v="Myös luonnollisille henkilöille"/>
    <s v="Yleinen taloudellinen tilanne"/>
    <m/>
    <x v="0"/>
    <s v="Liikenne- ja viestintäministeriö"/>
    <s v=""/>
  </r>
  <r>
    <s v="Palvelut"/>
    <s v="Traficom_Digipalvelulupaus_2021.XLSX"/>
    <x v="0"/>
    <s v="Lentoliikenteen onnettomuuksista ja vaaratilanteista ilmoittaminen"/>
    <s v="Onnettomuuksista, vakavista vaaratilanteista ja poikkeamista siviili-ilmailussa Suomen alueella tai suomalaisella ilma-aluksella tai Suomessa myönnetyn lentotoimintaluvan nojalla on ilmoitettava Traficomille."/>
    <s v="Lentoliikenteen onnettomuuksista ja vaaratilanteista ilmoittaminen"/>
    <x v="1"/>
    <s v="0.5"/>
    <s v="Myöhemmin"/>
    <s v="Myös luonnollisille henkilöille"/>
    <s v="Yleinen taloudellinen tilanne"/>
    <m/>
    <x v="0"/>
    <s v="Liikenne- ja viestintäministeriö"/>
    <s v=""/>
  </r>
  <r>
    <s v="Palvelut"/>
    <s v="Palvelulupaus2021_PV.XLSX"/>
    <x v="47"/>
    <s v="Lentomeluilmoitukset"/>
    <s v="Mahdollisuus ilmoittaa lentomelusta aiheutuneista vahingoista."/>
    <s v="Lentomeluilmoitukset"/>
    <x v="1"/>
    <s v="0.3"/>
    <s v="Myöhemmin"/>
    <s v="Myös luonnollisille henkilöille"/>
    <m/>
    <m/>
    <x v="0"/>
    <s v="Puolustusministeriö"/>
    <s v=""/>
  </r>
  <r>
    <s v="Palvelut"/>
    <s v="Palvelulupaus2021_PV.XLSX"/>
    <x v="47"/>
    <s v="Lentonäytökset/ylilennot"/>
    <s v="Mahdollisuus esittää pyyntö lentonäytöksen / ylilennon toteutuksesta"/>
    <s v="Lentonäytökset/ylilennot"/>
    <x v="0"/>
    <s v="0.3"/>
    <s v="Myöhemmin"/>
    <s v="Vain elinkeinotoimintaa harjoittaville"/>
    <m/>
    <m/>
    <x v="0"/>
    <s v="Puolustusministeriö"/>
    <s v=""/>
  </r>
  <r>
    <s v="Palvelut"/>
    <s v="Traficom_Digipalvelulupaus_2021.XLSX"/>
    <x v="0"/>
    <s v="Lentotoimintailmoitus"/>
    <s v="Jokaisesta Suomen ilma-alusrekisteriin merkitystä ilma-aluksesta on tehtävä vuosittain tilastoilmoitus ilma-aluksella lennetyistä lennoista"/>
    <s v="Lentotoimintailmoitus"/>
    <x v="0"/>
    <s v="0.3"/>
    <s v="Myöhemmin"/>
    <s v="Myös luonnollisille henkilöille"/>
    <s v="Yleinen taloudellinen tilanne"/>
    <m/>
    <x v="0"/>
    <s v="Liikenne- ja viestintäministeriö"/>
    <s v=""/>
  </r>
  <r>
    <s v="Palvelut"/>
    <s v="PLupaus_Valvira_2021.xlsx"/>
    <x v="11"/>
    <s v="Lievästi denaturoidun väkiviinan myynti-ilmoitus"/>
    <s v="Se, joka myy lievästi denaturoitua väkiviinaa, on velvollinen ilmoittamaan toiminnan aloittamisesta Valviraan."/>
    <s v="Lievästi denaturoidun väkiviinan myynti-ilmoitus"/>
    <x v="1"/>
    <s v="0.3"/>
    <s v="Q2/2022"/>
    <s v="Vain elinkeinotoimintaa harjoittaville"/>
    <m/>
    <m/>
    <x v="0"/>
    <s v="Sosiaali- ja terveysministeriö"/>
    <s v=""/>
  </r>
  <r>
    <s v="Palvelut"/>
    <s v="Plupaus_Kuopio_2021.xlsx"/>
    <x v="2"/>
    <s v="Liiketoiminnan kehittämisneuvonta"/>
    <s v="Neuvontaa liiketoiminnan kehittämiseen jo toimivalle yritykselle."/>
    <s v="Liiketoiminnan kehittämisneuvonta"/>
    <x v="4"/>
    <s v="Ei digitoteutusta"/>
    <s v="Q4/2022"/>
    <s v="Vain elinkeinotoimintaa harjoittaville"/>
    <m/>
    <m/>
    <x v="1"/>
    <s v="Pohjois-Savo"/>
    <s v="yli 100 000"/>
  </r>
  <r>
    <s v="Palvelut"/>
    <s v="Vihdin kunnan YritysDigi VM palvelulupaus 2021.xlsx"/>
    <x v="55"/>
    <s v="Alkavan yrityksen sähköiset työkalut"/>
    <s v="Liiketoimintasuunnitelmapohjat ja laskurit"/>
    <s v="Liiketoiminnan kehittämisneuvonta"/>
    <x v="4"/>
    <s v="0.5"/>
    <s v="Myöhemmin"/>
    <s v="Myös luonnollisille henkilöille"/>
    <s v="Asiakkaiden digiosaaminen"/>
    <m/>
    <x v="1"/>
    <s v="Uusimaa"/>
    <s v="20 001 - 40 000"/>
  </r>
  <r>
    <s v="Palvelut"/>
    <s v="Plupaus_ALAVUS_2020.xlsx"/>
    <x v="12"/>
    <s v="Investointituki yritykselle"/>
    <s v="Yritys hakee investointitukea Hyrrä-palvelun kautta ely-keskukselta tai Leader-yhdistykseltä"/>
    <s v="Liiketoiminnan kehittämistuki"/>
    <x v="5"/>
    <s v="1.1"/>
    <m/>
    <m/>
    <s v="Valtakunnallinen palvelu, ylläpitäjä ruokavirasto. Osa asiakkaista haluaa yrityspalveluiden tuottmaa apua palvelun käytössä."/>
    <m/>
    <x v="1"/>
    <s v="Pohjois-Pohjanmaa"/>
    <s v="alle 6001"/>
  </r>
  <r>
    <s v="Palvelut"/>
    <s v="Plupaus_ALAVUS_2020.xlsx"/>
    <x v="12"/>
    <s v="Yksinyrittäjän tuki"/>
    <s v="Yksinyrittäjä voi hakea hänelle suunnattua koronatukea. Palvelu väliaikainen."/>
    <s v="Liiketoiminnan kehittämistuki"/>
    <x v="5"/>
    <s v="1.1"/>
    <m/>
    <m/>
    <m/>
    <m/>
    <x v="1"/>
    <s v="Pohjois-Pohjanmaa"/>
    <s v="alle 6001"/>
  </r>
  <r>
    <s v="Palvelut"/>
    <s v="Plupaus_Euran kunta_2020.10.08.xlsx"/>
    <x v="26"/>
    <s v="Yritystuet"/>
    <s v="Yritystuet, esim. koronatuet tunnistautumisella."/>
    <s v="Liiketoiminnan kehittämistuki"/>
    <x v="5"/>
    <s v="1.0"/>
    <m/>
    <m/>
    <m/>
    <m/>
    <x v="1"/>
    <s v="Satakunta"/>
    <s v="10 001 - 20 000"/>
  </r>
  <r>
    <s v="Palvelut"/>
    <s v="PLupaus_Helsinginkaupunki_2021.xlsx"/>
    <x v="8"/>
    <s v="Starttirahapäätös"/>
    <s v="Starttiraha on tuki aloittaville yrittäjille, jota myönnetään maksimissaan 12 kuukaudeksi 6 kuukauden jaksoissa. Tämä koskee Helsingin kuntakokeilun asiakkaita. Palvelu toteuttamisessa käytetään lähinnä valtiotoimijan toteuttamaa digiratkaisua, mutta paperihakemukset ja oikaisuvaatimukset käsitellään osittain manuaalisesti."/>
    <s v="Liiketoiminnan kehittämistuki"/>
    <x v="5"/>
    <s v="0.9"/>
    <m/>
    <s v="Vain elinkeinotoimintaa harjoittaville"/>
    <m/>
    <m/>
    <x v="1"/>
    <s v="Uusimaa"/>
    <s v="yli 100 000"/>
  </r>
  <r>
    <s v="Palvelut"/>
    <s v="PLupaus_Helsinginkaupunki_2021.xlsx"/>
    <x v="8"/>
    <s v="Helsinki-lisä"/>
    <s v="Helsinki-lisä on työnantajalle maksettava kaupungin harkinnanvarainen tuki, jota voivat hakea yksityisen ja kolmannen sektorin työnantajat, kun ovat työllistäneet kohderyhmään kuuluvan helsinkiläisen työttömän."/>
    <s v="Liiketoiminnan kehittämistuki"/>
    <x v="5"/>
    <s v="0.3"/>
    <s v="Q2/2022"/>
    <s v="Vain elinkeinotoimintaa harjoittaville"/>
    <s v="Helsinki-lisän digitalisointi kuuluu YJDH-projektikokonaisuuteen (Yritysten ja järjestöjen digitaalinen Helsinki-hanke). Kehitettävässä Helsinki-lisän digitaalisessa palvelussa tullaan käyttämään kaupunkiyhteisiä komponentteja (mm. puolesta asiointi). Edellä mainittujen aikataulut vaikuttavat suoraan Helsinki-lisä palveluun."/>
    <m/>
    <x v="1"/>
    <s v="Uusimaa"/>
    <s v="yli 100 000"/>
  </r>
  <r>
    <s v="Palvelut"/>
    <s v="PLupaus_Helsinginkaupunki_2021.xlsx"/>
    <x v="8"/>
    <s v="Liikuntapalvelu, laitosavustushakemus"/>
    <s v="Urheilulaitokset ja -säätiöt voivat hakea avustusta toimintaansa."/>
    <s v="Liiketoiminnan kehittämistuki"/>
    <x v="5"/>
    <m/>
    <m/>
    <s v="Vain elinkeinotoimintaa harjoittaville"/>
    <m/>
    <m/>
    <x v="1"/>
    <s v="Uusimaa"/>
    <s v="yli 100 000"/>
  </r>
  <r>
    <s v="Palvelut"/>
    <s v="Plupaus_2021_Jyväskylän kaupunki_2021.xlsx"/>
    <x v="13"/>
    <s v="KRP - Yksityistieavustukset"/>
    <s v="Yksityisteiden asiamiehet voivat hakea yksityistien hoidolle tukea kaupungilta"/>
    <s v="Liiketoiminnan kehittämistuki"/>
    <x v="5"/>
    <s v="0.3"/>
    <s v="Q4/2022"/>
    <s v="Myös luonnollisille henkilöille"/>
    <m/>
    <s v="Yksityistielaki 560/2018"/>
    <x v="1"/>
    <s v="Keski-Suomi"/>
    <s v="yli 100 000"/>
  </r>
  <r>
    <s v="Palvelut"/>
    <s v="Plupaus_2021_Jyväskylän kaupunki_2021.xlsx"/>
    <x v="13"/>
    <s v="ELTY - Yrityspalveluseteli, palvelun tuottaja"/>
    <s v="Yrityksille haettava kehittämisen avustus, palvelun tuottajan osio"/>
    <s v="Liiketoiminnan kehittämistuki"/>
    <x v="5"/>
    <s v="0.9"/>
    <s v="Q4/2022"/>
    <s v="Vain elinkeinotoimintaa harjoittaville"/>
    <m/>
    <m/>
    <x v="1"/>
    <s v="Keski-Suomi"/>
    <s v="yli 100 000"/>
  </r>
  <r>
    <s v="Palvelut"/>
    <s v="Plupaus_2021_Jyväskylän kaupunki_2021.xlsx"/>
    <x v="13"/>
    <s v="ELTY - Yksinyrittäjän avustus (Korona)"/>
    <s v="Yksinyrittäjille haettava Korona-avustus"/>
    <s v="Liiketoiminnan kehittämistuki"/>
    <x v="5"/>
    <s v="1.0"/>
    <m/>
    <s v="Myös luonnollisille henkilöille"/>
    <m/>
    <m/>
    <x v="1"/>
    <s v="Keski-Suomi"/>
    <s v="yli 100 000"/>
  </r>
  <r>
    <s v="Palvelut"/>
    <s v="Plupaus_2021_Jyväskylän kaupunki_2021.xlsx"/>
    <x v="13"/>
    <s v="SOTE - Sosiaali- ja terveyspalvelujen avustukset"/>
    <s v="Sosiaali- ja terveyspalveluita haettavat avustulset"/>
    <s v="Liiketoiminnan kehittämistuki"/>
    <x v="5"/>
    <s v="1.0"/>
    <m/>
    <s v="Myös luonnollisille henkilöille"/>
    <m/>
    <m/>
    <x v="1"/>
    <s v="Keski-Suomi"/>
    <s v="yli 100 000"/>
  </r>
  <r>
    <s v="Palvelut"/>
    <s v="Plupaus_2021_Jyväskylän kaupunki_2021.xlsx"/>
    <x v="13"/>
    <s v="ELTY - Yrityspalveluseteli, setelin hakija"/>
    <s v="Yrityksille haettava kehittämisen avustus, kehittämisen palvelun käyttäjän osio"/>
    <s v="Liiketoiminnan kehittämistuki"/>
    <x v="5"/>
    <s v="1.0"/>
    <m/>
    <s v="Vain elinkeinotoimintaa harjoittaville"/>
    <m/>
    <m/>
    <x v="1"/>
    <s v="Keski-Suomi"/>
    <s v="yli 100 000"/>
  </r>
  <r>
    <s v="Palvelut"/>
    <s v="Plupaus_2021_Jyväskylän kaupunki_2021.xlsx"/>
    <x v="13"/>
    <s v="SOTE - Palvelusetelit"/>
    <s v="Effector / Palse - integraatio palvelutuottajille"/>
    <s v="Liiketoiminnan kehittämistuki"/>
    <x v="5"/>
    <s v="1.1"/>
    <m/>
    <s v="Vain elinkeinotoimintaa harjoittaville"/>
    <s v="Integraatio saatavilla perustellusti."/>
    <m/>
    <x v="1"/>
    <s v="Keski-Suomi"/>
    <s v="yli 100 000"/>
  </r>
  <r>
    <s v="Palvelut"/>
    <s v="PLupaus_Jämsä_2021.xlsx"/>
    <x v="42"/>
    <s v="Jämsä-lisä"/>
    <s v="Asiakas tulostaa täyttää ja tulostaa pdf lomakkeen ja toimittaa sen postin välityksellä tai suojatulla sähköpostilla, mikäli mahdollista."/>
    <s v="Liiketoiminnan kehittämistuki"/>
    <x v="5"/>
    <s v="0.3"/>
    <s v="Myöhemmin"/>
    <s v="Vain elinkeinotoimintaa harjoittaville"/>
    <m/>
    <m/>
    <x v="1"/>
    <s v="Keski-Suomi"/>
    <s v="20 001 - 40 000"/>
  </r>
  <r>
    <s v="Palvelut"/>
    <s v="Plupaus_Kankaanpään kaupunki_2020.xlsx"/>
    <x v="40"/>
    <s v="Kuntien jakama yksinyrittäjien koronatuki"/>
    <s v="Yksinyrittäjien oli mahdollista hakea kaupungilta yksinyrittäjän tukea ajanjaksolla 04-09/2020. Sähköinen haku tapahtui Porin kaupungin sähköisen asiointipalvelun kautta, Porin oman yksinyrittäjätukihaun rinnalla, heidän järjestelmää hyödyntäen. Järjestelmästä hakemukset ohjautuivat Kankaanpään kaupungille käsiteltäväksi. Sähköisen tukihaun rinnalla asiakkaan oli mahdollista vaihtoehtoisesti ladata Kankaanpään www-sivuilta täytettävä lomake, jonka sitten toimittaa sähköpostitse/paperisena kaupungin kirjaamoon. Sähköistä hakemusta jätettäessä vahva tunnistautuminen, ei kuitenkaan enää myöhemmissä prosessin vaiheissa/tiedonvälityksessä."/>
    <s v="Liiketoiminnan kehittämistuki"/>
    <x v="5"/>
    <s v="0.5"/>
    <m/>
    <s v="Vain elinkeinotoimintaa harjoittaville"/>
    <s v="Tämä yksinyrittäjätukihaku oli koronasta johtuvana toivottavasti kertaluonteinen, tätä nimenomaista prosessia ei siten jälkikäteen ole tarkoituksenmukaista digitalisoida. Voidaan kuitenkin olettaa, että jotain vastaavanlaista voisi olla tulossa tulevaisuudessakin. Ja jopa voidaan toivoakin ja tehdä työtä sen eteen, että kuntien elinkeinopalveluilla voisi tulevaisuudessa olla joidenkin tukien/avustusten myöntämisessä rooli. Yritystuen sähköisen hakemustenjättämisen jälkeisissä prosessivaiheissa tulisi sitten olemaan paljonkin hiomisen varaa,  jos jokin tuki uudelleen tulee kaupungin kautta haettavaksi. Mihin järjestelmään saapunut hakemus istutetaan&quot;, kytkennät kaupungin viranhaltijapäätösjärjestelmään ja rahaliikennejärjestelmään. Viestintä asiakkaan suuntaan saapuneen hakemuksen jälkeen.&quot;"/>
    <m/>
    <x v="1"/>
    <s v="Satakunta"/>
    <s v="10 001 - 20 000"/>
  </r>
  <r>
    <s v="Palvelut"/>
    <s v="Plupaus_KOLARIN Kunta_2020.xlsx"/>
    <x v="53"/>
    <s v="Valtion yksinyrittäjän korona-avustus"/>
    <s v="2000 euron korona-avustuksen järjestäminen digitaalisesti, hankittu Visma-palvelu tätä varten"/>
    <s v="Liiketoiminnan kehittämistuki"/>
    <x v="5"/>
    <s v="1.0"/>
    <m/>
    <s v="Vain elinkeinotoimintaa harjoittaville"/>
    <s v="Resurssit, asiakkaiden osaaminen ja valmiustaso digitaalisten palveluiden hyödyntämiseen"/>
    <m/>
    <x v="1"/>
    <s v="Lappi"/>
    <s v="alle 6001"/>
  </r>
  <r>
    <s v="Palvelut"/>
    <s v="Plupaus_Kuopio_2021.xlsx"/>
    <x v="2"/>
    <s v="Vesiosuuskunta-avustukset"/>
    <s v="Vesihuollon suunnittelua ja rakentamista on mahdollista avustaa. Avustukset ovat harkinnanvaraisia."/>
    <s v="Liiketoiminnan kehittämistuki"/>
    <x v="5"/>
    <s v="0.3"/>
    <s v="Q4/2022"/>
    <s v="Vain elinkeinotoimintaa harjoittaville"/>
    <m/>
    <s v="Vesihuoltolaki (119/2001)"/>
    <x v="1"/>
    <s v="Pohjois-Savo"/>
    <s v="yli 100 000"/>
  </r>
  <r>
    <s v="Palvelut"/>
    <s v="Plupaus_2021_Lieksan kaupunki.xlsx"/>
    <x v="46"/>
    <s v="Yksinyrittäjien koronatuki"/>
    <s v="määräaikainen"/>
    <s v="Liiketoiminnan kehittämistuki"/>
    <x v="5"/>
    <s v="0.9"/>
    <m/>
    <s v="Vain elinkeinotoimintaa harjoittaville"/>
    <m/>
    <m/>
    <x v="1"/>
    <s v="Pohjois-Karjala"/>
    <s v="10 001 - 20 000"/>
  </r>
  <r>
    <s v="Palvelut"/>
    <s v="Plupaus_2021_Lipertek Oy.xlsx"/>
    <x v="56"/>
    <s v="Yrityspalveluseteli"/>
    <s v="Yrityksen kehittämiseen tarkoitettu yrityspalveluseteli liperiläisille yrityksille"/>
    <s v="Liiketoiminnan kehittämistuki"/>
    <x v="5"/>
    <s v="0.5"/>
    <s v="Q2/2022"/>
    <s v="Vain elinkeinotoimintaa harjoittaville"/>
    <s v="kustannukset, yrityksen verkkosivujen rakenne"/>
    <m/>
    <x v="2"/>
    <s v="Pohjois-Karjala"/>
    <s v="10 001 - 20 000"/>
  </r>
  <r>
    <s v="Palvelut"/>
    <s v="Plupaus_2021_Lipertek Oy.xlsx"/>
    <x v="56"/>
    <s v="Yksinyrittäjien korona-avustus"/>
    <s v="Määräaikainen/loppunut"/>
    <s v="Liiketoiminnan kehittämistuki"/>
    <x v="5"/>
    <s v="0.9"/>
    <m/>
    <s v="Vain elinkeinotoimintaa harjoittaville"/>
    <m/>
    <m/>
    <x v="2"/>
    <s v="Pohjois-Karjala"/>
    <s v="10 001 - 20 000"/>
  </r>
  <r>
    <s v="Palvelut"/>
    <s v="Plupaus_Mikkeli_2020.xlsx"/>
    <x v="14"/>
    <s v="Yleiset yritysten avustukset"/>
    <s v="Sähköisellä tunnistautumisella varustettu lomake, joka käsitellään kokonaan sähköisesti Fujitsun CaseM -järjestelmässä. Vastuu: Hallintopalvelut"/>
    <s v="Liiketoiminnan kehittämistuki"/>
    <x v="5"/>
    <s v="1.0"/>
    <m/>
    <m/>
    <m/>
    <m/>
    <x v="1"/>
    <s v="Etelä-Savo"/>
    <s v="40 001 - 100 000"/>
  </r>
  <r>
    <s v="Palvelut"/>
    <s v="Plupaus_2021_Paltamon kunta.xlsx"/>
    <x v="57"/>
    <s v="Yrityspalvelusetelin haku"/>
    <s v="Kunta tukee yritysten kehittämishankkeita"/>
    <s v="Liiketoiminnan kehittämistuki"/>
    <x v="5"/>
    <s v="1.0"/>
    <s v="Myöhemmin"/>
    <s v="Vain elinkeinotoimintaa harjoittaville"/>
    <s v="resurssit"/>
    <m/>
    <x v="1"/>
    <s v="Kainuu"/>
    <s v="alle 6001"/>
  </r>
  <r>
    <s v="Palvelut"/>
    <s v="PLupaus_Porvoonkaupunki_2021.xlsx"/>
    <x v="6"/>
    <s v="Avustukset yrityksille, yhdistyksille ja yhteisöille"/>
    <s v="Kuntalisä, kun palkkaat työttömän porvoolaisen palkkatuettuun työsuhteeseen tai oppisopimustyösuhteeseen, voit hakea kuntalisää työntekijän palkkakustannuksiin."/>
    <s v="Liiketoiminnan kehittämistuki"/>
    <x v="5"/>
    <s v="Ei digitoteutusta"/>
    <s v="Q4/2022"/>
    <s v="Vain elinkeinotoimintaa harjoittaville"/>
    <s v="Resurssivaje"/>
    <m/>
    <x v="1"/>
    <s v="Uusimaa"/>
    <s v="40 001 - 100 000"/>
  </r>
  <r>
    <s v="Palvelut"/>
    <s v="Plupaus_2021_Raaseporin kaupunki.xlsx"/>
    <x v="25"/>
    <s v="Yksinyrittäjätuki"/>
    <s v="Novago on vastaanottanut viiden kunnan alueelta yksinyrittäjille suunnatun koronatuen kaikki hakemukset ja käsitellyt nämä kuntien lopullista päätöstä varten. Koko prosessi on hoidettu digitaalisesti/sähköisesti ja mikäli asiakas on jättänyt puutteellisen hakemuksen on käsittelijä ollut asiakkaaseen yhteydessä joko puhelimitse tai sähköpostitse. Vahvaa tunnistautumista on hyödynnetty tukihakemuksen yhteydessä. Vaikka palvelu muutoin täyttää tavoitetason, toisen puolesta rekisteröiminen ei kuitenkaan tässä palvelussa ole mahdollista, sillä tuki on henkilökohtainen."/>
    <s v="Liiketoiminnan kehittämistuki"/>
    <x v="5"/>
    <s v="1.0"/>
    <s v="Q2/2020"/>
    <s v="Vain elinkeinotoimintaa harjoittaville"/>
    <s v="Ainoastaan asiakkaan tietotaito koskien sähköistä asiointia on voinut muodostua esteeksi, mutta nämä esteet ollaan poistettu henkilökohtaisella palvelulla/neuvonnalla."/>
    <m/>
    <x v="1"/>
    <s v="Uusimaa"/>
    <s v="20 001 - 40 000"/>
  </r>
  <r>
    <s v="Palvelut"/>
    <s v="Plupaus_2021_Rovaniemi (1).xlsx"/>
    <x v="18"/>
    <s v="Yrityspalveluseteli"/>
    <s v="Setelillä rahoitetaan yrityksen kehittämistoimenpiteitä."/>
    <s v="Liiketoiminnan kehittämistuki"/>
    <x v="5"/>
    <s v="1.0"/>
    <s v="Q4/2020"/>
    <s v="Vain elinkeinotoimintaa harjoittaville"/>
    <m/>
    <m/>
    <x v="1"/>
    <s v="Lappi"/>
    <s v="40 001 - 100 000"/>
  </r>
  <r>
    <s v="Palvelut"/>
    <s v="Plupaus_Teuvan kunta_2020.xlsx"/>
    <x v="19"/>
    <s v="Kunnan myöntämä yksinyrittäjäntuki"/>
    <s v="Yksinyrittäjä voi hakea toimintatukea kunnalta"/>
    <s v="Liiketoiminnan kehittämistuki"/>
    <x v="5"/>
    <s v="1.0"/>
    <s v="Myöhemmin"/>
    <s v="Vain elinkeinotoimintaa harjoittaville"/>
    <s v="Haku loppuu 30.9.2020. Toteutusta voidaan käyttää jatkossa muissa vastaavissa hauissa, ja se on päivitettävissä tasolle 1.1"/>
    <m/>
    <x v="2"/>
    <s v="Etelä-Pohjanmaa"/>
    <s v="alle 6001"/>
  </r>
  <r>
    <s v="Palvelut"/>
    <s v="Plupaus_2021_Turun kaupunki.xlsx"/>
    <x v="20"/>
    <s v="Korotettu Turku-lisä"/>
    <s v="Kuntalisä on tuki 3. sektorin toimijoille (järjestöt, yhdistykset ja säätiöt) vaikeasti työllistyvän henkilön palkkaukseen siltä osin kuin palkkatuki ei kata"/>
    <s v="Liiketoiminnan kehittämistuki"/>
    <x v="5"/>
    <s v="1.0"/>
    <m/>
    <s v="Vain elinkeinotoimintaa harjoittaville"/>
    <m/>
    <m/>
    <x v="1"/>
    <s v="Varsinais-Suomi"/>
    <s v="yli 100 000"/>
  </r>
  <r>
    <s v="Palvelut"/>
    <s v="Plupaus_Vantaa_2020.xlsx"/>
    <x v="58"/>
    <s v="Vantaan Yksinyrittäjän koronatuen haku"/>
    <s v="Mahdollisuus hakea tukea COVID-19 viruksen johdosta tukea"/>
    <s v="Liiketoiminnan kehittämistuki"/>
    <x v="5"/>
    <s v="0.5"/>
    <s v="Q4/2022"/>
    <m/>
    <s v="tilapäinen palvelu"/>
    <m/>
    <x v="1"/>
    <s v="Uusimaa"/>
    <s v="yli 100 000"/>
  </r>
  <r>
    <s v="Palvelut"/>
    <s v="PLupaus_Helsinginkaupunki_2021.xlsx"/>
    <x v="8"/>
    <s v="Ketterän (kioskin) luvan ennakkoneuvottelu"/>
    <m/>
    <s v="Liikkuvasta elintarvikehuoneistosta ilmoittaminen"/>
    <x v="3"/>
    <s v="Ei digitoteutusta"/>
    <m/>
    <m/>
    <m/>
    <s v="Elintarvikelaki (23/2006)"/>
    <x v="1"/>
    <s v="Uusimaa"/>
    <s v="yli 100 000"/>
  </r>
  <r>
    <s v="Palvelut"/>
    <s v="PLupaus_Helsinginkaupunki_2021.xlsx"/>
    <x v="8"/>
    <s v="Ketterän kioskin paikan varaaminen"/>
    <s v="Kioskipaikat ovat jäätelön, grillituotteiden tai muiden elintarvikkeiden myyntiin tarkoitettuja myyntipaikkoja."/>
    <s v="Liikkuvasta elintarvikehuoneistosta ilmoittaminen"/>
    <x v="3"/>
    <s v="0.5"/>
    <m/>
    <m/>
    <m/>
    <s v="Elintarvikelaki (23/2006)"/>
    <x v="1"/>
    <s v="Uusimaa"/>
    <s v="yli 100 000"/>
  </r>
  <r>
    <s v="Palvelut"/>
    <s v="PLupaus_Helsinginkaupunki_2021.xlsx"/>
    <x v="8"/>
    <s v="Ketterät kioskit (sopimuksen tekeminen)"/>
    <s v="Ketterä kioski on liikkuva elintarvikekioski eli ruokarekka. Se on rekisteröity moottoriajoneuvo tai vaunu, josta myydään elintarvikkeita. Sillä ei ole omaa pysyvää myyntipaikkaa, vaan kioski tuo tullessaan kaiken tarvitsemansa ja vie lähtiessään jätteet pois."/>
    <s v="Liikkuvasta elintarvikehuoneistosta ilmoittaminen"/>
    <x v="3"/>
    <s v="Ei digitoteutusta"/>
    <m/>
    <m/>
    <m/>
    <s v="Elintarvikelaki (23/2006)"/>
    <x v="1"/>
    <s v="Uusimaa"/>
    <s v="yli 100 000"/>
  </r>
  <r>
    <s v="Palvelut"/>
    <s v="PLupaus_Pyhäjärvi_2021.xlsx"/>
    <x v="16"/>
    <s v="Liikkuvasta elintarvikehuoneistosta ilmoittaminen"/>
    <m/>
    <s v="Liikkuvasta elintarvikehuoneistosta ilmoittaminen"/>
    <x v="1"/>
    <s v="0.3"/>
    <s v="Q4/2022"/>
    <s v="Vain elinkeinotoimintaa harjoittaville"/>
    <m/>
    <s v="Elintarvikelaki (23/2006)"/>
    <x v="1"/>
    <s v="Pohjois-Pohjanmaa"/>
    <s v="alle 6001"/>
  </r>
  <r>
    <s v="Palvelut"/>
    <s v="Plupaus_2021_Rovaniemi (1).xlsx"/>
    <x v="18"/>
    <s v="Liikuntapaikkojen varaaminen"/>
    <s v="Tilat ja paikat varataan sähköisen järjestelmän kautta. Sähköistä maksamista ei vielä ole, lasku lähtee automaattisesti. Vahva tunnistautuminen löytyy."/>
    <s v="Liikuntapaikat"/>
    <x v="0"/>
    <s v="0.9"/>
    <s v="Myöhemmin"/>
    <s v="Myös luonnollisille henkilöille"/>
    <s v="Ei vielä maksuominaisuutta."/>
    <m/>
    <x v="1"/>
    <s v="Lappi"/>
    <s v="40 001 - 100 000"/>
  </r>
  <r>
    <s v="Palvelut"/>
    <s v="Plupaus_2021_Utajärven kunta.xlsx"/>
    <x v="3"/>
    <s v="Liikuntapaikat"/>
    <s v="Utajärven kunnassa on hyvät mahdollisuudet liikunnan harrastamiseen; liikuntapaikkoja on sekä kesä- että talviurheiluun."/>
    <s v="Liikuntapaikat"/>
    <x v="3"/>
    <s v="1.0"/>
    <m/>
    <s v="Myös luonnollisille henkilöille"/>
    <m/>
    <m/>
    <x v="1"/>
    <s v="Pohjois-Pohjanmaa"/>
    <s v="alle 6001"/>
  </r>
  <r>
    <s v="Palvelut"/>
    <s v="Plupaus_Kuopio_2021.xlsx"/>
    <x v="2"/>
    <s v="Liikuntapaikat ja vapaa-ajan tilat"/>
    <s v="Kuopiossa voi harrastaa monipuolista liikuntaa. Löytyy 2 uimahallia, 2 jäähallia, monitoimihalli ja monia muita tiloja liikkumiseen."/>
    <s v="Liikuntapaikat ja vapaa-ajan tilat"/>
    <x v="3"/>
    <s v="Ei digitoteutusta"/>
    <m/>
    <s v="Myös luonnollisille henkilöille"/>
    <m/>
    <m/>
    <x v="1"/>
    <s v="Pohjois-Savo"/>
    <s v="yli 100 000"/>
  </r>
  <r>
    <s v="Palvelut"/>
    <s v="PLupaus_Porvoonkaupunki_2021.xlsx"/>
    <x v="6"/>
    <s v="Liikuntatilojen ja -kenttien vuokraus"/>
    <s v="Seurat ja yhdistykset voivat varata tiloja"/>
    <s v="Liikuntatilojen ja -kenttien vuokraus"/>
    <x v="3"/>
    <s v="0.5"/>
    <s v="Myöhemmin"/>
    <s v="Myös luonnollisille henkilöille"/>
    <s v="Tunnistautuminen / maksu / ohjelma"/>
    <m/>
    <x v="1"/>
    <s v="Uusimaa"/>
    <s v="40 001 - 100 000"/>
  </r>
  <r>
    <s v="Palvelut"/>
    <s v="Plupaus_2021_Oulun kaupunki.xlsx"/>
    <x v="15"/>
    <s v="Vapautus viemäriverkostoon tai talousvesijohtoon liittymisestä"/>
    <m/>
    <s v="Liittyminen vesi- ja viemäriverkostoon"/>
    <x v="0"/>
    <s v="0.3"/>
    <s v="Q4/2021"/>
    <s v="Myös luonnollisille henkilöille"/>
    <s v="Tulossa ePermitiin"/>
    <s v="Vesihuoltolaki (119/2001)"/>
    <x v="1"/>
    <s v="Pohjois-Pohjanmaa"/>
    <s v="yli 100 000"/>
  </r>
  <r>
    <s v="Palvelut"/>
    <s v="Plupaus_2021_Utajärven kunta.xlsx"/>
    <x v="3"/>
    <s v="Liittyminen vesi- ja viemäriverkostoon"/>
    <s v="Kun kiinteistönomistaja haluaa liittää kiinteistön vesihuoltolaitoksen vesijohtoon ja jätevesiviemäriin, on käännyttävä vesihuoltolaitoksen puoleen."/>
    <s v="Liittyminen vesi- ja viemäriverkostoon"/>
    <x v="0"/>
    <s v="0.3"/>
    <s v="Q4/2022"/>
    <s v="Myös luonnollisille henkilöille"/>
    <m/>
    <s v="Vesihuoltolaki (119/2001)"/>
    <x v="1"/>
    <s v="Pohjois-Pohjanmaa"/>
    <s v="alle 6001"/>
  </r>
  <r>
    <s v="Palvelut"/>
    <s v="Plupaus_ALAVUS_2020.xlsx"/>
    <x v="12"/>
    <s v="Maatalousyrittäjän lomituspalvelut"/>
    <s v="Maatalousyrittäjä hakee vuosilomitusta, sijaisapua ja maksullista lomittaja-apua, turkistuottaja hakee vuosilomaa ja lisävapaata"/>
    <s v="Lomituspalvelu"/>
    <x v="0"/>
    <s v="1.1"/>
    <m/>
    <m/>
    <s v="Valtakunnallinen palvelu, ylläpitäjä ruokavirasto. Osa asiakkaista haluaa lomituspalvleujen tuottamaa apua palvelun käytössä."/>
    <s v="Maatalousyrittäjien lomituspalvelulaki (1231/1996)"/>
    <x v="1"/>
    <s v="Pohjois-Pohjanmaa"/>
    <s v="alle 6001"/>
  </r>
  <r>
    <s v="Palvelut"/>
    <s v="Plupaus_2021_Jyväskylän kaupunki_2021.xlsx"/>
    <x v="13"/>
    <s v="KRP - Maatalousyrittäjien lomituspalvelut"/>
    <s v="Lomittaja-apu maatalousyrittäjille ja turkistuottajille"/>
    <s v="Lomituspalvelu"/>
    <x v="0"/>
    <s v="0.3"/>
    <s v="Q4/2022"/>
    <s v="Myös luonnollisille henkilöille"/>
    <s v="Ulkoistettu Keuruulle"/>
    <s v="Maatalousyrittäjien lomituspalvelulaki (1231/1996)"/>
    <x v="1"/>
    <s v="Keski-Suomi"/>
    <s v="yli 100 000"/>
  </r>
  <r>
    <s v="Palvelut"/>
    <s v="Plupaus_Kuopio_2021.xlsx"/>
    <x v="2"/>
    <s v="Maatalousyrittäjien lomituspalvelut"/>
    <s v="Lomituspalveluiden tarkoitus on turvata maatalousyrityksen keskeytymätön toiminta yrittäjän loma-ajaksi."/>
    <s v="Lomituspalvelu"/>
    <x v="3"/>
    <s v="1.0"/>
    <m/>
    <s v="Vain elinkeinotoimintaa harjoittaville"/>
    <m/>
    <s v="Maatalousyrittäjien lomituspalvelulaki (1231/1996)"/>
    <x v="1"/>
    <s v="Pohjois-Savo"/>
    <s v="yli 100 000"/>
  </r>
  <r>
    <s v="Palvelut"/>
    <s v="Plupaus_2021_Ristijärven kunta.xlsx"/>
    <x v="17"/>
    <s v="Turkistuottajien lomituspalvelut"/>
    <s v="Turkistuottaja hakee lomatoimistosta vuosilomaa ja lisävapaata."/>
    <s v="Lomituspalvelu"/>
    <x v="0"/>
    <s v="0.3"/>
    <s v="Q1/2022"/>
    <s v="Myös luonnollisille henkilöille"/>
    <s v="Lakimuutoksen aikataulu viivästyy."/>
    <s v="Maatalousyrittäjien lomituspalvelulaki (1231/1996)"/>
    <x v="1"/>
    <s v="Kainuu"/>
    <s v="alle 6001"/>
  </r>
  <r>
    <s v="Palvelut"/>
    <s v="Plupaus_RISTIJARVI_2020.xlsx"/>
    <x v="17"/>
    <s v="Turkistuottajien lomituspalvelut"/>
    <s v="Turkistuottaja hakee lomatoimistosta vuosilomaa ja lisävapaata."/>
    <s v="Lomituspalvelu"/>
    <x v="0"/>
    <s v="0.3"/>
    <s v="Q1/2022"/>
    <s v="Myös luonnollisille henkilöille"/>
    <s v="Lakimuutoksen aikataulu viivästyy."/>
    <s v="Maatalousyrittäjien lomituspalvelulaki (1231/1996)"/>
    <x v="1"/>
    <s v="Kainuu"/>
    <s v="alle 6001"/>
  </r>
  <r>
    <s v="Palvelut"/>
    <s v="Plupaus_2021_Ristijärven kunta.xlsx"/>
    <x v="17"/>
    <s v="Maatalousyrittäjien lomituspalvelut"/>
    <s v="Maatalousyrittäjä hakee lomatoimistosta  vuosilomalomitusta, sijaisapua ja maksullista lomittaja-apua."/>
    <s v="Lomituspalvelu"/>
    <x v="0"/>
    <s v="0.9"/>
    <m/>
    <s v="Myös luonnollisille henkilöille"/>
    <m/>
    <s v="Maatalousyrittäjien lomituspalvelulaki (1231/1996)"/>
    <x v="1"/>
    <s v="Kainuu"/>
    <s v="alle 6001"/>
  </r>
  <r>
    <s v="Palvelut"/>
    <s v="Plupaus_RISTIJARVI_2020.xlsx"/>
    <x v="17"/>
    <s v="Maatalousyrittäjien lomituspalvelut"/>
    <s v="Maatalousyrittäjä hakee lomatoimistosta  vuosilomalomitusta, sijaisapua ja maksullista lomittaja-apua."/>
    <s v="Lomituspalvelu"/>
    <x v="0"/>
    <s v="0.9"/>
    <m/>
    <s v="Myös luonnollisille henkilöille"/>
    <m/>
    <m/>
    <x v="1"/>
    <s v="Kainuu"/>
    <s v="alle 6001"/>
  </r>
  <r>
    <s v="Palvelut"/>
    <s v="Traficom_Digipalvelulupaus_2021.XLSX"/>
    <x v="0"/>
    <s v="Lisäkilpihakemus"/>
    <s v="Traficom voi myöntää luvan tilapäistä lisäkilpeä varten tarvittaessa."/>
    <s v="Lisäkilpihakemus"/>
    <x v="0"/>
    <s v="0.5"/>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0"/>
    <s v="Liikenne- ja viestintäministeriö"/>
    <s v=""/>
  </r>
  <r>
    <s v="Palvelut"/>
    <s v="PLupaus_Helsinginkaupunki_2021.xlsx"/>
    <x v="8"/>
    <s v="Luontotietojärjestelmän käyttöoikeushakemus"/>
    <s v="Luontotietojärjestelmässä voi tutustua Helsingin monipuoliseen luontoon. Keskeisimpiä luontoaineistoja ovat luonnonsuojelukohteet ja sadat muut arvokkaat luontokohteet."/>
    <s v="Luontotietojärjestelmän käyttöoikeushakemus"/>
    <x v="3"/>
    <s v="0.5"/>
    <m/>
    <m/>
    <m/>
    <m/>
    <x v="1"/>
    <s v="Uusimaa"/>
    <s v="yli 100 000"/>
  </r>
  <r>
    <s v="Palvelut"/>
    <s v="Plupaus_ALAVUS_2020.xlsx"/>
    <x v="12"/>
    <s v="Maa-ainesluvat"/>
    <s v="Yrittäjä ilmoittaa vuotuiset maa-ainesten ottomäärät."/>
    <s v="Maa-aineslupa"/>
    <x v="0"/>
    <s v="1.1"/>
    <m/>
    <m/>
    <m/>
    <s v="Maa-aineslaki (555/1981)"/>
    <x v="1"/>
    <s v="Pohjois-Pohjanmaa"/>
    <s v="alle 6001"/>
  </r>
  <r>
    <s v="Palvelut"/>
    <s v="Plupaus_2021_Jyväskylän kaupunki_2021.xlsx"/>
    <x v="13"/>
    <s v="KRP - Ympäristönsuojelun luvat: Maa-aineslupa"/>
    <s v="Lupa maa-aineksen ottamiseksi pois kuljetettavaksi"/>
    <s v="Maa-aineslupa"/>
    <x v="0"/>
    <s v="1.0"/>
    <m/>
    <s v="Myös luonnollisille henkilöille"/>
    <m/>
    <s v="Maa-aineslaki (555/1981)"/>
    <x v="1"/>
    <s v="Keski-Suomi"/>
    <s v="yli 100 000"/>
  </r>
  <r>
    <s v="Palvelut"/>
    <s v="Plupaus_Kuopio_2021.xlsx"/>
    <x v="2"/>
    <s v="Maa-ainesten ottamiseen liittyvä ilmoitus ja luvat"/>
    <s v="Maa-ainesten ottamiseen tarvitaan pääsääntöisesti lupa, jonka Kuopiossa myöntää ympäristö- ja rakennuslautakunta."/>
    <s v="Maa-aineslupa"/>
    <x v="0"/>
    <s v="1.0"/>
    <m/>
    <s v="Myös luonnollisille henkilöille"/>
    <m/>
    <s v="Maa-aineslaki (555/1981)"/>
    <x v="1"/>
    <s v="Pohjois-Savo"/>
    <s v="yli 100 000"/>
  </r>
  <r>
    <s v="Palvelut"/>
    <s v="Plupaus_Mikkeli_2020.xlsx"/>
    <x v="14"/>
    <s v="Maa-aineslupa"/>
    <s v="Käsitellään lupapiste.fi -palvelun kautta, johon käyttäjä tunnistautuu sähköisesti. Kokonaan sähköinen palveluprosessi. Vastuualue: Ympäristöpalvelut"/>
    <s v="Maa-aineslupa"/>
    <x v="0"/>
    <s v="1.0"/>
    <m/>
    <s v="Myös luonnollisille henkilöille"/>
    <m/>
    <s v="Maa-aineslaki (555/1981)"/>
    <x v="1"/>
    <s v="Etelä-Savo"/>
    <s v="40 001 - 100 000"/>
  </r>
  <r>
    <s v="Palvelut"/>
    <s v="Plupaus_2021_Oulun kaupunki.xlsx"/>
    <x v="15"/>
    <s v="Maa-ainesten ottamislupa"/>
    <s v="Kaupallisessa tarkoituksessa suoritettuun maa-ainesten ottamiseen tarvitaan maa-aineslupa."/>
    <s v="Maa-aineslupa"/>
    <x v="0"/>
    <s v="0.9"/>
    <m/>
    <m/>
    <s v="Toteutettu ePermitiin"/>
    <s v="Maa-aineslaki (555/1981)"/>
    <x v="1"/>
    <s v="Pohjois-Pohjanmaa"/>
    <s v="yli 100 000"/>
  </r>
  <r>
    <s v="Palvelut"/>
    <s v="Plupaus_2021_Paltamon kunta.xlsx"/>
    <x v="57"/>
    <s v="Maa-aineslupa"/>
    <s v="Lupakäsittely kaupallisessa tarkoituksessa suoritettavaa maa-ainesten ottamista varten"/>
    <s v="Maa-aineslupa"/>
    <x v="0"/>
    <s v="0.5"/>
    <s v="Myöhemmin"/>
    <s v="Myös luonnollisille henkilöille"/>
    <s v="resurssit"/>
    <s v="Maa-aineslaki (555/1981)"/>
    <x v="1"/>
    <s v="Kainuu"/>
    <s v="alle 6001"/>
  </r>
  <r>
    <s v="Palvelut"/>
    <s v="Plupaus_Säteilyturvakeskus_2021_xlsx.XLSX"/>
    <x v="23"/>
    <s v="Luonnonsäteilylle altistavan toiminnan ilmoitus ja säteilyaltistuksen selvitysvelvollisuus"/>
    <s v="Ennen toiminnan aloittamista toiminnasta vastaavaan on ilmoitettava STUKille luonnonsäteilylle altistavan toiminnan aloittamisesta."/>
    <s v="Luonnonsäteilylle altistavan toiminnan ilmoitus ja säteilyaltistuksen selvitysvelvollisuus"/>
    <x v="1"/>
    <s v="1.0"/>
    <m/>
    <s v="Vain elinkeinotoimintaa harjoittaville"/>
    <m/>
    <m/>
    <x v="0"/>
    <s v="Sosiaali- ja terveysministeriö"/>
    <s v=""/>
  </r>
  <r>
    <s v="Palvelut"/>
    <s v="PLupaus_Porvoonkaupunki_2021.xlsx"/>
    <x v="6"/>
    <s v="Maa-ainesten ottamislupa"/>
    <s v="Kaupallisessa tarkoituksessa suoritettuun maa-ainesten ottamiseen tarvitaan maa-aineslupa."/>
    <s v="Maa-aineslupa"/>
    <x v="0"/>
    <s v="1.0"/>
    <m/>
    <s v="Myös luonnollisille henkilöille"/>
    <m/>
    <s v="Maa-aineslaki (555/1981)"/>
    <x v="1"/>
    <s v="Uusimaa"/>
    <s v="40 001 - 100 000"/>
  </r>
  <r>
    <s v="Palvelut"/>
    <s v="Traficom_Digipalvelulupaus_2021.XLSX"/>
    <x v="0"/>
    <s v="Luotsaukseen liittyvän yleispoikkeuksen myöntäminen"/>
    <s v="Liikenne- ja viestintävirasto voi hakemuksesta myöntää aluksille poikkeuksia velvollisuudesta käyttää luotsia, jos alusturvallisuutta ja ympäristöä ei vaaranneta ja velvollisuutta koskevien säännösten noudattaminen olisi ilmeisen tarkoituksetonta tai kohtuuttoman hankalaa."/>
    <s v="Luotsaukseen liittyvän yleispoikkeuksen myöntäminen"/>
    <x v="0"/>
    <s v="0.3"/>
    <s v="Myöhemmin"/>
    <s v="Vain elinkeinotoimintaa harjoittaville"/>
    <s v="Yleinen taloudellinen tilanne"/>
    <m/>
    <x v="0"/>
    <s v="Liikenne- ja viestintäministeriö"/>
    <s v=""/>
  </r>
  <r>
    <s v="Palvelut"/>
    <s v="Traficom_Digipalvelulupaus_2021.XLSX"/>
    <x v="0"/>
    <s v="Luottamuspalvelun lopetusilmoitus"/>
    <s v="Luottamuspalvelun tarjoajan ilmoitus aikomuksesta lopettaa toiminta Liikenne- ja viestintävirasto Traficomin Kyberturvallisuuskeskukselle. Asiointipalvelun osalta ei ole kehittämistarvetta."/>
    <s v="Luottamuspalvelun lopetusilmoitus"/>
    <x v="1"/>
    <s v="0.5"/>
    <m/>
    <s v="Vain elinkeinotoimintaa harjoittaville"/>
    <m/>
    <m/>
    <x v="0"/>
    <s v="Liikenne- ja viestintäministeriö"/>
    <s v=""/>
  </r>
  <r>
    <s v="Palvelut"/>
    <s v="PLupaus_Valvira_2021.xlsx"/>
    <x v="11"/>
    <s v="Lupa adoptiotoimiston ylläpitämiseen"/>
    <s v="Adoptioneuvontaa saavat antaa kuntien sosiaalihuollon toimielimet sekä adoptiotoimistot, jotka ovat saaneet Valviran luvan."/>
    <s v="Lupa adoptiotoimiston ylläpitämiseen"/>
    <x v="0"/>
    <s v="Ei digitoteutusta"/>
    <s v="Q2/2022"/>
    <s v="Vain elinkeinotoimintaa harjoittaville"/>
    <m/>
    <m/>
    <x v="0"/>
    <s v="Sosiaali- ja terveysministeriö"/>
    <s v=""/>
  </r>
  <r>
    <s v="Palvelut"/>
    <s v="Plupaus_2021_Tulli.xlsx"/>
    <x v="1"/>
    <s v="Lupa erityismallisten sinettien käyttöön"/>
    <s v="Yritys, joka vastaa tavaroiden passituksista, voi saada Tullilta luvan kiinnittää kuljetusvälineisiin tai pakkauksiin erityismallisia sinettejä."/>
    <s v="Lupa erityismallisten sinettien käyttöön"/>
    <x v="0"/>
    <s v="1.1"/>
    <m/>
    <s v="Vain elinkeinotoimintaa harjoittaville"/>
    <m/>
    <m/>
    <x v="0"/>
    <s v="Valtiovarainministeriö"/>
    <s v=""/>
  </r>
  <r>
    <s v="Palvelut"/>
    <s v="PLupaus_Valvira_2021.xlsx"/>
    <x v="11"/>
    <s v="Lupa kansainvälisen adoptiopalvelun antamiseen, lupa yhteistyöhön ulkomaisen palvelunantajan kanssa"/>
    <s v="Valviran yhteydessä toimiva adoptiolautakunta myöntää toimiluvat kansainvälisille adoptiopalvelun antajille ja valvoo palvelunantajien toimintaa."/>
    <s v="Lupa kansainvälisen adoptiopalvelun antamiseen, lupa yhteistyöhön ulkomaisen palvelunantajan kanssa"/>
    <x v="0"/>
    <s v="Ei digitoteutusta"/>
    <s v="Q2/2022"/>
    <s v="Vain elinkeinotoimintaa harjoittaville"/>
    <m/>
    <m/>
    <x v="0"/>
    <s v="Sosiaali- ja terveysministeriö"/>
    <s v=""/>
  </r>
  <r>
    <s v="Palvelut"/>
    <s v="Plupaus_2021_Tulli.xlsx"/>
    <x v="1"/>
    <s v="Lupa käyttää sähköistä kuljetusasiakirjaa passitusilmoituksena"/>
    <s v="Lentoyhtiöt ja varustamot voivat käyttää sähköistä kuljetusasiakirjaa passitusilmoituksena."/>
    <s v="Lupa käyttää sähköistä kuljetusasiakirjaa passitusilmoituksena"/>
    <x v="0"/>
    <s v="1.1"/>
    <m/>
    <s v="Vain elinkeinotoimintaa harjoittaville"/>
    <m/>
    <m/>
    <x v="0"/>
    <s v="Valtiovarainministeriö"/>
    <s v=""/>
  </r>
  <r>
    <s v="Palvelut"/>
    <s v="Traficom_Digipalvelulupaus_2021.XLSX"/>
    <x v="0"/>
    <s v="Lupa lentoesteelle"/>
    <s v="Hae lupaa lentoesteelle. Ilmailulle mahdollisesti vaaraa aiheuttavan laitteen, rakennuksen, rakennelman ja merkin asettamiseen tarvitaan lentoestelupa."/>
    <s v="Lupa lentoesteelle"/>
    <x v="0"/>
    <s v="0.5"/>
    <s v="Q3/2022"/>
    <s v="Myös luonnollisille henkilöille"/>
    <s v="Taloustilanne voi mahdollisesti osoittautua esteeksi"/>
    <m/>
    <x v="0"/>
    <s v="Liikenne- ja viestintäministeriö"/>
    <s v=""/>
  </r>
  <r>
    <s v="Palvelut"/>
    <s v="Plupaus_2021_Tulli.xlsx"/>
    <x v="1"/>
    <s v="Lupa palautustavaran palautusajan pidentämiseen"/>
    <s v="Lupa tullittomaan palautustavaran tuontiin voidaan myöntää kolmen vuoden määräajan päättymisen jälkeen."/>
    <s v="Lupa palautustavaran palautusajan pidentämiseen"/>
    <x v="0"/>
    <s v="0.5"/>
    <s v="Q4/2021"/>
    <s v="Myös luonnollisille henkilöille"/>
    <m/>
    <m/>
    <x v="0"/>
    <s v="Valtiovarainministeriö"/>
    <s v=""/>
  </r>
  <r>
    <s v="Palvelut"/>
    <s v="Plupaus_2021_Tulli.xlsx"/>
    <x v="1"/>
    <s v="Lupa passitusilmoituksen pienemmän sisällön käyttöön"/>
    <s v="Lentoyhtiöt, varustamot ja rautatieyhtiöt voivat käyttää paperipohjaista passitusmenettelyä."/>
    <s v="Lupa passitusilmoituksen pienemmän sisällön käyttöön"/>
    <x v="0"/>
    <s v="1.1"/>
    <m/>
    <s v="Vain elinkeinotoimintaa harjoittaville"/>
    <m/>
    <m/>
    <x v="0"/>
    <s v="Valtiovarainministeriö"/>
    <s v=""/>
  </r>
  <r>
    <s v="Palvelut"/>
    <s v="Plupaus_2021_Tulli.xlsx"/>
    <x v="1"/>
    <s v="Lupa sisäisen jalostusmenettelyn käyttöön"/>
    <s v="Yritys voi tuoda unioniin tavaroita jalostettavaksi ilman, että niihin sovelletaan tuontitullia, maksuja tai kauppapoliittisia toimenpiteitä."/>
    <s v="Lupa sisäisen jalostusmenettelyn käyttöön"/>
    <x v="0"/>
    <s v="1.1"/>
    <m/>
    <s v="Vain elinkeinotoimintaa harjoittaville"/>
    <m/>
    <m/>
    <x v="0"/>
    <s v="Valtiovarainministeriö"/>
    <s v=""/>
  </r>
  <r>
    <s v="Palvelut"/>
    <s v="Plupaus_2021_Tulli.xlsx"/>
    <x v="1"/>
    <s v="Lupa tavaroiden väliaikaiseen varastointiin"/>
    <s v="Yritys ei maksa varastointimenettelyssä olevista tavaroista tullia eikä veroja ja ne voivat odottaa tuonnissa tarvittavia lupia ja lisenssejä."/>
    <s v="Lupa tavaroiden väliaikaiseen varastointiin"/>
    <x v="0"/>
    <s v="1.1"/>
    <m/>
    <s v="Vain elinkeinotoimintaa harjoittaville"/>
    <m/>
    <m/>
    <x v="0"/>
    <s v="Valtiovarainministeriö"/>
    <s v=""/>
  </r>
  <r>
    <s v="Palvelut"/>
    <s v="Plupaus_2021_Tulli.xlsx"/>
    <x v="1"/>
    <s v="Lupa tietyn käyttötarkoituksen menettelyn käyttöön"/>
    <s v="Yritys voi tuoda tavaroita unionin tullialueelle edullisella tullikohtelulla tiettyyn käyttötarkoitukseen."/>
    <s v="Lupa tietyn käyttötarkoituksen menettelyn käyttöön"/>
    <x v="0"/>
    <s v="0.5"/>
    <s v="Q4/2021"/>
    <s v="Vain elinkeinotoimintaa harjoittaville"/>
    <m/>
    <m/>
    <x v="0"/>
    <s v="Valtiovarainministeriö"/>
    <s v=""/>
  </r>
  <r>
    <s v="Palvelut"/>
    <s v="PLupaus_Valvira_2021.xlsx"/>
    <x v="11"/>
    <s v="Lupa toimia raskauden keskeyttämissairaalana"/>
    <s v="Lupaa toimia raskauden keskeyttämissairaalana haetaan Valviralta."/>
    <s v="Lupa toimia raskauden keskeyttämissairaalana"/>
    <x v="0"/>
    <s v="Ei digitoteutusta"/>
    <s v="Q4/2022"/>
    <s v="Vain elinkeinotoimintaa harjoittaville"/>
    <m/>
    <m/>
    <x v="0"/>
    <s v="Sosiaali- ja terveysministeriö"/>
    <s v=""/>
  </r>
  <r>
    <s v="Palvelut"/>
    <s v="Plupaus_2021_Tulli.xlsx"/>
    <x v="1"/>
    <s v="Lupa tulliselvitykseen kirjanpitoon tehtävällä merkinnällä"/>
    <s v="Tulli-ilmoitus voidaan tehdä kirjanpitomerkinnällä yrityksen omassa kirjanpidossa ja antaa myöhemmin täydentävä ilmoitus."/>
    <s v="Lupa tulliselvitykseen kirjanpitoon tehtävällä merkinnällä"/>
    <x v="0"/>
    <s v="1.1"/>
    <m/>
    <s v="Vain elinkeinotoimintaa harjoittaville"/>
    <m/>
    <m/>
    <x v="0"/>
    <s v="Valtiovarainministeriö"/>
    <s v=""/>
  </r>
  <r>
    <s v="Palvelut"/>
    <s v="PLupaus_Valvira_2021.xlsx"/>
    <x v="11"/>
    <s v="Lupa tuottaa yksityisiä sosiaalihuollon palveluja"/>
    <s v="Valvira myöntää luvan yksityisille ympärivuorokautisten sosiaalihuollon palvelujen tuottajille, jos ne toimivat usean aluehallintoviraston alueella."/>
    <s v="Lupa tuottaa yksityisiä sosiaalihuollon palveluja"/>
    <x v="0"/>
    <s v="1.0"/>
    <m/>
    <s v="Vain elinkeinotoimintaa harjoittaville"/>
    <m/>
    <m/>
    <x v="0"/>
    <s v="Sosiaali- ja terveysministeriö"/>
    <s v=""/>
  </r>
  <r>
    <s v="Palvelut"/>
    <s v="PLupaus_Valvira_2021.xlsx"/>
    <x v="11"/>
    <s v="Lupa tuottaa yksityisiä terveydenhuollon palveluja"/>
    <s v="Valvira myöntää toimintaluvan yksityisille terveydenhuollon palvelujen tuottajille, jos ne toimivat usean aluehallintoviraston alueella."/>
    <s v="Lupa tuottaa yksityisiä terveydenhuollon palveluja"/>
    <x v="0"/>
    <s v="1.0"/>
    <m/>
    <s v="Vain elinkeinotoimintaa harjoittaville"/>
    <m/>
    <m/>
    <x v="0"/>
    <s v="Sosiaali- ja terveysministeriö"/>
    <s v=""/>
  </r>
  <r>
    <s v="Palvelut"/>
    <s v="Plupaus_2021_Tulli.xlsx"/>
    <x v="1"/>
    <s v="Lupa ulkoisen jalostusmenettelyn käyttöön"/>
    <s v="Ulkoisessa jalostusmenettelyssä olleet tavarat voi tuoda maahan kokonaan tai osittain tuontitullitta."/>
    <s v="Lupa ulkoisen jalostusmenettelyn käyttöön"/>
    <x v="0"/>
    <s v="1.1"/>
    <m/>
    <s v="Vain elinkeinotoimintaa harjoittaville"/>
    <m/>
    <m/>
    <x v="0"/>
    <s v="Valtiovarainministeriö"/>
    <s v=""/>
  </r>
  <r>
    <s v="Palvelut"/>
    <s v="Plupaus_2021_Tulli.xlsx"/>
    <x v="1"/>
    <s v="Lupa valtuutetun antajan asemaan"/>
    <s v="Yritys voi itse vahvistaa tavaroiden unioniaseman."/>
    <s v="Lupa valtuutetun antajan asemaan"/>
    <x v="0"/>
    <s v="1.1"/>
    <m/>
    <s v="Vain elinkeinotoimintaa harjoittaville"/>
    <m/>
    <m/>
    <x v="0"/>
    <s v="Valtiovarainministeriö"/>
    <s v=""/>
  </r>
  <r>
    <s v="Palvelut"/>
    <s v="Plupaus_2021_Tulli.xlsx"/>
    <x v="1"/>
    <s v="Lupa valtuutetun vastaanottajan asemaan"/>
    <s v="Yritys voi ottaa vastaan T- tai TIR-passituksella saapuvaa tavaraa tulli- tai väliaikaiseen varastoonsa."/>
    <s v="Lupa valtuutetun vastaanottajan asemaan"/>
    <x v="0"/>
    <s v="1.1"/>
    <m/>
    <s v="Vain elinkeinotoimintaa harjoittaville"/>
    <m/>
    <m/>
    <x v="0"/>
    <s v="Valtiovarainministeriö"/>
    <s v=""/>
  </r>
  <r>
    <s v="Palvelut"/>
    <s v="Plupaus_2021_Tulli.xlsx"/>
    <x v="1"/>
    <s v="Lupa väliaikaisen maahantuonnin menettelyn käyttöön"/>
    <s v="Yritys voi tuoda unioniin tavaroita väliaikaisesti ilman, että niihin sovelletaan tuontitullia, maksuja tai kauppapoliittisia toimenpiteitä."/>
    <s v="Lupa väliaikaisen maahantuonnin menettelyn käyttöön"/>
    <x v="0"/>
    <s v="0.5"/>
    <s v="Q4/2021"/>
    <s v="Vain elinkeinotoimintaa harjoittaville"/>
    <m/>
    <m/>
    <x v="0"/>
    <s v="Valtiovarainministeriö"/>
    <s v=""/>
  </r>
  <r>
    <s v="Palvelut"/>
    <s v="Plupaus_2021_Tulli.xlsx"/>
    <x v="1"/>
    <s v="Lupa yksinkertaistetun ilmoitusmenettelyn käyttöön"/>
    <s v="Yritys voi asettaa tavaroita tullimenettelyyn yksinkertaistetulla ilmoituksella."/>
    <s v="Lupa yksinkertaistetun ilmoitusmenettelyn käyttöön"/>
    <x v="0"/>
    <s v="1.1"/>
    <m/>
    <s v="Vain elinkeinotoimintaa harjoittaville"/>
    <m/>
    <m/>
    <x v="0"/>
    <s v="Valtiovarainministeriö"/>
    <s v=""/>
  </r>
  <r>
    <s v="Palvelut"/>
    <s v="Plupaus_2021_Tulli.xlsx"/>
    <x v="1"/>
    <s v="Lupa yksityiseen, I tyypin tai II tyypin tullivarastoon"/>
    <s v="Yritys ei maksa varastointimenettelyssä olevista tavaroista tullia eikä veroja ja ne voivat odottaa tuonnissa tarvittavia lupia ja lisenssejä."/>
    <s v="Lupa yksityiseen, I tyypin tai II tyypin tullivarastoon"/>
    <x v="0"/>
    <s v="1.1"/>
    <m/>
    <s v="Vain elinkeinotoimintaa harjoittaville"/>
    <m/>
    <m/>
    <x v="0"/>
    <s v="Valtiovarainministeriö"/>
    <s v=""/>
  </r>
  <r>
    <s v="Palvelut"/>
    <s v="Palvelulupaus2021_PV.XLSX"/>
    <x v="47"/>
    <s v="Lupahallinnon asiointipalvelut"/>
    <s v="Aluehallintolain alaisten lupien sekä PV:n vierailulupien hakeminen"/>
    <s v="Lupahallinnon asiointipalvelut"/>
    <x v="0"/>
    <s v="0.3"/>
    <s v="Myöhemmin"/>
    <s v="Myös luonnollisille henkilöille"/>
    <s v="Osin edellyttää hallinnollista käsittelyä useiden viranomaisten toimesta, johon ei ole teknistä toteutusta tarjolla. Tuotannossa olevan järjestelmän audtioinnin mahdollisuuksista sopiminen G15Valtori TUVE-yksikön kanssa"/>
    <m/>
    <x v="0"/>
    <s v="Puolustusministeriö"/>
    <s v=""/>
  </r>
  <r>
    <s v="Palvelut"/>
    <s v="ASHA-#407866-v1-Plupaus_2021_Maanmittauslaitos_xlsx.XLSX"/>
    <x v="24"/>
    <s v="Luvanvaraiset paikkatietoaineistopalvelut"/>
    <s v="Käyttäjä voi ladata tiedostoina paikkatietoaineistoja jotka eivät ole avoimia."/>
    <s v="Luvanvaraiset paikkatietoaineistopalvelut"/>
    <x v="2"/>
    <s v="Ei digitoteutusta"/>
    <s v="Myöhemmin"/>
    <s v="Vain elinkeinotoimintaa harjoittaville"/>
    <s v="Odottaa sopimushallinnan digitalisoinnin toteutusta"/>
    <m/>
    <x v="0"/>
    <s v="Maa- ja metsätalousministeriö"/>
    <s v=""/>
  </r>
  <r>
    <s v="Palvelut"/>
    <s v="Traficom_Digipalvelulupaus_2021.XLSX"/>
    <x v="0"/>
    <s v="Erivapaushakemus miehityksestä poikkeamiseksi"/>
    <s v="Hakemus tehdään aina kirjallisesti. Traficom voi myöntää erivapauden pakottavista syistä ja vain kansi- tai konepäällystön toimiin. Henkilöllä on oltava riittävä pätevyys toimen turvalliseksi hoitamiseksi eikä menettely saa aiheuttaa vaaraa ihmishengelle, omaisuudelle tai ympäristölle."/>
    <s v="Luvat"/>
    <x v="0"/>
    <s v="Ei digitoteutusta"/>
    <s v="Myöhemmin"/>
    <s v="Vain elinkeinotoimintaa harjoittaville"/>
    <s v="Vähäinen käyttöaste todennäköinen"/>
    <m/>
    <x v="0"/>
    <s v="Liikenne- ja viestintäministeriö"/>
    <s v=""/>
  </r>
  <r>
    <s v="Palvelut"/>
    <s v="Traficom_Digipalvelulupaus_2021.XLSX"/>
    <x v="0"/>
    <s v="Ilmailulääketieteen keskuksen toimiluvan hakeminen toimintaa aloitettaessa ja toiminnan, tilojen tai henkilöstön muuttuessa lupa-/ilmoitus ilmailuregulaation mukaisesti"/>
    <s v="Toimiluvan myöntäminen"/>
    <s v="Luvat"/>
    <x v="0"/>
    <s v="Ei digitoteutusta"/>
    <s v="Myöhemmin"/>
    <s v="Vain elinkeinotoimintaa harjoittaville"/>
    <s v="Toimilupaa koskevia hakemuksia ja muutosilmoituksia tehdään niin harvoin, ettei niitä ole tarkoituksenmukaista jatkossakaan digitalisoida"/>
    <m/>
    <x v="0"/>
    <s v="Liikenne- ja viestintäministeriö"/>
    <s v=""/>
  </r>
  <r>
    <s v="Palvelut"/>
    <s v="Palvelulupaus_2021_Verohallinto.xlsx"/>
    <x v="7"/>
    <s v="Lähdeverokorttihakemus - ulkomainen yritys tai yhteisö"/>
    <s v="Ulkomainen yritys tai yhteisö hakee lähdeverokorttia Suomesta saamaansa tuloa varten paperilomakkeella. Lähetä hakemus lomakkeessa mainittuun osoitteeseen. Voit myös viedä hakemuksen mihin tahansa Verohallinnon toimipisteeseen."/>
    <s v="Lähdeverokorttihakemus - ulkomainen yritys tai yhteisö"/>
    <x v="1"/>
    <s v="0.3"/>
    <m/>
    <s v="Vain elinkeinotoimintaa harjoittaville"/>
    <s v="Nykyään vain paperilomake mahdollinen.  Jatkokehityksen osalta edellytyksenä viestinvaihdon mahdollistaminen palvelussa ja ulkomaisen yrityksen vahvan tunnistautumisen mahdollistaminen laajemmin."/>
    <m/>
    <x v="0"/>
    <s v="Valtiovarainministeriö"/>
    <s v=""/>
  </r>
  <r>
    <s v="Palvelut"/>
    <s v="Palvelulupaus_2021_Verohallinto.xlsx"/>
    <x v="7"/>
    <s v="Lähdeveron palautushakemus - ulkomainen yhteisö"/>
    <s v="Ulkomainen yhteisö voi hakea takaisin Suomessa liikaa tai aiheettomasti perittyä lähdeveroa. Verohallinnon sähköisen asiointipalvelun kautta voi jättää lähdeveron palautushakemuksia osinko-, korko- ja roljaltituloista. Ulkomainen yhteisö voi hyödyntää Finnish Authenticator -tunnistuspalvelua."/>
    <s v="Lähdeveron palautushakemus - ulkomainen yhteisö"/>
    <x v="1"/>
    <s v="1.1"/>
    <m/>
    <s v="Vain elinkeinotoimintaa harjoittaville"/>
    <m/>
    <m/>
    <x v="0"/>
    <s v="Valtiovarainministeriö"/>
    <s v=""/>
  </r>
  <r>
    <s v="Palvelut"/>
    <s v="Plupaus_THL_2021.xlsx"/>
    <x v="28"/>
    <s v="Lähisuhdeväkivallan auttava puhelin -Nollalinjan tuottamisesta maksettava korvaus"/>
    <s v="Valtakunnallinen auttava puhelin kaikille, jotka kokevat lähisuhdeväkivaltaa tai sen uhkaa. Nollalinja on auttava puhelin kaikille, jotka ovat läheisessä ihmissuhteessaan kokeneet väkivaltaa tai sen uhkaa. THL jakaa valtionavustusta ko. palvelun tuottajalle."/>
    <s v="Lähisuhdeväkivallan auttava puhelin -Nollalinjan tuottamisesta maksettava korvaus"/>
    <x v="5"/>
    <s v="0.5"/>
    <s v="Myöhemmin"/>
    <s v="Myös luonnollisille henkilöille"/>
    <s v="Odottaa VM:llä käynnissä olevaa valtionavustusten digitalisaatiohanketta"/>
    <m/>
    <x v="0"/>
    <s v="Sosiaali- ja terveysministeriö"/>
    <s v=""/>
  </r>
  <r>
    <s v="Palvelut"/>
    <s v="Plupaus_ARA_2021.xlsx"/>
    <x v="31"/>
    <s v="Lähiöavustus"/>
    <s v="Avustuksen hakupalvelu"/>
    <s v="Lähiöavustus"/>
    <x v="5"/>
    <s v="1.0"/>
    <m/>
    <s v="Vain elinkeinotoimintaa harjoittaville"/>
    <m/>
    <m/>
    <x v="0"/>
    <s v="Ympäristöministeriö"/>
    <s v=""/>
  </r>
  <r>
    <s v="Palvelut"/>
    <s v="RUOKAVIRASTO-#1460879-v1-Palvelulupaus_2021_Ruokavirasto.XLSX"/>
    <x v="36"/>
    <s v="Lääkeala"/>
    <s v="Lääkkeiden myyntiluvan haltijan on lakisääteisesti haettava erävapautus. Myyntiluvan haltijan tulee lähettää asiakirjat sähköpostilla Ruokavirastoon. Lääkealan toimijat ja muut EU-viranomaiset edellyttävät perinteisiä allekirjoituksia Ruokaviraston myöntämiin viranomaistodistuksiin, jonka vuoksi asiointia ei pystytä digitalisoimaan tällä hetkellä enempää. Toteutuksen nykyinen taso on riittävä."/>
    <s v="Lääkeala"/>
    <x v="0"/>
    <s v="0.5"/>
    <m/>
    <s v="Vain elinkeinotoimintaa harjoittaville"/>
    <m/>
    <s v=""/>
    <x v="0"/>
    <s v="Maa- ja metsätalousministeriö"/>
    <s v=""/>
  </r>
  <r>
    <s v="Palvelut"/>
    <s v="Plupaus_2021_Kansaneläkelaitos.xlsx"/>
    <x v="4"/>
    <s v="Lääkeosto- ja tilitystietojen vastaanottopalvelu"/>
    <s v="Apteekki lähettää toimitetun oston tiedot vastaanottopalveluun sekä  kuukausitilityksen yhteenvedon."/>
    <s v="Lääkeosto- ja tilitystietojen vastaanottopalvelu"/>
    <x v="5"/>
    <s v="1.1"/>
    <m/>
    <s v="Vain elinkeinotoimintaa harjoittaville"/>
    <m/>
    <m/>
    <x v="0"/>
    <s v="Eduskunta"/>
    <s v=""/>
  </r>
  <r>
    <s v="Palvelut"/>
    <s v="Traficom_Digipalvelulupaus_2021.XLSX"/>
    <x v="0"/>
    <s v="Lääketieteellisen kelpoisuustodistusten käsittely"/>
    <s v="Lääketieteellisten kelpoisuustodistusten laatiminen, käsittely, auditointi ja valvonta ilmailulääketieteen keskuksille ja ilmailulääkäreille"/>
    <s v="Lääketieteellisen kelpoisuustodistusten käsittely"/>
    <x v="0"/>
    <m/>
    <m/>
    <s v="Myös luonnollisille henkilöille"/>
    <m/>
    <m/>
    <x v="0"/>
    <s v="Liikenne- ja viestintäministeriö"/>
    <s v=""/>
  </r>
  <r>
    <s v="Palvelut"/>
    <s v="Plupaus_2021_Kansaneläkelaitos.xlsx"/>
    <x v="4"/>
    <s v="Lääkeyritysten asiointipalvelu"/>
    <s v="Lääkeyritykset ilmoittavat palvelussa lääkevaihtoon ja viitehintajärjestelmän hintailmoitusmenettelyyn kuuluvien lääkevalmisteiden hinnat neljännesvuosittain."/>
    <s v="Lääkeyritysten asiointipalvelu"/>
    <x v="3"/>
    <s v="yli 1.1"/>
    <m/>
    <s v="Vain elinkeinotoimintaa harjoittaville"/>
    <m/>
    <m/>
    <x v="0"/>
    <s v="Eduskunta"/>
    <s v=""/>
  </r>
  <r>
    <s v="Palvelut"/>
    <s v="Plupaus_2021_Sosiaali- ja terveysmnist.xlsx"/>
    <x v="59"/>
    <s v="Lääkkeiden hintalautakunnan asiointipalvelu"/>
    <s v="Elinkeinonharjoittaja voi käyttää sähköistä asiointipalvelua lääkkeiden, perusvoiteiden ja kliinisten ravintovalmisteiden korvattavuus- ja hintahakemuksien sekä korvattavien valmisteiden ilmoituksiin. Elinkeinonharjoittaja voi antaa asiointipalvelussa suostumuksensa sähköiseen asiointiin, jolloin yhteydenpito yrityksen ja lääkkeiden hintalautakunnan välillä tapahtuu asiointipalvelun kautta. Asiointipalvelu edellyttää vahvaa tunnistautumista. Elinkeinonharjoittajan on valtuutettava haluamansa henkilöt tai yritykset asioimaan puolestaan asiointipalveluissa. Asiointi voidaan käynnistää sähköisessä asiointipalvelussa."/>
    <s v="Lääkkeiden hintalautakunnan asiointipalvelu"/>
    <x v="0"/>
    <s v="0.9"/>
    <m/>
    <s v="Vain elinkeinotoimintaa harjoittaville"/>
    <m/>
    <s v="Sairausvakuutuslaki (1224/2004)"/>
    <x v="0"/>
    <s v="Sosiaali- ja terveysministeriö"/>
    <s v=""/>
  </r>
  <r>
    <s v="Palvelut"/>
    <s v="Plupaus_2021_Tukes.xlsx"/>
    <x v="10"/>
    <s v="Maa- ja biokaasulupa"/>
    <s v="Maa- ja biokaasukohteen rakentamislupa"/>
    <s v="Maa- ja biokaasulupa"/>
    <x v="0"/>
    <s v="1.0"/>
    <m/>
    <s v="Vain elinkeinotoimintaa harjoittaville"/>
    <m/>
    <m/>
    <x v="0"/>
    <s v="Työ- ja elinkeinoministeriö"/>
    <s v=""/>
  </r>
  <r>
    <s v="Palvelut"/>
    <s v="PLupaus_Pyhäjärvi_2021.xlsx"/>
    <x v="16"/>
    <s v="Maa-ainesten ottamislupa"/>
    <m/>
    <s v="Maa-aineslupa"/>
    <x v="0"/>
    <s v="0.3"/>
    <s v="Q4/2022"/>
    <s v="Myös luonnollisille henkilöille"/>
    <m/>
    <s v="Maa-aineslaki (555/1981)"/>
    <x v="1"/>
    <s v="Pohjois-Pohjanmaa"/>
    <s v="alle 6001"/>
  </r>
  <r>
    <s v="Palvelut"/>
    <s v="Plupaus_2021_Ranuan kunta_V2.xlsx"/>
    <x v="38"/>
    <s v="Maa-aineslupa"/>
    <s v="Maa-ainesluvan haku"/>
    <s v="Maa-aineslupa"/>
    <x v="0"/>
    <s v="Ei digitoteutusta"/>
    <s v="Myöhemmin"/>
    <s v="Myös luonnollisille henkilöille"/>
    <m/>
    <s v="Maa-aineslaki (555/1981)"/>
    <x v="1"/>
    <s v="Lappi"/>
    <s v="alle 6001"/>
  </r>
  <r>
    <s v="Palvelut"/>
    <s v="Plupaus_2021_Turun kaupunki.xlsx"/>
    <x v="20"/>
    <s v="Maa-ainesten ottamislupa"/>
    <s v="Kaupallisessa tarkoituksessa suoritettuun maa-ainesten ottamiseen tarvitaan maa-aineslupa."/>
    <s v="Maa-aineslupa"/>
    <x v="0"/>
    <s v="0.5"/>
    <s v="2023, jos sähköinen lupajärjestelmä saadaan käyttöön"/>
    <s v="Myös luonnollisille henkilöille"/>
    <s v="Pieni volyyminen palvelu (0-5 kpl vuodessa)"/>
    <s v="Maa-aineslaki (555/1981)"/>
    <x v="1"/>
    <s v="Varsinais-Suomi"/>
    <s v="yli 100 000"/>
  </r>
  <r>
    <s v="Palvelut"/>
    <s v="PLupaus_Vaasa_2021.xlsx"/>
    <x v="9"/>
    <s v="Maa-aineslupa"/>
    <s v="Luvan hakua ei ole sähköistetty asiointipalveluun."/>
    <s v="Maa-aineslupa"/>
    <x v="0"/>
    <s v="0.5"/>
    <s v="Myöhemmin"/>
    <m/>
    <m/>
    <s v="Maa-aineslaki (555/1981)"/>
    <x v="1"/>
    <s v="Pohjanmaa"/>
    <s v="40 001 - 100 000"/>
  </r>
  <r>
    <s v="Palvelut"/>
    <s v="Plupaus_2021_Ylöjärven kaupunki.xlsx"/>
    <x v="32"/>
    <s v="Maa-aineslupa"/>
    <s v="Maa-aineslupa hakemuksineen hoidetaan kokonaisuudessaan Lupapiste -palvelussa&quot;&quot;"/>
    <s v="Maa-aineslupa"/>
    <x v="0"/>
    <s v="yli 1.1"/>
    <m/>
    <s v="Myös luonnollisille henkilöille"/>
    <m/>
    <s v="Maa-aineslaki (555/1981)"/>
    <x v="1"/>
    <s v="Pirkanmaa"/>
    <s v="20 001 - 40 000"/>
  </r>
  <r>
    <s v="Palvelut"/>
    <s v="Plupaus_2021_Utajärven kunta.xlsx"/>
    <x v="3"/>
    <s v="Maakuntakaavoitukseen vaikuttaminen"/>
    <s v="Kaikilla, joiden oloihin tai etuihin maakuntakaavoitus vaikuttaa, on oikeus osallistua maakunnan kaavoitusprosessiin ja vaikuttaa siihen osaltaan. Kunta neuvoo asiakasta miten voi vaikuttaa maakuntakaavoitukseen."/>
    <s v="Maakuntakaavoitukseen vaikuttaminen"/>
    <x v="3"/>
    <s v="Ei digitoteutusta"/>
    <s v="Q2/2022"/>
    <s v="Myös luonnollisille henkilöille"/>
    <m/>
    <m/>
    <x v="1"/>
    <s v="Pohjois-Pohjanmaa"/>
    <s v="alle 6001"/>
  </r>
  <r>
    <s v="Palvelut"/>
    <s v="Plupaus_2021_Rovaniemi (1).xlsx"/>
    <x v="18"/>
    <s v="Hakemus maanvuokran tai tilavuokran maksujärjestelystä tai huojentamisesta."/>
    <s v="Yritykset voivat hakea kaupungilta huojennusta tai maksujärjestelyjä, jos tila tai maa-ala on vuokrattu kaupungilta."/>
    <s v="Maan- ja tilavuokran huojennus tai maksujärjestely."/>
    <x v="5"/>
    <s v="0.5"/>
    <s v="Myöhemmin"/>
    <s v="Vain elinkeinotoimintaa harjoittaville"/>
    <s v="Todennäköisesti tilapäinen palvelu."/>
    <m/>
    <x v="1"/>
    <s v="Lappi"/>
    <s v="40 001 - 100 000"/>
  </r>
  <r>
    <s v="Palvelut"/>
    <s v="PLupaus_Helsinginkaupunki_2021.xlsx"/>
    <x v="8"/>
    <s v="Maankäytön ja rakentamisen asiakaspalvelu, rakennusvalvonnan arkisto"/>
    <s v="Maankäytön ja rakentamisen asiakaspalvelu neuvoo yleisissä rakennushankkeen käynnistämiseen liittyvissä kysymyksissä paikan päällä ja puhelimessa. Myös rakennusvalvonnan arkiston asiakaspalvelu palvelee paikan päällä ja puhelimessa.Katso yhteystiedot alta."/>
    <s v="Maankäytön ja rakentamisen asiakaspalvelu, rakennusvalvonnan arkisto"/>
    <x v="4"/>
    <m/>
    <m/>
    <s v="Myös luonnollisille henkilöille"/>
    <m/>
    <m/>
    <x v="1"/>
    <s v="Uusimaa"/>
    <s v="yli 100 000"/>
  </r>
  <r>
    <s v="Palvelut"/>
    <s v="Plupaus_2021_Paimion kaupunkin vastaus.xlsx"/>
    <x v="33"/>
    <s v="Maaseutupalvelut maaseutuyrittäjille (neuvontapalvelu)"/>
    <m/>
    <s v="Maaseutupalvelut maaseutuyrittäjille (neuvontapalvelu)"/>
    <x v="4"/>
    <s v="Ei digitoteutusta"/>
    <m/>
    <s v="Myös luonnollisille henkilöille"/>
    <s v="Tukiin liittyvät palvelut ovat valtakunnallisia ja niitä kehitetään muualla. Alueemme maatilayrittäjien palvelu on pääsääntöisesti kasvokkain tapahtuvaa neuvontaa."/>
    <m/>
    <x v="1"/>
    <s v="Varsinais-Suomi"/>
    <s v="10 001 - 20 000"/>
  </r>
  <r>
    <s v="Palvelut"/>
    <s v="Plupaus_ALAVUS_2020.xlsx"/>
    <x v="12"/>
    <s v="Kunnan maaseutuviranomaiselta haettavat kansalliset ja EU-maataloustuet"/>
    <s v="Verkkoasiointipalvelu viljelijöille, jossa voi laatia sähköisen tukihakemuksen ja tarkastella maatilan tukihakemustietoja ja karttakuvia."/>
    <s v="Maaseututuet"/>
    <x v="5"/>
    <s v="0.9"/>
    <s v="Myöhemmin"/>
    <s v="Myös luonnollisille henkilöille"/>
    <s v="Asiakkaiden puuttuvat digitaidot, puuttuvat tekniikat ja huonot verkkoyhteydet sekä lähettäjän sähköpostin tietoturvapuutteet. Hybridimalli käytössä osassa palveluita (palvelupyyntö sähköpostitse) laskee digiasteen 0,9:ään, osa palveluista asteeltaan 1.1"/>
    <s v="Laki maatalouden tukien toimeenpanosta (192/2013)"/>
    <x v="1"/>
    <s v="Pohjois-Pohjanmaa"/>
    <s v="alle 6001"/>
  </r>
  <r>
    <s v="Palvelut"/>
    <s v="PLupaus_Jämsä_2021.xlsx"/>
    <x v="42"/>
    <s v="Maaseututoimi"/>
    <s v="Lomituspalvelut sähköpostitse (Keuruun yhteistoiminta-alue)"/>
    <s v="Maaseututuet"/>
    <x v="5"/>
    <s v="0.3"/>
    <s v="Myöhemmin"/>
    <s v="Myös luonnollisille henkilöille"/>
    <m/>
    <s v="Laki maatalouden tukien toimeenpanosta (192/2013)"/>
    <x v="1"/>
    <s v="Keski-Suomi"/>
    <s v="20 001 - 40 000"/>
  </r>
  <r>
    <s v="Palvelut"/>
    <s v="Plupaus_Kankaanpään kaupunki_2020.xlsx"/>
    <x v="40"/>
    <s v="Peltotuet"/>
    <s v="Toimija voi hakea tukea peltoviljelyyn. Osa tuista on haettavissa vain paperilla."/>
    <s v="Maaseututuet"/>
    <x v="5"/>
    <s v="0.3"/>
    <s v="Myöhemmin"/>
    <s v="Myös luonnollisille henkilöille"/>
    <m/>
    <s v="Laki maatalouden tukien toimeenpanosta (192/2013)"/>
    <x v="1"/>
    <s v="Satakunta"/>
    <s v="10 001 - 20 000"/>
  </r>
  <r>
    <s v="Palvelut"/>
    <s v="Plupaus_2021_Laukaan kunta.xlsx"/>
    <x v="48"/>
    <s v="Maatalousyritysten tukihakemukset"/>
    <s v="Maatalouden tukien haku tapahtunee n.95% sähköisesti. Loppu viidenprosentin osuus toimkittaa paperisen hakemuksen."/>
    <s v="Maaseututuet"/>
    <x v="5"/>
    <s v="0.5"/>
    <s v="Myöhemmin"/>
    <s v="Vain elinkeinotoimintaa harjoittaville"/>
    <m/>
    <s v="Laki maatalouden tukien toimeenpanosta (192/2013)"/>
    <x v="1"/>
    <s v="Keski-Suomi"/>
    <s v="10 001 - 20 000"/>
  </r>
  <r>
    <s v="Palvelut"/>
    <s v="PLupaus_Pyhäjärvi_2021.xlsx"/>
    <x v="16"/>
    <s v="Maatalousyrittäjien lomituspalvelut"/>
    <m/>
    <s v="Maaseututuet"/>
    <x v="5"/>
    <s v="Ei digitoteutusta"/>
    <s v="Q4/2022"/>
    <s v="Vain elinkeinotoimintaa harjoittaville"/>
    <m/>
    <s v="Laki maatalouden tukien toimeenpanosta (192/2013)"/>
    <x v="1"/>
    <s v="Pohjois-Pohjanmaa"/>
    <s v="alle 6001"/>
  </r>
  <r>
    <s v="Palvelut"/>
    <s v="Plupaus_2021_Rovaniemi (1).xlsx"/>
    <x v="18"/>
    <s v="Avustukset maa- ja metsätalouden yrittäjille"/>
    <s v="Peltojen kalkitus ja viljetysteiden sorastus, avustus peltojen salaojittamiseen, maksullinen lomituksen tuki, karjatilan uuden tilan pellon raivaamistuki, karjatilan jatkajan starttiraha."/>
    <s v="Maaseututuet"/>
    <x v="5"/>
    <s v="0.3"/>
    <s v="Myöhemmin"/>
    <s v="Vain elinkeinotoimintaa harjoittaville"/>
    <s v="Rovaniemen kaupunki ostaa palveluita Tervolan kunnalta ja tämä sähköinen palvelu on Tervolan kunnan vastuulla."/>
    <s v="Laki maatalouden tukien toimeenpanosta (192/2013)"/>
    <x v="1"/>
    <s v="Lappi"/>
    <s v="40 001 - 100 000"/>
  </r>
  <r>
    <s v="Palvelut"/>
    <s v="RUOKAVIRASTO-#1460879-v1-Palvelulupaus_2021_Ruokavirasto.XLSX"/>
    <x v="36"/>
    <s v="Maaseudun kehittäminen - Ympäristönhoito"/>
    <s v="Toimija hakee julkista rahoitusta tulevalle ympäristöhoito hankkeelle. Mikäli tuottavuusrahaa saadaan, palvelu  siirretään Hyrrä-asiointipalveluun, jolloin digiaste on 1.1. Palvelu voi myös tässä yhteydessä siirtyä MMM/LVO:n alaisuuteen. Palvelu on suunnattu yhteisöille."/>
    <s v="Maaseudun kehittäminen - Ympäristönhoito"/>
    <x v="4"/>
    <s v="0.3"/>
    <s v="Q4/2022"/>
    <s v="Myös luonnollisille henkilöille"/>
    <m/>
    <s v=""/>
    <x v="0"/>
    <s v="Maa- ja metsätalousministeriö"/>
    <s v=""/>
  </r>
  <r>
    <s v="Palvelut"/>
    <s v="RUOKAVIRASTO-#1460879-v1-Palvelulupaus_2021_Ruokavirasto.XLSX"/>
    <x v="36"/>
    <s v="Maaseutulinjan tukimaksujen perintä"/>
    <s v="EU:n osittain tai kokonaan rahoittamien tukien perintätoimet ja maksukyvyttömyysasioiden hoitaminen"/>
    <s v="Maaseutulinjan tukimaksujen perintä"/>
    <x v="5"/>
    <s v="0.3"/>
    <s v="Myöhemmin"/>
    <s v="Myös luonnollisille henkilöille"/>
    <m/>
    <m/>
    <x v="0"/>
    <s v="Maa- ja metsätalousministeriö"/>
    <s v=""/>
  </r>
  <r>
    <s v="Palvelut"/>
    <s v="Plupaus_2021_Rovaniemi (1).xlsx"/>
    <x v="18"/>
    <s v="Palveluntarjoajien välittäminä toteutettavat kehittämistuet"/>
    <s v="Kehittämispalvelut ja kotieläintilojen tuotantoseuranta/ProAgria Lappi ry, jalostussuunnitelmat/Faba Jalostus Oy, tuotantoeläinten eläinlääkäripalveluiden tuki/kaupungin eläinlääkärit, metsäsuunnitelmat/Rovaniemen metsänhoitoyhdistys ry"/>
    <s v="Maaseututuet"/>
    <x v="5"/>
    <s v="0.3"/>
    <s v="Myöhemmin"/>
    <s v="Vain elinkeinotoimintaa harjoittaville"/>
    <m/>
    <s v="Laki maatalouden tukien toimeenpanosta (192/2013)"/>
    <x v="1"/>
    <s v="Lappi"/>
    <s v="40 001 - 100 000"/>
  </r>
  <r>
    <s v="Palvelut"/>
    <s v="Plupaus_2021_Rovaniemi (1).xlsx"/>
    <x v="18"/>
    <s v="Maaseutuyritysseteli"/>
    <s v="Maaseudulla toimivan yrityksen kehittämiseen, investointeihin ja markkinointiin."/>
    <s v="Maaseututuet"/>
    <x v="5"/>
    <s v="0.5"/>
    <s v="Myöhemmin"/>
    <s v="Vain elinkeinotoimintaa harjoittaville"/>
    <m/>
    <s v="Laki maatalouden tukien toimeenpanosta (192/2013)"/>
    <x v="1"/>
    <s v="Lappi"/>
    <s v="40 001 - 100 000"/>
  </r>
  <r>
    <s v="Palvelut"/>
    <s v="PLupaus_Vaasa_2021.xlsx"/>
    <x v="9"/>
    <s v="Maaseututuet"/>
    <s v="Vipu on viljelijöiden verkkoasiointipalvelu"/>
    <s v="Maaseututuet"/>
    <x v="5"/>
    <s v="1.0"/>
    <m/>
    <s v="Vain elinkeinotoimintaa harjoittaville"/>
    <m/>
    <s v="Laki maatalouden tukien toimeenpanosta (192/2013)"/>
    <x v="1"/>
    <s v="Pohjanmaa"/>
    <s v="40 001 - 100 000"/>
  </r>
  <r>
    <s v="Palvelut"/>
    <s v="Plupaus_2021_Jyväskylän kaupunki_2021.xlsx"/>
    <x v="13"/>
    <s v="KRP - Ympäristönsuojelun luvat: Maastoliikennelain mukainen lupa"/>
    <s v="Lupa moottoriurheiluun (kilpailu &amp; harjoittelu) sekä tapahtuman järjestämiseen maastossa"/>
    <s v="Maastossa tai vesistössä tapahtuvan kilpailun tai harjoituksen ilmoitus"/>
    <x v="0"/>
    <s v="1.0"/>
    <m/>
    <s v="Myös luonnollisille henkilöille"/>
    <m/>
    <s v="Maastoliikennelaki (1710/1995)"/>
    <x v="1"/>
    <s v="Keski-Suomi"/>
    <s v="yli 100 000"/>
  </r>
  <r>
    <s v="Palvelut"/>
    <s v="RUOKAVIRASTO-#1460879-v1-Palvelulupaus_2021_Ruokavirasto.XLSX"/>
    <x v="36"/>
    <s v="Maaseudun kehittämistuet"/>
    <s v="Toimija hakee julkista rahoitusta tulevalle kehittämisen hankkeelle. Palvelu ollut aikaisemmin digiaste 1:ssä, mutta osapalveluksi pilottitukena mukaan tullut Kertakorvaustuen paperihakemus pudottaa digiasteen 0.3:een"/>
    <s v="Maaseututuet"/>
    <x v="5"/>
    <s v="0.3"/>
    <s v="Myöhemmin"/>
    <s v="Myös luonnollisille henkilöille"/>
    <s v="Tavoite tultaneen saavuttamaan Q1/2023"/>
    <s v="Laki maatalouden tukien toimeenpanosta (192/2013)"/>
    <x v="0"/>
    <s v="Maa- ja metsätalousministeriö"/>
    <s v=""/>
  </r>
  <r>
    <s v="Palvelut"/>
    <s v="RUOKAVIRASTO-#1460879-v1-Palvelulupaus_2021_Ruokavirasto.XLSX"/>
    <x v="36"/>
    <s v="Maaseudun yritystuet"/>
    <s v="Toimija hakee julkista rahoitusta tulevalle yritystukihankkeelle."/>
    <s v="Maaseututuet"/>
    <x v="5"/>
    <s v="1.0"/>
    <m/>
    <s v="Myös luonnollisille henkilöille"/>
    <m/>
    <s v="Laki maatalouden tukien toimeenpanosta (192/2013)"/>
    <x v="0"/>
    <s v="Maa- ja metsätalousministeriö"/>
    <s v=""/>
  </r>
  <r>
    <s v="Palvelut"/>
    <s v="Plupaus_2021_Jyväskylän kaupunki_2021.xlsx"/>
    <x v="13"/>
    <s v="KRP - Ympäristönsuojelun luvat: Vesiliikennelain mukainen lupa"/>
    <s v="Lupa moottoriurheiluun (kilpailu &amp; harjoittelu) sekä tapahtuman järjestämiseen vesialueella."/>
    <s v="Maastossa tai vesistössä tapahtuvan kilpailun tai harjoituksen ilmoitus"/>
    <x v="0"/>
    <s v="1.0"/>
    <m/>
    <s v="Myös luonnollisille henkilöille"/>
    <m/>
    <s v="Maastoliikennelaki (1710/1995)"/>
    <x v="1"/>
    <s v="Keski-Suomi"/>
    <s v="yli 100 000"/>
  </r>
  <r>
    <s v="Palvelut"/>
    <s v="Plupaus_Kuopio_2021.xlsx"/>
    <x v="2"/>
    <s v="Maastoliikennelain mukainen lupa"/>
    <s v="Maastoliikennelain mukainen lupa moottorikäyttöisellä ajoneuvolla tapahtuviin harjoituksiin ja kilpailuihin ja moottorikelkkareittien hyväksymiseen"/>
    <s v="Maastossa tai vesistössä tapahtuvan kilpailun tai harjoituksen ilmoitus"/>
    <x v="0"/>
    <s v="Ei digitoteutusta"/>
    <m/>
    <s v="Myös luonnollisille henkilöille"/>
    <s v="Hankkeet ovat niin isoja ja moninaisia, ettei niitä voi hakea yhdellä lomakkeella liitteineen. Ei ole järkevää, että yksittäinen kunta lähtisi laatimaan tällaista lomaketta"/>
    <s v="Maastoliikennelaki (1710/1995)"/>
    <x v="1"/>
    <s v="Pohjois-Savo"/>
    <s v="yli 100 000"/>
  </r>
  <r>
    <s v="Palvelut"/>
    <s v="Plupaus_Mikkeli_2020.xlsx"/>
    <x v="14"/>
    <s v="Vesiliikennelain 21§ mukainen lupa"/>
    <s v="Verkkosivuilta tulostettava lomake. Vastuualue: Ympäristöpalvelut"/>
    <s v="Maastossa tai vesistössä tapahtuvan kilpailun tai harjoituksen ilmoitus"/>
    <x v="0"/>
    <s v="0.3"/>
    <s v="Q4/2022"/>
    <s v="Myös luonnollisille henkilöille"/>
    <s v="Pyritään saamaan mukaan Lupapisteeseen. Lupapiste -palvelun tarjoaja ratkaisee asian."/>
    <s v="Maastoliikennelaki (1710/1995)"/>
    <x v="1"/>
    <s v="Etelä-Savo"/>
    <s v="40 001 - 100 000"/>
  </r>
  <r>
    <s v="Palvelut"/>
    <s v="Plupaus_Mikkeli_2020.xlsx"/>
    <x v="14"/>
    <s v="Maastoliikennelain 30§ mukainen lupahakemus"/>
    <s v="Käsitellään lupapiste.fi -palvelun kautta, johon käyttäjä tunnistautuu sähköisesti. Lisäksi verkkosivuilta tulostettava lomake. Vastuualue: Ympäristöpalvelut"/>
    <s v="Maastossa tai vesistössä tapahtuvan kilpailun tai harjoituksen ilmoitus"/>
    <x v="0"/>
    <s v="1.0"/>
    <m/>
    <s v="Myös luonnollisille henkilöille"/>
    <m/>
    <s v="Maastoliikennelaki (1710/1995)"/>
    <x v="1"/>
    <s v="Etelä-Savo"/>
    <s v="40 001 - 100 000"/>
  </r>
  <r>
    <s v="Palvelut"/>
    <s v="Plupaus_2021_Oulun kaupunki.xlsx"/>
    <x v="15"/>
    <s v="Ympäristönsuojelu, maasto- ja vesiliikenteen luvat"/>
    <s v="Maasto- ja vesiliikenteen luvat"/>
    <s v="Maastossa tai vesistössä tapahtuvan kilpailun tai harjoituksen ilmoitus"/>
    <x v="0"/>
    <s v="0.3"/>
    <s v="Q4/2021"/>
    <s v="Vain elinkeinotoimintaa harjoittaville"/>
    <s v="Käyttöönotetaan ePermit palvelussa vuoden 2020 aikana"/>
    <s v="Maastoliikennelaki (1710/1995)"/>
    <x v="1"/>
    <s v="Pohjois-Pohjanmaa"/>
    <s v="yli 100 000"/>
  </r>
  <r>
    <s v="Palvelut"/>
    <s v="PLupaus_Porvoonkaupunki_2021.xlsx"/>
    <x v="6"/>
    <s v="Maastoliikennelain mukainen lupa"/>
    <s v="Jos maastossa järjestetään luonnolle, asutukselle ja virkistäytymiselle haittaa aiheuttavia tapahtumia, sille on haettava lupa."/>
    <s v="Maastossa tai vesistössä tapahtuvan kilpailun tai harjoituksen ilmoitus"/>
    <x v="0"/>
    <s v="0.3"/>
    <s v="Myöhemmin"/>
    <s v="Myös luonnollisille henkilöille"/>
    <s v="Mielellään digitalisoidaan, mutta ei ole resursseja itse viedä asiaa eteenpäin."/>
    <s v="Maastoliikennelaki (1710/1995)"/>
    <x v="1"/>
    <s v="Uusimaa"/>
    <s v="40 001 - 100 000"/>
  </r>
  <r>
    <s v="Palvelut"/>
    <s v="PLupaus_Porvoonkaupunki_2021.xlsx"/>
    <x v="6"/>
    <s v="Ympäristönsuojelu, maasto- ja vesiliikenteen luvat"/>
    <s v="Maasto- ja vesiliikenteen luvat"/>
    <s v="Maastossa tai vesistössä tapahtuvan kilpailun tai harjoituksen ilmoitus"/>
    <x v="0"/>
    <s v="0.3"/>
    <s v="Myöhemmin"/>
    <s v="Myös luonnollisille henkilöille"/>
    <s v="Mielellään digitalisoidaan, mutta ei ole resursseja itse viedä asiaa eteenpäin."/>
    <s v="Maastoliikennelaki (1710/1995)"/>
    <x v="1"/>
    <s v="Uusimaa"/>
    <s v="40 001 - 100 000"/>
  </r>
  <r>
    <s v="Palvelut"/>
    <s v="PLupaus_Pyhäjärvi_2021.xlsx"/>
    <x v="16"/>
    <s v="Maastoliikennelain mukainen lupa"/>
    <m/>
    <s v="Maastossa tai vesistössä tapahtuvan kilpailun tai harjoituksen ilmoitus"/>
    <x v="0"/>
    <s v="0.3"/>
    <s v="Q4/2022"/>
    <m/>
    <m/>
    <s v="Maastoliikennelaki (1710/1995)"/>
    <x v="1"/>
    <s v="Pohjois-Pohjanmaa"/>
    <s v="alle 6001"/>
  </r>
  <r>
    <s v="Palvelut"/>
    <s v="Plupaus_2021_Turun kaupunki.xlsx"/>
    <x v="20"/>
    <s v="Maastoliikennelain mukainen lupa"/>
    <s v="Jos maastossa järjestetään luonnolle, asutukselle ja virkistäytymiselle haittaa aiheuttavia tapahtumia, sille on haettava lupa."/>
    <s v="Maastossa tai vesistössä tapahtuvan kilpailun tai harjoituksen ilmoitus"/>
    <x v="0"/>
    <s v="0.5"/>
    <s v="2023, jos sähköinen lupajärjestelmä saadaan käyttöön"/>
    <s v="Myös luonnollisille henkilöille"/>
    <s v="Pieni volyyminen palvelu (0-5 kpl vuodessa)"/>
    <s v="Maastoliikennelaki (1710/1995)"/>
    <x v="1"/>
    <s v="Varsinais-Suomi"/>
    <s v="yli 100 000"/>
  </r>
  <r>
    <s v="Palvelut"/>
    <s v="PLupaus_Vaasa_2021.xlsx"/>
    <x v="9"/>
    <s v="Maastossa tai vesistössä tapahtuvan kilpailun tai harjoituksen ilmoitus"/>
    <s v="Kilpailuun tai harjoitteluun tietyllä alueella liittyvän hakemuksen käsittely"/>
    <s v="Maastossa tai vesistössä tapahtuvan kilpailun tai harjoituksen ilmoitus"/>
    <x v="0"/>
    <s v="0.5"/>
    <s v="Myöhemmin"/>
    <s v="Myös luonnollisille henkilöille"/>
    <m/>
    <s v="Maastoliikennelaki (1710/1995)"/>
    <x v="1"/>
    <s v="Pohjanmaa"/>
    <s v="40 001 - 100 000"/>
  </r>
  <r>
    <s v="Palvelut"/>
    <s v="PLupaus_Vaasa_2021.xlsx"/>
    <x v="9"/>
    <s v="Maastossa tai vesistössä tapahtuvan kilpailun tai harjoituksen ilmoitus"/>
    <s v="Organisaatiomuutos on käynnissä  ja käynnissä on useita sähköiseen asiointiin liittyviä uudistuksia, joita ei ole vielä otettu täysimääräisesti käyttöön."/>
    <s v="Maastossa tai vesistössä tapahtuvan kilpailun tai harjoituksen ilmoitus"/>
    <x v="0"/>
    <s v="0.5"/>
    <s v="Myöhemmin"/>
    <s v="Myös luonnollisille henkilöille"/>
    <m/>
    <s v="Maastoliikennelaki (1710/1995)"/>
    <x v="1"/>
    <s v="Pohjanmaa"/>
    <s v="40 001 - 100 000"/>
  </r>
  <r>
    <s v="Palvelut"/>
    <s v="Plupaus_2021_Ylöjärven kaupunki.xlsx"/>
    <x v="32"/>
    <s v="Maastoliikennelain mukaiset hakemukset"/>
    <s v="Maastoliikennelain mukaiset hakemukset hoidetaan kokonaisuudessaan Lupapiste -palvelussa&quot;&quot;"/>
    <s v="Maastossa tai vesistössä tapahtuvan kilpailun tai harjoituksen ilmoitus"/>
    <x v="0"/>
    <s v="yli 1.1"/>
    <m/>
    <s v="Myös luonnollisille henkilöille"/>
    <m/>
    <s v="Maastoliikennelaki (1710/1995)"/>
    <x v="1"/>
    <s v="Pirkanmaa"/>
    <s v="20 001 - 40 000"/>
  </r>
  <r>
    <s v="Palvelut"/>
    <s v="Plupaus_2021_Laukaan kunta.xlsx"/>
    <x v="48"/>
    <s v="Maatalousyritysten neuvota"/>
    <s v="Neuvontapalveluna käytämme sähköisiä välineitä, koulutustilaisuuksia, sekä henkilökohtaisia tapaamisia."/>
    <s v="Maatalousyritysten neuvota"/>
    <x v="4"/>
    <s v="0.3"/>
    <s v="Myöhemmin"/>
    <s v="Vain elinkeinotoimintaa harjoittaville"/>
    <m/>
    <m/>
    <x v="1"/>
    <s v="Keski-Suomi"/>
    <s v="10 001 - 20 000"/>
  </r>
  <r>
    <s v="Palvelut"/>
    <s v="Plupaus_2021_Laukaan kunta.xlsx"/>
    <x v="48"/>
    <s v="Maatalousyritysten perustamispalvelut"/>
    <s v="Maatalousyrityksen aloittaminen perustetaan paperisilla lomakkeilla. Yrityksen perustamisen jälkeen asiointi siirtyy sähköiseen järjestelmään, jonka avulla toteutetaan tukihakemusten jättäminen ja muut yritykseen liittyvät muutostoiminnat."/>
    <s v="Maatalousyritysten perustamispalvelut"/>
    <x v="4"/>
    <s v="0.3"/>
    <s v="Myöhemmin"/>
    <s v="Vain elinkeinotoimintaa harjoittaville"/>
    <m/>
    <m/>
    <x v="1"/>
    <s v="Keski-Suomi"/>
    <s v="10 001 - 20 000"/>
  </r>
  <r>
    <s v="Palvelut"/>
    <s v="PLupaus_Iinkunta_2020.xlsx"/>
    <x v="60"/>
    <s v="Ympäristöterveydenhuoltoviranomaisen lupapalvelut"/>
    <s v="Elintarvike- ja terveydensuojelulain mukaiset ilmoitukset ja luvat"/>
    <s v="Mahdollista terveyshaittaa aiheuttavan toiminnan aloittamisilmoitus"/>
    <x v="1"/>
    <s v="0.5"/>
    <s v="Myöhemmin"/>
    <s v="Myös luonnollisille henkilöille"/>
    <s v="Valtakunnallinen digitaalinen menettely tulossa, aikataulu eri riipu kunnasta. Tulee käyttöön automaattisesti."/>
    <s v="Terveydensuojelulaki (763/1994)"/>
    <x v="1"/>
    <s v="Pohjois-Pohjanmaa"/>
    <s v="6 001 - 10000"/>
  </r>
  <r>
    <s v="Palvelut"/>
    <s v="PLupaus_Iinkunta_2020.xlsx"/>
    <x v="60"/>
    <s v="Ympäristöterveydenhuoltoviranomaisen lupapalvelut"/>
    <s v="Tupakan ja nikotiininesteiden myyntiluvat"/>
    <s v="Mahdollista terveyshaittaa aiheuttavan toiminnan aloittamisilmoitus"/>
    <x v="1"/>
    <s v="1.0"/>
    <m/>
    <s v="Vain elinkeinotoimintaa harjoittaville"/>
    <m/>
    <s v="Terveydensuojelulaki (763/1994)"/>
    <x v="1"/>
    <s v="Pohjois-Pohjanmaa"/>
    <s v="6 001 - 10000"/>
  </r>
  <r>
    <s v="Palvelut"/>
    <s v="Plupaus_2021_Jyväskylän kaupunki_2021.xlsx"/>
    <x v="13"/>
    <s v="KRP - Ympäristönsuojelun luvat: Jakelusaseman rekisteröinti-ilmoitus"/>
    <s v="Ilmoitus yli 10m3 polttoainesäiliön käyttöönotosta"/>
    <s v="Mahdollista terveyshaittaa aiheuttavan toiminnan aloittamisilmoitus"/>
    <x v="0"/>
    <s v="1.0"/>
    <m/>
    <s v="Myös luonnollisille henkilöille"/>
    <m/>
    <s v="Terveydensuojelulaki (763/1994)"/>
    <x v="1"/>
    <s v="Keski-Suomi"/>
    <s v="yli 100 000"/>
  </r>
  <r>
    <s v="Palvelut"/>
    <s v="Plupaus_2021_Jyväskylän kaupunki_2021.xlsx"/>
    <x v="13"/>
    <s v="KRP - Ympäristöterveydenhuolto: Terveydensuojelulain mukainen ilmoitus"/>
    <s v="Ilmoitus toiminnasta, josta mahdollisesti koituu terveyshaittaa"/>
    <s v="Mahdollista terveyshaittaa aiheuttavan toiminnan aloittamisilmoitus"/>
    <x v="1"/>
    <s v="0.5"/>
    <s v="Q4/2022"/>
    <s v="Myös luonnollisille henkilöille"/>
    <m/>
    <s v="Terveydensuojelulaki (763/1994)"/>
    <x v="1"/>
    <s v="Keski-Suomi"/>
    <s v="yli 100 000"/>
  </r>
  <r>
    <s v="Palvelut"/>
    <s v="Palvelulupaus_2021_Verohallinto.xlsx"/>
    <x v="7"/>
    <s v="Maatalouden energiatuotteiden valmisteveron palautus"/>
    <s v="Yritykset ja yhteisöt voivat hakea maatalouden energiatuotteiden valmisteveron palautusta OmaVerossa tai ilmoitin.fi:ssä."/>
    <s v="Maatalouden energiatuotteiden valmisteveron palautus"/>
    <x v="1"/>
    <s v="1.1"/>
    <m/>
    <s v="Vain elinkeinotoimintaa harjoittaville"/>
    <m/>
    <m/>
    <x v="0"/>
    <s v="Valtiovarainministeriö"/>
    <s v=""/>
  </r>
  <r>
    <s v="Palvelut"/>
    <s v="Plupaus_Mikkeli_2020.xlsx"/>
    <x v="14"/>
    <s v="Energiantuotantolaitoksen, nestemäisen polttoaineen jakelupisteen tai asfalttiaseman rekisteröinti"/>
    <s v="Käsitellään lupapiste.fi -palvelun kautta, johon käyttäjä tunnistautuu sähköisesti. Kokonaan sähköinen palveluprosessi. Vastuualue: Ympäristöpalvelut"/>
    <s v="Mahdollista terveyshaittaa aiheuttavan toiminnan aloittamisilmoitus"/>
    <x v="0"/>
    <s v="1.0"/>
    <m/>
    <s v="Myös luonnollisille henkilöille"/>
    <m/>
    <s v="Terveydensuojelulaki (763/1994)"/>
    <x v="1"/>
    <s v="Etelä-Savo"/>
    <s v="40 001 - 100 000"/>
  </r>
  <r>
    <s v="Palvelut"/>
    <s v="Plupaus_Mikkeli_2020.xlsx"/>
    <x v="14"/>
    <s v="Ilmoitus terveydensuojelulain 13§ mukaisesta huoneiston käyttöönotosta"/>
    <s v="Sähköisellä tunnistautumisella varustettu lomake, joka käsitellään kokonaan sähköisesti Fujitsun CaseM -järjestelmässä. Vastuu: Terveysvalvonta"/>
    <s v="Mahdollista terveyshaittaa aiheuttavan toiminnan aloittamisilmoitus"/>
    <x v="1"/>
    <s v="0.5"/>
    <s v="Q4/2021"/>
    <s v="Myös luonnollisille henkilöille"/>
    <s v="VATI-kohdetietojärjestelmän kehittäjät eivät toteuta Suomi.fi kautta täytettävien sähköisten lomakeiden käyttöönottoa jo vuonna 2021."/>
    <s v="Terveydensuojelulaki (763/1994)"/>
    <x v="1"/>
    <s v="Etelä-Savo"/>
    <s v="40 001 - 100 000"/>
  </r>
  <r>
    <s v="Palvelut"/>
    <s v="Plupaus_2021_Oulun kaupunki.xlsx"/>
    <x v="15"/>
    <s v="Terveydensuojelulain mukainen ilmoitus"/>
    <s v="Toiminnasta, josta voi aiheutua terveyshaittaa, on tehtävä terveydensuojelulain mukainen ilmoitus."/>
    <s v="Mahdollista terveyshaittaa aiheuttavan toiminnan aloittamisilmoitus"/>
    <x v="1"/>
    <s v="0.9"/>
    <s v="Q4/2021"/>
    <s v="Vain elinkeinotoimintaa harjoittaville"/>
    <s v="Valtakunnallisessa Ilppa-palvelussa koekäytössä"/>
    <s v="Terveydensuojelulaki (763/1994)"/>
    <x v="1"/>
    <s v="Pohjois-Pohjanmaa"/>
    <s v="yli 100 000"/>
  </r>
  <r>
    <s v="Palvelut"/>
    <s v="Plupaus_2021_Oulun kaupunki.xlsx"/>
    <x v="15"/>
    <s v="Yleinen ilmoitusmenettely"/>
    <s v="ampumaradat, eläinsuojat tms."/>
    <s v="Mahdollista terveyshaittaa aiheuttavan toiminnan aloittamisilmoitus"/>
    <x v="1"/>
    <s v="0.9"/>
    <m/>
    <s v="Myös luonnollisille henkilöille"/>
    <m/>
    <s v="Terveydensuojelulaki (763/1994)"/>
    <x v="1"/>
    <s v="Pohjois-Pohjanmaa"/>
    <s v="yli 100 000"/>
  </r>
  <r>
    <s v="Palvelut"/>
    <s v="PLupaus_Porvoonkaupunki_2021.xlsx"/>
    <x v="6"/>
    <s v="Toiminnan rekisteröinti ympäristönsuojelun tietojärjestelmään"/>
    <s v="Ympäristöön vaikuttavien toimintojen harjoittajilla on velvollisuus rekisteröidä toimintansa ympäristönsuojelun tietojärjestelmään."/>
    <s v="Mahdollista terveyshaittaa aiheuttavan toiminnan aloittamisilmoitus"/>
    <x v="1"/>
    <s v="0.5"/>
    <s v="Myöhemmin"/>
    <s v="Vain elinkeinotoimintaa harjoittaville"/>
    <s v="Mielellään digitalisoidaan, mutta ei ole resursseja itse viedä asiaa eteenpäin."/>
    <s v="Terveydensuojelulaki (763/1994)"/>
    <x v="1"/>
    <s v="Uusimaa"/>
    <s v="40 001 - 100 000"/>
  </r>
  <r>
    <s v="Palvelut"/>
    <s v="Plupaus_2021_Rovaniemi (1).xlsx"/>
    <x v="18"/>
    <s v="Terveydensuojelulain mukainen ilmoitus"/>
    <s v="Rovakaaren ympäristöterveydenhuollon toiminta-alueella (Rovaniemi, Ranua, Pello, Ylitornio, Kolari)  sijaitsevasta toiminnasta tehtävä terveydensuojelulain 13 §:n mukainen ilmoitus terveydensuojeluviranomaiselle. Oma lomake mm. majoitustoiminnalle, oppilaitoksille, sos.alan huoneistoille, päiväkodeille, liikuntatiloille, uimahalleille, uimarannoille ja kauneushoitoloille."/>
    <s v="Mahdollista terveyshaittaa aiheuttavan toiminnan aloittamisilmoitus"/>
    <x v="1"/>
    <s v="1.1"/>
    <m/>
    <s v="Vain elinkeinotoimintaa harjoittaville"/>
    <m/>
    <s v="Terveydensuojelulaki (763/1994)"/>
    <x v="1"/>
    <s v="Lappi"/>
    <s v="40 001 - 100 000"/>
  </r>
  <r>
    <s v="Palvelut"/>
    <s v="Plupaus_2021_Turun kaupunki.xlsx"/>
    <x v="20"/>
    <s v="Terveydensuojelulain mukainen ilmoitus"/>
    <s v="Toiminnasta, josta voi aiheutua terveyshaittaa, on tehtävä terveydensuojelulain mukainen ilmoitus."/>
    <s v="Mahdollista terveyshaittaa aiheuttavan toiminnan aloittamisilmoitus"/>
    <x v="1"/>
    <s v="0.9"/>
    <m/>
    <s v="Myös luonnollisille henkilöille"/>
    <s v="Ruokaviraston ilppa-Ympäristöterveydenhuollon sähköisen ilmoituspalvelun toimivuus"/>
    <s v="Terveydensuojelulaki (763/1994)"/>
    <x v="1"/>
    <s v="Varsinais-Suomi"/>
    <s v="yli 100 000"/>
  </r>
  <r>
    <s v="Palvelut"/>
    <s v="PLupaus_Vaasa_2021.xlsx"/>
    <x v="9"/>
    <s v="Mahdollista terveyshaittaa aiheuttavan toiminnan aloittamisilmoitus"/>
    <s v="Ilmoitus terveyshaittariskin sisältävän toiminnan aloittamisesta"/>
    <s v="Mahdollista terveyshaittaa aiheuttavan toiminnan aloittamisilmoitus"/>
    <x v="1"/>
    <s v="1.0"/>
    <m/>
    <s v="Vain elinkeinotoimintaa harjoittaville"/>
    <m/>
    <s v="Terveydensuojelulaki (763/1994)"/>
    <x v="1"/>
    <s v="Pohjanmaa"/>
    <s v="40 001 - 100 000"/>
  </r>
  <r>
    <s v="Palvelut"/>
    <s v="Plupaus_Vantaa_2020.xlsx"/>
    <x v="58"/>
    <s v="Ympäristöterveydenhuollon ilmoitukset, tiedoitukset ja hakemukset Oma Vantaa palvelussa"/>
    <s v="Vantaan Ympäristöterveydenhuollon ilmoitukset, tiedoitukset ja hakemukset Oma Vantaa palvelussa"/>
    <s v="Mahdollista terveyshaittaa aiheuttavan toiminnan aloittamisilmoitus"/>
    <x v="1"/>
    <s v="1.1"/>
    <s v="Q1/2022"/>
    <m/>
    <s v="Saavutettavuuden huomiointi kesken, ratkaisun tiekartta tekeillä"/>
    <s v="Terveydensuojelulaki (763/1994)"/>
    <x v="1"/>
    <s v="Uusimaa"/>
    <s v="yli 100 000"/>
  </r>
  <r>
    <s v="Palvelut"/>
    <s v="Plupaus_2021_Oulun kaupunki.xlsx"/>
    <x v="15"/>
    <s v="Mainos- ja viitoituslupa"/>
    <s v="eServices. Tarvitset luvan yleiselle alueelle laitettaville tilapäisille mainoksille ja viitoituksille."/>
    <s v="Mainos- ja viitoituslupa"/>
    <x v="0"/>
    <s v="1.0"/>
    <m/>
    <s v="Myös luonnollisille henkilöille"/>
    <m/>
    <m/>
    <x v="1"/>
    <s v="Pohjois-Pohjanmaa"/>
    <s v="yli 100 000"/>
  </r>
  <r>
    <s v="Palvelut"/>
    <s v="Plupaus_2021_Pielaveden kunta.xlsx"/>
    <x v="49"/>
    <s v="Mainos- ja viitoituslupa"/>
    <s v="Tarvitset luvan taajama-alueelle yleiselle alueelle laitettaville tilapäisille mainoksille ja viitoituksille. Lupa haetaan kunnasta, jonka taajama-alueella mainos tai viitoitus sijaitsee."/>
    <s v="Mainos- ja viitoituslupa"/>
    <x v="0"/>
    <s v="0.5"/>
    <s v="Myöhemmin"/>
    <s v="Vain elinkeinotoimintaa harjoittaville"/>
    <s v="Ohjelmistotoimittajasta johtuvat syyt: rekisteriperusteinen toisen puolesta asioinnin mahdollisuus puuttuu."/>
    <m/>
    <x v="1"/>
    <s v="Pohjois-Savo"/>
    <s v="alle 6001"/>
  </r>
  <r>
    <s v="Palvelut"/>
    <s v="PLupaus_Porvoonkaupunki_2021.xlsx"/>
    <x v="6"/>
    <s v="Mainos- ja viitoituslupa"/>
    <s v="Tarvitset luvan yleiselle alueelle laitettaville tilapäisille mainoksille ja viitoituksille."/>
    <s v="Mainos- ja viitoituslupa"/>
    <x v="0"/>
    <s v="1.0"/>
    <m/>
    <s v="Myös luonnollisille henkilöille"/>
    <m/>
    <m/>
    <x v="1"/>
    <s v="Uusimaa"/>
    <s v="40 001 - 100 000"/>
  </r>
  <r>
    <s v="Palvelut"/>
    <s v="PLupaus_Pyhäjärvi_2021.xlsx"/>
    <x v="16"/>
    <s v="Mainos- ja viitoituslupa"/>
    <m/>
    <s v="Mainos- ja viitoituslupa"/>
    <x v="0"/>
    <s v="Ei digitoteutusta"/>
    <s v="Myöhemmin"/>
    <s v="Myös luonnollisille henkilöille"/>
    <m/>
    <m/>
    <x v="1"/>
    <s v="Pohjois-Pohjanmaa"/>
    <s v="alle 6001"/>
  </r>
  <r>
    <s v="Palvelut"/>
    <s v="Plupaus_2021_Turun kaupunki.xlsx"/>
    <x v="20"/>
    <s v="Mainos- ja viitoituslupa"/>
    <s v="Tarvitset luvan yleiselle alueelle laitettaville tilapäisille mainoksille ja viitoituksille."/>
    <s v="Mainos- ja viitoituslupa"/>
    <x v="0"/>
    <s v="0.3"/>
    <m/>
    <s v="Myös luonnollisille henkilöille"/>
    <m/>
    <m/>
    <x v="1"/>
    <s v="Varsinais-Suomi"/>
    <s v="yli 100 000"/>
  </r>
  <r>
    <s v="Palvelut"/>
    <s v="Plupaus_ALAVUS_2020.xlsx"/>
    <x v="12"/>
    <s v="Maisematyöluvat"/>
    <s v="Kun toimenpide vaikuttaa ympäristönäkymään haetaan lupa lupapiste.fi -palvelun kautta."/>
    <s v="Maisematyölupa"/>
    <x v="0"/>
    <s v="1.1"/>
    <m/>
    <s v="Myös luonnollisille henkilöille"/>
    <m/>
    <s v="Maankäyttö- ja rakennuslaki (132/1999)"/>
    <x v="1"/>
    <s v="Pohjois-Pohjanmaa"/>
    <s v="alle 6001"/>
  </r>
  <r>
    <s v="Palvelut"/>
    <s v="PLupaus_Helsinginkaupunki_2021.xlsx"/>
    <x v="8"/>
    <s v="Maisematyölupa MRL 128 §"/>
    <s v="Maisemaa muuttavalle toimenpiteelle myönnettävä lupa"/>
    <s v="Maisematyölupa"/>
    <x v="0"/>
    <s v="1.0"/>
    <m/>
    <s v="Myös luonnollisille henkilöille"/>
    <m/>
    <s v="Maankäyttö- ja rakennuslaki (132/1999)"/>
    <x v="1"/>
    <s v="Uusimaa"/>
    <s v="yli 100 000"/>
  </r>
  <r>
    <s v="Palvelut"/>
    <s v="Plupaus_2021_Jyväskylän kaupunki_2021.xlsx"/>
    <x v="13"/>
    <s v="KRP - Maisematyöluvat: Maisematyölupa"/>
    <s v="Lupa tehdä muutostyö rakennuskielto- tai kaava-alueella"/>
    <s v="Maisematyölupa"/>
    <x v="0"/>
    <s v="1.0"/>
    <m/>
    <s v="Myös luonnollisille henkilöille"/>
    <m/>
    <s v="Maankäyttö- ja rakennuslaki (132/1999)"/>
    <x v="1"/>
    <s v="Keski-Suomi"/>
    <s v="yli 100 000"/>
  </r>
  <r>
    <s v="Palvelut"/>
    <s v="Plupaus_2021_Jyväskylän kaupunki_2021.xlsx"/>
    <x v="13"/>
    <s v="KRP - Maisematyöluvat: Puiden kaataminen"/>
    <s v="Lupa yli kymmenen puun kaatamiselle"/>
    <s v="Maisematyölupa"/>
    <x v="0"/>
    <s v="1.0"/>
    <m/>
    <s v="Myös luonnollisille henkilöille"/>
    <m/>
    <s v="Maankäyttö- ja rakennuslaki (132/1999)"/>
    <x v="1"/>
    <s v="Keski-Suomi"/>
    <s v="yli 100 000"/>
  </r>
  <r>
    <s v="Palvelut"/>
    <s v="Plupaus_2021_Jyväskylän kaupunki_2021.xlsx"/>
    <x v="13"/>
    <s v="KRP - Yleisten alueiden luvat: Viherhoitolupa"/>
    <s v="Lupa kaupungin asemakaava-alueen hoitamiseen"/>
    <s v="Maisematyölupa"/>
    <x v="0"/>
    <s v="1.0"/>
    <m/>
    <s v="Myös luonnollisille henkilöille"/>
    <m/>
    <s v="Maankäyttö- ja rakennuslaki (132/1999)"/>
    <x v="1"/>
    <s v="Keski-Suomi"/>
    <s v="yli 100 000"/>
  </r>
  <r>
    <s v="Palvelut"/>
    <s v="PLupaus_Jämsä_2021.xlsx"/>
    <x v="42"/>
    <s v="Maisematyölupa"/>
    <s v="Asiakas hakee lupaa lupapiste.fi palvelun kautta"/>
    <s v="Maisematyölupa"/>
    <x v="0"/>
    <s v="0.9"/>
    <s v="Myöhemmin"/>
    <s v="Myös luonnollisille henkilöille"/>
    <m/>
    <s v="Maankäyttö- ja rakennuslaki (132/1999)"/>
    <x v="1"/>
    <s v="Keski-Suomi"/>
    <s v="20 001 - 40 000"/>
  </r>
  <r>
    <s v="Palvelut"/>
    <s v="Plupaus_Kankaanpään kaupunki_2020.xlsx"/>
    <x v="40"/>
    <s v="Maisematyölupa"/>
    <s v="on haettava lupa maisemaa muuttavaan maanrakennustyöhön, puiden kaatamiseen ym. toimiin"/>
    <s v="Maisematyölupa"/>
    <x v="0"/>
    <s v="0.3"/>
    <s v="Q4/2021"/>
    <s v="Myös luonnollisille henkilöille"/>
    <m/>
    <s v="Maankäyttö- ja rakennuslaki (132/1999)"/>
    <x v="1"/>
    <s v="Satakunta"/>
    <s v="10 001 - 20 000"/>
  </r>
  <r>
    <s v="Palvelut"/>
    <s v="Plupaus_Kuopio_2021.xlsx"/>
    <x v="2"/>
    <s v="Maisematyölupa"/>
    <s v="Lupa on haettava, ellei toimenpide ole vähäinen. Kuopiossa maisematyöluvan myöntää ympäristöjohtaja."/>
    <s v="Maisematyölupa"/>
    <x v="0"/>
    <s v="0.5"/>
    <m/>
    <s v="Myös luonnollisille henkilöille"/>
    <s v="Lupapisteen kautta jätetty maisematyölupahakemus ohjautuu rakennujsvalvontaan."/>
    <s v="Maankäyttö- ja rakennuslaki (132/1999)"/>
    <x v="1"/>
    <s v="Pohjois-Savo"/>
    <s v="yli 100 000"/>
  </r>
  <r>
    <s v="Palvelut"/>
    <s v="Plupaus_2021_Oulun kaupunki.xlsx"/>
    <x v="15"/>
    <s v="Maisematyölupa"/>
    <s v="Maa-alueen omistajan tai haltijan on haettava lupa maisemaa muuttavaan maanrakennustyöhön, puiden kaatamiseen ym. toimiin asemakaava-alueella."/>
    <s v="Maisematyölupa"/>
    <x v="0"/>
    <s v="0.9"/>
    <m/>
    <m/>
    <m/>
    <s v="Maankäyttö- ja rakennuslaki (132/1999)"/>
    <x v="1"/>
    <s v="Pohjois-Pohjanmaa"/>
    <s v="yli 100 000"/>
  </r>
  <r>
    <s v="Palvelut"/>
    <s v="PLupaus_Porvoonkaupunki_2021.xlsx"/>
    <x v="6"/>
    <s v="Maisematyölupa"/>
    <s v="Maa-alueen omistajan tai haltijan on haettava lupa maisemaa muuttavaan maanrakennustyöhön, puiden kaatamiseen ym. toimiin asemakaava-alueella."/>
    <s v="Maisematyölupa"/>
    <x v="0"/>
    <s v="1.0"/>
    <m/>
    <s v="Myös luonnollisille henkilöille"/>
    <m/>
    <s v="Maankäyttö- ja rakennuslaki (132/1999)"/>
    <x v="1"/>
    <s v="Uusimaa"/>
    <s v="40 001 - 100 000"/>
  </r>
  <r>
    <s v="Palvelut"/>
    <s v="PLupaus_Pyhäjärvi_2021.xlsx"/>
    <x v="16"/>
    <s v="Maisematyölupa"/>
    <m/>
    <s v="Maisematyölupa"/>
    <x v="0"/>
    <s v="0.9"/>
    <m/>
    <s v="Myös luonnollisille henkilöille"/>
    <m/>
    <s v="Maankäyttö- ja rakennuslaki (132/1999)"/>
    <x v="1"/>
    <s v="Pohjois-Pohjanmaa"/>
    <s v="alle 6001"/>
  </r>
  <r>
    <s v="Palvelut"/>
    <s v="Plupaus_2021_Ranuan kunta_V2.xlsx"/>
    <x v="38"/>
    <s v="Maisematyölupa"/>
    <s v="Ohjeet, lomakkeet ja yhteystiedot"/>
    <s v="Maisematyölupa"/>
    <x v="0"/>
    <s v="1.0"/>
    <m/>
    <s v="Myös luonnollisille henkilöille"/>
    <m/>
    <s v="Maankäyttö- ja rakennuslaki (132/1999)"/>
    <x v="1"/>
    <s v="Lappi"/>
    <s v="alle 6001"/>
  </r>
  <r>
    <s v="Palvelut"/>
    <s v="PLupaus_Ruokolahden kunta_2021.xlsx"/>
    <x v="61"/>
    <s v="Maisematyölupa"/>
    <s v="Lupapiste.fi"/>
    <s v="Maisematyölupa"/>
    <x v="0"/>
    <s v="1.0"/>
    <m/>
    <s v="Myös luonnollisille henkilöille"/>
    <m/>
    <s v="Maankäyttö- ja rakennuslaki (132/1999)"/>
    <x v="1"/>
    <s v="Etelä-Karjala"/>
    <s v="alle 6001"/>
  </r>
  <r>
    <s v="Palvelut"/>
    <s v="Plupaus_2021_Turun kaupunki.xlsx"/>
    <x v="20"/>
    <s v="Maisematyölupa"/>
    <s v="Maa-alueen omistajan tai haltijan on haettava lupa maisemaa muuttavaan maanrakennustyöhön, puiden kaatamiseen ym. toimiin asemakaava-alueella."/>
    <s v="Maisematyölupa"/>
    <x v="0"/>
    <s v="1.0"/>
    <m/>
    <s v="Myös luonnollisille henkilöille"/>
    <m/>
    <s v="Maankäyttö- ja rakennuslaki (132/1999)"/>
    <x v="1"/>
    <s v="Varsinais-Suomi"/>
    <s v="yli 100 000"/>
  </r>
  <r>
    <s v="Palvelut"/>
    <s v="Plupaus_2021_Utajärven kunta.xlsx"/>
    <x v="3"/>
    <s v="Maisematyölupa"/>
    <s v="Kiinteistön omistaja hakee lupaa maisemaa muuttavaan rakennustyöhön ja puiden kaatamiseen asemakaava-alueilla."/>
    <s v="Maisematyölupa"/>
    <x v="0"/>
    <s v="1.0"/>
    <m/>
    <s v="Myös luonnollisille henkilöille"/>
    <m/>
    <s v="Maankäyttö- ja rakennuslaki (132/1999)"/>
    <x v="1"/>
    <s v="Pohjois-Pohjanmaa"/>
    <s v="alle 6001"/>
  </r>
  <r>
    <s v="Palvelut"/>
    <s v="PLupaus_Vaasa_2021.xlsx"/>
    <x v="9"/>
    <s v="Maisematyölupa"/>
    <s v="Päivi Korkealaakso; Paula Frank"/>
    <s v="Maisematyölupa"/>
    <x v="0"/>
    <s v="0.5"/>
    <m/>
    <s v="Myös luonnollisille henkilöille"/>
    <m/>
    <s v="Maankäyttö- ja rakennuslaki (132/1999)"/>
    <x v="1"/>
    <s v="Pohjanmaa"/>
    <s v="40 001 - 100 000"/>
  </r>
  <r>
    <s v="Palvelut"/>
    <s v="Plupaus_2021_Ylöjärven kaupunki.xlsx"/>
    <x v="32"/>
    <s v="Maisematyölupa (kaavoitus ja rakennusvalvonta)"/>
    <s v="Maisematyölupa hakemuksineen hoidetaan kokonaisuudessaan Lupapiste -palvelussa&quot;&quot;"/>
    <s v="Maisematyölupa"/>
    <x v="0"/>
    <s v="yli 1.1"/>
    <m/>
    <s v="Myös luonnollisille henkilöille"/>
    <m/>
    <s v="Maankäyttö- ja rakennuslaki (132/1999)"/>
    <x v="1"/>
    <s v="Pirkanmaa"/>
    <s v="20 001 - 40 000"/>
  </r>
  <r>
    <s v="Palvelut"/>
    <s v="Plupaus_Tampereen_kaupunki_2020.xlsx"/>
    <x v="51"/>
    <s v="Matching-palvelu"/>
    <s v="Yritysten ja ekosysteemitasolla tapahtuvan matching toiminnan kehittäminen"/>
    <s v="Matching-palvelu"/>
    <x v="4"/>
    <s v="Ei digitoteutusta"/>
    <s v="Myöhemmin"/>
    <s v="Myös luonnollisille henkilöille"/>
    <m/>
    <m/>
    <x v="1"/>
    <s v="Pirkanmaa"/>
    <s v="yli 100 000"/>
  </r>
  <r>
    <s v="Palvelut"/>
    <s v="PLupaus_Porvoonkaupunki_2021.xlsx"/>
    <x v="6"/>
    <s v="Matkailupalvelut, paikallisten yritysten aukiolopalvelut"/>
    <s v="Ravintola, kahvila tai putiikki voi ilmoittaa aukioloajat lomakkeella Porvoo.fi -sivuston aukiolokalenteriin."/>
    <s v="Matkailupalvelut, paikallisten yritysten aukiolopalvelut"/>
    <x v="4"/>
    <s v="0.3"/>
    <s v="Myöhemmin"/>
    <s v="Vain elinkeinotoimintaa harjoittaville"/>
    <s v="heikot digitaidot"/>
    <m/>
    <x v="1"/>
    <s v="Uusimaa"/>
    <s v="40 001 - 100 000"/>
  </r>
  <r>
    <s v="Palvelut"/>
    <s v="PLupaus_Porvoonkaupunki_2021.xlsx"/>
    <x v="6"/>
    <s v="Matkailupalvelut, yhteistyöalusta"/>
    <s v="Matkailutoimijoiden yhteisöllinen digitaalinen palvelu kehittämiseen, keskusteluun ja verkostoitumiseen. (Pomadi)"/>
    <s v="Matkailupalvelut, yhteistyöalusta"/>
    <x v="4"/>
    <s v="0.9"/>
    <m/>
    <s v="Myös luonnollisille henkilöille"/>
    <s v="heikot digitaidot"/>
    <m/>
    <x v="1"/>
    <s v="Uusimaa"/>
    <s v="40 001 - 100 000"/>
  </r>
  <r>
    <s v="Palvelut"/>
    <s v="PLupaus_Helsinginkaupunki_2021.xlsx"/>
    <x v="8"/>
    <s v="Meluilmoitus Ympäristönsuojelulain 118 §:n mukainen ilmoitus melua ja tärinää aiheuttava tilapäinen toiminta"/>
    <s v="Erityisen häiritsevää melua tai tärinää aiheuttavasta tilapäisestä toiminnasta on tehtävä ilmoitus kaupungin ympäristöpalvelujen ympäristönsuojeluyksikköön."/>
    <s v="Meluilmoitus"/>
    <x v="1"/>
    <s v="1.0"/>
    <m/>
    <m/>
    <m/>
    <s v="Ympäristönsuojelulaki (527/2014)"/>
    <x v="1"/>
    <s v="Uusimaa"/>
    <s v="yli 100 000"/>
  </r>
  <r>
    <s v="Palvelut"/>
    <s v="Plupaus_2021_Jyväskylän kaupunki_2021.xlsx"/>
    <x v="13"/>
    <s v="KRP - Ympäristönsuojelun luvat: Meluilmoitus"/>
    <s v="Ilmoitus melua tuottavasta toiminnasta"/>
    <s v="Meluilmoitus"/>
    <x v="1"/>
    <s v="1.0"/>
    <m/>
    <s v="Myös luonnollisille henkilöille"/>
    <m/>
    <s v="Ympäristönsuojelulaki (527/2014)"/>
    <x v="1"/>
    <s v="Keski-Suomi"/>
    <s v="yli 100 000"/>
  </r>
  <r>
    <s v="Palvelut"/>
    <s v="Plupaus_Kuopio_2021.xlsx"/>
    <x v="2"/>
    <s v="Ilmoitus melusta ja tärinästä"/>
    <s v="Ilmoitus tehdään esimerkiksi isoista yleisötapahtumista ja rakennushankkeista."/>
    <s v="Meluilmoitus"/>
    <x v="1"/>
    <s v="1.0"/>
    <m/>
    <s v="Myös luonnollisille henkilöille"/>
    <m/>
    <s v="Ympäristönsuojelulaki (527/2014)"/>
    <x v="1"/>
    <s v="Pohjois-Savo"/>
    <s v="yli 100 000"/>
  </r>
  <r>
    <s v="Palvelut"/>
    <s v="RUOKAVIRASTO-#1460879-v1-Palvelulupaus_2021_Ruokavirasto.XLSX"/>
    <x v="36"/>
    <s v="Makeramaksut"/>
    <s v="Makerasta rahoitettujen menojen maksujen asiatarkastus ja hyväksyntä"/>
    <s v="Makeramaksut - Laskujen käsittely"/>
    <x v="5"/>
    <s v="0.3"/>
    <s v="Myöhemmin"/>
    <s v="Myös luonnollisille henkilöille"/>
    <m/>
    <m/>
    <x v="0"/>
    <s v="Maa- ja metsätalousministeriö"/>
    <s v=""/>
  </r>
  <r>
    <s v="Palvelut"/>
    <s v="Plupaus_2021_KEHA-keskus.xlsx"/>
    <x v="22"/>
    <s v="Maksatuspalvelut yrityksille"/>
    <s v="ELYn yritystukien maksatusten osalta tavoitetaso 1.1 saavutettu (Eura koskee vain ESR-hankkeita), Tuki2014). Starttirahan ja palkkatuen osalta maksatuksen 0,9 ja tavoite saavutettu 2022 alussa (TE-digi-hankkeen kautta). Kokonaisarvio 1.0. Asiakkaalle on jo sähköinen!"/>
    <s v="Maksatuspalvelut yrityksille"/>
    <x v="1"/>
    <s v="1.0"/>
    <s v="Q2/2022"/>
    <s v="Vain elinkeinotoimintaa harjoittaville"/>
    <s v="YA -järjestelmän (KEHA yleinen avustusjärjestelmä) kehityksen riittämätön resursointi, TE-digi TEA osahankkeen toteutuksen suunnittelun ja rahoituksen haasteet. Synkronissa TE-digihankkeen kanssa joka osaltaan aiheuttaa viivästystä myös YA- hankkeelle"/>
    <m/>
    <x v="0"/>
    <s v="Työ- ja elinkeinoministeriö"/>
    <s v=""/>
  </r>
  <r>
    <s v="Palvelut"/>
    <s v="Plupaus_2021_Kansaneläkelaitos.xlsx"/>
    <x v="4"/>
    <s v="Maksettua maksua koskevat selvittelyt"/>
    <s v="Asiakas selvittää maksettuun maksuun liittyviä yksityiskohtia."/>
    <s v="Maksettua maksua koskevat selvittelyt"/>
    <x v="5"/>
    <s v="0.3"/>
    <s v="Myöhemmin"/>
    <s v="Myös luonnollisille henkilöille"/>
    <m/>
    <m/>
    <x v="0"/>
    <s v="Eduskunta"/>
    <s v=""/>
  </r>
  <r>
    <s v="Palvelut"/>
    <s v="Plupaus_2021_Kansaneläkelaitos.xlsx"/>
    <x v="4"/>
    <s v="Maksuhäiriöilmoitusten ja maksuvaatimusten sähköinen vastaanottaminen pankeista"/>
    <s v="Pankit toimittavat maksuhäiriöilmoituksia ja maksuvaatimuksia sähköisesti."/>
    <s v="Maksuhäiriöilmoitusten ja maksuvaatimusten sähköinen vastaanottaminen pankeista"/>
    <x v="6"/>
    <s v="yli 1.1"/>
    <m/>
    <s v="Vain elinkeinotoimintaa harjoittaville"/>
    <m/>
    <m/>
    <x v="0"/>
    <s v="Eduskunta"/>
    <s v=""/>
  </r>
  <r>
    <s v="Palvelut"/>
    <s v="Palvelulupaus_2021_Verohallinto.xlsx"/>
    <x v="7"/>
    <s v="Maksujärjestelypyyntö"/>
    <s v="Yritys tai yhteisö voi tehdä maksujärjestelypyynnön OmaVerossa."/>
    <s v="Maksujärjestelypyyntö"/>
    <x v="1"/>
    <s v="1.1"/>
    <m/>
    <s v="Myös luonnollisille henkilöille"/>
    <m/>
    <m/>
    <x v="0"/>
    <s v="Valtiovarainministeriö"/>
    <s v=""/>
  </r>
  <r>
    <s v="Palvelut"/>
    <s v="Plupaus_2021_Tulli.xlsx"/>
    <x v="1"/>
    <s v="Maksunlykkäyksen hakeminen"/>
    <s v="Yritys voi hakea kirjallisesti erityisistä syistä maksunlykkäystä maahantuonnin arvonlisäveron ja tullin maksamiseen sekä valmisteveron maksamiseen."/>
    <s v="Maksunlykkäyksen hakeminen"/>
    <x v="0"/>
    <s v="0.5"/>
    <s v="Myöhemmin"/>
    <s v="Myös luonnollisille henkilöille"/>
    <m/>
    <m/>
    <x v="0"/>
    <s v="Valtiovarainministeriö"/>
    <s v=""/>
  </r>
  <r>
    <s v="Palvelut"/>
    <s v="Plupaus_2021_Tulli.xlsx"/>
    <x v="1"/>
    <s v="Maksunlykkäyslupa"/>
    <s v="Maksunlykkäysluvan edellytys on yleisvakuuslupa."/>
    <s v="Maksunlykkäyslupa"/>
    <x v="0"/>
    <s v="1.1"/>
    <m/>
    <s v="Vain elinkeinotoimintaa harjoittaville"/>
    <m/>
    <m/>
    <x v="0"/>
    <s v="Valtiovarainministeriö"/>
    <s v=""/>
  </r>
  <r>
    <s v="Palvelut"/>
    <s v="Plupaus_2021_Kansaneläkelaitos.xlsx"/>
    <x v="4"/>
    <s v="Maksusitoumusten laskutus"/>
    <s v="Palveluntuottaja laskuttaa Kelaa maksusitoumuksella tehdyistä ostoista."/>
    <s v="Maksusitoumusten laskutus"/>
    <x v="5"/>
    <s v="0.9"/>
    <m/>
    <s v="Vain elinkeinotoimintaa harjoittaville"/>
    <s v="Perustoimeentulotuen maksusitoumuslaskut palveluntarjoaja voi toimittaa nykyisin tavanomaisena verkkolaskuna paperilaskun sijaan verkkolaskutusstandardien mukaisesti. Maksusitoumusten laskujen toimittamista varten ei ole tarvetta rakentaa erillistä palvelua."/>
    <m/>
    <x v="0"/>
    <s v="Eduskunta"/>
    <s v=""/>
  </r>
  <r>
    <s v="Palvelut"/>
    <s v="Traficom_Digipalvelulupaus_2021.XLSX"/>
    <x v="0"/>
    <s v="Maksutelevisiopalveluilmoitus"/>
    <s v="Maksutelevisiopalveluja tarjoavan Suomeen sijoittuneen palveluntarjoajan on ennen toiminnan aloittamista tehtävä sähköinen maksutelevisiopalveluilmoitus. Sähköisellä lomakkeella voi myös ilmoittaa aikaisemmassa ilmoituksessa annettuihin tietoihin vaikuttavista toiminnan muutoksista ja toiminnan lopettamisesta.Asiointipalvelun osalta ei ole kehittämistarvetta."/>
    <s v="Maksutelevisiopalveluilmoitus"/>
    <x v="1"/>
    <s v="0.5"/>
    <m/>
    <s v="Vain elinkeinotoimintaa harjoittaville"/>
    <m/>
    <m/>
    <x v="0"/>
    <s v="Liikenne- ja viestintäministeriö"/>
    <s v=""/>
  </r>
  <r>
    <s v="Palvelut"/>
    <s v="Plupaus_2021_Kansaneläkelaitos.xlsx"/>
    <x v="4"/>
    <s v="Maksuvaatimukset"/>
    <s v="Muiden kuin kuntien maksuvaatimukset Kelaan."/>
    <s v="Maksuvaatimukset"/>
    <x v="5"/>
    <s v="Ei digitoteutusta"/>
    <s v="Myöhemmin"/>
    <s v="Vain elinkeinotoimintaa harjoittaville"/>
    <s v="Digitaalisen palvelun toteutus sovittava yhteistyökumppaneiden kanssa, koska edellyttää digitalisointia myös heillä."/>
    <m/>
    <x v="0"/>
    <s v="Eduskunta"/>
    <s v=""/>
  </r>
  <r>
    <s v="Palvelut"/>
    <s v="Palvelulupaus_2021_Verohallinto.xlsx"/>
    <x v="7"/>
    <s v="Maksuviitekysely"/>
    <s v="OmaVerossa on nähtävillä verojenmaksuyhteystiedot: Verohallinnon tilinumerot ja viitenumerot. API rajapinnan kautta voi kysyä maksuviitteitä. Myös kiinteistönvälittäjä voi kysyä asiakkaan puolesta tämän viitenumeroa rajapinnan kautta."/>
    <s v="Maksuviitekysely"/>
    <x v="2"/>
    <s v="yli 1.1"/>
    <m/>
    <s v="Myös luonnollisille henkilöille"/>
    <m/>
    <m/>
    <x v="0"/>
    <s v="Valtiovarainministeriö"/>
    <s v=""/>
  </r>
  <r>
    <s v="Palvelut"/>
    <s v="Plupaus_2021_Tukes.xlsx"/>
    <x v="10"/>
    <s v="Malminetsintä-asiointi"/>
    <s v="Haetaan malminetsintälupaa, luvan siirtoa tai tehdään varausilmoitus"/>
    <s v="Malminetsintä-asiointi"/>
    <x v="0"/>
    <s v="0.5"/>
    <s v="Q3/2022"/>
    <s v="Vain elinkeinotoimintaa harjoittaville"/>
    <s v="Henkilö- ja raharesurssit. Viraston päässä prosessien monimutkaisuus täytyy huomioida kehittämisessä."/>
    <m/>
    <x v="0"/>
    <s v="Työ- ja elinkeinoministeriö"/>
    <s v=""/>
  </r>
  <r>
    <s v="Palvelut"/>
    <s v="Plupaus_2021_Tulli.xlsx"/>
    <x v="1"/>
    <s v="Manner-Suomi-Ahvenanmaa -kaupan kotitullauslupa"/>
    <s v="Tulli-ilmoitus voidaan tehdä kirjanpitomerkinnällä yrityksen omassa kirjanpidossa ja antaa myöhemmin täydentävä ilmoitus."/>
    <s v="Manner-Suomi-Ahvenanmaa -kaupan kotitullauslupa"/>
    <x v="0"/>
    <s v="0.5"/>
    <m/>
    <s v="Vain elinkeinotoimintaa harjoittaville"/>
    <s v="Lupatyypin jatko selviää vuoden 2021 aikana, ilmeisesti poistuu."/>
    <m/>
    <x v="0"/>
    <s v="Valtiovarainministeriö"/>
    <s v=""/>
  </r>
  <r>
    <s v="Palvelut"/>
    <s v="Plupaus_BusinessFinland_2021.xlsx"/>
    <x v="34"/>
    <s v="Marketopportunities"/>
    <s v="Maailman markkinamahdollisuuksien hakupalvelu yrityksille ja organisaatioille. Palvelu sisältää Team Finland globaalin verkoston tuottamia, konkreettisiä myynti mahdollisuuksia (sales opportunities), maaraportteja, sekä future watch -katsauksia."/>
    <s v="Marketopportunities"/>
    <x v="2"/>
    <s v="0.5"/>
    <s v="Myöhemmin"/>
    <s v="Vain elinkeinotoimintaa harjoittaville"/>
    <s v="Master tiedon hallinta, julkiset hankinnat"/>
    <m/>
    <x v="0"/>
    <s v="Työ- ja elinkeinoministeriö"/>
    <s v=""/>
  </r>
  <r>
    <s v="Palvelut"/>
    <s v="Plupaus_2021_Tukes.xlsx"/>
    <x v="10"/>
    <s v="Markkinoille saatettujen BS-aineiden määrätietojen ilmoittaminen"/>
    <m/>
    <s v="Markkinoille saatettujen BS-aineiden määrätietojen ilmoittaminen"/>
    <x v="1"/>
    <s v="1.0"/>
    <m/>
    <s v="Vain elinkeinotoimintaa harjoittaville"/>
    <m/>
    <m/>
    <x v="0"/>
    <s v="Työ- ja elinkeinoministeriö"/>
    <s v=""/>
  </r>
  <r>
    <s v="Palvelut"/>
    <s v="Plupaus_2021_Tukes.xlsx"/>
    <x v="10"/>
    <s v="Markkinoille saatettujen KS-aineiden määrätietojen ilmoittaminen"/>
    <m/>
    <s v="Markkinoille saatettujen KS-aineiden määrätietojen ilmoittaminen"/>
    <x v="1"/>
    <s v="1.0"/>
    <m/>
    <s v="Vain elinkeinotoimintaa harjoittaville"/>
    <m/>
    <m/>
    <x v="0"/>
    <s v="Työ- ja elinkeinoministeriö"/>
    <s v=""/>
  </r>
  <r>
    <s v="Palvelut"/>
    <s v="Plupaus_2021_Lieksan kaupunki.xlsx"/>
    <x v="46"/>
    <s v="Meluilmoituksen tekeminen"/>
    <m/>
    <s v="Meluilmoitus"/>
    <x v="1"/>
    <s v="1.0"/>
    <m/>
    <s v="Myös luonnollisille henkilöille"/>
    <m/>
    <s v="Ympäristönsuojelulaki (527/2014)"/>
    <x v="1"/>
    <s v="Pohjois-Karjala"/>
    <s v="10 001 - 20 000"/>
  </r>
  <r>
    <s v="Palvelut"/>
    <s v="Plupaus_Mikkeli_2020.xlsx"/>
    <x v="14"/>
    <s v="Meluilmoitus"/>
    <s v="Käsitellään lupapiste.fi -palvelun kautta, johon käyttäjä tunnistautuu sähköisesti. Kokonaan sähköinen palveluprosessi. Vastuualue: Ympäristöpalvelut"/>
    <s v="Meluilmoitus"/>
    <x v="1"/>
    <s v="1.0"/>
    <m/>
    <s v="Myös luonnollisille henkilöille"/>
    <m/>
    <s v="Ympäristönsuojelulaki (527/2014)"/>
    <x v="1"/>
    <s v="Etelä-Savo"/>
    <s v="40 001 - 100 000"/>
  </r>
  <r>
    <s v="Palvelut"/>
    <s v="Plupaus_2021_Oulun kaupunki.xlsx"/>
    <x v="15"/>
    <s v="Ilmoitus melusta ja tärinästä"/>
    <s v="Melu- ja tärinäilmoitus tehdään esimerkiksi isoista yleisötapahtumista ja rakennushankkeista."/>
    <s v="Meluilmoitus"/>
    <x v="1"/>
    <s v="0.9"/>
    <m/>
    <s v="Myös luonnollisille henkilöille"/>
    <m/>
    <s v="Ympäristönsuojelulaki (527/2014)"/>
    <x v="1"/>
    <s v="Pohjois-Pohjanmaa"/>
    <s v="yli 100 000"/>
  </r>
  <r>
    <s v="Palvelut"/>
    <s v="Plupaus_THL_2021.xlsx"/>
    <x v="28"/>
    <s v="Matkailuterveys"/>
    <s v="Terveyden ja hyvinvoinnin laitos (THL) tukee terveydenhuollon ammattihenkilöstön valmiuksia matkalle lähtijän neuvonnassa. Puhelinpalvelu on tarkoitettu vain terveydenhuollon ammattilaisille. THL ylläpitää laajaa sote -toimijoita tukevaa verkkosivustoa ja koulutustoimintaa. Sote-kentän toimijoilla tulee kuitenkin jatkossakin olla mahdollisuus myös puhelinkonsultaatioon."/>
    <s v="Matkailuterveys"/>
    <x v="4"/>
    <s v="0.5"/>
    <s v="Myöhemmin"/>
    <s v="Myös luonnollisille henkilöille"/>
    <s v="Palvelu on puhelinkonsultaatiota. On tarpeen kokeilla eri mahdollisuuksia sähköiseen asiointiin."/>
    <m/>
    <x v="0"/>
    <s v="Sosiaali- ja terveysministeriö"/>
    <s v=""/>
  </r>
  <r>
    <s v="Palvelut"/>
    <s v="Plupaus_2021_Kansaneläkelaitos.xlsx"/>
    <x v="4"/>
    <s v="Matkalipunmyyjille laskutuspalvelu koulumatkatuesta"/>
    <s v="Matkalipunmyyjä laskuttaa Kelalta koulumatkatuet."/>
    <s v="Matkalipunmyyjille laskutuspalvelu koulumatkatuesta"/>
    <x v="5"/>
    <s v="0.9"/>
    <s v="Myöhemmin"/>
    <s v="Vain elinkeinotoimintaa harjoittaville"/>
    <s v="Tarve palvelulle voi muuttua/päättyä tulossa olevan lainmuutoksen (1.8.2023) myötä."/>
    <m/>
    <x v="0"/>
    <s v="Eduskunta"/>
    <s v=""/>
  </r>
  <r>
    <s v="Palvelut"/>
    <s v="Plupaus_THL_2021.xlsx"/>
    <x v="28"/>
    <s v="Mediaviestintä"/>
    <s v="Terveyden ja hyvinvoinnin laitoksen (THL) viestinnän päivystys palvelee toimittajia arkisin klo 9–16"/>
    <s v="Mediaviestintä"/>
    <x v="4"/>
    <s v="0.5"/>
    <m/>
    <s v="Myös luonnollisille henkilöille"/>
    <s v="Viestinnän mediapalvelussa ei käsitellä luottamuksellisia asioita. Kanavina toimivat puhelin ja sähköposti. On tarpeen kokeilla eri mahdollisuuksia sähköiseen asiointiin."/>
    <m/>
    <x v="0"/>
    <s v="Sosiaali- ja terveysministeriö"/>
    <s v=""/>
  </r>
  <r>
    <s v="Palvelut"/>
    <s v="PLupaus_Porvoonkaupunki_2021.xlsx"/>
    <x v="6"/>
    <s v="Ilmoitus melusta ja tärinästä"/>
    <s v="Melu- ja tärinäilmoitus tehdään esimerkiksi isoista yleisötapahtumista ja rakennushankkeista."/>
    <s v="Meluilmoitus"/>
    <x v="1"/>
    <s v="1.0"/>
    <m/>
    <s v="Myös luonnollisille henkilöille"/>
    <m/>
    <s v="Ympäristönsuojelulaki (527/2014)"/>
    <x v="1"/>
    <s v="Uusimaa"/>
    <s v="40 001 - 100 000"/>
  </r>
  <r>
    <s v="Palvelut"/>
    <s v="PLupaus_Pyhäjärvi_2021.xlsx"/>
    <x v="16"/>
    <s v="Ilmoitus melusta ja tärinästä"/>
    <m/>
    <s v="Meluilmoitus"/>
    <x v="1"/>
    <s v="0.3"/>
    <s v="Q4/2022"/>
    <s v="Myös luonnollisille henkilöille"/>
    <m/>
    <s v="Ympäristönsuojelulaki (527/2014)"/>
    <x v="1"/>
    <s v="Pohjois-Pohjanmaa"/>
    <s v="alle 6001"/>
  </r>
  <r>
    <s v="Palvelut"/>
    <s v="Plupaus_Rautalampi_2020.xlsx"/>
    <x v="62"/>
    <s v="Ilmoitus melua ja tärinää aiheuttavasta tilapäisestä toiminnasta"/>
    <s v="Ysl 118 § mukainen ilmoitusmenettely"/>
    <s v="Meluilmoitus"/>
    <x v="1"/>
    <s v="0.3"/>
    <s v="Q4/2021"/>
    <s v="Myös luonnollisille henkilöille"/>
    <m/>
    <s v="Ympäristönsuojelulaki (527/2014)"/>
    <x v="1"/>
    <s v="Pohjois-Savo"/>
    <s v="alle 6001"/>
  </r>
  <r>
    <s v="Palvelut"/>
    <s v="Plupaus_2021_Turun kaupunki.xlsx"/>
    <x v="20"/>
    <s v="Ilmoitus melusta ja tärinästä"/>
    <s v="Erityisen häiritsevää melua koskeva ilmoitus"/>
    <s v="Meluilmoitus"/>
    <x v="1"/>
    <s v="0.5"/>
    <s v="2023, jos sähköinen lupajärjestelmä saadaan käyttöön"/>
    <s v="Myös luonnollisille henkilöille"/>
    <m/>
    <s v="Ympäristönsuojelulaki (527/2014)"/>
    <x v="1"/>
    <s v="Varsinais-Suomi"/>
    <s v="yli 100 000"/>
  </r>
  <r>
    <s v="Palvelut"/>
    <s v="Plupaus_2021_Ylöjärven kaupunki.xlsx"/>
    <x v="32"/>
    <s v="Ilmoitus melusta ja tärinästä"/>
    <s v="Ilmoitus melusta ja tärinästä hoidetaan kokonaisuudessaan Lupapiste -palvelussa tai erillisellä lomakkeella.&quot;&quot;"/>
    <s v="Meluilmoitus"/>
    <x v="1"/>
    <s v="yli 1.1"/>
    <m/>
    <s v="Myös luonnollisille henkilöille"/>
    <m/>
    <s v="Ympäristönsuojelulaki (527/2014)"/>
    <x v="1"/>
    <s v="Pirkanmaa"/>
    <s v="20 001 - 40 000"/>
  </r>
  <r>
    <s v="Palvelut"/>
    <s v="Plupaus_2021_Lieksan kaupunki.xlsx"/>
    <x v="46"/>
    <s v="Metsästysoikeuksien vuokraaminen"/>
    <m/>
    <s v="Metsästysoikeuksien vuokraaminen"/>
    <x v="0"/>
    <s v="Ei digitoteutusta"/>
    <s v="Myöhemmin"/>
    <s v="Vain elinkeinotoimintaa harjoittaville"/>
    <m/>
    <m/>
    <x v="1"/>
    <s v="Pohjois-Karjala"/>
    <s v="10 001 - 20 000"/>
  </r>
  <r>
    <s v="Palvelut"/>
    <s v="Plupaus_2021_Oulun kaupunki.xlsx"/>
    <x v="15"/>
    <s v="Moottorikelkkareitin perustaminen"/>
    <m/>
    <s v="Moottorikelkkareitin perustamishakemus"/>
    <x v="1"/>
    <s v="Ei digitoteutusta"/>
    <s v="Q4/2022"/>
    <m/>
    <m/>
    <s v="Maastoliikennelaki (1710/1995)"/>
    <x v="1"/>
    <s v="Pohjois-Pohjanmaa"/>
    <s v="yli 100 000"/>
  </r>
  <r>
    <s v="Palvelut"/>
    <s v="PLupaus_Vaasa_2021.xlsx"/>
    <x v="9"/>
    <s v="Moottorikelkkareitin perustamishakemus"/>
    <s v="Reitin pitäjän ja reittisuunnitelman hyväksyminen"/>
    <s v="Moottorikelkkareitin perustamishakemus"/>
    <x v="0"/>
    <s v="0.5"/>
    <s v="Myöhemmin"/>
    <s v="Myös luonnollisille henkilöille"/>
    <m/>
    <s v="Maastoliikennelaki (1710/1995)"/>
    <x v="1"/>
    <s v="Pohjanmaa"/>
    <s v="40 001 - 100 000"/>
  </r>
  <r>
    <s v="Palvelut"/>
    <s v="PLupaus_Vaasa_2021.xlsx"/>
    <x v="9"/>
    <s v="Moottorikelkkareitin perustamishakemus"/>
    <s v="Organisaatiomuutos on käynnissä  ja käynnissä on useita sähköiseen asiointiin liittyviä uudistuksia, joita ei ole vielä otettu täysimääräisesti käyttöön."/>
    <s v="Moottorikelkkareitin perustamishakemus"/>
    <x v="0"/>
    <s v="0.5"/>
    <s v="Myöhemmin"/>
    <s v="Myös luonnollisille henkilöille"/>
    <m/>
    <s v="Maastoliikennelaki (1710/1995)"/>
    <x v="1"/>
    <s v="Pohjanmaa"/>
    <s v="40 001 - 100 000"/>
  </r>
  <r>
    <s v="Palvelut"/>
    <s v="PLupaus_Helsinginkaupunki_2021.xlsx"/>
    <x v="8"/>
    <s v="Muu lyhytaikainen maanvuokraus"/>
    <s v="Kaupungin maa-alueita on mahdollista vuokrata monenlaista tilapäistä ja pienimuotoista toimintaa varten. Tällaista toimintaa ovat hiekkasiilot, sirkukset ja tivolit, minigolf-radat, kesäteatterit, keräyslaatikot, laivapaikat, lehtienjakelupaikat, metsästysoikeudet ja tilataideteokset."/>
    <s v="Muu lyhytaikainen maanvuokraus"/>
    <x v="3"/>
    <s v="0.5"/>
    <m/>
    <m/>
    <m/>
    <m/>
    <x v="1"/>
    <s v="Uusimaa"/>
    <s v="yli 100 000"/>
  </r>
  <r>
    <s v="Palvelut"/>
    <s v="Plupaus_2021_Jyväskylän kaupunki_2021.xlsx"/>
    <x v="13"/>
    <s v="KRP - Joulukuusien myynti"/>
    <s v="Myyntipaikoista ilmoittaminen, myyntipaikkojen lunastaminen (kauppatori)"/>
    <s v="Myyntipaikkahakemus ja -lupa"/>
    <x v="0"/>
    <s v="Ei digitoteutusta"/>
    <s v="Q4/2022"/>
    <s v="Myös luonnollisille henkilöille"/>
    <m/>
    <m/>
    <x v="1"/>
    <s v="Keski-Suomi"/>
    <s v="yli 100 000"/>
  </r>
  <r>
    <s v="Palvelut"/>
    <s v="Traficom_Digipalvelulupaus_2021.XLSX"/>
    <x v="0"/>
    <s v="Merenkulun kabotaasiluvan hakeminen"/>
    <s v="Kauppamerenkulkuun Suomen vesialueella ei saa käyttää muita kuin suomalaisia aluksia, ellei kysymyksessä ole ulkomaanliikenne. Traficom antaa tietyin ehdoin luvan kauppamerenkulun harjoittamiseen ulkomaisella aluksella, meriliikenteen kabotaasi, jos tarkoitukseen ei ole kohtuudella saatavilla Suomen tai muun Euroopan unionin jäsenvaltion lipun alla purjehtivaa alusta."/>
    <s v="Merenkulun kabotaasiluvan hakeminen"/>
    <x v="0"/>
    <s v="0.3"/>
    <s v="Myöhemmin"/>
    <s v="Vain elinkeinotoimintaa harjoittaville"/>
    <s v="Yleinen taloudellinen tilanne"/>
    <m/>
    <x v="0"/>
    <s v="Liikenne- ja viestintäministeriö"/>
    <s v=""/>
  </r>
  <r>
    <s v="Palvelut"/>
    <s v="Traficom_Digipalvelulupaus_2021.XLSX"/>
    <x v="0"/>
    <s v="Merenkulun loistot"/>
    <s v="Navigoinnin turvallisuuden kannalta tärkeiden merenkulun loistotietojen hakupalvelu."/>
    <s v="Merenkulun loistot"/>
    <x v="2"/>
    <s v="0.9"/>
    <s v="Myöhemmin"/>
    <s v="Myös luonnollisille henkilöille"/>
    <s v="Yleinen taloudellinen tilanne"/>
    <m/>
    <x v="0"/>
    <s v="Liikenne- ja viestintäministeriö"/>
    <s v=""/>
  </r>
  <r>
    <s v="Palvelut"/>
    <s v="Traficom_Digipalvelulupaus_2021.XLSX"/>
    <x v="0"/>
    <s v="Merenkulun onnettomuuksista ja vaaratilanteista ilmoittaminen"/>
    <m/>
    <s v="Merenkulun onnettomuuksista ja vaaratilanteista ilmoittaminen"/>
    <x v="1"/>
    <s v="0.5"/>
    <s v="Myöhemmin"/>
    <s v="Myös luonnollisille henkilöille"/>
    <s v="Yleinen taloudellinen tilanne"/>
    <m/>
    <x v="0"/>
    <s v="Liikenne- ja viestintäministeriö"/>
    <s v=""/>
  </r>
  <r>
    <s v="Palvelut"/>
    <s v="Traficom_Digipalvelulupaus_2021.XLSX"/>
    <x v="0"/>
    <s v="Meripalvelun ilmoittaminen"/>
    <s v="Laivanisäntänä toimittaa aluskohtaiset meripalvelutiedot Suomen lipun alla olevien alusten osalta."/>
    <s v="Meripalvelun ilmoittaminen"/>
    <x v="1"/>
    <s v="1.0"/>
    <m/>
    <s v="Myös luonnollisille henkilöille"/>
    <m/>
    <m/>
    <x v="0"/>
    <s v="Liikenne- ja viestintäministeriö"/>
    <s v=""/>
  </r>
  <r>
    <s v="Palvelut"/>
    <s v="Traficom_Digipalvelulupaus_2021.XLSX"/>
    <x v="0"/>
    <s v="Meripalveluotteen tilaus"/>
    <s v="Pyynnöstä Traficom toimittaa otteen. Meripalveluotteen saa sähköisesti ilman leimaa ja allekirjoitusta."/>
    <s v="Meripalveluotteen tilaus"/>
    <x v="2"/>
    <s v="0.3"/>
    <s v="Myöhemmin"/>
    <s v="Myös luonnollisille henkilöille"/>
    <s v="Yleinen taloudellinen tilanne"/>
    <m/>
    <x v="0"/>
    <s v="Liikenne- ja viestintäministeriö"/>
    <s v=""/>
  </r>
  <r>
    <s v="Palvelut"/>
    <s v="RUOKAVIRASTO-#1460879-v1-Palvelulupaus_2021_Ruokavirasto.XLSX"/>
    <x v="36"/>
    <s v="Metsänviljelyaineisto  - toiminnan aloittaminen"/>
    <s v="Hakemus metsänviljelyaineistotoiminnan aloittamiseksi"/>
    <s v="Metsänviljelyaineisto  - toiminnan aloittaminen"/>
    <x v="1"/>
    <s v="1.0"/>
    <m/>
    <s v="Vain elinkeinotoimintaa harjoittaville"/>
    <m/>
    <s v=""/>
    <x v="0"/>
    <s v="Maa- ja metsätalousministeriö"/>
    <s v=""/>
  </r>
  <r>
    <s v="Palvelut"/>
    <s v="RUOKAVIRASTO-#1460879-v1-Palvelulupaus_2021_Ruokavirasto.XLSX"/>
    <x v="36"/>
    <s v="Metsänviljelyaineisto  - toiminnan harjoittaminen"/>
    <s v="Toiminnan aikaisten lakisääteiset ilmoitukset ja hakemukset"/>
    <s v="Metsänviljelyaineisto  - toiminnan harjoittaminen"/>
    <x v="1"/>
    <s v="1.0"/>
    <m/>
    <s v="Vain elinkeinotoimintaa harjoittaville"/>
    <m/>
    <s v=""/>
    <x v="0"/>
    <s v="Maa- ja metsätalousministeriö"/>
    <s v=""/>
  </r>
  <r>
    <s v="Palvelut"/>
    <s v="RUOKAVIRASTO-#1460879-v1-Palvelulupaus_2021_Ruokavirasto.XLSX"/>
    <x v="36"/>
    <s v="Metsänviljelyaineisto  - toiminnan lopettaminen"/>
    <s v="Ilmoitus metsänviljelyaineistotoiminnan lopettamisesta"/>
    <s v="Metsänviljelyaineisto  - toiminnan lopettaminen"/>
    <x v="1"/>
    <s v="1.0"/>
    <m/>
    <s v="Vain elinkeinotoimintaa harjoittaville"/>
    <m/>
    <s v=""/>
    <x v="0"/>
    <s v="Maa- ja metsätalousministeriö"/>
    <s v=""/>
  </r>
  <r>
    <s v="Palvelut"/>
    <s v="Plupaus_2021_Lieksan kaupunki.xlsx"/>
    <x v="46"/>
    <s v="Toripaikkojen vuokraaminen"/>
    <m/>
    <s v="Myyntipaikkahakemus ja -lupa"/>
    <x v="0"/>
    <s v="Ei digitoteutusta"/>
    <s v="Myöhemmin"/>
    <s v="Myös luonnollisille henkilöille"/>
    <m/>
    <m/>
    <x v="1"/>
    <s v="Pohjois-Karjala"/>
    <s v="10 001 - 20 000"/>
  </r>
  <r>
    <s v="Palvelut"/>
    <s v="RUOKAVIRASTO-#1460879-v1-Palvelulupaus_2021_Ruokavirasto.XLSX"/>
    <x v="36"/>
    <s v="Metsätalouden jatkotoimenpiteet"/>
    <s v="Metsälain mukaisten käsittelykieltojen, velvoittavien - ja teettämisuhan asettamis- sekä teettämispäätösten tekeminen, teettämisen ennakkovarojen myöntäminen ja perintä"/>
    <s v="Metsätalouden jatkotoimenpiteet"/>
    <x v="1"/>
    <s v="Ei digitoteutusta"/>
    <s v="Myöhemmin"/>
    <s v="Myös luonnollisille henkilöille"/>
    <m/>
    <m/>
    <x v="0"/>
    <s v="Maa- ja metsätalousministeriö"/>
    <s v=""/>
  </r>
  <r>
    <s v="Palvelut"/>
    <s v="Traficom_Digipalvelulupaus_2021.XLSX"/>
    <x v="0"/>
    <s v="Miehittämättömän ilma-alusjärjestelmän (UAS) käyttäjien rekisteröinti"/>
    <s v="Miehittämättömän ilma-alusjärjestelmän käyttäjän tulee rekisteröityä (vaatimus ei vielä sovellettava)"/>
    <s v="Miehittämättömän ilma-alusjärjestelmän (UAS) käyttäjien rekisteröinti"/>
    <x v="0"/>
    <m/>
    <m/>
    <s v="Myös luonnollisille henkilöille"/>
    <m/>
    <m/>
    <x v="0"/>
    <s v="Liikenne- ja viestintäministeriö"/>
    <s v=""/>
  </r>
  <r>
    <s v="Palvelut"/>
    <s v="Traficom_Digipalvelulupaus_2021.XLSX"/>
    <x v="0"/>
    <s v="Miehittämättömän ilma-alusjärjestelmän ilmoituksenvarainen toiminta"/>
    <s v="Miehittämättömän ilmailun ilmoituksenvaraisen toimijan tulee tehdä ilmoitus vakioskenaarion mukaisesta toiminnasta"/>
    <s v="Miehittämättömän ilma-alusjärjestelmän ilmoituksenvarainen toiminta"/>
    <x v="1"/>
    <s v="0.3"/>
    <s v="Myöhemmin"/>
    <s v="Myös luonnollisille henkilöille"/>
    <s v="Yleinen taloudellinen tilanne"/>
    <m/>
    <x v="0"/>
    <s v="Liikenne- ja viestintäministeriö"/>
    <s v=""/>
  </r>
  <r>
    <s v="Palvelut"/>
    <s v="Traficom_Digipalvelulupaus_2021.XLSX"/>
    <x v="0"/>
    <s v="Miehittämättömän ilma-alusjärjestelmän luvanvarainen toiminta"/>
    <s v="Miehittämättömän ilmailun luvanvaraista toimintaa suorittavan toimijan tulee hakea lupa toimintaan tai Kevyen miehittämättömän ilma-alusjärjestelmän käyttäjän hyväksyntätodistusta"/>
    <s v="Miehittämättömän ilma-alusjärjestelmän luvanvarainen toiminta"/>
    <x v="0"/>
    <s v="0.3"/>
    <s v="Myöhemmin"/>
    <s v="Myös luonnollisille henkilöille"/>
    <s v="Yleinen taloudellinen tilanne"/>
    <m/>
    <x v="0"/>
    <s v="Liikenne- ja viestintäministeriö"/>
    <s v=""/>
  </r>
  <r>
    <s v="Palvelut"/>
    <s v="Plupaus_Säteilyturvakeskus_2021_xlsx.XLSX"/>
    <x v="23"/>
    <s v="Mittauspalvelun, kalibrointipalvelun tai ohjelmiston tilaus"/>
    <s v="Säteilyturvakeskus tarjoaa yrityksille ja yksityisille kansalaisille erilaisia säteilyyn liittyviä liiketaloudellisia mittaus- ja asiantuntijapalveluita, mikäli ne tukevat STUKin toiminta-ajatusta säteilyn vahingollisten vaikutusten estämisestä ja rajoittamisesta."/>
    <s v="Mittauspalvelun, kalibrointipalvelun tai ohjelmiston tilaus"/>
    <x v="3"/>
    <s v="0.3"/>
    <s v="Myöhemmin"/>
    <s v="Vain elinkeinotoimintaa harjoittaville"/>
    <s v="Palvelu sisältää myös mitattavan laitteen/näytteen toimittamisen ja tästä syystä asiointikanavan digitalisointi ei hyödytä asiakasta"/>
    <m/>
    <x v="0"/>
    <s v="Sosiaali- ja terveysministeriö"/>
    <s v=""/>
  </r>
  <r>
    <s v="Palvelut"/>
    <s v="Plupaus_Mikkeli_2020.xlsx"/>
    <x v="14"/>
    <s v="Torin myyntipaikan varaus"/>
    <s v="Verkkosivuilla täytettävä sähköinen lomake (ei tunnistautumisvaadetta mutta mahdollinen)"/>
    <s v="Myyntipaikkahakemus ja -lupa"/>
    <x v="0"/>
    <s v="0.3"/>
    <s v="Q4/2022"/>
    <s v="Myös luonnollisille henkilöille"/>
    <m/>
    <m/>
    <x v="1"/>
    <s v="Etelä-Savo"/>
    <s v="40 001 - 100 000"/>
  </r>
  <r>
    <s v="Palvelut"/>
    <s v="Plupaus_Naantalinkaupunki_2020.xlsx"/>
    <x v="37"/>
    <s v="Torimyynti"/>
    <s v="torin myyntipaikat"/>
    <s v="Myyntipaikkahakemus ja -lupa"/>
    <x v="0"/>
    <s v="0.5"/>
    <s v="Myöhemmin"/>
    <s v="Vain elinkeinotoimintaa harjoittaville"/>
    <s v="Taloudelliset ja henkilöresurssit"/>
    <m/>
    <x v="1"/>
    <s v="Varsinais-Suomi"/>
    <s v="10 001 - 20 000"/>
  </r>
  <r>
    <s v="Palvelut"/>
    <s v="Plupaus_2021_Oulun kaupunki.xlsx"/>
    <x v="15"/>
    <s v="Kauppahallin myyntipaikkojen vuokraus"/>
    <s v="Yrittäjät voivat vuokrata myyntipaikkoja kauppahalleista."/>
    <s v="Myyntipaikkahakemus ja -lupa"/>
    <x v="0"/>
    <s v="0.3"/>
    <s v="Q1/2022"/>
    <s v="Vain elinkeinotoimintaa harjoittaville"/>
    <m/>
    <m/>
    <x v="1"/>
    <s v="Pohjois-Pohjanmaa"/>
    <s v="yli 100 000"/>
  </r>
  <r>
    <s v="Palvelut"/>
    <s v="RUOKAVIRASTO-#1460879-v1-Palvelulupaus_2021_Ruokavirasto.XLSX"/>
    <x v="36"/>
    <s v="Muu elintarvikealan palvelu"/>
    <s v="Toimijaryhmä (useampi kuin yksi) voi hakea rekisteröintiä EU-komission laatimalla lomakkeella nimisuojatuotteelleen. Nykyinen toteutustaso riittävä."/>
    <s v="Muu elintarvikealan palvelu"/>
    <x v="0"/>
    <s v="0.5"/>
    <m/>
    <s v="Vain elinkeinotoimintaa harjoittaville"/>
    <m/>
    <s v=""/>
    <x v="0"/>
    <s v="Maa- ja metsätalousministeriö"/>
    <s v=""/>
  </r>
  <r>
    <s v="Palvelut"/>
    <s v="RUOKAVIRASTO-#1460879-v1-Palvelulupaus_2021_Ruokavirasto.XLSX"/>
    <x v="36"/>
    <s v="Muu eläimiin liittyvä palvelu"/>
    <s v="Toimija voi hakea tukea keinosiemennys- ja mehiläistenhoitoalojen ylläpitämiseksi ja kehittämiseksi. Toisaalta palvelun kautta  yritykset, jotka tarjoavat nauta-, lammas- ja vuohieläinten tunnistimia, voivat hakea hyväksyntää tunnistimille."/>
    <s v="Muu eläimiin liittyvä palvelu"/>
    <x v="0"/>
    <s v="0.3"/>
    <s v="Myöhemmin"/>
    <s v="Vain elinkeinotoimintaa harjoittaville"/>
    <s v="Raha- ja toteuttajaresurssien puute."/>
    <s v=""/>
    <x v="0"/>
    <s v="Maa- ja metsätalousministeriö"/>
    <s v=""/>
  </r>
  <r>
    <s v="Palvelut"/>
    <s v="Plupaus_2021_Oulun kaupunki.xlsx"/>
    <x v="15"/>
    <s v="Joulukuusien myyntipaikat"/>
    <s v="Yleisen alueen käyttöluvat.Kaupunki järjestää joulukuusien myyjille myyntipaikkoja toreilta, puistoista ja aukioilta. Myyntipaikat jaetaan huutokauppana..."/>
    <s v="Myyntipaikkahakemus ja -lupa"/>
    <x v="0"/>
    <s v="1.0"/>
    <m/>
    <s v="Myös luonnollisille henkilöille"/>
    <m/>
    <m/>
    <x v="1"/>
    <s v="Pohjois-Pohjanmaa"/>
    <s v="yli 100 000"/>
  </r>
  <r>
    <s v="Palvelut"/>
    <s v="Traficom_Digipalvelulupaus_2021.XLSX"/>
    <x v="0"/>
    <s v="Hae aluksenmittausta"/>
    <s v="Laivanisäntä hakee Traficomilta tai suoraan nimetyltä aluksenmittaajalta aluksenmittausta. Nimettyjen aluksenmittaajien yhteystiedot ovat Traficomin nettisivuilla."/>
    <s v="Muu palvelu"/>
    <x v="3"/>
    <s v="Ei digitoteutusta"/>
    <s v="Myöhemmin"/>
    <s v="Myös luonnollisille henkilöille"/>
    <s v="Yleinen taloudellinen tilanne"/>
    <m/>
    <x v="0"/>
    <s v="Liikenne- ja viestintäministeriö"/>
    <s v=""/>
  </r>
  <r>
    <s v="Palvelut"/>
    <s v="Traficom_Digipalvelulupaus_2021.XLSX"/>
    <x v="0"/>
    <s v="Muun liikenneturvallisuusalan toimijan hyväksyntä"/>
    <s v="Traficom myöntää luvan toistaiseksi voimassa olevana"/>
    <s v="Muun liikenneturvallisuusalan toimijan hyväksyntä"/>
    <x v="0"/>
    <s v="0.5"/>
    <s v="Myöhemmin"/>
    <s v="Myös luonnollisille henkilöille"/>
    <s v="Yleinen taloudellinen tilanne"/>
    <m/>
    <x v="0"/>
    <s v="Liikenne- ja viestintäministeriö"/>
    <s v=""/>
  </r>
  <r>
    <s v="Palvelut"/>
    <s v="RUOKAVIRASTO-#1460879-v1-Palvelulupaus_2021_Ruokavirasto.XLSX"/>
    <x v="36"/>
    <s v="Muut eläinten pitämiseen liittyvät palvelut"/>
    <s v="Eläinten pitäjä voi mm. tehdä kantelun eläinlääkärin toiminnasta. Palvelun nykyinen toteutustaso on riittävä."/>
    <s v="Muut eläinten pitämiseen liittyvät palvelut"/>
    <x v="0"/>
    <s v="0.5"/>
    <m/>
    <s v="Myös luonnollisille henkilöille"/>
    <m/>
    <s v=""/>
    <x v="0"/>
    <s v="Maa- ja metsätalousministeriö"/>
    <s v=""/>
  </r>
  <r>
    <s v="Palvelut"/>
    <s v="RUOKAVIRASTO-#1460879-v1-Palvelulupaus_2021_Ruokavirasto.XLSX"/>
    <x v="36"/>
    <s v="Muut lannoitevalmistepalvelut  - Tyyppinimen hakeminen kansalliseen tyyppinimiluetteloon"/>
    <s v="Lomakkeella tehtävä hakemus lannoitevalmisteelle, jolla ei ole aiemmin ollut tyyppinimeä. Vuosittain tulevien pyyntöjen määrä on niin vähäinen, että nykyinen toteutustaso on riittävä (kustannus-hyöty-näkökulmasta ei kannattavaa sähköistää)."/>
    <s v="Muut lannoitevalmistepalvelut  - Tyyppinimen hakeminen kansalliseen tyyppinimiluetteloon"/>
    <x v="0"/>
    <s v="0.5"/>
    <m/>
    <s v="Vain elinkeinotoimintaa harjoittaville"/>
    <m/>
    <s v=""/>
    <x v="0"/>
    <s v="Maa- ja metsätalousministeriö"/>
    <s v=""/>
  </r>
  <r>
    <s v="Palvelut"/>
    <s v="Traficom_Digipalvelulupaus_2021.XLSX"/>
    <x v="0"/>
    <s v="Muuta ajoneuvosi omistaja- tai haltijatietoja"/>
    <s v="Palvelussa voit muuttaa jo omistuksessasi olevan ajoneuvon omistaja- ja haltijatietoja. Jos olet myynyt ajoneuvon, tee luovutusilmoitus."/>
    <s v="Muuta ajoneuvosi omistaja- tai haltijatietoja"/>
    <x v="1"/>
    <s v="1.0"/>
    <m/>
    <s v="Myös luonnollisille henkilöille"/>
    <m/>
    <m/>
    <x v="0"/>
    <s v="Liikenne- ja viestintäministeriö"/>
    <s v=""/>
  </r>
  <r>
    <s v="Palvelut"/>
    <s v="Traficom_Digipalvelulupaus_2021.XLSX"/>
    <x v="0"/>
    <s v="Muuta ajoneuvoveron maksuerää"/>
    <s v="Ajoneuvovero on mahdollista maksaa yhden sijasta myös kahdessa tai neljässä erässä"/>
    <s v="Muuta ajoneuvoveron maksuerää"/>
    <x v="1"/>
    <s v="1.0"/>
    <m/>
    <s v="Myös luonnollisille henkilöille"/>
    <m/>
    <m/>
    <x v="0"/>
    <s v="Liikenne- ja viestintäministeriö"/>
    <s v=""/>
  </r>
  <r>
    <s v="Palvelut"/>
    <s v="Palvelulupaus_2021_Verohallinto.xlsx"/>
    <x v="7"/>
    <s v="Muutoksenhaku"/>
    <s v="Voit hakea muutosta eri verolajien verotukseen, ennakkoratkaisuihin ja muihin päätöksiin OmaVerossa."/>
    <s v="Muutoksenhaku"/>
    <x v="1"/>
    <s v="1.1"/>
    <m/>
    <s v="Myös luonnollisille henkilöille"/>
    <m/>
    <m/>
    <x v="0"/>
    <s v="Valtiovarainministeriö"/>
    <s v=""/>
  </r>
  <r>
    <s v="Palvelut"/>
    <s v="Plupaus_2021_Kansaneläkelaitos.xlsx"/>
    <x v="4"/>
    <s v="Muutoksenhaku työnantajille annettavista etuuspäätöksistä"/>
    <s v="Työnantaja hakee muutosta päivärahaetuuksista ja työterveyshuollon kustannusten korvauksista annetuista päätöksistä."/>
    <s v="Muutoksenhaku työnantajille annettavista etuuspäätöksistä"/>
    <x v="5"/>
    <s v="Ei digitoteutusta"/>
    <s v="Q4/2022"/>
    <s v="Vain elinkeinotoimintaa harjoittaville"/>
    <m/>
    <m/>
    <x v="0"/>
    <s v="Eduskunta"/>
    <s v=""/>
  </r>
  <r>
    <s v="Palvelut"/>
    <s v="PIR TET Vastaus YritysDigi.xlsx"/>
    <x v="63"/>
    <s v="Muutosturva"/>
    <s v="Henkilöstön sopeuttamiseen liittyviä yhteistoimintaneuvotteluja käyvä yritys ilmoittaa neuvottelujen alkamisesta te-toimistoon (Laki yhteistoiminnasta yrityksessä). Lakisääteisen ilmoituksen lisäksi tarjotaan työnantajalle neuvontaa yhteistoimintamenettelyssä sekä julkisista palveluista lomautetuille ja irtisanotuille. Jos irtisanottuja on 10 tai enemmän, työnantaja ilmoittaa irtisanotuista tiedot TEM722-lomakkeella. Yt-neuvottelutiedon ja TEM722-lomakkeen voi toimittaa Suomi.fi-tunnuksilla TE-palvelun työnantajan oma asiointi -järjestelmään. Muutosturvabotti TE-palvelut.fi -sivuilla neuvoo myös työantaja-asiakasta."/>
    <s v="Muutosturva"/>
    <x v="4"/>
    <s v="0.5"/>
    <m/>
    <s v="Vain elinkeinotoimintaa harjoittaville"/>
    <m/>
    <m/>
    <x v="0"/>
    <s v="Työ- ja elinkeinoministeriö"/>
    <s v=""/>
  </r>
  <r>
    <s v="Palvelut"/>
    <s v="Plupaus_THL_2021.xlsx"/>
    <x v="28"/>
    <s v="Mykobakteerien laboratoriotutkimukset"/>
    <s v="Tukee kliinisen mikrobiologian laboratorioita mykobakteerien laji- ja lääkeherkkyysmääritysten diagnostiikassa. Tarjolla yhteydenottomahdollisuus asiakkaille."/>
    <s v="Mykobakteerien laboratoriotutkimukset"/>
    <x v="3"/>
    <s v="0.3"/>
    <s v="Q4/2022"/>
    <m/>
    <s v="Toiminnalliset syyt. Asiointipalvelua ei voida kokonaisuudessaan digitalisoida fyysisistä näytteistä johtuen"/>
    <m/>
    <x v="0"/>
    <s v="Sosiaali- ja terveysministeriö"/>
    <s v=""/>
  </r>
  <r>
    <s v="Palvelut"/>
    <s v="Plupaus_2021_Oulun kaupunki.xlsx"/>
    <x v="15"/>
    <s v="Kioskipaikat"/>
    <s v="Yleisten alueiden käyttöluvat. Kioskipaikat ovat jäätelön, grillituotteiden tai muiden elintarvikkeiden myyntiin tarkoitettuja myyntipaikkoja."/>
    <s v="Myyntipaikkahakemus ja -lupa"/>
    <x v="0"/>
    <s v="1.0"/>
    <m/>
    <s v="Myös luonnollisille henkilöille"/>
    <m/>
    <m/>
    <x v="1"/>
    <s v="Pohjois-Pohjanmaa"/>
    <s v="yli 100 000"/>
  </r>
  <r>
    <s v="Palvelut"/>
    <s v="PLupaus_Porvoonkaupunki_2021.xlsx"/>
    <x v="6"/>
    <s v="Kioskipaikat"/>
    <s v="Kioskipaikat ovat jäätelön, grillituotteiden tai muiden elintarvikkeiden myyntiin tarkoitettuja myyntipaikkoja."/>
    <s v="Myyntipaikkahakemus ja -lupa"/>
    <x v="0"/>
    <s v="0.5"/>
    <s v="Myöhemmin"/>
    <s v="Vain elinkeinotoimintaa harjoittaville"/>
    <s v="Sähköinen tarjouskilpailu"/>
    <m/>
    <x v="1"/>
    <s v="Uusimaa"/>
    <s v="40 001 - 100 000"/>
  </r>
  <r>
    <s v="Palvelut"/>
    <s v="PLupaus_Porvoonkaupunki_2021.xlsx"/>
    <x v="6"/>
    <s v="Joulukuusien myyntipaikat"/>
    <s v="Kaupunki järjestää joulukuusien myyjille myyntipaikkoja toreilta, puistoista ja aukioilta. Myyntipaikat jaetaan huutokauppana..."/>
    <s v="Myyntipaikkahakemus ja -lupa"/>
    <x v="0"/>
    <s v="1.0"/>
    <m/>
    <s v="Myös luonnollisille henkilöille"/>
    <m/>
    <m/>
    <x v="1"/>
    <s v="Uusimaa"/>
    <s v="40 001 - 100 000"/>
  </r>
  <r>
    <s v="Palvelut"/>
    <s v="PLupaus_Porvoonkaupunki_2021.xlsx"/>
    <x v="6"/>
    <s v="Torimyynti, pitkäaikaiset paikat"/>
    <s v="Kauppatorin pitkäaikaiset paikat"/>
    <s v="Myyntipaikkahakemus ja -lupa"/>
    <x v="0"/>
    <s v="1.0"/>
    <m/>
    <s v="Myös luonnollisille henkilöille"/>
    <m/>
    <m/>
    <x v="1"/>
    <s v="Uusimaa"/>
    <s v="40 001 - 100 000"/>
  </r>
  <r>
    <s v="Palvelut"/>
    <s v="Plupaus_2021_Raaseporin kaupunki.xlsx"/>
    <x v="25"/>
    <s v="kaupungin tilojen vuokraaminen"/>
    <s v="yhdistykset, yrityksen, yksityihenkilöt voivat vuokrata tiloja/alueita kaupungilta"/>
    <s v="Myyntipaikkahakemus ja -lupa"/>
    <x v="0"/>
    <s v="0.3"/>
    <s v="Q4/2022"/>
    <s v="Myös luonnollisille henkilöille"/>
    <s v="tämä kehittynee nopeasti nettiperusteiseksi"/>
    <m/>
    <x v="1"/>
    <s v="Uusimaa"/>
    <s v="20 001 - 40 000"/>
  </r>
  <r>
    <s v="Palvelut"/>
    <s v="Plupaus_2021_Ranuan kunta_V2.xlsx"/>
    <x v="38"/>
    <s v="Hillatori, markkinapaikka"/>
    <s v="Torimyyntipaikan markkinointi ja myyntipaikan varaus"/>
    <s v="Myyntipaikkahakemus ja -lupa"/>
    <x v="0"/>
    <s v="0.3"/>
    <s v="Q4/2021"/>
    <s v="Myös luonnollisille henkilöille"/>
    <s v="Ikäihmisillä ei ole käytössä tietokonetta tai nettiyhteyttä"/>
    <m/>
    <x v="1"/>
    <s v="Lappi"/>
    <s v="alle 6001"/>
  </r>
  <r>
    <s v="Palvelut"/>
    <s v="Plupaus_2021_Turun kaupunki.xlsx"/>
    <x v="20"/>
    <s v="Joulukuusien myyntipaikat"/>
    <s v="Kaupunki järjestää joulukuusien myyjille myyntipaikkoja toreilta, puistoista ja aukioilta. Myyntipaikat jaetaan huutokauppana"/>
    <s v="Myyntipaikkahakemus ja -lupa"/>
    <x v="0"/>
    <s v="0.9"/>
    <m/>
    <s v="Myös luonnollisille henkilöille"/>
    <s v="Pieni volyyminen palvelu (66 myyntipaikkaa)"/>
    <m/>
    <x v="1"/>
    <s v="Varsinais-Suomi"/>
    <s v="yli 100 000"/>
  </r>
  <r>
    <s v="Palvelut"/>
    <s v="Plupaus_2021_Turun kaupunki.xlsx"/>
    <x v="20"/>
    <s v="Kauppahallin myyntipaikkojen vuokraus"/>
    <s v="Yrittäjät voivat vuokrata myyntipaikkoja kauppahalleista."/>
    <s v="Myyntipaikkahakemus ja -lupa"/>
    <x v="0"/>
    <s v="Ei digitoteutusta"/>
    <m/>
    <s v="Vain elinkeinotoimintaa harjoittaville"/>
    <s v="Pieni volyyminen palvelu (0-1 kpl vuodessa, yrittäjät kauppahallissa vaihtuvat todella harvoin)"/>
    <m/>
    <x v="1"/>
    <s v="Varsinais-Suomi"/>
    <s v="yli 100 000"/>
  </r>
  <r>
    <s v="Palvelut"/>
    <s v="Plupaus_2021_Turun kaupunki.xlsx"/>
    <x v="20"/>
    <s v="Kioskipaikat"/>
    <s v="Kioskipaikat ovat jäätelön, grillituotteiden tai muiden elintarvikkeiden myyntiin tarkoitettuja myyntipaikkoja."/>
    <s v="Myyntipaikkahakemus ja -lupa"/>
    <x v="0"/>
    <s v="Ei digitoteutusta"/>
    <m/>
    <s v="Vain elinkeinotoimintaa harjoittaville"/>
    <s v="Pieni volyyminen palvelu (pitkät useiden vuosien mittaiset vuokrasopimukset, 1 kpl 2021)"/>
    <m/>
    <x v="1"/>
    <s v="Varsinais-Suomi"/>
    <s v="yli 100 000"/>
  </r>
  <r>
    <s v="Palvelut"/>
    <s v="PLupaus_Pyhäjärvi_2021.xlsx"/>
    <x v="16"/>
    <s v="Myyntipaikkojen vuokraus torilla"/>
    <m/>
    <s v="Myyntipaikkojen vuokraus torilla"/>
    <x v="0"/>
    <s v="Ei digitoteutusta"/>
    <s v="Q4/2022"/>
    <s v="Myös luonnollisille henkilöille"/>
    <m/>
    <m/>
    <x v="1"/>
    <s v="Pohjois-Pohjanmaa"/>
    <s v="alle 6001"/>
  </r>
  <r>
    <s v="Palvelut"/>
    <s v="PLupaus_Helsinginkaupunki_2021.xlsx"/>
    <x v="8"/>
    <s v="Myyntitila liikkeen edustalla"/>
    <s v="Voit käyttää liikkeen edustan jalkakäytävää esittely- ja myyntitoimintaan ilman kaupungin lupaa tietyin ehdoin. Myyntitilan ulottuessa kauemmaksi kuin 80 senttimetriä kiinteistön seinästä tarvitset myyntitoiminnalle luvan."/>
    <s v="Myyntitila liikkeen edustalla"/>
    <x v="0"/>
    <s v="0.5"/>
    <m/>
    <m/>
    <m/>
    <m/>
    <x v="1"/>
    <s v="Uusimaa"/>
    <s v="yli 100 000"/>
  </r>
  <r>
    <s v="Palvelut"/>
    <s v="Plupaus_ALAVUS_2020.xlsx"/>
    <x v="12"/>
    <s v="Hakemus nikotiinivalmiesteiden myyntiin"/>
    <m/>
    <s v="Nikotiinivalmisteiden vähittäismyyntilupa"/>
    <x v="0"/>
    <s v="0.3"/>
    <s v="Myöhemmin"/>
    <m/>
    <s v="Valviran aikatauista riippuvainen toteutus"/>
    <s v="Lääkelaki (395/1987)"/>
    <x v="1"/>
    <s v="Pohjois-Pohjanmaa"/>
    <s v="alle 6001"/>
  </r>
  <r>
    <s v="Palvelut"/>
    <s v="PLupaus_Helsinginkaupunki_2021.xlsx"/>
    <x v="8"/>
    <s v="Nikotiinivalmisteiden vähittäismyyntilupa"/>
    <s v="Nikotiinivalmisteiden vähittäismyyntilupa sekä tukkumyynti-ilmoitus"/>
    <s v="Nikotiinivalmisteiden vähittäismyyntilupa"/>
    <x v="0"/>
    <s v="0.5"/>
    <m/>
    <m/>
    <m/>
    <s v="Lääkelaki (395/1987)"/>
    <x v="1"/>
    <s v="Uusimaa"/>
    <s v="yli 100 000"/>
  </r>
  <r>
    <s v="Palvelut"/>
    <s v="Plupaus_2021_Jyväskylän kaupunki_2021.xlsx"/>
    <x v="13"/>
    <s v="KRP - Ympäristöterveydenhuolto: Itsehoitoon tarkoitettujen nikotiinivalmisteiden vähittäismyyntilupa"/>
    <s v="Hakemus itsehoitoon tarkoitetujen nikotiinivalmisteiden vähittäismyynnille"/>
    <s v="Nikotiinivalmisteiden vähittäismyyntilupa"/>
    <x v="0"/>
    <s v="0.5"/>
    <s v="Q4/2022"/>
    <s v="Vain elinkeinotoimintaa harjoittaville"/>
    <m/>
    <s v="Lääkelaki (395/1987)"/>
    <x v="1"/>
    <s v="Keski-Suomi"/>
    <s v="yli 100 000"/>
  </r>
  <r>
    <s v="Palvelut"/>
    <s v="Plupaus_Kuopio_2021.xlsx"/>
    <x v="2"/>
    <s v="Nikotiinivalmisteiden vähittäismyyntilupa"/>
    <s v="Kuopion kaupungin alueen nikotiinivalmisteiden myyntilupahakemukset käsittelee Kuopion kaupungin ympäristöterveydenhuolto."/>
    <s v="Nikotiinivalmisteiden vähittäismyyntilupa"/>
    <x v="0"/>
    <s v="0.5"/>
    <s v="Q4/2022"/>
    <s v="Vain elinkeinotoimintaa harjoittaville"/>
    <m/>
    <s v="Lääkelaki (395/1987)"/>
    <x v="1"/>
    <s v="Pohjois-Savo"/>
    <s v="yli 100 000"/>
  </r>
  <r>
    <s v="Palvelut"/>
    <s v="PLupaus_Porvoonkaupunki_2021.xlsx"/>
    <x v="6"/>
    <s v="Itsehoitoon tarkoitettujen nikotiinivalmisteiden vähittäismyyntilupa"/>
    <s v="Lääkelain 54 a §:ssä tarkoitettua lupaa nikotiinikorvaushoitovalmisteiden vähittäismyyntiin voi hakea ympäristöterveydenhuollosta."/>
    <s v="Nikotiinivalmisteiden vähittäismyyntilupa"/>
    <x v="0"/>
    <s v="0.5"/>
    <s v="Myöhemmin"/>
    <s v="Vain elinkeinotoimintaa harjoittaville"/>
    <s v="Digitalisoinnin kehittäminen valtion tietojärjestelmässä on riippuvainen valtion panostuksista."/>
    <s v="Lääkelaki (395/1987)"/>
    <x v="1"/>
    <s v="Uusimaa"/>
    <s v="40 001 - 100 000"/>
  </r>
  <r>
    <s v="Palvelut"/>
    <s v="PLupaus_Pyhäjärvi_2021.xlsx"/>
    <x v="16"/>
    <s v="Itsehoitoon tarkoitettujen nikotiinivalmisteiden vähittäismyyntilupa"/>
    <m/>
    <s v="Nikotiinivalmisteiden vähittäismyyntilupa"/>
    <x v="0"/>
    <s v="0.3"/>
    <s v="Q4/2022"/>
    <s v="Vain elinkeinotoimintaa harjoittaville"/>
    <m/>
    <s v="Lääkelaki (395/1987)"/>
    <x v="1"/>
    <s v="Pohjois-Pohjanmaa"/>
    <s v="alle 6001"/>
  </r>
  <r>
    <s v="Palvelut"/>
    <s v="ASHA-#407866-v1-Plupaus_2021_Maanmittauslaitos_xlsx.XLSX"/>
    <x v="24"/>
    <s v="Määräalan muodostaminen kiinteistöksi"/>
    <s v="Luovutettu alue kiinteistöstä. Määräalasta muodostetaan uusi kiinteistö."/>
    <s v="Määräalan muodostaminen kiinteistöksi"/>
    <x v="0"/>
    <s v="1.1"/>
    <m/>
    <s v="Myös luonnollisille henkilöille"/>
    <m/>
    <m/>
    <x v="0"/>
    <s v="Maa- ja metsätalousministeriö"/>
    <s v=""/>
  </r>
  <r>
    <s v="Palvelut"/>
    <s v="Plupaus_2021_KEHA-keskus.xlsx"/>
    <x v="22"/>
    <s v="Neuvontapalvelut yrityksille"/>
    <s v="YRITYS-SUOMI-PUHELINPALVELU tarjoaa henkilökohtaista, valtakunnallista neuvontaa yrityksen perustamiseen liittyvissä kysymyksissä sekä neuvontaa eri viranomaisten yrityksille ja työantajille suunnatuista palveluista sekä niihin liittyvistä sähköisistä asiointipalveluista. Palvelukanavina puhelin, sähköinen palvelupyyntö ja chat. YRITYS-SUOMI TALOUSAPU- NEUVONTAPALVELU tarjoaa henkilökohtaista, valtakunnallista neuvontaa maksuvaikeuksiin joutuneille yrityksille. Palvelukanava puhelin HUOM! Digiasteikon määrittelyt eivät juurikaan sovellu neuvontapalvelun toimintamalleihin."/>
    <s v="Neuvontapalvelut yrityksille"/>
    <x v="4"/>
    <s v="1.1"/>
    <s v="Q4/2021"/>
    <s v="Vain elinkeinotoimintaa harjoittaville"/>
    <s v="Sähköistä asiointipalvelua tukevat työkalut/sovellukset, Laaja palvelumalli haastaa osaamisen/aika- ja henkilöresurssit, Asiakasrajapinnan kokemusten ja näkemysten sivuuttaminen palveluiden ja toimintamallien kehittämisessä"/>
    <m/>
    <x v="0"/>
    <s v="Työ- ja elinkeinoministeriö"/>
    <s v=""/>
  </r>
  <r>
    <s v="Palvelut"/>
    <s v="Plupaus_2021_Ranuan kunta_V2.xlsx"/>
    <x v="38"/>
    <s v="Nikotiinivalmisteiden vähittäismyyntilupa"/>
    <s v="Ohjeet, lomakkeet ja yhteystiedot"/>
    <s v="Nikotiinivalmisteiden vähittäismyyntilupa"/>
    <x v="0"/>
    <s v="1.0"/>
    <m/>
    <s v="Vain elinkeinotoimintaa harjoittaville"/>
    <m/>
    <s v="Lääkelaki (395/1987)"/>
    <x v="1"/>
    <s v="Lappi"/>
    <s v="alle 6001"/>
  </r>
  <r>
    <s v="Palvelut"/>
    <s v="Plupaus_2021_Rovaniemi (1).xlsx"/>
    <x v="18"/>
    <s v="Nikotiinivalmisteiden vähittäismyyntilupa"/>
    <s v="Lääkelain 54 a §:n mukaista lupaa itsehoitoon tarkoitettujen nikotiinivalmisteiden vähittäismyyntiin haetaan Rovaniemen, Ranuan, Pellon, Ylitornion ja Kolarin kuntien alueella Rovakaaren ympäristöterveydenhuollosta."/>
    <s v="Nikotiinivalmisteiden vähittäismyyntilupa"/>
    <x v="0"/>
    <s v="0.5"/>
    <s v="Myöhemmin?"/>
    <s v="Vain elinkeinotoimintaa harjoittaville"/>
    <m/>
    <s v="Lääkelaki (395/1987)"/>
    <x v="1"/>
    <s v="Lappi"/>
    <s v="40 001 - 100 000"/>
  </r>
  <r>
    <s v="Palvelut"/>
    <s v="Plupaus_2021_Turun kaupunki.xlsx"/>
    <x v="20"/>
    <s v="Itsehoitoon tarkoitettujen nikotiinivalmisteiden vähittäismyyntilupa"/>
    <s v="Lääkelain 54 a §:ssä tarkoitettua lupaa nikotiinikorvaushoitovalmisteiden vähittäismyyntiin haetaan ympäristöterveydenhuollosta. (NIKOTIINIPURKAT JA- LAASTARIT = KORVAUSHOITO)"/>
    <s v="Nikotiinivalmisteiden vähittäismyyntilupa"/>
    <x v="0"/>
    <s v="0.5"/>
    <s v="Myöhemmin"/>
    <s v="Vain elinkeinotoimintaa harjoittaville"/>
    <s v="Valviran/Fimean kehitystyö järjestelmää varten"/>
    <s v="Lääkelaki (395/1987)"/>
    <x v="1"/>
    <s v="Varsinais-Suomi"/>
    <s v="yli 100 000"/>
  </r>
  <r>
    <s v="Palvelut"/>
    <s v="PLupaus_Vaasa_2021.xlsx"/>
    <x v="9"/>
    <s v="Nikotiinivalmisteiden vähittäismyyntilupa"/>
    <s v="Nikotiinivalmisteiden myyntiin tarvittavan lupahakemuksen käsittely"/>
    <s v="Nikotiinivalmisteiden vähittäismyyntilupa"/>
    <x v="0"/>
    <s v="1.0"/>
    <m/>
    <s v="Vain elinkeinotoimintaa harjoittaville"/>
    <m/>
    <s v="Lääkelaki (395/1987)"/>
    <x v="1"/>
    <s v="Pohjanmaa"/>
    <s v="40 001 - 100 000"/>
  </r>
  <r>
    <s v="Palvelut"/>
    <s v="Plupaus_2021_Rovaniemi (1).xlsx"/>
    <x v="18"/>
    <s v="Oikeus päästä Yrityspalvelusetelirekisteriin"/>
    <s v="Kaupunki myöntää oikeuden toimia palvelusetelituottajana. Setelin saanut yritys käyttää palveluseteliä ostaakseen palveluita toimintansa kehittämiseksi. Palvelu ostetaan setelillä yritykseltä, jonka kaupunki on hyväksynyt palvelusetelituottajaksi. Käytetään rivillä 58 myönnettyä seteliä."/>
    <s v="Oikeus päästä yrityspalvelusetelituottajaksi."/>
    <x v="0"/>
    <s v="0.5"/>
    <s v="Q4/2020"/>
    <s v="Vain elinkeinotoimintaa harjoittaville"/>
    <m/>
    <m/>
    <x v="1"/>
    <s v="Lappi"/>
    <s v="40 001 - 100 000"/>
  </r>
  <r>
    <s v="Palvelut"/>
    <s v="Plupaus_Kuopio_2021.xlsx"/>
    <x v="2"/>
    <s v="Ojitusta koskevan erimielisyyden ratkaiseminen"/>
    <s v="Vesilain mukaisen ojitusta koskevan erimielisyyden ratkaiseminen"/>
    <s v="Ojituserimielisyyden ratkaiseminen"/>
    <x v="3"/>
    <s v="Ei digitoteutusta"/>
    <s v="Q4/2022"/>
    <s v="Myös luonnollisille henkilöille"/>
    <s v="Ei ole estettä digitoinnille. Saavutettavuusongelma saattaa osittain tulla, koska suurin osa yhteydenottajista on iäkkäittä. Asian ratkaiseminen vaatii yleensä aina paikain päällä käynnin."/>
    <s v="Vesilaki (587/2011)"/>
    <x v="1"/>
    <s v="Pohjois-Savo"/>
    <s v="yli 100 000"/>
  </r>
  <r>
    <s v="Palvelut"/>
    <s v="PLupaus_Vaasa_2021.xlsx"/>
    <x v="9"/>
    <s v="Ojituserimielisyyden ratkaiseminen"/>
    <s v="Kahden välisen ojituserimielisyyden ratkaiseminen"/>
    <s v="Ojituserimielisyyden ratkaiseminen"/>
    <x v="3"/>
    <s v="0.5"/>
    <m/>
    <s v="Myös luonnollisille henkilöille"/>
    <m/>
    <s v="Vesilaki (587/2011)"/>
    <x v="1"/>
    <s v="Pohjanmaa"/>
    <s v="40 001 - 100 000"/>
  </r>
  <r>
    <s v="Palvelut"/>
    <s v="PLupaus_Porvoonkaupunki_2021.xlsx"/>
    <x v="6"/>
    <s v="Tonttien luovutus"/>
    <s v="Tontteja myydään ja vuokrataan yksityisille ja yrityksille"/>
    <s v="Omakotitonttien myynti"/>
    <x v="0"/>
    <s v="1.0"/>
    <s v="Q4/2021"/>
    <s v="Myös luonnollisille henkilöille"/>
    <s v="Konseptoitu toimintamalli"/>
    <m/>
    <x v="1"/>
    <s v="Uusimaa"/>
    <s v="40 001 - 100 000"/>
  </r>
  <r>
    <s v="Palvelut"/>
    <s v="PLupaus_Tuusulan-Elinvoima-asuminen-ja-kehittaminen-palveluyksikkö_2020.xlsx"/>
    <x v="64"/>
    <s v="Omakotitonttien sähköinen ostaminen"/>
    <s v="Omakotitontin ostaminen"/>
    <s v="Omakotitonttien myynti"/>
    <x v="3"/>
    <s v="1.1"/>
    <m/>
    <s v="Myös luonnollisille henkilöille"/>
    <m/>
    <m/>
    <x v="1"/>
    <s v="Uusimaa"/>
    <s v="20 001 - 40 000"/>
  </r>
  <r>
    <s v="Palvelut"/>
    <s v="Plupaus_Kuopio_2021.xlsx"/>
    <x v="2"/>
    <s v="Omistajanvaihdosneuvonta ja yrityskaupat"/>
    <s v="Neuvontaa sukupolvenvaihdos- ja yrityskauppa-tilanteissa."/>
    <s v="Omistajanvaihdosneuvonta ja yrityskaupat"/>
    <x v="4"/>
    <s v="Ei digitoteutusta"/>
    <s v="Q4/2022"/>
    <s v="Vain elinkeinotoimintaa harjoittaville"/>
    <m/>
    <m/>
    <x v="1"/>
    <s v="Pohjois-Savo"/>
    <s v="yli 100 000"/>
  </r>
  <r>
    <s v="Palvelut"/>
    <s v="Palvelulupaus_2021_Verohallinto.xlsx"/>
    <x v="7"/>
    <s v="Nimeämispäätös"/>
    <s v="Lahjoituksen saajana oleva, euroopan talousalueella sijaitseva yhdistys, säätiö tai niiden yhteydessä oleva rahasto, voi hakea nimeämispäätöstä lahjoitusvähennystä varten OmaVerossa."/>
    <s v="Nimeämispäätös"/>
    <x v="3"/>
    <s v="1.1"/>
    <m/>
    <s v="Vain elinkeinotoimintaa harjoittaville"/>
    <m/>
    <m/>
    <x v="0"/>
    <s v="Valtiovarainministeriö"/>
    <s v=""/>
  </r>
  <r>
    <s v="Palvelut"/>
    <s v="Plupaus_2021_Tukes.xlsx"/>
    <x v="10"/>
    <s v="Nimileima-asiointi"/>
    <s v="Jalometallituotteen nimileiman hallinta; uuden hakeminen, rekisteröinti, siirto ja lopetus"/>
    <s v="Nimileima-asiointi"/>
    <x v="1"/>
    <s v="1.0"/>
    <m/>
    <s v="Vain elinkeinotoimintaa harjoittaville"/>
    <m/>
    <m/>
    <x v="0"/>
    <s v="Työ- ja elinkeinoministeriö"/>
    <s v=""/>
  </r>
  <r>
    <s v="Palvelut"/>
    <s v="Traficom_Digipalvelulupaus_2021.XLSX"/>
    <x v="0"/>
    <s v="NIS-ilmoitus tietoturvapoikkeamasta"/>
    <s v="Keskeisten palveluntarjoajien tulee ilmoittaa EU:n NIS-direktiivin mukaisesti tietoturvapoikkeamista viranomaisille. Asiointipalvelun osalta ei ole kehittämistarvetta."/>
    <s v="NIS-ilmoitus tietoturvapoikkeamasta"/>
    <x v="1"/>
    <s v="0.5"/>
    <m/>
    <s v="Vain elinkeinotoimintaa harjoittaville"/>
    <m/>
    <m/>
    <x v="0"/>
    <s v="Liikenne- ja viestintäministeriö"/>
    <s v=""/>
  </r>
  <r>
    <s v="Palvelut"/>
    <s v="Traficom_Digipalvelulupaus_2021.XLSX"/>
    <x v="0"/>
    <s v="Nopeudenrajoittimen asennus ja korjaus"/>
    <s v="Ajoneuvojen nopeudenrajoittimien asennus- ja korjaustoiminta vaatii luvan Trafilta"/>
    <s v="Nopeudenrajoittimen asennus ja korjaus"/>
    <x v="0"/>
    <s v="0.5"/>
    <s v="Myöhemmin"/>
    <s v="Vain elinkeinotoimintaa harjoittaville"/>
    <s v="Yleinen taloudellinen tilanne"/>
    <m/>
    <x v="0"/>
    <s v="Liikenne- ja viestintäministeriö"/>
    <s v=""/>
  </r>
  <r>
    <s v="Palvelut"/>
    <s v="Traficom_Digipalvelulupaus_2021.XLSX"/>
    <x v="0"/>
    <s v="Nopeudenrajoittimen asetusnopeuden tarkastus"/>
    <s v="Ilmoitus nopeudenrajoittimien asetusnopeuden tarkastuksen aloittamisesta katsastusta varten sekä tarkastuksesta annettavan todistuksen tiedot."/>
    <s v="Nopeudenrajoittimen asetusnopeuden tarkastus"/>
    <x v="1"/>
    <m/>
    <s v="Myöhemmin"/>
    <s v="Vain elinkeinotoimintaa harjoittaville"/>
    <s v="Yleinen taloudellinen tilanne"/>
    <m/>
    <x v="0"/>
    <s v="Liikenne- ja viestintäministeriö"/>
    <s v=""/>
  </r>
  <r>
    <s v="Palvelut"/>
    <s v="Plupaus_THL_2021.xlsx"/>
    <x v="28"/>
    <s v="Näytehallinnan palvelut"/>
    <s v="THL Biopankin laboratorio tarjoaa räätälöityjä näytehallintapalveluita tutkimusprojekteille ja -ryhmille ympäri Suomen. Tutkimuslaitoksille ja -ryhmille kansallisesti ja kansainvälisesti yhteistyö/palvelusopimuksella. Asiakas ottaa yhteyden THL biopankin asiantuntijaan, joka määrittelee yhdessä asiakkaan kanssa hänen tarpeisiinsa sopivan palvelukokonaisuuden. Palvelu on luonteeltaan sen kaltainen, että sen muotoileminen vaatii usein runsasta viestien vaihtoa asiakkaan ja palvelun tarjoajan välillä. Henkilötiedon siirtämiseen käytetään turvapostia."/>
    <s v="Näytehallinnan palvelut"/>
    <x v="3"/>
    <s v="0.5"/>
    <s v="Q4/2022"/>
    <m/>
    <s v="Räätälöity palvelu kullekin asiakkaalle."/>
    <m/>
    <x v="0"/>
    <s v="Sosiaali- ja terveysministeriö"/>
    <s v=""/>
  </r>
  <r>
    <s v="Palvelut"/>
    <s v="Plupaus_THL_2021.xlsx"/>
    <x v="28"/>
    <s v="Näytekeräyspalvelut"/>
    <s v="Terveyden ja hyvinvoinnin laitoksen (THL) biopankki tarjoaa tutkimusprojekteille ja -ryhmille näytekeräysten konsultaatiota ja projektisuunnittelua.Tutkimuslaitoksille ja -ryhmille kansallisesti ja kansainvälisesti yhteistyösopimuksella."/>
    <s v="Näytekeräyspalvelut"/>
    <x v="3"/>
    <s v="0.5"/>
    <s v="Q4/2022"/>
    <m/>
    <s v="Räätälöity palvelu kullekin asiakkaalle."/>
    <m/>
    <x v="0"/>
    <s v="Sosiaali- ja terveysministeriö"/>
    <s v=""/>
  </r>
  <r>
    <s v="Palvelut"/>
    <s v="Plupaus_ARA_2021.xlsx"/>
    <x v="31"/>
    <s v="Ohjauspalvelut ja valvonta -palvelualue"/>
    <s v="Verkkoasiointi ohjauksen ja valvonnan asiointiin (mm. yhteydenpito ja ilmoitukset)"/>
    <s v="Ohjauspalvelut ja valvonta -palvelualue"/>
    <x v="3"/>
    <s v="1.0"/>
    <m/>
    <s v="Vain elinkeinotoimintaa harjoittaville"/>
    <m/>
    <m/>
    <x v="0"/>
    <s v="Ympäristöministeriö"/>
    <s v=""/>
  </r>
  <r>
    <s v="Palvelut"/>
    <s v="Traficom_Digipalvelulupaus_2021.XLSX"/>
    <x v="0"/>
    <s v="Ohjelmistotoimintailmoitus"/>
    <s v="Toimiluvasta vapaata televisiotoimintaa harjoittavan Suomeen sijoittuneen palveluntarjoajan on ennen toiminnan aloittamista tehtävä ohjelmistotoimintailmoitus Liikenne- ja viestintävirasto Traficomille.  Sähköisellä lomakkeella voi myös ilmoittaa aikaisemmassa ilmoituksessa annettuihin tietoihin vaikuttavista toiminnan muutoksista ja ohjelmistotoiminnan lopettamisesta. Sähköisellä lomakkeella voi myös ilmoittaa aikaisemmassa ilmoituksessa annettuihin tietoihin vaikuttavista toiminnan muutoksista ja toiminnan lopettamisesta. Asiointipalvelun osalta ei ole kehittämistarvetta."/>
    <s v="Ohjelmistotoimintailmoitus"/>
    <x v="1"/>
    <s v="0.5"/>
    <m/>
    <s v="Vain elinkeinotoimintaa harjoittaville"/>
    <m/>
    <m/>
    <x v="0"/>
    <s v="Liikenne- ja viestintäministeriö"/>
    <s v=""/>
  </r>
  <r>
    <s v="Palvelut"/>
    <s v="Traficom_Digipalvelulupaus_2021.XLSX"/>
    <x v="0"/>
    <s v="Ohjelmistotoimintailmoitus"/>
    <s v="Teleyrityksen ilmoitus toimivuushäiriöstä. Asiointipalvelun osalta ei ole kehittämistarvetta."/>
    <s v="Ohjelmistotoimintailmoitus"/>
    <x v="1"/>
    <s v="0.5"/>
    <m/>
    <s v="Vain elinkeinotoimintaa harjoittaville"/>
    <m/>
    <m/>
    <x v="0"/>
    <s v="Liikenne- ja viestintäministeriö"/>
    <s v=""/>
  </r>
  <r>
    <s v="Palvelut"/>
    <s v="Plupaus_2021_Utajärven kunta.xlsx"/>
    <x v="3"/>
    <s v="Osallistu ja vaikuta"/>
    <s v="Voit lähettää Utajärven kunnalle kysymyksiä ja palautetta, tai saattaa tietoomme kehitysideoita, epäkohtia sekä kiitosta."/>
    <s v="Osallistu ja vaikuta"/>
    <x v="3"/>
    <s v="0.5"/>
    <s v="Myöhemmin"/>
    <s v="Myös luonnollisille henkilöille"/>
    <m/>
    <m/>
    <x v="1"/>
    <s v="Pohjois-Pohjanmaa"/>
    <s v="alle 6001"/>
  </r>
  <r>
    <s v="Palvelut"/>
    <s v="PLupaus_Porvoonkaupunki_2021.xlsx"/>
    <x v="6"/>
    <s v="Paikkatietopalvelut"/>
    <s v="Kaupunki tarjoaa yksityisille ja yrityksille paikkatietoa, mm. kiinteistö- ja kaavatietoja Louhi-palvelussa"/>
    <s v="Paikkatietopalvelut"/>
    <x v="3"/>
    <s v="0.5"/>
    <s v="Myöhemmin"/>
    <s v="Myös luonnollisille henkilöille"/>
    <m/>
    <m/>
    <x v="1"/>
    <s v="Uusimaa"/>
    <s v="40 001 - 100 000"/>
  </r>
  <r>
    <s v="Palvelut"/>
    <s v="Plupaus_2021_Paimion kaupunkin vastaus.xlsx"/>
    <x v="33"/>
    <s v="Paimion Leijonienluola"/>
    <s v="Pääomasijoittajien ja yritysten treffipalvelu"/>
    <s v="Paimion Leijonienluola"/>
    <x v="3"/>
    <s v="0.3"/>
    <m/>
    <s v="Myös luonnollisille henkilöille"/>
    <s v="Palvelumallissa saatetaan yrityksiä ja pääomasijittajia yhteen. Kehitystyössä on huomattu, että tämä palvelumalli perustuu hyvin paljon kasvokkain tehtävään työhön. Digitalisaation lisääminen heikentää mahdollisuuksia saada palveluun asiakkaita."/>
    <m/>
    <x v="1"/>
    <s v="Varsinais-Suomi"/>
    <s v="10 001 - 20 000"/>
  </r>
  <r>
    <s v="Palvelut"/>
    <s v="Plupaus_2021_Migri.xlsx"/>
    <x v="65"/>
    <s v="Oleskelulupa startup-yrittäjälle"/>
    <s v="Oleskelulupa henkilölle, joka aikoo tulla kasvuyrittäjäksi Suomeen. Hakemuksen voi tehdä digitaalisesti Enter Finland -palvelussa."/>
    <s v="Oleskelulupa startup-yrittäjälle"/>
    <x v="0"/>
    <s v="1.1"/>
    <m/>
    <s v="Vain elinkeinotoimintaa harjoittaville"/>
    <s v="Asioinnin voi laittaa käyntiin digitaalisesti, mutta yleensä on lisäksi käytävä tunnistautumassa ja antamassa biometriset tunnisteet palvelupisteessä, verkkopankkitunnuksien puute. Tason 1.1 mukaisesti perustiedot haetaan muilta viranomaisilta suoraan UMA"/>
    <m/>
    <x v="0"/>
    <s v="Sisäministeriö"/>
    <s v=""/>
  </r>
  <r>
    <s v="Palvelut"/>
    <s v="Plupaus_2021_Migri.xlsx"/>
    <x v="65"/>
    <s v="Oleskelulupa yrittäjälle"/>
    <s v="Oleskelulupa henkilölle, joka aikoo tulla yrittäjäksi Suomeen. Hakemuksen voi tehdä digitaalisesti Enter Finland -palvelussa."/>
    <s v="Oleskelulupa yrittäjälle"/>
    <x v="0"/>
    <s v="1.1"/>
    <m/>
    <s v="Vain elinkeinotoimintaa harjoittaville"/>
    <s v="Asioinnin voi laittaa käyntiin digitaalisesti, mutta yleensä on lisäksi käytävä tunnistautumassa ja antamassa biometriset tunnisteet palvelupisteessä, verkkopankkitunnuksien puute. Tason 1.1 mukaisesti perustiedot haetaan muilta viranomaisilta suoraan UMAan, mutta osa"/>
    <m/>
    <x v="0"/>
    <s v="Sisäministeriö"/>
    <s v=""/>
  </r>
  <r>
    <s v="Palvelut"/>
    <s v="Plupaus_2021_Tulli.xlsx"/>
    <x v="1"/>
    <s v="Oma-aloitteisen määräämisen lupa"/>
    <s v="Yritys voi määritellä tuonti- ja vientitullien määrät sekä suorittaa tietyt tarkastukset tullivalvonnassa."/>
    <s v="Oma-aloitteisen määräämisen lupa"/>
    <x v="0"/>
    <s v="0.5"/>
    <s v="Myöhemmin"/>
    <s v="Vain elinkeinotoimintaa harjoittaville"/>
    <s v="Lupatyyppi ei käytännössä vielä käytössä."/>
    <m/>
    <x v="0"/>
    <s v="Valtiovarainministeriö"/>
    <s v=""/>
  </r>
  <r>
    <s v="Palvelut"/>
    <s v="PLupaus_Helsinginkaupunki_2021.xlsx"/>
    <x v="8"/>
    <s v="Pakastus- ja viileätilojen vuokraus"/>
    <s v="Elintarvikeyritykset voivat vuokrata pakastamosta pakastus- ja viileäsäilytystilaa."/>
    <s v="Pakastus- ja viileätilojen vuokraus"/>
    <x v="3"/>
    <s v="1.0"/>
    <m/>
    <m/>
    <m/>
    <m/>
    <x v="1"/>
    <s v="Uusimaa"/>
    <s v="yli 100 000"/>
  </r>
  <r>
    <s v="Palvelut"/>
    <s v="Plupaus_2021_Rovaniemi (1).xlsx"/>
    <x v="18"/>
    <s v="Koko kaupungin palautejärjestelmä"/>
    <s v="Palautejärjestelmä, jota voidaan käyttää kaupungin omistamissa konserniyhtiöissä."/>
    <s v="Palautepalvelu"/>
    <x v="1"/>
    <s v="1.0"/>
    <m/>
    <s v="Myös luonnollisille henkilöille"/>
    <m/>
    <m/>
    <x v="1"/>
    <s v="Lappi"/>
    <s v="40 001 - 100 000"/>
  </r>
  <r>
    <s v="Palvelut"/>
    <s v="Traficom_Digipalvelulupaus_2021.XLSX"/>
    <x v="0"/>
    <s v="Omavalmisteen ja historiallisen veneen ensirekisteröinti"/>
    <s v="Veneen voi rakentaa myös itse, se on silloin omavalmiste. Vene on historiallinen mikäli se on rakennettu ennen vuotta 1950 tai sen yksilöllinen jäljitelmä. Omavalmisteet ja historialliset veneet tulee rekisteröidä, mikäli ne kuuluvat rekisteröintivelvollisuuden piiriin."/>
    <s v="Omavalmisteen ja historiallisen veneen ensirekisteröinti"/>
    <x v="1"/>
    <s v="1.0"/>
    <m/>
    <s v="Myös luonnollisille henkilöille"/>
    <m/>
    <m/>
    <x v="0"/>
    <s v="Liikenne- ja viestintäministeriö"/>
    <s v=""/>
  </r>
  <r>
    <s v="Palvelut"/>
    <s v="Plupaus_Kuopio_2021.xlsx"/>
    <x v="2"/>
    <s v="Palautteen antaminen kaupungille"/>
    <s v="Voit antaa palautetta kaupungille."/>
    <s v="Palautteen antaminen kaupungille"/>
    <x v="1"/>
    <s v="1.0"/>
    <m/>
    <s v="Myös luonnollisille henkilöille"/>
    <m/>
    <m/>
    <x v="1"/>
    <s v="Pohjois-Savo"/>
    <s v="yli 100 000"/>
  </r>
  <r>
    <s v="Palvelut"/>
    <s v="Plupaus_2021_Tukes.xlsx"/>
    <x v="10"/>
    <s v="Onnettomuusilmoitukset"/>
    <s v="Ilmoitetaan eri toimialoilla sattuneista vaaratilanteista tai onnettomuuksista"/>
    <s v="Onnettomuusilmoitukset"/>
    <x v="1"/>
    <s v="0.5"/>
    <s v="Q3/2022"/>
    <s v="Vain elinkeinotoimintaa harjoittaville"/>
    <s v="Henkilö- ja raharesurssit"/>
    <m/>
    <x v="0"/>
    <s v="Työ- ja elinkeinoministeriö"/>
    <s v=""/>
  </r>
  <r>
    <s v="Palvelut"/>
    <s v="Plupaus_2021_Kansaneläkelaitos.xlsx"/>
    <x v="4"/>
    <s v="Opintolainan takaussaatavien perintään liittyvien velkakirjojen sähköinen välittäminen"/>
    <s v="Pankeille mahdollisuus toimittaa opintolainojen velkakirjoja sähköisesti Kelaan."/>
    <s v="Opintolainan takaussaatavien perintään liittyvien velkakirjojen sähköinen välittäminen"/>
    <x v="3"/>
    <s v="Ei digitoteutusta"/>
    <s v="Q4/2022"/>
    <s v="Vain elinkeinotoimintaa harjoittaville"/>
    <m/>
    <m/>
    <x v="0"/>
    <s v="Eduskunta"/>
    <s v=""/>
  </r>
  <r>
    <s v="Palvelut"/>
    <s v="Plupaus_THL_2021.xlsx"/>
    <x v="28"/>
    <s v="Opiskelun aikainen huumetestaus"/>
    <s v="Opiskelun aikaisessa huumetestauksessa selvitetään koulutuksen järjestäjän pyynnöstä mitä päihteitä henkilöllä on tai on ollut elimistössään. Tehdään koulutuksen järjestäjän pyynnöstä. Asiakas ottaa yhteyden puhelimitse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Opiskelun aikainen huumetestaus"/>
    <x v="3"/>
    <s v="1.0"/>
    <m/>
    <m/>
    <m/>
    <m/>
    <x v="0"/>
    <s v="Sosiaali- ja terveysministeriö"/>
    <s v=""/>
  </r>
  <r>
    <s v="Palvelut"/>
    <s v="Plupaus_2021_Kansaneläkelaitos.xlsx"/>
    <x v="4"/>
    <s v="Oppilaitosten asiointipalvelu"/>
    <s v="Koulutusta koskevat tiedot (opintolinjatiedot)"/>
    <s v="Oppilaitosten asiointipalvelu"/>
    <x v="3"/>
    <s v="1.0"/>
    <m/>
    <s v="Vain elinkeinotoimintaa harjoittaville"/>
    <m/>
    <m/>
    <x v="0"/>
    <s v="Eduskunta"/>
    <s v=""/>
  </r>
  <r>
    <s v="Palvelut"/>
    <s v="Plupaus_2021_Kansaneläkelaitos.xlsx"/>
    <x v="4"/>
    <s v="Oppilaitosten ilmoituspalvelu"/>
    <s v="Henkilöiden opiskelutietojen ja oppilaitosta koskevien tietojen ilmoittaminen opintoetuuksia varten"/>
    <s v="Oppilaitosten ilmoituspalvelu"/>
    <x v="3"/>
    <s v="0.3"/>
    <s v="Myöhemmin"/>
    <s v="Vain elinkeinotoimintaa harjoittaville"/>
    <s v="Jos kaikkien oppilaitosten ja opiskelijoiden tiedot saataisiin kansallisista opiskelutietovarannosta, ei kyseiselle palvelulle ole tarvetta."/>
    <m/>
    <x v="0"/>
    <s v="Eduskunta"/>
    <s v=""/>
  </r>
  <r>
    <s v="Palvelut"/>
    <s v="Traficom_Digipalvelulupaus_2021.XLSX"/>
    <x v="0"/>
    <s v="Organisaation laskutusosoite"/>
    <s v="Yritys voi ilmoittaa Traficomille laskutusosoitteen ajoneuvoverotusta tai Oma asiointi-palvelun tapahtumien laskutusta varten."/>
    <s v="Organisaation laskutusosoite"/>
    <x v="1"/>
    <s v="1.0"/>
    <m/>
    <s v="Vain elinkeinotoimintaa harjoittaville"/>
    <m/>
    <m/>
    <x v="0"/>
    <s v="Liikenne- ja viestintäministeriö"/>
    <s v=""/>
  </r>
  <r>
    <s v="Palvelut"/>
    <s v="Traficom_Digipalvelulupaus_2021.XLSX"/>
    <x v="0"/>
    <s v="Osa-66 ammattimekaanikon lupakirjahakemus"/>
    <m/>
    <s v="Osa-66 ammattimekaanikon lupakirjahakemus"/>
    <x v="0"/>
    <s v="0.9"/>
    <s v="Myöhemmin"/>
    <s v="Myös luonnollisille henkilöille"/>
    <s v="Yleinen taloudellinen tilanne"/>
    <m/>
    <x v="0"/>
    <s v="Liikenne- ja viestintäministeriö"/>
    <s v=""/>
  </r>
  <r>
    <s v="Palvelut"/>
    <s v="ASHA-#407866-v1-Plupaus_2021_Maanmittauslaitos_xlsx.XLSX"/>
    <x v="24"/>
    <s v="Osakehuoneiston hallintaoikeuden rajoituksen rekisteröinti"/>
    <s v="Osakehuoneistorekisteriin kirjataan rajoitus että osakehuoneiston omistaja ei voi ilman käyttöoikeuden haltijan suostumusta luovuttaa huoneistoa edelleen tai hakea panttauksen rekisteröintiä. Myös ns. RS-menettelyn alkaminen katsotaan tähän kuuluvaksi."/>
    <s v="Osakehuoneiston hallintaoikeuden rajoituksen rekisteröinti"/>
    <x v="1"/>
    <s v="0.5"/>
    <s v="Q4/2022"/>
    <s v="Vain elinkeinotoimintaa harjoittaville"/>
    <m/>
    <m/>
    <x v="0"/>
    <s v="Maa- ja metsätalousministeriö"/>
    <s v=""/>
  </r>
  <r>
    <s v="Palvelut"/>
    <s v="ASHA-#407866-v1-Plupaus_2021_Maanmittauslaitos_xlsx.XLSX"/>
    <x v="24"/>
    <s v="Osakehuoneiston käyttäminen lainan vakuutena"/>
    <s v="Lainanantaja (yleensä pankki) hakee panttauksen rekisteröintiä, kun osakehuoneistoa käytetään lainan vakuutena. Panttaus rekisteröidään Maanmittauslaitoksen huoneistotietojärjestelmään ja se korvaa osakekirjan antamisen pantiksi lainanantajalle."/>
    <s v="Osakehuoneiston käyttäminen lainan vakuutena"/>
    <x v="1"/>
    <s v="0.5"/>
    <s v="Q4/2022"/>
    <s v="Vain elinkeinotoimintaa harjoittaville"/>
    <m/>
    <m/>
    <x v="0"/>
    <s v="Maa- ja metsätalousministeriö"/>
    <s v=""/>
  </r>
  <r>
    <s v="Palvelut"/>
    <s v="ASHA-#407866-v1-Plupaus_2021_Maanmittauslaitos_xlsx.XLSX"/>
    <x v="24"/>
    <s v="Osakehuoneiston omistusoikeuden rekisteröinti"/>
    <s v="Omistaja hakee omistusoikeutensa rekisteröintiä omaan osakehuoneistoonsa, kun taloyhtiön osakeluettelo on sähköisenä Maanmittauslaitoksen ylläpitämässä huoneistotietojärjestelmässä."/>
    <s v="Osakehuoneiston omistusoikeuden rekisteröinti"/>
    <x v="1"/>
    <s v="0.5"/>
    <s v="Q4/2022"/>
    <s v="Vain elinkeinotoimintaa harjoittaville"/>
    <m/>
    <m/>
    <x v="0"/>
    <s v="Maa- ja metsätalousministeriö"/>
    <s v=""/>
  </r>
  <r>
    <s v="Palvelut"/>
    <s v="ASHA-#407866-v1-Plupaus_2021_Maanmittauslaitos_xlsx.XLSX"/>
    <x v="24"/>
    <s v="Osakeluettelon siirto Huoneistotietojärjestelmään"/>
    <s v="As Oy tai tämän edustaja siirtää osakeluettelon osakehuoneistorekisteriin MML:n ylläpitovastuulle"/>
    <s v="Osakeluettelon siirto Huoneistotietojärjestelmään"/>
    <x v="1"/>
    <s v="1.1"/>
    <m/>
    <s v="Vain elinkeinotoimintaa harjoittaville"/>
    <m/>
    <m/>
    <x v="0"/>
    <s v="Maa- ja metsätalousministeriö"/>
    <s v=""/>
  </r>
  <r>
    <s v="Palvelut"/>
    <s v="Plupaus_2021_Kirkkonummi.xlsx"/>
    <x v="52"/>
    <s v="Palautteet ja kuntalaisaloitteet"/>
    <s v="Kuntalaiset voivat antaa palautetta ja tehdä kuntalaisaloitteita"/>
    <s v="Palautteet ja kuntalaisaloitteet"/>
    <x v="3"/>
    <s v="0.9"/>
    <s v="Myöhemmin"/>
    <s v="Myös luonnollisille henkilöille"/>
    <s v="Kuntalaisten it-taidot"/>
    <m/>
    <x v="1"/>
    <s v="Uusimaa"/>
    <s v="20 001 - 40 000"/>
  </r>
  <r>
    <s v="Palvelut"/>
    <s v="ASHA-#407866-v1-Plupaus_2021_Maanmittauslaitos_xlsx.XLSX"/>
    <x v="24"/>
    <s v="Otteet ja todistukset kiinteistötietojärjestelmästä"/>
    <s v="Lainhuuto-, rasitus- tai vuokraoikeustodistus. Ote kiinteistörekisteristä, karttaote, käyttöoikeusyksikön ote."/>
    <s v="Otteet ja todistukset kiinteistötietojärjestelmästä"/>
    <x v="2"/>
    <s v="1.0"/>
    <m/>
    <s v="Myös luonnollisille henkilöille"/>
    <m/>
    <m/>
    <x v="0"/>
    <s v="Maa- ja metsätalousministeriö"/>
    <s v=""/>
  </r>
  <r>
    <s v="Palvelut"/>
    <s v="PLupaus_Helsinginkaupunki_2021.xlsx"/>
    <x v="8"/>
    <s v="Palkkatuki"/>
    <s v="Palkkatuki on työttömän työnhakijan työllistymisen edistämiseksi tarkoitettu tuki, joka voidaan myöntää työnantajalle palkkauskustannuksiin. Palkkatuetun työn tarkoituksena on parantaa työttömän työnhakijan ammatillista osaamista ja edistää työllistymistä avoimille työmarkkinoille. Työ- ja elinkeinoministeriö hallinnoi järjestelmää, jota myös kaupunki käyttää, koska työllisyyden kuntakokeilun myötä näitä tehtäviä on siirretty myös kunnille."/>
    <s v="Palkkatuki"/>
    <x v="5"/>
    <s v="1.0"/>
    <m/>
    <s v="Myös luonnollisille henkilöille"/>
    <s v="Huom! Luonnollinen henkilö voi hakea palkkatukea silloin, kun hän toimii työnantajana, mutta hakemusta ei tällöin voi tehdä sähköisesti. Tukea ei ole rajattu vain elinkeinonharjoittajille, vaan myös esim. yhdistykset voivat hakea."/>
    <s v="Laki työllisyyden edistämisen kuntakokeilusta 1269/2020"/>
    <x v="1"/>
    <s v="Uusimaa"/>
    <s v="yli 100 000"/>
  </r>
  <r>
    <s v="Palvelut"/>
    <s v="Plupaus_2021_Ristijärven kunta.xlsx"/>
    <x v="17"/>
    <s v="Perusopetuksen poissaololupa, Primus, Wilma"/>
    <s v="Perusopetuksen oppilaan sähköinen poissaololupahakemus"/>
    <s v="Perusopetuksen poissaololupa, Primus, Wilma"/>
    <x v="3"/>
    <s v="1.0"/>
    <m/>
    <s v="Myös luonnollisille henkilöille"/>
    <m/>
    <m/>
    <x v="1"/>
    <s v="Kainuu"/>
    <s v="alle 6001"/>
  </r>
  <r>
    <s v="Palvelut"/>
    <s v="Plupaus_2021_Tukes.xlsx"/>
    <x v="10"/>
    <s v="Painelaitteiden muutosilmoitukset"/>
    <s v="Ilmoitetaan muutoksista painelaitteisiin liittyen"/>
    <s v="Painelaitteiden muutosilmoitukset"/>
    <x v="1"/>
    <s v="0.5"/>
    <s v="Q2/2022"/>
    <s v="Myös luonnollisille henkilöille"/>
    <s v="Henkilö- ja raharesurssit"/>
    <m/>
    <x v="0"/>
    <s v="Työ- ja elinkeinoministeriö"/>
    <s v=""/>
  </r>
  <r>
    <s v="Palvelut"/>
    <s v="Plupaus_RISTIJARVI_2020.xlsx"/>
    <x v="17"/>
    <s v="Perusopetuksen poissaololupa, Primus, Wilma"/>
    <s v="Perusopetuksen oppilaan sähköinen poissaololupahakemus"/>
    <s v="Perusopetuksen poissaololupa, Primus, Wilma"/>
    <x v="3"/>
    <s v="1.0"/>
    <m/>
    <s v="Myös luonnollisille henkilöille"/>
    <m/>
    <m/>
    <x v="1"/>
    <s v="Kainuu"/>
    <s v="alle 6001"/>
  </r>
  <r>
    <s v="Palvelut"/>
    <s v="Plupaus_Kuopio_2021.xlsx"/>
    <x v="2"/>
    <s v="Pieneläinpäivystys"/>
    <s v="Ilta- ja viikonloppuvastaanotto ja arkisin päiväsaikaan."/>
    <s v="Pieneläinpäivystys"/>
    <x v="3"/>
    <s v="Ei digitoteutusta"/>
    <s v="Q4/2022"/>
    <s v="Myös luonnollisille henkilöille"/>
    <m/>
    <s v="Eläinlääkintähuoltolaki (765/2009)"/>
    <x v="1"/>
    <s v="Pohjois-Savo"/>
    <s v="yli 100 000"/>
  </r>
  <r>
    <s v="Palvelut"/>
    <s v="Plupaus_Kuopio_2021.xlsx"/>
    <x v="2"/>
    <s v="LISÄTTY: Poikkeaminen talousjätevesienkäsittelyvaatimuksista"/>
    <m/>
    <s v="Poikkeaminen talousjätevesienkäsittelyvaatimuksista"/>
    <x v="3"/>
    <s v="0.3"/>
    <s v="Q4/2022"/>
    <s v="Myös luonnollisille henkilöille"/>
    <s v="Ei ole estettä digitoinnille. Osin saavutettavuusongelma iäkkäillä, maahanmuuttajilla, ulkomaalaistaustaisilla. Vahvan tunnistautumisen tarve. Selkokielisyys."/>
    <s v="Ympäristönsuojelulaki (527/2014)"/>
    <x v="1"/>
    <s v="Pohjois-Savo"/>
    <s v="yli 100 000"/>
  </r>
  <r>
    <s v="Palvelut"/>
    <s v="Plupaus_Kuopio_2021.xlsx"/>
    <x v="2"/>
    <s v="LISÄTTY: Poikkeaminen ympäristönsuojelumääräyksistä"/>
    <s v="Esim. öljysäiliöiden maahanjättö"/>
    <s v="Poikkeaminen ympäristönsuojelumääräyksistä"/>
    <x v="3"/>
    <s v="0.3"/>
    <s v="Q4/2022"/>
    <s v="Myös luonnollisille henkilöille"/>
    <s v="Ei ole estettä digitoinnille"/>
    <s v="Ympäristönsuojelulaki (527/2014)"/>
    <x v="1"/>
    <s v="Pohjois-Savo"/>
    <s v="yli 100 000"/>
  </r>
  <r>
    <s v="Palvelut"/>
    <s v="Palvelulupaus_2021_Verohallinto.xlsx"/>
    <x v="7"/>
    <s v="Palkka.fi (palkanlaskenta)"/>
    <s v="Voit käyttää palkanlaskentaan ilmaista palkka.fi-palvelua. Palvelu laskee palkan sivukuluineen, muodostaa maksutiedot, hoitaa arkistoinnin ja tulorekisteri-ilmoitukset puolestasi."/>
    <s v="Palkka.fi (palkanlaskenta)"/>
    <x v="3"/>
    <s v="0.9"/>
    <m/>
    <s v="Myös luonnollisille henkilöille"/>
    <s v="Palkanlaskentaan ja ilmoittamiseen tarkoitettu palvelu, jossa ei ole lisäselvityspyyntöjen tai päätösten viestinvaihtoa, koska ko. toiminnallisuuksille ei ole tässä palvelussa tarvetta. Tietojen tarkastelu ja viestinvaihto kunkin organisaation muissa palveluissa."/>
    <m/>
    <x v="0"/>
    <s v="Valtiovarainministeriö"/>
    <s v=""/>
  </r>
  <r>
    <s v="Palvelut"/>
    <s v="Plupaus_2021_Jyväskylän kaupunki_2021.xlsx"/>
    <x v="13"/>
    <s v="KRP - Pysäköintiluvat yrityksille ja yhdistyksille"/>
    <s v="Huolto- tai muiden pysäköintilupien hakeminen"/>
    <s v="Pysäköintilupa"/>
    <x v="0"/>
    <s v="1.0"/>
    <m/>
    <s v="Myös luonnollisille henkilöille"/>
    <m/>
    <m/>
    <x v="1"/>
    <s v="Keski-Suomi"/>
    <s v="yli 100 000"/>
  </r>
  <r>
    <s v="Palvelut"/>
    <s v="Plupaus_2021_KEHA-keskus.xlsx"/>
    <x v="22"/>
    <s v="Palkkaturvapalvelut"/>
    <s v="Palkkaturvan pääasiakas on luonnollinen henkilö mutta prosessissa on mukana vastapuolena työnantaja, joka on elinkeinotoimija. Hakijana luonnollinen henkilö noin 88 % tapauksista. Hakijana voi toimia myös ammattiliitto (4 %) tai asianajotoimisto (konkurssipesä) (8 %). Tällä hetkellä elinkeinotoimijoista ammattiliitoilla käytössä sähköinen asiointipalvelu, muilla salattu sähköposti."/>
    <s v="Palkkaturvapalvelut"/>
    <x v="5"/>
    <s v="0.9"/>
    <s v="Q4/2021"/>
    <s v="Myös luonnollisille henkilöille"/>
    <s v="Digi- ja väestötietoviraston Suomi.fi-yritysviestipalvelu ei tarjoa valtuutuksiin perustuvia postilaatikoita vaan yrityksen kaikki valtuutetut näkevät kaikki viestit. Tämän vuoksi moni yritys ei käytä yritysviestipalvelua, jonka kautta työnantaja voisi osallistua hakemusprosessiin sähköisesti."/>
    <m/>
    <x v="0"/>
    <s v="Työ- ja elinkeinoministeriö"/>
    <s v=""/>
  </r>
  <r>
    <s v="Palvelut"/>
    <s v="PLupaus_SM_2021.XLSX"/>
    <x v="43"/>
    <s v="Palosuojelurahasto"/>
    <s v="Valtionavustukset tulipalojen ehkäisyä ja pelastustoimen edistämistä koskeviin hankkeisiin"/>
    <s v="Palosuojelurahasto"/>
    <x v="5"/>
    <s v="0.5"/>
    <s v="Q1/2022"/>
    <s v="Myös luonnollisille henkilöille"/>
    <s v="Rahasto toimii ensimmäisenä pilottina valtionhallinnon yhteisessä valtionavustushankkeessa. Rahasto pilotoi uudessa järjestelmässä yleisavustushakua, joka on suunnattu pelastusalan järjestöille ja muille vastaaville yhteisöille. Nyt syksyllä pilotoidaan hakuilmoitusta ja ensi keväänä koko yleisavustushaku on tarkoitus toteuttaa uudessa valtionavustusjärjestelmässä. Hyvä digiaste yleisavustusten osalta saavutetaan näin ollen 2022 ja muiden avustustyyppien osalta tämän jälkeen portaittain. Uuteen järjestelmään siirtymistä on toteutettu tiiviissä yhteistyössä avustusten hakijoiden, hanketoimiston sekä Valtiokonttorin kanssa. Mikäli järjestelmän käyttöönottoon tulee viiveitä tai palvelu ei toimi odotetusti, muodostaisi se esteen rahaston digitaalisten palvelujen parantumiselle. Yleisavustusten jälkeen järjestelmään siirtyy erikseen sovittavan aikataulun puitteissa rahaston muut avustustyypit. Tällä hetkellä avustushakemukset saapuvat rahaston virkasähköpostiin, josta ne välitetään ministeriön kirjaamoon. Jokainen avustus muodostaa oman projektikoodin, jolloin avustusten hallinnointi sähköisessä VAHVA järjestelmässä mahdollistuu. Prosessi on toimiva mutta uuteen järjestelmään siirtyminen parantaa rahaston digiastetta paljon."/>
    <m/>
    <x v="0"/>
    <s v="Sisäministeriö"/>
    <s v=""/>
  </r>
  <r>
    <s v="Palvelut"/>
    <s v="Plupaus_2021_Kansaneläkelaitos.xlsx"/>
    <x v="4"/>
    <s v="Palveluntuottajien haku"/>
    <s v="Asiakas voi hakea järjestelmästä kuntoutuksen palveluntuottajia"/>
    <s v="Palveluntuottajien haku"/>
    <x v="2"/>
    <s v="yli 1.1"/>
    <m/>
    <s v="Myös luonnollisille henkilöille"/>
    <m/>
    <m/>
    <x v="0"/>
    <s v="Eduskunta"/>
    <s v=""/>
  </r>
  <r>
    <s v="Palvelut"/>
    <s v="Plupaus_2021_Kansaneläkelaitos.xlsx"/>
    <x v="4"/>
    <s v="Pankille tiedot opintolainan takauksesta"/>
    <s v="Pankille opintolainakannan ylläpitoon liittyvät tiedot sekä opiskelijoiden opintolainan nostamiseen liittyvät tiedot tiedonsiirtona"/>
    <s v="Pankille tiedot opintolainan takauksesta"/>
    <x v="2"/>
    <s v="yli 1.1"/>
    <m/>
    <s v="Vain elinkeinotoimintaa harjoittaville"/>
    <m/>
    <m/>
    <x v="0"/>
    <s v="Eduskunta"/>
    <s v=""/>
  </r>
  <r>
    <s v="Palvelut"/>
    <s v="Traficom_Digipalvelulupaus_2021.XLSX"/>
    <x v="0"/>
    <s v="Paperittoman ajoneuvon rekisteröintikatsastus ja rekisteröinti"/>
    <s v="Selvitys paperittoman ajoneuvon rekisteröintiä ja rekisteröintikatsastusta varten."/>
    <s v="Paperittoman ajoneuvon rekisteröintikatsastus ja rekisteröinti"/>
    <x v="1"/>
    <s v="0.3"/>
    <s v="Myöhemmin"/>
    <s v="Myös luonnollisille henkilöille"/>
    <s v="Katsastajan on fyysisesti tarkastettava ja tunnistettava ajoneuvo rekisteröintikatsastuksessa.  Asiakas saa lomakkeen täytettäväksi rekisteröintikatsastuksen yhteydessä, jolloin paperilomake on käytännöllinen ratkaisu. Lomakkeeseen tekevät merkintöjä sekä ajoneuvon omistaja että katsastaja."/>
    <m/>
    <x v="0"/>
    <s v="Liikenne- ja viestintäministeriö"/>
    <s v=""/>
  </r>
  <r>
    <s v="Palvelut"/>
    <s v="Traficom_Digipalvelulupaus_2021.XLSX"/>
    <x v="0"/>
    <s v="Part 145 Approval Application for initial grant / Application for change"/>
    <s v="Ilma-alusten huolto-organisaation hyväksymishakemus"/>
    <s v="Part 145 Approval Application for initial grant / Application for change"/>
    <x v="0"/>
    <s v="0.3"/>
    <s v="Myöhemmin"/>
    <s v="Vain elinkeinotoimintaa harjoittaville"/>
    <s v="Yleinen taloudellinen tilanne"/>
    <m/>
    <x v="0"/>
    <s v="Liikenne- ja viestintäministeriö"/>
    <s v=""/>
  </r>
  <r>
    <s v="Palvelut"/>
    <s v="Traficom_Digipalvelulupaus_2021.XLSX"/>
    <x v="0"/>
    <s v="Part 147 Approval  Application for initial grant / Application for change"/>
    <s v="Ilma-alusten huoltohenkilöstön koulutusorganisaation hyväksymishakemus"/>
    <s v="Part 147 Approval  Application for initial grant / Application for change"/>
    <x v="0"/>
    <s v="0.3"/>
    <s v="Myöhemmin"/>
    <s v="Vain elinkeinotoimintaa harjoittaville"/>
    <s v="Yleinen taloudellinen tilanne"/>
    <m/>
    <x v="0"/>
    <s v="Liikenne- ja viestintäministeriö"/>
    <s v=""/>
  </r>
  <r>
    <s v="Palvelut"/>
    <s v="Traficom_Digipalvelulupaus_2021.XLSX"/>
    <x v="0"/>
    <s v="Part M Subpart F Approval  Application for initial grant / Application for change"/>
    <s v="Ilma-aluksen huolto-organisaation hyväksymishakemus muille kuin kaupalliseen ilmakuljetukseen käytettäville ilma-aluksille."/>
    <s v="Part M Subpart F Approval  Application for initial grant / Application for change"/>
    <x v="0"/>
    <s v="0.3"/>
    <s v="Myöhemmin"/>
    <s v="Vain elinkeinotoimintaa harjoittaville"/>
    <s v="Yleinen taloudellinen tilanne"/>
    <m/>
    <x v="0"/>
    <s v="Liikenne- ja viestintäministeriö"/>
    <s v=""/>
  </r>
  <r>
    <s v="Palvelut"/>
    <s v="Traficom_Digipalvelulupaus_2021.XLSX"/>
    <x v="0"/>
    <s v="Part M Subpart G Approval  Application for initial grant / Application for change"/>
    <s v="Jatkuvan lentokelpoisuuden hallintaorganisaation hyväksymishakemus"/>
    <s v="Part M Subpart G Approval  Application for initial grant / Application for change"/>
    <x v="0"/>
    <s v="0.3"/>
    <s v="Myöhemmin"/>
    <s v="Vain elinkeinotoimintaa harjoittaville"/>
    <s v="Yleinen taloudellinen tilanne"/>
    <m/>
    <x v="0"/>
    <s v="Liikenne- ja viestintäministeriö"/>
    <s v=""/>
  </r>
  <r>
    <s v="Palvelut"/>
    <s v="Plupaus_2021_Tulli.xlsx"/>
    <x v="1"/>
    <s v="Passitusilmoittamisen sanoma-asiointi yritysasiakkaille"/>
    <s v="Yritys antaa passitusilmoituksen sanoma-asioinnnilla Tullille tullaamattoman tavaran kuljettamisesta Euroopan unionin alueella."/>
    <s v="Passitusilmoittamisen sanoma-asiointi yritysasiakkaille"/>
    <x v="1"/>
    <s v="yli 1.1"/>
    <m/>
    <s v="Vain elinkeinotoimintaa harjoittaville"/>
    <m/>
    <m/>
    <x v="0"/>
    <s v="Valtiovarainministeriö"/>
    <s v=""/>
  </r>
  <r>
    <s v="Palvelut"/>
    <s v="Plupaus_2021_Tulli.xlsx"/>
    <x v="1"/>
    <s v="Passitusilmoituksen tekeminen yritysasiakkaana"/>
    <s v="Yritys antaa passitusilmoituksen Tullille tullaamattoman tavaran kuljettamisesta Euroopan unionin alueella."/>
    <s v="Passitusilmoituksen tekeminen yritysasiakkaana"/>
    <x v="2"/>
    <s v="1.1"/>
    <m/>
    <s v="Myös luonnollisille henkilöille"/>
    <m/>
    <m/>
    <x v="0"/>
    <s v="Valtiovarainministeriö"/>
    <s v=""/>
  </r>
  <r>
    <s v="Palvelut"/>
    <s v="Plupaus_2021_Tukes.xlsx"/>
    <x v="10"/>
    <s v="Pelastustoimen laiteliikkeen toimintailmoitus"/>
    <s v="Toiminnanharjoittajan ilmoitus toiminnasta, vastuuhenkilöstä tai muutoksista"/>
    <s v="Pelastustoimen laiteliikkeen toimintailmoitus"/>
    <x v="1"/>
    <s v="1.0"/>
    <m/>
    <s v="Vain elinkeinotoimintaa harjoittaville"/>
    <m/>
    <m/>
    <x v="0"/>
    <s v="Työ- ja elinkeinoministeriö"/>
    <s v=""/>
  </r>
  <r>
    <s v="Palvelut"/>
    <s v="Plupaus_2021_Tukes.xlsx"/>
    <x v="10"/>
    <s v="Pelastustoimen laitteiden asennus-, huolto- ja tarkastusliikkeen vastuuhenkilön pätevyyshakemus"/>
    <s v="Vastuuhenkilön pätevyyshakemus"/>
    <s v="Pelastustoimen laitteiden asennus-, huolto- ja tarkastusliikkeen vastuuhenkilön pätevyyshakemus"/>
    <x v="0"/>
    <s v="1.0"/>
    <m/>
    <s v="Myös luonnollisille henkilöille"/>
    <m/>
    <m/>
    <x v="0"/>
    <s v="Työ- ja elinkeinoministeriö"/>
    <s v=""/>
  </r>
  <r>
    <s v="Palvelut"/>
    <s v="RUOKAVIRASTO-#1460879-v1-Palvelulupaus_2021_Ruokavirasto.XLSX"/>
    <x v="36"/>
    <s v="Peltotuet"/>
    <s v="Toimija voi hakea tukea peltoviljelyyn. Osapalvelu Tukioikeuksien myöntö ja siirto&quot; on digiasteella 0.3. Tämä osapalvelu näillä näkymin lakkaa uuden ohjelmakauden alussa 2023, jolloin Peltotuet -palvelun digiaste nousee 1.1 -tasolle.&quot;"/>
    <s v="Peltotuet"/>
    <x v="5"/>
    <s v="0.3"/>
    <s v="Myöhemmin"/>
    <s v="Myös luonnollisille henkilöille"/>
    <m/>
    <s v="EU-asetus (useita)"/>
    <x v="0"/>
    <s v="Maa- ja metsätalousministeriö"/>
    <s v=""/>
  </r>
  <r>
    <s v="Palvelut"/>
    <s v="Plupaus_2021_Oulun kaupunki.xlsx"/>
    <x v="15"/>
    <s v="Huoltopysäköintilupa ja -tunnus"/>
    <s v="Yritys tai yhteisö voi lunastaa ajoneuvoon kaupungin huoltopysäköintitunnuksen."/>
    <s v="Pysäköintilupa"/>
    <x v="0"/>
    <s v="Ei digitoteutusta"/>
    <s v="Q1/2022"/>
    <s v="Vain elinkeinotoimintaa harjoittaville"/>
    <m/>
    <m/>
    <x v="1"/>
    <s v="Pohjois-Pohjanmaa"/>
    <s v="yli 100 000"/>
  </r>
  <r>
    <s v="Palvelut"/>
    <s v="PLupaus_Porvoonkaupunki_2021.xlsx"/>
    <x v="6"/>
    <s v="Pysäköintiluvat yrityksille ja viranomaisille"/>
    <s v="Pysäköintiluvat yrityksille ja viranomaisille kaupungin aikarajoitetuilla pysäköintialueilla"/>
    <s v="Pysäköintilupa"/>
    <x v="0"/>
    <s v="1.0"/>
    <m/>
    <s v="Vain elinkeinotoimintaa harjoittaville"/>
    <m/>
    <m/>
    <x v="1"/>
    <s v="Uusimaa"/>
    <s v="40 001 - 100 000"/>
  </r>
  <r>
    <s v="Palvelut"/>
    <s v="Plupaus_2021_Rovaniemi (1).xlsx"/>
    <x v="18"/>
    <s v="Pysäköintiluvat"/>
    <s v="Yrityspysäköintilupa, päiväpysäköintilupa, aluepysäköintilupa. Kaupungin palvelupiste Osviitasta voi ostaa alue-, vuorokausi- ja yrityspysäköintilupia kaupungin hallinnoimille pysäköintialueille."/>
    <s v="Pysäköintilupa"/>
    <x v="0"/>
    <s v="Ei digitoteutusta"/>
    <s v="Myöhemmin"/>
    <s v="Myös luonnollisille henkilöille"/>
    <m/>
    <m/>
    <x v="1"/>
    <s v="Lappi"/>
    <s v="40 001 - 100 000"/>
  </r>
  <r>
    <s v="Palvelut"/>
    <s v="Plupaus_2021_Turun kaupunki.xlsx"/>
    <x v="20"/>
    <s v="Pysäköintiluvat yrityksille ja viranomaisille"/>
    <s v="Pysäköintiluvat yrityksille ja viranomaisille kaupungin aikarajoitetuilla pysäköintialueilla"/>
    <s v="Pysäköintilupa"/>
    <x v="0"/>
    <s v="0.5"/>
    <m/>
    <s v="Vain elinkeinotoimintaa harjoittaville"/>
    <s v="Pieni volyyminen palvelu"/>
    <m/>
    <x v="1"/>
    <s v="Varsinais-Suomi"/>
    <s v="yli 100 000"/>
  </r>
  <r>
    <s v="Palvelut"/>
    <s v="PLupaus_Helsinginkaupunki_2021.xlsx"/>
    <x v="8"/>
    <s v="Oikaisuvaatimus ajoneuvon siirtokustannusten korvauspäätöksestä"/>
    <m/>
    <s v="Pysäköintivirhemaksun oikaisuvaatimus"/>
    <x v="3"/>
    <s v="1.0"/>
    <m/>
    <m/>
    <m/>
    <s v="Laki pysäköinninvalvonnasta (727/2011)"/>
    <x v="1"/>
    <s v="Uusimaa"/>
    <s v="yli 100 000"/>
  </r>
  <r>
    <s v="Palvelut"/>
    <s v="Traficom_Digipalvelulupaus_2021.XLSX"/>
    <x v="0"/>
    <s v="Poikkeus alus-ja lastijätteiden jättöpakosta"/>
    <s v="Jätteiden jättöpakkoa ja ilmoitusvelvollisuutta koskeva poikkeus"/>
    <s v="Poikkeus alus-ja lastijätteiden jättöpakosta"/>
    <x v="0"/>
    <s v="0.3"/>
    <s v="Myöhemmin"/>
    <s v="Myös luonnollisille henkilöille"/>
    <s v="Yleinen taloudellinen tilanne"/>
    <m/>
    <x v="0"/>
    <s v="Liikenne- ja viestintäministeriö"/>
    <s v=""/>
  </r>
  <r>
    <s v="Palvelut"/>
    <s v="Traficom_Digipalvelulupaus_2021.XLSX"/>
    <x v="0"/>
    <s v="Poikkeuslupa ajoneuvon ja ajoneuvoyhdistelmän mitoista ja massoista"/>
    <s v="Voit hakea lupaa poiketa ajoneuvoa ja ajoneuvoyhdistelmää koskevista mitta- ja massavaatimuksista, jos se on tarpeen uuden tekniikan kokeilun, tuotekehityksen tai muun erityisen syyn takia."/>
    <s v="Poikkeuslupa ajoneuvon ja ajoneuvoyhdistelmän mitoista ja massoista"/>
    <x v="0"/>
    <s v="0.5"/>
    <s v="Myöhemmin"/>
    <s v="Myös luonnollisille henkilöille"/>
    <s v="Yleinen taloudellinen tilanne"/>
    <m/>
    <x v="0"/>
    <s v="Liikenne- ja viestintäministeriö"/>
    <s v=""/>
  </r>
  <r>
    <s v="Palvelut"/>
    <s v="Traficom_Digipalvelulupaus_2021.XLSX"/>
    <x v="0"/>
    <s v="Poikkeuslupa auton tai perävaunun rakenteen muuttamiselle"/>
    <s v="Voit hakea lupaa poiketa auton tai perävaunun rakenteen muuttamista koskevista vaatimuksista, jos sinulla on jokin erityinen syy tehdä tätä mittavampi muutos."/>
    <s v="Poikkeuslupa auton tai perävaunun rakenteen muuttamiselle"/>
    <x v="0"/>
    <s v="0.5"/>
    <s v="Myöhemmin"/>
    <s v="Myös luonnollisille henkilöille"/>
    <s v="Yleinen taloudellinen tilanne"/>
    <m/>
    <x v="0"/>
    <s v="Liikenne- ja viestintäministeriö"/>
    <s v=""/>
  </r>
  <r>
    <s v="Palvelut"/>
    <s v="Traficom_Digipalvelulupaus_2021.XLSX"/>
    <x v="0"/>
    <s v="Poikkeuslupa erikoiskuljetusajoneuvolle"/>
    <s v="Voit hakea poikkeuslupaa erikoiskuljetusajoneuvolle, joka on joko ylimassainen tai ylimittainen (kuormaamattomana)."/>
    <s v="Poikkeuslupa erikoiskuljetusajoneuvolle"/>
    <x v="0"/>
    <s v="0.5"/>
    <s v="Myöhemmin"/>
    <s v="Myös luonnollisille henkilöille"/>
    <s v="Yleinen taloudellinen tilanne"/>
    <m/>
    <x v="0"/>
    <s v="Liikenne- ja viestintäministeriö"/>
    <s v=""/>
  </r>
  <r>
    <s v="Palvelut"/>
    <s v="Traficom_Digipalvelulupaus_2021.XLSX"/>
    <x v="0"/>
    <s v="Poikkeuslupa käytettynä maahantuotavalle valmistussarjan viimeiselle ajoneuvolle (ns. jälkihäntälupa)"/>
    <s v="Jos tuot ulkomailta käytetyn ajoneuvon, joka on edellisessä rekisteröintimaassa hyväksytty valmistussarjan viimeisiä ajoneuvoja koskevan menettelyn mukaisesti (ns. häntälupa), edellyttää se Traficomin poikkeusluvan (ns. jälkihäntälupa) ennen kuin sitä voidaan hyväksyä rekisteröintikatsastuksessa."/>
    <s v="Poikkeuslupa käytettynä maahantuotavalle valmistussarjan viimeiselle ajoneuvolle (ns. jälkihäntälupa)"/>
    <x v="0"/>
    <s v="0.5"/>
    <s v="Myöhemmin"/>
    <s v="Myös luonnollisille henkilöille"/>
    <s v="Yleinen taloudellinen tilanne"/>
    <m/>
    <x v="0"/>
    <s v="Liikenne- ja viestintäministeriö"/>
    <s v=""/>
  </r>
  <r>
    <s v="Palvelut"/>
    <s v="Traficom_Digipalvelulupaus_2021.XLSX"/>
    <x v="0"/>
    <s v="Poikkeuslupa L-luokan ajoneuvon rakenteen muuttamiselle"/>
    <s v="Voit hakea lupaa poiketa L-luokan ajoneuvon rakenteen muuttamista koskevista vaatimuksista, jos sinulla on jokin erityinen syy tehdä tätä mittavampi muutos."/>
    <s v="Poikkeuslupa L-luokan ajoneuvon rakenteen muuttamiselle"/>
    <x v="0"/>
    <s v="0.5"/>
    <s v="Myöhemmin"/>
    <s v="Myös luonnollisille henkilöille"/>
    <s v="Yleinen taloudellinen tilanne"/>
    <m/>
    <x v="0"/>
    <s v="Liikenne- ja viestintäministeriö"/>
    <s v=""/>
  </r>
  <r>
    <s v="Palvelut"/>
    <s v="Traficom_Digipalvelulupaus_2021.XLSX"/>
    <x v="0"/>
    <s v="Poikkeuslupa nastan ulkonemasta"/>
    <s v="Voit hakea lupaa poiketa nastan ulkonemaa koskevista vaatimuksista, jos osallistut ajoneuvolla rallikilpailuihin."/>
    <s v="Poikkeuslupa nastan ulkonemasta"/>
    <x v="0"/>
    <s v="0.5"/>
    <s v="Myöhemmin"/>
    <s v="Myös luonnollisille henkilöille"/>
    <s v="Yleinen taloudellinen tilanne"/>
    <m/>
    <x v="0"/>
    <s v="Liikenne- ja viestintäministeriö"/>
    <s v=""/>
  </r>
  <r>
    <s v="Palvelut"/>
    <s v="Traficom_Digipalvelulupaus_2021.XLSX"/>
    <x v="0"/>
    <s v="Poikkeuslupa rautateiden viranomaismääräyksiin"/>
    <s v="Rataverkon haltija tai raideliikenteen harjoittaja hakee Traficomilta lupaa poiketa viranomaismääräyksestä."/>
    <s v="Poikkeuslupa rautateiden viranomaismääräyksiin"/>
    <x v="0"/>
    <s v="Ei digitoteutusta"/>
    <s v="Myöhemmin"/>
    <s v="Vain elinkeinotoimintaa harjoittaville"/>
    <s v="Yleinen taloudellinen tilanne"/>
    <m/>
    <x v="0"/>
    <s v="Liikenne- ja viestintäministeriö"/>
    <s v=""/>
  </r>
  <r>
    <s v="Palvelut"/>
    <s v="Traficom_Digipalvelulupaus_2021.XLSX"/>
    <x v="0"/>
    <s v="Poikkeuslupa talvi- ja nastarenkaiden käyttöajasta"/>
    <s v="Voit hakea lupaa poiketa talvi- ja nastarenkaiden käyttöaikaa koskevista vaatimuksista erityisen syyn takia."/>
    <s v="Poikkeuslupa talvi- ja nastarenkaiden käyttöajasta"/>
    <x v="0"/>
    <s v="0.5"/>
    <s v="Myöhemmin"/>
    <s v="Myös luonnollisille henkilöille"/>
    <s v="Yleinen taloudellinen tilanne"/>
    <m/>
    <x v="0"/>
    <s v="Liikenne- ja viestintäministeriö"/>
    <s v=""/>
  </r>
  <r>
    <s v="Palvelut"/>
    <s v="Traficom_Digipalvelulupaus_2021.XLSX"/>
    <x v="0"/>
    <s v="Poikkeuslupa teknisistä vaatimuksista ja vaatimustenmukaisuuden osoittamisesta (muu kuin ns. häntä- tai jälkihäntälupa)"/>
    <s v="Voit hakea lupaa poiketa ajoneuvoa koskevista teknisistä vaatimuksista tai vaatimustenmukaisuuden osoittamisesta erityisen syyn takia."/>
    <s v="Poikkeuslupa teknisistä vaatimuksista ja vaatimustenmukaisuuden osoittamisesta (muu kuin ns. häntä- tai jälkihäntälupa)"/>
    <x v="0"/>
    <s v="0.5"/>
    <s v="Myöhemmin"/>
    <s v="Myös luonnollisille henkilöille"/>
    <s v="Yleinen taloudellinen tilanne"/>
    <m/>
    <x v="0"/>
    <s v="Liikenne- ja viestintäministeriö"/>
    <s v=""/>
  </r>
  <r>
    <s v="Palvelut"/>
    <s v="Traficom_Digipalvelulupaus_2021.XLSX"/>
    <x v="0"/>
    <s v="Poikkeuslupa valmistussarjan viimeisille ajoneuvoille (ns. häntälupa)"/>
    <s v="Valmistussarjan viimeisillä ajoneuvoilla (End of Series) tarkoitetaan varastossa olevia uusia, rekisteröimättömiä ajoneuvoja, joita ei voida rekisteröidä, myydä tai ottaa käyttöön, koska voimaan on tullut uusia teknisiä vaatimuksia, joita ajoneuvot eivät täytä."/>
    <s v="Poikkeuslupa valmistussarjan viimeisille ajoneuvoille (ns. häntälupa)"/>
    <x v="0"/>
    <s v="0.5"/>
    <s v="Myöhemmin"/>
    <s v="Vain elinkeinotoimintaa harjoittaville"/>
    <s v="Yleinen taloudellinen tilanne"/>
    <m/>
    <x v="0"/>
    <s v="Liikenne- ja viestintäministeriö"/>
    <s v=""/>
  </r>
  <r>
    <s v="Palvelut"/>
    <s v="Traficom_Digipalvelulupaus_2021.XLSX"/>
    <x v="0"/>
    <s v="Polttoainemaksun vapauttamishakemus"/>
    <s v="Traficomilla on oikeus myöntää vapautus polttoainemaksun maksamisesta erityisestä syystä. Tällainen syy voi olla esimerkiksi ajoneuvon suuri koko tai harvat käyttökerrat."/>
    <s v="Polttoainemaksun vapauttamishakemus"/>
    <x v="0"/>
    <s v="0.5"/>
    <s v="Myöhemmin"/>
    <s v="Myös luonnollisille henkilöille"/>
    <s v="Yleinen taloudellinen tilanne"/>
    <m/>
    <x v="0"/>
    <s v="Liikenne- ja viestintäministeriö"/>
    <s v=""/>
  </r>
  <r>
    <s v="Palvelut"/>
    <s v="Traficom_Digipalvelulupaus_2021.XLSX"/>
    <x v="0"/>
    <s v="Portnet-järjestelmä"/>
    <s v="Alusten saapumis- ja lähtöilmoitukset kaupallisessa meriliikenteessä"/>
    <s v="Portnet-järjestelmä"/>
    <x v="1"/>
    <s v="Ei digitoteutusta"/>
    <m/>
    <s v="Vain elinkeinotoimintaa harjoittaville"/>
    <m/>
    <m/>
    <x v="0"/>
    <s v="Liikenne- ja viestintäministeriö"/>
    <s v=""/>
  </r>
  <r>
    <s v="Palvelut"/>
    <s v="Traficom_Digipalvelulupaus_2021.XLSX"/>
    <x v="0"/>
    <s v="Postitoimintailmoitus"/>
    <s v="Kirjelähetyksiä koskevasta postitoiminnasta on ennen toiminnan aloittamista tehtävä postitoimintailmoitus. Asiointipalvelun osalta ei ole kehittämistarvetta."/>
    <s v="Postitoimintailmoitus"/>
    <x v="1"/>
    <s v="0.5"/>
    <m/>
    <s v="Vain elinkeinotoimintaa harjoittaville"/>
    <m/>
    <m/>
    <x v="0"/>
    <s v="Liikenne- ja viestintäministeriö"/>
    <s v=""/>
  </r>
  <r>
    <s v="Palvelut"/>
    <s v="Plupaus_2021_Patentti- ja rekisterihal.xlsx"/>
    <x v="41"/>
    <s v="PRH:n tietopalvelut"/>
    <s v="PRH:n rekistereistä on tarjolla tietoja teknisten rajapintojen kautta, poimintoina, käyttöliittymien kautta niin kansalaisille, elinkeinoelämälle kuin julkiselle sektorille.  Tietoja on tarjolla rakenteisessa muodossa laajalti."/>
    <s v="PRH:n tietopalvelut"/>
    <x v="2"/>
    <s v="1.1"/>
    <m/>
    <s v="Myös luonnollisille henkilöille"/>
    <m/>
    <m/>
    <x v="0"/>
    <s v="Työ- ja elinkeinoministeriö"/>
    <s v=""/>
  </r>
  <r>
    <s v="Palvelut"/>
    <s v="Traficom_Digipalvelulupaus_2021.XLSX"/>
    <x v="0"/>
    <s v="Puhelinverkon numerointi"/>
    <s v="Traficom myöntää teleyritysten käyttöön niiden tarvitsemat puhelinnumerot ja tunnukset. Asiointipalvelun osalta ei ole kehittämistarvetta."/>
    <s v="Puhelinverkon numerointi"/>
    <x v="0"/>
    <s v="0.5"/>
    <m/>
    <s v="Myös luonnollisille henkilöille"/>
    <m/>
    <m/>
    <x v="0"/>
    <s v="Liikenne- ja viestintäministeriö"/>
    <s v=""/>
  </r>
  <r>
    <s v="Palvelut"/>
    <s v="Plupaus_2021_Puolustusministeriö.xlsx"/>
    <x v="66"/>
    <s v="Puolustustarvikkeiden vientivalvonnan asiointipalvelu"/>
    <s v="Ulkoministeriön ja puolustusministeriön yhteinen asiointipalvelu."/>
    <s v="Puolustustarvikkeiden vientivalvonnan asiointipalvelu"/>
    <x v="0"/>
    <s v="1.1"/>
    <m/>
    <s v="Myös luonnollisille henkilöille"/>
    <m/>
    <m/>
    <x v="0"/>
    <s v="Puolustusministeriö"/>
    <s v=""/>
  </r>
  <r>
    <s v="Palvelut"/>
    <s v="Plupaus_ARA_2021.xlsx"/>
    <x v="31"/>
    <s v="Purkuavustus"/>
    <s v="Avustuksen hakeminen ARA-talon purkamiskustannuksiin"/>
    <s v="Purkuavustus"/>
    <x v="5"/>
    <s v="0.5"/>
    <s v="Q4/2022"/>
    <s v="Vain elinkeinotoimintaa harjoittaville"/>
    <s v="Odottaa vuoroaan toteutettavien priorisointilistalla ko. tietojärjestelmän osalta (useita avustuksia samassa järjestelmässä)."/>
    <m/>
    <x v="0"/>
    <s v="Ympäristöministeriö"/>
    <s v=""/>
  </r>
  <r>
    <s v="Palvelut"/>
    <s v="Traficom_Digipalvelulupaus_2021.XLSX"/>
    <x v="0"/>
    <s v="Pursiseurojen erikoislipun käyttöoikeuden myöntäminen"/>
    <s v="Myönnetään pursiseuralle erikoislipun käyttöoikeus."/>
    <s v="Pursiseurojen erikoislipun käyttöoikeuden myöntäminen"/>
    <x v="0"/>
    <s v="0.3"/>
    <s v="Myöhemmin"/>
    <m/>
    <s v="Yleinen taloudellinen tilanne"/>
    <m/>
    <x v="0"/>
    <s v="Liikenne- ja viestintäministeriö"/>
    <s v=""/>
  </r>
  <r>
    <s v="Palvelut"/>
    <s v="RUOKAVIRASTO-#1460879-v1-Palvelulupaus_2021_Ruokavirasto.XLSX"/>
    <x v="36"/>
    <s v="Puutarhatuet"/>
    <s v="Toimija voi hakea tukea puutarhaviljelyyn."/>
    <s v="Puutarhatuet"/>
    <x v="5"/>
    <s v="1.0"/>
    <m/>
    <s v="Myös luonnollisille henkilöille"/>
    <m/>
    <s v=""/>
    <x v="0"/>
    <s v="Maa- ja metsätalousministeriö"/>
    <s v=""/>
  </r>
  <r>
    <s v="Palvelut"/>
    <s v="Plupaus_Luonnonvarakeskus_2020.xlsx"/>
    <x v="39"/>
    <s v="Puutavaran tehdasmittauksen valvonta"/>
    <s v="Tehdasmittauksen valvonnan perustana on tehdasmittausilmoitus, jonka tehtaan oma mittaaja on velvoitettu toimittamaan Luonnonvarakeskukseen."/>
    <s v="Puutavaran tehdasmittauksen valvonta"/>
    <x v="1"/>
    <s v="0.5"/>
    <s v="Q4/2021"/>
    <s v="Vain elinkeinotoimintaa harjoittaville"/>
    <m/>
    <m/>
    <x v="0"/>
    <s v="Ympäristöministeriö"/>
    <s v=""/>
  </r>
  <r>
    <s v="Palvelut"/>
    <s v="Plupaus_Luonnonvarakeskus_2020.xlsx"/>
    <x v="39"/>
    <s v="Puutavaran virallinen mittaus"/>
    <s v="Virallista mittausta voi hakea puutavaran mittausosapuoli. Sitä haetaan perusmittausta (luovutus-, työ- tai urakointimittaus) koskevan erimielisyyden ratkaisemiseksi."/>
    <s v="Puutavaran virallinen mittaus"/>
    <x v="1"/>
    <s v="0.5"/>
    <s v="Q4/2021"/>
    <s v="Myös luonnollisille henkilöille"/>
    <m/>
    <m/>
    <x v="0"/>
    <s v="Ympäristöministeriö"/>
    <s v=""/>
  </r>
  <r>
    <s v="Palvelut"/>
    <s v="PLupaus_Helsinginkaupunki_2021.xlsx"/>
    <x v="8"/>
    <s v="Pysäköintivirhemaksun eräpäivän siirtäminen"/>
    <s v="Asiakas voi hakea pysäköintivirhemaksun eräpäivän siirtämistä"/>
    <s v="Pysäköintivirhemaksun oikaisuvaatimus"/>
    <x v="3"/>
    <s v="1.0"/>
    <m/>
    <s v="Myös luonnollisille henkilöille"/>
    <m/>
    <s v="Laki pysäköinninvalvonnasta (727/2011)"/>
    <x v="1"/>
    <s v="Uusimaa"/>
    <s v="yli 100 000"/>
  </r>
  <r>
    <s v="Palvelut"/>
    <s v="PLupaus_Helsinginkaupunki_2021.xlsx"/>
    <x v="8"/>
    <s v="Pysäköintivirhemaksun oikaisuvaatimus"/>
    <s v="Asiakas voi hakea pysäköintivirhemaksuun oikaisua"/>
    <s v="Pysäköintivirhemaksun oikaisuvaatimus"/>
    <x v="3"/>
    <s v="1.0"/>
    <m/>
    <m/>
    <m/>
    <s v="Tieliikennelaki (267/1981)"/>
    <x v="1"/>
    <s v="Uusimaa"/>
    <s v="yli 100 000"/>
  </r>
  <r>
    <s v="Palvelut"/>
    <s v="PLupaus_Porvoonkaupunki_2021.xlsx"/>
    <x v="6"/>
    <s v="Oikaisuvaatimus pysäköintivirhemaksuun"/>
    <s v="Oikaisuvaatimus pysäköintivirhemaksuun sekä pysäköintiluvat yrityksille, viranomaisille ja asukkaille"/>
    <s v="Pysäköintivirhemaksun oikaisuvaatimus"/>
    <x v="1"/>
    <s v="1.0"/>
    <m/>
    <s v="Myös luonnollisille henkilöille"/>
    <m/>
    <s v="Laki pysäköinninvalvonnasta (727/2011)"/>
    <x v="1"/>
    <s v="Uusimaa"/>
    <s v="40 001 - 100 000"/>
  </r>
  <r>
    <s v="Palvelut"/>
    <s v="Plupaus_2021_Rovaniemi (1).xlsx"/>
    <x v="18"/>
    <s v="Oikaisuvaatimus pysäköinninvalvojalle"/>
    <s v="Oikaisuvaatimus pysäköintivirhemaksusta Rovaniemen kaupungin pysäköintialueilla. Tästä olemassa sähköinen lomake, mutta ei voi lisätä liitettä."/>
    <s v="Pysäköintivirhemaksun oikaisuvaatimus"/>
    <x v="0"/>
    <s v="1.0"/>
    <m/>
    <s v="Myös luonnollisille henkilöille"/>
    <m/>
    <s v="Laki pysäköinninvalvonnasta (727/2011)"/>
    <x v="1"/>
    <s v="Lappi"/>
    <s v="40 001 - 100 000"/>
  </r>
  <r>
    <s v="Palvelut"/>
    <s v="palvelulupaus - elinkeinotoimintaa harjoittaville - VM - kysely.xlsx"/>
    <x v="27"/>
    <s v="Päivähoitohakemukset"/>
    <s v="Haku päivähoitoon, E-asiointi"/>
    <s v="Päivähoitohakemukset"/>
    <x v="3"/>
    <s v="1.0"/>
    <m/>
    <s v="Myös luonnollisille henkilöille"/>
    <m/>
    <m/>
    <x v="1"/>
    <s v="Varsinais-Suomi"/>
    <s v="20 001 - 40 000"/>
  </r>
  <r>
    <s v="Palvelut"/>
    <s v="PLupaus_Helsinginkaupunki_2021.xlsx"/>
    <x v="8"/>
    <s v="Päiväkotien, koulujen ja hoitolaitosten terveellisyys"/>
    <s v="Julkisten tilojen, kuten päiväkotien, koulujen, oppilaitosten ja muiden vastaavien oleskelutilojen, terveydellisten olojen valvonta kuuluu kaupunkiympäristön toimialan ympäristöterveysyksikön tehtäviin."/>
    <s v="Päiväkotien, koulujen ja hoitolaitosten terveellisyys"/>
    <x v="3"/>
    <s v="1.0"/>
    <m/>
    <m/>
    <m/>
    <s v="Terveydensuojelulaki (763/1994)"/>
    <x v="1"/>
    <s v="Uusimaa"/>
    <s v="yli 100 000"/>
  </r>
  <r>
    <s v="Palvelut"/>
    <s v="PLupaus_Iinkunta_2020.xlsx"/>
    <x v="60"/>
    <s v="Rahoitusneuvonta"/>
    <s v="Rahoituskanavien neuvonta, mahdolliset tukihakemukset"/>
    <s v="Rahoitusneuvonta"/>
    <x v="4"/>
    <s v="0.5"/>
    <m/>
    <s v="Vain elinkeinotoimintaa harjoittaville"/>
    <s v="tavoitteena ei ole palvella yrittäjää täysin digitaalisesti, yrittäjien kanssa yhdessä suunniteltu palvelukokonaisuus sisältää kohtaamisia"/>
    <m/>
    <x v="1"/>
    <s v="Pohjois-Pohjanmaa"/>
    <s v="6 001 - 10000"/>
  </r>
  <r>
    <s v="Palvelut"/>
    <s v="Plupaus_Kankaanpään kaupunki_2020.xlsx"/>
    <x v="40"/>
    <s v="Rahoitushakemusneuvonta"/>
    <s v="Yrityksille tuotettava rahoitushakemusneuvonta (sisältyy kylläkin edellä olevaan Yritysneuvonta -palveluun, mutta pitää sisällään erityispiirteitä, joiden vuoksi tuodaan tässä esiin myös erikseen). Erityispiirteenä se, että rahoitushakemusneuvonnassa saatetaan toimia eri rahoittajaviranomaisten hakemusten digitaalisessa täyttämisessä asiakkaan asiamiehenä, asiakkaalta saadun digitaalisen valtuutuksen mahdollistamana."/>
    <s v="Rahoitusneuvonta"/>
    <x v="4"/>
    <s v="0.5"/>
    <s v="Myöhemmin"/>
    <s v="Vain elinkeinotoimintaa harjoittaville"/>
    <s v="Sisältää neuvonnallisia elementtejä, jotka osin tuotettavissa digitaalisin järjestelmin."/>
    <m/>
    <x v="1"/>
    <s v="Satakunta"/>
    <s v="10 001 - 20 000"/>
  </r>
  <r>
    <s v="Palvelut"/>
    <s v="Plupaus_Kuopio_2021.xlsx"/>
    <x v="2"/>
    <s v="Rahoitusneuvonta"/>
    <s v="Neuvontaa eri rahoitusvaihtoehdoista ja niiden soveltuvuudesta yrityksen liiketoiminnan tarpeisiin."/>
    <s v="Rahoitusneuvonta"/>
    <x v="4"/>
    <s v="Ei digitoteutusta"/>
    <s v="Q4/2022"/>
    <s v="Vain elinkeinotoimintaa harjoittaville"/>
    <m/>
    <m/>
    <x v="1"/>
    <s v="Pohjois-Savo"/>
    <s v="yli 100 000"/>
  </r>
  <r>
    <s v="Palvelut"/>
    <s v="Plupaus_Kuopio_2021.xlsx"/>
    <x v="2"/>
    <s v="Rajan näyttö"/>
    <s v="Rajan näyttö on epävirallinen tontin rajojen osoitus asemakaava-alueella."/>
    <s v="Rajan näyttö"/>
    <x v="3"/>
    <s v="0.5"/>
    <s v="Q4/2022"/>
    <s v="Myös luonnollisille henkilöille"/>
    <s v="Ei tarvetta digitoteutukselle. Vaatii keskustelua asiakkaan ja viranomaisen välillä. Tapauksia on vähäinen määrä."/>
    <m/>
    <x v="1"/>
    <s v="Pohjois-Savo"/>
    <s v="yli 100 000"/>
  </r>
  <r>
    <s v="Palvelut"/>
    <s v="Plupaus_Kuopio_2021.xlsx"/>
    <x v="2"/>
    <s v="Rajankäynti asemakaava-alueella"/>
    <s v="Rajankäynti on virallinen kiinteistötoimitus rajojen määräämiseksi, josta tehdään merkintä kiinteistörekisteriin."/>
    <s v="Rajankäynti asemakaava-alueella"/>
    <x v="3"/>
    <s v="0.5"/>
    <s v="Q4/2022"/>
    <s v="Myös luonnollisille henkilöille"/>
    <s v="Ei tarvetta digitoteutukselle. Hakemuksia tulee noin 1-2 kpl / vuosi."/>
    <s v="Kiinteistönmuodostamislaki (554/1995)"/>
    <x v="1"/>
    <s v="Pohjois-Savo"/>
    <s v="yli 100 000"/>
  </r>
  <r>
    <s v="Palvelut"/>
    <s v="PLupaus_Helsinginkaupunki_2021.xlsx"/>
    <x v="8"/>
    <s v="Purkamislupa ja purkamisilmoitus"/>
    <s v="Rakennuksen tai sen osan purkamiseen asemakaava-alueella haetaan rakennusvalvonnalta purkamislupa. Lupa tarvitaan myös asemakaava-alueen ulkopuolella, jos alueella on voimassa rakennuskielto asemakaavan laatimiseksi tai jos yleiskaavassa niin määrätään. Purkamisluvan voi hakea erikseen tai rakennusluvan yhteydessä. Jos purkamislupaa ei tarvita, niin purkamisesta pitää tehdä purkamisilmoitus rakennusvalvontaan 30 päivää ennen purkamistöiden aloittamista. Perustellusta syystä rakennusvalvonta voi vaatia purkamisluvan hakemista ennen purkamisen aloittamispäivää."/>
    <s v="Rakennuksen purkamislupa"/>
    <x v="0"/>
    <s v="1.0"/>
    <m/>
    <s v="Myös luonnollisille henkilöille"/>
    <m/>
    <s v="Maankäyttö- ja rakennuslaki (132/1999)"/>
    <x v="1"/>
    <s v="Uusimaa"/>
    <s v="yli 100 000"/>
  </r>
  <r>
    <s v="Palvelut"/>
    <s v="Plupaus_2021_Tulli.xlsx"/>
    <x v="1"/>
    <s v="Päätös TIR-järjestelmään hyväksymisestä"/>
    <s v="Tullin päätös TIR-järjestelmään hyväksymisestä on edellytys TIR-passitusmenettelyn käytölle."/>
    <s v="Päätös TIR-järjestelmään hyväksymisestä"/>
    <x v="0"/>
    <s v="0.5"/>
    <s v="Q3/2022"/>
    <s v="Vain elinkeinotoimintaa harjoittaville"/>
    <s v="Hakemus lähetetään SKAL ry:lle eli palvelutapahtuman aloitus on toisen organisaation hallinnassa."/>
    <m/>
    <x v="0"/>
    <s v="Valtiovarainministeriö"/>
    <s v=""/>
  </r>
  <r>
    <s v="Palvelut"/>
    <s v="Traficom_Digipalvelulupaus_2021.XLSX"/>
    <x v="0"/>
    <s v="Radan kiinteän rakenteellisen osajärjestelmän käyttöönottoluvan myöntäminen"/>
    <s v="Hankkeen valmistuessa rataverkon haltija hakee lopullista käyttöönottolupaa Traficomilta."/>
    <s v="Radan kiinteän rakenteellisen osajärjestelmän käyttöönottoluvan myöntäminen"/>
    <x v="0"/>
    <s v="0.3"/>
    <s v="Myöhemmin"/>
    <s v="Vain elinkeinotoimintaa harjoittaville"/>
    <s v="Yleinen taloudellinen tilanne"/>
    <m/>
    <x v="0"/>
    <s v="Liikenne- ja viestintäministeriö"/>
    <s v=""/>
  </r>
  <r>
    <s v="Palvelut"/>
    <s v="Traficom_Digipalvelulupaus_2021.XLSX"/>
    <x v="0"/>
    <s v="Radan yleissuunnitelman tai ratasuunnitelman hyväksyminen"/>
    <s v="Rataverkon haltija hakee radan yleissuunnitelman tai ratasuunnitelman hyväksyntää Traficomilta."/>
    <s v="Radan yleissuunnitelman tai ratasuunnitelman hyväksyminen"/>
    <x v="0"/>
    <s v="Ei digitoteutusta"/>
    <s v="Myöhemmin"/>
    <s v="Vain elinkeinotoimintaa harjoittaville"/>
    <s v="Yleinen taloudellinen tilanne"/>
    <m/>
    <x v="0"/>
    <s v="Liikenne- ja viestintäministeriö"/>
    <s v=""/>
  </r>
  <r>
    <s v="Palvelut"/>
    <s v="Traficom_Digipalvelulupaus_2021.XLSX"/>
    <x v="0"/>
    <s v="Radio- ja televisiotoiminnan toimiluvat"/>
    <s v="Palvelun kautta voi hakea radio- ja televisiotoimintaa liittyvää toimilupaa. Asiointipalvelun osalta ei ole kehittämistarvetta."/>
    <s v="Radio- ja televisiotoiminnan toimiluvat"/>
    <x v="0"/>
    <s v="0.5"/>
    <m/>
    <s v="Myös luonnollisille henkilöille"/>
    <m/>
    <m/>
    <x v="0"/>
    <s v="Liikenne- ja viestintäministeriö"/>
    <s v=""/>
  </r>
  <r>
    <s v="Palvelut"/>
    <s v="Traficom_Digipalvelulupaus_2021.XLSX"/>
    <x v="0"/>
    <s v="Radiokatsastus"/>
    <s v="Traficomin radiotarkastajat sekä nimetyt katsastajat suorittavat alusten radiolaitteiden perus-, uusinta- ja määräaikaiskatsastuksia."/>
    <s v="Radiokatsastus"/>
    <x v="0"/>
    <s v="0.5"/>
    <s v="Myöhemmin"/>
    <s v="Myös luonnollisille henkilöille"/>
    <s v="Yleinen taloudellinen tilanne"/>
    <m/>
    <x v="0"/>
    <s v="Liikenne- ja viestintäministeriö"/>
    <s v=""/>
  </r>
  <r>
    <s v="Palvelut"/>
    <s v="Traficom_Digipalvelulupaus_2021.XLSX"/>
    <x v="0"/>
    <s v="Radioluvat ja tunnukset: Veneilijät ja merenkulku"/>
    <s v="Veneilijöiden ja merenkulun radiolähetinten hallussapitoon ja käyttöön tarvitaan radiolupa, jonka myöntää Liikenne- ja viestintävirasto Traficom."/>
    <s v="Radioluvat ja tunnukset: Veneilijät ja merenkulku"/>
    <x v="0"/>
    <m/>
    <m/>
    <s v="Myös luonnollisille henkilöille"/>
    <m/>
    <m/>
    <x v="0"/>
    <s v="Liikenne- ja viestintäministeriö"/>
    <s v=""/>
  </r>
  <r>
    <s v="Palvelut"/>
    <s v="Traficom_Digipalvelulupaus_2021.XLSX"/>
    <x v="0"/>
    <s v="Radioluvat sekä radioviestinnän tunnukset (heti voimaan tuleva, 6 eri radiolupalajia)"/>
    <s v="Palvelusta voi hakea radiolupaa, joka tulee heti voimaan asiakkaan maksettua ensimmäisen vuoden taajuusmaksun."/>
    <s v="Radioluvat sekä radioviestinnän tunnukset (heti voimaan tuleva, 6 eri radiolupalajia)"/>
    <x v="2"/>
    <s v="1.0"/>
    <m/>
    <s v="Myös luonnollisille henkilöille"/>
    <m/>
    <m/>
    <x v="0"/>
    <s v="Liikenne- ja viestintäministeriö"/>
    <s v=""/>
  </r>
  <r>
    <s v="Palvelut"/>
    <s v="Traficom_Digipalvelulupaus_2021.XLSX"/>
    <x v="0"/>
    <s v="Radioluvat sekä radioviestinnän tunnukset (käsittelyä vaativa, kaikki radiolupalajit)"/>
    <s v="Palvelusta voi hakea radiolupaa, joka tulee vireille asiakkaan jätettyä hakemuksen. Asiointipalvelun osalta ei ole kehittämistarvetta."/>
    <s v="Radioluvat sekä radioviestinnän tunnukset (käsittelyä vaativa, kaikki radiolupalajit)"/>
    <x v="0"/>
    <s v="0.9"/>
    <m/>
    <s v="Myös luonnollisille henkilöille"/>
    <m/>
    <m/>
    <x v="0"/>
    <s v="Liikenne- ja viestintäministeriö"/>
    <s v=""/>
  </r>
  <r>
    <s v="Palvelut"/>
    <s v="Plupaus_Säteilyturvakeskus_2021_xlsx.XLSX"/>
    <x v="23"/>
    <s v="Radonmittausmenetelmien hyväksyntä"/>
    <s v="Hyväksyntää varten Säteilyturvakeskukselle toimitetaan hakemus, jossa selvitetään, miten säteilylaissa ja sen perusteella annetuissa muissa säädöksissä esitetyt vaatimukset toteutuvat."/>
    <s v="Radonmittausmenetelmien hyväksyntä"/>
    <x v="0"/>
    <s v="Ei digitoteutusta"/>
    <s v="Myöhemmin"/>
    <s v="Vain elinkeinotoimintaa harjoittaville"/>
    <s v="Volyymit ovat erittäin pieniä (maksimissaan muutama vuodessa)"/>
    <m/>
    <x v="0"/>
    <s v="Sosiaali- ja terveysministeriö"/>
    <s v=""/>
  </r>
  <r>
    <s v="Palvelut"/>
    <s v="Plupaus_Säteilyturvakeskus_2021_xlsx.XLSX"/>
    <x v="23"/>
    <s v="Radonmittauspalvelu"/>
    <s v="Liiketaloudellinen radonmittauspalvelu asuntoihin ja tavanomaisille työpaikoille."/>
    <s v="Radonmittauspalvelu"/>
    <x v="3"/>
    <s v="1.1"/>
    <m/>
    <s v="Myös luonnollisille henkilöille"/>
    <m/>
    <m/>
    <x v="0"/>
    <s v="Sosiaali- ja terveysministeriö"/>
    <s v=""/>
  </r>
  <r>
    <s v="Palvelut"/>
    <s v="Plupaus_Poliisihallitus_2021.xlsx"/>
    <x v="5"/>
    <s v="Rahankeräys- ja arpajaisasioiden tilitykset"/>
    <m/>
    <s v="Rahankeräys- ja arpajaisasioiden tilitykset"/>
    <x v="1"/>
    <s v="0.5"/>
    <m/>
    <s v="Myös luonnollisille henkilö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x v="5"/>
    <s v="Rahankeräys: Pienkeräysilmoitus"/>
    <m/>
    <s v="Rahankeräys: Pienkeräysilmoitus"/>
    <x v="1"/>
    <s v="Ei digitoteutusta"/>
    <m/>
    <s v="Myös luonnollisille henkilöille"/>
    <m/>
    <m/>
    <x v="0"/>
    <s v="Sisäministeriö"/>
    <s v=""/>
  </r>
  <r>
    <s v="Palvelut"/>
    <s v="Plupaus_Poliisihallitus_2021.xlsx"/>
    <x v="5"/>
    <s v="Rahankeräys: Rahankeräyslupa"/>
    <m/>
    <s v="Rahankeräys: Rahankeräyslupa"/>
    <x v="0"/>
    <s v="Ei digitoteutusta"/>
    <m/>
    <s v="Vain elinkeinotoimintaa harjoittaville"/>
    <m/>
    <m/>
    <x v="0"/>
    <s v="Sisäministeriö"/>
    <s v=""/>
  </r>
  <r>
    <s v="Palvelut"/>
    <s v="Plupaus_Poliisihallitus_2021.xlsx"/>
    <x v="5"/>
    <s v="Rahankeräys: Rahankeräysluvan muutos"/>
    <m/>
    <s v="Rahankeräys: Rahankeräysluvan muutos"/>
    <x v="0"/>
    <s v="0.5"/>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BusinessFinland_2021.xlsx"/>
    <x v="34"/>
    <s v="Rahoituksen asiointipalvelu"/>
    <s v="Business Finlandin asiointipalvelussa voit lähettää rahoitushakemuksen sekä hoitaa rahoitettavan projektin raportoinnin ja tilityksen. Myös projektikohtaiset asiakirjat, rahoitusehdot ja päätökset löytyvät asiointipalvelusta. Asiointipalveluun kirjaudutaan Suomi.fi-tunnistamisen kautta Business Finlandin verkkosivulla (www.businessfinland.fi/suomalaisille-asiakkaille/asiointipalvelu/)"/>
    <s v="Rahoituksen asiointipalvelu"/>
    <x v="5"/>
    <s v="1.0"/>
    <m/>
    <s v="Vain elinkeinotoimintaa harjoittaville"/>
    <m/>
    <m/>
    <x v="0"/>
    <s v="Työ- ja elinkeinoministeriö"/>
    <s v=""/>
  </r>
  <r>
    <s v="Palvelut"/>
    <s v="Plupaus_2021_Jyväskylän kaupunki_2021.xlsx"/>
    <x v="13"/>
    <s v="KRP - Rakennuslupa: Rakennuksen purkaminen"/>
    <s v="Rakennuslupahakemus rakennuksen purkamiselle"/>
    <s v="Rakennuksen purkamislupa"/>
    <x v="0"/>
    <s v="1.0"/>
    <m/>
    <s v="Myös luonnollisille henkilöille"/>
    <m/>
    <s v="Maankäyttö- ja rakennuslaki (132/1999)"/>
    <x v="1"/>
    <s v="Keski-Suomi"/>
    <s v="yli 100 000"/>
  </r>
  <r>
    <s v="Palvelut"/>
    <s v="PLupaus_Jämsä_2021.xlsx"/>
    <x v="42"/>
    <s v="Rakennuksen purkamislupa"/>
    <s v="Asiakas hakee lupaa lupapiste.fi palvelun kautta"/>
    <s v="Rakennuksen purkamislupa"/>
    <x v="0"/>
    <s v="0.9"/>
    <s v="Myöhemmin"/>
    <s v="Myös luonnollisille henkilöille"/>
    <m/>
    <s v="Maankäyttö- ja rakennuslaki (132/1999)"/>
    <x v="1"/>
    <s v="Keski-Suomi"/>
    <s v="20 001 - 40 000"/>
  </r>
  <r>
    <s v="Palvelut"/>
    <s v="Plupaus_Kankaanpään kaupunki_2020.xlsx"/>
    <x v="40"/>
    <s v="Purkamislupa"/>
    <s v="Rakennuksen tai sen osan purkamiseen tarvitaan lupa asemakaava-alueella"/>
    <s v="Rakennuksen purkamislupa"/>
    <x v="0"/>
    <s v="0.3"/>
    <s v="Q4/2021"/>
    <s v="Myös luonnollisille henkilöille"/>
    <m/>
    <s v="Maankäyttö- ja rakennuslaki (132/1999)"/>
    <x v="1"/>
    <s v="Satakunta"/>
    <s v="10 001 - 20 000"/>
  </r>
  <r>
    <s v="Palvelut"/>
    <s v="Plupaus_Kuopio_2021.xlsx"/>
    <x v="2"/>
    <s v="Purkamislupa"/>
    <s v="Rakennuksen purkamiseen tarvittava lupa"/>
    <s v="Rakennuksen purkamislupa"/>
    <x v="0"/>
    <s v="1.0"/>
    <m/>
    <s v="Myös luonnollisille henkilöille"/>
    <m/>
    <s v="Maankäyttö- ja rakennuslaki (132/1999)"/>
    <x v="1"/>
    <s v="Pohjois-Savo"/>
    <s v="yli 100 000"/>
  </r>
  <r>
    <s v="Palvelut"/>
    <s v="Plupaus_2021_Oulun kaupunki.xlsx"/>
    <x v="15"/>
    <s v="Purkamislupa"/>
    <s v="Rakennuksen tai sen osan purkamiseen tarvitaan lupa asemakaava-alueella ja alueilla, joissa on rakennuskielto tai yleiskaavan määräys asiasta."/>
    <s v="Rakennuksen purkamislupa"/>
    <x v="0"/>
    <s v="0.9"/>
    <m/>
    <s v="Myös luonnollisille henkilöille"/>
    <s v="Vaaditaan valtakirja toisen asioinnin puolesta"/>
    <s v="Maankäyttö- ja rakennuslaki (132/1999)"/>
    <x v="1"/>
    <s v="Pohjois-Pohjanmaa"/>
    <s v="yli 100 000"/>
  </r>
  <r>
    <s v="Palvelut"/>
    <s v="Plupaus_2021_Pielaveden kunta.xlsx"/>
    <x v="49"/>
    <s v="Purkamislupa"/>
    <s v="Rakennuksen tai sen osan purkamiseen tarvitaan lupa asemakaava-alueella ja alueilla, joissa on rakennuskielto tai yleiskaavan määräys asiasta."/>
    <s v="Rakennuksen purkamislupa"/>
    <x v="0"/>
    <s v="0.5"/>
    <s v="Myöhemmin"/>
    <s v="Myös luonnollisille henkilöille"/>
    <s v="Ohjelmistotoimittajasta johtuvat syyt"/>
    <s v="Maankäyttö- ja rakennuslaki (132/1999)"/>
    <x v="1"/>
    <s v="Pohjois-Savo"/>
    <s v="alle 6001"/>
  </r>
  <r>
    <s v="Palvelut"/>
    <s v="PLupaus_Porvoonkaupunki_2021.xlsx"/>
    <x v="6"/>
    <s v="Purkamislupa"/>
    <s v="Rakennuksen tai sen osan purkamiseen tarvitaan lupa asemakaava-alueella ja alueilla, joissa on rakennuskielto tai yleiskaavan määräys asiasta."/>
    <s v="Rakennuksen purkamislupa"/>
    <x v="0"/>
    <s v="1.0"/>
    <m/>
    <s v="Myös luonnollisille henkilöille"/>
    <m/>
    <s v="Maankäyttö- ja rakennuslaki (132/1999)"/>
    <x v="1"/>
    <s v="Uusimaa"/>
    <s v="40 001 - 100 000"/>
  </r>
  <r>
    <s v="Palvelut"/>
    <s v="PLupaus_Pyhäjärvi_2021.xlsx"/>
    <x v="16"/>
    <s v="Purkamislupa"/>
    <m/>
    <s v="Rakennuksen purkamislupa"/>
    <x v="0"/>
    <s v="0.9"/>
    <m/>
    <s v="Myös luonnollisille henkilöille"/>
    <m/>
    <s v="Maankäyttö- ja rakennuslaki (132/1999)"/>
    <x v="1"/>
    <s v="Pohjois-Pohjanmaa"/>
    <s v="alle 6001"/>
  </r>
  <r>
    <s v="Palvelut"/>
    <s v="PLupaus_Pyhäjärvi_2021.xlsx"/>
    <x v="16"/>
    <s v="Purkuilmoitus"/>
    <m/>
    <s v="Rakennuksen purkamislupa"/>
    <x v="0"/>
    <s v="0.9"/>
    <m/>
    <s v="Myös luonnollisille henkilöille"/>
    <m/>
    <s v="Maankäyttö- ja rakennuslaki (132/1999)"/>
    <x v="1"/>
    <s v="Pohjois-Pohjanmaa"/>
    <s v="alle 6001"/>
  </r>
  <r>
    <s v="Palvelut"/>
    <s v="Plupaus_2021_Ranuan kunta_V2.xlsx"/>
    <x v="38"/>
    <s v="Rakennuksen purkamislupa"/>
    <s v="Ohjeet, lomakkeet ja yhteystiedot"/>
    <s v="Rakennuksen purkamislupa"/>
    <x v="0"/>
    <s v="1.0"/>
    <m/>
    <s v="Myös luonnollisille henkilöille"/>
    <m/>
    <s v="Maankäyttö- ja rakennuslaki (132/1999)"/>
    <x v="1"/>
    <s v="Lappi"/>
    <s v="alle 6001"/>
  </r>
  <r>
    <s v="Palvelut"/>
    <s v="PLupaus_Ruokolahden kunta_2021.xlsx"/>
    <x v="61"/>
    <s v="Rakennuksen purkamislupa"/>
    <s v="Lupapiste.fi"/>
    <s v="Rakennuksen purkamislupa"/>
    <x v="0"/>
    <s v="1.0"/>
    <m/>
    <s v="Myös luonnollisille henkilöille"/>
    <m/>
    <s v="Maankäyttö- ja rakennuslaki (132/1999)"/>
    <x v="1"/>
    <s v="Etelä-Karjala"/>
    <s v="alle 6001"/>
  </r>
  <r>
    <s v="Palvelut"/>
    <s v="Plupaus_2021_Turun kaupunki.xlsx"/>
    <x v="20"/>
    <s v="Purkamislupa"/>
    <s v="Rakennuksen tai sen osan purkamiseen tarvitaan lupa asemakaava-alueella ja alueilla, joissa on rakennuskielto tai yleiskaavan määräys asiasta."/>
    <s v="Rakennuksen purkamislupa"/>
    <x v="0"/>
    <s v="1.0"/>
    <m/>
    <s v="Myös luonnollisille henkilöille"/>
    <m/>
    <s v="Maankäyttö- ja rakennuslaki (132/1999)"/>
    <x v="1"/>
    <s v="Varsinais-Suomi"/>
    <s v="yli 100 000"/>
  </r>
  <r>
    <s v="Palvelut"/>
    <s v="Plupaus_2021_Utajärven kunta.xlsx"/>
    <x v="3"/>
    <s v="Purkamislupa"/>
    <s v="Asemakaava-alueella sijaitsevan rakennuksen tai sen osan purkamiseen tarvitaan purkamislupa. Luvasta päättää kunnan rakennusvalvonta."/>
    <s v="Rakennuksen purkamislupa"/>
    <x v="0"/>
    <s v="1.0"/>
    <m/>
    <s v="Myös luonnollisille henkilöille"/>
    <m/>
    <s v="Maankäyttö- ja rakennuslaki (132/1999)"/>
    <x v="1"/>
    <s v="Pohjois-Pohjanmaa"/>
    <s v="alle 6001"/>
  </r>
  <r>
    <s v="Palvelut"/>
    <s v="PLupaus_Vaasa_2021.xlsx"/>
    <x v="9"/>
    <s v="Rakennuksen purkamislupa"/>
    <s v="Rakennuksen purkamislupaa voi hakea sähköisessä palvelussa, epermit."/>
    <s v="Rakennuksen purkamislupa"/>
    <x v="0"/>
    <s v="1.0"/>
    <m/>
    <s v="Myös luonnollisille henkilöille"/>
    <m/>
    <s v="Maankäyttö- ja rakennuslaki (132/1999)"/>
    <x v="1"/>
    <s v="Pohjanmaa"/>
    <s v="40 001 - 100 000"/>
  </r>
  <r>
    <s v="Palvelut"/>
    <s v="Plupaus_2021_Ylöjärven kaupunki.xlsx"/>
    <x v="32"/>
    <s v="Purkulupa"/>
    <s v="Purkulupa hakemuksineen hoidetaan kokonaisuudessaan Lupapiste -palvelussa&quot;&quot;"/>
    <s v="Rakennuksen purkamislupa"/>
    <x v="0"/>
    <s v="yli 1.1"/>
    <m/>
    <s v="Myös luonnollisille henkilöille"/>
    <m/>
    <s v="Maankäyttö- ja rakennuslaki (132/1999)"/>
    <x v="1"/>
    <s v="Pirkanmaa"/>
    <s v="20 001 - 40 000"/>
  </r>
  <r>
    <s v="Palvelut"/>
    <s v="Plupaus_2021_Rovaniemi (1).xlsx"/>
    <x v="18"/>
    <s v="Vireillä ja voimassaolevat kaavat"/>
    <s v="Asiakas voi tutkia ja tutustua vireillä ja voimassaoleviin Rovaniemen kaupungin kaavoihin."/>
    <s v="Rakennuskaavat"/>
    <x v="2"/>
    <s v="0.3"/>
    <m/>
    <s v="Myös luonnollisille henkilöille"/>
    <s v="Ei tarvita tunnistautumista."/>
    <m/>
    <x v="1"/>
    <s v="Lappi"/>
    <s v="40 001 - 100 000"/>
  </r>
  <r>
    <s v="Palvelut"/>
    <s v="Plupaus_ALAVUS_2020.xlsx"/>
    <x v="12"/>
    <s v="Rakennusluvat"/>
    <s v="Rskennuslupa haetaan lupapiste.fi -palvelusta"/>
    <s v="Rakennuslupa"/>
    <x v="0"/>
    <s v="1.1"/>
    <m/>
    <s v="Myös luonnollisille henkilöille"/>
    <m/>
    <s v="Maankäyttö- ja rakennuslaki (132/1999)"/>
    <x v="1"/>
    <s v="Pohjois-Pohjanmaa"/>
    <s v="alle 6001"/>
  </r>
  <r>
    <s v="Palvelut"/>
    <s v="PLupaus_Helsinginkaupunki_2021.xlsx"/>
    <x v="8"/>
    <s v="Rakennelman rakentaminen"/>
    <s v="Katoksen, vajan, kioskin tai vastaavan rakennelman rakentamiseen tarvitaan toimenpidelupa, jos toimenpiteellä on vaikutusta luonnonoloihin, ympäröivän alueen maankäyttöön tai kaupunki- tai maisemakuvaan. Lupaa ei tarvita yhden pientalotontille rakennettavan korkeintaan 20 m2:n suuruisen piharakennelman rakentamiseen."/>
    <s v="Rakennuslupa"/>
    <x v="0"/>
    <m/>
    <m/>
    <s v="Myös luonnollisille henkilöille"/>
    <m/>
    <s v="Maankäyttö- ja rakennuslaki (132/1999)"/>
    <x v="1"/>
    <s v="Uusimaa"/>
    <s v="yli 100 000"/>
  </r>
  <r>
    <s v="Palvelut"/>
    <s v="PLupaus_Helsinginkaupunki_2021.xlsx"/>
    <x v="8"/>
    <s v="Rakennuksen korjaaminen ja/tai muuttaminen"/>
    <s v="Rakennuslupa tarvitaan sellaiseen korjaus- ja muutostyöhön, joka on verrattavissa rakennuksen rakentamiseen tai laajentamiseen tai joka lisää kerrosalaan laskettavaa tilaa. Rakennuslupa tarvitaan myös, jos toimenpiteillä on vaikutusta rakennuksen käyttäjien turvallisuuteen tai terveyteen. Samoin lupa tarvitaan rakennuksen tai sen osan käyttötarkoituksen muuttamiseen."/>
    <s v="Rakennuslupa"/>
    <x v="0"/>
    <m/>
    <m/>
    <s v="Myös luonnollisille henkilöille"/>
    <m/>
    <s v="Maankäyttö- ja rakennuslaki (132/1999)"/>
    <x v="1"/>
    <s v="Uusimaa"/>
    <s v="yli 100 000"/>
  </r>
  <r>
    <s v="Palvelut"/>
    <s v="PLupaus_Helsinginkaupunki_2021.xlsx"/>
    <x v="8"/>
    <s v="Rakennuksen laajentaminen"/>
    <s v="Rakennuksen uusille laajennuksille sekä kerrosalan lisäämiselle olemassa olevan rakennuksen sisällä on haettava rakennuslupa. Laajennuksiin kuuluvat muun muassa: - ullakkorakentaminen - kerrosalaan laskettavan tilan lisääminen rakennuksen kellariin - puolilämpimät viherhuoneet"/>
    <s v="Rakennuslupa"/>
    <x v="0"/>
    <m/>
    <m/>
    <s v="Myös luonnollisille henkilöille"/>
    <m/>
    <s v="Maankäyttö- ja rakennuslaki (132/1999)"/>
    <x v="1"/>
    <s v="Uusimaa"/>
    <s v="yli 100 000"/>
  </r>
  <r>
    <s v="Palvelut"/>
    <s v="PLupaus_Helsinginkaupunki_2021.xlsx"/>
    <x v="8"/>
    <s v="Selvitys kiinteistön jätevesijärjestelmästä"/>
    <s v="Jätevesien kiinteistökohtaisen käsittelyjärjestelmän on täytettävä ympäristönsuojelulaissa annetut puhdistustehovaatimukset."/>
    <s v="Rakennuslupa"/>
    <x v="1"/>
    <s v="0.5"/>
    <m/>
    <m/>
    <s v="Pieni volyymi"/>
    <s v="Maankäyttö- ja rakennuslaki (132/1999)"/>
    <x v="1"/>
    <s v="Uusimaa"/>
    <s v="yli 100 000"/>
  </r>
  <r>
    <s v="Palvelut"/>
    <s v="PLupaus_Helsinginkaupunki_2021.xlsx"/>
    <x v="8"/>
    <s v="Selvitys rakennus- ja purkujätteen käsittelystä "/>
    <m/>
    <s v="Rakennuslupa"/>
    <x v="1"/>
    <s v="0.5"/>
    <m/>
    <m/>
    <m/>
    <s v="Maankäyttö- ja rakennuslaki (132/1999)"/>
    <x v="1"/>
    <s v="Uusimaa"/>
    <s v="yli 100 000"/>
  </r>
  <r>
    <s v="Palvelut"/>
    <s v="PLupaus_Helsinginkaupunki_2021.xlsx"/>
    <x v="8"/>
    <s v="Tonttikorkeusilmoitus"/>
    <s v="Tonttikorkeusilmoitus on osa rakennuslupaan tarvittavaa kartta-aineistoa. Ilmoituksessa annetaan pihamaan korkeusasemat suhteessa katukorkeuksiin ja naapurikiinteistöihin."/>
    <s v="Rakennuslupa"/>
    <x v="1"/>
    <s v="0.5"/>
    <m/>
    <m/>
    <m/>
    <s v="Maankäyttö- ja rakennuslaki (132/1999)"/>
    <x v="1"/>
    <s v="Uusimaa"/>
    <s v="yli 100 000"/>
  </r>
  <r>
    <s v="Palvelut"/>
    <s v="PLupaus_Helsinginkaupunki_2021.xlsx"/>
    <x v="8"/>
    <s v="Poikkeaminen asemakaavasta"/>
    <s v="Kiinteistön omistaja tai haltija voi hakea poikkeamista asemakaavasta"/>
    <s v="Rakennuslupa"/>
    <x v="0"/>
    <s v="0.5"/>
    <m/>
    <s v="Myös luonnollisille henkilöille"/>
    <m/>
    <s v="Maankäyttö- ja rakennuslaki (132/1999)"/>
    <x v="1"/>
    <s v="Uusimaa"/>
    <s v="yli 100 000"/>
  </r>
  <r>
    <s v="Palvelut"/>
    <s v="PLupaus_Helsinginkaupunki_2021.xlsx"/>
    <x v="8"/>
    <s v="Vastaavan työnjohtajan hyväksyminen"/>
    <m/>
    <s v="Rakennuslupa"/>
    <x v="0"/>
    <s v="0.5"/>
    <m/>
    <s v="Myös luonnollisille henkilöille"/>
    <m/>
    <s v="Maankäyttö- ja rakennuslaki (132/1999)"/>
    <x v="1"/>
    <s v="Uusimaa"/>
    <s v="yli 100 000"/>
  </r>
  <r>
    <s v="Palvelut"/>
    <s v="PLupaus_Helsinginkaupunki_2021.xlsx"/>
    <x v="8"/>
    <s v="Linjasaneeraus"/>
    <s v="Linjasaneeraus eli putkiremontti on normaali kiinteistön kunnossapitoon kuuluva toimenpide, jossa uusitaan tai kunnostetaan talon vesi- ja viemärijärjestelmä. Remontille tulee hakea lupa."/>
    <s v="Rakennuslupa"/>
    <x v="0"/>
    <s v="0.5"/>
    <m/>
    <m/>
    <m/>
    <s v="Maankäyttö- ja rakennuslaki (132/1999)"/>
    <x v="1"/>
    <s v="Uusimaa"/>
    <s v="yli 100 000"/>
  </r>
  <r>
    <s v="Palvelut"/>
    <s v="PLupaus_Helsinginkaupunki_2021.xlsx"/>
    <x v="8"/>
    <s v="Piirustusten tarkastaminen"/>
    <s v="Pääpiirrustukset hyväksytään ja muut toimitetaan"/>
    <s v="Rakennuslupa"/>
    <x v="0"/>
    <s v="0.5"/>
    <m/>
    <m/>
    <m/>
    <s v="Maankäyttö- ja rakennuslaki (132/1999)"/>
    <x v="1"/>
    <s v="Uusimaa"/>
    <s v="yli 100 000"/>
  </r>
  <r>
    <s v="Palvelut"/>
    <s v="PLupaus_Helsinginkaupunki_2021.xlsx"/>
    <x v="8"/>
    <s v="Pohja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3"/>
    <s v="0.5"/>
    <m/>
    <s v="Myös luonnollisille henkilöille"/>
    <m/>
    <s v="Maankäyttö- ja rakennuslaki (132/1999)"/>
    <x v="1"/>
    <s v="Uusimaa"/>
    <s v="yli 100 000"/>
  </r>
  <r>
    <s v="Palvelut"/>
    <s v="PLupaus_Helsinginkaupunki_2021.xlsx"/>
    <x v="8"/>
    <s v="Ilmanvaihto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3"/>
    <s v="0.5"/>
    <m/>
    <m/>
    <m/>
    <s v="Maankäyttö- ja rakennuslaki (132/1999)"/>
    <x v="1"/>
    <s v="Uusimaa"/>
    <s v="yli 100 000"/>
  </r>
  <r>
    <s v="Palvelut"/>
    <s v="PLupaus_Helsinginkaupunki_2021.xlsx"/>
    <x v="8"/>
    <s v="Kiinteistön vesi- ja viemärilaitteisto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3"/>
    <s v="0.5"/>
    <m/>
    <m/>
    <m/>
    <s v="Maankäyttö- ja rakennuslaki (132/1999)"/>
    <x v="1"/>
    <s v="Uusimaa"/>
    <s v="yli 100 000"/>
  </r>
  <r>
    <s v="Palvelut"/>
    <s v="PLupaus_Helsinginkaupunki_2021.xlsx"/>
    <x v="8"/>
    <s v="Loppukatselmus ja osittainen loppukatselmus"/>
    <s v="Rakennuksen tai sen osan saa ottaa käyttöön, kun vaaditut katselmukset on toimitettu, tarkastukset on suoritettu, ja kun se on hyväksytty käyttöön loppukatselmuksessa."/>
    <s v="Rakennuslupa"/>
    <x v="3"/>
    <s v="0.5"/>
    <m/>
    <m/>
    <m/>
    <s v="Maankäyttö- ja rakennuslaki (132/1999)"/>
    <x v="1"/>
    <s v="Uusimaa"/>
    <s v="yli 100 000"/>
  </r>
  <r>
    <s v="Palvelut"/>
    <s v="PLupaus_Helsinginkaupunki_2021.xlsx"/>
    <x v="8"/>
    <s v="Rakenne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3"/>
    <s v="0.5"/>
    <m/>
    <m/>
    <m/>
    <s v="Maankäyttö- ja rakennuslaki (132/1999)"/>
    <x v="1"/>
    <s v="Uusimaa"/>
    <s v="yli 100 000"/>
  </r>
  <r>
    <s v="Palvelut"/>
    <s v="PLupaus_Helsinginkaupunki_2021.xlsx"/>
    <x v="8"/>
    <s v="Rakennustyömaan katselmukset"/>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3"/>
    <s v="0.5"/>
    <m/>
    <m/>
    <m/>
    <s v="Maankäyttö- ja rakennuslaki (132/1999)"/>
    <x v="1"/>
    <s v="Uusimaa"/>
    <s v="yli 100 000"/>
  </r>
  <r>
    <s v="Palvelut"/>
    <s v="PLupaus_Helsinginkaupunki_2021.xlsx"/>
    <x v="8"/>
    <s v="Tee valvontapyyntö: tontit ja rakennukset"/>
    <m/>
    <s v="Rakennuslupa"/>
    <x v="3"/>
    <s v="0.5"/>
    <m/>
    <m/>
    <m/>
    <s v="Maankäyttö- ja rakennuslaki (132/1999)"/>
    <x v="1"/>
    <s v="Uusimaa"/>
    <s v="yli 100 000"/>
  </r>
  <r>
    <s v="Palvelut"/>
    <s v="PLupaus_Helsinginkaupunki_2021.xlsx"/>
    <x v="8"/>
    <s v="Rakennuksen maastoon merkintä"/>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3"/>
    <s v="Ei digitoteutusta"/>
    <m/>
    <m/>
    <m/>
    <s v="Maankäyttö- ja rakennuslaki (132/1999)"/>
    <x v="1"/>
    <s v="Uusimaa"/>
    <s v="yli 100 000"/>
  </r>
  <r>
    <s v="Palvelut"/>
    <s v="PLupaus_Helsinginkaupunki_2021.xlsx"/>
    <x v="8"/>
    <s v="Aloituskokous ja aloittamisilmoitus"/>
    <s v="Rakennushankkeeseen ryhtyvän tulee sopia kaupungin rakennusvalvonnan kanssa aloituskokouksen ajankohdasta, jos rakennusluvassa on edellytetty kokouksen pitämistä. Kokous pitää kutsua koolle ennen rakennustyön aloittamista. Kaikesta muusta luvanvaraisesta rakennustyöstä tai toimenpiteestä on ennen sen aloittamista tehtävä aloittamisilmoitus Helsingin rakennusvalvontaan, jos aloituskokousta ei tule kutsua koolle."/>
    <s v="Rakennuslupa"/>
    <x v="1"/>
    <m/>
    <m/>
    <m/>
    <m/>
    <s v="Maankäyttö- ja rakennuslaki (132/1999)"/>
    <x v="1"/>
    <s v="Uusimaa"/>
    <s v="yli 100 000"/>
  </r>
  <r>
    <s v="Palvelut"/>
    <s v="Plupaus_2021_Huittisten kaupunki.xlsx"/>
    <x v="21"/>
    <s v="Lupapiste"/>
    <s v="Sähköinen lupapiste kattaa rakennus- ja toimenpidelupien, toimenpideilmoitusten sekä poikkeamispäätösten hakemisen."/>
    <s v="Rakennuslupa"/>
    <x v="0"/>
    <s v="1.0"/>
    <m/>
    <s v="Myös luonnollisille henkilöille"/>
    <m/>
    <s v="Maankäyttö- ja rakennuslaki (132/1999)"/>
    <x v="1"/>
    <s v="Satakunta"/>
    <s v="10 001 - 20 000"/>
  </r>
  <r>
    <s v="Palvelut"/>
    <s v="Plupaus_2021_Jyväskylän kaupunki_2021.xlsx"/>
    <x v="13"/>
    <s v="KRP - Poikkeamispäätös (MRL 171)"/>
    <s v="Lupa kaavasta tai määräyksistä poikkeavalle rakentamiselle"/>
    <s v="Rakennuslupa"/>
    <x v="0"/>
    <s v="1.0"/>
    <m/>
    <s v="Myös luonnollisille henkilöille"/>
    <m/>
    <s v="Maankäyttö- ja rakennuslaki (132/1999)"/>
    <x v="1"/>
    <s v="Keski-Suomi"/>
    <s v="yli 100 000"/>
  </r>
  <r>
    <s v="Palvelut"/>
    <s v="Plupaus_2021_Jyväskylän kaupunki_2021.xlsx"/>
    <x v="13"/>
    <s v="KRP - Rakennuslupa: Käyttötarkoituksen muutos"/>
    <s v="Rakennuslupahakemus kantavan tai paloa osastoivan rakenteen muutokselle"/>
    <s v="Rakennuslupa"/>
    <x v="0"/>
    <s v="1.0"/>
    <m/>
    <s v="Myös luonnollisille henkilöille"/>
    <m/>
    <s v="Maankäyttö- ja rakennuslaki (132/1999)"/>
    <x v="1"/>
    <s v="Keski-Suomi"/>
    <s v="yli 100 000"/>
  </r>
  <r>
    <s v="Palvelut"/>
    <s v="Plupaus_2021_Jyväskylän kaupunki_2021.xlsx"/>
    <x v="13"/>
    <s v="KRP - Rakennuslupa: Luvan voimassaolon jatkaminen"/>
    <s v="Rakennuslupahakemus luvan voimassaolon jatkamiselle"/>
    <s v="Rakennuslupa"/>
    <x v="0"/>
    <s v="1.0"/>
    <m/>
    <s v="Myös luonnollisille henkilöille"/>
    <m/>
    <s v="Maankäyttö- ja rakennuslaki (132/1999)"/>
    <x v="1"/>
    <s v="Keski-Suomi"/>
    <s v="yli 100 000"/>
  </r>
  <r>
    <s v="Palvelut"/>
    <s v="Plupaus_2021_Jyväskylän kaupunki_2021.xlsx"/>
    <x v="13"/>
    <s v="KRP - Rakennuslupa: Muu muutos"/>
    <s v="Rakennuslupahakemus muille muutoksille"/>
    <s v="Rakennuslupa"/>
    <x v="0"/>
    <s v="1.0"/>
    <m/>
    <s v="Myös luonnollisille henkilöille"/>
    <m/>
    <s v="Maankäyttö- ja rakennuslaki (132/1999)"/>
    <x v="1"/>
    <s v="Keski-Suomi"/>
    <s v="yli 100 000"/>
  </r>
  <r>
    <s v="Palvelut"/>
    <s v="Plupaus_2021_Jyväskylän kaupunki_2021.xlsx"/>
    <x v="13"/>
    <s v="KRP - Rakennuslupa: Rakennuksen laajennus"/>
    <s v="Rakennuslupahakemus rakennuksen laajennusta varten"/>
    <s v="Rakennuslupa"/>
    <x v="0"/>
    <s v="1.0"/>
    <m/>
    <s v="Myös luonnollisille henkilöille"/>
    <m/>
    <s v="Maankäyttö- ja rakennuslaki (132/1999)"/>
    <x v="1"/>
    <s v="Keski-Suomi"/>
    <s v="yli 100 000"/>
  </r>
  <r>
    <s v="Palvelut"/>
    <s v="Plupaus_2021_Jyväskylän kaupunki_2021.xlsx"/>
    <x v="13"/>
    <s v="KRP - Rakennuslupa: Tulisijan tai savuhormin rakentaminen jne."/>
    <s v="Rakennuslupahakemus tulisijan ja savuhoirmin rakentamiselle tai uusimiselle"/>
    <s v="Rakennuslupa"/>
    <x v="0"/>
    <s v="1.0"/>
    <m/>
    <s v="Myös luonnollisille henkilöille"/>
    <m/>
    <s v="Maankäyttö- ja rakennuslaki (132/1999)"/>
    <x v="1"/>
    <s v="Keski-Suomi"/>
    <s v="yli 100 000"/>
  </r>
  <r>
    <s v="Palvelut"/>
    <s v="Plupaus_2021_Jyväskylän kaupunki_2021.xlsx"/>
    <x v="13"/>
    <s v="KRP - Rakennuslupa: Uusi rakennus, asuinpientalot jne."/>
    <s v="Rakennuslupahakemus asuinpientaloille, autotalleille, loma-asunnoille, jne."/>
    <s v="Rakennuslupa"/>
    <x v="0"/>
    <s v="1.0"/>
    <m/>
    <s v="Myös luonnollisille henkilöille"/>
    <m/>
    <s v="Maankäyttö- ja rakennuslaki (132/1999)"/>
    <x v="1"/>
    <s v="Keski-Suomi"/>
    <s v="yli 100 000"/>
  </r>
  <r>
    <s v="Palvelut"/>
    <s v="Plupaus_2021_Jyväskylän kaupunki_2021.xlsx"/>
    <x v="13"/>
    <s v="KRP - Rakennuslupa: Uusi rakennus, kerrotalo jne."/>
    <s v="Rakennuslupahakemus kerrostaloille, teollisuushalleille jne."/>
    <s v="Rakennuslupa"/>
    <x v="0"/>
    <s v="1.0"/>
    <m/>
    <s v="Myös luonnollisille henkilöille"/>
    <m/>
    <s v="Maankäyttö- ja rakennuslaki (132/1999)"/>
    <x v="1"/>
    <s v="Keski-Suomi"/>
    <s v="yli 100 000"/>
  </r>
  <r>
    <s v="Palvelut"/>
    <s v="PLupaus_Jämsä_2021.xlsx"/>
    <x v="42"/>
    <s v="Kaavoitus- poikkeamislupa"/>
    <s v="Asiakas hakee lupaa lupapiste.fi palvelun kautta"/>
    <s v="Rakennuslupa"/>
    <x v="0"/>
    <s v="0.9"/>
    <s v="Myöhemmin"/>
    <s v="Myös luonnollisille henkilöille"/>
    <m/>
    <s v="Maankäyttö- ja rakennuslaki (132/1999)"/>
    <x v="1"/>
    <s v="Keski-Suomi"/>
    <s v="20 001 - 40 000"/>
  </r>
  <r>
    <s v="Palvelut"/>
    <s v="PLupaus_Jämsä_2021.xlsx"/>
    <x v="42"/>
    <s v="Rakennuslupa"/>
    <s v="Asiakas hakee lupaa lupapiste.fi palvelun kautta"/>
    <s v="Rakennuslupa"/>
    <x v="0"/>
    <s v="0.9"/>
    <s v="Myöhemmin"/>
    <s v="Myös luonnollisille henkilöille"/>
    <m/>
    <s v="Maankäyttö- ja rakennuslaki (132/1999)"/>
    <x v="1"/>
    <s v="Keski-Suomi"/>
    <s v="20 001 - 40 000"/>
  </r>
  <r>
    <s v="Palvelut"/>
    <s v="PLupaus_Jämsä_2021.xlsx"/>
    <x v="42"/>
    <s v="Toimenpidelupa"/>
    <s v="Asiakas hakee lupaa lupapiste.fi palvelun kautta"/>
    <s v="Rakennuslupa"/>
    <x v="0"/>
    <s v="0.9"/>
    <s v="Myöhemmin"/>
    <s v="Myös luonnollisille henkilöille"/>
    <m/>
    <s v="Maankäyttö- ja rakennuslaki (132/1999)"/>
    <x v="1"/>
    <s v="Keski-Suomi"/>
    <s v="20 001 - 40 000"/>
  </r>
  <r>
    <s v="Palvelut"/>
    <s v="Plupaus_Kankaanpään kaupunki_2020.xlsx"/>
    <x v="40"/>
    <s v="Rakennuslupa"/>
    <s v="Lupaa tarvitaan rakentamiseen, laajentamiseen, merkittäviin korjaustöihin ja käyttötarkoituksen muutokseen."/>
    <s v="Rakennuslupa"/>
    <x v="0"/>
    <s v="0.3"/>
    <s v="Q4/2021"/>
    <s v="Myös luonnollisille henkilöille"/>
    <m/>
    <s v="Maankäyttö- ja rakennuslaki (132/1999)"/>
    <x v="1"/>
    <s v="Satakunta"/>
    <s v="10 001 - 20 000"/>
  </r>
  <r>
    <s v="Palvelut"/>
    <s v="Plupaus_2021_Kirkkonummi.xlsx"/>
    <x v="52"/>
    <s v="Yrityksille suunnatut lupapalvelut/ viranomaisluvat (Lupapiste.fi)"/>
    <s v="Rakentamisen luvat, ympäristöluvat, yleisten alueiden väliaikaiseen  käyttöön liittyvät luvat"/>
    <s v="Rakennuslupa"/>
    <x v="0"/>
    <s v="1.0"/>
    <m/>
    <s v="Myös luonnollisille henkilöille"/>
    <s v="Yrittäjien digiosaaminen"/>
    <s v="Maankäyttö- ja rakennuslaki (132/1999)"/>
    <x v="1"/>
    <s v="Uusimaa"/>
    <s v="20 001 - 40 000"/>
  </r>
  <r>
    <s v="Palvelut"/>
    <s v="Plupaus_Kuopio_2021.xlsx"/>
    <x v="2"/>
    <s v="Rakennuslupapalvelut"/>
    <s v="Rakennuksen rakentamiseen, laajentamiseen tai muuhun rakennukseen kohdistuvan luvanvaraisen toimenpiteen lupa"/>
    <s v="Rakennuslupa"/>
    <x v="0"/>
    <s v="1.0"/>
    <m/>
    <s v="Myös luonnollisille henkilöille"/>
    <m/>
    <s v="Maankäyttö- ja rakennuslaki (132/1999)"/>
    <x v="1"/>
    <s v="Pohjois-Savo"/>
    <s v="yli 100 000"/>
  </r>
  <r>
    <s v="Palvelut"/>
    <s v="Plupaus_2021_Laukaan kunta.xlsx"/>
    <x v="48"/>
    <s v="Rakennusvalvonnan palvelut"/>
    <s v="Rakennusvalvonnasta voi hakea sähköisesti lupia asiointipalvelun kautta (Trimble eServices)."/>
    <s v="Rakennuslupa"/>
    <x v="0"/>
    <s v="0.9"/>
    <s v="Myöhemmin"/>
    <s v="Myös luonnollisille henkilöille"/>
    <s v="Määrät niin pieniä, ettei omia sovelluksia ole taloudellisesti järkevä toteuttaa."/>
    <s v="Maankäyttö- ja rakennuslaki (132/1999)"/>
    <x v="1"/>
    <s v="Keski-Suomi"/>
    <s v="10 001 - 20 000"/>
  </r>
  <r>
    <s v="Palvelut"/>
    <s v="Plupaus_2021_Lieksan kaupunki.xlsx"/>
    <x v="46"/>
    <s v="Rakennusvalvonnan luvat"/>
    <m/>
    <s v="Rakennuslupa"/>
    <x v="0"/>
    <s v="1.1"/>
    <m/>
    <s v="Myös luonnollisille henkilöille"/>
    <m/>
    <s v="Maankäyttö- ja rakennuslaki (132/1999)"/>
    <x v="1"/>
    <s v="Pohjois-Karjala"/>
    <s v="10 001 - 20 000"/>
  </r>
  <r>
    <s v="Palvelut"/>
    <s v="Plupaus_Mikkeli_2020.xlsx"/>
    <x v="14"/>
    <s v="Rakennuslupa ja poikkeamishakemukset"/>
    <s v="Käsitellään lupapiste.fi -palvelun kautta, johon käyttäjä tunnistautuu sähköisesti. Kokonaan sähköinen palveluprosessi. Vastuualue: Rakennusvalvonta"/>
    <s v="Rakennuslupa"/>
    <x v="0"/>
    <s v="1.0"/>
    <m/>
    <m/>
    <m/>
    <s v="Maankäyttö- ja rakennuslaki (132/1999)"/>
    <x v="1"/>
    <s v="Etelä-Savo"/>
    <s v="40 001 - 100 000"/>
  </r>
  <r>
    <s v="Palvelut"/>
    <s v="Plupaus_Mäntt-Vilppula_2020.xlsx"/>
    <x v="67"/>
    <s v="Lupapalvelu"/>
    <s v="Erilaisten rakennushankkeiden sähköinen vireille saattaminen."/>
    <s v="Rakennuslupa"/>
    <x v="0"/>
    <s v="1.0"/>
    <m/>
    <s v="Myös luonnollisille henkilöille"/>
    <m/>
    <s v="Maankäyttö- ja rakennuslaki (132/1999)"/>
    <x v="1"/>
    <s v="Pirkanmaa"/>
    <s v="6 001 - 10000"/>
  </r>
  <r>
    <s v="Palvelut"/>
    <s v="Plupaus_Naantalinkaupunki_2020.xlsx"/>
    <x v="37"/>
    <s v="Rakennus- ja toimenpideluvat"/>
    <s v="Rakentamiseen liittyvät luvat, käytössä lupapiste.fi"/>
    <s v="Rakennuslupa"/>
    <x v="0"/>
    <s v="1.0"/>
    <m/>
    <s v="Myös luonnollisille henkilöille"/>
    <m/>
    <s v="Maankäyttö- ja rakennuslaki (132/1999)"/>
    <x v="1"/>
    <s v="Varsinais-Suomi"/>
    <s v="10 001 - 20 000"/>
  </r>
  <r>
    <s v="Palvelut"/>
    <s v="Plupaus_2021_Oulun kaupunki.xlsx"/>
    <x v="15"/>
    <s v="Rakennuslupa"/>
    <s v="Rakennusluvat myöntää rakennusvalvonta. Lupaa tarvitaan rakentamiseen, laajentamiseen, merkittäviin korjaustöihin ja käyttötarkoituksen muutokseen."/>
    <s v="Rakennuslupa"/>
    <x v="0"/>
    <s v="0.9"/>
    <m/>
    <m/>
    <s v="Vaaditaan valtakirja toisen asioinnin puolesta"/>
    <s v="Maankäyttö- ja rakennuslaki (132/1999)"/>
    <x v="1"/>
    <s v="Pohjois-Pohjanmaa"/>
    <s v="yli 100 000"/>
  </r>
  <r>
    <s v="Palvelut"/>
    <s v="Plupaus_2021_Paimion kaupunkin vastaus.xlsx"/>
    <x v="33"/>
    <s v="Lupapiste.fi"/>
    <m/>
    <s v="Rakennuslupa"/>
    <x v="0"/>
    <s v="1.1"/>
    <m/>
    <s v="Myös luonnollisille henkilöille"/>
    <m/>
    <s v="Maankäyttö- ja rakennuslaki (132/1999)"/>
    <x v="1"/>
    <s v="Varsinais-Suomi"/>
    <s v="10 001 - 20 000"/>
  </r>
  <r>
    <s v="Palvelut"/>
    <s v="Plupaus_2021_Paltamon kunta.xlsx"/>
    <x v="57"/>
    <s v="Rakennuslupa"/>
    <s v="Rakentamiseen liittyvien hakemusten lupakäsittely Lupapiste-palvelun kautta"/>
    <s v="Rakennuslupa"/>
    <x v="0"/>
    <s v="1.0"/>
    <s v="Myöhemmin"/>
    <s v="Myös luonnollisille henkilöille"/>
    <s v="resurssit"/>
    <s v="Maankäyttö- ja rakennuslaki (132/1999)"/>
    <x v="1"/>
    <s v="Kainuu"/>
    <s v="alle 6001"/>
  </r>
  <r>
    <s v="Palvelut"/>
    <s v="Plupaus_2021_Pielaveden kunta.xlsx"/>
    <x v="49"/>
    <s v="Rakennuslupa"/>
    <s v="Rakennusluvat myöntää rakennusvalvonta. Lupaa tarvitaan rakentamiseen, laajentamiseen, merkittäviin korjaustöihin ja käyttötarkoituksen muutokseen."/>
    <s v="Rakennuslupa"/>
    <x v="0"/>
    <s v="0.5"/>
    <s v="Myöhemmin"/>
    <s v="Myös luonnollisille henkilöille"/>
    <s v="Ohjelmistotoimittajasta johtuvat syyt"/>
    <s v="Maankäyttö- ja rakennuslaki (132/1999)"/>
    <x v="1"/>
    <s v="Pohjois-Savo"/>
    <s v="alle 6001"/>
  </r>
  <r>
    <s v="Palvelut"/>
    <s v="PLupaus_Porvoonkaupunki_2021.xlsx"/>
    <x v="6"/>
    <s v="Rakennuslupa"/>
    <s v="Rakennusluvat myöntää rakennusvalvonta. Lupaa tarvitaan rakentamiseen, laajentamiseen, merkittäviin korjaustöihin ja käyttötarkoituksen muutokseen."/>
    <s v="Rakennuslupa"/>
    <x v="0"/>
    <s v="1.0"/>
    <m/>
    <s v="Myös luonnollisille henkilöille"/>
    <m/>
    <s v="Maankäyttö- ja rakennuslaki (132/1999)"/>
    <x v="1"/>
    <s v="Uusimaa"/>
    <s v="40 001 - 100 000"/>
  </r>
  <r>
    <s v="Palvelut"/>
    <s v="PLupaus_Pyhäjärvi_2021.xlsx"/>
    <x v="16"/>
    <s v="Rakennuslupa"/>
    <m/>
    <s v="Rakennuslupa"/>
    <x v="0"/>
    <s v="0.9"/>
    <m/>
    <s v="Myös luonnollisille henkilöille"/>
    <m/>
    <s v="Maankäyttö- ja rakennuslaki (132/1999)"/>
    <x v="1"/>
    <s v="Pohjois-Pohjanmaa"/>
    <s v="alle 6001"/>
  </r>
  <r>
    <s v="Palvelut"/>
    <s v="Plupaus_2021_Raaseporin kaupunki.xlsx"/>
    <x v="25"/>
    <s v="Rakennusluvat"/>
    <s v="rakentamiseen liittyvä luvitus"/>
    <s v="Rakennuslupa"/>
    <x v="0"/>
    <s v="0.9"/>
    <m/>
    <s v="Myös luonnollisille henkilöille"/>
    <s v="tietokoneyhteyden/osaamisen puute, Lupapiste ohjelma"/>
    <s v="Maankäyttö- ja rakennuslaki (132/1999)"/>
    <x v="1"/>
    <s v="Uusimaa"/>
    <s v="20 001 - 40 000"/>
  </r>
  <r>
    <s v="Palvelut"/>
    <s v="palvelulupaus - elinkeinotoimintaa harjoittaville - VM - kysely.xlsx"/>
    <x v="27"/>
    <s v="Rakennusluvat"/>
    <s v="Rakentamiseeen liittyvät luvat, käytössä lupapiste.fi"/>
    <s v="Rakennuslupa"/>
    <x v="0"/>
    <s v="1.0"/>
    <m/>
    <s v="Myös luonnollisille henkilöille"/>
    <m/>
    <s v="Maankäyttö- ja rakennuslaki (132/1999)"/>
    <x v="1"/>
    <s v="Varsinais-Suomi"/>
    <s v="20 001 - 40 000"/>
  </r>
  <r>
    <s v="Palvelut"/>
    <s v="Plupaus_2021_Ranuan kunta_V2.xlsx"/>
    <x v="38"/>
    <s v="Rakennuslupa"/>
    <s v="Ohjeet, lomakkeet ja yhteystiedot"/>
    <s v="Rakennuslupa"/>
    <x v="0"/>
    <s v="1.0"/>
    <m/>
    <s v="Myös luonnollisille henkilöille"/>
    <m/>
    <s v="Maankäyttö- ja rakennuslaki (132/1999)"/>
    <x v="1"/>
    <s v="Lappi"/>
    <s v="alle 6001"/>
  </r>
  <r>
    <s v="Palvelut"/>
    <s v="Plupaus_Rautalampi_2020.xlsx"/>
    <x v="62"/>
    <s v="Rakennusvalvonnan rakennusluvat"/>
    <s v="Toimenpiteet, jotka lain tai rakennusjärjestyksen mukaan vaativat kunnan rakennusvalvonnan myöntämän rakennusluvan."/>
    <s v="Rakennuslupa"/>
    <x v="0"/>
    <s v="0.3"/>
    <s v="Q4/2021"/>
    <s v="Myös luonnollisille henkilöille"/>
    <m/>
    <s v="Maankäyttö- ja rakennuslaki (132/1999)"/>
    <x v="1"/>
    <s v="Pohjois-Savo"/>
    <s v="alle 6001"/>
  </r>
  <r>
    <s v="Palvelut"/>
    <s v="Plupaus_2021_Ristijärven kunta.xlsx"/>
    <x v="17"/>
    <s v="Lupapiste; rakennuslupien sähköinen käsittely"/>
    <s v="Rakennulupasovellus; kansalainen voi hakea rakentamiseen liittyviä lupia"/>
    <s v="Rakennuslupa"/>
    <x v="0"/>
    <s v="1.0"/>
    <s v="Q2/2020"/>
    <s v="Myös luonnollisille henkilöille"/>
    <m/>
    <s v="Maankäyttö- ja rakennuslaki (132/1999)"/>
    <x v="1"/>
    <s v="Kainuu"/>
    <s v="alle 6001"/>
  </r>
  <r>
    <s v="Palvelut"/>
    <s v="Plupaus_RISTIJARVI_2020.xlsx"/>
    <x v="17"/>
    <s v="Lupapiste; rakennuslupien sähköinen käsittely"/>
    <s v="Rakennulupasovellus; kansalainen voi hakea rakentamiseen liittyviä lupia"/>
    <s v="Rakennuslupa"/>
    <x v="0"/>
    <s v="1.0"/>
    <s v="Q2/2020"/>
    <s v="Myös luonnollisille henkilöille"/>
    <m/>
    <s v="Maankäyttö- ja rakennuslaki (132/1999)"/>
    <x v="1"/>
    <s v="Kainuu"/>
    <s v="alle 6001"/>
  </r>
  <r>
    <s v="Palvelut"/>
    <s v="Plupaus_2021_Rovaniemi (1).xlsx"/>
    <x v="18"/>
    <s v="Rakennusvalvonnan luvat"/>
    <s v="Rakennuslupa, toimenpidelupa, purkamislupa, maisematyölupa, tietyt poikkeamisluvat sekä ilmoitukset ovat Trimble Locus järjestelmässä."/>
    <s v="Rakennuslupa"/>
    <x v="0"/>
    <s v="1.0"/>
    <m/>
    <s v="Myös luonnollisille henkilöille"/>
    <s v="Asiakkaan pitää lisäksi tuoda pääpiirustukset ja LVI-piirustukset paperisena koska ei vielä sähköinen arkistointi käytössä. Sähköinen leimaus ja sähköinen allekirjoitus ei vielä käytössä (rakennusluvat)."/>
    <s v="Maankäyttö- ja rakennuslaki (132/1999)"/>
    <x v="1"/>
    <s v="Lappi"/>
    <s v="40 001 - 100 000"/>
  </r>
  <r>
    <s v="Palvelut"/>
    <s v="PLupaus_Ruokolahden kunta_2021.xlsx"/>
    <x v="61"/>
    <s v="Rakennusluvat"/>
    <s v="Lupapiste.fi"/>
    <s v="Rakennuslupa"/>
    <x v="0"/>
    <s v="1.0"/>
    <m/>
    <s v="Myös luonnollisille henkilöille"/>
    <m/>
    <s v="Maankäyttö- ja rakennuslaki (132/1999)"/>
    <x v="1"/>
    <s v="Etelä-Karjala"/>
    <s v="alle 6001"/>
  </r>
  <r>
    <s v="Palvelut"/>
    <s v="Plupaus_Tampereen_kaupunki_2020.xlsx"/>
    <x v="51"/>
    <s v="Rakennusvalvonnan luvat (lupapiste)"/>
    <s v="Rakennuslupa, purkamislupa ja maisematyölupa"/>
    <s v="Rakennuslupa"/>
    <x v="0"/>
    <s v="1.0"/>
    <s v="Q1/2022"/>
    <s v="Myös luonnollisille henkilöille"/>
    <s v="Taustaprosessit ja -teknologia"/>
    <s v="Maankäyttö- ja rakennuslaki (132/1999)"/>
    <x v="1"/>
    <s v="Pirkanmaa"/>
    <s v="yli 100 000"/>
  </r>
  <r>
    <s v="Palvelut"/>
    <s v="Plupaus_Teuvan kunta_2020.xlsx"/>
    <x v="19"/>
    <s v="Rakennus- ja toimenpidelupahakemus"/>
    <s v="Voi hakea rakennus- tai toimenpidelupaa"/>
    <s v="Rakennuslupa"/>
    <x v="0"/>
    <s v="0.3"/>
    <s v="Myöhemmin"/>
    <s v="Myös luonnollisille henkilöille"/>
    <m/>
    <s v="Maankäyttö- ja rakennuslaki (132/1999)"/>
    <x v="2"/>
    <s v="Etelä-Pohjanmaa"/>
    <s v="alle 6001"/>
  </r>
  <r>
    <s v="Palvelut"/>
    <s v="Plupaus_2021_Turun kaupunki.xlsx"/>
    <x v="20"/>
    <s v="Rakennuslupa"/>
    <s v="Rakennusluvat myöntää rakennusvalvonta. Lupaa tarvitaan rakentamiseen, laajentamiseen, merkittäviin korjaustöihin ja käyttötarkoituksen muutokseen."/>
    <s v="Rakennuslupa"/>
    <x v="0"/>
    <s v="1.0"/>
    <m/>
    <s v="Myös luonnollisille henkilöille"/>
    <m/>
    <s v="Maankäyttö- ja rakennuslaki (132/1999)"/>
    <x v="1"/>
    <s v="Varsinais-Suomi"/>
    <s v="yli 100 000"/>
  </r>
  <r>
    <s v="Palvelut"/>
    <s v="Plupaus_2021_Utajärven kunta.xlsx"/>
    <x v="3"/>
    <s v="Rakennuslupa"/>
    <s v="Kaikki rakentaminen on luvanvaraista. Rakentamiseen tarvitaan joko rakennus-, toimenpide- tai ilmoituslupa."/>
    <s v="Rakennuslupa"/>
    <x v="0"/>
    <s v="1.0"/>
    <m/>
    <s v="Myös luonnollisille henkilöille"/>
    <m/>
    <s v="Maankäyttö- ja rakennuslaki (132/1999)"/>
    <x v="1"/>
    <s v="Pohjois-Pohjanmaa"/>
    <s v="alle 6001"/>
  </r>
  <r>
    <s v="Palvelut"/>
    <s v="PLupaus_Vaasa_2021.xlsx"/>
    <x v="9"/>
    <s v="Rakennuslupa"/>
    <s v="Rakennuslupaa voi hakea sähköisessä palvelussa, epermit"/>
    <s v="Rakennuslupa"/>
    <x v="0"/>
    <s v="1.0"/>
    <m/>
    <s v="Myös luonnollisille henkilöille"/>
    <m/>
    <s v="Maankäyttö- ja rakennuslaki (132/1999)"/>
    <x v="1"/>
    <s v="Pohjanmaa"/>
    <s v="40 001 - 100 000"/>
  </r>
  <r>
    <s v="Palvelut"/>
    <s v="Vihdin kunnan YritysDigi VM palvelulupaus 2021.xlsx"/>
    <x v="55"/>
    <s v="Rakentamiseen liittyvät lupapalvelut"/>
    <s v="Rakennuslupien myöntäminen"/>
    <s v="Rakennuslupa"/>
    <x v="0"/>
    <s v="1.0"/>
    <m/>
    <s v="Myös luonnollisille henkilöille"/>
    <m/>
    <s v="Maankäyttö- ja rakennuslaki (132/1999)"/>
    <x v="1"/>
    <s v="Uusimaa"/>
    <s v="20 001 - 40 000"/>
  </r>
  <r>
    <s v="Palvelut"/>
    <s v="Plupaus_2021_Ylöjärven kaupunki.xlsx"/>
    <x v="32"/>
    <s v="Rakennuslupa"/>
    <s v="Rakennuslupa hakemuksineen hoidetaan kokonaisuudessaan Lupapiste -palvelussa&quot;&quot;"/>
    <s v="Rakennuslupa"/>
    <x v="0"/>
    <s v="yli 1.1"/>
    <m/>
    <s v="Myös luonnollisille henkilöille"/>
    <m/>
    <s v="Maankäyttö- ja rakennuslaki (132/1999)"/>
    <x v="1"/>
    <s v="Pirkanmaa"/>
    <s v="20 001 - 40 000"/>
  </r>
  <r>
    <s v="Palvelut"/>
    <s v="PLupaus_Helsinginkaupunki_2021.xlsx"/>
    <x v="8"/>
    <s v="Märkätilamuutosten rakennuslupa"/>
    <s v="Kylpyhuone, sauna ja suihkuhuone ovat kaikki märkätiloja. Osa niiden remonteista on luvanvaraisia."/>
    <s v="Rakennuslupa"/>
    <x v="0"/>
    <s v="0.5"/>
    <m/>
    <m/>
    <m/>
    <s v="Maankäyttö- ja rakennuslaki (132/1999)"/>
    <x v="1"/>
    <s v="Uusimaa"/>
    <s v="yli 100 000"/>
  </r>
  <r>
    <s v="Palvelut"/>
    <s v="PLupaus_Helsinginkaupunki_2021.xlsx"/>
    <x v="8"/>
    <s v="Suunnittelutarveratkaisu"/>
    <s v="Kiinteistön omistaja tai haltija voi hakea suunnittelutarveratkaisua"/>
    <s v="Rakennuslupa suunnittelutarveratkaisualueelle"/>
    <x v="0"/>
    <s v="0.5"/>
    <m/>
    <s v="Myös luonnollisille henkilöille"/>
    <m/>
    <s v="Maankäyttö- ja rakennuslaki (132/1999)"/>
    <x v="1"/>
    <s v="Uusimaa"/>
    <s v="yli 100 000"/>
  </r>
  <r>
    <s v="Palvelut"/>
    <s v="PLupaus_Jämsä_2021.xlsx"/>
    <x v="42"/>
    <s v="Kaavoitus- suunnittelutarveratkaisu"/>
    <s v="Asiakas hakee lupaa lupapiste.fi palvelun kautta"/>
    <s v="Rakennuslupa suunnittelutarveratkaisualueelle"/>
    <x v="0"/>
    <s v="0.9"/>
    <s v="Myöhemmin"/>
    <s v="Myös luonnollisille henkilöille"/>
    <m/>
    <s v="Maankäyttö- ja rakennuslaki (132/1999)"/>
    <x v="1"/>
    <s v="Keski-Suomi"/>
    <s v="20 001 - 40 000"/>
  </r>
  <r>
    <s v="Palvelut"/>
    <s v="Plupaus_Kankaanpään kaupunki_2020.xlsx"/>
    <x v="40"/>
    <s v="Suunnittelutarveluvat"/>
    <s v="Lupa joka mahdollistaa rakennusluvan hakemisen suunnittelutarvealueella"/>
    <s v="Rakennuslupa suunnittelutarveratkaisualueelle"/>
    <x v="0"/>
    <s v="0.3"/>
    <s v="Q4/2021"/>
    <s v="Myös luonnollisille henkilöille"/>
    <m/>
    <s v="Maankäyttö- ja rakennuslaki (132/1999)"/>
    <x v="1"/>
    <s v="Satakunta"/>
    <s v="10 001 - 20 000"/>
  </r>
  <r>
    <s v="Palvelut"/>
    <s v="Plupaus_Kuopio_2021.xlsx"/>
    <x v="2"/>
    <s v="Suunnittelutarveratkaisu tai poikkeamispäätös"/>
    <s v="Rakennusluvan hakeminen voi tietyissä tilanteissa edellyttää suunnittelutarveratkaisua tai poikkeamispäätöstä."/>
    <s v="Rakennuslupa suunnittelutarveratkaisualueelle"/>
    <x v="0"/>
    <s v="0.5"/>
    <s v="Q4/2022"/>
    <s v="Myös luonnollisille henkilöille"/>
    <m/>
    <s v="Maankäyttö- ja rakennuslaki (132/1999)"/>
    <x v="1"/>
    <s v="Pohjois-Savo"/>
    <s v="yli 100 000"/>
  </r>
  <r>
    <s v="Palvelut"/>
    <s v="PLupaus_Pyhäjärvi_2021.xlsx"/>
    <x v="16"/>
    <s v="Poikkeamislupa kaavamääräyksistä, suunnittelutarveratkaisu"/>
    <m/>
    <s v="Rakennuslupa suunnittelutarveratkaisualueelle"/>
    <x v="0"/>
    <s v="0.3"/>
    <s v="Q4/2022"/>
    <s v="Myös luonnollisille henkilöille"/>
    <m/>
    <s v="Maankäyttö- ja rakennuslaki (132/1999)"/>
    <x v="1"/>
    <s v="Pohjois-Pohjanmaa"/>
    <s v="alle 6001"/>
  </r>
  <r>
    <s v="Palvelut"/>
    <s v="Plupaus_2021_Ranuan kunta_V2.xlsx"/>
    <x v="38"/>
    <s v="Rakennuslupa suunnittelutarveratkaisualueelle"/>
    <s v="Ohjeet, lomakkeet ja yhteystiedot"/>
    <s v="Rakennuslupa suunnittelutarveratkaisualueelle"/>
    <x v="0"/>
    <s v="1.0"/>
    <m/>
    <s v="Myös luonnollisille henkilöille"/>
    <m/>
    <s v="Maankäyttö- ja rakennuslaki (132/1999)"/>
    <x v="1"/>
    <s v="Lappi"/>
    <s v="alle 6001"/>
  </r>
  <r>
    <s v="Palvelut"/>
    <s v="Plupaus_2021_Ristijärven kunta.xlsx"/>
    <x v="17"/>
    <s v="Suunnittelutarveratkaisu"/>
    <m/>
    <s v="Rakennuslupa suunnittelutarveratkaisualueelle"/>
    <x v="0"/>
    <s v="Ei digitoteutusta"/>
    <s v="Q1/2022"/>
    <s v="Myös luonnollisille henkilöille"/>
    <m/>
    <s v="Maankäyttö- ja rakennuslaki (132/1999)"/>
    <x v="1"/>
    <s v="Kainuu"/>
    <s v="alle 6001"/>
  </r>
  <r>
    <s v="Palvelut"/>
    <s v="Plupaus_RISTIJARVI_2020.xlsx"/>
    <x v="17"/>
    <s v="Suunnittelutarveratkaisu"/>
    <m/>
    <s v="Rakennuslupa suunnittelutarveratkaisualueelle"/>
    <x v="0"/>
    <s v="Ei digitoteutusta"/>
    <s v="Q1/2022"/>
    <s v="Myös luonnollisille henkilöille"/>
    <m/>
    <s v="Maankäyttö- ja rakennuslaki (132/1999)"/>
    <x v="1"/>
    <s v="Kainuu"/>
    <s v="alle 6001"/>
  </r>
  <r>
    <s v="Palvelut"/>
    <s v="Plupaus_2021_Rovaniemi (1).xlsx"/>
    <x v="18"/>
    <s v="Suunnittelutarveratkaisut"/>
    <s v="Hakemuksen voi toimittaa sähköisen lupapalvelun kautta (+ paperisena). Suurin osa haetaan jo sähköisesti (käyttäjätunnus + salasana). Päätös menee lupapalvelun + mutta usein myös paperina. Digilomakkeen käyttöasteen nostaminen tavoite."/>
    <s v="Rakennuslupa suunnittelutarveratkaisualueelle"/>
    <x v="0"/>
    <s v="0.9"/>
    <m/>
    <s v="Myös luonnollisille henkilöille"/>
    <s v="Vahva tunnistautuminen puuttuu"/>
    <s v="Maankäyttö- ja rakennuslaki (132/1999)"/>
    <x v="1"/>
    <s v="Lappi"/>
    <s v="40 001 - 100 000"/>
  </r>
  <r>
    <s v="Palvelut"/>
    <s v="PLupaus_Ruokolahden kunta_2021.xlsx"/>
    <x v="61"/>
    <s v="Rakennuslupa suunnittelutarveratkaisualueelle"/>
    <s v="Lupapiste.fi"/>
    <s v="Rakennuslupa suunnittelutarveratkaisualueelle"/>
    <x v="0"/>
    <s v="1.0"/>
    <m/>
    <s v="Myös luonnollisille henkilöille"/>
    <m/>
    <s v="Maankäyttö- ja rakennuslaki (132/1999)"/>
    <x v="1"/>
    <s v="Etelä-Karjala"/>
    <s v="alle 6001"/>
  </r>
  <r>
    <s v="Palvelut"/>
    <s v="Plupaus_2021_Utajärven kunta.xlsx"/>
    <x v="3"/>
    <s v="Suunnittelutarveratkaisu tai poikkeamispäätös"/>
    <s v="Suunnittelutarveratkaisua ja poikkeamispäätöstä on haettava kunnan määräämältä viranomaiselta ennen rakennusluvan hakemista."/>
    <s v="Rakennuslupa suunnittelutarveratkaisualueelle"/>
    <x v="0"/>
    <s v="1.0"/>
    <m/>
    <s v="Myös luonnollisille henkilöille"/>
    <m/>
    <s v="Maankäyttö- ja rakennuslaki (132/1999)"/>
    <x v="1"/>
    <s v="Pohjois-Pohjanmaa"/>
    <s v="alle 6001"/>
  </r>
  <r>
    <s v="Palvelut"/>
    <s v="PLupaus_Vaasa_2021.xlsx"/>
    <x v="9"/>
    <s v="Suunnittelutarveratkaisu"/>
    <s v="Suunnittelutarveratkaisun hakemista työstetään parhaillaan myös epermitiin."/>
    <s v="Rakennuslupa suunnittelutarveratkaisualueelle"/>
    <x v="0"/>
    <s v="0.9"/>
    <m/>
    <s v="Myös luonnollisille henkilöille"/>
    <m/>
    <s v="Maankäyttö- ja rakennuslaki (132/1999)"/>
    <x v="1"/>
    <s v="Pohjanmaa"/>
    <s v="40 001 - 100 000"/>
  </r>
  <r>
    <s v="Palvelut"/>
    <s v="PLupaus_Helsinginkaupunki_2021.xlsx"/>
    <x v="8"/>
    <s v="Rakennuspiirustusten myyntipalvelu"/>
    <s v="Helsingin rakennusvalvonta arkistoi Helsingin rakennushankkeisiin liittyviä piirustuksia ja lupa-asiakirjoja. Niihin voi tutustua kaupunkiympäristön asiakaspalvelun arkistossa sekä niistä voi ostaa kopioita arkistosta tai sähköisestä Lupapiste Kaupasta."/>
    <s v="Rakennuspiirustukset"/>
    <x v="3"/>
    <m/>
    <m/>
    <s v="Myös luonnollisille henkilöille"/>
    <m/>
    <s v="Maankäyttö- ja rakennuslaki (132/1999)"/>
    <x v="1"/>
    <s v="Uusimaa"/>
    <s v="yli 100 000"/>
  </r>
  <r>
    <s v="Palvelut"/>
    <s v="Plupaus_Kuopio_2021.xlsx"/>
    <x v="2"/>
    <s v="Rakennusvalvonnan arkistopalvelut"/>
    <s v="Tietopalvelu rakennusvalvonnan arkistosta"/>
    <s v="Rakennuspiirustukset"/>
    <x v="2"/>
    <s v="1.0"/>
    <m/>
    <s v="Myös luonnollisille henkilöille"/>
    <m/>
    <s v="Maankäyttö- ja rakennuslaki (132/1999)"/>
    <x v="1"/>
    <s v="Pohjois-Savo"/>
    <s v="yli 100 000"/>
  </r>
  <r>
    <s v="Palvelut"/>
    <s v="Plupaus_2021_Rovaniemi (1).xlsx"/>
    <x v="18"/>
    <s v="Rakennusvalvonnan arkistopalvelu"/>
    <s v="Asiakas voi tilata arkistosta materiaalia. Voidaan toimittaa joko sähköpostilla tai paperilla asiakkaalle."/>
    <s v="Rakennuspiirustukset"/>
    <x v="2"/>
    <s v="0.3"/>
    <s v="Myöhemmin"/>
    <s v="Myös luonnollisille henkilöille"/>
    <s v="Arkistoa ei ole vielä digitoitu."/>
    <s v="Maankäyttö- ja rakennuslaki (132/1999)"/>
    <x v="1"/>
    <s v="Lappi"/>
    <s v="40 001 - 100 000"/>
  </r>
  <r>
    <s v="Palvelut"/>
    <s v="Plupaus_2021_Turun kaupunki.xlsx"/>
    <x v="20"/>
    <s v="Rakennuspiirustukset"/>
    <s v="Rakennuspiirustusten myynti asiakkaille"/>
    <s v="Rakennuspiirustukset"/>
    <x v="3"/>
    <s v="0.9"/>
    <m/>
    <s v="Myös luonnollisille henkilöille"/>
    <s v="Uusi automatisoidumpi piirustusten selailu- ja myyntipalvelu on kilpailutusvaiheessa."/>
    <s v="Maankäyttö- ja rakennuslaki (132/1999)"/>
    <x v="1"/>
    <s v="Varsinais-Suomi"/>
    <s v="yli 100 000"/>
  </r>
  <r>
    <s v="Palvelut"/>
    <s v="Plupaus_2021_Turun kaupunki.xlsx"/>
    <x v="20"/>
    <s v="Rakennuslupa- ja suunnittelukarttaaineistot"/>
    <s v="Kartta-, ilmakuva- ja maanpintamalliaineistot esimerkiksi suunnittelutöiden lähtöaineistoksi"/>
    <s v="Rakennuspiirustukset"/>
    <x v="3"/>
    <s v="0.9"/>
    <m/>
    <s v="Myös luonnollisille henkilöille"/>
    <m/>
    <s v="Maankäyttö- ja rakennuslaki (132/1999)"/>
    <x v="1"/>
    <s v="Varsinais-Suomi"/>
    <s v="yli 100 000"/>
  </r>
  <r>
    <s v="Palvelut"/>
    <s v="Plupaus_2021_Utajärven kunta.xlsx"/>
    <x v="3"/>
    <s v="Rakennusvalvonnan arkistopalvelut"/>
    <s v="Rakennusvalvonnan arkisto on tietovarasto, jonka asiakirjat ovat julkisia. Rakennusvalvonnan arkisto sisältää luvanvaraisten rakennushankkeiden lupapäätökset liitteineen. Lisäksi arkistosta löytyvät mm. loppukatselmuspöytäkirjat ja energiatodistukset."/>
    <s v="Rakennuspiirustukset"/>
    <x v="3"/>
    <s v="0.3"/>
    <s v="Q1/2022"/>
    <s v="Myös luonnollisille henkilöille"/>
    <m/>
    <s v="Maankäyttö- ja rakennuslaki (132/1999)"/>
    <x v="1"/>
    <s v="Pohjois-Pohjanmaa"/>
    <s v="alle 6001"/>
  </r>
  <r>
    <s v="Palvelut"/>
    <s v="PLupaus_Helsinginkaupunki_2021.xlsx"/>
    <x v="8"/>
    <s v="Rakennusrasite- ja kiinteistön yhteisjärjestelypäätökset"/>
    <s v="Kiinteistöjen välisten oikeuksien perustaminen"/>
    <s v="Rakennusrasite"/>
    <x v="3"/>
    <s v="0.3"/>
    <m/>
    <s v="Myös luonnollisille henkilöille"/>
    <m/>
    <s v="Maankäyttö- ja rakennuslaki (132/1999)"/>
    <x v="1"/>
    <s v="Uusimaa"/>
    <s v="yli 100 000"/>
  </r>
  <r>
    <s v="Palvelut"/>
    <s v="PLupaus_Helsinginkaupunki_2021.xlsx"/>
    <x v="8"/>
    <s v="Rasitetoimitus"/>
    <s v="Tonttia varten voidaan perustaa rasite toisen tontin alueelle. Rasitteella tarkoitetaan pysyvää oikeutta esimerkiksi kulkuyhteyteen, ajoneuvojen pitämiseen ja vesi-, viemäri-, sähkö- tai muun johdon sijoittamiseen."/>
    <s v="Rakennusrasite"/>
    <x v="3"/>
    <s v="0.5"/>
    <m/>
    <m/>
    <s v="Pieni volyymi"/>
    <s v="Maankäyttö- ja rakennuslaki (132/1999)"/>
    <x v="1"/>
    <s v="Uusimaa"/>
    <s v="yli 100 000"/>
  </r>
  <r>
    <s v="Palvelut"/>
    <s v="Plupaus_Kuopio_2021.xlsx"/>
    <x v="2"/>
    <s v="Rasitetoimitus"/>
    <s v="Rasitetoimituksessa käsitellään kiinteistörasitteita eli maahan kohdistuvia oikeuksia."/>
    <s v="Rakennusrasite"/>
    <x v="1"/>
    <s v="1.0"/>
    <m/>
    <s v="Myös luonnollisille henkilöille"/>
    <m/>
    <s v="Maankäyttö- ja rakennuslaki (132/1999)"/>
    <x v="1"/>
    <s v="Pohjois-Savo"/>
    <s v="yli 100 000"/>
  </r>
  <r>
    <s v="Palvelut"/>
    <s v="Plupaus_2021_Ranuan kunta_V2.xlsx"/>
    <x v="38"/>
    <s v="Rakennusrasite"/>
    <s v="Ohjeet, lomakkeet ja yhteystiedot"/>
    <s v="Rakennusrasite"/>
    <x v="0"/>
    <s v="1.0"/>
    <m/>
    <s v="Myös luonnollisille henkilöille"/>
    <m/>
    <s v="Maankäyttö- ja rakennuslaki (132/1999)"/>
    <x v="1"/>
    <s v="Lappi"/>
    <s v="alle 6001"/>
  </r>
  <r>
    <s v="Palvelut"/>
    <s v="PLupaus_Ruokolahden kunta_2021.xlsx"/>
    <x v="61"/>
    <s v="Rakennusrasite"/>
    <s v="Lupapiste.fi"/>
    <s v="Rakennusrasite"/>
    <x v="0"/>
    <s v="1.0"/>
    <m/>
    <s v="Myös luonnollisille henkilöille"/>
    <m/>
    <s v="Maankäyttö- ja rakennuslaki (132/1999)"/>
    <x v="1"/>
    <s v="Etelä-Karjala"/>
    <s v="alle 6001"/>
  </r>
  <r>
    <s v="Palvelut"/>
    <s v="PLupaus_Vaasa_2021.xlsx"/>
    <x v="9"/>
    <s v="Rakennusrasite"/>
    <s v="Rakennusrasitetta haetaan luvan yhteydessä. Käytössä sähköposti ja Kaarle."/>
    <s v="Rakennusrasite"/>
    <x v="0"/>
    <s v="1.0"/>
    <m/>
    <s v="Myös luonnollisille henkilöille"/>
    <m/>
    <s v="Maankäyttö- ja rakennuslaki (132/1999)"/>
    <x v="1"/>
    <s v="Pohjanmaa"/>
    <s v="40 001 - 100 000"/>
  </r>
  <r>
    <s v="Palvelut"/>
    <s v="PLupaus_Helsinginkaupunki_2021.xlsx"/>
    <x v="8"/>
    <s v="Rakennusvalvontamittaukset"/>
    <s v="Rakennuksen paikan merkinnät ja sijaintikatselmukset"/>
    <s v="Rakennusvalvonta"/>
    <x v="2"/>
    <s v="1.0"/>
    <m/>
    <s v="Myös luonnollisille henkilöille"/>
    <m/>
    <s v="Maankäyttö- ja rakennuslaki (132/1999)"/>
    <x v="1"/>
    <s v="Uusimaa"/>
    <s v="yli 100 000"/>
  </r>
  <r>
    <s v="Palvelut"/>
    <s v="PLupaus_Iinkunta_2020.xlsx"/>
    <x v="60"/>
    <s v="Rakennusvalvonta"/>
    <s v="Rakennus-, toimenpide- ja poikkeamisluvat, maisematyöluvat."/>
    <s v="Rakennusvalvonta"/>
    <x v="0"/>
    <s v="0.9"/>
    <m/>
    <s v="Myös luonnollisille henkilöille"/>
    <m/>
    <s v="Maankäyttö- ja rakennuslaki (132/1999)"/>
    <x v="1"/>
    <s v="Pohjois-Pohjanmaa"/>
    <s v="6 001 - 10000"/>
  </r>
  <r>
    <s v="Palvelut"/>
    <s v="Plupaus_Kankaanpään kaupunki_2020.xlsx"/>
    <x v="40"/>
    <s v="Mittaustoimiston palvelut"/>
    <s v="Rajojen näytöt,merkkaukset ja mittaukset"/>
    <s v="Rakennusvalvonta"/>
    <x v="2"/>
    <s v="Ei digitoteutusta"/>
    <m/>
    <s v="Myös luonnollisille henkilöille"/>
    <m/>
    <s v="Maankäyttö- ja rakennuslaki (132/1999)"/>
    <x v="1"/>
    <s v="Satakunta"/>
    <s v="10 001 - 20 000"/>
  </r>
  <r>
    <s v="Palvelut"/>
    <s v="Plupaus_KOLARIN Kunta_2020.xlsx"/>
    <x v="53"/>
    <s v="Rakennusvalvonta"/>
    <s v="Lupapiste.fi käytössä, sähköinen työtila rakennuslupa-asioiden hoitamiseen"/>
    <s v="Rakennusvalvonta"/>
    <x v="0"/>
    <s v="1.0"/>
    <m/>
    <s v="Myös luonnollisille henkilöille"/>
    <s v="Rekisteröityminen vaatiin verkkopankkitunnukset tai mobiilivarmenteen."/>
    <s v="Maankäyttö- ja rakennuslaki (132/1999)"/>
    <x v="1"/>
    <s v="Lappi"/>
    <s v="alle 6001"/>
  </r>
  <r>
    <s v="Palvelut"/>
    <s v="Plupaus_2021_Ranuan kunta_V2.xlsx"/>
    <x v="38"/>
    <s v="Rakennusvalvontamittaukset"/>
    <s v="Ohjeet, lomakkeet ja yhteystiedot"/>
    <s v="Rakennusvalvonta"/>
    <x v="0"/>
    <s v="1.0"/>
    <m/>
    <s v="Myös luonnollisille henkilöille"/>
    <m/>
    <s v="Maankäyttö- ja rakennuslaki (132/1999)"/>
    <x v="1"/>
    <s v="Lappi"/>
    <s v="alle 6001"/>
  </r>
  <r>
    <s v="Palvelut"/>
    <s v="Plupaus_2021_Rovaniemi (1).xlsx"/>
    <x v="18"/>
    <s v="Mittauspalvelu"/>
    <s v="Esim. rakennuslupaan liittyvä mittaaminen yms. rakentamiseen liittyvä mittaaminen."/>
    <s v="Rakennusvalvonta"/>
    <x v="0"/>
    <s v="Ei digitoteutusta"/>
    <m/>
    <s v="Myös luonnollisille henkilöille"/>
    <m/>
    <s v="Maankäyttö- ja rakennuslaki (132/1999)"/>
    <x v="1"/>
    <s v="Lappi"/>
    <s v="40 001 - 100 000"/>
  </r>
  <r>
    <s v="Palvelut"/>
    <s v="PLupaus_Ruokolahden kunta_2021.xlsx"/>
    <x v="61"/>
    <s v="Rakennusvalvontamittaukset"/>
    <s v="Lupapiste.fi"/>
    <s v="Rakennusvalvonta"/>
    <x v="0"/>
    <s v="1.0"/>
    <m/>
    <s v="Myös luonnollisille henkilöille"/>
    <m/>
    <s v="Maankäyttö- ja rakennuslaki (132/1999)"/>
    <x v="1"/>
    <s v="Etelä-Karjala"/>
    <s v="alle 6001"/>
  </r>
  <r>
    <s v="Palvelut"/>
    <s v="Plupaus_2021_Turun kaupunki.xlsx"/>
    <x v="20"/>
    <s v="Rakennusvalvontamittaukset"/>
    <s v="Aidan merkitseminen, rajan osoittaminen maastoon, rakennuksen paikan merkintä sekä sijaintikatselmukset"/>
    <s v="Rakennusvalvonta"/>
    <x v="0"/>
    <s v="0.9"/>
    <m/>
    <s v="Myös luonnollisille henkilöille"/>
    <m/>
    <s v="Maankäyttö- ja rakennuslaki (132/1999)"/>
    <x v="1"/>
    <s v="Varsinais-Suomi"/>
    <s v="yli 100 000"/>
  </r>
  <r>
    <s v="Palvelut"/>
    <s v="PLupaus_Vaasa_2021.xlsx"/>
    <x v="9"/>
    <s v="Rakennusvalvontamittaukset"/>
    <s v="Klas Blom"/>
    <s v="Rakennusvalvonta"/>
    <x v="0"/>
    <s v="1.0"/>
    <m/>
    <s v="Myös luonnollisille henkilöille"/>
    <m/>
    <s v="Maankäyttö- ja rakennuslaki (132/1999)"/>
    <x v="1"/>
    <s v="Pohjanmaa"/>
    <s v="40 001 - 100 000"/>
  </r>
  <r>
    <s v="Palvelut"/>
    <s v="Plupaus_ALAVUS_2020.xlsx"/>
    <x v="12"/>
    <s v="Poikkeamisluvat"/>
    <s v="Kun tarvitaan lupaa poiketa kaavan asettamista määräyksistä haetaan lupa lupapiste.fi -palvelusta"/>
    <s v="Rakentamisen poikkeuslupa"/>
    <x v="0"/>
    <s v="1.1"/>
    <m/>
    <s v="Myös luonnollisille henkilöille"/>
    <m/>
    <s v="Maankäyttö- ja rakennuslaki (132/1999)"/>
    <x v="1"/>
    <s v="Pohjois-Pohjanmaa"/>
    <s v="alle 6001"/>
  </r>
  <r>
    <s v="Palvelut"/>
    <s v="Plupaus_Kankaanpään kaupunki_2020.xlsx"/>
    <x v="40"/>
    <s v="Poikkeamisluvat"/>
    <s v="Luvalla haetaan poikkeusta rakentaa kaavan vastaisesti"/>
    <s v="Rakentamisen poikkeuslupa"/>
    <x v="0"/>
    <s v="0.3"/>
    <s v="Q4/2021"/>
    <s v="Myös luonnollisille henkilöille"/>
    <m/>
    <s v="Maankäyttö- ja rakennuslaki (132/1999)"/>
    <x v="1"/>
    <s v="Satakunta"/>
    <s v="10 001 - 20 000"/>
  </r>
  <r>
    <s v="Palvelut"/>
    <s v="Plupaus_2021_Lieksan kaupunki.xlsx"/>
    <x v="46"/>
    <s v="MRL:n mukaisen poikkeamisluvan myöntäminen"/>
    <m/>
    <s v="Rakentamisen poikkeuslupa"/>
    <x v="0"/>
    <s v="1.1"/>
    <m/>
    <s v="Myös luonnollisille henkilöille"/>
    <m/>
    <s v="Maankäyttö- ja rakennuslaki (132/1999)"/>
    <x v="1"/>
    <s v="Pohjois-Karjala"/>
    <s v="10 001 - 20 000"/>
  </r>
  <r>
    <s v="Palvelut"/>
    <s v="Plupaus_2021_Paltamon kunta.xlsx"/>
    <x v="57"/>
    <s v="Poikkeamislupa"/>
    <s v="Lupakäsittely kaavamääräyksistä poikkevaan rakentamiseen"/>
    <s v="Rakentamisen poikkeuslupa"/>
    <x v="0"/>
    <s v="0.5"/>
    <s v="Myöhemmin"/>
    <s v="Myös luonnollisille henkilöille"/>
    <s v="resurssit"/>
    <s v="Maankäyttö- ja rakennuslaki (132/1999)"/>
    <x v="1"/>
    <s v="Kainuu"/>
    <s v="alle 6001"/>
  </r>
  <r>
    <s v="Palvelut"/>
    <s v="Plupaus_2021_Ranuan kunta_V2.xlsx"/>
    <x v="38"/>
    <s v="Rakentamisen poikkeuslupa"/>
    <s v="Ohjeet, lomakkeet ja yhteystiedot"/>
    <s v="Rakentamisen poikkeuslupa"/>
    <x v="0"/>
    <s v="1.0"/>
    <m/>
    <s v="Myös luonnollisille henkilöille"/>
    <m/>
    <s v="Maankäyttö- ja rakennuslaki (132/1999)"/>
    <x v="1"/>
    <s v="Lappi"/>
    <s v="alle 6001"/>
  </r>
  <r>
    <s v="Palvelut"/>
    <s v="Plupaus_2021_Ristijärven kunta.xlsx"/>
    <x v="17"/>
    <s v="Poikkeamislupa"/>
    <m/>
    <s v="Rakentamisen poikkeuslupa"/>
    <x v="0"/>
    <s v="Ei digitoteutusta"/>
    <s v="Q1/2022"/>
    <s v="Myös luonnollisille henkilöille"/>
    <m/>
    <s v="Maankäyttö- ja rakennuslaki (132/1999)"/>
    <x v="1"/>
    <s v="Kainuu"/>
    <s v="alle 6001"/>
  </r>
  <r>
    <s v="Palvelut"/>
    <s v="Traficom_Digipalvelulupaus_2021.XLSX"/>
    <x v="0"/>
    <s v="Rakentamisaikaisen käyttöluvan myöntäminen ratahankkeelle"/>
    <s v="Mikäli uudistettavaa tai parannettavaa rataa aiotaan käyttää ennen käyttöönottoluvan myöntämistä, rataverkon haltijan on haettava sille rakentamisaikaista käyttölupaa Traficomilta."/>
    <s v="Rakentamisaikaisen käyttöluvan myöntäminen ratahankkeelle"/>
    <x v="0"/>
    <s v="0.3"/>
    <s v="Myöhemmin"/>
    <s v="Vain elinkeinotoimintaa harjoittaville"/>
    <s v="Yleinen taloudellinen tilanne"/>
    <s v="Maankäyttö- ja rakennuslaki (132/1999)"/>
    <x v="0"/>
    <s v="Liikenne- ja viestintäministeriö"/>
    <s v=""/>
  </r>
  <r>
    <s v="Palvelut"/>
    <s v="Plupaus_RISTIJARVI_2020.xlsx"/>
    <x v="17"/>
    <s v="Poikkeamislupa"/>
    <m/>
    <s v="Rakentamisen poikkeuslupa"/>
    <x v="0"/>
    <s v="Ei digitoteutusta"/>
    <s v="Q1/2022"/>
    <s v="Myös luonnollisille henkilöille"/>
    <m/>
    <s v="Maankäyttö- ja rakennuslaki (132/1999)"/>
    <x v="1"/>
    <s v="Kainuu"/>
    <s v="alle 6001"/>
  </r>
  <r>
    <s v="Palvelut"/>
    <s v="Plupaus_2021_Rovaniemi (1).xlsx"/>
    <x v="18"/>
    <s v="Poikkeamislupa"/>
    <s v="Hakemuksen voi toimittaa sähköisen lupapalvelun kautta (+ paperisena). Suurin osa haetaan jo sähköisesti (käyttäjätunnus + salasana). Päätös menee lupapalvelun + mutta usein myös paperina. Digilomakkeen käyttöasteen nostaminen tavoite."/>
    <s v="Rakentamisen poikkeuslupa"/>
    <x v="0"/>
    <s v="0.9"/>
    <m/>
    <s v="Myös luonnollisille henkilöille"/>
    <s v="Vahva tunnistautuminen puuttuu"/>
    <s v="Maankäyttö- ja rakennuslaki (132/1999)"/>
    <x v="1"/>
    <s v="Lappi"/>
    <s v="40 001 - 100 000"/>
  </r>
  <r>
    <s v="Palvelut"/>
    <s v="PLupaus_Ruokolahden kunta_2021.xlsx"/>
    <x v="61"/>
    <s v="Rakentamisen poikkeuslupa"/>
    <s v="Lupapiste.fi"/>
    <s v="Rakentamisen poikkeuslupa"/>
    <x v="0"/>
    <s v="1.0"/>
    <m/>
    <s v="Myös luonnollisille henkilöille"/>
    <m/>
    <s v="Maankäyttö- ja rakennuslaki (132/1999)"/>
    <x v="1"/>
    <s v="Etelä-Karjala"/>
    <s v="alle 6001"/>
  </r>
  <r>
    <s v="Palvelut"/>
    <s v="PLupaus_Vaasa_2021.xlsx"/>
    <x v="9"/>
    <s v="Rakentamisen poikkeuslupa"/>
    <s v="Poikkeusluvan hakemista työstetään parhaillaan epermitiin."/>
    <s v="Rakentamisen poikkeuslupa"/>
    <x v="0"/>
    <s v="1.0"/>
    <m/>
    <s v="Myös luonnollisille henkilöille"/>
    <m/>
    <s v="Maankäyttö- ja rakennuslaki (132/1999)"/>
    <x v="1"/>
    <s v="Pohjanmaa"/>
    <s v="40 001 - 100 000"/>
  </r>
  <r>
    <s v="Palvelut"/>
    <s v="Plupaus_2021_Ylöjärven kaupunki.xlsx"/>
    <x v="32"/>
    <s v="Poikkeamislupa"/>
    <s v="Poikkeamislupa hakemuksineen hoidetaan kokonaisuudessaan Lupapiste -palvelussa&quot;&quot;"/>
    <s v="Rakentamisen poikkeuslupa"/>
    <x v="0"/>
    <s v="yli 1.1"/>
    <m/>
    <s v="Myös luonnollisille henkilöille"/>
    <m/>
    <s v="Maankäyttö- ja rakennuslaki (132/1999)"/>
    <x v="1"/>
    <s v="Pirkanmaa"/>
    <s v="20 001 - 40 000"/>
  </r>
  <r>
    <s v="Palvelut"/>
    <s v="Plupaus_ALAVUS_2020.xlsx"/>
    <x v="12"/>
    <s v="Toimenpideluvat"/>
    <s v="Rakentamiseen liittyvät luvat (esim. varastoalueen toteutus, rakennuksen ulkonäön muutos) lupapiste.fi"/>
    <s v="Rakentamisen toimenpidelupa"/>
    <x v="0"/>
    <s v="1.1"/>
    <m/>
    <s v="Myös luonnollisille henkilöille"/>
    <m/>
    <s v="Maankäyttö- ja rakennuslaki (132/1999)"/>
    <x v="1"/>
    <s v="Pohjois-Pohjanmaa"/>
    <s v="alle 6001"/>
  </r>
  <r>
    <s v="Palvelut"/>
    <s v="Plupaus_ALAVUS_2020.xlsx"/>
    <x v="12"/>
    <s v="Toimenpideilmoitukset"/>
    <s v="Lupa kevyen rakennelmat tekemiseen (puuvajat, katokset) lupapiste.fi"/>
    <s v="Rakentamisen toimenpidelupa"/>
    <x v="0"/>
    <s v="1.1"/>
    <m/>
    <s v="Myös luonnollisille henkilöille"/>
    <m/>
    <s v="Maankäyttö- ja rakennuslaki (132/1999)"/>
    <x v="1"/>
    <s v="Pohjois-Pohjanmaa"/>
    <s v="alle 6001"/>
  </r>
  <r>
    <s v="Palvelut"/>
    <s v="PLupaus_Helsinginkaupunki_2021.xlsx"/>
    <x v="8"/>
    <s v="Maalämpökaivon poraamiseen lupa"/>
    <s v="Maalämmön hyödyntämiseen tehtävä porakaivo edellyttää Suomessa aina toimenpideluvan."/>
    <s v="Rakentamisen toimenpidelupa"/>
    <x v="0"/>
    <s v="0.5"/>
    <m/>
    <m/>
    <m/>
    <s v="Maankäyttö- ja rakennuslaki (132/1999)"/>
    <x v="1"/>
    <s v="Uusimaa"/>
    <s v="yli 100 000"/>
  </r>
  <r>
    <s v="Palvelut"/>
    <s v="Plupaus_2021_Jyväskylän kaupunki_2021.xlsx"/>
    <x v="13"/>
    <s v="KRP - Rakennusvalvonnan ilmoitukset: Ilmoitusmenettely"/>
    <s v="Lupa vaikutukselta vähäisen rakennelman rakentamiselle"/>
    <s v="Rakentamisen toimenpidelupa"/>
    <x v="0"/>
    <s v="1.0"/>
    <m/>
    <s v="Myös luonnollisille henkilöille"/>
    <m/>
    <s v="Maankäyttö- ja rakennuslaki (132/1999)"/>
    <x v="1"/>
    <s v="Keski-Suomi"/>
    <s v="yli 100 000"/>
  </r>
  <r>
    <s v="Palvelut"/>
    <s v="Plupaus_2021_Jyväskylän kaupunki_2021.xlsx"/>
    <x v="13"/>
    <s v="KRP - Toimenpidelupa: Aitaaminen"/>
    <s v="Lupa aidan tai muurin rakentamiselle rakennettuun ympäristöön"/>
    <s v="Rakentamisen toimenpidelupa"/>
    <x v="0"/>
    <s v="1.0"/>
    <m/>
    <s v="Myös luonnollisille henkilöille"/>
    <m/>
    <s v="Maankäyttö- ja rakennuslaki (132/1999)"/>
    <x v="1"/>
    <s v="Keski-Suomi"/>
    <s v="yli 100 000"/>
  </r>
  <r>
    <s v="Palvelut"/>
    <s v="Plupaus_2021_Jyväskylän kaupunki_2021.xlsx"/>
    <x v="13"/>
    <s v="KRP - Toimenpidelupa: Erillislaite"/>
    <s v="Lupa erillislaitteen (mastot, hiihtohissit, jne) rakentamiselle"/>
    <s v="Rakentamisen toimenpidelupa"/>
    <x v="0"/>
    <s v="1.0"/>
    <m/>
    <s v="Myös luonnollisille henkilöille"/>
    <m/>
    <s v="Maankäyttö- ja rakennuslaki (132/1999)"/>
    <x v="1"/>
    <s v="Keski-Suomi"/>
    <s v="yli 100 000"/>
  </r>
  <r>
    <s v="Palvelut"/>
    <s v="Plupaus_2021_Jyväskylän kaupunki_2021.xlsx"/>
    <x v="13"/>
    <s v="KRP - Toimenpidelupa: Huoneistojärjestely"/>
    <s v="Lupa asuinhuoneiston jakamiselle tai yhdistämiselle"/>
    <s v="Rakentamisen toimenpidelupa"/>
    <x v="0"/>
    <s v="1.0"/>
    <m/>
    <s v="Myös luonnollisille henkilöille"/>
    <m/>
    <s v="Maankäyttö- ja rakennuslaki (132/1999)"/>
    <x v="1"/>
    <s v="Keski-Suomi"/>
    <s v="yli 100 000"/>
  </r>
  <r>
    <s v="Palvelut"/>
    <s v="Plupaus_2021_Jyväskylän kaupunki_2021.xlsx"/>
    <x v="13"/>
    <s v="KRP - Toimenpidelupa: Julkisivutoimenpide"/>
    <s v="Lupa määrityille julkisivutoimenpiteille"/>
    <s v="Rakentamisen toimenpidelupa"/>
    <x v="0"/>
    <s v="1.0"/>
    <m/>
    <s v="Myös luonnollisille henkilöille"/>
    <m/>
    <s v="Maankäyttö- ja rakennuslaki (132/1999)"/>
    <x v="1"/>
    <s v="Keski-Suomi"/>
    <s v="yli 100 000"/>
  </r>
  <r>
    <s v="Palvelut"/>
    <s v="Plupaus_2021_Jyväskylän kaupunki_2021.xlsx"/>
    <x v="13"/>
    <s v="KRP - Toimenpidelupa: Jätevesijärjestelmän uusiminen"/>
    <s v="Lupa viemäriverkosta erillisen jätevesijärjestelmän rakentamiselle"/>
    <s v="Rakentamisen toimenpidelupa"/>
    <x v="0"/>
    <s v="1.0"/>
    <m/>
    <s v="Myös luonnollisille henkilöille"/>
    <m/>
    <s v="Maankäyttö- ja rakennuslaki (132/1999)"/>
    <x v="1"/>
    <s v="Keski-Suomi"/>
    <s v="yli 100 000"/>
  </r>
  <r>
    <s v="Palvelut"/>
    <s v="Plupaus_2021_Jyväskylän kaupunki_2021.xlsx"/>
    <x v="13"/>
    <s v="KRP - Toimenpidelupa: Kaupunkikuvajärjestely"/>
    <s v="Lupa tehdä pitkäaikainen muutos kaupunkikuvaan"/>
    <s v="Rakentamisen toimenpidelupa"/>
    <x v="0"/>
    <s v="1.0"/>
    <m/>
    <s v="Myös luonnollisille henkilöille"/>
    <m/>
    <s v="Maankäyttö- ja rakennuslaki (132/1999)"/>
    <x v="1"/>
    <s v="Keski-Suomi"/>
    <s v="yli 100 000"/>
  </r>
  <r>
    <s v="Palvelut"/>
    <s v="Plupaus_2021_Jyväskylän kaupunki_2021.xlsx"/>
    <x v="13"/>
    <s v="KRP - Toimenpidelupa: Laituri"/>
    <s v="Lupa laiturin tai vastaavan rakentamiselle"/>
    <s v="Rakentamisen toimenpidelupa"/>
    <x v="0"/>
    <s v="1.0"/>
    <m/>
    <s v="Myös luonnollisille henkilöille"/>
    <m/>
    <s v="Maankäyttö- ja rakennuslaki (132/1999)"/>
    <x v="1"/>
    <s v="Keski-Suomi"/>
    <s v="yli 100 000"/>
  </r>
  <r>
    <s v="Palvelut"/>
    <s v="Plupaus_2021_Jyväskylän kaupunki_2021.xlsx"/>
    <x v="13"/>
    <s v="KRP - Toimenpidelupa: Liikuteltava laite"/>
    <s v="Lupa liikuteltavan laitteen sijoittamiseksi paikalleen (ei käytetä retkeilyyn / veneilyyn)"/>
    <s v="Rakentamisen toimenpidelupa"/>
    <x v="0"/>
    <s v="1.0"/>
    <m/>
    <s v="Myös luonnollisille henkilöille"/>
    <m/>
    <s v="Maankäyttö- ja rakennuslaki (132/1999)"/>
    <x v="1"/>
    <s v="Keski-Suomi"/>
    <s v="yli 100 000"/>
  </r>
  <r>
    <s v="Palvelut"/>
    <s v="Plupaus_2021_Jyväskylän kaupunki_2021.xlsx"/>
    <x v="13"/>
    <s v="KRP - Toimenpidelupa: Maalämpökaivon poraus"/>
    <s v="Lupa maalämpökaivon tai maastoon sijoittuvan lämmönkeruuputkiston rakentamiselle"/>
    <s v="Rakentamisen toimenpidelupa"/>
    <x v="0"/>
    <s v="1.0"/>
    <m/>
    <s v="Myös luonnollisille henkilöille"/>
    <m/>
    <s v="Maankäyttö- ja rakennuslaki (132/1999)"/>
    <x v="1"/>
    <s v="Keski-Suomi"/>
    <s v="yli 100 000"/>
  </r>
  <r>
    <s v="Palvelut"/>
    <s v="Plupaus_2021_Jyväskylän kaupunki_2021.xlsx"/>
    <x v="13"/>
    <s v="KRP - Toimenpidelupa: Mainostoimenpide"/>
    <s v="Lupa mainostaulun (ei tieliikennalain alainen) tai ikkunaa peittävän mainoksen sijoittamisesta"/>
    <s v="Rakentamisen toimenpidelupa"/>
    <x v="0"/>
    <s v="1.0"/>
    <m/>
    <s v="Myös luonnollisille henkilöille"/>
    <m/>
    <s v="Maankäyttö- ja rakennuslaki (132/1999)"/>
    <x v="1"/>
    <s v="Keski-Suomi"/>
    <s v="yli 100 000"/>
  </r>
  <r>
    <s v="Palvelut"/>
    <s v="Plupaus_2021_Jyväskylän kaupunki_2021.xlsx"/>
    <x v="13"/>
    <s v="KRP - Toimenpidelupa: Rakennelmat"/>
    <s v="Lupa erilaisten rakennelmien rakentamiselle (esim. grillit, vajat, viemärittömät käymälät jne.)"/>
    <s v="Rakentamisen toimenpidelupa"/>
    <x v="0"/>
    <s v="1.0"/>
    <m/>
    <s v="Myös luonnollisille henkilöille"/>
    <m/>
    <s v="Maankäyttö- ja rakennuslaki (132/1999)"/>
    <x v="1"/>
    <s v="Keski-Suomi"/>
    <s v="yli 100 000"/>
  </r>
  <r>
    <s v="Palvelut"/>
    <s v="Plupaus_2021_Jyväskylän kaupunki_2021.xlsx"/>
    <x v="13"/>
    <s v="KRP - Toimenpidelupa: Säilytys ja varastointialue"/>
    <s v="Lupa varastointi- tai pysäköintialueen rajaamiselle"/>
    <s v="Rakentamisen toimenpidelupa"/>
    <x v="0"/>
    <s v="1.0"/>
    <m/>
    <s v="Myös luonnollisille henkilöille"/>
    <m/>
    <s v="Maankäyttö- ja rakennuslaki (132/1999)"/>
    <x v="1"/>
    <s v="Keski-Suomi"/>
    <s v="yli 100 000"/>
  </r>
  <r>
    <s v="Palvelut"/>
    <s v="Plupaus_2021_Pielaveden kunta.xlsx"/>
    <x v="49"/>
    <s v="Toimenpidelupa"/>
    <s v="Toimenpideluvat myöntää rakennusvalvonta. Lupaa tarvitaan pieniin rakennushankkeisiin."/>
    <s v="Rakentamisen toimenpidelupa"/>
    <x v="0"/>
    <s v="0.5"/>
    <s v="Myöhemmin"/>
    <s v="Myös luonnollisille henkilöille"/>
    <s v="Ohjelmistotoimittajasta johtuvat syyt"/>
    <s v="Maankäyttö- ja rakennuslaki (132/1999)"/>
    <x v="1"/>
    <s v="Pohjois-Savo"/>
    <s v="alle 6001"/>
  </r>
  <r>
    <s v="Palvelut"/>
    <s v="PLupaus_Pyhäjärvi_2021.xlsx"/>
    <x v="16"/>
    <s v="Rakentamisen toimenpidelupa"/>
    <m/>
    <s v="Rakentamisen toimenpidelupa"/>
    <x v="0"/>
    <s v="0.9"/>
    <m/>
    <s v="Myös luonnollisille henkilöille"/>
    <m/>
    <s v="Maankäyttö- ja rakennuslaki (132/1999)"/>
    <x v="1"/>
    <s v="Pohjois-Pohjanmaa"/>
    <s v="alle 6001"/>
  </r>
  <r>
    <s v="Palvelut"/>
    <s v="Plupaus_2021_Ranuan kunta_V2.xlsx"/>
    <x v="38"/>
    <s v="Rakentamisen toimenpidelupa"/>
    <s v="Ohjeet, lomakkeet ja yhteystiedot"/>
    <s v="Rakentamisen toimenpidelupa"/>
    <x v="0"/>
    <s v="1.0"/>
    <m/>
    <s v="Myös luonnollisille henkilöille"/>
    <m/>
    <s v="Maankäyttö- ja rakennuslaki (132/1999)"/>
    <x v="1"/>
    <s v="Lappi"/>
    <s v="alle 6001"/>
  </r>
  <r>
    <s v="Palvelut"/>
    <s v="Plupaus_Rautalampi_2020.xlsx"/>
    <x v="62"/>
    <s v="Rakennusvalvonnan ilmoitukset"/>
    <s v="Toimenpiteet, jotka lain tai rakennusjärjestyksen mukaan vaativat ilmoitusta kunnan rakennusvalvontaan."/>
    <s v="Rakentamisen toimenpidelupa"/>
    <x v="0"/>
    <s v="0.3"/>
    <s v="Q4/2021"/>
    <s v="Myös luonnollisille henkilöille"/>
    <m/>
    <s v="Maankäyttö- ja rakennuslaki (132/1999)"/>
    <x v="1"/>
    <s v="Pohjois-Savo"/>
    <s v="alle 6001"/>
  </r>
  <r>
    <s v="Palvelut"/>
    <s v="Plupaus_Rautalampi_2020.xlsx"/>
    <x v="62"/>
    <s v="Rakennusvalvonnan toimenpideluvat"/>
    <s v="Toimenpiteet, jotka lain tai rakennusjärjestyksen mukaan vaativat kunnan rakennusvalvonnan myöntämän toimenpideluvan."/>
    <s v="Rakentamisen toimenpidelupa"/>
    <x v="0"/>
    <s v="0.3"/>
    <s v="Q4/2021"/>
    <s v="Myös luonnollisille henkilöille"/>
    <m/>
    <s v="Maankäyttö- ja rakennuslaki (132/1999)"/>
    <x v="1"/>
    <s v="Pohjois-Savo"/>
    <s v="alle 6001"/>
  </r>
  <r>
    <s v="Palvelut"/>
    <s v="PLupaus_Ruokolahden kunta_2021.xlsx"/>
    <x v="61"/>
    <s v="Rakentamisen toimenpidelupa"/>
    <s v="Lupapiste.fi"/>
    <s v="Rakentamisen toimenpidelupa"/>
    <x v="0"/>
    <s v="1.0"/>
    <m/>
    <s v="Myös luonnollisille henkilöille"/>
    <m/>
    <s v="Maankäyttö- ja rakennuslaki (132/1999)"/>
    <x v="1"/>
    <s v="Etelä-Karjala"/>
    <s v="alle 6001"/>
  </r>
  <r>
    <s v="Palvelut"/>
    <s v="Plupaus_2021_Turun kaupunki.xlsx"/>
    <x v="20"/>
    <s v="Toimenpidelupa"/>
    <s v="Toimenpidelupaa haetaan, kun kyseessä on erillislaite, vesirajalaite, liikuteltava laite, säilytys- tai varastointialue, yleisörakennelma, aurinkokeräin, julkisivutoimenpide (esimerkiksi värimuutokset) tai rakennelma."/>
    <s v="Rakentamisen toimenpidelupa"/>
    <x v="0"/>
    <s v="1.0"/>
    <m/>
    <s v="Myös luonnollisille henkilöille"/>
    <m/>
    <s v="Maankäyttö- ja rakennuslaki (132/1999)"/>
    <x v="1"/>
    <s v="Varsinais-Suomi"/>
    <s v="yli 100 000"/>
  </r>
  <r>
    <s v="Palvelut"/>
    <s v="PLupaus_Vaasa_2021.xlsx"/>
    <x v="9"/>
    <s v="Rakentamisen toimenpidelupa"/>
    <s v="Toimenpidelupaa voi hakea sähköisessä palvelussa, epermit."/>
    <s v="Rakentamisen toimenpidelupa"/>
    <x v="0"/>
    <s v="1.0"/>
    <m/>
    <s v="Myös luonnollisille henkilöille"/>
    <m/>
    <s v="Maankäyttö- ja rakennuslaki (132/1999)"/>
    <x v="1"/>
    <s v="Pohjanmaa"/>
    <s v="40 001 - 100 000"/>
  </r>
  <r>
    <s v="Palvelut"/>
    <s v="Plupaus_2021_Ylöjärven kaupunki.xlsx"/>
    <x v="32"/>
    <s v="Toimenpideilmoitus"/>
    <s v="Toimenpideilmoitusprosessi suoritetaan kokonaisuudessaan Lupapiste -palvelussa&quot;&quot;"/>
    <s v="Rakentamisen toimenpidelupa"/>
    <x v="1"/>
    <s v="yli 1.1"/>
    <m/>
    <s v="Myös luonnollisille henkilöille"/>
    <m/>
    <s v="Maankäyttö- ja rakennuslaki (132/1999)"/>
    <x v="1"/>
    <s v="Pirkanmaa"/>
    <s v="20 001 - 40 000"/>
  </r>
  <r>
    <s v="Palvelut"/>
    <s v="Plupaus_2021_Ylöjärven kaupunki.xlsx"/>
    <x v="32"/>
    <s v="Toimenpidelupa"/>
    <s v="Toimenpidelupa hakemuksineen hoidetaan kokonaisuudessaan Lupapiste -palvelussa&quot;&quot;"/>
    <s v="Rakentamisen toimenpidelupa"/>
    <x v="0"/>
    <s v="yli 1.1"/>
    <m/>
    <s v="Myös luonnollisille henkilöille"/>
    <m/>
    <s v="Maankäyttö- ja rakennuslaki (132/1999)"/>
    <x v="1"/>
    <s v="Pirkanmaa"/>
    <s v="20 001 - 40 000"/>
  </r>
  <r>
    <s v="Palvelut"/>
    <s v="Plupaus_2021_Ylöjärven kaupunki.xlsx"/>
    <x v="32"/>
    <s v="Jatkoaikahakemus"/>
    <s v="Rakennusluvan jatkoaikahakemus hoidetaan kokonaisuudessaan Lupapiste -palvelussa&quot;&quot;"/>
    <s v="Rakentamisen toimenpidelupa"/>
    <x v="0"/>
    <s v="yli 1.1"/>
    <m/>
    <s v="Myös luonnollisille henkilöille"/>
    <m/>
    <s v="Maankäyttö- ja rakennuslaki (132/1999)"/>
    <x v="1"/>
    <s v="Pirkanmaa"/>
    <s v="20 001 - 40 000"/>
  </r>
  <r>
    <s v="Palvelut"/>
    <s v="Plupaus_Mikkeli_2020.xlsx"/>
    <x v="14"/>
    <s v="Rakenteiden sijoittamislupa yleisille alueille"/>
    <s v="Käsitellään lupapiste.fi -palvelun kautta, johon käyttäjä tunnistautuu sähköisesti. Kokonaan sähköinen palveluprosessi. Vastuualue: Rakennusvalvonta"/>
    <s v="Rakenteiden sijoittamislupa yleisille alueille"/>
    <x v="0"/>
    <s v="1.0"/>
    <m/>
    <m/>
    <m/>
    <m/>
    <x v="1"/>
    <s v="Etelä-Savo"/>
    <s v="40 001 - 100 000"/>
  </r>
  <r>
    <s v="Palvelut"/>
    <s v="Plupaus_Kuopio_2021.xlsx"/>
    <x v="2"/>
    <s v="Ranta-asemakaavoitukseen vaikuttaminen"/>
    <s v="Meren tai vesistön rantavyöhykkeelle ei yleensä saa rakentaa ilman ranta-asemakaavaa tai rakennusluvan perusteeksi kelpaavaa yleiskaavaa."/>
    <s v="Ranta-asemakaavoitukseen vaikuttaminen"/>
    <x v="3"/>
    <s v="Ei digitoteutusta"/>
    <s v="Q4/2022"/>
    <s v="Myös luonnollisille henkilöille"/>
    <m/>
    <m/>
    <x v="1"/>
    <s v="Pohjois-Savo"/>
    <s v="yli 100 000"/>
  </r>
  <r>
    <s v="Palvelut"/>
    <s v="Plupaus_2021_Utajärven kunta.xlsx"/>
    <x v="3"/>
    <s v="Ranta-asemakaavoitukseen vaikuttaminen"/>
    <s v="Maanomistaja voi tehdä ranta-asemakaavaa koskevan ehdotuksen laatimisesta omistamalleen ranta-alueelle. Ranta-alueita koskevasta kaavoituksesta vastaa kunta."/>
    <s v="Ranta-asemakaavoitukseen vaikuttaminen"/>
    <x v="3"/>
    <s v="Ei digitoteutusta"/>
    <s v="Q2/2022"/>
    <s v="Myös luonnollisille henkilöille"/>
    <m/>
    <m/>
    <x v="1"/>
    <s v="Pohjois-Pohjanmaa"/>
    <s v="alle 6001"/>
  </r>
  <r>
    <s v="Palvelut"/>
    <s v="Plupaus_2021_Ranuan kunta_V2.xlsx"/>
    <x v="38"/>
    <s v="Ranua sovellus"/>
    <s v="Ranualta löytyvät palvelut löytyvät turvallisesti ladattavan sovelluksen avulla."/>
    <s v="Ranua sovellus"/>
    <x v="2"/>
    <s v="1.0"/>
    <m/>
    <s v="Myös luonnollisille henkilöille"/>
    <m/>
    <m/>
    <x v="1"/>
    <s v="Lappi"/>
    <s v="alle 6001"/>
  </r>
  <r>
    <s v="Palvelut"/>
    <s v="PLupaus_Helsinginkaupunki_2021.xlsx"/>
    <x v="8"/>
    <s v="Raskaan liikenteen erityislupa Helsingin kantakaupunkiin"/>
    <s v="Yli 12 metriä pitkät ajoneuvot tarvitsevat erityisluvan ajaakseen Helsingin kantakaupungin rajoitusalueella."/>
    <s v="Raskaan liikenteen erityislupa Helsingin kantakaupunkiin"/>
    <x v="0"/>
    <s v="0.5"/>
    <m/>
    <m/>
    <m/>
    <m/>
    <x v="1"/>
    <s v="Uusimaa"/>
    <s v="yli 100 000"/>
  </r>
  <r>
    <s v="Palvelut"/>
    <s v="Plupaus_2021_Oulun kaupunki.xlsx"/>
    <x v="15"/>
    <s v="Rekisteröinti-ilmoistus (Ympäristösuojelun tietojärjestelmään)"/>
    <s v="Ympäristöön vaikuttavien toimintojen harjoittajilla on velvollisuus rekisteröidä toimintansa ympäristönsuojelun tietojärjestelmään., pesulat, huoltoasemat tms."/>
    <s v="Rekisteröinti-ilmoitus ympäristöön vaikuttavan toiminnan aloittamisesta"/>
    <x v="1"/>
    <s v="0.9"/>
    <m/>
    <s v="Myös luonnollisille henkilöille"/>
    <m/>
    <s v="Ympäristönsuojelulaki (527/2014)"/>
    <x v="1"/>
    <s v="Pohjois-Pohjanmaa"/>
    <s v="yli 100 000"/>
  </r>
  <r>
    <s v="Palvelut"/>
    <s v="Palvelulupaus_2021_Verohallinto.xlsx"/>
    <x v="7"/>
    <s v="Rakentamisilmoitukset"/>
    <s v="Rakennustyön tilaajien on kerättävä tietoja rakennusurakoista, ja päätoteuttajan on kerättävä tietoja yhteisen työmaan työntekijöistä. Tiedot voi ilmoittaa OmaVerossa tai Ilmoitin.fi-palvelussa."/>
    <s v="Rakentamisilmoitukset"/>
    <x v="1"/>
    <s v="1.1"/>
    <m/>
    <s v="Myös luonnollisille henkilöille"/>
    <m/>
    <m/>
    <x v="0"/>
    <s v="Valtiovarainministeriö"/>
    <s v=""/>
  </r>
  <r>
    <s v="Palvelut"/>
    <s v="PLupaus_Pyhäjärvi_2021.xlsx"/>
    <x v="16"/>
    <s v="Rekisteröinti-ilmoitus ympäristöön vaikuttavan toiminnan aloittamisesta"/>
    <m/>
    <s v="Rekisteröinti-ilmoitus ympäristöön vaikuttavan toiminnan aloittamisesta"/>
    <x v="1"/>
    <s v="0.3"/>
    <s v="Q4/2022"/>
    <m/>
    <m/>
    <s v="Ympäristönsuojelulaki (527/2014)"/>
    <x v="1"/>
    <s v="Pohjois-Pohjanmaa"/>
    <s v="alle 6001"/>
  </r>
  <r>
    <s v="Palvelut"/>
    <s v="PLupaus_Helsinginkaupunki_2021.xlsx"/>
    <x v="8"/>
    <s v="Rottahavainnoista ilmoittaminen"/>
    <s v="Rotan ja muiden tuhoeläinten hävittäminen kuuluu kiinteistön omistajan tai haltijan vastuulle. Ympäristöterveysyksikön tehtävä on tarvittaessa arvioida voiko rottien esiintymisestä aiheutua terveyshaittaa."/>
    <s v="Rottahavainnoista ilmoittaminen"/>
    <x v="1"/>
    <s v="Ei digitoteutusta"/>
    <m/>
    <s v="Myös luonnollisille henkilöille"/>
    <m/>
    <s v="Terveydensuojelulaki (763/1994)"/>
    <x v="1"/>
    <s v="Uusimaa"/>
    <s v="yli 100 000"/>
  </r>
  <r>
    <s v="Palvelut"/>
    <s v="PLupaus_Helsinginkaupunki_2021.xlsx"/>
    <x v="8"/>
    <s v="Elinkeinonharjoittajan ilmoitus ruokamyrkytysepäilystä"/>
    <s v="Mikäli olet syönyt helsinkiläisessä elintarvikehuoneistossa tai ostanut elintarvikkeita Helsingistä ja epäilet sairastuneesi ruokamyrkytykseen ruokailun jälkeen voit ilmoittaa ruokamyrkytyksestäsi kaupunkiympäristön toimialan elintarviketurvallisuusyksikköön, joka vastaa ruokamyrkytysten selvitystyöstä."/>
    <s v="Ruokamyrkytysepäilyilmoitus"/>
    <x v="1"/>
    <s v="0.5"/>
    <m/>
    <m/>
    <m/>
    <s v="Elintarvikelaki (23/2006)"/>
    <x v="1"/>
    <s v="Uusimaa"/>
    <s v="yli 100 000"/>
  </r>
  <r>
    <s v="Palvelut"/>
    <s v="Plupaus_Kuopio_2021.xlsx"/>
    <x v="2"/>
    <s v="Ilmoitus ruokamyrkytysepäilystä"/>
    <s v="Elintarvikealan toimijan tulee ilmoittaa käsittelemäänsä elintarvikkeeseen liittyvästä ruokamyrkytysepäilystä elintarvikevalvontaviranomaiselle."/>
    <s v="Ruokamyrkytysepäilyilmoitus"/>
    <x v="1"/>
    <s v="1.0"/>
    <m/>
    <s v="Myös luonnollisille henkilöille"/>
    <m/>
    <s v="Elintarvikelaki (23/2006)"/>
    <x v="1"/>
    <s v="Pohjois-Savo"/>
    <s v="yli 100 000"/>
  </r>
  <r>
    <s v="Palvelut"/>
    <s v="PLupaus_Porvoonkaupunki_2021.xlsx"/>
    <x v="6"/>
    <s v="Ruokamyrkytysepäilyilmoitus"/>
    <s v="Sairastunut tai elintarvikkeet myynyt/tarjoillut yritys voivat tehdä sähköisen ilmoituksen epäillystä ruokamyrkytysepidemiasta"/>
    <s v="Ruokamyrkytysepäilyilmoitus"/>
    <x v="1"/>
    <s v="0.5"/>
    <s v="Myöhemmin"/>
    <s v="Myös luonnollisille henkilöille"/>
    <s v="Tietoturva nykyisessä järjestelmässä puutteellinen, minkä vuoksi kaikkia tietoja ei voida ilmoittaa sähköisesti. Digitalisoinnin kehittäminen valtion tietojärjestelmässä on riippuvainen valtion panostuksista. On mukana kehityslistalla, prioriteetti ei kovin korkea."/>
    <s v="Elintarvikelaki (23/2006)"/>
    <x v="1"/>
    <s v="Uusimaa"/>
    <s v="40 001 - 100 000"/>
  </r>
  <r>
    <s v="Palvelut"/>
    <s v="Traficom_Digipalvelulupaus_2021.XLSX"/>
    <x v="0"/>
    <s v="Ratahankkeen käyttöönottolupatarpeen arvioiminen"/>
    <s v="Radan käyttöönottamiseksi tarvitaan Liikenne- ja viestintäviraston myöntämä käyttöönottolupa. Rataverkon haltija toimittaa ensin suunnitelman ratahankkeesta Traficomiin."/>
    <s v="Ratahankkeen käyttöönottolupatarpeen arvioiminen"/>
    <x v="0"/>
    <s v="0.3"/>
    <s v="Myöhemmin"/>
    <s v="Vain elinkeinotoimintaa harjoittaville"/>
    <s v="Yleinen taloudellinen tilanne"/>
    <m/>
    <x v="0"/>
    <s v="Liikenne- ja viestintäministeriö"/>
    <s v=""/>
  </r>
  <r>
    <s v="Palvelut"/>
    <s v="Traficom_Digipalvelulupaus_2021.XLSX"/>
    <x v="0"/>
    <s v="Rataverkon haltijan turvallisuuslupa"/>
    <s v="Traficom myöntää turvallisuusluvan Suomessa toimiville rataverkon haltijoille."/>
    <s v="Rataverkon haltijan turvallisuuslupa"/>
    <x v="0"/>
    <s v="0.5"/>
    <s v="Myöhemmin"/>
    <s v="Myös luonnollisille henkilöille"/>
    <s v="Yleinen taloudellinen tilanne"/>
    <m/>
    <x v="0"/>
    <s v="Liikenne- ja viestintäministeriö"/>
    <s v=""/>
  </r>
  <r>
    <s v="Palvelut"/>
    <s v="Traficom_Digipalvelulupaus_2021.XLSX"/>
    <x v="0"/>
    <s v="Rautateillä liikkuvan kaluston hankesuunnitelma"/>
    <m/>
    <s v="Rautateillä liikkuvan kaluston hankesuunnitelma"/>
    <x v="0"/>
    <s v="0.3"/>
    <s v="Myöhemmin"/>
    <m/>
    <s v="Yleinen taloudellinen tilanne"/>
    <m/>
    <x v="0"/>
    <s v="Liikenne- ja viestintäministeriö"/>
    <s v=""/>
  </r>
  <r>
    <s v="Palvelut"/>
    <s v="Traficom_Digipalvelulupaus_2021.XLSX"/>
    <x v="0"/>
    <s v="Rautateillä liikkuvan kaluston käyttöönottolupahakemus"/>
    <m/>
    <s v="Rautateillä liikkuvan kaluston käyttöönottolupahakemus"/>
    <x v="0"/>
    <s v="0.3"/>
    <s v="Myöhemmin"/>
    <m/>
    <s v="Yleinen taloudellinen tilanne"/>
    <m/>
    <x v="0"/>
    <s v="Liikenne- ja viestintäministeriö"/>
    <s v=""/>
  </r>
  <r>
    <s v="Palvelut"/>
    <s v="Traficom_Digipalvelulupaus_2021.XLSX"/>
    <x v="0"/>
    <s v="Rautateillä liikkuvan kaluston rekisteröintihakemus"/>
    <s v="Kaikki hakemukset saapuvat kirjaamon kautta ja käsitellään saapumisjärjestyksessä."/>
    <s v="Rautateillä liikkuvan kaluston rekisteröintihakemus"/>
    <x v="0"/>
    <s v="0.3"/>
    <s v="Myöhemmin"/>
    <s v="Myös luonnollisille henkilöille"/>
    <s v="Yleinen taloudellinen tilanne"/>
    <m/>
    <x v="0"/>
    <s v="Liikenne- ja viestintäministeriö"/>
    <s v=""/>
  </r>
  <r>
    <s v="Palvelut"/>
    <s v="Traficom_Digipalvelulupaus_2021.XLSX"/>
    <x v="0"/>
    <s v="Rautateillä liikkuvan kaluston rekisteröintivaraus"/>
    <s v="Kaikki hakemukset saapuvat kirjaamon kautta ja käsitellään saapumisjärjestyksessä."/>
    <s v="Rautateillä liikkuvan kaluston rekisteröintivaraus"/>
    <x v="0"/>
    <s v="0.3"/>
    <s v="Myöhemmin"/>
    <s v="Myös luonnollisille henkilöille"/>
    <s v="Yleinen taloudellinen tilanne"/>
    <m/>
    <x v="0"/>
    <s v="Liikenne- ja viestintäministeriö"/>
    <s v=""/>
  </r>
  <r>
    <s v="Palvelut"/>
    <s v="Traficom_Digipalvelulupaus_2021.XLSX"/>
    <x v="0"/>
    <s v="Rautatiekaluston romutustodistus"/>
    <s v="Kaikki hakemukset saapuvat kirjaamon kautta ja käsitellään saapumisjärjestyksessä."/>
    <s v="Rautatiekaluston romutustodistus"/>
    <x v="0"/>
    <s v="0.3"/>
    <s v="Myöhemmin"/>
    <s v="Myös luonnollisille henkilöille"/>
    <s v="Yleinen taloudellinen tilanne"/>
    <m/>
    <x v="0"/>
    <s v="Liikenne- ja viestintäministeriö"/>
    <s v=""/>
  </r>
  <r>
    <s v="Palvelut"/>
    <s v="Traficom_Digipalvelulupaus_2021.XLSX"/>
    <x v="0"/>
    <s v="Rautatieliikenteen harjoittajan turvallisuustodistus"/>
    <s v="Suomen rataverkolla liikennöivät rautatieliikenteen harjoittajat tarvitsevat liikennöintiä varten yhtenäisen turvallisuustodistuksen."/>
    <s v="Rautatieliikenteen harjoittajan turvallisuustodistus"/>
    <x v="0"/>
    <s v="0.3"/>
    <s v="Myöhemmin"/>
    <s v="Vain elinkeinotoimintaa harjoittaville"/>
    <s v="Yleinen taloudellinen tilanne"/>
    <m/>
    <x v="0"/>
    <s v="Liikenne- ja viestintäministeriö"/>
    <s v=""/>
  </r>
  <r>
    <s v="Palvelut"/>
    <s v="Traficom_Digipalvelulupaus_2021.XLSX"/>
    <x v="0"/>
    <s v="Rautatieliikenteen onnettomuuksista ja vaaratilanteista ilmoittaminen"/>
    <s v="Rautatieliikenteen harjoittajien ja rataverkon haltijoiden tulee ilmoittaa kirjallisesti tapahtuneet onnettomuudet ja vaaratilanteet Traficomiin."/>
    <s v="Rautatieliikenteen onnettomuuksista ja vaaratilanteista ilmoittaminen"/>
    <x v="1"/>
    <s v="0.5"/>
    <s v="Myöhemmin"/>
    <s v="Myös luonnollisille henkilöille"/>
    <s v="Yleinen taloudellinen tilanne"/>
    <m/>
    <x v="0"/>
    <s v="Liikenne- ja viestintäministeriö"/>
    <s v=""/>
  </r>
  <r>
    <s v="Palvelut"/>
    <s v="Traficom_Digipalvelulupaus_2021.XLSX"/>
    <x v="0"/>
    <s v="Rautatieyrityksen toimilupa"/>
    <s v="Rautatieyritys tarvitsee toimiluvan päätoimista rautatieliikenteen harjoittamista varten"/>
    <s v="Rautatieyrityksen toimilupa"/>
    <x v="0"/>
    <s v="0.3"/>
    <s v="Myöhemmin"/>
    <s v="Vain elinkeinotoimintaa harjoittaville"/>
    <s v="Yleinen taloudellinen tilanne"/>
    <m/>
    <x v="0"/>
    <s v="Liikenne- ja viestintäministeriö"/>
    <s v=""/>
  </r>
  <r>
    <s v="Palvelut"/>
    <s v="Plupaus_ARA_2021.xlsx"/>
    <x v="31"/>
    <s v="RAVA-hakemukset"/>
    <s v="Rajoituksia ja luovutuksia koskevat hakemukset"/>
    <s v="RAVA-hakemukset"/>
    <x v="3"/>
    <s v="0.5"/>
    <s v="Q4/2022"/>
    <s v="Vain elinkeinotoimintaa harjoittaville"/>
    <s v="Odottaa vuoroaan toteutettavien priorisointilistalla ko. tietojärjestelmän osalta (useita avustuksia samassa järjestelmässä)."/>
    <m/>
    <x v="0"/>
    <s v="Ympäristöministeriö"/>
    <s v=""/>
  </r>
  <r>
    <s v="Palvelut"/>
    <s v="RUOKAVIRASTO-#1460879-v1-Palvelulupaus_2021_Ruokavirasto.XLSX"/>
    <x v="36"/>
    <s v="Rehuala - Luomutuotteiden tuonti"/>
    <s v="Rehualan toimija hakee tunnuksia komission Traces -järjestelmään voidakseen tuoda tuotteita Suomeen. Palvelun nykyinen toteutustaso on riittävä."/>
    <s v="Rehuala - Luomutuotteiden tuonti"/>
    <x v="0"/>
    <s v="Ei digitoteutusta"/>
    <m/>
    <s v="Vain elinkeinotoimintaa harjoittaville"/>
    <m/>
    <s v=""/>
    <x v="0"/>
    <s v="Maa- ja metsätalousministeriö"/>
    <s v=""/>
  </r>
  <r>
    <s v="Palvelut"/>
    <s v="RUOKAVIRASTO-#1460879-v1-Palvelulupaus_2021_Ruokavirasto.XLSX"/>
    <x v="36"/>
    <s v="Rehuala - Tuonti"/>
    <s v="Rehualan toimijan rekisteröityminen tuojaksi (sähköisesti Touko-järjestelmän kautta) sekä tuontiin liittyvien ilmoitusten antaminen (lomakkeilla sähköpostitse). Ilmoitusten osalta palvelun nykyinen toteutustaso on riittävä."/>
    <s v="Rehuala - Tuonti"/>
    <x v="0"/>
    <s v="0.5"/>
    <m/>
    <s v="Vain elinkeinotoimintaa harjoittaville"/>
    <m/>
    <s v=""/>
    <x v="0"/>
    <s v="Maa- ja metsätalousministeriö"/>
    <s v=""/>
  </r>
  <r>
    <s v="Palvelut"/>
    <s v="RUOKAVIRASTO-#1460879-v1-Palvelulupaus_2021_Ruokavirasto.XLSX"/>
    <x v="36"/>
    <s v="Rehuala - Vienti"/>
    <s v="Rehualan toimijan rekisteröityminen viejäksi (sähköisesti Touko-järjestelmän kautta) sekä vientiin liittyvien ilmoitusten antaminen (lomakkeilla sähköpostitse). Rekisteröityminen tapahtuu sähköisen asiointipalvelun kautta. Ilmoitusten osalta palvelun nykyinen toteutustaso on riittävä."/>
    <s v="Rehuala - Vienti"/>
    <x v="0"/>
    <s v="0.5"/>
    <m/>
    <s v="Vain elinkeinotoimintaa harjoittaville"/>
    <m/>
    <s v=""/>
    <x v="0"/>
    <s v="Maa- ja metsätalousministeriö"/>
    <s v=""/>
  </r>
  <r>
    <s v="Palvelut"/>
    <s v="RUOKAVIRASTO-#1460879-v1-Palvelulupaus_2021_Ruokavirasto.XLSX"/>
    <x v="36"/>
    <s v="Rehuala -Luomusertifikaatti"/>
    <s v="Rehualan toimija hakeutuu luomuvalvontaan saadakseen luomusertifikaatin"/>
    <s v="Rehuala -Luomusertifikaatti"/>
    <x v="0"/>
    <s v="0.3"/>
    <s v="Myöhemmin"/>
    <s v="Vain elinkeinotoimintaa harjoittaville"/>
    <s v="Ei resursseja."/>
    <s v=""/>
    <x v="0"/>
    <s v="Maa- ja metsätalousministeriö"/>
    <s v=""/>
  </r>
  <r>
    <s v="Palvelut"/>
    <s v="RUOKAVIRASTO-#1460879-v1-Palvelulupaus_2021_Ruokavirasto.XLSX"/>
    <x v="36"/>
    <s v="Rehualan toimijan hyväksyntä"/>
    <s v="Toimijalle pakollinen lakisääteinen palvelu tietyissä toiminnan muodoissa (mm. silloin, kun käyttää tiettyjä eläinperäisiä ainesosia, on sivutuoteasetuksen mukainen toimija tai käyttää tiettyjä lisäaineita)"/>
    <s v="Rehualan toimijan hyväksyntä"/>
    <x v="0"/>
    <s v="0.5"/>
    <s v="Myöhemmin"/>
    <s v="Vain elinkeinotoimintaa harjoittaville"/>
    <s v="Ei resursseja."/>
    <s v=""/>
    <x v="0"/>
    <s v="Maa- ja metsätalousministeriö"/>
    <s v=""/>
  </r>
  <r>
    <s v="Palvelut"/>
    <s v="RUOKAVIRASTO-#1460879-v1-Palvelulupaus_2021_Ruokavirasto.XLSX"/>
    <x v="36"/>
    <s v="Rehualan toimijan rekisteröinti"/>
    <s v="Toimija rekisteröityy rehualan toimijaksi sähköisen asioinnin kautta (Touko) ruokavirasto.fi -sivustolta vahvalla tunnistautumisella (suomi.fi). Rehualan toimijan rekisteröinti tapahtuu sähköisen asioinnin kautta. Rehualan alkutuotannon toimija ei tällä hetkellä pysty käyttämään palvelua Touko-asiointipalvelun kautta vaan toimittaa lomakkeen sähköpostilla."/>
    <s v="Rehualan toimijan rekisteröinti"/>
    <x v="0"/>
    <s v="0.5"/>
    <s v="Q4/2022"/>
    <s v="Vain elinkeinotoimintaa harjoittaville"/>
    <s v="Suomi.fi -valtuutus ei ole tähän mennessä mahdollistanut yhtymämuotoisen, kuten maatilayritykset, toimijan vahvaa tunnistamista. Samoin jos vaaditaan 2 allekirjoittajaa, ei tämä ole mahdollista suomi.fi kautta."/>
    <s v=""/>
    <x v="0"/>
    <s v="Maa- ja metsätalousministeriö"/>
    <s v=""/>
  </r>
  <r>
    <s v="Palvelut"/>
    <s v="RUOKAVIRASTO-#1460879-v1-Palvelulupaus_2021_Ruokavirasto.XLSX"/>
    <x v="36"/>
    <s v="Rehualan toiminnan lopettaminen"/>
    <s v="Toimijan ilmoitus toiminnan lopettamisesta. Nykyinen toteutustaso riittävä"/>
    <s v="Rehualan toiminnan lopettaminen"/>
    <x v="0"/>
    <s v="Ei digitoteutusta"/>
    <m/>
    <s v="Vain elinkeinotoimintaa harjoittaville"/>
    <m/>
    <s v=""/>
    <x v="0"/>
    <s v="Maa- ja metsätalousministeriö"/>
    <s v=""/>
  </r>
  <r>
    <s v="Palvelut"/>
    <s v="RUOKAVIRASTO-#1460879-v1-Palvelulupaus_2021_Ruokavirasto.XLSX"/>
    <x v="36"/>
    <s v="Rehualan yrityksen laboratoriopalvelut"/>
    <s v="Hakemus omavalvontalaboratoriohyväksynnän saamiseksi. Nykyinen toteutustaso riittävä"/>
    <s v="Rehualan yrityksen laboratoriopalvelut"/>
    <x v="0"/>
    <s v="0.5"/>
    <s v="Myöhemmin"/>
    <s v="Vain elinkeinotoimintaa harjoittaville"/>
    <s v="Ei resursseja."/>
    <s v=""/>
    <x v="0"/>
    <s v="Maa- ja metsätalousministeriö"/>
    <s v=""/>
  </r>
  <r>
    <s v="Palvelut"/>
    <s v="RUOKAVIRASTO-#1460879-v1-Palvelulupaus_2021_Ruokavirasto.XLSX"/>
    <x v="36"/>
    <s v="Rehualan yritystoiminnan harjoittaminen - ilmoitukset ja hakemukset"/>
    <s v="Toiminnan aikaiset ilmoitukset, kuten vuosi-ilmoitukset, vaaratilanne-/poikkeamailmoitukset, ilmoitus toiminnassa tapahtuvasta muutoksesta. Osa palvelun sisällöstä toimitetaan määrämuotoisilla lomakkeilla, osa vapaamuotoisella sähköpostilla."/>
    <s v="Rehualan yritystoiminnan harjoittaminen - ilmoitukset ja hakemukset"/>
    <x v="0"/>
    <s v="0.5"/>
    <s v="Myöhemmin"/>
    <s v="Vain elinkeinotoimintaa harjoittaville"/>
    <s v="Ei resursseja."/>
    <s v=""/>
    <x v="0"/>
    <s v="Maa- ja metsätalousministeriö"/>
    <s v=""/>
  </r>
  <r>
    <s v="Palvelut"/>
    <s v="PLupaus_Oikeusrekisterikeskus_2021.xlsx"/>
    <x v="68"/>
    <s v="Rekisterinpito: Ote eläintenpitokieltorekisteristä"/>
    <s v="Ote eläintenpitokieltorekisteristä"/>
    <s v="Rekisterinpito: Ote eläintenpitokieltorekisteristä"/>
    <x v="2"/>
    <s v="1.0"/>
    <m/>
    <s v="Myös luonnollisille henkilöille"/>
    <m/>
    <m/>
    <x v="0"/>
    <s v="Oikeusministeriö"/>
    <s v=""/>
  </r>
  <r>
    <s v="Palvelut"/>
    <s v="PLupaus_Oikeusrekisterikeskus_2021.xlsx"/>
    <x v="68"/>
    <s v="Rekisterinpito: Ote konkurssi- ja yrityssaneerausrekisteristä"/>
    <s v="Ote konkurssi- ja yrityssaneerausrekisteristä"/>
    <s v="Rekisterinpito: Ote konkurssi- ja yrityssaneerausrekisteristä"/>
    <x v="2"/>
    <s v="1.0"/>
    <m/>
    <s v="Myös luonnollisille henkilöille"/>
    <m/>
    <m/>
    <x v="0"/>
    <s v="Oikeusministeriö"/>
    <s v=""/>
  </r>
  <r>
    <s v="Palvelut"/>
    <s v="PLupaus_Oikeusrekisterikeskus_2021.xlsx"/>
    <x v="68"/>
    <s v="Rekisterinpito: Ote liiketoimintakieltorekisteristä"/>
    <s v="Ote liiketoimintakieltorekisteristä"/>
    <s v="Rekisterinpito: Ote liiketoimintakieltorekisteristä"/>
    <x v="2"/>
    <s v="1.0"/>
    <m/>
    <s v="Myös luonnollisille henkilöille"/>
    <m/>
    <m/>
    <x v="0"/>
    <s v="Oikeusministeriö"/>
    <s v=""/>
  </r>
  <r>
    <s v="Palvelut"/>
    <s v="PLupaus_Oikeusrekisterikeskus_2021.xlsx"/>
    <x v="68"/>
    <s v="Rekisterinpito: Ote velkajärjestelyrekisteristä"/>
    <s v="Ote velkajärjestelyrekisteristä"/>
    <s v="Rekisterinpito: Ote velkajärjestelyrekisteristä"/>
    <x v="2"/>
    <s v="1.0"/>
    <m/>
    <s v="Myös luonnollisille henkilöille"/>
    <m/>
    <m/>
    <x v="0"/>
    <s v="Oikeusministeriö"/>
    <s v=""/>
  </r>
  <r>
    <s v="Palvelut"/>
    <s v="PLupaus_Oikeusrekisterikeskus_2021.xlsx"/>
    <x v="68"/>
    <s v="Rekisterinpito: Rikosrekisteriote hankintamenettelyä varten"/>
    <s v="Rikostaustaote hankintamenettelyä varten"/>
    <s v="Rekisterinpito: Rikosrekisteriote hankintamenettelyä varten"/>
    <x v="2"/>
    <s v="1.0"/>
    <m/>
    <s v="Vain elinkeinotoimintaa harjoittaville"/>
    <m/>
    <m/>
    <x v="0"/>
    <s v="Oikeusministeriö"/>
    <s v=""/>
  </r>
  <r>
    <s v="Palvelut"/>
    <s v="PLupaus_Oikeusrekisterikeskus_2021.xlsx"/>
    <x v="68"/>
    <s v="Rekisterinpito: Rikosrekisteriote lasten kanssa toimivalle vapaaehtoiselle"/>
    <s v="Rikostaustaote lasten kanssa tehtävää vapaaehtoistoimintaa varten"/>
    <s v="Rekisterinpito: Rikosrekisteriote lasten kanssa toimivalle vapaaehtoiselle"/>
    <x v="2"/>
    <s v="1.0"/>
    <m/>
    <s v="Vain elinkeinotoimintaa harjoittaville"/>
    <m/>
    <m/>
    <x v="0"/>
    <s v="Oikeusministeriö"/>
    <s v=""/>
  </r>
  <r>
    <s v="Palvelut"/>
    <s v="PLupaus_Oikeusrekisterikeskus_2021.xlsx"/>
    <x v="68"/>
    <s v="Rekisterinpito: Rikosrekisteriote ulkomaan viranomaisia varten"/>
    <s v="Rikostaustaote ulkomaan viranomaisia varten"/>
    <s v="Rekisterinpito: Rikosrekisteriote ulkomaan viranomaisia varten"/>
    <x v="2"/>
    <s v="1.0"/>
    <m/>
    <s v="Myös luonnollisille henkilöille"/>
    <m/>
    <m/>
    <x v="0"/>
    <s v="Oikeusministeriö"/>
    <s v=""/>
  </r>
  <r>
    <s v="Palvelut"/>
    <s v="Plupaus_TILASTOKESKUS_2021.xlsx"/>
    <x v="69"/>
    <s v="Rekisteripalvelut"/>
    <s v="Rekisteripalveluista voit tilata yritysten ja oppilaitosten toimipistekohtaisia osoite- ja muita tietoja."/>
    <s v="Rekisteripalvelut"/>
    <x v="3"/>
    <s v="0.5"/>
    <s v="Myöhemmin"/>
    <s v="Vain elinkeinotoimintaa harjoittaville"/>
    <s v="Vaatii omien palveluiden kehittämistä"/>
    <m/>
    <x v="0"/>
    <s v="Valtiovarainministeriö"/>
    <s v=""/>
  </r>
  <r>
    <s v="Palvelut"/>
    <s v="Plupaus_2021_Rovaniemi (1).xlsx"/>
    <x v="18"/>
    <s v="Ruokamyrkytysepäilystä ilmoittaminen"/>
    <s v="Elintarvikealan toimijan on lakisääteisesti ilmoitettava elintarvikevalvontaviranomaiselle välittömästi valmistamansa tai käsittelemänsä elintarvikkeen aiheuttamasta ruokamyrkytyksestä tai sille tulleesta ruokamyrkytysepäilystä. Yksityishenkilö voi tehdä ilmoituksen, jos  epäilee saaneensa ruokamyrkytyksen.  Rovaniemen, Ranuan, Pellon, Ylitornion ja Kolarin alueella ilmoitus tehdään Rovakaaren ympäristöterveydenhuoltoon."/>
    <s v="Ruokamyrkytysepäilyilmoitus"/>
    <x v="1"/>
    <s v="0.5"/>
    <s v="Myöhemmin"/>
    <s v="Myös luonnollisille henkilöille"/>
    <s v="ei tietoa siirtyykö ja milloin asioinnin aloitus siirtyy valtakunnalliseen ympäristöterveydenhuollon sähköiseen ilmoituspalveluun ILPPAan (Ruokavirasto).  ilppa.fi"/>
    <s v="Elintarvikelaki (23/2006)"/>
    <x v="1"/>
    <s v="Lappi"/>
    <s v="40 001 - 100 000"/>
  </r>
  <r>
    <s v="Palvelut"/>
    <s v="PLupaus_Helsinginkaupunki_2021.xlsx"/>
    <x v="8"/>
    <s v="Ruumiinkuljetuslupien antaminen"/>
    <s v="Kunnan terveydensuojeluviranomainen antaa toimivaltaisena viranomaisena ruumiiden maasta kuljettamisesta tehdyn sopimuksen (Sopimus ruumiiden kuljettamisesta, valtiosopimus 13/1989) mukaisia ruumiinkuljetuslupia."/>
    <s v="Ruumiin siirtolupa"/>
    <x v="0"/>
    <s v="Ei digitoteutusta"/>
    <m/>
    <m/>
    <m/>
    <s v="Terveydensuojelulaki (763/1994)"/>
    <x v="1"/>
    <s v="Uusimaa"/>
    <s v="yli 100 000"/>
  </r>
  <r>
    <s v="Palvelut"/>
    <s v="Plupaus_2021_Tulli.xlsx"/>
    <x v="1"/>
    <s v="Rekisteröity viejä"/>
    <s v="REX-rekisteröinti koskee alkuperäselvitystä."/>
    <s v="Rekisteröity viejä"/>
    <x v="0"/>
    <s v="0.5"/>
    <s v="Q4/2021"/>
    <s v="Vain elinkeinotoimintaa harjoittaville"/>
    <m/>
    <m/>
    <x v="0"/>
    <s v="Valtiovarainministeriö"/>
    <s v=""/>
  </r>
  <r>
    <s v="Palvelut"/>
    <s v="Plupaus_2021_Tulli.xlsx"/>
    <x v="1"/>
    <s v="Rekisteröity väylämaksuasiakas"/>
    <s v="Laivanisäntä tai yhteisvastuullinen edustaja voivat hakea rekisteröidyksi väylämaksuasiakkaaksi."/>
    <s v="Rekisteröity väylämaksuasiakas"/>
    <x v="0"/>
    <s v="0.5"/>
    <s v="Q4/2022"/>
    <s v="Vain elinkeinotoimintaa harjoittaville"/>
    <m/>
    <m/>
    <x v="0"/>
    <s v="Valtiovarainministeriö"/>
    <s v=""/>
  </r>
  <r>
    <s v="Palvelut"/>
    <s v="PIR TET Vastaus YritysDigi.xlsx"/>
    <x v="63"/>
    <s v="RekryKoulutus"/>
    <s v="RekryKoulutus on joustava tapa hankkia uusia työntekijöitä yritykseen, jos heitä ei löydy työmarkkinoilta tai alan oppilaitoksista. Palvelussa valitut työnhakijat saavat työtehtäviin räätälöidyn ammatillisen koulutuksen, minkä jälkeen yritys palkkaa heidät töihin"/>
    <s v="RekryKoulutus"/>
    <x v="5"/>
    <s v="0.5"/>
    <m/>
    <s v="Vain elinkeinotoimintaa harjoittaville"/>
    <m/>
    <m/>
    <x v="0"/>
    <s v="Työ- ja elinkeinoministeriö"/>
    <s v=""/>
  </r>
  <r>
    <s v="Palvelut"/>
    <s v="Plupaus_THL_2021.xlsx"/>
    <x v="28"/>
    <s v="Rikos- ja riita-asioiden sovittelupalveluiden tuottamisesta maksettava korvaus"/>
    <s v="Rikos- ja riita-asioiden sovittelupalvelujen tuottamiseen myönnetään valtionkorvauksia vuodeksi kerrallaan.Hakijoina voivat olla sekä yksityiset että kunnalliset palveluntuottajat. Hakijoiden kanssa on puitesopimukset koskien palvelun tuottamista."/>
    <s v="Rikos- ja riita-asioiden sovittelupalveluiden tuottamisesta maksettava korvaus"/>
    <x v="5"/>
    <s v="0.5"/>
    <s v="Myöhemmin"/>
    <m/>
    <s v="Odottaa VM:llä käynnissä olevaa valtionavustusten digitalisaatiohanketta"/>
    <m/>
    <x v="0"/>
    <s v="Sosiaali- ja terveysministeriö"/>
    <s v=""/>
  </r>
  <r>
    <s v="Palvelut"/>
    <s v="Plupaus_Poliisihallitus_2021.xlsx"/>
    <x v="5"/>
    <s v="Rikosilmoitus"/>
    <m/>
    <s v="Rikosilmoitus"/>
    <x v="1"/>
    <s v="Ei digitoteutusta"/>
    <m/>
    <s v="Myös luonnollisille henkilöille"/>
    <s v="Palvelua käyttää aina vain luonnollinen henkilö, vaikka asianomainen voi olla myös yritys. Yrityksen puolesta rikosilmoituksen tekeminen ei ole mahdollista valtuutuksien avulla."/>
    <m/>
    <x v="0"/>
    <s v="Sisäministeriö"/>
    <s v=""/>
  </r>
  <r>
    <s v="Palvelut"/>
    <s v="Plupaus_THL_2021.xlsx"/>
    <x v="28"/>
    <s v="Rokoteimmunologian laboratorion muut tutkimuspalvelut"/>
    <s v="Rokoteimmunologian laboratorio tekee määrityksiä ja tutkimuksia rokotevasteiden arvioimiseksi. Rokoteimmunologian laboratorio tekee vasta-ainevälitteisen ja soluvälitteisen immuniteetin tutkimuksia myös tutkimusyhteistyönä yliopistojen, tutkimusryhmien ja yritysten kanssa. Tarjolla yhteydenottomahdollisuus asiakkaille."/>
    <s v="Rokoteimmunologian laboratorion muut tutkimuspalvelut"/>
    <x v="3"/>
    <s v="0.3"/>
    <s v="Q4/2022"/>
    <m/>
    <s v="Toiminnalliset syyt. Asiointipalvelua ei voida kokonaisuudessaan digitalisoida fyysisistä näytteistä johtuen"/>
    <m/>
    <x v="0"/>
    <s v="Sosiaali- ja terveysministeriö"/>
    <s v=""/>
  </r>
  <r>
    <s v="Palvelut"/>
    <s v="Plupaus_THL_2021.xlsx"/>
    <x v="28"/>
    <s v="Rokoteimmunologian vasta-ainemääritykset"/>
    <s v="Rokoteimmunologian laboratorio määrittää maksullisena palveluna vasta-aineiden pitoisuuksia seeruminäytteistä. Tarjolla yhteydenottomahdollisuus asiakkaille."/>
    <s v="Rokoteimmunologian vasta-ainemääritykset"/>
    <x v="3"/>
    <s v="0.3"/>
    <s v="Q4/2022"/>
    <m/>
    <s v="Toiminnalliset syyt. Asiointipalvelua ei voida kokonaisuudessaan digitalisoida fyysisistä näytteistä johtuen"/>
    <m/>
    <x v="0"/>
    <s v="Sosiaali- ja terveysministeriö"/>
    <s v=""/>
  </r>
  <r>
    <s v="Palvelut"/>
    <s v="PLupaus_Porvoonkaupunki_2021.xlsx"/>
    <x v="6"/>
    <s v="Hakemus haudatun ruumiin siirtämiseen"/>
    <s v="Haudatun ruumiin siirtämiseen tarvitaan terveydensuojeluviranomaisen lupa."/>
    <s v="Ruumiin siirtolupa"/>
    <x v="0"/>
    <s v="Ei digitoteutusta"/>
    <s v="Myöhemmin"/>
    <s v="Myös luonnollisille henkilöille"/>
    <s v="Pyyntöjä ei juuri tule. Digitalisoinnin kehittäminen valtion tietojärjestelmässä on riippuvainen valtion panostuksista."/>
    <s v="Terveydensuojelulaki (763/1994)"/>
    <x v="1"/>
    <s v="Uusimaa"/>
    <s v="40 001 - 100 000"/>
  </r>
  <r>
    <s v="Palvelut"/>
    <s v="RUOKAVIRASTO-#1460879-v1-Palvelulupaus_2021_Ruokavirasto.XLSX"/>
    <x v="36"/>
    <s v="Ruokaketjuhankkeet"/>
    <s v="Yhdistykset, järjestöt, yritykset ja tietyt koulut voivat hakea hankerahoitusta ruokaketjun kehittämiseen"/>
    <s v="Ruokaketjuhankkeet"/>
    <x v="5"/>
    <s v="0.3"/>
    <s v="Myöhemmin"/>
    <s v="Vain elinkeinotoimintaa harjoittaville"/>
    <s v="Haetaan parhaillaan tuottavuusrahaa. Mikäli tuottavuusrahaa ei saada, raha- ja toteuttajaresurssien puute."/>
    <s v=""/>
    <x v="0"/>
    <s v="Maa- ja metsätalousministeriö"/>
    <s v=""/>
  </r>
  <r>
    <s v="Palvelut"/>
    <s v="PLupaus_Porvoonkaupunki_2021.xlsx"/>
    <x v="6"/>
    <s v="Hakemus kansainväliseen ruumiinkuljetusluvan saamiseksi"/>
    <s v="Terveystarkastaja voi hakemuksesta myöntää luvan ruumiin kansainväliseen kuljetukseen, jos asiaa koskevan valtiosopimuksen ehdot täyttyvät."/>
    <s v="Ruumiin siirtolupa"/>
    <x v="0"/>
    <s v="Ei digitoteutusta"/>
    <s v="Myöhemmin"/>
    <s v="Myös luonnollisille henkilöille"/>
    <s v="Pyyntöjä ei juuri tule. Digitalisoinnin kehittäminen valtion tietojärjestelmässä on riippuvainen valtion panostuksista. Asetus ruumiiden kuljettamista koskevan sopimuksen voimaansaattamisesta (13/1989)"/>
    <s v="Asetus ruumiiden kuljettamista koskevan sopimuksen voimaansaattamisesta (13/1989)"/>
    <x v="1"/>
    <s v="Uusimaa"/>
    <s v="40 001 - 100 000"/>
  </r>
  <r>
    <s v="Palvelut"/>
    <s v="Plupaus_2021_Turun kaupunki.xlsx"/>
    <x v="20"/>
    <s v="Ruumiin siirtolupa"/>
    <s v="Ruumiin siirtämiseksi tarvitaan terveystarkastajan lupa"/>
    <s v="Ruumiin siirtolupa"/>
    <x v="0"/>
    <s v="0.3"/>
    <m/>
    <s v="Myös luonnollisille henkilöille"/>
    <s v="ilppa-järjestelmän tai vastaavan toimivuus"/>
    <s v="Elintarvikelaki (297/2021)"/>
    <x v="1"/>
    <s v="Varsinais-Suomi"/>
    <s v="yli 100 000"/>
  </r>
  <r>
    <s v="Palvelut"/>
    <s v="Plupaus_Tampereen_kaupunki_2020.xlsx"/>
    <x v="51"/>
    <s v="Räätälöity rekrytointi"/>
    <s v="Taylor´s house: ehdokasesittely yritystarpeeseen ja räätälöity yrityksen ja osaajan yhteistyö"/>
    <s v="Räätälöity rekrytointi"/>
    <x v="4"/>
    <s v="Ei digitoteutusta"/>
    <s v="Myöhemmin"/>
    <s v="Myös luonnollisille henkilöille"/>
    <m/>
    <m/>
    <x v="1"/>
    <s v="Pirkanmaa"/>
    <s v="yli 100 000"/>
  </r>
  <r>
    <s v="Palvelut"/>
    <s v="PLupaus_Helsinginkaupunki_2021.xlsx"/>
    <x v="8"/>
    <s v="Siirtokehotustaulujen pystytyspöytäkirja"/>
    <m/>
    <s v="Siirtokehotustaulujen pystytyspöytäkirja"/>
    <x v="3"/>
    <s v="Ei digitoteutusta"/>
    <m/>
    <m/>
    <m/>
    <s v="Laki ajoneuvojen siirtämisestä (1508/2019)"/>
    <x v="1"/>
    <s v="Uusimaa"/>
    <s v="yli 100 000"/>
  </r>
  <r>
    <s v="Palvelut"/>
    <s v="Plupaus_Keravan kaupunki elinkeinopalvelut_2020 (1).xlsx"/>
    <x v="54"/>
    <s v="Sijoittumispalvelut"/>
    <s v="Sähköinen tontti- ja toimitilaportaali, josta löytyy Keravan kaupungin yritystontit"/>
    <s v="Sijoittumispalvelut"/>
    <x v="4"/>
    <s v="0.5"/>
    <s v="Myöhemmin"/>
    <s v="Myös luonnollisille henkilöille"/>
    <s v="Alkupalvelu digitaalisesti. Jos yritys kiinnostuu tontista, jatkopalvelu henkilökohtaista.  Ei voida 100% digitalisoida."/>
    <m/>
    <x v="1"/>
    <s v="Uusimaa"/>
    <s v="20 001 - 40 000"/>
  </r>
  <r>
    <s v="Palvelut"/>
    <s v="PLupaus_Helsinginkaupunki_2021.xlsx"/>
    <x v="8"/>
    <s v="Sijoitussopimus: Pysyvien rakenteiden sijoittaminen katu-tai puistoalueelle"/>
    <s v="Jos haluat sijoittaa kadulle tai puistoon pysyviä rakenteita, kuten johtoliittymiä, ajoliittymiä, maanalaisia perustuksia tai aidan, tarvitset tähän luvan kaupungilta. Kaupungin lupa rakenteille on nimeltään sijoitussopimus."/>
    <s v="Sijoituspaikkalupa (johdot, kaapelit, putket)"/>
    <x v="0"/>
    <s v="0.5"/>
    <m/>
    <m/>
    <m/>
    <m/>
    <x v="1"/>
    <s v="Uusimaa"/>
    <s v="yli 100 000"/>
  </r>
  <r>
    <s v="Palvelut"/>
    <s v="Plupaus_2021_Huittisten kaupunki.xlsx"/>
    <x v="21"/>
    <s v="Sijoitusluvat"/>
    <s v="Katu- ja muilla yleisillä alueilla tehtäviin töihin on haettava ennakkoon lupa. Pysyvät ja tilaipäiset sijoittamis- ja käyttöluvat kaupungin alueella."/>
    <s v="Sijoituspaikkalupa (johdot, kaapelit, putket)"/>
    <x v="0"/>
    <s v="0.3"/>
    <s v="Q4/2022"/>
    <s v="Myös luonnollisille henkilöille"/>
    <m/>
    <s v="Maankäyttö- ja rakennuslaki (132/1999)"/>
    <x v="1"/>
    <s v="Satakunta"/>
    <s v="10 001 - 20 000"/>
  </r>
  <r>
    <s v="Palvelut"/>
    <s v="Plupaus_2021_Jyväskylän kaupunki_2021.xlsx"/>
    <x v="13"/>
    <s v="KRP - Yleisten alueiden luvat: Sijoituspaikkalupa"/>
    <s v="Lupa sijoittaa uusia johtoja, kaapeleita tai putkia rakennettuun ympäristöön"/>
    <s v="Sijoituspaikkalupa (johdot, kaapelit, putket)"/>
    <x v="0"/>
    <s v="1.0"/>
    <m/>
    <s v="Myös luonnollisille henkilöille"/>
    <m/>
    <s v="Maankäyttö- ja rakennuslaki (132/1999)"/>
    <x v="1"/>
    <s v="Keski-Suomi"/>
    <s v="yli 100 000"/>
  </r>
  <r>
    <s v="Palvelut"/>
    <s v="Plupaus_2021_Tukes.xlsx"/>
    <x v="10"/>
    <s v="Räjähteiden siirtotodistus (kansallinen)"/>
    <s v="Haetaan lupaa räjähteiden siirtoon"/>
    <s v="Räjähteiden siirtotodistus (kansallinen)"/>
    <x v="0"/>
    <s v="0.5"/>
    <s v="Q2/2022"/>
    <s v="Myös luonnollisille henkilöille"/>
    <s v="Henkilö- ja raharesurssit"/>
    <m/>
    <x v="0"/>
    <s v="Työ- ja elinkeinoministeriö"/>
    <s v=""/>
  </r>
  <r>
    <s v="Palvelut"/>
    <s v="Plupaus_2021_Tukes.xlsx"/>
    <x v="10"/>
    <s v="Räjähteiden varastoinnin lupa"/>
    <m/>
    <s v="Räjähteiden varastoinnin lupa"/>
    <x v="0"/>
    <s v="0.5"/>
    <s v="Q1/2022"/>
    <s v="Vain elinkeinotoimintaa harjoittaville"/>
    <s v="Henkilö- ja raharesurssit. Viraston päässä prosessien monimutkaisuus täytyy huomioida kehittämisessä."/>
    <m/>
    <x v="0"/>
    <s v="Työ- ja elinkeinoministeriö"/>
    <s v=""/>
  </r>
  <r>
    <s v="Palvelut"/>
    <s v="Plupaus_2021_Lieksan kaupunki.xlsx"/>
    <x v="46"/>
    <s v="Sijoittamisluvan myöntäminen"/>
    <m/>
    <s v="Sijoituspaikkalupa (johdot, kaapelit, putket)"/>
    <x v="0"/>
    <s v="Ei digitoteutusta"/>
    <s v="Q3/2022"/>
    <s v="Myös luonnollisille henkilöille"/>
    <m/>
    <s v="Maankäyttö- ja rakennuslaki (132/1999)"/>
    <x v="1"/>
    <s v="Pohjois-Karjala"/>
    <s v="10 001 - 20 000"/>
  </r>
  <r>
    <s v="Palvelut"/>
    <s v="Plupaus_2021_Tulli.xlsx"/>
    <x v="1"/>
    <s v="Saapumisen ja poistumisen ilmoitusten sanoma-asiointi yritysasiakkaille"/>
    <s v="Yritys antaa tarvittavat saapumisen ja poistumisen ilmoitukset EU:n alueelle tuotavista tai EU:n alueelta vietävistä tai siellä väliaikaisesti varastoitavista tavaroista  sanoma-asioinnilla Tullille ."/>
    <s v="Saapumisen ja poistumisen ilmoitusten sanoma-asiointi yritysasiakkaille"/>
    <x v="1"/>
    <s v="yli 1.1"/>
    <m/>
    <s v="Vain elinkeinotoimintaa harjoittaville"/>
    <m/>
    <m/>
    <x v="0"/>
    <s v="Valtiovarainministeriö"/>
    <s v=""/>
  </r>
  <r>
    <s v="Palvelut"/>
    <s v="Plupaus_2021_Tulli.xlsx"/>
    <x v="1"/>
    <s v="Saapumisen ja poistumisen ilmoitusten tekeminen yritysasiakkaana"/>
    <s v="Yritys antaa tarvittavat saapumisen ja poistumisen ilmoitukset Tullille EU:n alueelle tuotavista tai EU:n alueelta vietävistä tai siellä väliaikaisesti varastoitavista tavaroista."/>
    <s v="Saapumisen ja poistumisen ilmoitusten tekeminen yritysasiakkaana"/>
    <x v="1"/>
    <s v="1.1"/>
    <m/>
    <s v="Vain elinkeinotoimintaa harjoittaville"/>
    <m/>
    <m/>
    <x v="0"/>
    <s v="Valtiovarainministeriö"/>
    <s v=""/>
  </r>
  <r>
    <s v="Palvelut"/>
    <s v="Plupaus_2021_Kansaneläkelaitos.xlsx"/>
    <x v="4"/>
    <s v="Sairaanhoitokorvausten (esim. lääkärinpalkkiot) ja matkakorvausten sähköinen tilityspavelu"/>
    <s v="Yhteisöasiakkaat (mm. vakuutusyhtiöt, työnantajat, potilasvakuutuskeskus, säätiöt, lääkkeellisen hapen toimittajat, ensihoidon palveluntuottajat) voisivat lähettää Kelaan valtakirja- ja suorakorvaustilityshakemukset sähköisesti."/>
    <s v="Sairaanhoitokorvausten (esim. lääkärinpalkkiot) ja matkakorvausten sähköinen tilityspavelu"/>
    <x v="5"/>
    <s v="0.3"/>
    <s v="Myöhemmin"/>
    <s v="Vain elinkeinotoimintaa harjoittaville"/>
    <m/>
    <m/>
    <x v="0"/>
    <s v="Eduskunta"/>
    <s v=""/>
  </r>
  <r>
    <s v="Palvelut"/>
    <s v="Plupaus_2021_Kansaneläkelaitos.xlsx"/>
    <x v="4"/>
    <s v="Sairaanhoitokorvausten sähköiset suorakorvaustilitykset palveluntuottajilta"/>
    <s v="Yksityisen terveydenhuollon palveluntuottajat lähettävät Kelaan tilityshakemukset tilitystietojen välityspalvelun kautta, kun palveluntuottaja on antanut asiakkaalle sairausvakuutuslain mukaisen suorakorvauksen. Palveluntuottajalla tulee olla Kelan kanssa suorakorvaussopimus sähköisestä tilitysmenettelystä ja tätä tarkoitusta varten hyväksytty potilastietojärjestelmä."/>
    <s v="Sairaanhoitokorvausten sähköiset suorakorvaustilitykset palveluntuottajilta"/>
    <x v="5"/>
    <s v="1.1"/>
    <m/>
    <s v="Vain elinkeinotoimintaa harjoittaville"/>
    <m/>
    <m/>
    <x v="0"/>
    <s v="Eduskunta"/>
    <s v=""/>
  </r>
  <r>
    <s v="Palvelut"/>
    <s v="Palvelulupaus_2021_Verohallinto.xlsx"/>
    <x v="7"/>
    <s v="Satovahinko-, kasvintuhooja- ja eläintautivakuutusten tukitiedot"/>
    <s v="Vakuutuksenantajan pitää joka vuosi ilmoittaa Verohallinnolle tiedot satovahinko-, maatalouden alkutuotannon kasvintuhooja- ja eläintautivakuutussopimuksista. Tiedot ilmoitetaan sähköisessä muodossa, esim. Excel-taulukossa turvasähköpostin liitteenä."/>
    <s v="Satovahinko-, kasvintuhooja- ja eläintautivakuutusten tukitiedot"/>
    <x v="1"/>
    <s v="0.5"/>
    <m/>
    <s v="Vain elinkeinotoimintaa harjoittaville"/>
    <s v="Ilmoittaminen mahdollista nykyään vain sähköpostin liitetiedostona. Ilmoittajia vähäinen määrä. Väliaikainen laki."/>
    <m/>
    <x v="0"/>
    <s v="Valtiovarainministeriö"/>
    <s v=""/>
  </r>
  <r>
    <s v="Palvelut"/>
    <s v="Plupaus_2021_Lieksan kaupunki.xlsx"/>
    <x v="46"/>
    <s v="Muuntamoiden ja johtojen sijoittamisluvan myöntäminen"/>
    <m/>
    <s v="Sijoituspaikkalupa (johdot, kaapelit, putket)"/>
    <x v="0"/>
    <s v="1.1"/>
    <m/>
    <s v="Myös luonnollisille henkilöille"/>
    <m/>
    <s v="Maankäyttö- ja rakennuslaki (132/1999)"/>
    <x v="1"/>
    <s v="Pohjois-Karjala"/>
    <s v="10 001 - 20 000"/>
  </r>
  <r>
    <s v="Palvelut"/>
    <s v="Plupaus_Säteilyturvakeskus_2021_xlsx.XLSX"/>
    <x v="23"/>
    <s v="Showlaserlaitteen luvat ja ilmoitukset"/>
    <s v="Lomakkeilla voi hakea lupaa suuritehoisen laserlaitteen käyttöön, ilmoittaa toiminnan muutoksista ja ilmoittaa suuritehoisen laserlaitteen käytöstä"/>
    <s v="Showlaserlaitteen luvat ja ilmoitukset"/>
    <x v="0"/>
    <s v="1.0"/>
    <m/>
    <s v="Vain elinkeinotoimintaa harjoittaville"/>
    <m/>
    <m/>
    <x v="0"/>
    <s v="Sosiaali- ja terveysministeriö"/>
    <s v=""/>
  </r>
  <r>
    <s v="Palvelut"/>
    <s v="RUOKAVIRASTO-#1460879-v1-Palvelulupaus_2021_Ruokavirasto.XLSX"/>
    <x v="36"/>
    <s v="Siementuotanto - Lakisääteiset laboratoriopalvelut"/>
    <s v="Siemensertifiointiin liittyvät lakisääteiset laboratoriopalvelut. Nykyinen toteutustaso riittävä"/>
    <s v="Siementuotanto - Lakisääteiset laboratoriopalvelut"/>
    <x v="0"/>
    <s v="0.5"/>
    <s v="Q4/2022"/>
    <s v="Vain elinkeinotoimintaa harjoittaville"/>
    <s v="Resurssien puute. Suomi.fi -valtuutus ei ole tähän mennessä mahdollistanut yhtymämuotoisen, kuten maatilayhtymät, toimijan vahvaa tunnistamista. Samoin jos vaaditaan 2 allekirjoittajaa, ei tämä ole mahdollista suomi.fi kautta."/>
    <s v=""/>
    <x v="0"/>
    <s v="Maa- ja metsätalousministeriö"/>
    <s v=""/>
  </r>
  <r>
    <s v="Palvelut"/>
    <s v="RUOKAVIRASTO-#1460879-v1-Palvelulupaus_2021_Ruokavirasto.XLSX"/>
    <x v="36"/>
    <s v="Siementuotanto - Pakkaamotoiminnan aloittaminen"/>
    <s v="Toimija ilmoittautuu siemenpakkaajaksi"/>
    <s v="Siementuotanto - Pakkaamotoiminnan aloittaminen"/>
    <x v="0"/>
    <s v="0.3"/>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s v=""/>
    <x v="0"/>
    <s v="Maa- ja metsätalousministeriö"/>
    <s v=""/>
  </r>
  <r>
    <s v="Palvelut"/>
    <s v="RUOKAVIRASTO-#1460879-v1-Palvelulupaus_2021_Ruokavirasto.XLSX"/>
    <x v="36"/>
    <s v="Siementuotanto - Pakkaamotoiminnan harjoittaminen"/>
    <s v="Toimijan lakisääteiset ilmoitukset ja tilaukset liittyen siemenpakkaamotoimintaan"/>
    <s v="Siementuotanto - Pakkaamotoiminnan harjoittaminen"/>
    <x v="0"/>
    <s v="0.5"/>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s v=""/>
    <x v="0"/>
    <s v="Maa- ja metsätalousministeriö"/>
    <s v=""/>
  </r>
  <r>
    <s v="Palvelut"/>
    <s v="RUOKAVIRASTO-#1460879-v1-Palvelulupaus_2021_Ruokavirasto.XLSX"/>
    <x v="36"/>
    <s v="Siementuotanto - Pakkaamotoiminnan lopettaminen"/>
    <s v="Toimija ilmoittaa siemenpakkaamotoiminnan lopettamisesta"/>
    <s v="Siementuotanto - Pakkaamotoiminnan lopettaminen"/>
    <x v="0"/>
    <s v="0.5"/>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s v=""/>
    <x v="0"/>
    <s v="Maa- ja metsätalousministeriö"/>
    <s v=""/>
  </r>
  <r>
    <s v="Palvelut"/>
    <s v="RUOKAVIRASTO-#1460879-v1-Palvelulupaus_2021_Ruokavirasto.XLSX"/>
    <x v="36"/>
    <s v="Siementuotanto - Toiminnan aloittaminen"/>
    <s v="Ilmoittautuminen siemenalan elinkeinoharjoittajaksi"/>
    <s v="Siementuotanto - Toiminnan aloittaminen"/>
    <x v="0"/>
    <s v="1.0"/>
    <m/>
    <s v="Vain elinkeinotoimintaa harjoittaville"/>
    <m/>
    <s v=""/>
    <x v="0"/>
    <s v="Maa- ja metsätalousministeriö"/>
    <s v=""/>
  </r>
  <r>
    <s v="Palvelut"/>
    <s v="RUOKAVIRASTO-#1460879-v1-Palvelulupaus_2021_Ruokavirasto.XLSX"/>
    <x v="36"/>
    <s v="Siementuotanto - Toiminnan harjoittaminen"/>
    <s v="Toimijan lakisääteiset ilmoitukset ja tilaukset liittyen siemenen sertifiointiin"/>
    <s v="Siementuotanto - Toiminnan harjoittaminen"/>
    <x v="0"/>
    <s v="0.5"/>
    <s v="Q4/2022"/>
    <s v="Vain elinkeinotoimintaa harjoittaville"/>
    <s v="Resurssien puute"/>
    <s v=""/>
    <x v="0"/>
    <s v="Maa- ja metsätalousministeriö"/>
    <s v=""/>
  </r>
  <r>
    <s v="Palvelut"/>
    <s v="RUOKAVIRASTO-#1460879-v1-Palvelulupaus_2021_Ruokavirasto.XLSX"/>
    <x v="36"/>
    <s v="Siementuotanto - Toiminnan lopettaminen"/>
    <s v="Ilmoitus siementuotannon toiminnan lopettamisesta"/>
    <s v="Siementuotanto - Toiminnan lopettaminen"/>
    <x v="0"/>
    <s v="1.0"/>
    <m/>
    <s v="Vain elinkeinotoimintaa harjoittaville"/>
    <m/>
    <s v=""/>
    <x v="0"/>
    <s v="Maa- ja metsätalousministeriö"/>
    <s v=""/>
  </r>
  <r>
    <s v="Palvelut"/>
    <s v="PLupaus_Porvoonkaupunki_2021.xlsx"/>
    <x v="6"/>
    <s v="Sijoitusluvat ja muut maankäyttöluvat muille kuin yleisille alueille"/>
    <s v="Lupia tarvitaan esim. yleisötilaisuuksien järjestämiseen ja johtojen sijoittamiseen kaupungin maalle"/>
    <s v="Sijoituspaikkalupa (johdot, kaapelit, putket)"/>
    <x v="0"/>
    <s v="0.5"/>
    <s v="Myöhemmin"/>
    <s v="Myös luonnollisille henkilöille"/>
    <m/>
    <s v="Maankäyttö- ja rakennuslaki (132/1999)"/>
    <x v="1"/>
    <s v="Uusimaa"/>
    <s v="40 001 - 100 000"/>
  </r>
  <r>
    <s v="Palvelut"/>
    <s v="Traficom_Digipalvelulupaus_2021.XLSX"/>
    <x v="0"/>
    <s v="Siirtolupa"/>
    <s v="Siirtolupa on ajoneuvon väliaikaista siirtoa tai käyttöä varten myönnetty lupa, johon kuuluu ajoneuvoon kiinnitettävät siirtomerkit ja liikennevakuutus."/>
    <s v="Siirtolupa"/>
    <x v="0"/>
    <s v="0.3"/>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0"/>
    <s v="Liikenne- ja viestintäministeriö"/>
    <s v=""/>
  </r>
  <r>
    <s v="Palvelut"/>
    <s v="PLupaus_Pyhäjärvi_2021.xlsx"/>
    <x v="16"/>
    <s v="Sijoituslupa pysyväisluonteisista rakenteista kaupungin alueilla"/>
    <m/>
    <s v="Sijoituspaikkalupa (johdot, kaapelit, putket)"/>
    <x v="0"/>
    <s v="Ei digitoteutusta"/>
    <s v="Q4/2022"/>
    <s v="Myös luonnollisille henkilöille"/>
    <m/>
    <s v="Maankäyttö- ja rakennuslaki (132/1999)"/>
    <x v="1"/>
    <s v="Pohjois-Pohjanmaa"/>
    <s v="alle 6001"/>
  </r>
  <r>
    <s v="Palvelut"/>
    <s v="PLupaus_Pyhäjärvi_2021.xlsx"/>
    <x v="16"/>
    <s v="Sijoituslupa pysyväisluonteisista rakenteista"/>
    <m/>
    <s v="Sijoituspaikkalupa (johdot, kaapelit, putket)"/>
    <x v="0"/>
    <s v="0.9"/>
    <m/>
    <s v="Myös luonnollisille henkilöille"/>
    <m/>
    <s v="Maankäyttö- ja rakennuslaki (132/1999)"/>
    <x v="1"/>
    <s v="Pohjois-Pohjanmaa"/>
    <s v="alle 6001"/>
  </r>
  <r>
    <s v="Palvelut"/>
    <s v="Plupaus_2021_Ylöjärven kaupunki.xlsx"/>
    <x v="32"/>
    <s v="Sijoituslupa"/>
    <s v="Sijoituslupa hakemuksineen hoidetaan kokonaisuudessaan Lupapiste -palvelussa&quot;&quot;"/>
    <s v="Sijoituspaikkalupa (johdot, kaapelit, putket)"/>
    <x v="0"/>
    <s v="yli 1.1"/>
    <m/>
    <s v="Myös luonnollisille henkilöille"/>
    <m/>
    <s v="Maankäyttö- ja rakennuslaki (132/1999)"/>
    <x v="1"/>
    <s v="Pirkanmaa"/>
    <s v="20 001 - 40 000"/>
  </r>
  <r>
    <s v="Palvelut"/>
    <s v="PLupaus_Helsinginkaupunki_2021.xlsx"/>
    <x v="8"/>
    <s v="Siltamainospaikat"/>
    <s v="Kaupunki vuokraa tiettyjen siltojen kaiteista siltamainospaikkoja banderollimainontaa varten."/>
    <s v="Siltamainospaikat"/>
    <x v="3"/>
    <s v="0.5"/>
    <m/>
    <s v="Myös luonnollisille henkilöille"/>
    <m/>
    <m/>
    <x v="1"/>
    <s v="Uusimaa"/>
    <s v="yli 100 000"/>
  </r>
  <r>
    <s v="Palvelut"/>
    <s v="Plupaus_2021_Turun kaupunki.xlsx"/>
    <x v="20"/>
    <s v="Sisämarkkinavalvonta"/>
    <s v="Elintarvikkeiden maahantuonti muista EU-maista."/>
    <s v="Sisämarkkinavalvonta"/>
    <x v="1"/>
    <s v="0.9"/>
    <m/>
    <s v="Myös luonnollisille henkilöille"/>
    <s v="Ruokaviraston ilppa-Ympäristöterveydenhuollon sähköisen ilmoituspalvelun toimivuus"/>
    <s v="Elintarvikelaki (297/2021)"/>
    <x v="1"/>
    <s v="Varsinais-Suomi"/>
    <s v="yli 100 000"/>
  </r>
  <r>
    <s v="Palvelut"/>
    <s v="Plupaus_2021_Jyväskylän kaupunki_2021.xlsx"/>
    <x v="13"/>
    <s v="SIV - DigiOne"/>
    <s v="Sivistystoimi mukana kansallisessa DigiOne-hankkeessa, jossa tavoitteena luoda digitaalinen palvelualusta ja ekosysteemi, johon erilaiset koulutuspalvelujen tuottajat voivat liittyä"/>
    <s v="SIV - DigiOne"/>
    <x v="3"/>
    <s v="1.1"/>
    <s v="Myöhemmin"/>
    <s v="Vain elinkeinotoimintaa harjoittaville"/>
    <m/>
    <m/>
    <x v="1"/>
    <s v="Keski-Suomi"/>
    <s v="yli 100 000"/>
  </r>
  <r>
    <s v="Palvelut"/>
    <s v="PLupaus_Helsinginkaupunki_2021.xlsx"/>
    <x v="8"/>
    <s v="Sivutuotenäytteitä ja näyttelyesineitä koskeva lupa"/>
    <s v="Sivutuotteisiin kuuluvien tutkimusnäytteiden, diagnostisten näytteiden, kaupallisten näytteiden ja näyttelyesineiden tuonti Suomeen tai kauttakuljetus Suomen kautta on sallittua ainoastaan Ruokaviraston myöntämällä tuontiluvalla. Tuontiluvassa asetetaan tuontia koskevat välttämättömät tuontiehdot."/>
    <s v="Sivutuotenäytteitä ja näyttelyesineitä koskeva lupa"/>
    <x v="0"/>
    <m/>
    <m/>
    <s v="Vain elinkeinotoimintaa harjoittaville"/>
    <m/>
    <m/>
    <x v="1"/>
    <s v="Uusimaa"/>
    <s v="yli 100 000"/>
  </r>
  <r>
    <s v="Palvelut"/>
    <s v="Plupaus_2021_Huittisten kaupunki.xlsx"/>
    <x v="21"/>
    <s v="Palvelusetelituottaja"/>
    <s v="Hakemus palvelusetelituottajaksi sivistys- ja perusturvapalvelukeskuksiin"/>
    <s v="Sosiaalialan palvelun tuottamisilmoitus"/>
    <x v="1"/>
    <s v="0.3"/>
    <s v="Q4/2022"/>
    <s v="Vain elinkeinotoimintaa harjoittaville"/>
    <m/>
    <s v="Laki sosiaali- ja terveydenhuollon palvelusetelistä (569/2009)"/>
    <x v="1"/>
    <s v="Satakunta"/>
    <s v="10 001 - 20 000"/>
  </r>
  <r>
    <s v="Palvelut"/>
    <s v="PLupaus_Jämsä_2021.xlsx"/>
    <x v="42"/>
    <s v="Palvelusetelituottajaksi hakeutuminen"/>
    <s v="Sote-alan yrittäjä hakeutuu palveluseteliyrittäjäksi"/>
    <s v="Sosiaalialan palvelun tuottamisilmoitus"/>
    <x v="0"/>
    <s v="1.0"/>
    <m/>
    <s v="Vain elinkeinotoimintaa harjoittaville"/>
    <m/>
    <s v="Laki sosiaali- ja terveydenhuollon palvelusetelistä (569/2009)"/>
    <x v="1"/>
    <s v="Keski-Suomi"/>
    <s v="20 001 - 40 000"/>
  </r>
  <r>
    <s v="Palvelut"/>
    <s v="Plupaus_2021_Pielaveden kunta.xlsx"/>
    <x v="49"/>
    <s v="Ilmoitus yksityisen sosiaalipalvelun tuottamisesta"/>
    <s v="Kunnan perusturvalautakuntaan tehtävä ilmoitus kotihoidon tukipalvelujen järjestämisestä. Tukipalveluita ovat esimerkiksi ateriapalvelut, siivous, sauna- ja kylvetyspalvelut tai turvapuhelinpalvelut. Niitä voidaan järjestää myös erikseen, ilman muuta kotipalvelua. Ilmoitus tehdään siihen kuntaan, missä palvelua annetaan."/>
    <s v="Sosiaalialan palvelun tuottamisilmoitus"/>
    <x v="1"/>
    <s v="0.3"/>
    <s v="Myöhemmin"/>
    <s v="Vain elinkeinotoimintaa harjoittaville"/>
    <s v="Aluehallintoviraston lomake, joka kiertää kuntaan"/>
    <s v="Laki sosiaali- ja terveydenhuollon palvelusetelistä (569/2009)"/>
    <x v="1"/>
    <s v="Pohjois-Savo"/>
    <s v="alle 6001"/>
  </r>
  <r>
    <s v="Palvelut"/>
    <s v="Plupaus_2021_Pielaveden kunta.xlsx"/>
    <x v="49"/>
    <s v="Ilmoitus yksityisten varhaiskasvatuspalvelujen tuottamisesta tai muutoksesta"/>
    <s v="Yksityistä varhaiskasvatuspalvelua tuottavan tulee tehdä kuntaan kirjallinen ilmoitus toiminnan aloittamisesta, muuttamisesta tai lopettamisesta."/>
    <s v="Sosiaalialan palvelun tuottamisilmoitus"/>
    <x v="1"/>
    <s v="0.3"/>
    <s v="Myöhemmin"/>
    <s v="Vain elinkeinotoimintaa harjoittaville"/>
    <s v="Aluehallintoviraston lomake, joka kiertää kuntaan"/>
    <s v="Laki sosiaali- ja terveydenhuollon palvelusetelistä (569/2009)"/>
    <x v="1"/>
    <s v="Pohjois-Savo"/>
    <s v="alle 6001"/>
  </r>
  <r>
    <s v="Palvelut"/>
    <s v="PLupaus_Vaasa_2021.xlsx"/>
    <x v="9"/>
    <s v="Sosiaalihuollon toimipaikkailmoitus"/>
    <s v="Ilmoitus laitoksen käyttöönotosta"/>
    <s v="Sosiaalialan palvelun tuottamisilmoitus"/>
    <x v="1"/>
    <s v="1.0"/>
    <m/>
    <s v="Vain elinkeinotoimintaa harjoittaville"/>
    <m/>
    <s v="Laki sosiaali- ja terveydenhuollon palvelusetelistä (569/2009)"/>
    <x v="1"/>
    <s v="Pohjanmaa"/>
    <s v="40 001 - 100 000"/>
  </r>
  <r>
    <s v="Palvelut"/>
    <s v="Plupaus_2021_Tulli.xlsx"/>
    <x v="1"/>
    <s v="Sitovan tariffitiedon hakeminen"/>
    <s v="Voit hakea sitovaa tariffitietoa tosiasiallisesti suunniteltua tuonti- tai vientitapahtumaa varten."/>
    <s v="Sitovan tariffitiedon hakeminen"/>
    <x v="0"/>
    <s v="1.1"/>
    <m/>
    <s v="Vain elinkeinotoimintaa harjoittaville"/>
    <m/>
    <m/>
    <x v="0"/>
    <s v="Valtiovarainministeriö"/>
    <s v=""/>
  </r>
  <r>
    <s v="Palvelut"/>
    <s v="Plupaus_2021_Jyväskylän kaupunki_2021.xlsx"/>
    <x v="13"/>
    <s v="SOTE - APTJ"/>
    <s v="Lifecare - integraatio palvelutuottajille"/>
    <s v="SOTE - APTJ"/>
    <x v="6"/>
    <s v="1.1"/>
    <m/>
    <s v="Vain elinkeinotoimintaa harjoittaville"/>
    <s v="Integraatio saatavilla perustellusti."/>
    <m/>
    <x v="1"/>
    <s v="Keski-Suomi"/>
    <s v="yli 100 000"/>
  </r>
  <r>
    <s v="Palvelut"/>
    <s v="Plupaus_2021_Jyväskylän kaupunki_2021.xlsx"/>
    <x v="13"/>
    <s v="SOTE - Kotihoidon mobiili- ja optimointi"/>
    <s v="Kotihoidon mobiilipalvelu sekä palvelujen optimointi"/>
    <s v="SOTE - Kotihoidon mobiili- ja optimointi"/>
    <x v="3"/>
    <s v="1.0"/>
    <m/>
    <s v="Myös luonnollisille henkilöille"/>
    <m/>
    <m/>
    <x v="1"/>
    <s v="Keski-Suomi"/>
    <s v="yli 100 000"/>
  </r>
  <r>
    <s v="Palvelut"/>
    <s v="ASHA-#407866-v1-Plupaus_2021_Maanmittauslaitos_xlsx.XLSX"/>
    <x v="24"/>
    <s v="Sopimuksen tai käyttöluvan käsittely"/>
    <s v="Yritys voi hakea rajapintapalvelun tai käyttöliittymän käyttöoikeutta. Edellyttää lupaa tai molempien osapuolten allekirjoittamaa sopimusta."/>
    <s v="Sopimuksen tai käyttöluvan käsittely"/>
    <x v="0"/>
    <s v="Ei digitoteutusta"/>
    <s v="Myöhemmin"/>
    <s v="Vain elinkeinotoimintaa harjoittaville"/>
    <s v="Sähköisen allekirjoituksen yhteinen tukipalvelu puuttuu."/>
    <m/>
    <x v="0"/>
    <s v="Maa- ja metsätalousministeriö"/>
    <s v=""/>
  </r>
  <r>
    <s v="Palvelut"/>
    <s v="ASHA-#407866-v1-Plupaus_2021_Maanmittauslaitos_xlsx.XLSX"/>
    <x v="24"/>
    <s v="Sopimuspohjaiset paikkatietoaineistopalvelut"/>
    <s v="Asiakas saa käyttöoikeuden rajapinnan kautta paikkatietoaineistoon joka ei ole avointa dataa"/>
    <s v="Sopimuspohjaiset paikkatietoaineistopalvelut"/>
    <x v="2"/>
    <s v="1.0"/>
    <m/>
    <s v="Vain elinkeinotoimintaa harjoittaville"/>
    <m/>
    <m/>
    <x v="0"/>
    <s v="Maa- ja metsätalousministeriö"/>
    <s v=""/>
  </r>
  <r>
    <s v="Palvelut"/>
    <s v="PLupaus_Valvira_2021.xlsx"/>
    <x v="11"/>
    <s v="Sosiaali- ja terveydenhuollon tietojärjestelmien rekisteröinti"/>
    <s v="Valvira ylläpitää julkista rekisteriä tietojärjestelmistä. Valmistajan on ilmoitettava tuotantokäyttöön otettavasta tietojärjestelmästä Valviralle. Tietojärjestelmällä tarkoitetaan sosiaali- tai terveydenhuollon asiakastietojen sähköistä käsittelyä varten toteutettua ohjelmistoa tai järjestelmää, jonka avulla tallennetaan ja ylläpidetään asiakas- tai potilasasiakirjoja ja niissä olevia tietoja. Valvira ylläpitää myös julkista rekisteriä sille ilmoitetuista, vaatimukset täyttävistä sosiaali- ja terveystietojen toissijaiseen käyttöön tarkoitetuista käyttöympäristöistä. Tietoturvallisuuden arviointilaitoksen on ilmoitettava Sosiaali- ja terveysalan lupa- ja valvontavirastolle tiedot kaikista myönnetyistä, muutetuista, täydennetyistä, määräajaksi tai kokonaan peruutetuista tai evätyistä todistuksista."/>
    <s v="Sosiaali- ja terveydenhuollon tietojärjestelmien rekisteröinti"/>
    <x v="1"/>
    <s v="0.5"/>
    <s v="Q4/2021"/>
    <s v="Vain elinkeinotoimintaa harjoittaville"/>
    <m/>
    <m/>
    <x v="0"/>
    <s v="Sosiaali- ja terveysministeriö"/>
    <s v=""/>
  </r>
  <r>
    <s v="Palvelut"/>
    <s v="Plupaus_2021_Paimion kaupunkin vastaus.xlsx"/>
    <x v="33"/>
    <s v="Sunpaimio-verkkosivu"/>
    <m/>
    <s v="Sunpaimio-verkkosivu"/>
    <x v="3"/>
    <s v="0.5"/>
    <m/>
    <s v="Vain elinkeinotoimintaa harjoittaville"/>
    <s v="Tämä sivusto on hakemisto tyyppinen sivusto. Paimiossa on sen verran vähän yrityksiä, että webropol ilmoittautumisen jälkeen heidät tavataan kasvokkain. Digiastetta ei kannata tästä nostaa."/>
    <m/>
    <x v="1"/>
    <s v="Varsinais-Suomi"/>
    <s v="10 001 - 20 000"/>
  </r>
  <r>
    <s v="Palvelut"/>
    <s v="Plupaus_2021_Kirkkonummi.xlsx"/>
    <x v="52"/>
    <s v="Tapahtumakalenteri"/>
    <s v="Kirkkonummelaisille yrittäjille tarkoitetttu palvelu/ sähköinen markkinointikanava, jonne voi ilmoittaa tulevia tapahtumia sekä järjestäjän ja paikan."/>
    <s v="Sähköinen tapahtumakalenteri"/>
    <x v="3"/>
    <s v="1.0"/>
    <m/>
    <s v="Myös luonnollisille henkilöille"/>
    <s v="Yrittäjien digiosaaminen"/>
    <m/>
    <x v="1"/>
    <s v="Uusimaa"/>
    <s v="20 001 - 40 000"/>
  </r>
  <r>
    <s v="Palvelut"/>
    <s v="Plupaus_Tampereen_kaupunki_2020.xlsx"/>
    <x v="51"/>
    <s v="Sähköinen työkalupakki yrityksille"/>
    <s v="Työkaluja, lomakkeita ja tietoa kootusti sekä aloittavalle että toimivalle yrityksille (https://www.yritystulkki.fi/fi/alue/tredea/)"/>
    <s v="Sähköinen työkalupakki yrityksille"/>
    <x v="2"/>
    <s v="1.0"/>
    <s v="Q1/2022"/>
    <s v="Myös luonnollisille henkilöille"/>
    <s v="Käyttäminen mahdollista myös yrityksen perustamista harkitsevalle"/>
    <m/>
    <x v="1"/>
    <s v="Pirkanmaa"/>
    <s v="yli 100 000"/>
  </r>
  <r>
    <s v="Palvelut"/>
    <s v="PLupaus_Porvoonkaupunki_2021.xlsx"/>
    <x v="6"/>
    <s v="Talousvettä toimittavan laitoksen riskinarvioinnin hyväksyminen"/>
    <s v="Talousvettä toimittavan laitoksen omavalvonnan on perustuttava veden terveydelliseen laatuu vaikuttavien riskien arviointiin ja hallintaan. Kunnan terveydensuojeluviranomaisen on hyväksyttävä riskinarviointi."/>
    <s v="Talousvettä toimittavan laitoksen omavalvontailmoitus"/>
    <x v="0"/>
    <s v="Ei digitoteutusta"/>
    <s v="Myöhemmin"/>
    <s v="Myös luonnollisille henkilöille"/>
    <s v="Digitalisoinnin kehittäminen valtion tietojärjestelmässä on riippuvainen valtion panostuksista."/>
    <s v="Terveydensuojelulaki (763/1994)"/>
    <x v="1"/>
    <s v="Uusimaa"/>
    <s v="40 001 - 100 000"/>
  </r>
  <r>
    <s v="Palvelut"/>
    <s v="Plupaus_2021_Rovaniemi (1).xlsx"/>
    <x v="18"/>
    <s v="Vedenjakelualueen riskinarvioinnin hyväksyminen"/>
    <s v="Talousvettä toimittavan laitoksen vedenjakelualueen riskinarviointi on hyväksytettävä terveydensuojeluviranomaisella. Rovaniemen, Ranuan, Pellon, Ylitornion ja Kolarin alueella riskiarviointihakemuksen käsittelee Rovakaaren ympäristöterveydenhuolto."/>
    <s v="Talousvettä toimittavan laitoksen omavalvontailmoitus"/>
    <x v="0"/>
    <s v="0.5"/>
    <s v="Myöhemmin"/>
    <s v="Vain elinkeinotoimintaa harjoittaville"/>
    <m/>
    <s v="Terveydensuojelulaki (763/1994)"/>
    <x v="1"/>
    <s v="Lappi"/>
    <s v="40 001 - 100 000"/>
  </r>
  <r>
    <s v="Palvelut"/>
    <s v="Plupaus_Kuopio_2021.xlsx"/>
    <x v="2"/>
    <s v="Talousvettä toimittavan laitoksen tai tukkulaitoksen hyväksyntä"/>
    <s v="Talousvettä toimittavan laitoksen hyväksyntä, kun laitoksella on omaa vedentuotantoa tai käsittelyä."/>
    <s v="Talousvettä toimittavan laitoksen tai tukkulaitoksen hyväksyntä"/>
    <x v="0"/>
    <s v="1.0"/>
    <m/>
    <s v="Vain elinkeinotoimintaa harjoittaville"/>
    <m/>
    <s v="Terveydensuojelulaki (763/1994)"/>
    <x v="1"/>
    <s v="Pohjois-Savo"/>
    <s v="yli 100 000"/>
  </r>
  <r>
    <s v="Palvelut"/>
    <s v="Plupaus_ALAVUS_2020.xlsx"/>
    <x v="12"/>
    <s v="Selvitys suuresta yleisötilaisuudesta"/>
    <s v="Toimija selvittää yli 500 henkilöä käsittävän yleisötilaisuuden järjestelyt."/>
    <s v="Tapahtumailmoitus"/>
    <x v="1"/>
    <s v="0.3"/>
    <s v="Q4/2021"/>
    <m/>
    <m/>
    <m/>
    <x v="1"/>
    <s v="Pohjois-Pohjanmaa"/>
    <s v="alle 6001"/>
  </r>
  <r>
    <s v="Palvelut"/>
    <s v="PIR TET Vastaus YritysDigi.xlsx"/>
    <x v="63"/>
    <s v="Starttirahan myöntäminen"/>
    <s v="Starttiraha edistää uutta yritystoimintaa ja työllistymistä. Se turvaa yrittäjän toimeentulon siltä ajalta, jonka yritystoiminnan käynnistys ja vakiinnuttaminen arviolta kestää – kuitenkin enintään 12 kuukauden ajan. Starttiraha on peruspäivärahan suuruinen (33,78 € /päivä) ja sitä maksetaan enintään viideltä päivältä kalenteriviikossa. -Ts. Starttiraha on yrittäjälle tarjottava tuki, jonka tarkoitus on edistää uutta yritystoimintaa ja työllistymistä. Tuki turvaa yrittäjän toimeentulon siltä ajalta, jonka yritystoiminnan käynnistys ja vakiinnuttaminen arviolta kestää."/>
    <s v="Starttiraha"/>
    <x v="5"/>
    <s v="0.9"/>
    <m/>
    <s v="Myös luonnollisille henkilöille"/>
    <m/>
    <m/>
    <x v="0"/>
    <s v="Työ- ja elinkeinoministeriö"/>
    <s v=""/>
  </r>
  <r>
    <s v="Palvelut"/>
    <s v="Plupaus_2021_Sosiaali- ja terveysmnist.xlsx"/>
    <x v="59"/>
    <s v="STEAn avustusten hakeminen"/>
    <s v="STM:n Sosiaali- ja terveysjärjestöjen avustuskeskus (STEA) myöntää avustuksia sosiaali- ja terveysalan yleishyödyllisille yhdistyksille, yhteisöille ja säätiöille. Avustuksia ei voi hakea elinkeinotoimintaan. Avustusten hakeminen ja käsittely tapahtuu sähköisessä verkkoasioinnin palvelussa. Verkkoasiointi edellyttää rekisteröitymistä ja vahvaa tunnistautumista. Toimijan verkkosasioinnin pääkäyttäjät voivat hallinnoida toimijan käyttäjäoikeuksia asioinnissa. Asiointi voidaan käynnistää sähköisessä verkkosioinnin palvelussa."/>
    <s v="STEAn avustusten hakeminen"/>
    <x v="5"/>
    <s v="0.9"/>
    <m/>
    <s v="Vain elinkeinotoimintaa harjoittaville"/>
    <m/>
    <s v="Valtionavustuslaki (688/2001)"/>
    <x v="0"/>
    <s v="Sosiaali- ja terveysministeriö"/>
    <s v=""/>
  </r>
  <r>
    <s v="Palvelut"/>
    <s v="Plupaus_2021_Sosiaali- ja terveysmnist.xlsx"/>
    <x v="59"/>
    <s v="STM:n valtionavustuksien hakeminen"/>
    <s v="STM valtionavustuksia myönnetään julkisen hallinnon toimijoille ja yleishyödyllisille yhteisöille. Elinkeinonharjoittajat ja yritykset voivat toimia hankkeissa osatoteuttajina. Avustuksia ei voi hakea elinkeinotoimintaan. Valtionavustusten haku, ohjeet ja sähköisesti täytettävät lomakkeet julkaistaan STM:n verkkosivuilla. Hakemus liitteineen toimitetaan sähköpostitse ja mahdolliset lisätietopyynnöt ja täydennykset voidaan toimittaa sähköpostitse."/>
    <s v="STM:n valtionavustuksien hakeminen"/>
    <x v="5"/>
    <s v="0.5"/>
    <m/>
    <s v="Vain elinkeinotoimintaa harjoittaville"/>
    <m/>
    <s v="Valtionavustuslaki (688/2001)"/>
    <x v="0"/>
    <s v="Sosiaali- ja terveysministeriö"/>
    <s v=""/>
  </r>
  <r>
    <s v="Palvelut"/>
    <s v="PLupaus_Helsinginkaupunki_2021.xlsx"/>
    <x v="8"/>
    <s v="Malmin lentokentän tapahtumat"/>
    <m/>
    <s v="Tapahtumailmoitus"/>
    <x v="0"/>
    <s v="Ei digitoteutusta"/>
    <m/>
    <m/>
    <m/>
    <m/>
    <x v="1"/>
    <s v="Uusimaa"/>
    <s v="yli 100 000"/>
  </r>
  <r>
    <s v="Palvelut"/>
    <s v="Traficom_Digipalvelulupaus_2021.XLSX"/>
    <x v="0"/>
    <s v="Suomalaiset merikartat"/>
    <s v="Luettelo Suomen ajantasaisista merikarttojen editioista ja painoksista."/>
    <s v="Suomalaiset merikartat"/>
    <x v="2"/>
    <s v="0.3"/>
    <s v="Myöhemmin"/>
    <s v="Myös luonnollisille henkilöille"/>
    <s v="Yleinen taloudellinen tilanne"/>
    <m/>
    <x v="0"/>
    <s v="Liikenne- ja viestintäministeriö"/>
    <s v=""/>
  </r>
  <r>
    <s v="Palvelut"/>
    <s v="SLHK-Palvelulupaus2021.xlsx"/>
    <x v="45"/>
    <s v="Suomenlinna Atlas"/>
    <s v="Suomenlinnan paikka-, kartta- ja rakennustiedot ovat löydettävissä samasta portaalista"/>
    <s v="Suomenlinna Atlas"/>
    <x v="3"/>
    <s v="Ei digitoteutusta"/>
    <s v="Myöhemmin"/>
    <s v="Myös luonnollisille henkilöille"/>
    <s v="Kustannukset, ohjelmistot"/>
    <m/>
    <x v="0"/>
    <s v="Opetus- ja kulttuuriministeriö"/>
    <s v=""/>
  </r>
  <r>
    <s v="Palvelut"/>
    <s v="SLHK-Palvelulupaus2021.xlsx"/>
    <x v="45"/>
    <s v="Suomenlinna Extranet"/>
    <s v="Palveluntarjoajille (erityisesti matkailupalvelut) tarkoitettu asiointikanava sisältäen ohje- ja tietopankki- sekä viestintäominaisuuksia."/>
    <s v="Suomenlinna Extranet"/>
    <x v="2"/>
    <s v="1.0"/>
    <m/>
    <s v="Vain elinkeinotoimintaa harjoittaville"/>
    <m/>
    <m/>
    <x v="0"/>
    <s v="Opetus- ja kulttuuriministeriö"/>
    <s v=""/>
  </r>
  <r>
    <s v="Palvelut"/>
    <s v="SLHK-Palvelulupaus2021.xlsx"/>
    <x v="45"/>
    <s v="Verkkosivustot"/>
    <s v="Esittelyt Suomenlinnan alueesta ja toimijoista"/>
    <s v="suomenlinna.fi; slhk.fi"/>
    <x v="2"/>
    <s v="yli 1.1"/>
    <m/>
    <s v="Myös luonnollisille henkilöille"/>
    <m/>
    <m/>
    <x v="0"/>
    <s v="Opetus- ja kulttuuriministeriö"/>
    <s v=""/>
  </r>
  <r>
    <s v="Palvelut"/>
    <s v="SLHK-Palvelulupaus2021.xlsx"/>
    <x v="45"/>
    <s v="Suomenlinnan digiopas"/>
    <s v="Suomenlinnan kävijöiden opastaminen"/>
    <s v="Suomenlinnan digiopas"/>
    <x v="2"/>
    <s v="1.0"/>
    <m/>
    <s v="Myös luonnollisille henkilöille"/>
    <m/>
    <m/>
    <x v="0"/>
    <s v="Opetus- ja kulttuuriministeriö"/>
    <s v=""/>
  </r>
  <r>
    <s v="Palvelut"/>
    <s v="Plupaus_2021_Tukes.xlsx"/>
    <x v="10"/>
    <s v="Suomi.fi Viestien vastaanotto"/>
    <s v="Kirjaamo vastaanottaa mm. omien tietojen tarkastamis- ja tietopyyntöä koskevat suomi.fi viestit"/>
    <s v="Suomi.fi Viestien vastaanotto"/>
    <x v="3"/>
    <s v="1.0"/>
    <m/>
    <s v="Myös luonnollisille henkilöille"/>
    <m/>
    <m/>
    <x v="0"/>
    <s v="Työ- ja elinkeinoministeriö"/>
    <s v=""/>
  </r>
  <r>
    <s v="Palvelut"/>
    <s v="Plupaus_2021_Kansaneläkelaitos.xlsx"/>
    <x v="4"/>
    <s v="Suorakorvaussopimusten solmiminen"/>
    <s v="Palveluntuottajien kanssa voitaisiin solmia sähköisesti suorakorvaus- ja valtakirjasopimukset."/>
    <s v="Suorakorvaussopimusten solmiminen"/>
    <x v="3"/>
    <s v="Ei digitoteutusta"/>
    <m/>
    <s v="Vain elinkeinotoimintaa harjoittaville"/>
    <m/>
    <m/>
    <x v="0"/>
    <s v="Eduskunta"/>
    <s v=""/>
  </r>
  <r>
    <s v="Palvelut"/>
    <s v="Plupaus_2021_Kansaneläkelaitos.xlsx"/>
    <x v="4"/>
    <s v="Suorakorvaustietojen kyselypalvelu apteekeille"/>
    <s v="Apteekki hakee asiakkaan suorakorvaus- ja maksusitoumustiedot Kelan Suorakorvaustietojen kyselypalvelusta."/>
    <s v="Suorakorvaustietojen kyselypalvelu apteekeille"/>
    <x v="5"/>
    <s v="yli 1.1"/>
    <m/>
    <s v="Vain elinkeinotoimintaa harjoittaville"/>
    <m/>
    <m/>
    <x v="0"/>
    <s v="Eduskunta"/>
    <s v=""/>
  </r>
  <r>
    <s v="Palvelut"/>
    <s v="Plupaus_2021_Kansaneläkelaitos.xlsx"/>
    <x v="4"/>
    <s v="Suorakorvaustietojen kyselypalvelu taksien tilausvälityskeskuksille"/>
    <s v="Taksien tilausvälityskeskukset hakevat kyselyllä tiedot asiakkaan suorakorvausoikaudesta sekä muita tarvittavia tietoja, kuten tiedon matkakaton täyttymisestä sekä vakiotaksioikeudesta."/>
    <s v="Suorakorvaustietojen kyselypalvelu taksien tilausvälityskeskuksille"/>
    <x v="5"/>
    <s v="Ei digitoteutusta"/>
    <s v="Q1/2022"/>
    <s v="Vain elinkeinotoimintaa harjoittaville"/>
    <m/>
    <m/>
    <x v="0"/>
    <s v="Eduskunta"/>
    <s v=""/>
  </r>
  <r>
    <s v="Palvelut"/>
    <s v="Plupaus_BusinessFinland_2021.xlsx"/>
    <x v="34"/>
    <s v="Sustainable Travel Finland"/>
    <s v="Matkailuyrityksille ja -alueille tarkoitetun Sustainable Travel Finland -ohjelman verkkoalusta, jonka avulla  suoritetaan Sustainable Travel Finland –merkki."/>
    <s v="Sustainable Travel Finland"/>
    <x v="4"/>
    <s v="0.5"/>
    <s v="Q4/2022"/>
    <s v="Vain elinkeinotoimintaa harjoittaville"/>
    <s v="Master tiedon hallinta, julkiset hankinnat"/>
    <m/>
    <x v="0"/>
    <s v="Työ- ja elinkeinoministeriö"/>
    <s v=""/>
  </r>
  <r>
    <s v="Palvelut"/>
    <s v="Plupaus_2021_Tukes.xlsx"/>
    <x v="10"/>
    <s v="Sähkö- ja hissiurakointi-ilmoitukset"/>
    <s v="Sähkö- ja hissialan toiminnanharjoittajien ilmoitus toiminnan aloituksesta, vastuuhenkilöstä ja toimintaan liittyvistä muutoksista"/>
    <s v="Sähkö- ja hissiurakointi-ilmoitukset"/>
    <x v="1"/>
    <s v="1.0"/>
    <m/>
    <s v="Vain elinkeinotoimintaa harjoittaville"/>
    <m/>
    <m/>
    <x v="0"/>
    <s v="Työ- ja elinkeinoministeriö"/>
    <s v=""/>
  </r>
  <r>
    <s v="Palvelut"/>
    <s v="SLHK-Palvelulupaus2021.xlsx"/>
    <x v="45"/>
    <s v="Sähköinen allekirjoitus"/>
    <s v="Sopimukset sekä yrityksille että yksityisille. Päätösasiakirjat"/>
    <s v="Sähköinen allekirjoitus"/>
    <x v="3"/>
    <s v="Ei digitoteutusta"/>
    <s v="Q4/2022"/>
    <s v="Myös luonnollisille henkilöille"/>
    <s v="Järjestelmähaasteet, ohjelmapäivitys tarvitaan"/>
    <m/>
    <x v="0"/>
    <s v="Opetus- ja kulttuuriministeriö"/>
    <s v=""/>
  </r>
  <r>
    <s v="Palvelut"/>
    <s v="Plupaus_2021_Patentti- ja rekisterihal.xlsx"/>
    <x v="41"/>
    <s v="Sähköinen ilmoitus yhdistysrekisteriin"/>
    <s v="Yhdistyksen perustamisen ja muutosten ilmoittaminen sähköisesti"/>
    <s v="Sähköinen ilmoitus yhdistysrekisteriin"/>
    <x v="1"/>
    <s v="1.0"/>
    <m/>
    <s v="Myös luonnollisille henkilöille"/>
    <s v="Asiointitiedot siirtyvät rakenteisina ja automaattisesti yhdistysrekisterin sähköiseen käsittely- ja tietopalvelujärjestelmään. Osa asiointiprosesseista käsittely- ja päätösvaiheineen on automatisoitu, esim. osoite- ja yhteystietojen muutos.  Asiointiin liittyvät asiakirjat ja päätökset välittyvät asiakkaalle suoraan asiointipalveluun."/>
    <m/>
    <x v="0"/>
    <s v="Työ- ja elinkeinoministeriö"/>
    <s v=""/>
  </r>
  <r>
    <s v="Palvelut"/>
    <s v="Plupaus_2021_Patentti- ja rekisterihal.xlsx"/>
    <x v="41"/>
    <s v="Sähköinen mallioikeushakemus"/>
    <s v="Mallioikeuden hakeminen sähköisesti"/>
    <s v="Sähköinen mallioikeushakemus"/>
    <x v="0"/>
    <s v="1.0"/>
    <m/>
    <s v="Myös luonnollisille henkilöille"/>
    <s v="Päätöksiä ei toimiteta vielä sähköisesti, tavoiteaikataulu 12/2023"/>
    <m/>
    <x v="0"/>
    <s v="Työ- ja elinkeinoministeriö"/>
    <s v=""/>
  </r>
  <r>
    <s v="Palvelut"/>
    <s v="Plupaus_2021_Patentti- ja rekisterihal.xlsx"/>
    <x v="41"/>
    <s v="Sähköinen patenttihakemus"/>
    <s v="Patentin hakeminen sähköisesti"/>
    <s v="Sähköinen patenttihakemus"/>
    <x v="0"/>
    <s v="1.0"/>
    <m/>
    <s v="Myös luonnollisille henkilöille"/>
    <s v="Päätöksiä ei toimiteta vielä sähköisesti, tavoiteaikataulu 12/2024"/>
    <m/>
    <x v="0"/>
    <s v="Työ- ja elinkeinoministeriö"/>
    <s v=""/>
  </r>
  <r>
    <s v="Palvelut"/>
    <s v="PLupaus_Helsinginkaupunki_2021.xlsx"/>
    <x v="8"/>
    <s v="Tapahtumailmoitus"/>
    <s v="Tarvitset luvan tapahtuman järjestämiseen kadulla, torilla tai puistossa, jos tapahtuma rajoittaa alueen yleistä käyttöä."/>
    <s v="Tapahtumailmoitus"/>
    <x v="1"/>
    <s v="1.0"/>
    <m/>
    <m/>
    <m/>
    <m/>
    <x v="1"/>
    <s v="Uusimaa"/>
    <s v="yli 100 000"/>
  </r>
  <r>
    <s v="Palvelut"/>
    <s v="Plupaus_THL_2021.xlsx"/>
    <x v="28"/>
    <s v="Sähköinen tartuntatauti-ilmoitus"/>
    <s v="Lääkäri ja/tai laboratorio voi tehdä tartuntatauti-ilmoituksen tai tartuntatautiepäilyilmoituksen täysin sähköisesti Terveyden ja hyvinvoinnin laitokselle."/>
    <s v="Sähköinen tartuntatauti-ilmoitus"/>
    <x v="1"/>
    <s v="1.0"/>
    <m/>
    <s v="Myös luonnollisille henkilöille"/>
    <m/>
    <m/>
    <x v="0"/>
    <s v="Sosiaali- ja terveysministeriö"/>
    <s v=""/>
  </r>
  <r>
    <s v="Palvelut"/>
    <s v="Plupaus_2021_Patentti- ja rekisterihal.xlsx"/>
    <x v="41"/>
    <s v="Sähköinen tavaramerkkihakemus"/>
    <s v="Tavaramerkin hakeminen sähköisesti"/>
    <s v="Sähköinen tavaramerkkihakemus"/>
    <x v="0"/>
    <s v="1.0"/>
    <m/>
    <s v="Myös luonnollisille henkilöille"/>
    <s v="Päätöksiä ei toimiteta vielä sähköisesti, tavoiteaikataulu 12/2021"/>
    <m/>
    <x v="0"/>
    <s v="Työ- ja elinkeinoministeriö"/>
    <s v=""/>
  </r>
  <r>
    <s v="Palvelut"/>
    <s v="Plupaus_2021_Jyväskylän kaupunki_2021.xlsx"/>
    <x v="13"/>
    <s v="KRP - Tapahtumaluvat: Maa-alueen käyttölupa tapahtuman jörjestämiseen"/>
    <s v="Lupa alueella järjestettävälle tapahtumalle"/>
    <s v="Tapahtumailmoitus"/>
    <x v="1"/>
    <s v="1.0"/>
    <m/>
    <s v="Myös luonnollisille henkilöille"/>
    <m/>
    <m/>
    <x v="1"/>
    <s v="Keski-Suomi"/>
    <s v="yli 100 000"/>
  </r>
  <r>
    <s v="Palvelut"/>
    <s v="Plupaus_2021_Tukes.xlsx"/>
    <x v="10"/>
    <s v="Sähkölaitteistorekisteri-ilmoitukset"/>
    <s v="Sähkölaitteiston haltijan ilmoitus uudesta laitteistosta, vastuuhenkilöstä tai muutoksista laitteistoon liittyen"/>
    <s v="Sähkölaitteistorekisteri-ilmoitukset"/>
    <x v="1"/>
    <s v="1.0"/>
    <m/>
    <s v="Vain elinkeinotoimintaa harjoittaville"/>
    <m/>
    <m/>
    <x v="0"/>
    <s v="Työ- ja elinkeinoministeriö"/>
    <s v=""/>
  </r>
  <r>
    <s v="Palvelut"/>
    <s v="Plupaus_Säteilyturvakeskus_2021_xlsx.XLSX"/>
    <x v="23"/>
    <s v="Säteilytoiminnan lupa-asioiden hoitaminen"/>
    <s v="Lomakkeilla voi hakea uutta turvallisuuslupaa, hakea turvallisuusluvan muutosta tai ilmoittaa toiminnan muutoksesta. Palvelussa hyödynnetään suomi.fi-valtuuksia (yrityksen puolesta asioiminen)."/>
    <s v="Säteilytoiminnan lupa-asioiden hoitaminen"/>
    <x v="0"/>
    <s v="1.0"/>
    <m/>
    <s v="Vain elinkeinotoimintaa harjoittaville"/>
    <m/>
    <m/>
    <x v="0"/>
    <s v="Sosiaali- ja terveysministeriö"/>
    <s v=""/>
  </r>
  <r>
    <s v="Palvelut"/>
    <s v="Plupaus_Säteilyturvakeskus_2021_xlsx.XLSX"/>
    <x v="23"/>
    <s v="Säteilyturvallisuusvastaavan ja säteilyturvallisuusasiantuntijan ammattipätevyyden hakeminen"/>
    <s v="Luvan hakeminen koulutusorganisaatiolle järjestämään säteilyturvallisuusvastaavan (STV) säteilysuojelukoulutusta. Hakemus oikeudeksi toimia säteilyturvallisuusasiantuntijana"/>
    <s v="Säteilyturvallisuusvastaavan ja säteilyturvallisuusasiantuntijan ammattipätevyyden hakeminen"/>
    <x v="0"/>
    <s v="0.3"/>
    <s v="Q1/2022"/>
    <s v="Vain elinkeinotoimintaa harjoittaville"/>
    <m/>
    <m/>
    <x v="0"/>
    <s v="Sosiaali- ja terveysministeriö"/>
    <s v=""/>
  </r>
  <r>
    <s v="Palvelut"/>
    <s v="Plupaus_2021_Tulli.xlsx"/>
    <x v="1"/>
    <s v="Säännöllistä alusliikennettä koskeva lupa"/>
    <s v="Lupa myönnetään tavaraa unionin tullialueen satamien välillä säännöllisesti kuljettavalle varustamolle."/>
    <s v="Säännöllistä alusliikennettä koskeva lupa"/>
    <x v="0"/>
    <s v="1.1"/>
    <m/>
    <s v="Vain elinkeinotoimintaa harjoittaville"/>
    <m/>
    <m/>
    <x v="0"/>
    <s v="Valtiovarainministeriö"/>
    <s v=""/>
  </r>
  <r>
    <s v="Palvelut"/>
    <s v="Plupaus_2021_Patentti- ja rekisterihal.xlsx"/>
    <x v="41"/>
    <s v="Säätiörekisterin paperiasiointi (Y-lomakkeet)"/>
    <s v="Paperilomakkeilla tietojen ilmoittaminen säätiörekisteriin."/>
    <s v="Säätiörekisterin paperiasiointi (Y-lomakkeet)"/>
    <x v="1"/>
    <s v="0.3"/>
    <s v="Myöhemmin"/>
    <s v="Myös luonnollisille henkilöille"/>
    <s v="Säätiöiden sähköistä asiointia ei ole suunniteltu säätiöiden vähäisen määrän ja rekisterin tulokertymän vuoksi."/>
    <m/>
    <x v="0"/>
    <s v="Työ- ja elinkeinoministeriö"/>
    <s v=""/>
  </r>
  <r>
    <s v="Palvelut"/>
    <s v="Plupaus_2021_Tulli.xlsx"/>
    <x v="1"/>
    <s v="T2L- ja T2LF-lomakkeiden vahvistaminen (unioniaseman vahvistaminen)"/>
    <s v="Lähtöpaikan Tulli vahvistaa tavaran unioniaseman Tullille esitettävälle dokumentille."/>
    <s v="T2L- ja T2LF-lomakkeiden vahvistaminen (unioniaseman vahvistaminen)"/>
    <x v="1"/>
    <s v="Ei digitoteutusta"/>
    <s v="Myöhemmin"/>
    <s v="Vain elinkeinotoimintaa harjoittaville"/>
    <m/>
    <m/>
    <x v="0"/>
    <s v="Valtiovarainministeriö"/>
    <s v=""/>
  </r>
  <r>
    <s v="Palvelut"/>
    <s v="Traficom_Digipalvelulupaus_2021.XLSX"/>
    <x v="0"/>
    <s v="Taksamittarin asennus ja korjaus"/>
    <s v="Taksamittarin asennus ja korjaus -lupahakemus."/>
    <s v="Taksamittarin asennus ja korjaus"/>
    <x v="0"/>
    <s v="0.5"/>
    <s v="Myöhemmin"/>
    <s v="Vain elinkeinotoimintaa harjoittaville"/>
    <s v="Yleinen taloudellinen tilanne"/>
    <m/>
    <x v="0"/>
    <s v="Liikenne- ja viestintäministeriö"/>
    <s v=""/>
  </r>
  <r>
    <s v="Palvelut"/>
    <s v="Traficom_Digipalvelulupaus_2021.XLSX"/>
    <x v="0"/>
    <s v="Taksiliikenneluvan hakeminen sekä lupaan liittyvistä muutoksista ilmoittaminen"/>
    <s v="Palvelussa haetaan taksiliikennelupaa, joka oikeuttaa taksiliikenteen harjoittamiseen. Lisäksi luvanhaltijat voivat palvelussa ilmoittaa lupaan liittyvistä muutoksista."/>
    <s v="Taksiliikenneluvan hakeminen sekä lupaan liittyvistä muutoksista ilmoittaminen"/>
    <x v="0"/>
    <s v="0.5"/>
    <s v="Myöhemmin"/>
    <s v="Myös luonnollisille henkilöille"/>
    <s v="Yleinen taloudellinen tilanne"/>
    <m/>
    <x v="0"/>
    <s v="Liikenne- ja viestintäministeriö"/>
    <s v=""/>
  </r>
  <r>
    <s v="Palvelut"/>
    <s v="Plupaus_2021_Kansaneläkelaitos.xlsx"/>
    <x v="4"/>
    <s v="Taksimatkojen sähköiset suorakorvaustilitykset"/>
    <s v="Taksien maksuliikenteen hoitajat (esim. tilausvälityskeskus) lähettävät Kelaan tilityshakemukset sähköisesti ja saavat palautesanomat sekä tilitysilmoitukset."/>
    <s v="Taksimatkojen sähköiset suorakorvaustilitykset"/>
    <x v="5"/>
    <s v="1.1"/>
    <m/>
    <s v="Vain elinkeinotoimintaa harjoittaville"/>
    <m/>
    <m/>
    <x v="0"/>
    <s v="Eduskunta"/>
    <s v=""/>
  </r>
  <r>
    <s v="Palvelut"/>
    <s v="Plupaus_2021_Tukes.xlsx"/>
    <x v="10"/>
    <s v="Talouden toimijan ilmoitus/selvitys vaarallisesta tavarasta tai palvelusta"/>
    <m/>
    <s v="Talouden toimijan ilmoitus/selvitys vaarallisesta tavarasta/palvelusta"/>
    <x v="1"/>
    <s v="0.5"/>
    <s v="Myöhemmin"/>
    <s v="Vain elinkeinotoimintaa harjoittaville"/>
    <s v="Henkilö- ja raharesurssit. Huomioidaan jatkotyössä komission ylläpitämä Business Gateway https://webgate.ec.europa.eu/gpsd/ jolla yritykset voi tehdä ilmoituksen kootusti kaikkien jäsenvaltioiden viranomaisille."/>
    <m/>
    <x v="0"/>
    <s v="Työ- ja elinkeinoministeriö"/>
    <s v=""/>
  </r>
  <r>
    <s v="Palvelut"/>
    <s v="PLupaus_Valvira_2021.xlsx"/>
    <x v="11"/>
    <s v="Talous- ja allasvesiosaajien testaajalupa"/>
    <s v="Valvira hyväksyy hakemuksesta talous- ja/tai allasvesiosaamisen testaajiksi terveydensuojelulain mukaiset kelpoisuusehdot täyttävät hakijat."/>
    <s v="Talous- ja allasvesiosaajien testaajalupa"/>
    <x v="0"/>
    <s v="Ei digitoteutusta"/>
    <s v="Q1/2022"/>
    <s v="Myös luonnollisille henkilöille"/>
    <m/>
    <m/>
    <x v="0"/>
    <s v="Sosiaali- ja terveysministeriö"/>
    <s v=""/>
  </r>
  <r>
    <s v="Palvelut"/>
    <s v="Plupaus_Säteilyturvakeskus_2021_xlsx.XLSX"/>
    <x v="23"/>
    <s v="Talousveden radioaktiivisuuden valvontaan liittyvät ilmoitukset"/>
    <s v="STUK toimii talousveden radioaktiivisuuden valvonnassa asiantuntijatahona, joka neuvoo kunnan terveydensuojeluviranomaista tarvittaessa."/>
    <s v="Talousveden radioaktiivisuuden valvontaan liittyvät ilmoitukset"/>
    <x v="1"/>
    <s v="0.5"/>
    <s v="Myöhemmin"/>
    <s v="Vain elinkeinotoimintaa harjoittaville"/>
    <m/>
    <m/>
    <x v="0"/>
    <s v="Sosiaali- ja terveysministeriö"/>
    <s v=""/>
  </r>
  <r>
    <s v="Palvelut"/>
    <s v="Plupaus_Lahden kaupunki_2020.xlsx"/>
    <x v="70"/>
    <s v="E-tapahtuma"/>
    <s v="Tapahtumapaikan varaaminen sekä tapahtuman järjestämiseen liittyvien lupien sähköinen hakeminen."/>
    <s v="Tapahtumailmoitus"/>
    <x v="1"/>
    <s v="0.5"/>
    <s v="Q4/2021"/>
    <s v="Myös luonnollisille henkilöille"/>
    <m/>
    <m/>
    <x v="1"/>
    <s v="Päijät-Häme"/>
    <s v="yli 100 000"/>
  </r>
  <r>
    <s v="Palvelut"/>
    <s v="Plupaus_Mikkeli_2020.xlsx"/>
    <x v="14"/>
    <s v="Ilmoitus suuresta yleisötilaisuudesta"/>
    <s v="Verkkosivuilta tulostettava lomake. Vastuualue: Terveysvalvonta"/>
    <s v="Tapahtumailmoitus"/>
    <x v="1"/>
    <s v="0.3"/>
    <s v="Q4/2021"/>
    <s v="Myös luonnollisille henkilöille"/>
    <s v="VATI-kohdetietojärjestelmän kehittäjät eivät toteuta Suomi.fi kautta täytettävien sähköisten lomakeiden käyttöönottoa jo vuonna 2021."/>
    <m/>
    <x v="1"/>
    <s v="Etelä-Savo"/>
    <s v="40 001 - 100 000"/>
  </r>
  <r>
    <s v="Palvelut"/>
    <s v="Plupaus_Naantalinkaupunki_2020.xlsx"/>
    <x v="37"/>
    <s v="Tapahtumaluvat"/>
    <s v="Yleisötilaisuudet ja massatapahtumat"/>
    <s v="Tapahtumailmoitus"/>
    <x v="1"/>
    <s v="0.3"/>
    <s v="Myöhemmin"/>
    <s v="Myös luonnollisille henkilöille"/>
    <s v="Taloudelliset ja henkilöresurssit"/>
    <m/>
    <x v="1"/>
    <s v="Varsinais-Suomi"/>
    <s v="10 001 - 20 000"/>
  </r>
  <r>
    <s v="Palvelut"/>
    <s v="Plupaus_2021_Oulun kaupunki.xlsx"/>
    <x v="15"/>
    <s v="Ilmoitus yleisötilaisuudesta"/>
    <s v="Tee ilmoitus yleisötapahtumasta Kunnan Ympäristöterveyteen."/>
    <s v="Tapahtumailmoitus"/>
    <x v="1"/>
    <s v="0.3"/>
    <s v="Q4/2021"/>
    <s v="Myös luonnollisille henkilöille"/>
    <m/>
    <m/>
    <x v="1"/>
    <s v="Pohjois-Pohjanmaa"/>
    <s v="yli 100 000"/>
  </r>
  <r>
    <s v="Palvelut"/>
    <s v="PLupaus_Porvoonkaupunki_2021.xlsx"/>
    <x v="6"/>
    <s v="Ilmoitus yleisötilaisuudesta"/>
    <s v="Tee ilmoitus yleisötapahtumasta Kunnan Ympäristöterveyteen."/>
    <s v="Tapahtumailmoitus"/>
    <x v="1"/>
    <s v="0.5"/>
    <s v="Myöhemmin"/>
    <s v="Myös luonnollisille henkilöille"/>
    <s v="Ilmoittaminen ei ole tällä hetkellä lakisääteistä, vaikka onkin tarpeellista terveyshaittojen ennaltaehkäisemiseksi."/>
    <s v="Terveydensuojelulaki (763/1994)"/>
    <x v="1"/>
    <s v="Uusimaa"/>
    <s v="40 001 - 100 000"/>
  </r>
  <r>
    <s v="Palvelut"/>
    <s v="Plupaus_Teuvan kunta_2020.xlsx"/>
    <x v="19"/>
    <s v="Ilmoitus yleisötilaisuudesta"/>
    <m/>
    <s v="Tapahtumailmoitus"/>
    <x v="1"/>
    <s v="0.3"/>
    <s v="Myöhemmin"/>
    <s v="Myös luonnollisille henkilöille"/>
    <s v="Palvelun tuottaa Suupohjan peruspalveluliikelaitokuntayhtymä, Toimii vastuu organisaationa"/>
    <m/>
    <x v="2"/>
    <s v="Etelä-Pohjanmaa"/>
    <s v="alle 6001"/>
  </r>
  <r>
    <s v="Palvelut"/>
    <s v="Plupaus_2021_Turun kaupunki.xlsx"/>
    <x v="20"/>
    <s v="Ilmoitus yleisötilaisuudesta"/>
    <s v="Tee ilmoitus yleisötapahtumasta Kunnan Ympäristöterveyteen."/>
    <s v="Tapahtumailmoitus"/>
    <x v="1"/>
    <s v="0.3"/>
    <s v="Myöhemmin"/>
    <s v="Myös luonnollisille henkilöille"/>
    <s v="Lakiperusteet ja lainsäädännön muutokset"/>
    <s v="Terveydensuojelulaki (763/1994)"/>
    <x v="1"/>
    <s v="Varsinais-Suomi"/>
    <s v="yli 100 000"/>
  </r>
  <r>
    <s v="Palvelut"/>
    <s v="Plupaus_Vantaa_2020.xlsx"/>
    <x v="58"/>
    <s v="Vantaan tapahtumakalenteri"/>
    <s v="Mahdollisuus ilmoittaa tapahtuma kaupungin tapahtumakalenteriin"/>
    <s v="Tapahtumailmoitus"/>
    <x v="1"/>
    <s v="0.5"/>
    <s v="Q3/2021"/>
    <m/>
    <s v="Uusi ratkaisu hankinnassa"/>
    <m/>
    <x v="1"/>
    <s v="Uusimaa"/>
    <s v="yli 100 000"/>
  </r>
  <r>
    <s v="Palvelut"/>
    <s v="PLupaus_Pyhäjärvi_2021.xlsx"/>
    <x v="16"/>
    <s v="Ilmoitus yleisötilaisuudesta"/>
    <m/>
    <s v="Tapahtumailoitus"/>
    <x v="1"/>
    <s v="0.3"/>
    <s v="Q4/2022"/>
    <s v="Myös luonnollisille henkilöille"/>
    <m/>
    <m/>
    <x v="1"/>
    <s v="Pohjois-Pohjanmaa"/>
    <s v="alle 6001"/>
  </r>
  <r>
    <s v="Palvelut"/>
    <s v="PLupaus_Jämsä_2021.xlsx"/>
    <x v="42"/>
    <s v="Tapahtumakalenteri"/>
    <s v="Asiakas täyttää sähköiseen lomakkeeseen järjestämänsä tapahtuman tiedot"/>
    <s v="Tapahtumakalenteri"/>
    <x v="3"/>
    <s v="1.0"/>
    <m/>
    <s v="Myös luonnollisille henkilöille"/>
    <m/>
    <m/>
    <x v="1"/>
    <s v="Keski-Suomi"/>
    <s v="20 001 - 40 000"/>
  </r>
  <r>
    <s v="Palvelut"/>
    <s v="Vihdin kunnan YritysDigi VM palvelulupaus 2021.xlsx"/>
    <x v="55"/>
    <s v="Tapahtumakalenteri"/>
    <s v="Yrityksille, järjestöille ja luonnollisille henkilöille suunnattujen tapahtumien ilmoitusalusta"/>
    <s v="Tapahtumakalenteri"/>
    <x v="3"/>
    <s v="1.0"/>
    <m/>
    <s v="Myös luonnollisille henkilöille"/>
    <m/>
    <m/>
    <x v="1"/>
    <s v="Uusimaa"/>
    <s v="20 001 - 40 000"/>
  </r>
  <r>
    <s v="Palvelut"/>
    <s v="Plupaus_2021_Turun kaupunki.xlsx"/>
    <x v="20"/>
    <s v="Yleisötilaisuuden jätehuoltosuunnitelma"/>
    <s v="Tapahtuman järjestäjän on tehtävä jätehuoltosuunnitelma yli 500 henkilön yleisötapahtumasta"/>
    <s v="Tapahtuman jätehuoltoilmoitus"/>
    <x v="1"/>
    <s v="0.5"/>
    <m/>
    <s v="Vain elinkeinotoimintaa harjoittaville"/>
    <m/>
    <s v="Jätelaki (646/2011)"/>
    <x v="1"/>
    <s v="Varsinais-Suomi"/>
    <s v="yli 100 000"/>
  </r>
  <r>
    <s v="Palvelut"/>
    <s v="Plupaus_Euran kunta_2020.10.08.xlsx"/>
    <x v="26"/>
    <s v="Tapahtumiin ilmoittautuminen"/>
    <s v="Tapahtumiin ilmoittautuminen sähköpostilla"/>
    <s v="Tapahtumien 3D huoneet/eteiset"/>
    <x v="3"/>
    <s v="0.5"/>
    <m/>
    <m/>
    <m/>
    <m/>
    <x v="1"/>
    <s v="Satakunta"/>
    <s v="10 001 - 20 000"/>
  </r>
  <r>
    <s v="Palvelut"/>
    <s v="Plupaus_Tampereen_kaupunki_2020.xlsx"/>
    <x v="51"/>
    <s v="Tapahtumien 3D huoneet/eteiset"/>
    <s v="Tavoitteena kehittää n.s 3D-virtuaalinen eteinen, huone, alue, jonne voidaan ohjata isompiin tapahtumiin/messuihin osallistuvat ennen tapahtuman alkua ja jonka kautta pääsee ohjautumaan erilaisiin virtuaalihuoneisiin yms. pilottiversio: https://mobility4recovery.fi/MNGSiDN/tampere/"/>
    <s v="Tapahtumien 3D huoneet/eteiset"/>
    <x v="3"/>
    <s v="Ei digitoteutusta"/>
    <s v="Q1/2022"/>
    <s v="Myös luonnollisille henkilöille"/>
    <m/>
    <m/>
    <x v="1"/>
    <s v="Pirkanmaa"/>
    <s v="yli 100 000"/>
  </r>
  <r>
    <s v="Palvelut"/>
    <s v="Plupaus_2021_Ranuan kunta_V2.xlsx"/>
    <x v="38"/>
    <s v="Teollisuustontin varaus"/>
    <s v="Vapaiden teollisuustonttien tiedot ja kartta. Yritys varaa tontin omaa tuotantoa varten."/>
    <s v="Teollisuustontin varaus"/>
    <x v="3"/>
    <s v="0.3"/>
    <s v="Q1/2021"/>
    <s v="Vain elinkeinotoimintaa harjoittaville"/>
    <m/>
    <m/>
    <x v="1"/>
    <s v="Lappi"/>
    <s v="alle 6001"/>
  </r>
  <r>
    <s v="Palvelut"/>
    <s v="PLupaus_Helsinginkaupunki_2021.xlsx"/>
    <x v="8"/>
    <s v="Terassi- ja parkletlupa"/>
    <s v="Ravintolan tai kahvilan ulkotarjoilualuetta varten tarvitset terassiluvan, jos terassi tulee kaupungin julkiselle katu- tai puistoalueelle. Lasitetun katuterassin pystyttämiseen tarvitset lisäksi rakennus- tai toimenpideluvan. Kivijalkayritys voi hakea liiketilansa edustalla sijaitsevaa ruutua parklet-käyttöön ja perustaa ruutuun terassin tai muuta paikkaan sopivaa toimintaa."/>
    <s v="Terassi- ja parkletlupa"/>
    <x v="0"/>
    <s v="1.0"/>
    <m/>
    <m/>
    <m/>
    <m/>
    <x v="1"/>
    <s v="Uusimaa"/>
    <s v="yli 100 000"/>
  </r>
  <r>
    <s v="Palvelut"/>
    <s v="PLupaus_Helsinginkaupunki_2021.xlsx"/>
    <x v="8"/>
    <s v="Terveydensuojelulain mukainen ilmoitus"/>
    <s v="Ympäristöterveydenhuoltoon kuuluvat terveydensuojelulain, elintarvikelain, tupakkalain ja eläinlääkintähuoltolain mukaiset tehtävät."/>
    <s v="Terveydensuojelulain mukainen ilmoitus"/>
    <x v="1"/>
    <s v="1.0"/>
    <m/>
    <m/>
    <m/>
    <s v="Terveydensuojelulaki (763/1994)"/>
    <x v="1"/>
    <s v="Uusimaa"/>
    <s v="yli 100 000"/>
  </r>
  <r>
    <s v="Palvelut"/>
    <s v="Plupaus_Kuopio_2021.xlsx"/>
    <x v="2"/>
    <s v="Terveydensuojelulain mukainen ilmoitus"/>
    <s v="Terveydensuojelulain mukainen ilmoitus Kuopiossa"/>
    <s v="Terveydensuojelulain mukainen ilmoitus"/>
    <x v="1"/>
    <s v="1.1"/>
    <m/>
    <s v="Myös luonnollisille henkilöille"/>
    <m/>
    <s v="Terveydensuojelulaki (763/1994)"/>
    <x v="1"/>
    <s v="Pohjois-Savo"/>
    <s v="yli 100 000"/>
  </r>
  <r>
    <s v="Palvelut"/>
    <s v="PLupaus_Pyhäjärvi_2021.xlsx"/>
    <x v="16"/>
    <s v="Terveydensuojelulain mukainen ilmoitus"/>
    <m/>
    <s v="Terveydensuojelulain mukainen ilmoitus"/>
    <x v="1"/>
    <s v="0.3"/>
    <s v="Q4/2022"/>
    <s v="Myös luonnollisille henkilöille"/>
    <m/>
    <s v="Terveydensuojelulaki (763/1994)"/>
    <x v="1"/>
    <s v="Pohjois-Pohjanmaa"/>
    <s v="alle 6001"/>
  </r>
  <r>
    <s v="Palvelut"/>
    <s v="Plupaus_2021_Oulun kaupunki.xlsx"/>
    <x v="15"/>
    <s v="Terveyshaitta-asian selvityspyyntö"/>
    <m/>
    <s v="Terveyshaitta-asian selvityspyyntö"/>
    <x v="1"/>
    <s v="0.9"/>
    <m/>
    <s v="Myös luonnollisille henkilöille"/>
    <m/>
    <s v="Terveydensuojelulaki (763/1994)"/>
    <x v="1"/>
    <s v="Pohjois-Pohjanmaa"/>
    <s v="yli 100 000"/>
  </r>
  <r>
    <s v="Palvelut"/>
    <s v="Palvelulupaus_2021_Verohallinto.xlsx"/>
    <x v="7"/>
    <s v="Tappioiden käyttämistä koskeva poikkeuslupahakemus"/>
    <s v="Jos avoimen yhtiön, kommandiittiyhtiön, osakeyhtiön tai osuuskunnan omistuksesta tai osuuksista yli puolet vaihtuu, edellisten vuosien tappioita ei voi enää vähentää. Osakeyhtiö tai osuuskunta ei voi myöskään käyttää edellisten vuosien yhtiöveron hyvityksiä. Vähentämiseen voi kuitenkin hakea poikkeuslupaa. Hakemuksen voi tehdä se yhtiö tai osuuskunta, jonka tappioista tai yhtiöveron hyvityksistä on kysymys. Poikkeuslupaa voi hakea OmaVerossa."/>
    <s v="Tappioiden käyttämistä koskeva poikkeuslupahakemus"/>
    <x v="0"/>
    <s v="1.1"/>
    <m/>
    <s v="Vain elinkeinotoimintaa harjoittaville"/>
    <m/>
    <m/>
    <x v="0"/>
    <s v="Valtiovarainministeriö"/>
    <s v=""/>
  </r>
  <r>
    <s v="Palvelut"/>
    <s v="Traficom_Digipalvelulupaus_2021.XLSX"/>
    <x v="0"/>
    <s v="Tarkista liikennelupatiedot"/>
    <s v="Voit tarkastaa omat tai julkiset liikennelupatiedot."/>
    <s v="Tarkista liikennelupatiedot"/>
    <x v="2"/>
    <s v="1.0"/>
    <m/>
    <s v="Myös luonnollisille henkilöille"/>
    <m/>
    <m/>
    <x v="0"/>
    <s v="Liikenne- ja viestintäministeriö"/>
    <s v=""/>
  </r>
  <r>
    <s v="Palvelut"/>
    <s v="Plupaus_THL_2021.xlsx"/>
    <x v="28"/>
    <s v="Tartuntatautilääkärin konsultaatio"/>
    <s v="Infektiotautien torjuntayksikössä toimivaa tartuntatautilääkäriä voi konsultoida puhelimitse liittyen infektiotauteihin. Palvelu on tarkoitettu terveydenhuollon ammattilaisille. THL ylläpitää laajaa sote -toimijoita tukevaa verkkosivustoa ja koulutustoimintaa. Sote-kentän toimijoilla tulee kuitenkin jatkossakin olla mahdollisuus myös puhelinkonsultaatioon."/>
    <s v="Tartuntatautilääkärin konsultaatio"/>
    <x v="4"/>
    <s v="0.5"/>
    <m/>
    <s v="Myös luonnollisille henkilöille"/>
    <s v="Palvelu on puhelinkonsultaatiota, joka toiminnallisesti tarkoituksenmukaista. On tarpeen kokeilla eri mahdollisuuksia sähköiseen asiointiin."/>
    <m/>
    <x v="0"/>
    <s v="Sosiaali- ja terveysministeriö"/>
    <s v=""/>
  </r>
  <r>
    <s v="Palvelut"/>
    <s v="Kopio_Plupaus_2021_Tasa-arvovaltuutettu (002).xlsx"/>
    <x v="71"/>
    <s v="Tasa-arvosuunnittelutyökalu"/>
    <s v="Tarkoitus on käyttää digitalisointia ja automatisointia työpaikkojen tasa-arvosuunnitelmien valvonnan apuna. Työkalun avulla ei ole tarkoitus tehdä tasa-arvosuunnitelmaa, vaan tarkoitus on antaa digitalisoidusti  palautetta jo tehdystä työpaikan tasa-arvosuunnitelmasta."/>
    <s v="Tasa-arvosuunnittelutyökalu"/>
    <x v="4"/>
    <s v="0.5"/>
    <s v="Myöhemmin"/>
    <s v="Vain elinkeinotoimintaa harjoittaville"/>
    <s v="Resurssien (henkilö- ja taloudelliset resurssit) puute; mahdolliset teknisen kehittämisen haasteet"/>
    <m/>
    <x v="0"/>
    <s v="Oikeusministeriö"/>
    <s v=""/>
  </r>
  <r>
    <s v="Palvelut"/>
    <s v="Plupaus_Poliisihallitus_2021.xlsx"/>
    <x v="5"/>
    <s v="Tavara-arpajaiset: Arvonnan tuloksen ilmoittamisesta poikkeamiseen annettava lupa (erillinen päätös)"/>
    <m/>
    <s v="Tavara-arpajaiset: Arvonnan tuloksen ilmoittamisesta poikkeamiseen annettava lupa (erillinen päätös)"/>
    <x v="1"/>
    <s v="0.5"/>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x v="5"/>
    <s v="Tavara-arpajaiset: Tavara-arpajaislupa"/>
    <m/>
    <s v="Tavara-arpajaiset: Tavara-arpajaislupa"/>
    <x v="0"/>
    <s v="0.5"/>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x v="5"/>
    <s v="Tavara-arpajaiset: Tavara-arpajaisluvan muutos"/>
    <m/>
    <s v="Tavara-arpajaiset: Tavara-arpajaisluvan muutos"/>
    <x v="0"/>
    <s v="0.5"/>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Traficom_Digipalvelulupaus_2021.XLSX"/>
    <x v="0"/>
    <s v="Tavaraliikenneluvan hakeminen sekä lupaan liittyvistä muutoksista ilmoittaminen"/>
    <s v="Palvelussa haetaan tavaraliikennelupaa, joka oikeuttaa ammattimaiseen tavaran kuljettamiseen kokonaismassaltaan yli 3,5 t ajoneuvolla ja ajoneuvoyhdistelmällä. Lisäksi luvanhaltijat voivat palvelussa ilmoittaa lupaan liittyvistä muutoksista."/>
    <s v="Tavaraliikenneluvan hakeminen sekä lupaan liittyvistä muutoksista ilmoittaminen"/>
    <x v="0"/>
    <s v="0.5"/>
    <s v="Myöhemmin"/>
    <s v="Myös luonnollisille henkilöille"/>
    <s v="Yleinen taloudellinen tilanne"/>
    <m/>
    <x v="0"/>
    <s v="Liikenne- ja viestintäministeriö"/>
    <s v=""/>
  </r>
  <r>
    <s v="Palvelut"/>
    <s v="Plupaus_2021_Patentti- ja rekisterihal.xlsx"/>
    <x v="41"/>
    <s v="Tavaramerkin muutokset"/>
    <s v="Tavaramerkin muutokset sähköisesti"/>
    <s v="Tavaramerkin muutokset"/>
    <x v="0"/>
    <s v="1.0"/>
    <m/>
    <s v="Myös luonnollisille henkilöille"/>
    <s v="Päätöksiä ei toimiteta vielä sähköisesti, tavoiteaikataulu 12/2022"/>
    <m/>
    <x v="0"/>
    <s v="Työ- ja elinkeinoministeriö"/>
    <s v=""/>
  </r>
  <r>
    <s v="Palvelut"/>
    <s v="Plupaus_2021_Patentti- ja rekisterihal.xlsx"/>
    <x v="41"/>
    <s v="Tavaramerkin uudistus"/>
    <s v="Tavaramerkin uudistaminen sähköisesti"/>
    <s v="Tavaramerkin uudistus"/>
    <x v="0"/>
    <s v="1.0"/>
    <m/>
    <s v="Myös luonnollisille henkilöille"/>
    <s v="Päätöksiä ei toimiteta vielä sähköisesti, tavoiteaikataulu 12/2021"/>
    <m/>
    <x v="0"/>
    <s v="Työ- ja elinkeinoministeriö"/>
    <s v=""/>
  </r>
  <r>
    <s v="Palvelut"/>
    <s v="Plupaus_2021_Tulli.xlsx"/>
    <x v="1"/>
    <s v="Tavaroiden tullausarvon yksinkertaistuslupa"/>
    <s v="Tullausarvo voidaan joissakin tilanteissa määritellä yksinkertaistetulla tavalla."/>
    <s v="Tavaroiden tullausarvon yksinkertaistuslupa"/>
    <x v="0"/>
    <s v="0.5"/>
    <s v="Q4/2022"/>
    <s v="Vain elinkeinotoimintaa harjoittaville"/>
    <m/>
    <m/>
    <x v="0"/>
    <s v="Valtiovarainministeriö"/>
    <s v=""/>
  </r>
  <r>
    <s v="Palvelut"/>
    <s v="Plupaus_2021_Tulli.xlsx"/>
    <x v="1"/>
    <s v="Tavaroiden väliaikainen vienti ATA-carnet -tulliasiakirjalla"/>
    <s v="Esittämällä Tullille ATA-carnet -asiakirjan yritys voi kuljettaa muita kuin kaupallisia tavaroita väliaikaisesti ilman tulli-ilmoitusta."/>
    <s v="Tavaroiden väliaikainen vienti ATA-carnet -tulliasiakirjalla"/>
    <x v="0"/>
    <s v="Ei digitoteutusta"/>
    <s v="Myöhemmin"/>
    <s v="Vain elinkeinotoimintaa harjoittaville"/>
    <s v="Kauppakamarin myöntämä kansainvälinen asiakirja, josta ei ole tiedossa digitalisoimissuunnitelmia"/>
    <m/>
    <x v="0"/>
    <s v="Valtiovarainministeriö"/>
    <s v=""/>
  </r>
  <r>
    <s v="Palvelut"/>
    <s v="Plupaus_THL_2021.xlsx"/>
    <x v="28"/>
    <s v="TB-Diagnostiikka"/>
    <s v="Tukee kliinisen mikrobiologian laboratorioita M.tuberculosis TB-diagnostiikassa ja nontuberkuloottisen mykobakteerien (NTM) diagnostiikassa maksupalveluna."/>
    <s v="TB-Diagnostiikka"/>
    <x v="3"/>
    <s v="0.3"/>
    <s v="Q4/2022"/>
    <m/>
    <s v="Toiminnalliset syyt. Asiointipalvelua ei voida kokonaisuudessaan digitalisoida fyysisistä näytteistä johtuen"/>
    <m/>
    <x v="0"/>
    <s v="Sosiaali- ja terveysministeriö"/>
    <s v=""/>
  </r>
  <r>
    <s v="Palvelut"/>
    <s v="Traficom_Digipalvelulupaus_2021.XLSX"/>
    <x v="0"/>
    <s v="Teletoimintailmoitus"/>
    <s v="Teletoiminnan harjoittajan on ennen toiminnan aloittamista tehtävä sähköinen teletoimintailmoitus. Asiointipalvelun osalta ei ole kehittämistarvetta."/>
    <s v="Teletoimintailmoitus"/>
    <x v="1"/>
    <s v="0.5"/>
    <m/>
    <s v="Vain elinkeinotoimintaa harjoittaville"/>
    <m/>
    <m/>
    <x v="0"/>
    <s v="Liikenne- ja viestintäministeriö"/>
    <s v=""/>
  </r>
  <r>
    <s v="Palvelut"/>
    <s v="Traficom_Digipalvelulupaus_2021.XLSX"/>
    <x v="0"/>
    <s v="Teleyrityksen ilmoitus häiriönhallinnan yhteystiedoista"/>
    <s v="Teleyrityksen ilmoitus häiriönhallinnan yhteystiedoista. Asiointipalvelun osalta ei ole kehittämistarvetta."/>
    <s v="Teleyrityksen ilmoitus häiriönhallinnan yhteystiedoista"/>
    <x v="1"/>
    <s v="0.5"/>
    <m/>
    <s v="Vain elinkeinotoimintaa harjoittaville"/>
    <m/>
    <m/>
    <x v="0"/>
    <s v="Liikenne- ja viestintäministeriö"/>
    <s v=""/>
  </r>
  <r>
    <s v="Palvelut"/>
    <s v="Traficom_Digipalvelulupaus_2021.XLSX"/>
    <x v="0"/>
    <s v="Teleyrityksen ilmoitus tietoturvahäiriöstä"/>
    <s v="Teleyrityksen ilmoitus tietoturvahäiriöstä. Asiointipalvelun osalta ei ole kehittämistarvetta."/>
    <s v="Teleyrityksen ilmoitus tietoturvahäiriöstä"/>
    <x v="1"/>
    <s v="0.5"/>
    <m/>
    <s v="Vain elinkeinotoimintaa harjoittaville"/>
    <m/>
    <m/>
    <x v="0"/>
    <s v="Liikenne- ja viestintäministeriö"/>
    <s v=""/>
  </r>
  <r>
    <s v="Palvelut"/>
    <s v="PLupaus_Valvira_2021.xlsx"/>
    <x v="11"/>
    <s v="Teollisuus- ja keittiöalkoholin käyttölupa"/>
    <s v="Valviralta voi hakea lupaa teollisuus- ja keittiöalkoholin käyttöön."/>
    <s v="Teollisuus- ja keittiöalkoholin käyttölupa"/>
    <x v="0"/>
    <s v="0.3"/>
    <s v="Q2/2022"/>
    <s v="Vain elinkeinotoimintaa harjoittaville"/>
    <m/>
    <m/>
    <x v="0"/>
    <s v="Sosiaali- ja terveysministeriö"/>
    <s v=""/>
  </r>
  <r>
    <s v="Palvelut"/>
    <s v="PLupaus_Porvoonkaupunki_2021.xlsx"/>
    <x v="6"/>
    <s v="Ilmoitus epäillystä asunnon terveyshaitasta"/>
    <s v="Asunnon haltija tai vuokranantaja voi ilmoittaa asunnossa epäillystä terveyshaitasta, jos kiinteistön omistaja ei ole ryhtynyt toimenpiteisiin terveyshaitan selvittämiseksi ja poistamiseksi."/>
    <s v="Terveyshaitta-asian selvityspyyntö"/>
    <x v="1"/>
    <s v="0.5"/>
    <s v="Myöhemmin"/>
    <s v="Myös luonnollisille henkilöille"/>
    <s v="Tietoturva nykyisessä järjestelmässä puutteellinen, minkä vuoksi kaikkia tietoja ei voida ilmoittaa sähköisesti. Digitalisoinnin kehittäminen valtion tietojärjestelmässä on riippuvainen valtion panostuksista. Tällä hetkellä asia on kehityslistalla, mutta ei kovin korkealla prioriteetilla."/>
    <s v="Terveydensuojelulaki (763/1994)"/>
    <x v="1"/>
    <s v="Uusimaa"/>
    <s v="40 001 - 100 000"/>
  </r>
  <r>
    <s v="Palvelut"/>
    <s v="Plupaus_2021_Rovaniemi (1).xlsx"/>
    <x v="18"/>
    <s v="Asunnon terveyshaitan selvittäminen"/>
    <s v="Rovakaaren ympäristöterveydenhuollon toiminta-alueella (Rovaniemi, Ranua, Pello, Ylitornio, Kolari) sijaitsevan asunnon terveyshaitan selvittäminen aloitetaan kirjallisella pyynnöllä (asunnontarkastuspyyntölomake). Pyynnön voi tehdä asukas, isännöitsijä/kiinteistön omistaja tai muu asianomainen."/>
    <s v="Terveyshaitta-asian selvityspyyntö"/>
    <x v="1"/>
    <s v="0.5"/>
    <s v="Myöhemmin"/>
    <s v="Myös luonnollisille henkilöille"/>
    <m/>
    <s v="Terveydensuojelulaki (763/1994)"/>
    <x v="1"/>
    <s v="Lappi"/>
    <s v="40 001 - 100 000"/>
  </r>
  <r>
    <s v="Palvelut"/>
    <s v="Plupaus_THL_2021.xlsx"/>
    <x v="28"/>
    <s v="Terveyden edistämisen määrärahan hakeminen"/>
    <s v="Terveyden edistämisen määräraha on harkinnanvarainen, vuosittain haettavaksi julkaistava rahallinen tuki"/>
    <s v="Terveyden edistämisen määrärahan hakeminen"/>
    <x v="5"/>
    <s v="1.0"/>
    <m/>
    <m/>
    <s v="Odottaa VM:llä käynnissä olevaa valtionavustusten digitalisaatiohanketta."/>
    <m/>
    <x v="0"/>
    <s v="Sosiaali- ja terveysministeriö"/>
    <s v=""/>
  </r>
  <r>
    <s v="Palvelut"/>
    <s v="Plupaus_THL_2021.xlsx"/>
    <x v="28"/>
    <s v="Terveydenhoidollinen päihdetestaus"/>
    <s v="Terveydenhoidollista testausta tehdään potilaan taudinmäärityksen, hoidon seurannan tai esimerkiksi yliannostapausten yhteydessä. Terveyden- ja sosiaalihuollon alkoholi-, huumausaine- ja lääkeainemäärityksiä tehdään terveyden- tai sosiaalihuollon toimintayksiköiden pyynnöstä. Asiakas ottaa yhteyden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Terveydenhoidollinen päihdetestaus"/>
    <x v="3"/>
    <s v="1.0"/>
    <m/>
    <m/>
    <m/>
    <m/>
    <x v="0"/>
    <s v="Sosiaali- ja terveysministeriö"/>
    <s v=""/>
  </r>
  <r>
    <s v="Palvelut"/>
    <s v="Plupaus_Säteilyturvakeskus_2021_xlsx.XLSX"/>
    <x v="23"/>
    <s v="Terveydensuojelulain Ilmoituksenvarainen toiminta ja valvonta (solarium, kauneushoitola)"/>
    <s v="Ilmoitukset tehdään kunnalle ja kunta valvoo myös toimintaa. STUK tekee tarpeen mukaan selvityspyyntöjä, tarkempia tarkastuksia."/>
    <s v="Terveydensuojelulain Ilmoituksenvarainen toiminta ja valvonta (solarium, kauneushoitola)"/>
    <x v="1"/>
    <s v="Ei digitoteutusta"/>
    <s v="Myöhemmin"/>
    <s v="Vain elinkeinotoimintaa harjoittaville"/>
    <s v="Valtio, aluehallinto, kunta -rajapinta tuo prosessiin useita epäjatkuvuuskohtia asiakkaan kannalta"/>
    <s v="Terveydensuojelulaki (763/1994)"/>
    <x v="0"/>
    <s v="Sosiaali- ja terveysministeriö"/>
    <s v=""/>
  </r>
  <r>
    <s v="Palvelut"/>
    <s v="Plupaus_2021_Turun kaupunki.xlsx"/>
    <x v="20"/>
    <s v="Asunnontarkastus"/>
    <s v="Pyydetään asunnontarkastusta epäiltäessä terveyshaittaa"/>
    <s v="Terveyshaitta-asian selvityspyyntö"/>
    <x v="1"/>
    <s v="0.5"/>
    <m/>
    <s v="Myös luonnollisille henkilöille"/>
    <s v="Järjestelmän toimivuus ja tietosuoja-asiat"/>
    <s v="Terveydensuojelulaki (763/1994)"/>
    <x v="1"/>
    <s v="Varsinais-Suomi"/>
    <s v="yli 100 000"/>
  </r>
  <r>
    <s v="Palvelut"/>
    <s v="PLupaus_Porvoonkaupunki_2021.xlsx"/>
    <x v="6"/>
    <s v="Teuraseläimen elävänä tarkastus - tilaus"/>
    <s v="Voit tilata elävänä tarkastuksen teuraseläimelle kuten villisialle, jota ei voida elävänä kuljettaa teurastamolle"/>
    <s v="Teuraseläimen elävänä tarkastus - tilaus"/>
    <x v="0"/>
    <s v="Ei digitoteutusta"/>
    <s v="Myöhemmin"/>
    <s v="Myös luonnollisille henkilöille"/>
    <s v="Harvinainen, kunnan järjestämä digipalvelu ei kannattava"/>
    <s v="Elintarvikelaki (23/2006)"/>
    <x v="1"/>
    <s v="Uusimaa"/>
    <s v="40 001 - 100 000"/>
  </r>
  <r>
    <s v="Palvelut"/>
    <s v="PLupaus_Helsinginkaupunki_2021.xlsx"/>
    <x v="8"/>
    <s v="Tiedottaminen tilapäisestä elintarvikemyynnistä"/>
    <m/>
    <s v="Tiedotus liikkuvan elintarvikehuoneiston toiminnasta"/>
    <x v="1"/>
    <s v="1.0"/>
    <m/>
    <m/>
    <m/>
    <s v="Elintarvikelaki (23/2006)"/>
    <x v="1"/>
    <s v="Uusimaa"/>
    <s v="yli 100 000"/>
  </r>
  <r>
    <s v="Palvelut"/>
    <s v="PLupaus_Porvoonkaupunki_2021.xlsx"/>
    <x v="6"/>
    <s v="Liikkuvasta elintarvikehuoneistosta tiedottaminen"/>
    <s v="Elintarvikealan toimijan on tiedotettava elintarvikkeen myynnistä ja muusta käsittelystä liikkuvassa elintarvikehuoneistossa sijaintikunnan elintarvikevalvontaviranomaiselle."/>
    <s v="Tiedotus liikkuvan elintarvikehuoneiston toiminnasta"/>
    <x v="1"/>
    <s v="0.5"/>
    <s v="Myöhemmin"/>
    <s v="Vain elinkeinotoimintaa harjoittaville"/>
    <s v="Digitalisoinnin kehittäminen valtion tietojärjestelmässä on riippuvainen valtion panostuksista. Asia on kehityslistalla melko korkealla prioriteetilla."/>
    <s v="Elintarvikelaki (23/2006)"/>
    <x v="1"/>
    <s v="Uusimaa"/>
    <s v="40 001 - 100 000"/>
  </r>
  <r>
    <s v="Palvelut"/>
    <s v="Plupaus_Keravan kaupunki elinkeinopalvelut_2020 (1).xlsx"/>
    <x v="54"/>
    <s v="Tietopalvelut"/>
    <s v="kaupungin nettisivuilla tiedotetaan ajankohtaisista elinkeinopalveluiden asioista"/>
    <s v="Tietopalvelut"/>
    <x v="2"/>
    <s v="1.0"/>
    <m/>
    <s v="Myös luonnollisille henkilöille"/>
    <s v="Päivityksistä huolehtiminen, resurssien riittävyys."/>
    <m/>
    <x v="1"/>
    <s v="Uusimaa"/>
    <s v="20 001 - 40 000"/>
  </r>
  <r>
    <s v="Palvelut"/>
    <s v="Plupaus_2021_Rovaniemi (1).xlsx"/>
    <x v="18"/>
    <s v="Tietopalvelu"/>
    <s v="Asiakas voi tilata esim arkistossa olevien asiakirjojen kopioita, pöytäkirjan otteita sekä tiedustella vireillä olevien asioiden vaiheista. Asiakirjojen tilaamisesta on sähköinen lomake. Turvasähköpostilla toimitetaan henkilötietoja sisältävät asiakirjat. Salaisia asioita voidaan lähettää Suomi.fi-viestien kautta."/>
    <s v="Tietopalvelut"/>
    <x v="2"/>
    <s v="0.5"/>
    <m/>
    <s v="Myös luonnollisille henkilöille"/>
    <s v="Sähköistä asiointikanavaa ei ole vielä olemassa / hankittu, resursointi, prosessin muutokset"/>
    <m/>
    <x v="1"/>
    <s v="Lappi"/>
    <s v="40 001 - 100 000"/>
  </r>
  <r>
    <s v="Palvelut"/>
    <s v="Plupaus_Tampereen_kaupunki_2020.xlsx"/>
    <x v="51"/>
    <s v="Tietopalvelut"/>
    <s v="www.yritystieto.businesstampere.fi, Elinvoimanäkymien tietokokoelma, Business Explorer – datatyökalu auttaa alueesta kiinnostuneita yrityksiä etsimään ja analysoimaan alueen talous- ja väestötilastoja"/>
    <s v="Tietopalvelut"/>
    <x v="2"/>
    <s v="1.0"/>
    <s v="Q1/2022"/>
    <s v="Myös luonnollisille henkilöille"/>
    <m/>
    <m/>
    <x v="1"/>
    <s v="Pirkanmaa"/>
    <s v="yli 100 000"/>
  </r>
  <r>
    <s v="Palvelut"/>
    <s v="Plupaus_2021_Rovaniemi (1).xlsx"/>
    <x v="18"/>
    <s v="Rovaniemen kaupungin yrityspalvelut-yksikön järjestämän tilaisuudet yrittäjille ja sidosryhmille."/>
    <s v="Hakosalo CRM-järjestelmän Tilaisuudet-osion kautta voidaan lähettää kutsuja ja halukkaat voivat ilmoittautua tilaisuuksiin kutsun mukana saamansa linkin avulla. Ilmoittautuja saa vahvistusviestin, jonka mukana on linkki peruutuksen tekemiseen."/>
    <s v="Tilaisuudet"/>
    <x v="2"/>
    <s v="0.5"/>
    <s v="Myöhemmin"/>
    <s v="Vain elinkeinotoimintaa harjoittaville"/>
    <m/>
    <m/>
    <x v="1"/>
    <s v="Lappi"/>
    <s v="40 001 - 100 000"/>
  </r>
  <r>
    <s v="Palvelut"/>
    <s v="Plupaus_THL_2021.xlsx"/>
    <x v="28"/>
    <s v="THL Koodistopalvelu"/>
    <s v="Koodistopalvelun tehtävänä on varmistaa sosiaali- ja terveydenhuollossa käytettävien tietorakenteiden laatu sekä huolehtia niiden ylläpidosta. Terveydenhuollon tietorakenteet ja sosiaalihuollon luokitukset ovat haettavissa koodistopalvelimelta ja sosiaalihuollon asiakasasiakirjarakenteet SOSMETA:sta maksutta. Tietorakenteita käyttävät ensisijaisesti Suomessa toimivat järjestelmätoimittajat. Asiointi ei edellytä henkilötietojen tai salassapidettävien tietojen käyttöä, vaan asiointipalvelu on avoimen rajapinnan kautta toteutuvaa. Asiakkaalle neuvontaa sähköpostitse."/>
    <s v="THL Koodistopalvelu"/>
    <x v="2"/>
    <s v="1.0"/>
    <m/>
    <m/>
    <s v="Tarvitaan tiivis yhteistyö Kelan Kanta-palveluiden kanssa, jotta tuotanto turvataan myös muutostilanteissa. Kanta-palvelut edellyttää 24/7 toimivaa Koodistopalvelinta sekä SOSMETAa."/>
    <m/>
    <x v="0"/>
    <s v="Sosiaali- ja terveysministeriö"/>
    <s v=""/>
  </r>
  <r>
    <s v="Palvelut"/>
    <s v="Traficom_Digipalvelulupaus_2021.XLSX"/>
    <x v="0"/>
    <s v="Tiedonantoja merenkulkijoille"/>
    <s v="Navigoinnin turvallisuuden kannalta tärkeiden tietojen jakelu merenkulkijoille ja veneilijöille."/>
    <s v="Tiedonantoja merenkulkijoille"/>
    <x v="2"/>
    <s v="0.3"/>
    <s v="Myöhemmin"/>
    <s v="Myös luonnollisille henkilöille"/>
    <s v="Yleinen taloudellinen tilanne"/>
    <m/>
    <x v="0"/>
    <s v="Liikenne- ja viestintäministeriö"/>
    <s v=""/>
  </r>
  <r>
    <s v="Palvelut"/>
    <s v="Traficom_Digipalvelulupaus_2021.XLSX"/>
    <x v="0"/>
    <s v="Tiedonkeruujärjestelmä"/>
    <s v="Tiedonkeruujärjestelmän kautta kerätään viestintäpalveluja tarjoavilta toimijoilta tietoja."/>
    <s v="Tiedonkeruujärjestelmä"/>
    <x v="2"/>
    <s v="1.0"/>
    <m/>
    <s v="Vain elinkeinotoimintaa harjoittaville"/>
    <m/>
    <m/>
    <x v="0"/>
    <s v="Liikenne- ja viestintäministeriö"/>
    <s v=""/>
  </r>
  <r>
    <s v="Palvelut"/>
    <s v="Plupaus_THL_2021.xlsx"/>
    <x v="28"/>
    <s v="Tiedonkeruupalvelu/lomakepalvelu"/>
    <s v="Lomake-, tiedosto- ja API-muotoinen tietojen toimitus THL:lle yrityksistä ja yhteisöistä sekä väestökyselyihin ja -tutkimuksiin osallistujille. Palvelunkäyttö perustuu pääsääntöisesti joko THL lain mukaisiin hallintopäätöksiin tiedonannosta tai tutkimussuunnitelmien nojalla laadittuihin otoksiin"/>
    <s v="Tiedonkeruupalvelu/lomakepalvelu"/>
    <x v="2"/>
    <s v="1.0"/>
    <m/>
    <s v="Myös luonnollisille henkilöille"/>
    <m/>
    <m/>
    <x v="0"/>
    <s v="Sosiaali- ja terveysministeriö"/>
    <s v=""/>
  </r>
  <r>
    <s v="Palvelut"/>
    <s v="PLupaus_Helsinginkaupunki_2021.xlsx"/>
    <x v="8"/>
    <s v="Tilapäiset liikennejärjestelyt"/>
    <s v="Jos työskentely kadulla tai puistossa vaikuttaa jalankulkuun, pyöräliikenteeseen tai muuhun ajoneuvoliikenteeseen, tarvitaan suunnitelma tilapäisistä liikennejärjestelyistä. Suunnitelma tarvitaan myös silloin, kun pysäköintipaikkoja varataan muuhun käyttöön siirtokehotuskyltillä."/>
    <s v="Tilapäiset liikennejärjestelyt"/>
    <x v="1"/>
    <s v="0.5"/>
    <m/>
    <m/>
    <m/>
    <m/>
    <x v="1"/>
    <s v="Uusimaa"/>
    <s v="yli 100 000"/>
  </r>
  <r>
    <s v="Palvelut"/>
    <s v="PLupaus_Helsinginkaupunki_2021.xlsx"/>
    <x v="8"/>
    <s v="Tilaustyö (esim. rajan näyttö)"/>
    <m/>
    <s v="Tilaustyö (esim. rajan näyttö)"/>
    <x v="3"/>
    <s v="Ei digitoteutusta"/>
    <m/>
    <m/>
    <m/>
    <s v="Maankäyttö- ja rakennuslaki (132/1999)"/>
    <x v="1"/>
    <s v="Uusimaa"/>
    <s v="yli 100 000"/>
  </r>
  <r>
    <s v="Palvelut"/>
    <s v="ASHA-#407866-v1-Plupaus_2021_Maanmittauslaitos_xlsx.XLSX"/>
    <x v="24"/>
    <s v="Tiekunnan päätöksen tai yhteisen alueen tietojen ilmoittaminen KTJ:ään"/>
    <s v="Maanmittauslaitokseen ilmoitetaan tiekunnan päätös, joka koskee tiekunnan sääntöjen vahvistamista tai kumoamista, tiekunnan perustamista, yhdistämistä, liittämistä, jakamista tai lakkauttamista sekä yhteystietoja."/>
    <s v="Tiekunnan päätöksen tai yhteisen alueen tietojen ilmoittaminen KTJ:ään"/>
    <x v="1"/>
    <s v="0.5"/>
    <s v="Myöhemmin"/>
    <s v="Vain elinkeinotoimintaa harjoittaville"/>
    <m/>
    <m/>
    <x v="0"/>
    <s v="Maa- ja metsätalousministeriö"/>
    <s v=""/>
  </r>
  <r>
    <s v="Palvelut"/>
    <s v="Plupaus_TILASTOKESKUS_2021.xlsx"/>
    <x v="69"/>
    <s v="Tietojen antaminen tilastointia varten (yritykset ja yhteisöt)"/>
    <s v="Löydät tietoa Tilastokeskuksen yritys- ja yhteisötiedonkeruihin osallistumisesta."/>
    <s v="Tietojen antaminen tilastointia varten (yritykset ja yhteisöt)"/>
    <x v="3"/>
    <s v="0.9"/>
    <s v="Myöhemmin"/>
    <s v="Myös luonnollisille henkilöille"/>
    <s v="Suomi.fi-palvelun viestit-palvelujen voimakas kehittäminen on ehto sille, että koko palvelu voidaan tuottaa digitaalisesti. Tällä hetkellä tiedonkeruuta koskeva saatekirje lähetetään yrityksille useimmissa tapauksissa postin välityksellä."/>
    <m/>
    <x v="0"/>
    <s v="Valtiovarainministeriö"/>
    <s v=""/>
  </r>
  <r>
    <s v="Palvelut"/>
    <s v="Plupaus_THL_2021.xlsx"/>
    <x v="28"/>
    <s v="Tietolupahakemus salassa pidettävän tiedon tutkimuskäytölle"/>
    <s v="Sosiaali- ja terveysalan tietolupaviranomainen Findata voi myöntää tietoluvan salassapidettävien sosiaali- ja terveydenhuollon rekisteri- ja asiakirja-aineistojen tutkimuskäyttöön. Lisäksi tietyissä poikkeustapauksissa lupaa voidaan hakea THL:ltä suoraan. THL myös myöntää luvan oikeuslääketieteellisten aineistojen tutkimuskäyttöön. Palvelun kohderyhmänä ovat tieteellistä tutkimusta tekevät organisaatiot, joilla on edellytykset salassapidettävän tiedon turvalliseen käsittelyyn."/>
    <s v="Tietolupahakemus salassa pidettävän tiedon tutkimuskäytölle"/>
    <x v="0"/>
    <s v="0.9"/>
    <s v="Q4/2021"/>
    <m/>
    <m/>
    <m/>
    <x v="0"/>
    <s v="Sosiaali- ja terveysministeriö"/>
    <s v=""/>
  </r>
  <r>
    <s v="Palvelut"/>
    <s v="Plupaus_2021_Jyväskylän kaupunki_2021.xlsx"/>
    <x v="13"/>
    <s v="SIV - Kaupungin tilojen varaaminen"/>
    <s v="Sivistystoimi tuottaa tällä hetkellä liikuntapalvelujen kautta erityisesti liikuntatilojen varauspalvelun"/>
    <s v="Tilavaraukset"/>
    <x v="3"/>
    <s v="1.0"/>
    <m/>
    <s v="Myös luonnollisille henkilöille"/>
    <m/>
    <m/>
    <x v="1"/>
    <s v="Keski-Suomi"/>
    <s v="yli 100 000"/>
  </r>
  <r>
    <s v="Palvelut"/>
    <s v="Plupaus_2021_Rovaniemi (1).xlsx"/>
    <x v="18"/>
    <s v="Tilavaraukset / nuorisopalvelut"/>
    <s v="Sähköistä varauskalenteria ei käytetä kaikkien nuorisopalvelujen tilojen osalta. Tilat varataan puhelimitse tms."/>
    <s v="Tilavaraukset"/>
    <x v="0"/>
    <s v="Ei digitoteutusta"/>
    <s v="Myöhemmin"/>
    <s v="Myös luonnollisille henkilöille"/>
    <m/>
    <m/>
    <x v="1"/>
    <s v="Lappi"/>
    <s v="40 001 - 100 000"/>
  </r>
  <r>
    <s v="Palvelut"/>
    <s v="Plupaus_2021_Rovaniemi (1).xlsx"/>
    <x v="18"/>
    <s v="Tilavaraukset / kulttuuritapahtumat"/>
    <s v="Tilojen varaaminen, vuokraaminen ja maksaminen kulttuuritapahtumia varten."/>
    <s v="Tilavaraukset"/>
    <x v="0"/>
    <s v="0.5"/>
    <s v="Q4/2022"/>
    <s v="Myös luonnollisille henkilöille"/>
    <s v="Tällä hetkellä tiloissa käytössä avain, joka pitää noutaa ja kuitata henkilökohtaisesti sekä samalla allekirjoittaa henkilökohtaisesti vuokra-sopimus."/>
    <m/>
    <x v="1"/>
    <s v="Lappi"/>
    <s v="40 001 - 100 000"/>
  </r>
  <r>
    <s v="Palvelut"/>
    <s v="Plupaus_Säteilyturvakeskus_2021_xlsx.XLSX"/>
    <x v="23"/>
    <s v="Tietopyyntö"/>
    <s v="Mahdollisuus tehdä tietopyyntö suomi.fi-viestien kautta"/>
    <s v="Tietopyyntö"/>
    <x v="3"/>
    <s v="1.0"/>
    <m/>
    <s v="Myös luonnollisille henkilöille"/>
    <m/>
    <m/>
    <x v="0"/>
    <s v="Sosiaali- ja terveysministeriö"/>
    <s v=""/>
  </r>
  <r>
    <s v="Palvelut"/>
    <s v="Traficom_Digipalvelulupaus_2021.XLSX"/>
    <x v="0"/>
    <s v="Tietopyyntö eurooppalaisesta keskusrekisteristä"/>
    <s v="Tässä palvelussa voi pyytää tietoja ilmailun poikkeamatapahtumista eurooppalaisesta keskusrekisteristä"/>
    <s v="Tietopyyntö eurooppalaisesta keskusrekisteristä"/>
    <x v="2"/>
    <s v="0.3"/>
    <s v="Myöhemmin"/>
    <s v="Myös luonnollisille henkilöille"/>
    <s v="Yleinen taloudellinen tilanne"/>
    <m/>
    <x v="0"/>
    <s v="Liikenne- ja viestintäministeriö"/>
    <s v=""/>
  </r>
  <r>
    <s v="Palvelut"/>
    <s v="Palvelulupaus2021_PV.XLSX"/>
    <x v="47"/>
    <s v="Tietoturvallinen viestintä- kanava"/>
    <s v="Tunnistautumista edellyttävä luottamuksellisen tiedon välityskanava"/>
    <s v="Tietoturvallinen viestintä- kanava"/>
    <x v="3"/>
    <s v="0.5"/>
    <s v="Q3/2022"/>
    <s v="Myös luonnollisille henkilöille"/>
    <s v="Edellytetyn saantitodisuksellisen paperijakelun puuttuminen suomi.fi viestit -palvelun valikoimasta"/>
    <m/>
    <x v="0"/>
    <s v="Puolustusministeriö"/>
    <s v=""/>
  </r>
  <r>
    <s v="Palvelut"/>
    <s v="Plupaus_2021_Tulli.xlsx"/>
    <x v="1"/>
    <s v="Tietty käyttötarkoitus - tavaroita koskevien oikeuksien ja velvollisuuksien siirron lupa"/>
    <s v="Yritys voi siirtää tietyn käyttötarkoituksen menettelyssä olevien tavaroiden oikeuksia ja velvollisuuksia."/>
    <s v="Tietty käyttötarkoitus - tavaroita koskevien oikeuksien ja velvollisuuksien siirron lupa"/>
    <x v="0"/>
    <s v="0.5"/>
    <s v="Q4/2021"/>
    <s v="Vain elinkeinotoimintaa harjoittaville"/>
    <m/>
    <m/>
    <x v="0"/>
    <s v="Valtiovarainministeriö"/>
    <s v=""/>
  </r>
  <r>
    <s v="Palvelut"/>
    <s v="PLupaus_Porvoonkaupunki_2021.xlsx"/>
    <x v="6"/>
    <s v="Tilavuokraus"/>
    <s v="Tilojen vuokraaminen"/>
    <s v="Tilavuokraus"/>
    <x v="3"/>
    <s v="Ei digitoteutusta"/>
    <s v="Myöhemmin"/>
    <s v="Myös luonnollisille henkilöille"/>
    <s v="Resurssivaje"/>
    <m/>
    <x v="1"/>
    <s v="Uusimaa"/>
    <s v="40 001 - 100 000"/>
  </r>
  <r>
    <s v="Palvelut"/>
    <s v="Plupaus_Euran kunta_2020.10.08.xlsx"/>
    <x v="26"/>
    <s v="Toimitilojen vuokraus"/>
    <s v="Toimitilojen vuokraus sähköpostila"/>
    <s v="Tilavuokraus"/>
    <x v="0"/>
    <s v="0.5"/>
    <m/>
    <m/>
    <m/>
    <m/>
    <x v="1"/>
    <s v="Satakunta"/>
    <s v="10 001 - 20 000"/>
  </r>
  <r>
    <s v="Palvelut"/>
    <s v="Traficom_Digipalvelulupaus_2021.XLSX"/>
    <x v="0"/>
    <s v="Tilapäinen ilmatilavaraus ja sen hakeminen"/>
    <s v="Traficom voi perustaa tilapäisiä ilmailun vaara-alueita tai rajoittaa ilmailun tietyllä alueella määräajaksi sekä myöntää ilmatilan käytön etuoikeuksia."/>
    <s v="Tilapäinen ilmatilavaraus ja sen hakeminen"/>
    <x v="0"/>
    <s v="0.5"/>
    <s v="Myöhemmin"/>
    <s v="Myös luonnollisille henkilöille"/>
    <s v="Yleinen taloudellinen tilanne"/>
    <m/>
    <x v="0"/>
    <s v="Liikenne- ja viestintäministeriö"/>
    <s v=""/>
  </r>
  <r>
    <s v="Palvelut"/>
    <s v="PLupaus_Helsinginkaupunki_2021.xlsx"/>
    <x v="8"/>
    <s v="Teurastamon tilojen vuokraus"/>
    <s v="Teurastamon alueella on erilaisia toimitiloja, joita vuokrataan sekä avoimien hakujen että tarjouskilpailujen kautta."/>
    <s v="Tilavuokraus"/>
    <x v="3"/>
    <s v="0.5"/>
    <m/>
    <m/>
    <m/>
    <m/>
    <x v="1"/>
    <s v="Uusimaa"/>
    <s v="yli 100 000"/>
  </r>
  <r>
    <s v="Palvelut"/>
    <s v="Plupaus_TILASTOKESKUS_2021.xlsx"/>
    <x v="69"/>
    <s v="Tilastointi- ja tutkimuspalvelut"/>
    <s v="Voit tilata asiantuntijoiden tuottamia tilastoselvityksiä eri aihealueilta tai saada käyttöösi tutkimusta varten laajoja yksikkötason aineistoja."/>
    <s v="Tilastointi- ja tutkimuspalvelut"/>
    <x v="2"/>
    <s v="0.9"/>
    <s v="Q4/2021"/>
    <s v="Myös luonnollisille henkilöille"/>
    <s v="Edellyttää usein vuoropuhelua palvelun käyttäjän kanssa. Käyttölupahakemuksen digitaalista prosessia otetaan parhaillaan käyttöön."/>
    <m/>
    <x v="0"/>
    <s v="Valtiovarainministeriö"/>
    <s v=""/>
  </r>
  <r>
    <s v="Palvelut"/>
    <s v="Traficom_Digipalvelulupaus_2021.XLSX"/>
    <x v="0"/>
    <s v="Tilausohjelmapalveluilmoitus"/>
    <s v="Tilausohjelmapalveluja tarjoavan Suomeen sijoittuneen palveluntarjoajan on ennen toiminnan aloittamista tehtävä sähköinen tilausohjelmapalveluilmoitus. Asiointipalvelun osalta ei ole kehittämistarvetta."/>
    <s v="Tilausohjelmapalveluilmoitus"/>
    <x v="1"/>
    <s v="0.5"/>
    <m/>
    <s v="Vain elinkeinotoimintaa harjoittaville"/>
    <m/>
    <m/>
    <x v="0"/>
    <s v="Liikenne- ja viestintäministeriö"/>
    <s v=""/>
  </r>
  <r>
    <s v="Palvelut"/>
    <s v="PLupaus_Helsinginkaupunki_2021.xlsx"/>
    <x v="8"/>
    <s v="Torimyyntipaikkojen vuokraus"/>
    <s v="Yrittäjät voivat vuokrata kaupungin toreilta vakituisen tai kausimyyntipaikan. Kausimyyntiluvalla voi myydä torilla joka päivä (ma-la) tai vain yhden päivän. Kausimyyntipaikkoja voi hakea milloin vain. Vakituiset myyntipaikat vuokrataan hakemusten perusteella vuosittain helmikuun lopussa."/>
    <s v="Tilavuokraus"/>
    <x v="3"/>
    <s v="0.5"/>
    <m/>
    <m/>
    <m/>
    <m/>
    <x v="1"/>
    <s v="Uusimaa"/>
    <s v="yli 100 000"/>
  </r>
  <r>
    <s v="Palvelut"/>
    <s v="PLupaus_Helsinginkaupunki_2021.xlsx"/>
    <x v="8"/>
    <s v="Vakituisen torimyyntipaikan hakeminen"/>
    <s v="Tulostettava lomake, jolla yrittäjät voivat hakea vakituista myyntipaikkaa torilla."/>
    <s v="Tilavuokraus"/>
    <x v="0"/>
    <m/>
    <m/>
    <s v="Vain elinkeinotoimintaa harjoittaville"/>
    <m/>
    <m/>
    <x v="1"/>
    <s v="Uusimaa"/>
    <s v="yli 100 000"/>
  </r>
  <r>
    <s v="Palvelut"/>
    <s v="Plupaus_2021_Kirkkonummi.xlsx"/>
    <x v="52"/>
    <s v="Tilojen vuokraus yrityksille ja yhdistyksille"/>
    <s v="Kirkkonummen kunta vuokraa tiloja yritysten ja yhdistysten käyttöön"/>
    <s v="Tilavuokraus"/>
    <x v="0"/>
    <s v="0.9"/>
    <s v="Myöhemmin"/>
    <s v="Vain elinkeinotoimintaa harjoittaville"/>
    <s v="Kunnan taloustilanne/ resurssien puute"/>
    <m/>
    <x v="1"/>
    <s v="Uusimaa"/>
    <s v="20 001 - 40 000"/>
  </r>
  <r>
    <s v="Palvelut"/>
    <s v="Plupaus_Naantalinkaupunki_2020.xlsx"/>
    <x v="37"/>
    <s v="Tontit ja toimitilat"/>
    <s v="Tonttien myynti ja toimilojen vuokraaminen"/>
    <s v="Tilavuokraus"/>
    <x v="0"/>
    <s v="0.5"/>
    <s v="Myöhemmin"/>
    <s v="Myös luonnollisille henkilöille"/>
    <s v="Pientalotonttien hakeminen onnistuu tunnistautuneena. Yritystonttien osalta ei tarvetta digitalisoimiseen."/>
    <m/>
    <x v="1"/>
    <s v="Varsinais-Suomi"/>
    <s v="10 001 - 20 000"/>
  </r>
  <r>
    <s v="Palvelut"/>
    <s v="Plupaus_2021_Paimion kaupunkin vastaus.xlsx"/>
    <x v="33"/>
    <s v="Vuokrattavat kokoustiat ja laitteet"/>
    <m/>
    <s v="Tilavuokraus"/>
    <x v="0"/>
    <s v="0.9"/>
    <m/>
    <s v="Myös luonnollisille henkilöille"/>
    <m/>
    <m/>
    <x v="1"/>
    <s v="Varsinais-Suomi"/>
    <s v="10 001 - 20 000"/>
  </r>
  <r>
    <s v="Palvelut"/>
    <s v="Plupaus_2021_Ranuan kunta_V2.xlsx"/>
    <x v="38"/>
    <s v="Toimitilat"/>
    <s v="Toimitilapalvelu yhteistyössä Ranuan Infra Oy:n kanssa"/>
    <s v="Tilavuokraus"/>
    <x v="0"/>
    <s v="0.3"/>
    <s v="Q3/2020"/>
    <s v="Vain elinkeinotoimintaa harjoittaville"/>
    <m/>
    <m/>
    <x v="1"/>
    <s v="Lappi"/>
    <s v="alle 6001"/>
  </r>
  <r>
    <s v="Palvelut"/>
    <s v="Plupaus_2021_Rovaniemi (1).xlsx"/>
    <x v="18"/>
    <s v="Tilojen vuokraus"/>
    <s v="Tilavuokrat tapahtuvat Osviitan kautta. Vuokrasopimukset Haahtelassa, skannataan sinne. Osa laskutetaan tilapalvelukeskuksen kautta."/>
    <s v="Tilavuokraus"/>
    <x v="0"/>
    <s v="0.3"/>
    <s v="Myöhemmin"/>
    <s v="Myös luonnollisille henkilöille"/>
    <s v="Sähköinen allekirjoitus ei vielä käytössä"/>
    <m/>
    <x v="1"/>
    <s v="Lappi"/>
    <s v="40 001 - 100 000"/>
  </r>
  <r>
    <s v="Palvelut"/>
    <s v="Plupaus_2021_Utajärven kunta.xlsx"/>
    <x v="3"/>
    <s v="Tontit ja toimitilat"/>
    <s v="Utajärveltä löytyy tontit ja toimitilat niin asumiseen kuin yrittämiseenkin! Utajärven kunnan myynnissä olevat tontit ja kiinteistöt löydät kunnan Tonttipörssistä."/>
    <s v="Tilavuokraus"/>
    <x v="0"/>
    <s v="0.5"/>
    <s v="Myöhemmin"/>
    <s v="Myös luonnollisille henkilöille"/>
    <m/>
    <m/>
    <x v="1"/>
    <s v="Pohjois-Pohjanmaa"/>
    <s v="alle 6001"/>
  </r>
  <r>
    <s v="Palvelut"/>
    <s v="Plupaus_2021_Utajärven kunta.xlsx"/>
    <x v="3"/>
    <s v="Tilavaraukset"/>
    <s v="Utajärven kunnalla on useita eri tarpeisiin sopivia tiloja käytettäviksi mm. kokouskäyttöön. Kokoustilojen varaus on keskitetty Utajärven asiointipisteeseen."/>
    <s v="Tilavuokraus"/>
    <x v="0"/>
    <s v="Ei digitoteutusta"/>
    <s v="Myöhemmin"/>
    <s v="Myös luonnollisille henkilöille"/>
    <m/>
    <m/>
    <x v="1"/>
    <s v="Pohjois-Pohjanmaa"/>
    <s v="alle 6001"/>
  </r>
  <r>
    <s v="Palvelut"/>
    <s v="Plupaus_2021_Utajärven kunta.xlsx"/>
    <x v="3"/>
    <s v="Toimitilojen vuokraus"/>
    <s v="Yritykset ja yhteisöt voivat tiedustella Utajärven Yrityspuisto Oy:n omistamia ja tiedossa olevia kunnan sekä yksityisten omistamia vuokratiloja."/>
    <s v="Tilavuokraus"/>
    <x v="0"/>
    <s v="Ei digitoteutusta"/>
    <s v="Q4/2022"/>
    <s v="Vain elinkeinotoimintaa harjoittaville"/>
    <m/>
    <m/>
    <x v="1"/>
    <s v="Pohjois-Pohjanmaa"/>
    <s v="alle 6001"/>
  </r>
  <r>
    <s v="Palvelut"/>
    <s v="PLupaus_Helsinginkaupunki_2021.xlsx"/>
    <x v="8"/>
    <s v="Kauppahallin myyntipaikkojen vuokraus"/>
    <s v="Yrittäjät voivat vuokrata myyntipaikkoja kauppahalleista."/>
    <s v="Tilavuokraus"/>
    <x v="3"/>
    <s v="Ei digitoteutusta"/>
    <m/>
    <m/>
    <m/>
    <m/>
    <x v="1"/>
    <s v="Uusimaa"/>
    <s v="yli 100 000"/>
  </r>
  <r>
    <s v="Palvelut"/>
    <s v="Plupaus_Kuopio_2021.xlsx"/>
    <x v="2"/>
    <s v="Kaupungin toimitilojen vuokraus"/>
    <s v="Kuopion Tilakeskus palvelee toimitiloihin liittyvissä asioissa."/>
    <s v="Tilavuokraus"/>
    <x v="3"/>
    <s v="Ei digitoteutusta"/>
    <s v="Q4/2022"/>
    <s v="Myös luonnollisille henkilöille"/>
    <m/>
    <m/>
    <x v="1"/>
    <s v="Pohjois-Savo"/>
    <s v="yli 100 000"/>
  </r>
  <r>
    <s v="Palvelut"/>
    <s v="Plupaus_Kuopio_2021.xlsx"/>
    <x v="2"/>
    <s v="Kuopion kaupungintalon juhlasalin vuokraaminen"/>
    <s v="Kaupungintalon juhlasalin vuokraaminen"/>
    <s v="Tilavuokraus"/>
    <x v="3"/>
    <s v="Ei digitoteutusta"/>
    <s v="Q4/2022"/>
    <s v="Myös luonnollisille henkilöille"/>
    <m/>
    <m/>
    <x v="1"/>
    <s v="Pohjois-Savo"/>
    <s v="yli 100 000"/>
  </r>
  <r>
    <s v="Palvelut"/>
    <s v="PLupaus_Helsinginkaupunki_2021.xlsx"/>
    <x v="8"/>
    <s v="Sesonkimyyntipaikat"/>
    <s v="Juhlapäivien ja kaupunkitapahtumien aikaan Helsingin keskustasta voi vuokrata tavaroiden ja elintarvikkeiden myyntipaikkoja lyhyeksi aikaa."/>
    <s v="Tilavuokraus"/>
    <x v="3"/>
    <s v="0.5"/>
    <m/>
    <m/>
    <m/>
    <m/>
    <x v="1"/>
    <s v="Uusimaa"/>
    <s v="yli 100 000"/>
  </r>
  <r>
    <s v="Palvelut"/>
    <s v="PLupaus_Helsinginkaupunki_2021.xlsx"/>
    <x v="8"/>
    <s v="Hietalahden kirpputorin myyntipaikat"/>
    <s v="Voit vuokrata myyntipöydän Hietalahden kirpputorilta. Tori on toiminnassa ympäri vuoden."/>
    <s v="Tilavuokraus"/>
    <x v="3"/>
    <s v="1.0"/>
    <m/>
    <s v="Myös luonnollisille henkilöille"/>
    <m/>
    <m/>
    <x v="1"/>
    <s v="Uusimaa"/>
    <s v="yli 100 000"/>
  </r>
  <r>
    <s v="Palvelut"/>
    <s v="Plupaus_2021_Turun kaupunki.xlsx"/>
    <x v="20"/>
    <s v="Todistukset ja otteet"/>
    <s v="Todistukset kiinteistölle kohdistuvista kiinnityksistä, oikeuksista, muistututuksista ja myönnetyistä lainhuudoistasekä otteet kiinteistöjen perustiedoista"/>
    <s v="Todistukset ja otteet"/>
    <x v="2"/>
    <s v="0.9"/>
    <m/>
    <s v="Myös luonnollisille henkilöille"/>
    <m/>
    <m/>
    <x v="1"/>
    <s v="Varsinais-Suomi"/>
    <s v="yli 100 000"/>
  </r>
  <r>
    <s v="Palvelut"/>
    <s v="Plupaus_2021_Patentti- ja rekisterihal.xlsx"/>
    <x v="41"/>
    <s v="Tilinpäätösdokumentit PRH:lle sähköisen veroilmoituksen yhteydessä"/>
    <s v="Osakeyhtiöiden ja osuuskuntien tilinpäätökset voi ilmoittaa sähköisesti kaupparekisteriin veroilmoituksen yhteydessä. Tilinpäätös rekisteröidään automaattisesti kaupparekisteriin."/>
    <s v="Tilinpäätösdokumentit PRH:lle sähköisen veroilmoituksen yhteydessä"/>
    <x v="1"/>
    <s v="1.0"/>
    <m/>
    <s v="Vain elinkeinotoimintaa harjoittaville"/>
    <m/>
    <m/>
    <x v="0"/>
    <s v="Työ- ja elinkeinoministeriö"/>
    <s v=""/>
  </r>
  <r>
    <s v="Palvelut"/>
    <s v="Plupaus_2021_Patentti- ja rekisterihal.xlsx"/>
    <x v="41"/>
    <s v="Tilinpäätöstiedot iXBRL-muodossa"/>
    <s v="Tilinpäätöstietojen ilmoittaminen teknisen rajapinnan kautta rakenteisessa muodossa"/>
    <s v="Tilinpäätöstiedot iXBRL-muodossa"/>
    <x v="1"/>
    <s v="1.0"/>
    <m/>
    <s v="Vain elinkeinotoimintaa harjoittaville"/>
    <s v="Osakeyhtiö, ei muita yritysmuotoja toteutettu. Tavoitetila on iXBRL tilinpäätösten toimittaminen kaikkien tilinpäätöstietojen osalta. Tavoitetilan saavuttaminen vaatii lainsäädäntömuutoksia, prosessimuutoksia sekä teknistä kehittämistä."/>
    <m/>
    <x v="0"/>
    <s v="Työ- ja elinkeinoministeriö"/>
    <s v=""/>
  </r>
  <r>
    <s v="Palvelut"/>
    <s v="Plupaus_2021_Patentti- ja rekisterihal.xlsx"/>
    <x v="41"/>
    <s v="Tilintarkastusvalvonnan palvelut"/>
    <m/>
    <s v="Tilintarkastusvalvonnan palvelut"/>
    <x v="0"/>
    <m/>
    <s v="Myöhemmin"/>
    <m/>
    <s v="Tilintarkastusvalvonnan palveluiden tiekartan analyysi ja määritys valmistuu syksyllä 2021. Jatkokehittäminen suunnitellaan sen perusteella."/>
    <m/>
    <x v="0"/>
    <s v="Työ- ja elinkeinoministeriö"/>
    <s v=""/>
  </r>
  <r>
    <s v="Palvelut"/>
    <s v="Palvelulupaus_2021_Verohallinto.xlsx"/>
    <x v="7"/>
    <s v="Tilinumeroilmoitus"/>
    <s v="Tilinumero ilmoitetaan Verohallinnolle veronpalautusten maksamista varten sähköisesti OmaVero-palvelussa."/>
    <s v="Tilinumeroilmoitus"/>
    <x v="1"/>
    <s v="1.1"/>
    <m/>
    <s v="Myös luonnollisille henkilöille"/>
    <m/>
    <m/>
    <x v="0"/>
    <s v="Valtiovarainministeriö"/>
    <s v=""/>
  </r>
  <r>
    <s v="Palvelut"/>
    <s v="Plupaus_2021_Tulli.xlsx"/>
    <x v="1"/>
    <s v="TIR-kuntoisuusasiantuntijan rekisteröinti"/>
    <s v="Tullin rekisteröimät TIR-kuntoisuusasiantuntijat voivat antaa lausunnon kuljetusyksiköiden TIR-kuntoisuudesta."/>
    <s v="TIR-kuntoisuusasiantuntijan rekisteröinti"/>
    <x v="0"/>
    <s v="0.5"/>
    <s v="Myöhemmin"/>
    <s v="Myös luonnollisille henkilöille"/>
    <m/>
    <m/>
    <x v="0"/>
    <s v="Valtiovarainministeriö"/>
    <s v=""/>
  </r>
  <r>
    <s v="Palvelut"/>
    <s v="Plupaus_2021_Turun kaupunki.xlsx"/>
    <x v="20"/>
    <s v="Toiminnan rekisteröinti ympäristönsuojelun tietojärjestelmään"/>
    <s v="Rekisteröinti-ilmoitus"/>
    <s v="Toiminnan rekisteröinti ympäristönsuojelun tietojärjestelmään"/>
    <x v="1"/>
    <s v="0.5"/>
    <s v="2023, jos sähköinen lupajärjestelmä saadaan käyttöön"/>
    <s v="Vain elinkeinotoimintaa harjoittaville"/>
    <m/>
    <s v="Ympäristönsuojelulaki (527/2014)"/>
    <x v="1"/>
    <s v="Varsinais-Suomi"/>
    <s v="yli 100 000"/>
  </r>
  <r>
    <s v="Palvelut"/>
    <s v="Palvelulupaus_2021_Verohallinto.xlsx"/>
    <x v="7"/>
    <s v="Todistus arvonlisäverovelvollisuudesta"/>
    <s v="Yritys tai yhteisö voi pyytää todistusta arvonlisäverovelvollisuudesta OmaVerossa."/>
    <s v="Todistus arvonlisäverovelvollisuudesta"/>
    <x v="2"/>
    <s v="1.1"/>
    <m/>
    <s v="Vain elinkeinotoimintaa harjoittaville"/>
    <m/>
    <m/>
    <x v="0"/>
    <s v="Valtiovarainministeriö"/>
    <s v=""/>
  </r>
  <r>
    <s v="Palvelut"/>
    <s v="Traficom_Digipalvelulupaus_2021.XLSX"/>
    <x v="0"/>
    <s v="Todistus huoltotoimenpiteistä (Ilma-alus)"/>
    <s v="Easa ja muut tyyppihyväksynnät"/>
    <s v="Todistus huoltotoimenpiteistä (Ilma-alus)"/>
    <x v="0"/>
    <s v="0.3"/>
    <s v="Myöhemmin"/>
    <m/>
    <s v="Yleinen taloudellinen tilanne"/>
    <m/>
    <x v="0"/>
    <s v="Liikenne- ja viestintäministeriö"/>
    <s v=""/>
  </r>
  <r>
    <s v="Palvelut"/>
    <s v="Traficom_Digipalvelulupaus_2021.XLSX"/>
    <x v="0"/>
    <s v="Todistus rautatieliikenteen lupakirjakoulutuksesta"/>
    <s v="Voit ilmoittaa lupakirjakoulutuksesta."/>
    <s v="Todistus rautatieliikenteen lupakirjakoulutuksesta"/>
    <x v="0"/>
    <s v="0.3"/>
    <s v="Myöhemmin"/>
    <s v="Vain elinkeinotoimintaa harjoittaville"/>
    <s v="Yleinen taloudellinen tilanne"/>
    <m/>
    <x v="0"/>
    <s v="Liikenne- ja viestintäministeriö"/>
    <s v=""/>
  </r>
  <r>
    <s v="Palvelut"/>
    <s v="Palvelulupaus_2021_Verohallinto.xlsx"/>
    <x v="7"/>
    <s v="Todistus Suomessa asumisesta (kotipaikkatodistus)"/>
    <s v="Yritys tai yhteisö voi hakea todistusta Suomessa asumisesta OmaVerossa."/>
    <s v="Todistus Suomessa asumisesta (kotipaikkatodistus)"/>
    <x v="2"/>
    <s v="1.1"/>
    <m/>
    <s v="Myös luonnollisille henkilöille"/>
    <m/>
    <m/>
    <x v="0"/>
    <s v="Valtiovarainministeriö"/>
    <s v=""/>
  </r>
  <r>
    <s v="Palvelut"/>
    <s v="Palvelulupaus_2021_Verohallinto.xlsx"/>
    <x v="7"/>
    <s v="Todistus varainsiirtoverosta"/>
    <s v="Varainsiirtovero ilmoitetaan OmaVerossa. Sen jälkeen saat yleensä noin 2 arkipäivän kuluessa todistuksen varainsiirtoverosta OmaVeron postilaatikkoon."/>
    <s v="Todistus varainsiirtoverosta"/>
    <x v="2"/>
    <s v="1.1"/>
    <m/>
    <s v="Myös luonnollisille henkilöille"/>
    <m/>
    <m/>
    <x v="0"/>
    <s v="Valtiovarainministeriö"/>
    <s v=""/>
  </r>
  <r>
    <s v="Palvelut"/>
    <s v="Plupaus_ALAVUS_2020.xlsx"/>
    <x v="12"/>
    <s v="Avustukset yhdistyksille ja yhteisöille"/>
    <s v="Yhdistykset ja yhteisöt voivat hakea avustuksia kaupunginhallitukselta. Avustuksia voidaan myöntää toimintaan tai tapahtumien järjestämiseen."/>
    <s v="Toiminta-avustukset yhdistyksille ja yhteisöille"/>
    <x v="5"/>
    <s v="1.1"/>
    <m/>
    <s v="Myös luonnollisille henkilöille"/>
    <m/>
    <m/>
    <x v="1"/>
    <s v="Pohjois-Pohjanmaa"/>
    <s v="alle 6001"/>
  </r>
  <r>
    <s v="Palvelut"/>
    <s v="PLupaus_Helsinginkaupunki_2021.xlsx"/>
    <x v="8"/>
    <s v="Kasvatus ja koulutus, avustukset järjestöille, jotka tarjoavat harrastustoimintaa varhaiskasvatuksen palvelujen ulkopuolelle jääville alle kouluikäisille lapsille"/>
    <s v="Kasvatus- ja koulutuslautakunta myöntää avustuksia helsinkiläisille järjestöille, varhaiskasvatuspalvelujen ulkopuolella olevien alle kouluikäisten lasten arkisin päiväaikaan (klo 8-17) tapahtuvan harrastustoimintaan. Hakuaika on vuosittain tammikuussa."/>
    <s v="Toiminta-avustukset yhdistyksille ja yhteisöille"/>
    <x v="5"/>
    <m/>
    <m/>
    <s v="Vain elinkeinotoimintaa harjoittaville"/>
    <m/>
    <m/>
    <x v="1"/>
    <s v="Uusimaa"/>
    <s v="yli 100 000"/>
  </r>
  <r>
    <s v="Palvelut"/>
    <s v="PLupaus_Helsinginkaupunki_2021.xlsx"/>
    <x v="8"/>
    <s v="Kasvatus ja koulutus, toiminta-avustushakemus koululaisten iltapäivätoiminnan järjestäjille"/>
    <s v="Järjestöt, seurakunnat, säätiöt, yhteisöt ja yksityiset palveluntuottajat voivat hakea iltapäivätoiminnan toiminta-avustusta. Avustus kohdentuu Helsingissä koulua käyvien 1-2 lk:n ja kaikkien vuosiluokkien erityisopetuksessa olevien oppilaiden perusopetuslain mukaisen iltapäivätoiminnan järjestämiseen."/>
    <s v="Toiminta-avustukset yhdistyksille ja yhteisöille"/>
    <x v="5"/>
    <m/>
    <m/>
    <s v="Vain elinkeinotoimintaa harjoittaville"/>
    <m/>
    <m/>
    <x v="1"/>
    <s v="Uusimaa"/>
    <s v="yli 100 000"/>
  </r>
  <r>
    <s v="Palvelut"/>
    <s v="Plupaus_2021_Huittisten kaupunki.xlsx"/>
    <x v="21"/>
    <s v="Yhdistysten avustukset"/>
    <s v="Yhdistysten liikunta- ja kulttuuriavustusten hakeminen tapahtuu sähköisen avustusverkon kautta."/>
    <s v="Toiminta-avustukset yhdistyksille ja yhteisöille"/>
    <x v="5"/>
    <s v="0.9"/>
    <m/>
    <s v="Vain elinkeinotoimintaa harjoittaville"/>
    <m/>
    <m/>
    <x v="1"/>
    <s v="Satakunta"/>
    <s v="10 001 - 20 000"/>
  </r>
  <r>
    <s v="Palvelut"/>
    <s v="Plupaus_2021_Jyväskylän kaupunki_2021.xlsx"/>
    <x v="13"/>
    <s v="SIV - Kansalaistoiminnan avustukset"/>
    <s v="Sivistystoimelta haettavat kansalaistoiminnan avustukset"/>
    <s v="Toiminta-avustukset yhdistyksille ja yhteisöille"/>
    <x v="5"/>
    <s v="1.0"/>
    <m/>
    <s v="Myös luonnollisille henkilöille"/>
    <m/>
    <m/>
    <x v="1"/>
    <s v="Keski-Suomi"/>
    <s v="yli 100 000"/>
  </r>
  <r>
    <s v="Palvelut"/>
    <s v="Plupaus_2021_Jyväskylän kaupunki_2021.xlsx"/>
    <x v="13"/>
    <s v="SIV - Kulttuuriavustukset"/>
    <s v="Sivistystoimelta haettavat kulttuuritoiminnan avustukset"/>
    <s v="Toiminta-avustukset yhdistyksille ja yhteisöille"/>
    <x v="5"/>
    <s v="1.0"/>
    <m/>
    <s v="Myös luonnollisille henkilöille"/>
    <m/>
    <m/>
    <x v="1"/>
    <s v="Keski-Suomi"/>
    <s v="yli 100 000"/>
  </r>
  <r>
    <s v="Palvelut"/>
    <s v="Plupaus_2021_Jyväskylän kaupunki_2021.xlsx"/>
    <x v="13"/>
    <s v="SIV - Liikunta-avustukset"/>
    <s v="Sivistystoimelta haettavat liikuntatoiminnan avustukset"/>
    <s v="Toiminta-avustukset yhdistyksille ja yhteisöille"/>
    <x v="5"/>
    <s v="1.0"/>
    <m/>
    <s v="Myös luonnollisille henkilöille"/>
    <m/>
    <m/>
    <x v="1"/>
    <s v="Keski-Suomi"/>
    <s v="yli 100 000"/>
  </r>
  <r>
    <s v="Palvelut"/>
    <s v="Plupaus_2021_Jyväskylän kaupunki_2021.xlsx"/>
    <x v="13"/>
    <s v="SIV - Nuorisoavustukset"/>
    <s v="Sivistystoimelta haettavat nuorisoavustukset"/>
    <s v="Toiminta-avustukset yhdistyksille ja yhteisöille"/>
    <x v="5"/>
    <s v="1.0"/>
    <m/>
    <s v="Myös luonnollisille henkilöille"/>
    <m/>
    <m/>
    <x v="1"/>
    <s v="Keski-Suomi"/>
    <s v="yli 100 000"/>
  </r>
  <r>
    <s v="Palvelut"/>
    <s v="Plupaus_KOLARIN Kunta_2020.xlsx"/>
    <x v="53"/>
    <s v="Yhteisöavustukset"/>
    <s v="Kolmannen sektorin toimijat voivat hakea yhteisöavustuksia lomakkeella, joka täytetään sähköisesti, mutta toimitetaan (vielä) kuntaan postitse tai muutoin."/>
    <s v="Toiminta-avustukset yhdistyksille ja yhteisöille"/>
    <x v="5"/>
    <s v="0.3"/>
    <m/>
    <s v="Myös luonnollisille henkilöille"/>
    <m/>
    <m/>
    <x v="1"/>
    <s v="Lappi"/>
    <s v="alle 6001"/>
  </r>
  <r>
    <s v="Palvelut"/>
    <s v="Plupaus_Kuopio_2021.xlsx"/>
    <x v="2"/>
    <s v="Kulttuuriin liittyvän kansalaistoiminnan tuki ja avustukset"/>
    <s v="Kuopiolaiset kulttuurijärjestöt ja -toimijat voivat hakea avustusta toimintaansa Kuopion kaupungilta."/>
    <s v="Toiminta-avustukset yhdistyksille ja yhteisöille"/>
    <x v="5"/>
    <s v="Ei digitoteutusta"/>
    <s v="Q4/2022"/>
    <s v="Myös luonnollisille henkilöille"/>
    <m/>
    <m/>
    <x v="1"/>
    <s v="Pohjois-Savo"/>
    <s v="yli 100 000"/>
  </r>
  <r>
    <s v="Palvelut"/>
    <s v="Plupaus_Kuopio_2021.xlsx"/>
    <x v="2"/>
    <s v="Nuorisoyhdistysten ja nuorisoryhmien tuki ja avustukset"/>
    <s v="Kuopiolaiset nuorisojärjestöt voivat hakea avustusta toimintaansa Kuopion kaupungilta."/>
    <s v="Toiminta-avustukset yhdistyksille ja yhteisöille"/>
    <x v="5"/>
    <s v="Ei digitoteutusta"/>
    <s v="Q4/2022"/>
    <s v="Myös luonnollisille henkilöille"/>
    <m/>
    <s v="Nuorisolaki (1285/2016)"/>
    <x v="1"/>
    <s v="Pohjois-Savo"/>
    <s v="yli 100 000"/>
  </r>
  <r>
    <s v="Palvelut"/>
    <s v="Plupaus_Kuopio_2021.xlsx"/>
    <x v="2"/>
    <s v="Liikunnan kansalaistoiminnan tuki ja avustukset"/>
    <s v="Kuopiolaiset liikuntaseurat voivat hakea avustusta toimintaansa Kuopion kaupungilta."/>
    <s v="Toiminta-avustukset yhdistyksille ja yhteisöille"/>
    <x v="5"/>
    <s v="1.0"/>
    <m/>
    <s v="Myös luonnollisille henkilöille"/>
    <s v="Käyttäjien pyynnöstä kaupunkitasolla käyttömahdollisuuksia helpotettu ja poistettu vahvan tunnistautumisen edellytys"/>
    <s v="Liikuntalaki (390/2015)"/>
    <x v="1"/>
    <s v="Pohjois-Savo"/>
    <s v="yli 100 000"/>
  </r>
  <r>
    <s v="Palvelut"/>
    <s v="Plupaus_2021_Lieksan kaupunki.xlsx"/>
    <x v="46"/>
    <s v="Avustukset yhdistyksille"/>
    <m/>
    <s v="Toiminta-avustukset yhdistyksille ja yhteisöille"/>
    <x v="5"/>
    <s v="1.0"/>
    <m/>
    <s v="Myös luonnollisille henkilöille"/>
    <m/>
    <m/>
    <x v="1"/>
    <s v="Pohjois-Karjala"/>
    <s v="10 001 - 20 000"/>
  </r>
  <r>
    <s v="Palvelut"/>
    <s v="Plupaus_2021_Oulun kaupunki.xlsx"/>
    <x v="15"/>
    <s v="Kuntouttavan työtoiminnan tuki yhteistyökumppaneille"/>
    <s v="Yhteistyökumppani, eli avustuksen hakija hakee avustusta sähköisellä verkkolomakkeella hyödyntäen vahvaa tunnistusta. Hakemus esitäytetään oukatypa -järjestelmästä noudetuilla tiedoilla, jota yhteistyökumppani käyttää kuntouttavan työtoiminnan asiakkaiden työajanseurannassa."/>
    <s v="Toiminta-avustukset yhdistyksille ja yhteisöille"/>
    <x v="5"/>
    <s v="1.0"/>
    <m/>
    <m/>
    <m/>
    <m/>
    <x v="1"/>
    <s v="Pohjois-Pohjanmaa"/>
    <s v="yli 100 000"/>
  </r>
  <r>
    <s v="Palvelut"/>
    <s v="Plupaus_2021_Oulun kaupunki.xlsx"/>
    <x v="15"/>
    <s v="Avustukset yhdistyksille ja yhteisöille"/>
    <s v="Yhdistykset ja yhteisöt voivat hakea avustuksia kunnanhallitukselta. Avustuksia voidaan myöntää toimintaan tai tapahtumien järjestämiseen."/>
    <s v="Toiminta-avustukset yhdistyksille ja yhteisöille"/>
    <x v="5"/>
    <s v="0.5"/>
    <s v="Q4/2020"/>
    <s v="Vain elinkeinotoimintaa harjoittaville"/>
    <s v="Oulun kaupungissa on käynnissä vaiheittainen eAsiointi-ratkaisun käyttöönotto eri palveluihin ja viranomaisasiointiin. Avustushakemusprosessin digitalisointi on yksi keskeisistä kehittämistoimista."/>
    <m/>
    <x v="1"/>
    <s v="Pohjois-Pohjanmaa"/>
    <s v="yli 100 000"/>
  </r>
  <r>
    <s v="Palvelut"/>
    <s v="Plupaus_2021_Pielaveden kunta.xlsx"/>
    <x v="49"/>
    <s v="Avustukset yhteisöille ja järjestöille"/>
    <s v="Yhdistykset ja yhteisöt voivat hakea yleisavustuksia ja kohdeavustuksia kunnasta. Avustuksia voidaan myöntää toimintaan tai tapahtumien järjestämiseen."/>
    <s v="Toiminta-avustukset yhdistyksille ja yhteisöille"/>
    <x v="5"/>
    <s v="0.5"/>
    <s v="Myöhemmin"/>
    <s v="Vain elinkeinotoimintaa harjoittaville"/>
    <s v="Ohjelmistotoimittajasta johtuvat syyt: rekisteriperusteinen toisen puolesta asioinnin mahdollisuus puuttuu."/>
    <m/>
    <x v="1"/>
    <s v="Pohjois-Savo"/>
    <s v="alle 6001"/>
  </r>
  <r>
    <s v="Palvelut"/>
    <s v="PLupaus_Porvoonkaupunki_2021.xlsx"/>
    <x v="6"/>
    <s v="Avustukset yhdistyksille ja yhteisöille"/>
    <s v="Avustus konsepti hyödynnettävissä kaikilla toimialoilla. Yhdistykset ja yhteisöt voivat hakea avustuksia. Avustuksia voidaan myöntää toimintaan tai tapahtumien järjestämiseen."/>
    <s v="Toiminta-avustukset yhdistyksille ja yhteisöille"/>
    <x v="5"/>
    <s v="1.1"/>
    <m/>
    <s v="Myös luonnollisille henkilöille"/>
    <s v="Avustukset konseptoitu, toimintamallia hyödynnetään eri avustuslajien välillä"/>
    <m/>
    <x v="1"/>
    <s v="Uusimaa"/>
    <s v="40 001 - 100 000"/>
  </r>
  <r>
    <s v="Palvelut"/>
    <s v="Plupaus_2021_Rovaniemi (1).xlsx"/>
    <x v="18"/>
    <s v="Avustukset asukas- ja kyläyhdistyksille sekä osakaskunnille"/>
    <s v="Toiminta-, vuokra- ja kehittämistuki rekisteröidyille yhdistyksille."/>
    <s v="Toiminta-avustukset yhdistyksille ja yhteisöille"/>
    <x v="5"/>
    <s v="0.3"/>
    <s v="Myöhemmin"/>
    <s v="Vain elinkeinotoimintaa harjoittaville"/>
    <s v="Tietoliikenteen puutteet ja toimimattomuus sekä hakijoiden käytöstä puuttuvat laitteet."/>
    <m/>
    <x v="1"/>
    <s v="Lappi"/>
    <s v="40 001 - 100 000"/>
  </r>
  <r>
    <s v="Palvelut"/>
    <s v="Plupaus_2021_Rovaniemi (1).xlsx"/>
    <x v="18"/>
    <s v="Avustukset yhteisöille"/>
    <s v="Kumppanuussopimuksiin perustuvat avustukset."/>
    <s v="Toiminta-avustukset yhdistyksille ja yhteisöille"/>
    <x v="5"/>
    <s v="0.5"/>
    <s v="Myöhemmin"/>
    <s v="Vain elinkeinotoimintaa harjoittaville"/>
    <m/>
    <m/>
    <x v="1"/>
    <s v="Lappi"/>
    <s v="40 001 - 100 000"/>
  </r>
  <r>
    <s v="Palvelut"/>
    <s v="Plupaus_Tampereen_kaupunki_2020.xlsx"/>
    <x v="51"/>
    <s v="Avustusten ja tukien myöntäminen"/>
    <s v="www.tukialusta.fi, neuvontapalvelu (puhelin ja chatbot), starttiraha"/>
    <s v="Toiminta-avustukset yhdistyksille ja yhteisöille"/>
    <x v="5"/>
    <s v="1.0"/>
    <s v="Q1/2022"/>
    <s v="Vain elinkeinotoimintaa harjoittaville"/>
    <m/>
    <m/>
    <x v="1"/>
    <s v="Pirkanmaa"/>
    <s v="yli 100 000"/>
  </r>
  <r>
    <s v="Palvelut"/>
    <s v="Plupaus_Teuvan kunta_2020.xlsx"/>
    <x v="19"/>
    <s v="Avustukset yhdistyksille ja yhteisöille"/>
    <s v="Yhdistykset ja yhteisöt voivat hakea avustuksia kunnanhallitukselta. Avustuksia voidaan myöntää toimintaan tai tapahtumien järjestämiseen."/>
    <s v="Toiminta-avustukset yhdistyksille ja yhteisöille"/>
    <x v="5"/>
    <s v="0.3"/>
    <s v="Myöhemmin"/>
    <s v="Myös luonnollisille henkilöille"/>
    <m/>
    <m/>
    <x v="2"/>
    <s v="Etelä-Pohjanmaa"/>
    <s v="alle 6001"/>
  </r>
  <r>
    <s v="Palvelut"/>
    <s v="Plupaus_2021_Turun kaupunki.xlsx"/>
    <x v="20"/>
    <s v="Avustukset yhdistyksille ja yhteisöille"/>
    <s v="Yhdistykset ja yhteisöt voivat hakea avustuksia kunnanhallitukselta. Avustuksia voidaan myöntää toimintaan tai tapahtumien järjestämiseen."/>
    <s v="Toiminta-avustukset yhdistyksille ja yhteisöille"/>
    <x v="5"/>
    <s v="1.0"/>
    <m/>
    <s v="Myös luonnollisille henkilöille"/>
    <m/>
    <m/>
    <x v="1"/>
    <s v="Varsinais-Suomi"/>
    <s v="yli 100 000"/>
  </r>
  <r>
    <s v="Palvelut"/>
    <s v="PLupaus_Tuusulan-Elinvoima-asuminen-ja-kehittaminen-palveluyksikkö_2020.xlsx"/>
    <x v="64"/>
    <s v="Avustuksien hakeminen"/>
    <s v="Avustuksien hakeminen, käsittely ja oikaisuvaatimuksen tekeminen"/>
    <s v="Toiminta-avustukset yhdistyksille ja yhteisöille"/>
    <x v="5"/>
    <s v="1.1"/>
    <m/>
    <s v="Vain elinkeinotoimintaa harjoittaville"/>
    <m/>
    <m/>
    <x v="1"/>
    <s v="Uusimaa"/>
    <s v="20 001 - 40 000"/>
  </r>
  <r>
    <s v="Palvelut"/>
    <s v="Plupaus_Vantaa_2020.xlsx"/>
    <x v="58"/>
    <s v="Vantaan hyvinvoinnin ja terveyden edistämisen avustukset"/>
    <s v="Vantaan avustushakemukset Oma Vantaa -palvelussa osoitteessa asiointi.vantaa.fi"/>
    <s v="Toiminta-avustukset yhdistyksille ja yhteisöille"/>
    <x v="5"/>
    <s v="1.1"/>
    <s v="Q1/2022"/>
    <m/>
    <s v="Saavutettavuuden huomiointi kesken, ratkaisun tiekartta tekeillä"/>
    <m/>
    <x v="1"/>
    <s v="Uusimaa"/>
    <s v="yli 100 000"/>
  </r>
  <r>
    <s v="Palvelut"/>
    <s v="Plupaus_Vantaa_2020.xlsx"/>
    <x v="58"/>
    <s v="Vantaan kulttuuriavustukset"/>
    <s v="Vantaan avustushakemukset Oma Vantaa -palvelussa osoitteessa asiointi.vantaa.fi"/>
    <s v="Toiminta-avustukset yhdistyksille ja yhteisöille"/>
    <x v="5"/>
    <s v="1.1"/>
    <s v="Q1/2022"/>
    <s v="Myös luonnollisille henkilöille"/>
    <s v="Saavutettavuuden huomiointi kesken, ratkaisun tiekartta tekeillä"/>
    <m/>
    <x v="1"/>
    <s v="Uusimaa"/>
    <s v="yli 100 000"/>
  </r>
  <r>
    <s v="Palvelut"/>
    <s v="Plupaus_Vantaa_2020.xlsx"/>
    <x v="58"/>
    <s v="Vantaan liikunta-avustukset"/>
    <s v="Vantaan avustushakemukset Oma Vantaa -palvelussa osoitteessa asiointi.vantaa.fi"/>
    <s v="Toiminta-avustukset yhdistyksille ja yhteisöille"/>
    <x v="5"/>
    <s v="1.1"/>
    <s v="Q1/2022"/>
    <s v="Myös luonnollisille henkilöille"/>
    <s v="Saavutettavuuden huomiointi kesken, ratkaisun tiekartta tekeillä"/>
    <m/>
    <x v="1"/>
    <s v="Uusimaa"/>
    <s v="yli 100 000"/>
  </r>
  <r>
    <s v="Palvelut"/>
    <s v="Plupaus_Vantaa_2020.xlsx"/>
    <x v="58"/>
    <s v="Vantaan nuorisoavustukset"/>
    <s v="Vantaan avustushakemukset Oma Vantaa -palvelussa osoitteessa asiointi.vantaa.fi"/>
    <s v="Toiminta-avustukset yhdistyksille ja yhteisöille"/>
    <x v="5"/>
    <s v="1.1"/>
    <s v="Q1/2022"/>
    <m/>
    <s v="Saavutettavuuden huomiointi kesken, ratkaisun tiekartta tekeillä"/>
    <m/>
    <x v="1"/>
    <s v="Uusimaa"/>
    <s v="yli 100 000"/>
  </r>
  <r>
    <s v="Palvelut"/>
    <s v="Plupaus_Vantaa_2020.xlsx"/>
    <x v="58"/>
    <s v="Vantaan paikallisen kansalaistoiminnan avustukset"/>
    <s v="Vantaan avustushakemukset Oma Vantaa -palvelussa osoitteessa asiointi.vantaa.fi"/>
    <s v="Toiminta-avustukset yhdistyksille ja yhteisöille"/>
    <x v="5"/>
    <s v="1.1"/>
    <s v="Q1/2022"/>
    <m/>
    <s v="Saavutettavuuden huomiointi kesken, ratkaisun tiekartta tekeillä"/>
    <m/>
    <x v="1"/>
    <s v="Uusimaa"/>
    <s v="yli 100 000"/>
  </r>
  <r>
    <s v="Palvelut"/>
    <s v="Plupaus_2021_Ranuan kunta_V2.xlsx"/>
    <x v="38"/>
    <s v="Toimintaympäristön yleinen markkinointi"/>
    <s v="Positiivinen näkyminen julkisuudessa digikanavia hyödyntäen"/>
    <s v="Toimintaympäristön yleinen markkinointi"/>
    <x v="3"/>
    <s v="1.1"/>
    <m/>
    <s v="Myös luonnollisille henkilöille"/>
    <m/>
    <m/>
    <x v="1"/>
    <s v="Lappi"/>
    <s v="alle 6001"/>
  </r>
  <r>
    <s v="Palvelut"/>
    <s v="PLupaus_Jämsä_2021.xlsx"/>
    <x v="42"/>
    <s v="Toimitilahakemisto"/>
    <s v="Tyhjän toimisto-, liiketilan tai teollisuustilan tiedot voi asiakas syöttää Jämsän toimitilahakemistoon"/>
    <s v="Toimitilahakemisto"/>
    <x v="4"/>
    <s v="0.5"/>
    <s v="Myöhemmin"/>
    <s v="Myös luonnollisille henkilöille"/>
    <m/>
    <m/>
    <x v="1"/>
    <s v="Keski-Suomi"/>
    <s v="20 001 - 40 000"/>
  </r>
  <r>
    <s v="Palvelut"/>
    <s v="Plupaus_Jämsänyritysneuvontapalvelut_2020.xlsx"/>
    <x v="42"/>
    <s v="Toimitilahakemisto"/>
    <s v="Tyhjän toimisto-, liiketilan tai teollisuustilan tiedot voi asiakas syöttää Jämsän toimitilahakemistoon"/>
    <s v="Toimitilahakemisto"/>
    <x v="4"/>
    <s v="0.5"/>
    <m/>
    <s v="Myös luonnollisille henkilöille"/>
    <m/>
    <m/>
    <x v="1"/>
    <s v="Keski-Suomi"/>
    <s v="20 001 - 40 000"/>
  </r>
  <r>
    <s v="Palvelut"/>
    <s v="Plupaus_Kankaanpään kaupunki_2020.xlsx"/>
    <x v="40"/>
    <s v="Toimitilarekisteri"/>
    <s v="Mahdollisuus yrityksille ja yksityisille tarjota ja hakea vapaana olevia, myytäviä tai vuokrattavia paikkakunnan yritystoimitiloja (tuotantotilat, toimisto- ja liiketilat, varastotilat) kaupungin www-sivujen yhteydessä."/>
    <s v="Toimitilahakemisto"/>
    <x v="3"/>
    <s v="0.5"/>
    <s v="Myöhemmin"/>
    <s v="Myös luonnollisille henkilöille"/>
    <s v="Palveluun rekisteröityminen ja ilmoituksen jättäminen tapahtuu sähköisesti. Ei kuitenkaan vahvaa tunnistautumista, joka kyllä ehkä voisi olla järkevää ottaa käyttöön. Palvelu ei sisällä sensitiivistä tietoa, joten erityisen tietoturvalliselle tiedonvaihdolle asiakkaan ja kaupungin välillä jatkovaiheissa ei ole vaadetta. Toki voi niinkin toimia."/>
    <m/>
    <x v="1"/>
    <s v="Satakunta"/>
    <s v="10 001 - 20 000"/>
  </r>
  <r>
    <s v="Palvelut"/>
    <s v="Plupaus_Kuopio_2021.xlsx"/>
    <x v="2"/>
    <s v="Toimitilat ja tontit"/>
    <s v="Toimitila- ja tonttipalvelut"/>
    <s v="Toimitilahakemisto"/>
    <x v="4"/>
    <s v="0.3"/>
    <s v="Q4/2022"/>
    <s v="Vain elinkeinotoimintaa harjoittaville"/>
    <m/>
    <m/>
    <x v="1"/>
    <s v="Pohjois-Savo"/>
    <s v="yli 100 000"/>
  </r>
  <r>
    <s v="Palvelut"/>
    <s v="Plupaus_2021_Oulun kaupunki.xlsx"/>
    <x v="15"/>
    <s v="Toimitilapörssi"/>
    <s v="Oulun seudun toimitilojen myynti-, vuokraus- ja ostoilmoitukset"/>
    <s v="Toimitilahakemisto"/>
    <x v="4"/>
    <s v="0.5"/>
    <s v="Q1/2022"/>
    <s v="Myös luonnollisille henkilöille"/>
    <m/>
    <m/>
    <x v="1"/>
    <s v="Pohjois-Pohjanmaa"/>
    <s v="yli 100 000"/>
  </r>
  <r>
    <s v="Palvelut"/>
    <s v="Plupaus_2021_Raaseporin kaupunki.xlsx"/>
    <x v="25"/>
    <s v="Toimitila ja yritystontti-palvelu"/>
    <s v="Vapaasti kenen tahansa käytössä oleva toinen lisäpalvelu jonka kautta alueen kiinteistöjä, toimitiloja ja yritystontteja tarjoavat tahot voivat tuoda tarjoamaansa esille kaikille kiinnostuneille. Samalla kanava jota alueelle etabloituvat yritykset voivat hyödyntää kartoittaakseen mahdollisuuksiaan löytää sopivat tilat alueelta.&quot;&quot;"/>
    <s v="Toimitilahakemisto"/>
    <x v="4"/>
    <m/>
    <m/>
    <s v="Vain elinkeinotoimintaa harjoittaville"/>
    <s v="Markkinaehtoinen palvelu, jossa emme suoraan pysty vaikuttamaan sisältöön. Yritykset itse päivittävät sisältöä."/>
    <m/>
    <x v="1"/>
    <s v="Uusimaa"/>
    <s v="20 001 - 40 000"/>
  </r>
  <r>
    <s v="Palvelut"/>
    <s v="Plupaus_2021_Ylöjärven kaupunki.xlsx"/>
    <x v="32"/>
    <s v="Yksityisten kiinteistöjen vuokraaminen"/>
    <s v="Toimitilapörssi kaupungin internetsivuilla"/>
    <s v="Toimitilahakemisto"/>
    <x v="3"/>
    <s v="0.5"/>
    <s v="Myöhemmin"/>
    <s v="Myös luonnollisille henkilöille"/>
    <m/>
    <m/>
    <x v="1"/>
    <s v="Pirkanmaa"/>
    <s v="20 001 - 40 000"/>
  </r>
  <r>
    <s v="Palvelut"/>
    <s v="PLupaus_Helsinginkaupunki_2021.xlsx"/>
    <x v="8"/>
    <s v="Toimitilatontit"/>
    <s v="Kaupunki vuokraa yrityksille ja yrittäjille liike-, toimisto- ja teollisuustontteja eri puolilta kaupunkia."/>
    <s v="Toimitilatontit"/>
    <x v="3"/>
    <s v="0.5"/>
    <m/>
    <m/>
    <m/>
    <m/>
    <x v="1"/>
    <s v="Uusimaa"/>
    <s v="yli 100 000"/>
  </r>
  <r>
    <s v="Palvelut"/>
    <s v="palvelulupaus - elinkeinotoimintaa harjoittaville - VM - kysely.xlsx"/>
    <x v="27"/>
    <s v="Tonttihakemukset"/>
    <s v="Tonttien osto/vuokraaminen"/>
    <s v="Toimitilatontit"/>
    <x v="3"/>
    <s v="1.0"/>
    <m/>
    <s v="Myös luonnollisille henkilöille"/>
    <m/>
    <m/>
    <x v="1"/>
    <s v="Varsinais-Suomi"/>
    <s v="20 001 - 40 000"/>
  </r>
  <r>
    <s v="Palvelut"/>
    <s v="PLupaus_Helsinginkaupunki_2021.xlsx"/>
    <x v="8"/>
    <s v="Toimitilojen vuokraus"/>
    <s v="Kaupunki tarjoaa monipuolisia liike- ja toimitiloja yrittäjän tarpeisiin."/>
    <s v="Toimitilojen vuokraus"/>
    <x v="3"/>
    <s v="0.5"/>
    <m/>
    <m/>
    <m/>
    <m/>
    <x v="1"/>
    <s v="Uusimaa"/>
    <s v="yli 100 000"/>
  </r>
  <r>
    <s v="Palvelut"/>
    <s v="PLupaus_Helsinginkaupunki_2021.xlsx"/>
    <x v="8"/>
    <s v="Tukkutorin tuotanto- ja varastotilojen vuokraus"/>
    <s v="Elintarvikeyrittäjät voivat vuokrata erityyppisiä ja erikokoisia elintarviketuotanto- ja varastotiloja tukkutorin alueelta."/>
    <s v="Toimitilojen vuokraus"/>
    <x v="3"/>
    <s v="0.5"/>
    <m/>
    <m/>
    <m/>
    <m/>
    <x v="1"/>
    <s v="Uusimaa"/>
    <s v="yli 100 000"/>
  </r>
  <r>
    <s v="Palvelut"/>
    <s v="PLupaus_Iinkunta_2020.xlsx"/>
    <x v="60"/>
    <s v="Toimitilojen vuokraus ja rakentaminen"/>
    <s v="Palvelut tarkoitettu yritysten ja yhdistysten toimintaa tukemaan toimitilojen kautta."/>
    <s v="Toimitilojen vuokraus"/>
    <x v="2"/>
    <s v="0.5"/>
    <s v="Q4/2021"/>
    <s v="Vain elinkeinotoimintaa harjoittaville"/>
    <m/>
    <m/>
    <x v="1"/>
    <s v="Pohjois-Pohjanmaa"/>
    <s v="6 001 - 10000"/>
  </r>
  <r>
    <s v="Palvelut"/>
    <s v="Plupaus_Kuopio_2021.xlsx"/>
    <x v="2"/>
    <s v="Tontin korkeuden näyttö ja rakennuksen sijainnin merkitseminen ja katselmoiminen"/>
    <s v="Ennen rakennustöiden aloittamista rakennuksen sijainti ja korkeusasema osoitetaan tontilla Kuopion kaupungin toimesta."/>
    <s v="Tontin korkeuden näyttö ja rakennuksen sijainnin merkitseminen ja katselmoiminen"/>
    <x v="3"/>
    <s v="0.5"/>
    <s v="Q4/2022"/>
    <s v="Myös luonnollisille henkilöille"/>
    <m/>
    <s v="Maankäyttö- ja rakennuslaki (132/1999)"/>
    <x v="1"/>
    <s v="Pohjois-Savo"/>
    <s v="yli 100 000"/>
  </r>
  <r>
    <s v="Palvelut"/>
    <s v="PLupaus_Valvira_2021.xlsx"/>
    <x v="11"/>
    <s v="Toisiokäytön ympäristöjen rekisteröinti"/>
    <s v="Valvira ylläpitää julkista rekisteriä sille ilmoitetuista, tietoturva- ja tietosuojavaatimukset täyttävistä toisiokäyttöympäristöistä. Toisiokäyttöympäristö täytyy ilmoittaa Valviran ylläpitämään rekisteriin ennen käyttöympäristön käyttöönottoa siinä vaiheessa, kun se on saanut tietoturvallisuuden arviointilaitoksen vaatimustenmukaisuustodistuksen."/>
    <s v="Toisiokäytön ympäristöjen rekisteröinti"/>
    <x v="1"/>
    <s v="0.5"/>
    <s v="Q2/2022"/>
    <s v="Vain elinkeinotoimintaa harjoittaville"/>
    <m/>
    <m/>
    <x v="0"/>
    <s v="Sosiaali- ja terveysministeriö"/>
    <s v=""/>
  </r>
  <r>
    <s v="Palvelut"/>
    <s v="PLupaus_Helsinginkaupunki_2021.xlsx"/>
    <x v="8"/>
    <s v="Tontin lohkominen"/>
    <s v="Tontilla tarkoitetaan asemakaava-alueella sitovan tonttijaon mukaan muodostettua kiinteistöä, joka on merkitty tonttina kiinteistörekisteriin. Tontti muodostetaan lohkomisella."/>
    <s v="Tonttijako"/>
    <x v="3"/>
    <s v="0.5"/>
    <m/>
    <m/>
    <m/>
    <s v="kiinteistönmuodostamislaki (554/1995) ja kiinteistörekisterilaki (392/1985)."/>
    <x v="1"/>
    <s v="Uusimaa"/>
    <s v="yli 100 000"/>
  </r>
  <r>
    <s v="Palvelut"/>
    <s v="PLupaus_Helsinginkaupunki_2021.xlsx"/>
    <x v="8"/>
    <s v="Tonttijako"/>
    <s v="Rakennuskortteliin kuuluva alue jaetaan asemakaavassa tontteihin, kun maanomistaja sitä pyytää tai se havaitaan muuten tarpeelliseksi."/>
    <s v="Tonttijako"/>
    <x v="3"/>
    <s v="0.5"/>
    <m/>
    <m/>
    <m/>
    <s v="Kiinteistönmuodostamislaki (554/1995)"/>
    <x v="1"/>
    <s v="Uusimaa"/>
    <s v="yli 100 000"/>
  </r>
  <r>
    <s v="Palvelut"/>
    <s v="Plupaus_Kuopio_2021.xlsx"/>
    <x v="2"/>
    <s v="Tontin lohkominen"/>
    <s v="Kuopion kaupunki vastaa asemakaava-alueellaan tonttien lohkomisesta. Lohkomisen edellytyksenä on voimassa oleva tonttijako."/>
    <s v="Tonttijako"/>
    <x v="3"/>
    <s v="0.5"/>
    <s v="Q4/2022"/>
    <s v="Myös luonnollisille henkilöille"/>
    <s v="Ei tarvetta vahvalle tunnistaumiselle. Suurin osa toimituksista tulee vireille automaattisesti Maanmittauslaitoksen kautta. Ne, jotka eivät tule, vaativat yleensä asiakkaan kanssa ensin neuvottelua."/>
    <s v="Kiinteistönmuodostamislaki (554/1995)"/>
    <x v="1"/>
    <s v="Pohjois-Savo"/>
    <s v="yli 100 000"/>
  </r>
  <r>
    <s v="Palvelut"/>
    <s v="Plupaus_Kuopio_2021.xlsx"/>
    <x v="2"/>
    <s v="Tonttijako"/>
    <s v="Tonttijako on asemakaava-alueella edellytys tonttien lohkomiselle. Kuopion kaupunki vastaa asemakaava-alueellaan tonttijakojen laadinnasta."/>
    <s v="Tonttijako"/>
    <x v="3"/>
    <s v="0.5"/>
    <s v="Q4/2022"/>
    <s v="Myös luonnollisille henkilöille"/>
    <s v="Ei tarvetta vahvalle tunnistaumiselle. Tonttijako pohjautuu suunnittelulle, jolloin on välttämätöntä ensin keskustella asiakkaan kanssa ja sen jälkeen vasta hakemus, jos katsotaan tonttijako mahdolliseksi."/>
    <s v="Kiinteistönmuodostamislaki (554/1995)"/>
    <x v="1"/>
    <s v="Pohjois-Savo"/>
    <s v="yli 100 000"/>
  </r>
  <r>
    <s v="Palvelut"/>
    <s v="Plupaus_2021_Utajärven kunta.xlsx"/>
    <x v="3"/>
    <s v="Tonttijako"/>
    <s v="Tonttijako on osa asemakaavaa. Tonttijaolla osoitetaan miten asemakaavan mukainen alue jaetaan tonteiksi."/>
    <s v="Tonttijako"/>
    <x v="3"/>
    <s v="Ei digitoteutusta"/>
    <s v="Q2/2022"/>
    <s v="Myös luonnollisille henkilöille"/>
    <m/>
    <s v="Kiinteistönmuodostamislaki (554/1995)"/>
    <x v="1"/>
    <s v="Pohjois-Pohjanmaa"/>
    <s v="alle 6001"/>
  </r>
  <r>
    <s v="Palvelut"/>
    <s v="Plupaus_ALAVUS_2020.xlsx"/>
    <x v="12"/>
    <s v="Hakemus tupakkatuotteiden ja nikotiininesteiden vähittäismyyntiin/ilmoitus tukkumyynnistä"/>
    <m/>
    <s v="Tupakkatuotteiden vähittäismyyntilupa"/>
    <x v="0"/>
    <s v="0.3"/>
    <s v="Myöhemmin"/>
    <m/>
    <s v="Valviran aikatauista riippuvainen toteutus"/>
    <s v="Tupakkalaki (549/2016)"/>
    <x v="1"/>
    <s v="Pohjois-Pohjanmaa"/>
    <s v="alle 6001"/>
  </r>
  <r>
    <s v="Palvelut"/>
    <s v="Traficom_Digipalvelulupaus_2021.XLSX"/>
    <x v="0"/>
    <s v="Traficomin tietopalvelun lupahakemuslomakkeet"/>
    <s v="Näillä lomakkeilla Traficomin tietopalvelun palveluntarjoaja voi hakea lupaa loppukäyttäjilleen."/>
    <s v="Traficomin tietopalvelun lupahakemuslomakkeet"/>
    <x v="2"/>
    <s v="0.5"/>
    <s v="Myöhemmin"/>
    <s v="Vain elinkeinotoimintaa harjoittaville"/>
    <s v="Yleinen taloudellinen tilanne"/>
    <m/>
    <x v="0"/>
    <s v="Liikenne- ja viestintäministeriö"/>
    <s v=""/>
  </r>
  <r>
    <s v="Palvelut"/>
    <s v="Traficom_Digipalvelulupaus_2021.XLSX"/>
    <x v="0"/>
    <s v="Traficomin tietopalvelun palvelukuvauslomake"/>
    <s v="Tällä lomakkeella yritys kuvaa uuden palvelun tai päivittää olemassa olevan palvelun kuvausta."/>
    <s v="Traficomin tietopalvelun palvelukuvauslomake"/>
    <x v="2"/>
    <s v="0.3"/>
    <s v="Myöhemmin"/>
    <s v="Vain elinkeinotoimintaa harjoittaville"/>
    <s v="Yleinen taloudellinen tilanne"/>
    <m/>
    <x v="0"/>
    <s v="Liikenne- ja viestintäministeriö"/>
    <s v=""/>
  </r>
  <r>
    <s v="Palvelut"/>
    <s v="RUOKAVIRASTO-#1460879-v1-Palvelulupaus_2021_Ruokavirasto.XLSX"/>
    <x v="36"/>
    <s v="Maaseutulinjan tukimaksut"/>
    <s v="Eri tukijärjestelmistä rajapinnan kautta hyväksyttäväksi tulevien tukimaksujen asiatarkastus ja hyväksyntä"/>
    <s v="Tukimaksut"/>
    <x v="5"/>
    <s v="1.0"/>
    <m/>
    <s v="Myös luonnollisille henkilöille"/>
    <m/>
    <m/>
    <x v="0"/>
    <s v="Maa- ja metsätalousministeriö"/>
    <s v=""/>
  </r>
  <r>
    <s v="Palvelut"/>
    <s v="Plupaus_2021_Kansaneläkelaitos.xlsx"/>
    <x v="4"/>
    <s v="Tulkkauspalvelujen palveluntuottajat / laskutus"/>
    <s v="Tulkkauspalvelujen laskutus"/>
    <s v="Tulkkauspalvelujen palveluntuottajat / laskutus"/>
    <x v="5"/>
    <s v="1.1"/>
    <m/>
    <s v="Vain elinkeinotoimintaa harjoittaville"/>
    <m/>
    <m/>
    <x v="0"/>
    <s v="Eduskunta"/>
    <s v=""/>
  </r>
  <r>
    <s v="Palvelut"/>
    <s v="Plupaus_2021_Kansaneläkelaitos.xlsx"/>
    <x v="4"/>
    <s v="Tulkkauspalvelujen palveluntuottajat / tulkkiaikojen vapautus"/>
    <s v="Tulkkauspalvelun tulkkiaikojen vapautus"/>
    <s v="Tulkkauspalvelujen palveluntuottajat / tulkkiaikojen vapautus"/>
    <x v="3"/>
    <s v="1.1"/>
    <m/>
    <s v="Vain elinkeinotoimintaa harjoittaville"/>
    <m/>
    <m/>
    <x v="0"/>
    <s v="Eduskunta"/>
    <s v=""/>
  </r>
  <r>
    <s v="Palvelut"/>
    <s v="Plupaus_2021_Tulli.xlsx"/>
    <x v="1"/>
    <s v="Tullin hyväksymä paikka"/>
    <s v="Tullaamattomia tavaroita voidaan varastoida väliaikaisesti Tullin hyväksymässä paikassa."/>
    <s v="Tullin hyväksymä paikka"/>
    <x v="0"/>
    <s v="0.5"/>
    <s v="Q4/2021"/>
    <s v="Vain elinkeinotoimintaa harjoittaville"/>
    <m/>
    <m/>
    <x v="0"/>
    <s v="Valtiovarainministeriö"/>
    <s v=""/>
  </r>
  <r>
    <s v="Palvelut"/>
    <s v="Plupaus_2021_Tulli.xlsx"/>
    <x v="1"/>
    <s v="Tullittomuuslupa"/>
    <s v="Luvanhaltija voi tuoda unioniin tiettyjä tavaroita tullitta tullittomuusasetuksen perusteella."/>
    <s v="Tullittomuuslupa"/>
    <x v="0"/>
    <s v="0.5"/>
    <s v="Q4/2022"/>
    <s v="Myös luonnollisille henkilöille"/>
    <m/>
    <m/>
    <x v="0"/>
    <s v="Valtiovarainministeriö"/>
    <s v=""/>
  </r>
  <r>
    <s v="Palvelut"/>
    <s v="Plupaus_2021_Tulli.xlsx"/>
    <x v="1"/>
    <s v="Tullivarastoinnin sanoma-asiointi yritysasiakkaille"/>
    <s v="Voit asettaa tavarat tullivarastointimenettelyyn antamalla Tullille tullivarastoinnin tulli-ilmoituksen sanoma-asioinnilla."/>
    <s v="Tullivarastoinnin sanoma-asiointi yritysasiakkaille"/>
    <x v="1"/>
    <s v="yli 1.1"/>
    <m/>
    <s v="Vain elinkeinotoimintaa harjoittaville"/>
    <m/>
    <m/>
    <x v="0"/>
    <s v="Valtiovarainministeriö"/>
    <s v=""/>
  </r>
  <r>
    <s v="Palvelut"/>
    <s v="Plupaus_2021_Tulli.xlsx"/>
    <x v="1"/>
    <s v="Tullivarastoinnin tulli-ilmoituksen tekeminen"/>
    <s v="Voit asettaa tavarat tullivarastointimenettelyyn antamalla Tullille tullivarastoinnin tulli-ilmoituksen."/>
    <s v="Tullivarastoinnin tulli-ilmoituksen tekeminen"/>
    <x v="1"/>
    <s v="1.1"/>
    <m/>
    <s v="Myös luonnollisille henkilöille"/>
    <m/>
    <m/>
    <x v="0"/>
    <s v="Valtiovarainministeriö"/>
    <s v=""/>
  </r>
  <r>
    <s v="Palvelut"/>
    <s v="Palvelulupaus_2021_Verohallinto.xlsx"/>
    <x v="7"/>
    <s v="Tulorekisteri (palkkatiedot)"/>
    <s v="Tulorekisteriin ilmoitetaan tiedot palkoista, luontoisedut, palkkiot, työkorvaukset (kun suorituksen saaja ei ole ennakkoperintärekisterissä), muut ansiotulot ja verovapaat ja veronalaiset kustannusten korvaukset. Jos käytät palkanlaskentaan Palkka.fi-palvelua, tiedot voit lähettää sitä kautta tulorekisteriin."/>
    <s v="Tulorekisteri (palkkatiedot)"/>
    <x v="1"/>
    <s v="1.1"/>
    <m/>
    <s v="Myös luonnollisille henkilöille"/>
    <m/>
    <m/>
    <x v="0"/>
    <s v="Valtiovarainministeriö"/>
    <s v=""/>
  </r>
  <r>
    <s v="Palvelut"/>
    <s v="Traficom_Digipalvelulupaus_2021.XLSX"/>
    <x v="0"/>
    <s v="Tunnetun lähettäjän hyväksynnän hakeminen"/>
    <s v="Yritys  hakee tunnetun lähettäjän hyväksyntää Traficomilta"/>
    <s v="Tunnetun lähettäjän hyväksynnän hakeminen"/>
    <x v="0"/>
    <s v="Ei digitoteutusta"/>
    <s v="Myöhemmin"/>
    <s v="Vain elinkeinotoimintaa harjoittaville"/>
    <s v="Yleinen taloudellinen tilanne"/>
    <m/>
    <x v="0"/>
    <s v="Liikenne- ja viestintäministeriö"/>
    <s v=""/>
  </r>
  <r>
    <s v="Palvelut"/>
    <s v="Traficom_Digipalvelulupaus_2021.XLSX"/>
    <x v="0"/>
    <s v="Tunnistuspalvelun lopetusilmoitus"/>
    <s v="Ilmoitus sähköisen tunnistusvälitys- tai tunnistusvälinepalvelun lopettamisesta Liikenne- ja viestintävirasto Traficomin Kyberturvallisuuskeskukselle. Asiointipalvelun osalta ei ole kehittämistarvetta."/>
    <s v="Tunnistuspalvelun lopetusilmoitus"/>
    <x v="1"/>
    <s v="0.5"/>
    <m/>
    <s v="Vain elinkeinotoimintaa harjoittaville"/>
    <m/>
    <m/>
    <x v="0"/>
    <s v="Liikenne- ja viestintäministeriö"/>
    <s v=""/>
  </r>
  <r>
    <s v="Palvelut"/>
    <s v="Plupaus_2021_Tulli.xlsx"/>
    <x v="1"/>
    <s v="Tuonnin yksinkertaistetun tai erityismenettelyjen tulli-ilmoituksen tekeminen"/>
    <s v="Voit tehdä erityimenettelyjen eli sisäisen jalostuksen, väliaikaisen maahantuonnin ja loppukäytön tuonnin tulli-ilmoituksia."/>
    <s v="Tuonnin erityismenettelyjen tulli-ilmoituksen tekeminen"/>
    <x v="1"/>
    <s v="1.1"/>
    <m/>
    <s v="Vain elinkeinotoimintaa harjoittaville"/>
    <m/>
    <m/>
    <x v="0"/>
    <s v="Valtiovarainministeriö"/>
    <s v=""/>
  </r>
  <r>
    <s v="Palvelut"/>
    <s v="Plupaus_2021_Tulli.xlsx"/>
    <x v="1"/>
    <s v="Tuonnin tulliselvityksen sanoma-asiointi yritysasiakkaille"/>
    <s v="Voit tulliselvittää eli tullata lähetyksen ja antaa tuonti-ilmoituksen sanoma-asioinnilla (ja maksaa mahdolliset maahantuontiverot)"/>
    <s v="Tuonnin tulliselvityksen sanoma-asiointi yritysasiakkaille"/>
    <x v="1"/>
    <s v="yli 1.1"/>
    <m/>
    <s v="Vain elinkeinotoimintaa harjoittaville"/>
    <m/>
    <m/>
    <x v="0"/>
    <s v="Valtiovarainministeriö"/>
    <s v=""/>
  </r>
  <r>
    <s v="Palvelut"/>
    <s v="Plupaus_2021_Tulli.xlsx"/>
    <x v="1"/>
    <s v="Tuonnin vapaaseen liikkeeseen tullauksen tai tullivarastoinnin ilmoituksen tekeminen yritysasiakkaana"/>
    <s v="Voit tulliselvittää eli tullata lähetyksen ja maksaa mahdolliset maahantuontiverot Tullille antamalla tuonti-ilmoituksen."/>
    <s v="Tuonnin tulliselvityksen tekeminen yritysasiakkaana"/>
    <x v="1"/>
    <s v="1.1"/>
    <m/>
    <s v="Vain elinkeinotoimintaa harjoittaville"/>
    <m/>
    <m/>
    <x v="0"/>
    <s v="Valtiovarainministeriö"/>
    <s v=""/>
  </r>
  <r>
    <s v="Palvelut"/>
    <s v="Traficom_Digipalvelulupaus_2021.XLSX"/>
    <x v="0"/>
    <s v="Tuotannon vaatimustenmukaisuuden valvonta (CoP)"/>
    <s v="Tyyppihyväksyntää hakevan on osoitettava, että tuotanto on vaatimustenmukainen."/>
    <s v="Tuotannon vaatimustenmukaisuuden valvonta (CoP)"/>
    <x v="0"/>
    <s v="Ei digitoteutusta"/>
    <s v="Myöhemmin"/>
    <s v="Vain elinkeinotoimintaa harjoittaville"/>
    <s v="Yleinen taloudellinen tilanne"/>
    <m/>
    <x v="0"/>
    <s v="Liikenne- ja viestintäministeriö"/>
    <s v=""/>
  </r>
  <r>
    <s v="Palvelut"/>
    <s v="PLupaus_Valvira_2021.xlsx"/>
    <x v="11"/>
    <s v="Tupakkalain alaisiin tuotteisiin liittyvät ilmoitukset ja raportointi"/>
    <s v="Valmistajien ja maahantuojien on toimitettava Valviraan ilmoituksia ja raportteja tupakkalain alaisista tuotteista."/>
    <s v="Tupakkalain alaisiin tuotteisiin liittyvät ilmoitukset ja raportointi"/>
    <x v="1"/>
    <s v="0.5"/>
    <m/>
    <s v="Vain elinkeinotoimintaa harjoittaville"/>
    <s v="Tiedot toimitetaan viranomaisille sähköisesti EU-komission tarjoaman keskitetyn tietojärjestelmän (EU-CEG) avulla, joten kehitys on riippuvaista ko. palvelusta."/>
    <m/>
    <x v="0"/>
    <s v="Sosiaali- ja terveysministeriö"/>
    <s v=""/>
  </r>
  <r>
    <s v="Palvelut"/>
    <s v="PLupaus_Valvira_2021.xlsx"/>
    <x v="11"/>
    <s v="Tupakkatuotteen valmistuslaboratorion hyväksyntä"/>
    <s v="Tupakkatuotteiden päästömittauksia varmistavan ja savukkeiden palamisominaisuuksia osoittavan laboratorion on oltava Valviran hyväksymä ja valvoma."/>
    <s v="Tupakkatuotteen valmistuslaboratorion hyväksyntä"/>
    <x v="0"/>
    <s v="Ei digitoteutusta"/>
    <s v="Myöhemmin"/>
    <s v="Vain elinkeinotoimintaa harjoittaville"/>
    <m/>
    <m/>
    <x v="0"/>
    <s v="Sosiaali- ja terveysministeriö"/>
    <s v=""/>
  </r>
  <r>
    <s v="Palvelut"/>
    <s v="PLupaus_Helsinginkaupunki_2021.xlsx"/>
    <x v="8"/>
    <s v="Tupakkatuotteiden vähittäismyyntilupa"/>
    <s v="Tupakkatuotteiden vähittäismyyntilupa sekä tukkumyynti-ilmoitus"/>
    <s v="Tupakkatuotteiden vähittäismyyntilupa"/>
    <x v="0"/>
    <s v="0.5"/>
    <m/>
    <m/>
    <m/>
    <s v="Tupakkalaki (549/2016)"/>
    <x v="1"/>
    <s v="Uusimaa"/>
    <s v="yli 100 000"/>
  </r>
  <r>
    <s v="Palvelut"/>
    <s v="Plupaus_2021_Jyväskylän kaupunki_2021.xlsx"/>
    <x v="13"/>
    <s v="KRP - Ympäristöterveydenhuolto: Tupakkatuotteiden ja nikotiinivalmisteiden vähittäismyyntilupa"/>
    <s v="Hakemus tupakkatuotteiden ja nikotiinivalmisteiden vähittäismyynnille"/>
    <s v="Tupakkatuotteiden vähittäismyyntilupa"/>
    <x v="0"/>
    <s v="0.5"/>
    <s v="Q4/2022"/>
    <s v="Vain elinkeinotoimintaa harjoittaville"/>
    <m/>
    <s v="Tupakkalaki (549/2016)"/>
    <x v="1"/>
    <s v="Keski-Suomi"/>
    <s v="yli 100 000"/>
  </r>
  <r>
    <s v="Palvelut"/>
    <s v="Plupaus_Kuopio_2021.xlsx"/>
    <x v="2"/>
    <s v="Tupakkatuotteiden ja nikotiininesteiden vähittäismyyntilupa sekä tukkumyynti-ilmoitus"/>
    <s v="Tupakkatuotteiden ja nikotiininesteiden myyntilupa"/>
    <s v="Tupakkatuotteiden vähittäismyyntilupa"/>
    <x v="0"/>
    <s v="1.1"/>
    <m/>
    <s v="Vain elinkeinotoimintaa harjoittaville"/>
    <m/>
    <s v="Tupakkalaki (549/2016)"/>
    <x v="1"/>
    <s v="Pohjois-Savo"/>
    <s v="yli 100 000"/>
  </r>
  <r>
    <s v="Palvelut"/>
    <s v="Plupaus_2021_Oulun kaupunki.xlsx"/>
    <x v="15"/>
    <s v="Tupakkatuotteiden ja nikotiinivalmisteiden vähittäismyyntilupa"/>
    <s v="Tupakkatuotteiden ja nikotiinivalmisteiden myynti on luvanvaraista. Näitä myyvien toimijoiden pitää hakea kunnalta vähittäismyyntilupa."/>
    <s v="Tupakkatuotteiden vähittäismyyntilupa"/>
    <x v="0"/>
    <s v="Ei digitoteutusta"/>
    <m/>
    <s v="Vain elinkeinotoimintaa harjoittaville"/>
    <s v="Hakemukset lähetetään ja käsitellään Valviran sähköisissä palveluissa."/>
    <s v="Tupakkalaki (549/2016)"/>
    <x v="1"/>
    <s v="Pohjois-Pohjanmaa"/>
    <s v="yli 100 000"/>
  </r>
  <r>
    <s v="Palvelut"/>
    <s v="PLupaus_Porvoonkaupunki_2021.xlsx"/>
    <x v="6"/>
    <s v="Tupakkatuotteiden ja nikotiinivalmisteiden vähittäismyyntilupa"/>
    <s v="Tupakkatuotteiden ja nikotiinivalmisteiden myynti on luvanvaraista. Näitä myyvien toimijoiden pitää hakea kunnalta vähittäismyyntilupa."/>
    <s v="Tupakkatuotteiden vähittäismyyntilupa"/>
    <x v="0"/>
    <s v="1.0"/>
    <m/>
    <s v="Vain elinkeinotoimintaa harjoittaville"/>
    <s v="Tällä hetkellä käyttö on tupakkalain viranomaiselle hankalaa, koska järjestelmä ei ole yhteensopiva VATI-ohjelman ja kunnan päätösohjelman kanssa. Digitalisoinnin kehittäminen valtion tietojärjestelmässä on riippuvainen valtion panostuksista. Tällä hetkellä asia on kehityslistalla, mutta ei kovin korkealla prioriteetilla."/>
    <s v="Tupakkalaki (549/2016)"/>
    <x v="1"/>
    <s v="Uusimaa"/>
    <s v="40 001 - 100 000"/>
  </r>
  <r>
    <s v="Palvelut"/>
    <s v="Plupaus_2021_Rovaniemi (1).xlsx"/>
    <x v="18"/>
    <s v="Tupakkatuotteiden ja nikotiininesteiden vähittäismyyntilupa sekä tukkumyynti-ilmoitus"/>
    <s v="Rovakaaren ympäristöterveydenhuollon toiminta-alueella (Rovaniemi, Ranua, Pello, Ylitornio, Kolari) tupakkavalvontaviranomaiselta haettava tupakkatuotteiden ja nikotiininesteiden vähittäismyyntilupa tai ilmoitus tupakkatuotteiden ja nikotiininesteiden tukkumyynnistä. Asiointi sähköisesti Valviran tupakkatuotteiden vähittäismyyntiluparekisterin kautta."/>
    <s v="Tupakkatuotteiden vähittäismyyntilupa"/>
    <x v="0"/>
    <s v="0.5"/>
    <s v="Myöhemmin"/>
    <s v="Vain elinkeinotoimintaa harjoittaville"/>
    <s v="Digiasteen saavuttaminen riippuu Valviran tupakkatuotteiden vähittäismyyntiluparekisterin kehittämisestä."/>
    <s v="Tupakkalaki (549/2016)"/>
    <x v="1"/>
    <s v="Lappi"/>
    <s v="40 001 - 100 000"/>
  </r>
  <r>
    <s v="Palvelut"/>
    <s v="Plupaus_Teuvan kunta_2020.xlsx"/>
    <x v="19"/>
    <s v="Tupakkatuotteiden vähittäismyyntilupa"/>
    <m/>
    <s v="Tupakkatuotteiden vähittäismyyntilupa"/>
    <x v="0"/>
    <s v="0.5"/>
    <s v="Myöhemmin"/>
    <s v="Vain elinkeinotoimintaa harjoittaville"/>
    <s v="Palvelun tuottaa Suupohjan peruspalveluliikelaitokuntayhtymä, Toimii vastuu organisaationa"/>
    <s v="Tupakkalaki (549/2016)"/>
    <x v="2"/>
    <s v="Etelä-Pohjanmaa"/>
    <s v="alle 6001"/>
  </r>
  <r>
    <s v="Palvelut"/>
    <s v="Plupaus_2021_Turun kaupunki.xlsx"/>
    <x v="20"/>
    <s v="Tupakkatuotteiden ja nikotiinivalmisteiden vähittäismyyntilupa"/>
    <s v="Vähittäismyyntiluvan  hakeminen tupakka- ja nikotiininestetuotteille"/>
    <s v="Tupakkatuotteiden vähittäismyyntilupa"/>
    <x v="0"/>
    <s v="1.0"/>
    <m/>
    <s v="Vain elinkeinotoimintaa harjoittaville"/>
    <m/>
    <s v="Tupakkalaki (549/2016)"/>
    <x v="1"/>
    <s v="Varsinais-Suomi"/>
    <s v="yli 100 000"/>
  </r>
  <r>
    <s v="Palvelut"/>
    <s v="PLupaus_Vaasa_2021.xlsx"/>
    <x v="9"/>
    <s v="Tupakkatuotteiden vähittäismyyntilupa"/>
    <s v="Tupakkatuotteiden myyntiin tarvittavan lupahakemuksen käsittely"/>
    <s v="Tupakkatuotteiden vähittäismyyntilupa"/>
    <x v="0"/>
    <s v="1.0"/>
    <m/>
    <s v="Vain elinkeinotoimintaa harjoittaville"/>
    <m/>
    <s v="Tupakkalaki (549/2016)"/>
    <x v="1"/>
    <s v="Pohjanmaa"/>
    <s v="40 001 - 100 000"/>
  </r>
  <r>
    <s v="Palvelut"/>
    <s v="PLupaus_Helsinginkaupunki_2021.xlsx"/>
    <x v="8"/>
    <s v="Asuntoyhteisöjen tupakointikiellot"/>
    <s v="Tupakkalaki (549/2016) antaa asuntoyhteisöille oikeuden hakea tupakointikieltoa kunnalta huoneistoon kuuluvalle parvekkeelle, huoneiston käytössä olevaan ulkotilaan ja huoneistojen sisätiloihin."/>
    <s v="Tupakointikieltohakemus"/>
    <x v="0"/>
    <s v="0.5"/>
    <m/>
    <m/>
    <m/>
    <s v="Tupakkalaki (549/2016)"/>
    <x v="1"/>
    <s v="Uusimaa"/>
    <s v="yli 100 000"/>
  </r>
  <r>
    <s v="Palvelut"/>
    <s v="PLupaus_Porvoonkaupunki_2021.xlsx"/>
    <x v="6"/>
    <s v="Tupakointikieltohakemus asuinyhteisölle"/>
    <s v="Asuinyhteisö voi hakea tupakointikieltopäätöstä asukkaiden hallinnassa oleville parvekkeille ja terassipihoille sekä asuntoihin."/>
    <s v="Tupakointikieltohakemus"/>
    <x v="3"/>
    <s v="0.5"/>
    <s v="Myöhemmin"/>
    <s v="Vain elinkeinotoimintaa harjoittaville"/>
    <s v="Digitalisoinnin kehittäminen valtion tietojärjestelmässä on riippuvainen valtion panostuksista."/>
    <s v="Tupakkalaki (549/2016)"/>
    <x v="1"/>
    <s v="Uusimaa"/>
    <s v="40 001 - 100 000"/>
  </r>
  <r>
    <s v="Palvelut"/>
    <s v="Plupaus_2021_Rovaniemi (1).xlsx"/>
    <x v="18"/>
    <s v="Tupakointikiellon hakeminen taloyhtiöön"/>
    <s v="Rovakaaren ympäristöterveydenhuollon toiminta-alueella (Rovaniemi, Ranua, Pello, Ylitornio, Kolari) sijaitseva asuntoyhteisö voi hakea tupakointikiellon määräämistä taloonsa (huoneistoparvekkeille ja -pihoille ja huoneistojen sisätiloihin)"/>
    <s v="Tupakointikieltohakemus"/>
    <x v="0"/>
    <s v="Ei digitoteutusta"/>
    <s v="Myöhemmin?"/>
    <s v="Vain elinkeinotoimintaa harjoittaville"/>
    <m/>
    <s v="Tupakkalaki (549/2016)"/>
    <x v="1"/>
    <s v="Lappi"/>
    <s v="40 001 - 100 000"/>
  </r>
  <r>
    <s v="Palvelut"/>
    <s v="PLupaus_Vaasa_2021.xlsx"/>
    <x v="9"/>
    <s v="Asuntoyhteisön hakema tupakointikielto"/>
    <s v="Asuntoyhteisö hakee tupakointikieltopäätöstä huoneistojen parvekkeille tai sisätiloihin"/>
    <s v="Tupakointikieltohakemus"/>
    <x v="0"/>
    <s v="0.5"/>
    <s v="Myöhemmin"/>
    <s v="Vain elinkeinotoimintaa harjoittaville"/>
    <s v="Hakija on asuinyhteisön edustaja yl. Isännöitsijä"/>
    <s v="Tupakkalaki (549/2016)"/>
    <x v="1"/>
    <s v="Pohjanmaa"/>
    <s v="40 001 - 100 000"/>
  </r>
  <r>
    <s v="Palvelut"/>
    <s v="Plupaus_2021_Rovaniemi (1).xlsx"/>
    <x v="18"/>
    <s v="Tutustu yrittäjään&quot;-uutispalvelu&quot;"/>
    <s v="Kaupungin yrityspalvelut-yksikön nettisivuille tehdään uutisia/esittelyitä yrityksistä. Yrittäjä ottaa yhteyttä yrityspalvelut-yksikköön puhelimitse / sähköpostilla ja voi ehdottaa esittelyn tekoa."/>
    <s v="Tutustu yrittäjään&quot;-uutispalvelu&quot;"/>
    <x v="2"/>
    <s v="Ei digitoteutusta"/>
    <s v="Myöhemmin"/>
    <s v="Vain elinkeinotoimintaa harjoittaville"/>
    <m/>
    <m/>
    <x v="1"/>
    <s v="Lappi"/>
    <s v="40 001 - 100 000"/>
  </r>
  <r>
    <s v="Palvelut"/>
    <s v="Plupaus_THL_2021.xlsx"/>
    <x v="28"/>
    <s v="Turvakotipalvelujen tuottamisesta maksettava korvaus"/>
    <s v="Terveyden ja hyvinvoinnin laitos (THL) vastaanottaa ja arvioi korvaushakemukset ja tekee turvakotikohtaiset valtionkorvauspäätökset. Palvelu on tarkoitettu palveluntuottajaksi valituille turvakodeille."/>
    <s v="Turvakotipalvelujen tuottamisesta maksettava korvaus"/>
    <x v="5"/>
    <s v="0.5"/>
    <s v="Myöhemmin"/>
    <m/>
    <s v="Odottaa VM:llä käynnissä olevaa valtionavustusten digitalisaatiohanketta"/>
    <m/>
    <x v="0"/>
    <s v="Sosiaali- ja terveysministeriö"/>
    <s v=""/>
  </r>
  <r>
    <s v="Palvelut"/>
    <s v="Plupaus_ALAVUS_2020.xlsx"/>
    <x v="12"/>
    <s v="Kesätyöllistämistuki"/>
    <s v="Kaupungin kesätyöllistämistuki yrityksille ja yhteisöille alavutelaisen nuoren työllistämiseen."/>
    <s v="Työllistämistuki"/>
    <x v="5"/>
    <s v="1.1"/>
    <m/>
    <m/>
    <m/>
    <s v="Työttömyysturvalaki (1290/2002)"/>
    <x v="1"/>
    <s v="Pohjois-Pohjanmaa"/>
    <s v="alle 6001"/>
  </r>
  <r>
    <s v="Palvelut"/>
    <s v="Palvelulupaus2021_PV.XLSX"/>
    <x v="47"/>
    <s v="Tuulivoimaluvat"/>
    <s v="Tuulivoimalupien lausuntojen käsittely"/>
    <s v="Tuulivoimaluvat"/>
    <x v="0"/>
    <s v="0.3"/>
    <s v="Myöhemmin"/>
    <s v="Myös luonnollisille henkilöille"/>
    <m/>
    <m/>
    <x v="0"/>
    <s v="Puolustusministeriö"/>
    <s v=""/>
  </r>
  <r>
    <s v="Palvelut"/>
    <s v="Traficom_Digipalvelulupaus_2021.XLSX"/>
    <x v="0"/>
    <s v="Tyyppihyväksyntähakemus"/>
    <s v="Tällä palvelulla voit hakea koko ajoneuvon EU- tai EY-tyyppihyväksyntää, tai ajoneuvokomponentin, järjestelmän tai erillisen teknisen yksikön tyyppihyväksyntää. Tällä hakemuksella voit myös hakea muutosta em. hyväksyntöihin."/>
    <s v="Tyyppihyväksyntähakemus"/>
    <x v="0"/>
    <s v="0.5"/>
    <s v="Myöhemmin"/>
    <s v="Vain elinkeinotoimintaa harjoittaville"/>
    <s v="Yleinen taloudellinen tilanne"/>
    <m/>
    <x v="0"/>
    <s v="Liikenne- ja viestintäministeriö"/>
    <s v=""/>
  </r>
  <r>
    <s v="Palvelut"/>
    <s v="Plupaus_2021_Kansaneläkelaitos.xlsx"/>
    <x v="4"/>
    <s v="Työeläkelaitokset"/>
    <s v="Regressiperintä"/>
    <s v="Työeläkelaitokset"/>
    <x v="5"/>
    <s v="Ei digitoteutusta"/>
    <s v="Myöhemmin"/>
    <s v="Vain elinkeinotoimintaa harjoittaville"/>
    <m/>
    <m/>
    <x v="0"/>
    <s v="Eduskunta"/>
    <s v=""/>
  </r>
  <r>
    <s v="Palvelut"/>
    <s v="Plupaus_THL_2021.xlsx"/>
    <x v="28"/>
    <s v="Työelämän huumetestaus"/>
    <s v="Työelämän huumetestauksessa selvitetään työnantajan pyynnöstä mitä päihteitä henkilöllä on näytteenottohetkellä tai sitä ennen ollut elimistössään. Työelämän huumetestausta voi pyytää joko työnantaja tai terveydenhuollon toimintayksikkö. Asiakas ottaa yhteyden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Työelämän huumetestaus"/>
    <x v="3"/>
    <s v="1.0"/>
    <m/>
    <m/>
    <m/>
    <m/>
    <x v="0"/>
    <s v="Sosiaali- ja terveysministeriö"/>
    <s v=""/>
  </r>
  <r>
    <s v="Palvelut"/>
    <s v="PLupaus_Helsinginkaupunki_2021.xlsx"/>
    <x v="8"/>
    <s v="Kaupunginkanslia, työllisyysavustus"/>
    <s v="Työllisyysavustusta voivat hakea vähintään vuoden toimineet rekisteröidyt yhdistykset ja säätiöt, joiden toiminta edistää työttömien helsinkiläisten työllistymismahdollisuuksia."/>
    <s v="Työllistämistuki"/>
    <x v="5"/>
    <s v="1.0"/>
    <m/>
    <s v="Vain elinkeinotoimintaa harjoittaville"/>
    <s v="HUOM! Palvelun kohderyhmä on rekisteröidyt yhdistykset (ry) tai säätiöt. Ei ole lakisääteistä toimintaa."/>
    <s v="Työttömyysturvalaki (1290/2002)"/>
    <x v="1"/>
    <s v="Uusimaa"/>
    <s v="yli 100 000"/>
  </r>
  <r>
    <s v="Palvelut"/>
    <s v="Plupaus_2021_Jyväskylän kaupunki_2021.xlsx"/>
    <x v="13"/>
    <s v="ELTY - Kuntalisä"/>
    <s v="Palkkatuki yrityksille ja yhdistyksille tukemaan työttömän työllistämistä"/>
    <s v="Työllistämistuki"/>
    <x v="5"/>
    <s v="1.0"/>
    <m/>
    <s v="Vain elinkeinotoimintaa harjoittaville"/>
    <m/>
    <s v="Työttömyysturvalaki (1290/2002)"/>
    <x v="1"/>
    <s v="Keski-Suomi"/>
    <s v="yli 100 000"/>
  </r>
  <r>
    <s v="Palvelut"/>
    <s v="Plupaus_2021_Jyväskylän kaupunki_2021.xlsx"/>
    <x v="13"/>
    <s v="ELTY - Lisäpalkkatuki työnantajille"/>
    <s v="Voidaan myöntää yritykselle kuntalaisen työllistämisestä"/>
    <s v="Työllistämistuki"/>
    <x v="5"/>
    <s v="1.0"/>
    <m/>
    <s v="Vain elinkeinotoimintaa harjoittaville"/>
    <m/>
    <s v="Työttömyysturvalaki (1290/2002)"/>
    <x v="1"/>
    <s v="Keski-Suomi"/>
    <s v="yli 100 000"/>
  </r>
  <r>
    <s v="Palvelut"/>
    <s v="Plupaus_Kankaanpään kaupunki_2020.xlsx"/>
    <x v="40"/>
    <s v="Kesätyötuki yrityksille"/>
    <s v="Kaupungin avustus yrityksille/yhteisöille, jotka työllistävät paikkakuntalaisen nuoren kesätyösuhteeseen"/>
    <s v="Työllistämistuki"/>
    <x v="5"/>
    <s v="0.3"/>
    <s v="Myöhemmin"/>
    <s v="Vain elinkeinotoimintaa harjoittaville"/>
    <s v="Tällä hetkellä kesätyötuki ei ole ollut käytössä kaupungin säästötoimien vuoksi. Jos palautuu, sitten digitalisoitavissa. Viimeksi ollut lomake nettisivuilta ladaten ja palautus paperisena tai sähköpostilla. Voisi olla vahva tunnistautuminen, sähköinen lomake ja käsittely. Viestintä ja päätöstiedot turvatuin viestikanavin, koska henkilötietojen käsittelyä sisältäviä."/>
    <s v="Työttömyysturvalaki (1290/2002)"/>
    <x v="1"/>
    <s v="Satakunta"/>
    <s v="10 001 - 20 000"/>
  </r>
  <r>
    <s v="Palvelut"/>
    <s v="Plupaus_Keravan kaupunki elinkeinopalvelut_2020 (1).xlsx"/>
    <x v="54"/>
    <s v="Kesätyösetelituki työnantajille"/>
    <s v="Kun palkkaa 17-29 vuotiaan nuoren, saa tukea nuoren palkkakustannuksiin."/>
    <s v="Työllistämistuki"/>
    <x v="5"/>
    <s v="0.5"/>
    <s v="Myöhemmin"/>
    <s v="Vain elinkeinotoimintaa harjoittaville"/>
    <s v="Tuen hakulomakkeet nettisivuilla, palautus elinkeinopalveluihin sähköpostitse tai postitse. Ei voida 100% digitalisoida."/>
    <s v="Työttömyysturvalaki (1290/2002)"/>
    <x v="1"/>
    <s v="Uusimaa"/>
    <s v="20 001 - 40 000"/>
  </r>
  <r>
    <s v="Palvelut"/>
    <s v="Plupaus_Naantalinkaupunki_2020.xlsx"/>
    <x v="37"/>
    <s v="Kesätyöseteli"/>
    <s v="Nuorten palkkaamiseen"/>
    <s v="Työllistämistuki"/>
    <x v="5"/>
    <s v="0.9"/>
    <s v="Myöhemmin"/>
    <s v="Vain elinkeinotoimintaa harjoittaville"/>
    <s v="Taloudelliset ja henkilöresurssit"/>
    <s v="Työttömyysturvalaki (1290/2002)"/>
    <x v="1"/>
    <s v="Varsinais-Suomi"/>
    <s v="10 001 - 20 000"/>
  </r>
  <r>
    <s v="Palvelut"/>
    <s v="Plupaus_2021_Oulun kaupunki.xlsx"/>
    <x v="15"/>
    <s v="Kuntalisä yrityksille ja yhdistyksille"/>
    <s v="Kuntalisä on rahallinen tuki, jolla korvataan työnantajalle osa oululaisen työttömän työnhakijan palkkakustannuksista. Sitä voidaan myöntää myös oppisopimustyösuhteeseen, jonka tavoite on ammattillinen tutkinto tai osatutkinto. Kuntalisän myöntämisen edellytyksenä on työttömälle työnhakijalle myönnetty palkkatuki, tukien myöntämisperusteet vahvistetaan vuosittain."/>
    <s v="Työllistämistuki"/>
    <x v="5"/>
    <s v="0.5"/>
    <s v="Q1/2022"/>
    <s v="Vain elinkeinotoimintaa harjoittaville"/>
    <s v="Palvelua ollaan rakentamassa osana yhteistä Oulun kaupungin eAsiointi -palveluun siirtymistä."/>
    <s v="Työttömyysturvalaki (1290/2002)"/>
    <x v="1"/>
    <s v="Pohjois-Pohjanmaa"/>
    <s v="yli 100 000"/>
  </r>
  <r>
    <s v="Palvelut"/>
    <s v="Plupaus_2021_Oulun kaupunki.xlsx"/>
    <x v="15"/>
    <s v="Kesätyösetelituki työnantajille"/>
    <s v="Kesätyösetelillä voi palkata oululaisen 15–17-vuotiaan nuoren töihin kesäkaudella. Tuemme työnantajaa kesätyösetelinuoren palkkakustannuksissaa. Kesätyösetelillä voi työllistää yritykset ja kolmannen sektorin toimijat, jotka toimivat Oulun kaupunkiseudulla."/>
    <s v="Työllistämistuki"/>
    <x v="5"/>
    <s v="1.0"/>
    <m/>
    <s v="Vain elinkeinotoimintaa harjoittaville"/>
    <m/>
    <s v="Työttömyysturvalaki (1290/2002)"/>
    <x v="1"/>
    <s v="Pohjois-Pohjanmaa"/>
    <s v="yli 100 000"/>
  </r>
  <r>
    <s v="Palvelut"/>
    <s v="Plupaus_2021_Paltamon kunta.xlsx"/>
    <x v="57"/>
    <s v="Kesätyösetelin haku"/>
    <s v="Kunta tukee kesätyön antanutta yritystä/yhdistystä 300 eurolla"/>
    <s v="Työllistämistuki"/>
    <x v="5"/>
    <s v="1.0"/>
    <s v="Myöhemmin"/>
    <s v="Vain elinkeinotoimintaa harjoittaville"/>
    <s v="resurssit"/>
    <s v="Työttömyysturvalaki (1290/2002)"/>
    <x v="1"/>
    <s v="Kainuu"/>
    <s v="alle 6001"/>
  </r>
  <r>
    <s v="Palvelut"/>
    <s v="PLupaus_Porvoonkaupunki_2021.xlsx"/>
    <x v="6"/>
    <s v="Kesätyöseteli työnantajille eli kesätyöllistämistuki"/>
    <s v="Kaupungin kesätyöllistämistuki yrityksille ja yhteisöille porvoolaisen nuoren työllistämiseen. Kun palkkaat 15-17 -vuotiaan nuoren kesätöihin, saat tukea nuoren palkkakustannuksiin."/>
    <s v="Työllistämistuki"/>
    <x v="5"/>
    <s v="0.3"/>
    <s v="Q4/2022"/>
    <s v="Vain elinkeinotoimintaa harjoittaville"/>
    <s v="Resurssivaje"/>
    <s v="Työttömyysturvalaki (1290/2002)"/>
    <x v="1"/>
    <s v="Uusimaa"/>
    <s v="40 001 - 100 000"/>
  </r>
  <r>
    <s v="Palvelut"/>
    <s v="Plupaus_Rautalampi_2020.xlsx"/>
    <x v="62"/>
    <s v="Kesätyötuki"/>
    <s v="Kesätyöllistämisen tukeminen, tukea maksetaan paikallisen nuoren työllistämisestä paikallisille yrityksille tai yhteisöille sekä yksityishenkilöille."/>
    <s v="Työllistämistuki"/>
    <x v="5"/>
    <s v="0.3"/>
    <s v="Q4/2021"/>
    <s v="Myös luonnollisille henkilöille"/>
    <m/>
    <s v="Työttömyysturvalaki (1290/2002)"/>
    <x v="1"/>
    <s v="Pohjois-Savo"/>
    <s v="alle 6001"/>
  </r>
  <r>
    <s v="Palvelut"/>
    <s v="Plupaus_2021_Rovaniemi (1).xlsx"/>
    <x v="18"/>
    <s v="Kuntalisä"/>
    <s v="Kun 3. sektorin toimija palkkaa työttömän palkkatuettuun työsuhteeseen tai oppisopimustyösuhteeseen, voi hakea kuntalisää työntekijän palkkakustannuksiin."/>
    <s v="Työllistämistuki"/>
    <x v="5"/>
    <s v="0.3"/>
    <s v="Myöhemmin"/>
    <s v="Vain elinkeinotoimintaa harjoittaville"/>
    <s v="Edellyttää sähköisen allekirjoituksen"/>
    <s v="Työttömyysturvalaki (1290/2002)"/>
    <x v="1"/>
    <s v="Lappi"/>
    <s v="40 001 - 100 000"/>
  </r>
  <r>
    <s v="Palvelut"/>
    <s v="Plupaus_2021_Rovaniemi (1).xlsx"/>
    <x v="18"/>
    <s v="Kesätyöseteli työnantajille"/>
    <s v="Kaupunki myöntää tukea kesätyöllistettävien nuorten palkkauskustannuksiin kun yritys,yhdistys, säätiö tai seurakunta palkkaa nuoren (16-vuotta täyttävistä 18 vuotiaille) kesätöihin"/>
    <s v="Työllistämistuki"/>
    <x v="5"/>
    <s v="Ei digitoteutusta"/>
    <s v="Myöhemmin"/>
    <s v="Vain elinkeinotoimintaa harjoittaville"/>
    <m/>
    <s v="Työttömyysturvalaki (1290/2002)"/>
    <x v="1"/>
    <s v="Lappi"/>
    <s v="40 001 - 100 000"/>
  </r>
  <r>
    <s v="Palvelut"/>
    <s v="Plupaus_Tampereen_kaupunki_2020.xlsx"/>
    <x v="51"/>
    <s v="Rekrytoinnin taloudelliset tuet"/>
    <s v="Rekrylisä- ja palkkio työnantajalle rekrytoinnin tueksi (e-lomake), Tulossa palkkatukipäätökset (oma-asiointi/ ura) sekä palkkatukimatching palvelu oma-asioinnissa"/>
    <s v="Työllistämistuki"/>
    <x v="5"/>
    <s v="0.9"/>
    <s v="Q1/2021"/>
    <s v="Vain elinkeinotoimintaa harjoittaville"/>
    <m/>
    <s v="Työttömyysturvalaki (1290/2002)"/>
    <x v="1"/>
    <s v="Pirkanmaa"/>
    <s v="yli 100 000"/>
  </r>
  <r>
    <s v="Palvelut"/>
    <s v="Plupaus_2021_Turun kaupunki.xlsx"/>
    <x v="20"/>
    <s v="Kesätyösetelituki työnantajille"/>
    <s v="Kun palkkaat 15-18-vuotiaan nuoren kesätöihin, saat tukea nuoren palkkakustannuksiin. Kunnan myöntämä harkinnanvarainen työllistämistuki"/>
    <s v="Työllistämistuki"/>
    <x v="5"/>
    <s v="0.5"/>
    <m/>
    <s v="Vain elinkeinotoimintaa harjoittaville"/>
    <s v="Tukihakemuksen käynnistäminen vaatii nuoren henkilöllisyyden varmistamisen. Kaikilla alaikäisillä ei ole vahvan tunnistautumisen välineitä esimerkiksi pankkitunnuksia, eikä kuntaeikä kunta voi edellyttää, että ne hankittaisiin kesätyötukihakemuksen vuoksi. Lisäksi täytyy varmistaa nuoren kotikunta, jonka täytyy olla Turku."/>
    <s v="Työttömyysturvalaki (1290/2002)"/>
    <x v="1"/>
    <s v="Varsinais-Suomi"/>
    <s v="yli 100 000"/>
  </r>
  <r>
    <s v="Palvelut"/>
    <s v="Plupaus_2021_Turun kaupunki.xlsx"/>
    <x v="20"/>
    <s v="Hankinnoilla työllistäminen"/>
    <s v="Heikommassa työmarkkina-asemassa olevien työllistäminen julkisten hankintojen avulla."/>
    <s v="Työllistämistuki"/>
    <x v="5"/>
    <s v="0.5"/>
    <m/>
    <s v="Vain elinkeinotoimintaa harjoittaville"/>
    <m/>
    <s v="Työttömyysturvalaki (1290/2002)"/>
    <x v="1"/>
    <s v="Varsinais-Suomi"/>
    <s v="yli 100 000"/>
  </r>
  <r>
    <s v="Palvelut"/>
    <s v="Plupaus_2021_Turun kaupunki.xlsx"/>
    <x v="20"/>
    <s v="Rekrylisä"/>
    <s v="Kun palkkaat työttömän turkulaisen työnhakijan tai alle 30-vuotiaan palkkatuettuun työsuhteeseen tai oppisopimustyösuhteeseen. Rekrylisä on tarkoitettu työllistettävän työelämän valmiuksen parantamiseen työsuhteessa. Kunnan myöntämä harkinnanvarainen työllistämistuki"/>
    <s v="Työllistämistuki"/>
    <x v="5"/>
    <s v="1.0"/>
    <m/>
    <s v="Vain elinkeinotoimintaa harjoittaville"/>
    <m/>
    <s v="Työttömyysturvalaki (1290/2002)"/>
    <x v="1"/>
    <s v="Varsinais-Suomi"/>
    <s v="yli 100 000"/>
  </r>
  <r>
    <s v="Palvelut"/>
    <s v="Plupaus_2021_Turun kaupunki.xlsx"/>
    <x v="20"/>
    <s v="Turku-lisä"/>
    <s v="Toimintatuella/kuntalisällä kannustetaan yhdistyksiä, seurakuntia ja yrityksiä tarjoamaan työtehtäviä työttömille. Tuki on tarkoitettu työllistettävän työelämän valmiuksen parantamiseen. Kunnan myöntämä harkinnanvarainen työllistämistuki."/>
    <s v="Työllistämistuki"/>
    <x v="5"/>
    <s v="1.0"/>
    <m/>
    <s v="Vain elinkeinotoimintaa harjoittaville"/>
    <m/>
    <s v="Työttömyysturvalaki (1290/2002)"/>
    <x v="1"/>
    <s v="Varsinais-Suomi"/>
    <s v="yli 100 000"/>
  </r>
  <r>
    <s v="Palvelut"/>
    <s v="PLupaus_Vaasa_2021.xlsx"/>
    <x v="9"/>
    <s v="Työllistämistuki"/>
    <s v="Työsllistämisen Vaasa-lisä on haettavissa sähköisellä asioinnilla"/>
    <s v="Työllistämistuki"/>
    <x v="5"/>
    <s v="1.0"/>
    <m/>
    <s v="Vain elinkeinotoimintaa harjoittaville"/>
    <m/>
    <s v="Työttömyysturvalaki (1290/2002)"/>
    <x v="1"/>
    <s v="Pohjanmaa"/>
    <s v="40 001 - 100 000"/>
  </r>
  <r>
    <s v="Palvelut"/>
    <s v="Plupaus_Vantaa_2020.xlsx"/>
    <x v="58"/>
    <s v="Vantaan työllisyyspalvelun tuet"/>
    <s v="Vantaan avustushakemukset Oma Vantaa -palvelussa osoitteessa asiointi.vantaa.fi"/>
    <s v="Työllistämistuki"/>
    <x v="5"/>
    <s v="1.1"/>
    <s v="Q1/2022"/>
    <m/>
    <s v="Saavutettavuuden huomiointi kesken, ratkaisun tiekartta tekeillä"/>
    <s v="Työttömyysturvalaki (1290/2002)"/>
    <x v="1"/>
    <s v="Uusimaa"/>
    <s v="yli 100 000"/>
  </r>
  <r>
    <s v="Palvelut"/>
    <s v="Plupaus_Vantaa_2020.xlsx"/>
    <x v="58"/>
    <s v="Nuorten kesätyöseteli"/>
    <s v="Kesätyöseteli - haku sähköisesti ja paperilomakkeella"/>
    <s v="Työllistämistuki"/>
    <x v="5"/>
    <s v="0.5"/>
    <s v="Q4/2022"/>
    <s v="Myös luonnollisille henkilöille"/>
    <s v="kartoitus meneillään"/>
    <s v="Työttömyysturvalaki (1290/2002)"/>
    <x v="1"/>
    <s v="Uusimaa"/>
    <s v="yli 100 000"/>
  </r>
  <r>
    <s v="Palvelut"/>
    <s v="Plupaus_2021_Ylöjärven kaupunki.xlsx"/>
    <x v="32"/>
    <s v="Kesätyösetelituki työnantajille"/>
    <s v="Yritys tai yhdistys saa tukea 16-23 -vuotiaan nuoren kesätyön palkkakustannuksiin"/>
    <s v="Työllistämistuki"/>
    <x v="5"/>
    <s v="0.5"/>
    <s v="Myöhemmin"/>
    <s v="Vain elinkeinotoimintaa harjoittaville"/>
    <m/>
    <s v="Työttömyysturvalaki (1290/2002)"/>
    <x v="1"/>
    <s v="Pirkanmaa"/>
    <s v="20 001 - 40 000"/>
  </r>
  <r>
    <s v="Palvelut"/>
    <s v="Plupaus_Tampereen_kaupunki_2020.xlsx"/>
    <x v="51"/>
    <s v="Kohtaantopalvelut"/>
    <s v="Virtuaaliset rekrytointitapahtumat, virtuaalinen rekrytointikanava (tulossa)"/>
    <s v="Työvoimapalvelut"/>
    <x v="4"/>
    <s v="Ei digitoteutusta"/>
    <s v="Q4/2022"/>
    <s v="Myös luonnollisille henkilöille"/>
    <m/>
    <m/>
    <x v="1"/>
    <s v="Pirkanmaa"/>
    <s v="yli 100 000"/>
  </r>
  <r>
    <s v="Palvelut"/>
    <s v="Plupaus_2021_Kansaneläkelaitos.xlsx"/>
    <x v="4"/>
    <s v="Työnantaja voi hakea korvausta työterveyshuollon kustannuksistaan"/>
    <s v="Asiointipalvelussa y-tunnuksella asioiva työnantaja voi hakea korvausta työterveyshuollon kustannuksista ja tarkastella lähetettyjä verkkohakemuksia ja korvauspäätöksiä."/>
    <s v="Työnantaja voi hakea korvausta työterveyshuollon kustannuksistaan"/>
    <x v="5"/>
    <s v="1.1"/>
    <m/>
    <s v="Vain elinkeinotoimintaa harjoittaville"/>
    <m/>
    <m/>
    <x v="0"/>
    <s v="Eduskunta"/>
    <s v=""/>
  </r>
  <r>
    <s v="Palvelut"/>
    <s v="Plupaus_2021_Migri.xlsx"/>
    <x v="65"/>
    <s v="Työnantajan Enter Finland"/>
    <s v="Palvelussa työnantaja voi: täydentää työntekijän hakemusta, maksaa työntekijän hakemuksen, tarkistaa työnantajalta pyydetyt lisäselvitykset, toimittaa liitteitä ja saada tietyissä tilanteissa päätöksen tiedoksi"/>
    <s v="Työnantajan Enter Finland"/>
    <x v="0"/>
    <s v="1.1"/>
    <m/>
    <s v="Vain elinkeinotoimintaa harjoittaville"/>
    <s v="kaikkien yritysmuotojen osalta tunnistautuminen ei ole ollut mahdollista suomi.fissä &gt; tulossa kesäkuussa (DVV vastaa aikataulusta)? Hakijan itsensä on yleensä edelleen asioitava palvelupisteessä. Tietoturvallinen viestiminen: kuka määrittelee tietoturvatason?"/>
    <m/>
    <x v="0"/>
    <s v="Sisäministeriö"/>
    <s v=""/>
  </r>
  <r>
    <s v="Palvelut"/>
    <s v="Traficom_Digipalvelulupaus_2021.XLSX"/>
    <x v="0"/>
    <s v="Työnantajan ilmoitus lupakirjarekisteriin"/>
    <s v="Voit ilmoittaa palveluksessa olevien kuljettajien työsuhteiden alkamisesta, päättymisistä, turvaamisista yms. tiedot rautatieliikenteen kuljettajien lupakirjarekisteriin."/>
    <s v="Työnantajan ilmoitus lupakirjarekisteriin"/>
    <x v="1"/>
    <s v="0.3"/>
    <s v="Myöhemmin"/>
    <s v="Vain elinkeinotoimintaa harjoittaville"/>
    <s v="Yleinen taloudellinen tilanne"/>
    <m/>
    <x v="0"/>
    <s v="Liikenne- ja viestintäministeriö"/>
    <s v=""/>
  </r>
  <r>
    <s v="Palvelut"/>
    <s v="Plupaus_2021_Kansaneläkelaitos.xlsx"/>
    <x v="4"/>
    <s v="Työnantajan päivärahaetuuksien hakeminen ja siihen liittyvät ilmoitukset"/>
    <s v="Työnantaja voi hakea päivärahoja ja vanhempainvapaisiin liittyviä korvauksia työnantajalle poissaoloajoilta, joilta ovat makseneet palkkaa. Työnantaja voi tarkistaa etuusmaksujen ja etuuspäätösten tietoja. Työnantaja voi ylläpitää maksuyhteystietoja, jolle päivärahat maksetaan. Työnantaja voi ilmoittaa työntekijän ulkomaan työstä. Työnantaja voi antaa suostumuksen sähköisiin päivärahaetuuspäätöksiin. Työnantaja voi ilmoittaa työntekijän kokonaistyöajasta. Työnantaja voi tarkistaa palvelun käyttölokitietoja."/>
    <s v="Työnantajan päivärahaetuuksien hakeminen ja siihen liittyvät ilmoitukset"/>
    <x v="5"/>
    <s v="1.1"/>
    <m/>
    <s v="Vain elinkeinotoimintaa harjoittaville"/>
    <m/>
    <m/>
    <x v="0"/>
    <s v="Eduskunta"/>
    <s v=""/>
  </r>
  <r>
    <s v="Palvelut"/>
    <s v="Palvelulupaus_2021_Verohallinto.xlsx"/>
    <x v="7"/>
    <s v="Työnantajarekisteri"/>
    <s v="Työnantajarekisteriin voi ilmoittautua OmaVerossa tai YTJ asiointipalvelussa. OmaVerossa rekisteriin voivat ilmoittautua ja rekisteröintitietoja muuttaa ja päättää ne, joilla on y-tunnus."/>
    <s v="Työnantajarekisteri"/>
    <x v="1"/>
    <s v="1.1"/>
    <m/>
    <s v="Vain elinkeinotoimintaa harjoittaville"/>
    <m/>
    <m/>
    <x v="0"/>
    <s v="Valtiovarainministeriö"/>
    <s v=""/>
  </r>
  <r>
    <s v="Palvelut"/>
    <s v="Plupaus_Säteilyturvakeskus_2021_xlsx.XLSX"/>
    <x v="23"/>
    <s v="Työpaikkojen radon-mittaustulosten ilmoitus- ja hallintapalvelu"/>
    <s v="Säteilylain 859/2018 146 ja 155 §:n perusteella työnantaja ilmoitettaa työpaikalla tehtyjen radonmittausten tulokset STUKille."/>
    <s v="Työpaikkojen radon-mittaustulosten ilmoitus- ja hallintapalvelu"/>
    <x v="1"/>
    <s v="1.1"/>
    <m/>
    <s v="Vain elinkeinotoimintaa harjoittaville"/>
    <m/>
    <m/>
    <x v="0"/>
    <s v="Sosiaali- ja terveysministeriö"/>
    <s v=""/>
  </r>
  <r>
    <s v="Palvelut"/>
    <s v="Plupaus_2021_Jyväskylän kaupunki_2021.xlsx"/>
    <x v="13"/>
    <s v="ELTY - Työllisyyden kuntakokeilu (Työmarkkinatori)"/>
    <s v="Työllistymisen uuden palveluympäristön kuntatasoinen käyttöönotto"/>
    <s v="Työvoimapalvelut"/>
    <x v="4"/>
    <s v="1.1"/>
    <s v="Q4/2022"/>
    <s v="Myös luonnollisille henkilöille"/>
    <m/>
    <m/>
    <x v="1"/>
    <s v="Keski-Suomi"/>
    <s v="yli 100 000"/>
  </r>
  <r>
    <s v="Palvelut"/>
    <s v="Plupaus_Keravan kaupunki elinkeinopalvelut_2020 (1).xlsx"/>
    <x v="54"/>
    <s v="Työllistymispalvelut"/>
    <s v="Seudullinen sähköinen Duuniportaali palvelu, jossa työnantajat ja työntekijät kohtaavat."/>
    <s v="Työvoimapalvelut"/>
    <x v="4"/>
    <s v="1.0"/>
    <m/>
    <s v="Myös luonnollisille henkilöille"/>
    <s v="Rekisteröityminen pohjautuu työnhakijan ja työnantajan vapaaehtoisuuteen."/>
    <m/>
    <x v="1"/>
    <s v="Uusimaa"/>
    <s v="20 001 - 40 000"/>
  </r>
  <r>
    <s v="Palvelut"/>
    <s v="Plupaus_2021_Oulun kaupunki.xlsx"/>
    <x v="15"/>
    <s v="Palvelut työnantajille"/>
    <s v="Yhteydenotot koskien: Rekrytointitarve, kesätyösetelipaikka ilmoitus, kesätyöpaikka ilmoitus, työkokeilupaikka ilmoitus."/>
    <s v="Työvoimapalvelut"/>
    <x v="4"/>
    <s v="0.5"/>
    <s v="Q2/2022"/>
    <s v="Vain elinkeinotoimintaa harjoittaville"/>
    <s v="OuluBot-kehitys"/>
    <m/>
    <x v="1"/>
    <s v="Pohjois-Pohjanmaa"/>
    <s v="yli 100 000"/>
  </r>
  <r>
    <s v="Palvelut"/>
    <s v="Plupaus_2021_Paimion kaupunkin vastaus.xlsx"/>
    <x v="33"/>
    <s v="Työvoimapalvelut"/>
    <m/>
    <s v="Työvoimapalvelut"/>
    <x v="4"/>
    <s v="0.3"/>
    <m/>
    <s v="Vain elinkeinotoimintaa harjoittaville"/>
    <s v="On otettu käyttöön valtakunnallisia palveluja joita kehitetään. Ei omia järjestelmiä. Palvelu on henkilökohtaista ja tapahtuu pääsääntöisesti kasvokkain."/>
    <s v="Työttömyysturvalaki (1290/2002)"/>
    <x v="1"/>
    <s v="Varsinais-Suomi"/>
    <s v="10 001 - 20 000"/>
  </r>
  <r>
    <s v="Palvelut"/>
    <s v="Plupaus_Tampereen_kaupunki_2020.xlsx"/>
    <x v="51"/>
    <s v="Työllistämisen neuvonta"/>
    <s v="Työnantajapuhelin- ja sähköposti, Yrittäjyysneuvonta"/>
    <s v="Työvoimapalvelut"/>
    <x v="4"/>
    <s v="0.5"/>
    <m/>
    <s v="Vain elinkeinotoimintaa harjoittaville"/>
    <m/>
    <m/>
    <x v="1"/>
    <s v="Pirkanmaa"/>
    <s v="yli 100 000"/>
  </r>
  <r>
    <s v="Palvelut"/>
    <s v="Plupaus_Tampereen_kaupunki_2020.xlsx"/>
    <x v="51"/>
    <s v="Työnvälityspalvelut"/>
    <s v="Avoimet paikat, rekryilmoitukset, työmarkkinatori (TE-palvelut), Ehdokasesittelyt"/>
    <s v="Työvoimapalvelut"/>
    <x v="4"/>
    <s v="0.9"/>
    <s v="Q4/2022"/>
    <s v="Myös luonnollisille henkilöille"/>
    <s v="Valtakunnallinen kehitys Työmarkkinatorin osalta, voidaan vaikuttaa paikallisesti osittain"/>
    <m/>
    <x v="1"/>
    <s v="Pirkanmaa"/>
    <s v="yli 100 000"/>
  </r>
  <r>
    <s v="Palvelut"/>
    <s v="Plupaus_THL_2021.xlsx"/>
    <x v="28"/>
    <s v="THL verkkokirjakauppa"/>
    <s v="THL verkkokirjakauppa. Kaikille avoin verkkokirjakauppa, josta voi ostaa Terveyden ja hyvinvoinnin laitoksen (THL) kustantamia julkaisuja. Terveyden ja hyvinvoinnin laitoksen verkkokirjakauppaa ylläpitää Kirjavälitys Oy. Palvelu on tarkoitettu kaikille, jotka haluavat ostaa THL:n julkaisuja. Verkkokaupasta voi ostaa kirjoja rekisteröitymättä asiakkaaksi, jos maksu tapahtuu ostohetkellä."/>
    <s v="Tämä oli kuntien täytettävänä, ei koske THL:ä"/>
    <x v="3"/>
    <s v="1.1"/>
    <m/>
    <s v="Myös luonnollisille henkilöille"/>
    <s v="Asiointi perustuu yleisiin verkkokauppakäytäntöhin. Palvelun tuotanto on ulkoistettu."/>
    <m/>
    <x v="0"/>
    <s v="Sosiaali- ja terveysministeriö"/>
    <s v=""/>
  </r>
  <r>
    <s v="Palvelut"/>
    <s v="PIR TET Vastaus YritysDigi.xlsx"/>
    <x v="63"/>
    <s v="TäsmäKoulutus"/>
    <s v="Palvelussa olemassaolevat työntekijät saavat työnantajan tarpeisiin räätälöityä ammatillista lisäkoulutusta, joka helpottaa uusien osaamisvaatimusten hallintaa."/>
    <s v="TäsmäKoulutus"/>
    <x v="5"/>
    <s v="0.5"/>
    <m/>
    <s v="Vain elinkeinotoimintaa harjoittaville"/>
    <m/>
    <m/>
    <x v="0"/>
    <s v="Työ- ja elinkeinoministeriö"/>
    <s v=""/>
  </r>
  <r>
    <s v="Palvelut"/>
    <s v="PLupaus_Oikeusrekisterikeskus_2021.xlsx"/>
    <x v="68"/>
    <s v="Täytäntöönpanotehtävät ja rekisterinpito: Aikaisemmin tilattujen otteiden/todistusten/päätösten katselu"/>
    <s v="Oikeusrekisterikeskuksesta aikaisemmin tilattujen asiakirjojen katselu sähköisen asioinnon portaalin kautta."/>
    <s v="Täytäntöönpanotehtävät ja rekisterinpito: Aikaisemmin tilattujen otteiden/todistusten/päätösten katselu"/>
    <x v="2"/>
    <s v="1.0"/>
    <m/>
    <s v="Myös luonnollisille henkilöille"/>
    <m/>
    <m/>
    <x v="0"/>
    <s v="Oikeusministeriö"/>
    <s v=""/>
  </r>
  <r>
    <s v="Palvelut"/>
    <s v="PLupaus_Oikeusrekisterikeskus_2021.xlsx"/>
    <x v="68"/>
    <s v="Täytäntöönpanotehtävät: Maksuajan hakeminen perintäasioille"/>
    <s v="Maksuajan hakeminen sakkorekisterissä oleville asioille"/>
    <s v="Täytäntöönpanotehtävät: Maksuajan hakeminen perintäasioille"/>
    <x v="3"/>
    <s v="1.0"/>
    <m/>
    <s v="Myös luonnollisille henkilöille"/>
    <m/>
    <m/>
    <x v="0"/>
    <s v="Oikeusministeriö"/>
    <s v=""/>
  </r>
  <r>
    <s v="Palvelut"/>
    <s v="PLupaus_Oikeusrekisterikeskus_2021.xlsx"/>
    <x v="68"/>
    <s v="Täytäntöönpanotehtävät: Omien perintäasioiden katselu"/>
    <s v="Sakkorekisterissä olevien omien asioiden katselu"/>
    <s v="Täytäntöönpanotehtävät: Omien perintäasioiden katselu"/>
    <x v="2"/>
    <s v="1.0"/>
    <m/>
    <s v="Myös luonnollisille henkilöille"/>
    <m/>
    <m/>
    <x v="0"/>
    <s v="Oikeusministeriö"/>
    <s v=""/>
  </r>
  <r>
    <s v="Palvelut"/>
    <s v="PLupaus_Oikeusrekisterikeskus_2021.xlsx"/>
    <x v="68"/>
    <s v="Täytäntöönpanotehtävät: Saldotodistus"/>
    <s v="Saldotodistus sakkorekisteristä"/>
    <s v="Täytäntöönpanotehtävät: Saldotodistus"/>
    <x v="2"/>
    <s v="1.0"/>
    <m/>
    <s v="Myös luonnollisille henkilöille"/>
    <m/>
    <m/>
    <x v="0"/>
    <s v="Oikeusministeriö"/>
    <s v=""/>
  </r>
  <r>
    <s v="Palvelut"/>
    <s v="PLupaus_Helsinginkaupunki_2021.xlsx"/>
    <x v="8"/>
    <s v="Uima-allastilojen ja uimarantojen terveellisyys"/>
    <s v="Uimarantojen sekä uimahallien ja muiden uima-altaiden veden laatua seurataan näytteitä tutkimalla."/>
    <s v="Uima-allastilojen ja uimarantojen terveellisyys"/>
    <x v="3"/>
    <s v="1.0"/>
    <m/>
    <m/>
    <m/>
    <m/>
    <x v="1"/>
    <s v="Uusimaa"/>
    <s v="yli 100 000"/>
  </r>
  <r>
    <s v="Palvelut"/>
    <s v="PLupaus_Helsinginkaupunki_2021.xlsx"/>
    <x v="8"/>
    <s v="Ulkoilmatapahtuman jätehuoltosuunnitelma ja loppuraportti"/>
    <s v="Yleisötilaisuuden, johon ennakoidaan osallistuvan yhtä aikaa yli 500 henkilöä, järjestäjän on toimitettava jätehuoltosuunnitelma kaupungin ympäristöpalveluille."/>
    <s v="Ulkoilmatapahtuman jätehuoltosuunnitelma ja loppuraportti"/>
    <x v="1"/>
    <s v="0.5"/>
    <m/>
    <m/>
    <m/>
    <s v="Terveydensuojelulaki (763/1994)"/>
    <x v="1"/>
    <s v="Uusimaa"/>
    <s v="yli 100 000"/>
  </r>
  <r>
    <s v="Palvelut"/>
    <s v="Plupaus_2021_Puolustusministeriö.xlsx"/>
    <x v="66"/>
    <s v="Ulkomaalaisomistuksen valvonnan asiointipalvelu"/>
    <s v="Lupa EU- ja ETA-alueen ulkopuolisten osatajien kiinteistön hankintaan."/>
    <s v="Ulkomaalaisomistuksen valvonnan asiointipalvelu"/>
    <x v="0"/>
    <s v="0.5"/>
    <s v="Q3/2022"/>
    <s v="Myös luonnollisille henkilöille"/>
    <s v="Asiakaspalvelutoiminto vaatii mahdollisesti osittain paperiasiointia."/>
    <m/>
    <x v="0"/>
    <s v="Puolustusministeriö"/>
    <s v=""/>
  </r>
  <r>
    <s v="Palvelut"/>
    <s v="PLupaus_Helsinginkaupunki_2021.xlsx"/>
    <x v="8"/>
    <s v="Ulkomainoslaitteet"/>
    <s v="Kun haluat sijoittaa yleiselle alueelle pysyvästi sellaisen mainoslaitteen, josta vuokraat mainostilaa yrittäjille, tarvitset siihen vuokrasopimuksen."/>
    <s v="Ulkomainoslaitteet"/>
    <x v="3"/>
    <s v="Ei digitoteutusta"/>
    <m/>
    <m/>
    <s v="Vain yksi toimija Helsingissä"/>
    <m/>
    <x v="1"/>
    <s v="Uusimaa"/>
    <s v="yli 100 000"/>
  </r>
  <r>
    <s v="Palvelut"/>
    <s v="Plupaus_2021_Rovaniemi (1).xlsx"/>
    <x v="18"/>
    <s v="Uutiskirje yrittäjille"/>
    <s v="Tiedotetaan alueen yrittäjille ajankohtaisista asioista, myös tapahtumista. Käytetään Hakosalo-järjestelmän Uutiskirje-osiota. Yhteystiedot haetaan Hakosalo-järjestelmän palveluhakemistosta."/>
    <s v="Uutiskirje"/>
    <x v="2"/>
    <s v="0.5"/>
    <s v="Myöhemmin"/>
    <s v="Vain elinkeinotoimintaa harjoittaville"/>
    <m/>
    <m/>
    <x v="1"/>
    <s v="Lappi"/>
    <s v="40 001 - 100 000"/>
  </r>
  <r>
    <s v="Palvelut"/>
    <s v="PLupaus_Porvoonkaupunki_2021.xlsx"/>
    <x v="6"/>
    <s v="Vahingonkorvaus katujen kunnossapidon laiminlyönnin vuoksi"/>
    <s v="Asiointi e-Porvoon kautta"/>
    <s v="Vahingonkorvaus katujen kunnossapidon laiminlyönnin vuoksi"/>
    <x v="1"/>
    <s v="1.0"/>
    <m/>
    <s v="Myös luonnollisille henkilöille"/>
    <m/>
    <s v="Laki kadun ja eräiden yleisten alueiden kunnossa- ja puhtaanapidosta (669/1978)"/>
    <x v="1"/>
    <s v="Uusimaa"/>
    <s v="40 001 - 100 000"/>
  </r>
  <r>
    <s v="Palvelut"/>
    <s v="PLupaus_Helsinginkaupunki_2021.xlsx"/>
    <x v="8"/>
    <s v="Vahingonkorvaushakemukset"/>
    <s v="Kaupunkiympäristön toimiala vastaa niistä vahingoista, joita kaupunkilaisille syntyy, jos katu ei ole liikennettä tyydyttävässä kunnossa."/>
    <s v="Vahingonkorvaushakemukset"/>
    <x v="3"/>
    <s v="0.5"/>
    <m/>
    <s v="Myös luonnollisille henkilöille"/>
    <m/>
    <s v="Laki kadun ja eräiden yleisten alueiden kunnossa- ja puhtaanapidosta (669/1978)"/>
    <x v="1"/>
    <s v="Uusimaa"/>
    <s v="yli 100 000"/>
  </r>
  <r>
    <s v="Palvelut"/>
    <s v="Traficom_Digipalvelulupaus_2021.XLSX"/>
    <x v="0"/>
    <s v="Vaihtoehtoiset vaatimusten täyttämisen menetelmät (AltMoC)"/>
    <s v="Lentotoiminnan harjoittajat, lentotoiminnan koulutusorganisaatiot, lentopaikan pitäjät, asematasopalvelujen tarjoajat, lennonvarmistuspalvelun tarjoajat ja lennonjohtajien koulutusorganisaatiot voivat esittää Traficomille vaihtoehtoista tapaa täyttää toiminnalle asetetun asetuksen vaatimukset,"/>
    <s v="Vaihtoehtoiset vaatimusten täyttämisen menetelmät (AltMoC)"/>
    <x v="0"/>
    <s v="0.3"/>
    <s v="Myöhemmin"/>
    <s v="Vain elinkeinotoimintaa harjoittaville"/>
    <s v="Yleinen taloudellinen tilanne"/>
    <m/>
    <x v="0"/>
    <s v="Liikenne- ja viestintäministeriö"/>
    <s v=""/>
  </r>
  <r>
    <s v="Palvelut"/>
    <s v="Traficom_Digipalvelulupaus_2021.XLSX"/>
    <x v="0"/>
    <s v="Vakavaraisuuden osoittaminen"/>
    <s v="Selvitys, jolla tavara- tai henkilöliikenneluvan hakija voi osoittaa täyttävänsä vakavaraisuusvaatimuksen."/>
    <s v="Vakavaraisuuden osoittaminen"/>
    <x v="3"/>
    <s v="0.5"/>
    <s v="Myöhemmin"/>
    <s v="Vain elinkeinotoimintaa harjoittaville"/>
    <s v="Yleinen taloudellinen tilanne"/>
    <m/>
    <x v="0"/>
    <s v="Liikenne- ja viestintäministeriö"/>
    <s v=""/>
  </r>
  <r>
    <s v="Palvelut"/>
    <s v="Liite_1_YritysDigi-hankkeen_palvelulupaus_digitaalisten_palvelujen_t.XLSX"/>
    <x v="50"/>
    <s v="Vakuudenasettamisvelvollisten raportointi"/>
    <s v="Matka-alan yritykset voivat itse tallentaa KKV:lle raportoitavat tiedot KKV:n Valma-palveluun lähettämisen sijaan."/>
    <s v="Vakuudenasettamisvelvollisten raportointi"/>
    <x v="1"/>
    <s v="0.5"/>
    <s v="Q4/2022"/>
    <s v="Vain elinkeinotoimintaa harjoittaville"/>
    <m/>
    <m/>
    <x v="0"/>
    <s v="Työ- ja elinkeinoministeriö"/>
    <s v=""/>
  </r>
  <r>
    <s v="Palvelut"/>
    <s v="Palvelulupaus_2021_Verohallinto.xlsx"/>
    <x v="7"/>
    <s v="Valmisteveroilmoitus"/>
    <s v="Voit antaa ennakkoilmoituksia, valmisteveroilmoituksia, sähkönmyyjän luovutustietoilmoituksia, tehdä palautushakemuksia ja maksaa valmisteveron suorituksia sekä selailla omia aikaisempia valmisteverotietoja OmaVerossa."/>
    <s v="Valmisteveroilmoitus"/>
    <x v="1"/>
    <s v="1.1"/>
    <m/>
    <s v="Myös luonnollisille henkilöille"/>
    <m/>
    <m/>
    <x v="0"/>
    <s v="Valtiovarainministeriö"/>
    <s v=""/>
  </r>
  <r>
    <s v="Palvelut"/>
    <s v="Palvelulupaus_2021_Verohallinto.xlsx"/>
    <x v="7"/>
    <s v="Valmisteveronalaisten tuotteiden verottomien siirtojen ilmoituspalvelu"/>
    <s v="EMCS on sähköinen järjestelmä, jonka avulla valvotaan EU:ssa yhdenmukaistetun valmisteveron alaisten tuotteiden eli alkoholin, alkoholijuomien, tupakan ja nestemäisten energiatuotteiden verottomuusjärjestelmässä tapahtuvia siirtoja."/>
    <s v="Valmisteveronalaisten tuotteiden verottomien siirtojen ilmoituspalvelu"/>
    <x v="1"/>
    <s v="1.1"/>
    <m/>
    <s v="Vain elinkeinotoimintaa harjoittaville"/>
    <m/>
    <m/>
    <x v="0"/>
    <s v="Valtiovarainministeriö"/>
    <s v=""/>
  </r>
  <r>
    <s v="Palvelut"/>
    <s v="Palvelulupaus_2021_Verohallinto.xlsx"/>
    <x v="7"/>
    <s v="Valmisteverotuksen tuensaajarekisteri"/>
    <s v="Teollisuusyrityksen pitää rekisteröityä tuensaajaksi, jos yritykselle ei makseta tukea veronpalautuksena vaan yritys saa tuen suoraan verotuksen yhteydessä alempana verotasona. Tässä palvelussa voit rekisteröityä sähköiseen valmisteverotuksen tuensaajarekisteriin."/>
    <s v="Valmisteverotuksen tuensaajarekisteri"/>
    <x v="1"/>
    <s v="1.1"/>
    <m/>
    <s v="Vain elinkeinotoimintaa harjoittaville"/>
    <m/>
    <m/>
    <x v="0"/>
    <s v="Valtiovarainministeriö"/>
    <s v=""/>
  </r>
  <r>
    <s v="Palvelut"/>
    <s v="PLupaus_Digi- ja väestötietovirasto_2021.xlsx"/>
    <x v="35"/>
    <s v="Valtuudet-palvelu"/>
    <s v="Palvelun avulla voidaan tarkistaa, onko henkilöllä tai yrityksellä valtuus, valtakirja ja oikeus asioida sähköisesti toisen henkilön tai edustamansa yrityksen puolesta."/>
    <s v="Valtuudet-palvelu"/>
    <x v="2"/>
    <s v="1.0"/>
    <m/>
    <s v="Myös luonnollisille henkilöille"/>
    <m/>
    <m/>
    <x v="0"/>
    <s v="Valtiovarainministeriö"/>
    <s v=""/>
  </r>
  <r>
    <s v="Palvelut"/>
    <s v="Plupaus_2021_Tulli.xlsx"/>
    <x v="1"/>
    <s v="Valtuutettu talouden toimija"/>
    <s v="AEO-toimija on saanut Tullin turvallisuustodistuksen tullaus- ja logistiikkatoiminnoilleen ja on sen vuoksi oikeutettu etuihin koko EU:n alueella."/>
    <s v="Valtuutettu talouden toimija"/>
    <x v="0"/>
    <s v="1.1"/>
    <m/>
    <s v="Vain elinkeinotoimintaa harjoittaville"/>
    <m/>
    <m/>
    <x v="0"/>
    <s v="Valtiovarainministeriö"/>
    <s v=""/>
  </r>
  <r>
    <s v="Palvelut"/>
    <s v="Plupaus_2021_Tulli.xlsx"/>
    <x v="1"/>
    <s v="Valtuutetun lähettäjän lupa"/>
    <s v="Valtuutettu lähettäjä on unionin passituksen yksinkertaistetun luvan saanut yritys."/>
    <s v="Valtuutetun lähettäjän lupa"/>
    <x v="0"/>
    <s v="1.1"/>
    <m/>
    <s v="Vain elinkeinotoimintaa harjoittaville"/>
    <m/>
    <m/>
    <x v="0"/>
    <s v="Valtiovarainministeriö"/>
    <s v=""/>
  </r>
  <r>
    <s v="Palvelut"/>
    <s v="Plupaus_2021_Tulli.xlsx"/>
    <x v="1"/>
    <s v="Valtuutetun viejän lupa"/>
    <s v="Yritys voi itse laatia kauppalasku- ja alkuperäilmoituksia sekä vahvistaa A.TR-tavaratodistuksia."/>
    <s v="Valtuutetun viejän lupa"/>
    <x v="0"/>
    <s v="0.5"/>
    <s v="Q4/2022"/>
    <s v="Vain elinkeinotoimintaa harjoittaville"/>
    <m/>
    <m/>
    <x v="0"/>
    <s v="Valtiovarainministeriö"/>
    <s v=""/>
  </r>
  <r>
    <s v="Palvelut"/>
    <s v="Traficom_Digipalvelulupaus_2021.XLSX"/>
    <x v="0"/>
    <s v="Valvotun edustajan hyväksynnän hakeminen"/>
    <s v="Yritys  hakee valvotun edustajan hyväksyntää Traficomilta"/>
    <s v="Valvotun edustajan hyväksynnän hakeminen"/>
    <x v="0"/>
    <s v="Ei digitoteutusta"/>
    <s v="Myöhemmin"/>
    <s v="Vain elinkeinotoimintaa harjoittaville"/>
    <s v="Yleinen taloudellinen tilanne"/>
    <m/>
    <x v="0"/>
    <s v="Liikenne- ja viestintäministeriö"/>
    <s v=""/>
  </r>
  <r>
    <s v="Palvelut"/>
    <s v="Traficom_Digipalvelulupaus_2021.XLSX"/>
    <x v="0"/>
    <s v="Valvotun teoriakokeen järjestäjän hyväksyntä"/>
    <s v="Toimija voi hakeutua miehittämättömien ilma-alusten kauko-ohjaajien valvottujen lisäteoriakokeiden järjestäjäksi"/>
    <s v="Valvotun teoriakokeen järjestäjän hyväksyntä"/>
    <x v="0"/>
    <s v="0.3"/>
    <s v="Myöhemmin"/>
    <s v="Myös luonnollisille henkilöille"/>
    <s v="Yleinen taloudellinen tilanne"/>
    <m/>
    <x v="0"/>
    <s v="Liikenne- ja viestintäministeriö"/>
    <s v=""/>
  </r>
  <r>
    <s v="Palvelut"/>
    <s v="Traficom_Digipalvelulupaus_2021.XLSX"/>
    <x v="0"/>
    <s v="Valvotun toimittajan hyväksynnän hakeminen"/>
    <s v="Yritys  hakee valvotun toimittajan hyväksyntää Traficomilta"/>
    <s v="Valvotun toimittajan hyväksynnän hakeminen"/>
    <x v="0"/>
    <s v="Ei digitoteutusta"/>
    <s v="Myöhemmin"/>
    <s v="Vain elinkeinotoimintaa harjoittaville"/>
    <s v="Yleinen taloudellinen tilanne"/>
    <m/>
    <x v="0"/>
    <s v="Liikenne- ja viestintäministeriö"/>
    <s v=""/>
  </r>
  <r>
    <s v="Palvelut"/>
    <s v="PLupaus_Tuusulan-Elinvoima-asuminen-ja-kehittaminen-palveluyksikkö_2020.xlsx"/>
    <x v="64"/>
    <s v="Vapaiden yritystonttien hakemisto"/>
    <s v="Tarpeisiin sopivan yritystontin löytäminen"/>
    <s v="Vapaat toimitilat"/>
    <x v="3"/>
    <s v="0.3"/>
    <s v="Q2/2021"/>
    <s v="Vain elinkeinotoimintaa harjoittaville"/>
    <m/>
    <m/>
    <x v="1"/>
    <s v="Uusimaa"/>
    <s v="20 001 - 40 000"/>
  </r>
  <r>
    <s v="Palvelut"/>
    <s v="Vihdin kunnan YritysDigi VM palvelulupaus 2021.xlsx"/>
    <x v="55"/>
    <s v="Toimitilapalvelut"/>
    <s v="Vapaista toimitiloista tiedottaminen"/>
    <s v="Vapaat toimitilat"/>
    <x v="3"/>
    <s v="1.0"/>
    <m/>
    <s v="Myös luonnollisille henkilöille"/>
    <m/>
    <m/>
    <x v="1"/>
    <s v="Uusimaa"/>
    <s v="20 001 - 40 000"/>
  </r>
  <r>
    <s v="Palvelut"/>
    <s v="Vihdin kunnan YritysDigi VM palvelulupaus 2021.xlsx"/>
    <x v="55"/>
    <s v="Tonttipalvelut"/>
    <s v="Vapaista yritystonteista tiedottaminen"/>
    <s v="Vapaat toimitilat"/>
    <x v="3"/>
    <s v="1.0"/>
    <m/>
    <s v="Myös luonnollisille henkilöille"/>
    <m/>
    <m/>
    <x v="1"/>
    <s v="Uusimaa"/>
    <s v="20 001 - 40 000"/>
  </r>
  <r>
    <s v="Palvelut"/>
    <s v="Traficom_Digipalvelulupaus_2021.XLSX"/>
    <x v="0"/>
    <s v="Vapautus ajoneuvoveron perusverosta"/>
    <s v="Traficomin tai Poliisin myöntämän pysäköintiluvan perusteella voidaan myöntää vapautus ajoneuvoveron perusverosta."/>
    <s v="Vapautus ajoneuvoveron perusverosta"/>
    <x v="0"/>
    <s v="1.0"/>
    <m/>
    <s v="Myös luonnollisille henkilöille"/>
    <m/>
    <m/>
    <x v="0"/>
    <s v="Liikenne- ja viestintäministeriö"/>
    <s v=""/>
  </r>
  <r>
    <s v="Palvelut"/>
    <s v="PLupaus_Helsinginkaupunki_2021.xlsx"/>
    <x v="8"/>
    <s v="Vapautus vesihuoltolaitoksen hulevesiviemäriin liittämisestä"/>
    <s v="Hulevesiverkkoon liittymisestä voi hakea vapautusta."/>
    <s v="Vapautus vesi- ja viemäriverkostoon liittymisestä."/>
    <x v="3"/>
    <s v="Ei digitoteutusta"/>
    <m/>
    <m/>
    <m/>
    <s v="Vesihuoltolaki (119/2001)"/>
    <x v="1"/>
    <s v="Uusimaa"/>
    <s v="yli 100 000"/>
  </r>
  <r>
    <s v="Palvelut"/>
    <s v="PLupaus_Helsinginkaupunki_2021.xlsx"/>
    <x v="8"/>
    <s v="Vapautushakemus vesi- ja viemäriverkkoon liittymisestä "/>
    <s v="Vesi- ja viemäriverkkoon liittymisestä voi hakea vapautusta."/>
    <s v="Vapautus vesi- ja viemäriverkostoon liittymisestä."/>
    <x v="3"/>
    <s v="Ei digitoteutusta"/>
    <m/>
    <m/>
    <m/>
    <s v="Vesihuoltolaki (119/2001)"/>
    <x v="1"/>
    <s v="Uusimaa"/>
    <s v="yli 100 000"/>
  </r>
  <r>
    <s v="Palvelut"/>
    <s v="Plupaus_Kuopio_2021.xlsx"/>
    <x v="2"/>
    <s v="Vapautus vesi- ja viemäriverkostoon liittymisestä."/>
    <s v="Vapautus vesi- ja viemäriverkostoon liittymisestä"/>
    <s v="Vapautus vesi- ja viemäriverkostoon liittymisestä."/>
    <x v="0"/>
    <s v="0.3"/>
    <s v="Q4/2022"/>
    <s v="Myös luonnollisille henkilöille"/>
    <s v="Lupapistettä ei ole otettu käyttöön, koska hakemus sisältää niin paljon salassa pidettäviä asioita. Tämän takia hakemusta ei voi laittaa lupapisteen kautta lausunnoille. Asiakkaat ovat useimmiten iäkkäitä ihmisiä, jolloin digipalvelut eivät ole heidän saavutettavissa."/>
    <s v="Vesihuoltolaki (119/2001)"/>
    <x v="1"/>
    <s v="Pohjois-Savo"/>
    <s v="yli 100 000"/>
  </r>
  <r>
    <s v="Palvelut"/>
    <s v="PLupaus_Pyhäjärvi_2021.xlsx"/>
    <x v="16"/>
    <s v="Vapautus viemäriverkostoon tai talousvesijohtoon liittymisestä"/>
    <m/>
    <s v="Vapautus vesi- ja viemäriverkostoon liittymisestä."/>
    <x v="0"/>
    <s v="0.3"/>
    <s v="Q4/2022"/>
    <s v="Myös luonnollisille henkilöille"/>
    <m/>
    <s v="Vesihuoltolaki (119/2001)"/>
    <x v="1"/>
    <s v="Pohjois-Pohjanmaa"/>
    <s v="alle 6001"/>
  </r>
  <r>
    <s v="Palvelut"/>
    <s v="Plupaus_2021_Ylöjärven kaupunki.xlsx"/>
    <x v="32"/>
    <s v="Vesihuoltolain mukainen vapautushakemus"/>
    <s v="Vesihuoltolain mukainen vapautushakemus hoidetaan kokonaisuudessaan Lupapiste -palvelussa&quot;&quot;"/>
    <s v="Vapautus vesi- ja viemäriverkostoon liittymisestä."/>
    <x v="0"/>
    <s v="yli 1.1"/>
    <m/>
    <s v="Myös luonnollisille henkilöille"/>
    <m/>
    <s v="Vesihuoltolaki (119/2001)"/>
    <x v="1"/>
    <s v="Pirkanmaa"/>
    <s v="20 001 - 40 000"/>
  </r>
  <r>
    <s v="Palvelut"/>
    <s v="Palvelulupaus_2021_Verohallinto.xlsx"/>
    <x v="7"/>
    <s v="Varainsiirtoveroilmoitus"/>
    <s v="Voit ilmoittaa ja maksaa varainsiirtoveron OmaVero-palvelussa. Kiinteistövälittäjä ja arvopaperikauppiaan on annettava varainsiirtoveroilmoitus sähköisesti VeroAPI-rajapinnan kautta tai Lomake.fi:ssä."/>
    <s v="Varainsiirtoveroilmoitus"/>
    <x v="1"/>
    <s v="yli 1.1"/>
    <m/>
    <s v="Myös luonnollisille henkilöille"/>
    <m/>
    <m/>
    <x v="0"/>
    <s v="Valtiovarainministeriö"/>
    <s v=""/>
  </r>
  <r>
    <s v="Palvelut"/>
    <s v="Plupaus_2021_Tukes.xlsx"/>
    <x v="10"/>
    <s v="Varausilmoitus"/>
    <m/>
    <s v="Varausilmoitus (kaivosasiointi)"/>
    <x v="1"/>
    <s v="0.5"/>
    <s v="Q3/2022"/>
    <s v="Vain elinkeinotoimintaa harjoittaville"/>
    <s v="Henkilö- ja raharesurssit. Viraston päässä prosessien monimutkaisuus täytyy huomioida kehittämisessä."/>
    <m/>
    <x v="0"/>
    <s v="Työ- ja elinkeinoministeriö"/>
    <s v=""/>
  </r>
  <r>
    <s v="Palvelut"/>
    <s v="PLupaus_Porvoonkaupunki_2021.xlsx"/>
    <x v="6"/>
    <s v="Varhaiskasvatuksen palveluseteli yksityiseen päiväkotitoimintaan"/>
    <s v="Varhaiskasvatuksen palveluseteli yksityiseen päiväkotitoimintaan"/>
    <s v="Varhaiskasvatuksen palveluseteli yksityiseen päiväkotitoimintaan"/>
    <x v="5"/>
    <s v="1.1"/>
    <m/>
    <s v="Vain elinkeinotoimintaa harjoittaville"/>
    <m/>
    <m/>
    <x v="1"/>
    <s v="Uusimaa"/>
    <s v="40 001 - 100 000"/>
  </r>
  <r>
    <s v="Palvelut"/>
    <s v="Plupaus_Mäntt-Vilppula_2020.xlsx"/>
    <x v="67"/>
    <s v="Varhaiskasvatus"/>
    <s v="Sähköiset hakemukset"/>
    <s v="Varhaiskasvatus"/>
    <x v="3"/>
    <s v="0.5"/>
    <s v="Q2/2021"/>
    <s v="Myös luonnollisille henkilöille"/>
    <m/>
    <m/>
    <x v="1"/>
    <s v="Pirkanmaa"/>
    <s v="6 001 - 10000"/>
  </r>
  <r>
    <s v="Palvelut"/>
    <s v="PLupaus_Digi- ja väestötietovirasto_2021.xlsx"/>
    <x v="35"/>
    <s v="Varmenteet (toimikortit ja varmenteet)"/>
    <s v="Varmennepalvelut kansalaisille, organisaatioille sekä sosiaali- ja terveydenhuoltosektorille"/>
    <s v="Varmenteet (toimikortit ja varmenteet)"/>
    <x v="0"/>
    <s v="0.9"/>
    <s v="Myöhemmin"/>
    <s v="Vain elinkeinotoimintaa harjoittaville"/>
    <s v="Palvelu digitalisoitu lukuun ottamatta pienasiakasprosessia, jonka digitalisointi  ylittää merkittävästi kustannuksista saatavat hyödyt."/>
    <m/>
    <x v="0"/>
    <s v="Valtiovarainministeriö"/>
    <s v=""/>
  </r>
  <r>
    <s v="Palvelut"/>
    <s v="PLupaus_Helsinginkaupunki_2021.xlsx"/>
    <x v="8"/>
    <s v="Ilmoitus vedenjakelualueesta"/>
    <m/>
    <s v="Vedenjakelualueesta ilmoittaminen"/>
    <x v="1"/>
    <s v="0.5"/>
    <m/>
    <m/>
    <s v="Pieni volyymi"/>
    <s v="Terveydensuojelulaki (763/1994)"/>
    <x v="1"/>
    <s v="Uusimaa"/>
    <s v="yli 100 000"/>
  </r>
  <r>
    <s v="Palvelut"/>
    <s v="PLupaus_Porvoonkaupunki_2021.xlsx"/>
    <x v="6"/>
    <s v="Ilmoitus vedenjakelualueesta"/>
    <s v="Talousvettä toimittavan laitoksen, jolla ei ole omaa vedenhankintaa, sekä kiinteistöjen yhteisen talousvesikaivon haltijan tulee ilmoittaa vedenjakelualueen perustamisesta tai muuttamisesta 30 vrk ennen toiminnan aloittamista. Myös lopettamisesta ilmoitettava."/>
    <s v="Vedenjakelualueesta ilmoittaminen"/>
    <x v="1"/>
    <s v="0.5"/>
    <s v="Myöhemmin"/>
    <s v="Myös luonnollisille henkilöille"/>
    <s v="Digitalisoinnin kehittäminen valtion tietojärjestelmässä on riippuvainen valtion panostuksista."/>
    <s v="Terveydensuojelulaki (763/1994)"/>
    <x v="1"/>
    <s v="Uusimaa"/>
    <s v="40 001 - 100 000"/>
  </r>
  <r>
    <s v="Palvelut"/>
    <s v="Plupaus_2021_Rovaniemi (1).xlsx"/>
    <x v="18"/>
    <s v="Talousvettä toimittavan laitoksen hyväksyminen"/>
    <s v="Hakemus vesilaitoksen toiminnan hyväksymisestä terveydensuojeluviranomaiselle Rovakaaren ympäristöterveydenhuollon toiminta-alueella (Rovaniemi, Ranua, Pello, Ylitornio, Kolari). Hakemus on tehtävä talousveden toimittamisesta ja vedenoton, vedenkäsittelyn, veden laadun tai jakelun olennaisesta muuttamisesta."/>
    <s v="Vedenjakelualueesta ilmoittaminen"/>
    <x v="0"/>
    <s v="0.5"/>
    <s v="Myöhemmin"/>
    <s v="Vain elinkeinotoimintaa harjoittaville"/>
    <s v="ei tietoa milloin asioinnin aloitus siirtyy valtakunnalliseen ympäristöterveydenhuollon sähköiseen ilmoituspalveluun ILPPAan (Ruokavirasto).  ilppa.fi"/>
    <s v="Terveydensuojelulaki (763/1994)"/>
    <x v="1"/>
    <s v="Lappi"/>
    <s v="40 001 - 100 000"/>
  </r>
  <r>
    <s v="Palvelut"/>
    <s v="Plupaus_2021_Rovaniemi (1).xlsx"/>
    <x v="18"/>
    <s v="Ilmoitus talousveden toimittamisesta tai käytöstä vedenjakelualueella"/>
    <s v="Ilmoitetaan Rovakaaren ympäristöterveydenhuollon toiminta-alueella (Rovaniemi, Ranua, Pello, Ylitornio, Kolari) pelkkä talousveden toimittaminen tai ottaminen omilla laitteilla ja käyttäminen sitä osana julkista tai kaupallista toimintaa."/>
    <s v="Vedenjakelualueesta ilmoittaminen"/>
    <x v="0"/>
    <s v="Ei digitoteutusta"/>
    <s v="Myöhemmin"/>
    <s v="Vain elinkeinotoimintaa harjoittaville"/>
    <s v="ei tietoa milloin asioinnin aloitus siirtyy valtakunnalliseen ympäristöterveydenhuollon sähköiseen ilmoituspalveluun ILPPAan (Ruokavirasto).  ilppa.fi"/>
    <s v="Terveydensuojelulaki (763/1994)"/>
    <x v="1"/>
    <s v="Lappi"/>
    <s v="40 001 - 100 000"/>
  </r>
  <r>
    <s v="Palvelut"/>
    <s v="Traficom_Digipalvelulupaus_2021.XLSX"/>
    <x v="0"/>
    <s v="Veneen erityistunnuksen varaaminen"/>
    <s v="Asiakas saa halutessaan vesikulkuneuvolle haluamansa vapaan rekisteritunnuksen maksua vastaan. Tunnuksen voi varata etukäteen. "/>
    <s v="Veneen erityistunnuksen varaaminen"/>
    <x v="1"/>
    <s v="0.3"/>
    <s v="Myöhemmin"/>
    <s v="Myös luonnollisille henkilöille"/>
    <s v="Tulee tarkistaa useasta järjestelmästä, onko tunnus vapaa."/>
    <m/>
    <x v="0"/>
    <s v="Liikenne- ja viestintäministeriö"/>
    <s v=""/>
  </r>
  <r>
    <s v="Palvelut"/>
    <s v="Traficom_Digipalvelulupaus_2021.XLSX"/>
    <x v="0"/>
    <s v="Veneen rekisteriotteen tilaus"/>
    <s v="Asiakas voi tilata mistä tahansa vesikulkuneuvosta allekirjoitetun ja leimatun rekisteriotteen.  Ilman leimaa ja allekirjoitusta tämän voi tulostaa jo sähköisenä. "/>
    <s v="Veneen rekisteriotteen tilaus"/>
    <x v="2"/>
    <s v="0.3"/>
    <s v="Myöhemmin"/>
    <s v="Myös luonnollisille henkilöille"/>
    <s v="Yleinen taloudellinen tilanne"/>
    <m/>
    <x v="0"/>
    <s v="Liikenne- ja viestintäministeriö"/>
    <s v=""/>
  </r>
  <r>
    <s v="Palvelut"/>
    <s v="Traficom_Digipalvelulupaus_2021.XLSX"/>
    <x v="0"/>
    <s v="Veneen rekisteritunnuksen siirtäminen"/>
    <s v="Asiakas voi siirtää rekisteritunnuksen veneeltä toiselle maksua vastaan."/>
    <s v="Veneen rekisteritunnuksen siirtäminen"/>
    <x v="1"/>
    <s v="0.3"/>
    <s v="Myöhemmin"/>
    <s v="Myös luonnollisille henkilöille"/>
    <s v="Yleinen taloudellinen tilanne"/>
    <m/>
    <x v="0"/>
    <s v="Liikenne- ja viestintäministeriö"/>
    <s v=""/>
  </r>
  <r>
    <s v="Palvelut"/>
    <s v="Traficom_Digipalvelulupaus_2021.XLSX"/>
    <x v="0"/>
    <s v="Veneen tietojen muuttaminen"/>
    <s v="Asiakas voi muuttaa veneen tietoja rekisteriin. "/>
    <s v="Veneen tietojen muuttaminen"/>
    <x v="1"/>
    <s v="1.0"/>
    <m/>
    <s v="Myös luonnollisille henkilöille"/>
    <m/>
    <m/>
    <x v="0"/>
    <s v="Liikenne- ja viestintäministeriö"/>
    <s v=""/>
  </r>
  <r>
    <s v="Palvelut"/>
    <s v="Traficom_Digipalvelulupaus_2021.XLSX"/>
    <x v="0"/>
    <s v="Veneilyjärjestön laatukäsikirjan auditointi"/>
    <s v="Veneilyjärjestön laatukäsikirjan auditointi."/>
    <s v="Veneilyjärjestön laatukäsikirjan auditointi"/>
    <x v="0"/>
    <s v="Ei digitoteutusta"/>
    <s v="Myöhemmin"/>
    <m/>
    <s v="Yleinen taloudellinen tilanne"/>
    <m/>
    <x v="0"/>
    <s v="Liikenne- ja viestintäministeriö"/>
    <s v=""/>
  </r>
  <r>
    <s v="Palvelut"/>
    <s v="PLupaus_Porvoonkaupunki_2021.xlsx"/>
    <x v="6"/>
    <s v="Venepaikkahakemus"/>
    <s v="Kaupungin venepaikat ovat vuokrattavissa"/>
    <s v="Venepaikkahakemus"/>
    <x v="0"/>
    <s v="1.0"/>
    <m/>
    <s v="Myös luonnollisille henkilöille"/>
    <m/>
    <m/>
    <x v="1"/>
    <s v="Uusimaa"/>
    <s v="40 001 - 100 000"/>
  </r>
  <r>
    <s v="Palvelut"/>
    <s v="Plupaus_2021_Tulli.xlsx"/>
    <x v="1"/>
    <s v="Venäjän puutullikiintiöluvan hakeminen"/>
    <s v="Tuoja voi hakea alennettua vientitullia Venäjältä EU:hun tuotavalle kuuselle ja männylle."/>
    <s v="Venäjän puutullikiintiöluvan hakeminen"/>
    <x v="0"/>
    <s v="0.5"/>
    <s v="Myöhemmin"/>
    <s v="Vain elinkeinotoimintaa harjoittaville"/>
    <m/>
    <m/>
    <x v="0"/>
    <s v="Valtiovarainministeriö"/>
    <s v=""/>
  </r>
  <r>
    <s v="Palvelut"/>
    <s v="SLHK-Palvelulupaus2021.xlsx"/>
    <x v="45"/>
    <s v="Verkkolaskutus"/>
    <s v="Liiketilojen ja vuokrahuoneistojen vuokrat, palvelumyynti ja ostot"/>
    <s v="Verkkolaskutus"/>
    <x v="3"/>
    <s v="0.5"/>
    <s v="Q3/2022"/>
    <s v="Myös luonnollisille henkilöille"/>
    <m/>
    <m/>
    <x v="0"/>
    <s v="Opetus- ja kulttuuriministeriö"/>
    <s v=""/>
  </r>
  <r>
    <s v="Palvelut"/>
    <s v="Traficom_Digipalvelulupaus_2021.XLSX"/>
    <x v="0"/>
    <s v="Verkkotietopiste"/>
    <s v="Verkkotietopiste.fi -palvelusta voi hakea tietoa verkkojen rakentamissuunnitelmista yhteisrakentamisen sopimiseksi. Lisäksi palvelusta saa tietoa siitä, keillä verkkotoimijoilla voi olla verkkoja haetulla alueella."/>
    <s v="Verkkotietopiste"/>
    <x v="2"/>
    <s v="1.0"/>
    <m/>
    <s v="Myös luonnollisille henkilöille"/>
    <m/>
    <m/>
    <x v="0"/>
    <s v="Liikenne- ja viestintäministeriö"/>
    <s v=""/>
  </r>
  <r>
    <s v="Palvelut"/>
    <s v="Traficom_Digipalvelulupaus_2021.XLSX"/>
    <x v="0"/>
    <s v="Verkkotunnusvälittäjän tietoturvaloukkausilmoitus"/>
    <s v="Lakisääteinen velvoite ilmoittaa verkkotunnusvälitystoimintaan kohdistuvasta tietoturvaloukkauksesta. Yhteinen palvelu KTK:n kanssa. Asiointipalvelun osalta ei ole kehittämistarvetta."/>
    <s v="Verkkotunnusvälittäjän tietoturvaloukkausilmoitus"/>
    <x v="1"/>
    <s v="0.5"/>
    <m/>
    <s v="Myös luonnollisille henkilöille"/>
    <m/>
    <m/>
    <x v="0"/>
    <s v="Liikenne- ja viestintäministeriö"/>
    <s v=""/>
  </r>
  <r>
    <s v="Palvelut"/>
    <s v="Plupaus_2021_Tulli.xlsx"/>
    <x v="1"/>
    <s v="Verohuojennuksen hakeminen"/>
    <s v="Yritys voi hakea veronhuojennusta, jos Tulli on kantanut arvonlisäveron tai valmisteveron tullauksen yhteydessä tai väylämaksua."/>
    <s v="Verohuojennuksen hakeminen"/>
    <x v="0"/>
    <s v="0.5"/>
    <s v="Myöhemmin"/>
    <s v="Myös luonnollisille henkilöille"/>
    <m/>
    <m/>
    <x v="0"/>
    <s v="Valtiovarainministeriö"/>
    <s v=""/>
  </r>
  <r>
    <s v="Palvelut"/>
    <s v="Palvelulupaus_2021_Verohallinto.xlsx"/>
    <x v="7"/>
    <s v="Veroilmoitus, tuloverotus"/>
    <s v="Voit antaa ilmoituksen toiminnan tuloista ja menoista OmaVerossa, Ilmoitin.fi-palvelussa tai rajapinnan kautta. OmaVerossa voi myös hakea lisäaikaa veroilmoituksen antamiseen."/>
    <s v="Veroilmoitus, tuloverotus"/>
    <x v="1"/>
    <s v="yli 1.1"/>
    <m/>
    <s v="Myös luonnollisille henkilöille"/>
    <m/>
    <m/>
    <x v="0"/>
    <s v="Valtiovarainministeriö"/>
    <s v=""/>
  </r>
  <r>
    <s v="Palvelut"/>
    <s v="Palvelulupaus_2021_Verohallinto.xlsx"/>
    <x v="7"/>
    <s v="Verojen maksaminen"/>
    <s v="Voit maksaa verosi OmaVerossa. Jos maksat veron OmaVeron kautta, maksupäivä on aina kuluva päivä, jota ei voi muuttaa. Maksu näkyy OmaVerossa yleensä 1–2 arkipäivän kuluttua maksusta."/>
    <s v="Verojen maksaminen"/>
    <x v="3"/>
    <s v="1.1"/>
    <m/>
    <s v="Myös luonnollisille henkilöille"/>
    <m/>
    <m/>
    <x v="0"/>
    <s v="Valtiovarainministeriö"/>
    <s v=""/>
  </r>
  <r>
    <s v="Palvelut"/>
    <s v="Palvelulupaus_2021_Verohallinto.xlsx"/>
    <x v="7"/>
    <s v="Työkorvaus verokortti arvolisäverovelvolliselle tai ei-arvonlisäverovelvolliselle"/>
    <s v="Verokortti"/>
    <s v="Verokortti"/>
    <x v="1"/>
    <s v="1.1"/>
    <m/>
    <s v="Myös luonnollisille henkilöille"/>
    <m/>
    <m/>
    <x v="0"/>
    <s v="Valtiovarainministeriö"/>
    <s v=""/>
  </r>
  <r>
    <s v="Palvelut"/>
    <s v="Palvelulupaus_2021_Verohallinto.xlsx"/>
    <x v="7"/>
    <s v="Veronumerorekisteröinti"/>
    <s v="Ammatinharjoittaja voi merkitä veronumeron rekisteriin OmaVerossa. Yritys tai yhteisö voi työnantajana hakea työntekijöilleen veronumerot OmaVerosta tai Ilmoitin.fi-palvelun kautta."/>
    <s v="Veronumerorekisteröinti"/>
    <x v="1"/>
    <s v="1.1"/>
    <m/>
    <s v="Myös luonnollisille henkilöille"/>
    <m/>
    <m/>
    <x v="0"/>
    <s v="Valtiovarainministeriö"/>
    <s v=""/>
  </r>
  <r>
    <s v="Palvelut"/>
    <s v="Palvelulupaus_2021_Verohallinto.xlsx"/>
    <x v="7"/>
    <s v="Verovelkatodistus"/>
    <s v="Yritys tai yhteisö voi tilata verovelkatodistuksen OmaVerosta tai sähköisellä lomakkeella (vero.fi/verovelkatodistus). OmaVerossa tilattu todistus toimitetaan palveluun heti tilauksen jälkeen ja sen voi tulostaa sieltä itse."/>
    <s v="Verovelkatodistus"/>
    <x v="2"/>
    <s v="1.1"/>
    <m/>
    <s v="Vain elinkeinotoimintaa harjoittaville"/>
    <m/>
    <m/>
    <x v="0"/>
    <s v="Valtiovarainministeriö"/>
    <s v=""/>
  </r>
  <r>
    <s v="Palvelut"/>
    <s v="PLupaus_Helsinginkaupunki_2021.xlsx"/>
    <x v="8"/>
    <s v="Vesialueen vuokraus"/>
    <s v="Vesialuetta voi vuokrata esimerkiksi ravintolalaivalle ja vedenpäällistä terassia varten."/>
    <s v="Vesialueen vuokraus"/>
    <x v="3"/>
    <s v="0.5"/>
    <m/>
    <m/>
    <m/>
    <m/>
    <x v="1"/>
    <s v="Uusimaa"/>
    <s v="yli 100 000"/>
  </r>
  <r>
    <s v="Palvelut"/>
    <s v="Traficom_Digipalvelulupaus_2021.XLSX"/>
    <x v="0"/>
    <s v="Vesikulkuneuvojen sopimusrekisteröijäksi Traficomille"/>
    <s v="Traficom hankkii rekisteröintitoiminnan järjestämiseksi tarvittavat avustavat palvelut julkisilta tai yksityisiltä yhteisöiltä (sopimusrekisteröijä)."/>
    <s v="Vesikulkuneuvojen sopimusrekisteröijäksi Traficomille"/>
    <x v="3"/>
    <s v="0.3"/>
    <s v="Myöhemmin"/>
    <s v="Vain elinkeinotoimintaa harjoittaville"/>
    <s v="Vahva sähköinen tunnistautuminen ja sähköinen allekirjoitus eivät ole käytössä"/>
    <m/>
    <x v="0"/>
    <s v="Liikenne- ja viestintäministeriö"/>
    <s v=""/>
  </r>
  <r>
    <s v="Palvelut"/>
    <s v="Traficom_Digipalvelulupaus_2021.XLSX"/>
    <x v="0"/>
    <s v="Vesikulkuneuvojen tietotuotteet - Beta"/>
    <s v="Palvelusta voi tilata ajantasaista tietoa vesikulkuneuvoista. Tilauksessa valitut eri tietotuotteet muodostavat yhden siirtotiedoston, joka sisältää yksittäisille vesikulkuneuvoille tilauksessa valittujen tietotuotteiden tietosisällöt."/>
    <s v="Vesikulkuneuvojen tietotuotteet - Beta"/>
    <x v="2"/>
    <s v="1.0"/>
    <m/>
    <s v="Myös luonnollisille henkilöille"/>
    <m/>
    <m/>
    <x v="0"/>
    <s v="Liikenne- ja viestintäministeriö"/>
    <s v=""/>
  </r>
  <r>
    <s v="Palvelut"/>
    <s v="Traficom_Digipalvelulupaus_2021.XLSX"/>
    <x v="0"/>
    <s v="Vesikulkuneuvojen/moottoreiden ennakkoilmoittajaksi Traficomille"/>
    <s v="Ennakkoilmoittajan tehtäviin kuuluu veneen tai moottorin tietojen tallentaminen vesikulkuneuvorekisteriin ennen rekisteröintiä."/>
    <s v="Vesikulkuneuvojen/moottoreiden ennakkoilmoittajaksi Traficomille"/>
    <x v="3"/>
    <s v="0.3"/>
    <s v="Myöhemmin"/>
    <s v="Vain elinkeinotoimintaa harjoittaville"/>
    <s v="Vahva sähköinen tunnistautuminen ja sähköinen allekirjoitus eivät ole käytössä"/>
    <m/>
    <x v="0"/>
    <s v="Liikenne- ja viestintäministeriö"/>
    <s v=""/>
  </r>
  <r>
    <s v="Palvelut"/>
    <s v="Traficom_Digipalvelulupaus_2021.XLSX"/>
    <x v="0"/>
    <s v="Vesikulkuneuvon ensirekisteröinti"/>
    <s v="Vesikulkuneuvo ja sen moottori tulee rekisteröidä liikenteen palveluista annetun lain (320/2017) VI osassa tarkoitettuun liikenneasioiden rekisteriin, jos se kuuluu rekisteröintivelvollisuuden piiriin."/>
    <s v="Vesikulkuneuvon ensirekisteröinti"/>
    <x v="1"/>
    <s v="1.0"/>
    <m/>
    <s v="Myös luonnollisille henkilöille"/>
    <m/>
    <m/>
    <x v="0"/>
    <s v="Liikenne- ja viestintäministeriö"/>
    <s v=""/>
  </r>
  <r>
    <s v="Palvelut"/>
    <s v="Traficom_Digipalvelulupaus_2021.XLSX"/>
    <x v="0"/>
    <s v="Vesikulkuneuvon lopullinen poisto"/>
    <s v="Lopullisella poistolla tarkoitetaan vesikulkuneuvon poistamista rekisteristä niin, ettei se enää koskaan palaa rekisteriin."/>
    <s v="Vesikulkuneuvon lopullinen poisto"/>
    <x v="1"/>
    <s v="0.3"/>
    <s v="Myöhemmin"/>
    <s v="Myös luonnollisille henkilöille"/>
    <s v="Yleinen taloudellinen tilanne"/>
    <m/>
    <x v="0"/>
    <s v="Liikenne- ja viestintäministeriö"/>
    <s v=""/>
  </r>
  <r>
    <s v="Palvelut"/>
    <s v="Traficom_Digipalvelulupaus_2021.XLSX"/>
    <x v="0"/>
    <s v="Vesikulkuneuvon luovutus tuntemattomalle"/>
    <s v="Vesikulkuneuvon myyjä voi tehdä luovutusilmoituksen tuntemattomalle, jos uusi omistaja ei ole tiedossa, eikä hän ole rekisteröinyt vesikulkuneuvoa nimilleen."/>
    <s v="Vesikulkuneuvon luovutus tuntemattomalle"/>
    <x v="1"/>
    <s v="0.3"/>
    <s v="Myöhemmin"/>
    <s v="Myös luonnollisille henkilöille"/>
    <s v="Yleinen taloudellinen tilanne"/>
    <m/>
    <x v="0"/>
    <s v="Liikenne- ja viestintäministeriö"/>
    <s v=""/>
  </r>
  <r>
    <s v="Palvelut"/>
    <s v="Traficom_Digipalvelulupaus_2021.XLSX"/>
    <x v="0"/>
    <s v="Vesikulkuneuvon luovutusilmoitus"/>
    <s v="Vesikulkuneuvon myyjä voi tehdä ilmoituksen omistajuutensa päättymisestä. Luovutusilmoitus päättää myyjän velvollisuudet vesikulkuneuvoa kohtaan."/>
    <s v="Vesikulkuneuvon luovutusilmoitus"/>
    <x v="1"/>
    <s v="1.0"/>
    <m/>
    <s v="Myös luonnollisille henkilöille"/>
    <m/>
    <m/>
    <x v="0"/>
    <s v="Liikenne- ja viestintäministeriö"/>
    <s v=""/>
  </r>
  <r>
    <s v="Palvelut"/>
    <s v="Traficom_Digipalvelulupaus_2021.XLSX"/>
    <x v="0"/>
    <s v="Vesikulkuneuvon moottorin vaihto"/>
    <s v="Vesikulkuneuvon omistajan tai haltijan velvollisuus on ilmoittaa rekisteriin, jos vaihtaa vesikulkuneuvolle moottorin. "/>
    <s v="Vesikulkuneuvon moottorin vaihto"/>
    <x v="1"/>
    <s v="1.0"/>
    <m/>
    <s v="Myös luonnollisille henkilöille"/>
    <m/>
    <m/>
    <x v="0"/>
    <s v="Liikenne- ja viestintäministeriö"/>
    <s v=""/>
  </r>
  <r>
    <s v="Palvelut"/>
    <s v="Traficom_Digipalvelulupaus_2021.XLSX"/>
    <x v="0"/>
    <s v="Vesikulkuneuvon omistajanvaihdos"/>
    <s v="Rekisteröidyn vesikulkuneuvon omistajanmuutos tulee tehdä viimeistään 30 päivän sisällä kaupanteosta."/>
    <s v="Vesikulkuneuvon omistajanvaihdos"/>
    <x v="1"/>
    <s v="1.0"/>
    <m/>
    <s v="Myös luonnollisille henkilöille"/>
    <m/>
    <m/>
    <x v="0"/>
    <s v="Liikenne- ja viestintäministeriö"/>
    <s v=""/>
  </r>
  <r>
    <s v="Palvelut"/>
    <s v="Traficom_Digipalvelulupaus_2021.XLSX"/>
    <x v="0"/>
    <s v="Vesikulkuneuvon rekisteristä poisto"/>
    <s v="Vesikulkuneuvo tulee poistaa rekisteristä, jos se on lunastettu, myyty ulkomaille, viety ulkomaille, poistettu käytöstä, rikkoutunut, uponnut tai anastettu. Poiston voi tehdä myös, jos vesikulkuneuvo ei täytä enää rekisteröinnin edellytyksiä."/>
    <s v="Vesikulkuneuvon rekisteristä poisto"/>
    <x v="1"/>
    <s v="1.0"/>
    <m/>
    <s v="Myös luonnollisille henkilöille"/>
    <m/>
    <m/>
    <x v="0"/>
    <s v="Liikenne- ja viestintäministeriö"/>
    <s v=""/>
  </r>
  <r>
    <s v="Palvelut"/>
    <s v="Traficom_Digipalvelulupaus_2021.XLSX"/>
    <x v="0"/>
    <s v="Vesikulkuneuvon rekisteritiedot"/>
    <s v="Voit tarkastaa omat tai julkiset vesikulkuneuvotiedot. Voit tehdä asiakirjatilauksen veneen tiedoista."/>
    <s v="Vesikulkuneuvon rekisteritiedot"/>
    <x v="2"/>
    <s v="1.0"/>
    <m/>
    <s v="Myös luonnollisille henkilöille"/>
    <m/>
    <m/>
    <x v="0"/>
    <s v="Liikenne- ja viestintäministeriö"/>
    <s v=""/>
  </r>
  <r>
    <s v="Palvelut"/>
    <s v="Traficom_Digipalvelulupaus_2021.XLSX"/>
    <x v="0"/>
    <s v="Vesikulkuneuvon rekisteröintitodistuksen tilaaminen"/>
    <s v="Vesikulkuneuvon omistaja tai haltija voi halutessaan tilata uuden rekisteröintitodistuksen (esim. kadonneen tilalle) tai sen kaksoiskappaleen."/>
    <s v="Vesikulkuneuvon rekisteröintitodistuksen tilaaminen"/>
    <x v="2"/>
    <s v="1.0"/>
    <m/>
    <s v="Myös luonnollisille henkilöille"/>
    <m/>
    <m/>
    <x v="0"/>
    <s v="Liikenne- ja viestintäministeriö"/>
    <s v=""/>
  </r>
  <r>
    <s v="Palvelut"/>
    <s v="Traficom_Digipalvelulupaus_2021.XLSX"/>
    <x v="0"/>
    <s v="Vesikulkuneuvon uudelleenrekisteröinti"/>
    <s v="Rekisteristä poistetun vesikulkuneuvon voi rekisteröidä uudelleen, kun se otetaan taas vesiliikennekäyttöön Suomessa."/>
    <s v="Vesikulkuneuvon uudelleenrekisteröinti"/>
    <x v="1"/>
    <s v="1.0"/>
    <m/>
    <s v="Myös luonnollisille henkilöille"/>
    <m/>
    <m/>
    <x v="0"/>
    <s v="Liikenne- ja viestintäministeriö"/>
    <s v=""/>
  </r>
  <r>
    <s v="Palvelut"/>
    <s v="Traficom_Digipalvelulupaus_2021.XLSX"/>
    <x v="0"/>
    <s v="Vesikulkuneuvon valmistajatunnuksen myöntäminen"/>
    <s v="Myönnetään huvivenedirektiivinmukainen valmistajatunnus hakijalle."/>
    <s v="Vesikulkuneuvon valmistajatunnuksen myöntäminen"/>
    <x v="0"/>
    <s v="0.3"/>
    <s v="Myöhemmin"/>
    <m/>
    <s v="Yleinen taloudellinen tilanne"/>
    <m/>
    <x v="0"/>
    <s v="Liikenne- ja viestintäministeriö"/>
    <s v=""/>
  </r>
  <r>
    <s v="Palvelut"/>
    <s v="Traficom_Digipalvelulupaus_2021.XLSX"/>
    <x v="0"/>
    <s v="Vesikulkuneuvon varmenne"/>
    <s v="Varmenne on 6 merkkiä pitkä koodi, joka oikeuttaa tekemään vesikulkuneuvolle sen omistaja- ja haltijatietoihin liittyviä muutoksia."/>
    <s v="Vesikulkuneuvon varmenne"/>
    <x v="2"/>
    <s v="1.0"/>
    <m/>
    <s v="Myös luonnollisille henkilöille"/>
    <m/>
    <m/>
    <x v="0"/>
    <s v="Liikenne- ja viestintäministeriö"/>
    <s v=""/>
  </r>
  <r>
    <s v="Palvelut"/>
    <s v="Plupaus_ALAVUS_2020.xlsx"/>
    <x v="12"/>
    <s v="Terveydensuojelulain mukainen lomake vesilaitoshakemus"/>
    <s v="Hakemus talousvettä toimittavasta laitoksesta."/>
    <s v="Vesilaitoksen tai vesiosuuskunnan perustamisilmoitus"/>
    <x v="0"/>
    <s v="0.3"/>
    <s v="Q4/2021"/>
    <m/>
    <m/>
    <s v="Vesihuoltolaki (119/2001)"/>
    <x v="1"/>
    <s v="Pohjois-Pohjanmaa"/>
    <s v="alle 6001"/>
  </r>
  <r>
    <s v="Palvelut"/>
    <s v="Plupaus_2021_Jyväskylän kaupunki_2021.xlsx"/>
    <x v="13"/>
    <s v="KRP - Ympäristöterveydenhuolto: Hakemus vesilaitoksen tai vesiosuuskunnan perustamisesta"/>
    <s v="Hakemus vesilaitoksen tai vesiosuuskunnan perustamisesta"/>
    <s v="Vesilaitoksen tai vesiosuuskunnan perustamisilmoitus"/>
    <x v="0"/>
    <s v="0.5"/>
    <s v="Q4/2022"/>
    <s v="Myös luonnollisille henkilöille"/>
    <m/>
    <s v="Vesihuoltolaki (119/2001)"/>
    <x v="1"/>
    <s v="Keski-Suomi"/>
    <s v="yli 100 000"/>
  </r>
  <r>
    <s v="Palvelut"/>
    <s v="Plupaus_Mikkeli_2020.xlsx"/>
    <x v="14"/>
    <s v="Hakemus talousvettä toimittavan laitoksen hyväksymiseksi"/>
    <s v="Verkkosivuilta tulostettava lomake. Vastuualue: Terveysvalvonta"/>
    <s v="Vesilaitoksen tai vesiosuuskunnan perustamisilmoitus"/>
    <x v="0"/>
    <s v="0.3"/>
    <s v="Q4/2021"/>
    <s v="Myös luonnollisille henkilöille"/>
    <s v="VATI-kohdetietojärjestelmän kehittäjät eivät toteuta Suomi.fi kautta täytettävien sähköisten lomakeiden käyttöönottoa jo vuonna 2021."/>
    <s v="Vesihuoltolaki (119/2001)"/>
    <x v="1"/>
    <s v="Etelä-Savo"/>
    <s v="40 001 - 100 000"/>
  </r>
  <r>
    <s v="Palvelut"/>
    <s v="PLupaus_Porvoonkaupunki_2021.xlsx"/>
    <x v="6"/>
    <s v="Hakemus vesilaitoksen tai vesiosuuskunnan perustamisesta"/>
    <s v="Talosvettä toimittavan laitoksen, jolla on omaa vedenhankintaa, on haettava hyväksyntää 3 kk ennen toiminnan aloittamista tai muuttamista. Lopettamisesta tulee ilmoittaa."/>
    <s v="Vesilaitoksen tai vesiosuuskunnan perustamisilmoitus"/>
    <x v="0"/>
    <s v="0.5"/>
    <s v="Myöhemmin"/>
    <s v="Myös luonnollisille henkilöille"/>
    <s v="Digitalisoinnin kehittäminen valtion tietojärjestelmässä on riippuvainen valtion panostuksista. Lupahakemusten määrä on erittäin pieni, joten digitalisointia ei ole kannattavaa tehdä kunnassa. Asia mukana kehittämislistassa, muttei kovin korkealla prioriteetilla."/>
    <s v="Vesihuoltolaki (119/2001)"/>
    <x v="1"/>
    <s v="Uusimaa"/>
    <s v="40 001 - 100 000"/>
  </r>
  <r>
    <s v="Palvelut"/>
    <s v="Plupaus_2021_Turun kaupunki.xlsx"/>
    <x v="20"/>
    <s v="Hakemus vesilaitoksen tai vesiosuuskunnan perustamisesta"/>
    <s v="Vesilaitoksen tai vesiosuuskunnan perustamisesta tulee tehdä hakemus kaupunkiympäristön toimialan elintarviketurvallisuusyksikköön."/>
    <s v="Vesilaitoksen tai vesiosuuskunnan perustamisilmoitus"/>
    <x v="0"/>
    <s v="0.5"/>
    <m/>
    <s v="Myös luonnollisille henkilöille"/>
    <s v="Ruokavirasto valmistelee. Ruokaviraston ilppa-Ympäristöterveydenhuollon sähköisen ilmoituspalvelun toimivuus"/>
    <s v="Vesihuoltolaki (119/2001)"/>
    <x v="1"/>
    <s v="Varsinais-Suomi"/>
    <s v="yli 100 000"/>
  </r>
  <r>
    <s v="Palvelut"/>
    <s v="PLupaus_Vaasa_2021.xlsx"/>
    <x v="9"/>
    <s v="Vesilaitoksen tai vesiosuuskunnan perustamisilmoitus"/>
    <s v="Talousvesilaitoksen hyväksyminen"/>
    <s v="Vesilaitoksen tai vesiosuuskunnan perustamisilmoitus"/>
    <x v="0"/>
    <s v="0.5"/>
    <m/>
    <s v="Vain elinkeinotoimintaa harjoittaville"/>
    <m/>
    <s v="Vesihuoltolaki (119/2001)"/>
    <x v="1"/>
    <s v="Pohjanmaa"/>
    <s v="40 001 - 100 000"/>
  </r>
  <r>
    <s v="Palvelut"/>
    <s v="PLupaus_Vaasa_2021.xlsx"/>
    <x v="9"/>
    <s v="Vesitaloushankkeen lupa"/>
    <s v="Lupa haetaan kansallisessa asiointijärjestelmässä."/>
    <s v="Vesilaitoksen tai vesiosuuskunnan perustamisilmoitus"/>
    <x v="0"/>
    <s v="0.5"/>
    <m/>
    <s v="Myös luonnollisille henkilöille"/>
    <m/>
    <s v="Vesihuoltolaki (119/2001)"/>
    <x v="1"/>
    <s v="Pohjanmaa"/>
    <s v="40 001 - 100 000"/>
  </r>
  <r>
    <s v="Palvelut"/>
    <s v="Plupaus_THL_2021.xlsx"/>
    <x v="28"/>
    <s v="Vesimikrobien analytiikka"/>
    <s v="Terveyden ja hyvinvoinnin laitoksen Vesimikrobiologian laboratorio analysoi mm. mikrobien ja legionellabakteerien esiintymistä vesinäytteistä. Palvelu on tarkoitettu viranomaisille ja vesilaitoksille."/>
    <s v="Vesimikrobien analytiikka"/>
    <x v="3"/>
    <s v="0.5"/>
    <s v="Myöhemmin"/>
    <m/>
    <s v="Toiminnalliset syyt. Asiointipalvelua ei voida kokonaisuudessaan digitalisoida fyysisistä näytteistä johtuen"/>
    <m/>
    <x v="0"/>
    <s v="Sosiaali- ja terveysministeriö"/>
    <s v=""/>
  </r>
  <r>
    <s v="Palvelut"/>
    <s v="PLupaus_Pyhäjärvi_2021.xlsx"/>
    <x v="16"/>
    <s v="Hakemus vesilaitoksen tai vesiosuuskunnan perustamisesta"/>
    <m/>
    <s v="Vesilaitos"/>
    <x v="0"/>
    <s v="Ei digitoteutusta"/>
    <s v="Q4/2022"/>
    <s v="Myös luonnollisille henkilöille"/>
    <m/>
    <s v="Vesihuoltolaki (119/2001)"/>
    <x v="1"/>
    <s v="Pohjois-Pohjanmaa"/>
    <s v="alle 6001"/>
  </r>
  <r>
    <s v="Palvelut"/>
    <s v="Plupaus_2021_Huittisten kaupunki.xlsx"/>
    <x v="21"/>
    <s v="Vesimittarien lukeminen"/>
    <s v="Vesiliittymien omistajat ilmoittavat mittarilukemat"/>
    <s v="Vesimittarilukeman ilmoittaminen"/>
    <x v="1"/>
    <s v="0.5"/>
    <s v="Q4/2022"/>
    <m/>
    <m/>
    <s v="Vesihuoltolaki (119/2001)"/>
    <x v="1"/>
    <s v="Satakunta"/>
    <s v="10 001 - 20 000"/>
  </r>
  <r>
    <s v="Palvelut"/>
    <s v="PLupaus_Jämsä_2021.xlsx"/>
    <x v="42"/>
    <s v="Vesiliikelaitos"/>
    <s v="VesikantaPlus sekä KulutusWeb"/>
    <s v="Vesimittarilukeman ilmoittaminen"/>
    <x v="1"/>
    <s v="0.5"/>
    <s v="Myöhemmin"/>
    <s v="Myös luonnollisille henkilöille"/>
    <m/>
    <s v="Vesihuoltolaki (119/2001)"/>
    <x v="1"/>
    <s v="Keski-Suomi"/>
    <s v="20 001 - 40 000"/>
  </r>
  <r>
    <s v="Palvelut"/>
    <s v="Plupaus_Kuopio_2021.xlsx"/>
    <x v="2"/>
    <s v="Vesihuolto"/>
    <s v="Palvelusta löytyy Kuopio hyväksytyt vesihuollon toiminta-alueet. Toiminta-alueen kiinteistöllä on pääsääntöisesti liittymisvelvollisuus vesihuoltoon."/>
    <s v="Vesimittarilukeman ilmoittaminen"/>
    <x v="3"/>
    <s v="0.3"/>
    <s v="Q4/2022"/>
    <s v="Myös luonnollisille henkilöille"/>
    <m/>
    <s v="Vesihuoltolaki (119/2001)"/>
    <x v="1"/>
    <s v="Pohjois-Savo"/>
    <s v="yli 100 000"/>
  </r>
  <r>
    <s v="Palvelut"/>
    <s v="Plupaus_2021_Lieksan kaupunki.xlsx"/>
    <x v="46"/>
    <s v="Vesimittarilukeman ilmoittaminen"/>
    <m/>
    <s v="Vesimittarilukeman ilmoittaminen"/>
    <x v="1"/>
    <s v="0.5"/>
    <s v="Q4/2021"/>
    <s v="Myös luonnollisille henkilöille"/>
    <m/>
    <s v="Vesihuoltolaki (119/2001)"/>
    <x v="1"/>
    <s v="Pohjois-Karjala"/>
    <s v="10 001 - 20 000"/>
  </r>
  <r>
    <s v="Palvelut"/>
    <s v="Plupaus_Naantalinkaupunki_2020.xlsx"/>
    <x v="37"/>
    <s v="Vesihuoltopalvelu"/>
    <s v="Vesimittari-ilmoitus"/>
    <s v="Vesimittarilukeman ilmoittaminen"/>
    <x v="3"/>
    <s v="1.0"/>
    <m/>
    <s v="Myös luonnollisille henkilöille"/>
    <m/>
    <s v="Vesihuoltolaki (119/2001)"/>
    <x v="1"/>
    <s v="Varsinais-Suomi"/>
    <s v="10 001 - 20 000"/>
  </r>
  <r>
    <s v="Palvelut"/>
    <s v="PLupaus_Ruokolahden kunta_2021.xlsx"/>
    <x v="61"/>
    <s v="Vesimittarilukeman ilmoittaminen"/>
    <m/>
    <s v="Vesimittarilukeman ilmoittaminen"/>
    <x v="3"/>
    <s v="0.5"/>
    <s v="Myöhemmin"/>
    <s v="Myös luonnollisille henkilöille"/>
    <s v="Ohjelmistointegroinnin kalleus"/>
    <s v="Vesihuoltolaki (119/2001)"/>
    <x v="1"/>
    <s v="Etelä-Karjala"/>
    <s v="alle 6001"/>
  </r>
  <r>
    <s v="Palvelut"/>
    <s v="PLupaus_Vaasa_2021.xlsx"/>
    <x v="9"/>
    <s v="Vedenjakelualueesta ilmoittaminen"/>
    <s v="Ilmoitus merkittävästä talousveden jakelusta"/>
    <s v="Vesimittarilukeman ilmoittaminen"/>
    <x v="1"/>
    <s v="0.5"/>
    <m/>
    <s v="Vain elinkeinotoimintaa harjoittaville"/>
    <m/>
    <s v="Vesihuoltolaki (119/2001)"/>
    <x v="1"/>
    <s v="Pohjanmaa"/>
    <s v="40 001 - 100 000"/>
  </r>
  <r>
    <s v="Palvelut"/>
    <s v="Traficom_Digipalvelulupaus_2021.XLSX"/>
    <x v="0"/>
    <s v="Vesistörakenteen valmistumisilmoitus"/>
    <m/>
    <s v="Vesistörakenteen valmistumisilmoitus"/>
    <x v="1"/>
    <s v="0.3"/>
    <s v="Myöhemmin"/>
    <m/>
    <s v="Yleinen taloudellinen tilanne"/>
    <m/>
    <x v="0"/>
    <s v="Liikenne- ja viestintäministeriö"/>
    <s v=""/>
  </r>
  <r>
    <s v="Palvelut"/>
    <s v="PLupaus_Vaasa_2021.xlsx"/>
    <x v="9"/>
    <s v="Vesimittarilukeman ilmoittaminen"/>
    <s v="Vesimittarinlukema on ilmoitettavissa verkkopalvelussa"/>
    <s v="Vesimittarilukeman ilmoittaminen"/>
    <x v="1"/>
    <s v="1.0"/>
    <m/>
    <s v="Myös luonnollisille henkilöille"/>
    <m/>
    <s v="Vesihuoltolaki (119/2001)"/>
    <x v="1"/>
    <s v="Pohjanmaa"/>
    <s v="40 001 - 100 000"/>
  </r>
  <r>
    <s v="Palvelut"/>
    <s v="PLupaus_Helsinginkaupunki_2021.xlsx"/>
    <x v="8"/>
    <s v="Hakemus talousvettä toimittavan laitoksen perustamisesta"/>
    <s v="Talousvettä toimittavan laitoksen, jolla on omaa veden tuotantoa tai käsittelyä, on haettava toimintansa hyväksymistä kunnan terveydensuojeluviranomaiselta viimeistään 3 kuukautta ennen suunniteltua toiminnan aloittamista. Talousvettä ei saa toimittaa ennen kuin toiminta on hyväksytty."/>
    <s v="Vesitaloushankkeen lupa"/>
    <x v="0"/>
    <s v="0.5"/>
    <m/>
    <m/>
    <s v="Pieni volyymi"/>
    <s v="Vesihuoltolaki (119/2001)"/>
    <x v="1"/>
    <s v="Uusimaa"/>
    <s v="yli 100 000"/>
  </r>
  <r>
    <s v="Palvelut"/>
    <s v="PLupaus_Porvoonkaupunki_2021.xlsx"/>
    <x v="6"/>
    <s v="Ympäristönsuojelu, vesilain mukainen lupa eli vesilupa"/>
    <s v="Vesilain mukainen lupa, vesilupa"/>
    <s v="Vesitaloushankkeen lupa"/>
    <x v="0"/>
    <s v="0.3"/>
    <s v="Myöhemmin"/>
    <s v="Myös luonnollisille henkilöille"/>
    <s v="Mielellään digitalisoidaan, mutta ei ole resursseja itse viedä asiaa eteenpäin."/>
    <s v="Vesihuoltolaki (119/2001)"/>
    <x v="1"/>
    <s v="Uusimaa"/>
    <s v="40 001 - 100 000"/>
  </r>
  <r>
    <s v="Palvelut"/>
    <s v="PLupaus_Valvira_2021.xlsx"/>
    <x v="11"/>
    <s v="Vesityökortti"/>
    <s v="Talous- tai allasvesihygieeninen osaaminen osoitetaan suorittamalla osaamistesti, jonka hyväksytysti suorittaneet saavat vesityökortin."/>
    <s v="Vesityökortti"/>
    <x v="0"/>
    <s v="Ei digitoteutusta"/>
    <s v="Q1/2022"/>
    <s v="Myös luonnollisille henkilöille"/>
    <m/>
    <m/>
    <x v="0"/>
    <s v="Sosiaali- ja terveysministeriö"/>
    <s v=""/>
  </r>
  <r>
    <s v="Palvelut"/>
    <s v="PLupaus_Porvoonkaupunki_2021.xlsx"/>
    <x v="6"/>
    <s v="Ympäristönsuojelu, vesistötyöt ja ojitus"/>
    <s v="Vesistötyöt ja ojitus"/>
    <s v="Vesitaloushankkeen lupa"/>
    <x v="0"/>
    <s v="0.3"/>
    <s v="Myöhemmin"/>
    <s v="Myös luonnollisille henkilöille"/>
    <s v="Mielellään digitalisoidaan, mutta ei ole resursseja itse viedä asiaa eteenpäin."/>
    <s v="Vesihuoltolaki (119/2001)"/>
    <x v="1"/>
    <s v="Uusimaa"/>
    <s v="40 001 - 100 000"/>
  </r>
  <r>
    <s v="Palvelut"/>
    <s v="PLupaus_Porvoonkaupunki_2021.xlsx"/>
    <x v="6"/>
    <s v="Ilmoitus vesivälitteisestä epidemiasta"/>
    <s v="Sairastunut sekä vettä toimittava laitos, uimarannan tai uima-altaan ylläpitäjä voivat tehdä sähköisen ilmoituksen epäillystä vesiepidemiasta"/>
    <s v="Vesivälitteisen epidemian ilmoitus"/>
    <x v="1"/>
    <s v="Ei digitoteutusta"/>
    <s v="Myöhemmin"/>
    <s v="Myös luonnollisille henkilöille"/>
    <s v="Digitalisoinnin kehittäminen valtion tietojärjestelmässä on riippuvainen valtion panostuksista. On mukana kehityslistalla, prioriteetti ei kovin korkea. Ilmoitukset melko harvinaisia."/>
    <s v="Tartuntatautilaki (1227/2016)"/>
    <x v="1"/>
    <s v="Uusimaa"/>
    <s v="40 001 - 100 000"/>
  </r>
  <r>
    <s v="Palvelut"/>
    <s v="Plupaus_2021_Rovaniemi (1).xlsx"/>
    <x v="18"/>
    <s v="Ilmoitus vesivälitteisestä epidemiasta"/>
    <s v="Toiminnanharjoittajalla on lakisääteinen ilmoitusvelvollisuus terveydensuojeluviranomaiselle omaa toimintaansa koskevasta epidemiasta tai sen epäilystä. Yksityishenkilö voi tehdä ilmoituksen epidemiaepäilystä. Rovaniemen, Ranuan, Pellon, Ylitornion ja Kolarin alueella ilmoitus tehdään Rovakaaren ympäristöterveydenhuoltoon.  Talousvesi, allasvesi tai uimarantavesi."/>
    <s v="Vesivälitteisen epidemian ilmoitus"/>
    <x v="1"/>
    <s v="0.5"/>
    <s v="Myöhemmin"/>
    <s v="Myös luonnollisille henkilöille"/>
    <s v="ei tietoa siirtyykö ja milloin asioinnin aloitus siirtyy valtakunnalliseen ympäristöterveydenhuollon sähköiseen ilmoituspalveluun ILPPAan (Ruokavirasto).  ilppa.fi"/>
    <s v="Tartuntatautilaki (1227/2016)"/>
    <x v="1"/>
    <s v="Lappi"/>
    <s v="40 001 - 100 000"/>
  </r>
  <r>
    <s v="Palvelut"/>
    <s v="Traficom_Digipalvelulupaus_2021.XLSX"/>
    <x v="0"/>
    <s v="Vetolaitteen tarkastus"/>
    <s v="Ilmoitus vetolaitetarkastusten aloittamisesta katsastusta varten."/>
    <s v="Vetolaitteen tarkastus"/>
    <x v="1"/>
    <s v="0.3"/>
    <s v="Q4/2021"/>
    <s v="Vain elinkeinotoimintaa harjoittaville"/>
    <s v="Taloustilanne voi mahdollisesti osoittautua esteeksi"/>
    <m/>
    <x v="0"/>
    <s v="Liikenne- ja viestintäministeriö"/>
    <s v=""/>
  </r>
  <r>
    <s v="Palvelut"/>
    <s v="Plupaus_2021_Tulli.xlsx"/>
    <x v="1"/>
    <s v="Vienti- ja passitusilmoitusten ja yritysasiakkaan erityismenettelyjen tuonti-ilmoitusten liitteiden lähettäminen"/>
    <s v="Yritysasiakkaat voivat lähettää Tullille tiettyjen tulli-ilmoitusten liiteasiakirjoja Liitetiedoston lähetyspalvelun kautta."/>
    <s v="Vienti- ja passitusilmoitusten ja yritysasiakkaan erityismenettelyjen tuonti-ilmoitusten liitteiden lähettäminen"/>
    <x v="1"/>
    <s v="1.1"/>
    <m/>
    <s v="Vain elinkeinotoimintaa harjoittaville"/>
    <m/>
    <m/>
    <x v="0"/>
    <s v="Valtiovarainministeriö"/>
    <s v=""/>
  </r>
  <r>
    <s v="Palvelut"/>
    <s v="Plupaus_2021_Tulli.xlsx"/>
    <x v="1"/>
    <s v="Vientilupien esittäminen ja niiden vahvistaminen"/>
    <s v="Viejän on esitettävä Tullille vientilupa tavaran vienti-ilmoituksen kanssa."/>
    <s v="Vientilupien esittäminen ja niiden vahvistaminen"/>
    <x v="0"/>
    <m/>
    <m/>
    <m/>
    <s v="Toisen viranomaisen palvelut, joita käytetään palvelun mukaan."/>
    <m/>
    <x v="0"/>
    <s v="Valtiovarainministeriö"/>
    <s v=""/>
  </r>
  <r>
    <s v="Palvelut"/>
    <s v="Plupaus_2021_Tulli.xlsx"/>
    <x v="1"/>
    <s v="Vientiselvityksen sanoma-asiointi yritysasiakkaille"/>
    <s v="Voit tulliselvittää eli antaa vienti-ilmoituksen vientitavarasta Tullille sanoma-asioinnilla."/>
    <s v="Vientiselvityksen sanoma-asiointi yritysasiakkaille"/>
    <x v="1"/>
    <s v="yli 1.1"/>
    <m/>
    <s v="Vain elinkeinotoimintaa harjoittaville"/>
    <m/>
    <m/>
    <x v="0"/>
    <s v="Valtiovarainministeriö"/>
    <s v=""/>
  </r>
  <r>
    <s v="Palvelut"/>
    <s v="Plupaus_2021_Tulli.xlsx"/>
    <x v="1"/>
    <s v="Vientiselvityksen tekeminen yritysasiakkaana"/>
    <s v="Voit tulliselvittää eli antaa vienti-ilmoituksen vientitavarasta Tullille."/>
    <s v="Vientiselvityksen tekeminen yritysasiakkaana"/>
    <x v="1"/>
    <s v="1.1"/>
    <m/>
    <s v="Myös luonnollisille henkilöille"/>
    <m/>
    <m/>
    <x v="0"/>
    <s v="Valtiovarainministeriö"/>
    <s v=""/>
  </r>
  <r>
    <s v="Palvelut"/>
    <s v="PLupaus_Vaasa_2021.xlsx"/>
    <x v="9"/>
    <s v="Vesivälitteisen epidemian ilmoitus"/>
    <s v="Ilmoitus leviävästä epidemiasta"/>
    <s v="Vesivälitteisen epidemian ilmoitus"/>
    <x v="1"/>
    <s v="0.5"/>
    <s v="Myöhemmin"/>
    <s v="Myös luonnollisille henkilöille"/>
    <m/>
    <s v="Tartuntatautilaki (1227/2016)"/>
    <x v="1"/>
    <s v="Pohjanmaa"/>
    <s v="40 001 - 100 000"/>
  </r>
  <r>
    <s v="Palvelut"/>
    <s v="PLupaus_Digi- ja väestötietovirasto_2021.xlsx"/>
    <x v="35"/>
    <s v="Viestit-palvelu"/>
    <s v="Julkishallinnon yhteinen järjestelmäratkaisu viestien välittämiseen. Organisaatiot voivat liittää palvelun omiin asiointipalveluihinsa välittääkseen organisaationsa viestejä sähköisesti omille asiakkailleen"/>
    <s v="Viestit-palvelu"/>
    <x v="3"/>
    <s v="1.0"/>
    <m/>
    <s v="Myös luonnollisille henkilöille"/>
    <m/>
    <m/>
    <x v="0"/>
    <s v="Valtiovarainministeriö"/>
    <s v=""/>
  </r>
  <r>
    <s v="Palvelut"/>
    <s v="Plupaus_Keravan kaupunki elinkeinopalvelut_2020 (1).xlsx"/>
    <x v="54"/>
    <s v="Viestintäpalvelut"/>
    <s v="Ajankohtaiset uutiskirjeet kerran kuukaudessa, facebookin elinkeinopalveluiden sivut"/>
    <s v="Viestintäpalvelut"/>
    <x v="3"/>
    <s v="1.0"/>
    <m/>
    <s v="Vain elinkeinotoimintaa harjoittaville"/>
    <s v="Resurssipula uutiskirjeiden valmisteluissa, tiedon kokoamisessa ja toteutuksissa."/>
    <m/>
    <x v="1"/>
    <s v="Uusimaa"/>
    <s v="20 001 - 40 000"/>
  </r>
  <r>
    <s v="Palvelut"/>
    <s v="PLupaus_Helsinginkaupunki_2021.xlsx"/>
    <x v="8"/>
    <s v="Vihertukkutorin myyntipaikkojen vuokraus ja kausimyyntihakemus"/>
    <s v="Vihertukkutorin paikkoja vuokrataan vihannesten, perunan, sienten, marjojen ja kukkien myyntiä varten. Tori toimii öisin huhtikuusta syyskuun loppuun."/>
    <s v="Vihertukkutorin myyntipaikkojen vuokraus ja kausimyyntihakemus"/>
    <x v="3"/>
    <s v="Ei digitoteutusta"/>
    <m/>
    <m/>
    <m/>
    <m/>
    <x v="1"/>
    <s v="Uusimaa"/>
    <s v="yli 100 000"/>
  </r>
  <r>
    <s v="Palvelut"/>
    <s v="PLupaus_Iinkunta_2020.xlsx"/>
    <x v="60"/>
    <s v="Vihreän kasvun neuvonta"/>
    <s v="Vähähiilisyys- ja energianeuvonta, ympäristölupaukset"/>
    <s v="Vihreän kasvun neuvonta"/>
    <x v="4"/>
    <s v="0.5"/>
    <m/>
    <s v="Vain elinkeinotoimintaa harjoittaville"/>
    <s v="Vaatii usein fyysistä kohtaamista"/>
    <m/>
    <x v="1"/>
    <s v="Pohjois-Pohjanmaa"/>
    <s v="6 001 - 10000"/>
  </r>
  <r>
    <s v="Palvelut"/>
    <s v="Plupaus_Tampereen_kaupunki_2020.xlsx"/>
    <x v="51"/>
    <s v="Virtuaaliset tapahtumat, Webinaarit ja koulutukset"/>
    <s v="Ajankohtaista tietoa ja koulutusta yrittäjille, mm. verkkowebinaarit ja koulutukset"/>
    <s v="Virtuaaliset tapahtumat, Webinaarit ja koulutukset"/>
    <x v="3"/>
    <s v="1.0"/>
    <s v="Q1/2022"/>
    <s v="Myös luonnollisille henkilöille"/>
    <m/>
    <m/>
    <x v="1"/>
    <s v="Pirkanmaa"/>
    <s v="yli 100 000"/>
  </r>
  <r>
    <s v="Palvelut"/>
    <s v="Plupaus_BusinessFinland_2021.xlsx"/>
    <x v="34"/>
    <s v="Visit Travel Data Hub"/>
    <s v="A database where Finnish travel companies can register and insert data of their company and travel services and products"/>
    <s v="Visit Travel Data Hub"/>
    <x v="2"/>
    <s v="0.5"/>
    <s v="Q4/2022"/>
    <s v="Vain elinkeinotoimintaa harjoittaville"/>
    <s v="Master tiedon hallinta, julkiset hankinnat"/>
    <m/>
    <x v="0"/>
    <s v="Työ- ja elinkeinoministeriö"/>
    <s v=""/>
  </r>
  <r>
    <s v="Palvelut"/>
    <s v="Plupaus_2021_Jyväskylän kaupunki_2021.xlsx"/>
    <x v="13"/>
    <s v="KRP - Ympäristönsuojelun luvat: VOC-laitoksen rekisteröinti-ilmoitus"/>
    <s v="Ilmoitus VOC-laitoksen käyttöönotosta (orgaanisten liuttimien kulutus alle 10 tonnia vuodessa)."/>
    <s v="VOC-laitoksen rekisteröinti-ilmoitus"/>
    <x v="0"/>
    <s v="1.0"/>
    <m/>
    <s v="Myös luonnollisille henkilöille"/>
    <m/>
    <s v="Ympäristönsuojelulaki (527/2014)"/>
    <x v="1"/>
    <s v="Keski-Suomi"/>
    <s v="yli 100 000"/>
  </r>
  <r>
    <s v="Palvelut"/>
    <s v="Plupaus_Poliisihallitus_2021.xlsx"/>
    <x v="5"/>
    <s v="Voimassaolopalvelu"/>
    <s v="Palvelun kautta tarkistettavissa onko esittty henkilöllisyystodistus voimassa."/>
    <s v="Voimassaolopalvelu"/>
    <x v="6"/>
    <s v="yli 1.1"/>
    <m/>
    <s v="Vain elinkeinotoimintaa harjoittaville"/>
    <m/>
    <m/>
    <x v="0"/>
    <s v="Sisäministeriö"/>
    <s v=""/>
  </r>
  <r>
    <s v="Palvelut"/>
    <s v="PLupaus_Digi- ja väestötietovirasto_2021.xlsx"/>
    <x v="35"/>
    <s v="VTJ Tietopalvelut (rekisteri-, poiminta- ja kyselypalvelut)"/>
    <s v="Väestötietojärjestelmän tietopalvelut"/>
    <s v="VTJ Tietopalvelut (rekisteri-, poiminta- ja kyselypalvelut)"/>
    <x v="2"/>
    <s v="1.0"/>
    <m/>
    <s v="Myös luonnollisille henkilöille"/>
    <m/>
    <m/>
    <x v="0"/>
    <s v="Valtiovarainministeriö"/>
    <s v=""/>
  </r>
  <r>
    <s v="Palvelut"/>
    <s v="Plupaus_2021_Ristijärven kunta.xlsx"/>
    <x v="17"/>
    <s v="Vuokra-asuntohakemus - ja irtisanominen"/>
    <m/>
    <s v="Vuokra-asuntohakemus - ja irtisanominen"/>
    <x v="3"/>
    <s v="0.3"/>
    <s v="Q1/2022"/>
    <s v="Myös luonnollisille henkilöille"/>
    <m/>
    <m/>
    <x v="1"/>
    <s v="Kainuu"/>
    <s v="alle 6001"/>
  </r>
  <r>
    <s v="Palvelut"/>
    <s v="Plupaus_RISTIJARVI_2020.xlsx"/>
    <x v="17"/>
    <s v="Vuokra-asuntohakemus - ja irtisanominen"/>
    <m/>
    <s v="Vuokra-asuntohakemus - ja irtisanominen"/>
    <x v="3"/>
    <s v="0.3"/>
    <s v="Q1/2022"/>
    <s v="Myös luonnollisille henkilöille"/>
    <m/>
    <m/>
    <x v="1"/>
    <s v="Kainuu"/>
    <s v="alle 6001"/>
  </r>
  <r>
    <s v="Palvelut"/>
    <s v="Plupaus_2021_Kansaneläkelaitos.xlsx"/>
    <x v="4"/>
    <s v="Vuokranantajien asiointi"/>
    <s v="Tietojen muutos, tuen maksunsaajien muutos, vuokravakuuden realisointi"/>
    <s v="Vuokranantajien asiointi"/>
    <x v="5"/>
    <s v="0.3"/>
    <s v="Myöhemmin"/>
    <s v="Vain elinkeinotoimintaa harjoittaville"/>
    <m/>
    <m/>
    <x v="0"/>
    <s v="Eduskunta"/>
    <s v=""/>
  </r>
  <r>
    <s v="Palvelut"/>
    <s v="Palvelulupaus_2021_Verohallinto.xlsx"/>
    <x v="7"/>
    <s v="Vuosi-ilmoitus"/>
    <s v="Vuosi-ilmoituksia voi antaa Lomake.fi-, Ilmoitin.fi- ja Verohallinnon asiointipalveluissa. Vuosi-ilmoituksen voi antaa muun muassa rajoitetusti verovelvolliselle maksetuista suorituksista, osingoista, eläkkeistä ja etuuksista, ammattiyhdistysjäsenmaksuista ja  työttömyyskassamaksuista sekä puukaupoista (puun ostajan vuosi-ilmoitus)."/>
    <s v="Vuosi-ilmoitus"/>
    <x v="1"/>
    <s v="0.9"/>
    <m/>
    <s v="Myös luonnollisille henkilöille"/>
    <s v="Ilmoitin.fi ja Lomake.fi on tarkoitettu vain ilmoitusten antamiseen. Viestinvaihto ja mahdolliset ilmoituksista aiheutuvat päätökset ovat OmaVerossa."/>
    <m/>
    <x v="0"/>
    <s v="Valtiovarainministeriö"/>
    <s v=""/>
  </r>
  <r>
    <s v="Palvelut"/>
    <s v="Plupaus_2021_Kansaneläkelaitos.xlsx"/>
    <x v="4"/>
    <s v="Vuosi-ilmoitustiedot kuntoutuksen ja lastenhoidon tuen palveluntuottajille."/>
    <s v="Palveluntuottajille lähetettävät vuosi-ilmoitustiedot sähköisenä."/>
    <s v="Vuosi-ilmoitustiedot kuntoutuksen ja lastenhoidon tuen palveluntuottajille."/>
    <x v="2"/>
    <s v="0.3"/>
    <s v="Myöhemmin"/>
    <s v="Vain elinkeinotoimintaa harjoittaville"/>
    <m/>
    <m/>
    <x v="0"/>
    <s v="Eduskunta"/>
    <s v=""/>
  </r>
  <r>
    <s v="Palvelut"/>
    <s v="PLupaus_Helsinginkaupunki_2021.xlsx"/>
    <x v="8"/>
    <s v="Vähäpäästöisten autojen pysäköintimaksujen alennus"/>
    <m/>
    <s v="Vähäpäästöisten autojen pysäköintimaksujen alennus"/>
    <x v="3"/>
    <s v="Ei digitoteutusta"/>
    <m/>
    <m/>
    <m/>
    <m/>
    <x v="1"/>
    <s v="Uusimaa"/>
    <s v="yli 100 000"/>
  </r>
  <r>
    <s v="Palvelut"/>
    <s v="PLupaus_Valvira_2021.xlsx"/>
    <x v="11"/>
    <s v="Väkiviinan maahantuonti-, valmistus- ja tukkumyyntilupa"/>
    <s v="Väkiviinan maahantuonti-, valmistus- sekä tukkumyyntilupa voidaan myöntää rekisteröidylle elinkeinonharjoittajallle tai yhteisölle."/>
    <s v="Väkiviinan maahantuonti-, valmistus- ja tukkumyyntilupa"/>
    <x v="0"/>
    <s v="0.3"/>
    <s v="Q2/2022"/>
    <s v="Vain elinkeinotoimintaa harjoittaville"/>
    <m/>
    <m/>
    <x v="0"/>
    <s v="Sosiaali- ja terveysministeriö"/>
    <s v=""/>
  </r>
  <r>
    <s v="Palvelut"/>
    <s v="Plupaus_2021_Tulli.xlsx"/>
    <x v="1"/>
    <s v="Väylämaksun yhteisvastuullisen edustajan lupa"/>
    <s v="Laivanisäntä ja väylämaksun yhteisvastuullisen edustajan luvanhaltija ovat yhteisvastuussa väylämaksun maksamisesta."/>
    <s v="Väylämaksun yhteisvastuullisen edustajan lupa"/>
    <x v="0"/>
    <s v="0.5"/>
    <s v="Q4/2022"/>
    <s v="Vain elinkeinotoimintaa harjoittaville"/>
    <m/>
    <m/>
    <x v="0"/>
    <s v="Valtiovarainministeriö"/>
    <s v=""/>
  </r>
  <r>
    <s v="Palvelut"/>
    <s v="Plupaus_Säteilyturvakeskus_2021_xlsx.XLSX"/>
    <x v="23"/>
    <s v="Ydinaineiden ja ydinjätteiden kuljetuksen lupa-asioiden hoitaminen"/>
    <s v="Ydinenergialaki edellyttää lupaa ydinaineiden ja ydinjätteiden kuljettamiseen ydinenergia-asetuksen 17 §:ssä mainittuja tapauksia lukuun ottamatta."/>
    <s v="Ydinaineiden ja ydinjätteiden kuljetuksen lupa-asioiden hoitaminen"/>
    <x v="0"/>
    <s v="Ei digitoteutusta"/>
    <s v="Myöhemmin"/>
    <s v="Vain elinkeinotoimintaa harjoittaville"/>
    <s v="Tavoitteet digiasteelle asetetaan 2021 lopussa osana ydinlaitosten luvituksen tavoitetilan asettamista"/>
    <m/>
    <x v="0"/>
    <s v="Sosiaali- ja terveysministeriö"/>
    <s v=""/>
  </r>
  <r>
    <s v="Palvelut"/>
    <s v="Plupaus_Säteilyturvakeskus_2021_xlsx.XLSX"/>
    <x v="23"/>
    <s v="Ydinenergialain mukaiset luvat (STUKin myöntämät)"/>
    <s v="Esimerkiksi uraania tai toriumia sisältävien malmien tuonti ja vienti edellyttää joko Säteilyturvakeskuksen lupaa tai, mikäli toiminta on pienimuotoisena vapautettu luvanvaraisuudesta, ilmoitusta Säteilyturvakeskukselle."/>
    <s v="Ydinenergialain mukaiset luvat (STUKin myöntämät)"/>
    <x v="0"/>
    <s v="Ei digitoteutusta"/>
    <s v="Q4/2022"/>
    <s v="Vain elinkeinotoimintaa harjoittaville"/>
    <s v="Volyymit ovat pieniä"/>
    <m/>
    <x v="0"/>
    <s v="Sosiaali- ja terveysministeriö"/>
    <s v=""/>
  </r>
  <r>
    <s v="Palvelut"/>
    <s v="Plupaus_Säteilyturvakeskus_2021_xlsx.XLSX"/>
    <x v="23"/>
    <s v="Ydinjätteiden tuonti- ja vientilupa"/>
    <s v="Luvitus ydinaineiden hallussapitoon, valmistukseen, tuottamiseen, käsittelyyn, käyttämiseen ja varastointiin (ns. toimintalupa) sekä niiden luovutukseen, kuljetukseen ja tuontiin"/>
    <s v="Ydinjätteiden tuonti- ja vientilupa"/>
    <x v="0"/>
    <s v="Ei digitoteutusta"/>
    <s v="Myöhemmin"/>
    <s v="Vain elinkeinotoimintaa harjoittaville"/>
    <s v="Tavoitteet digiasteelle asetetaan 2021 lopussa osana ydinlaitosten luvituksen tavoitetilan asettamista"/>
    <m/>
    <x v="0"/>
    <s v="Sosiaali- ja terveysministeriö"/>
    <s v=""/>
  </r>
  <r>
    <s v="Palvelut"/>
    <s v="Plupaus_Säteilyturvakeskus_2021_xlsx.XLSX"/>
    <x v="23"/>
    <s v="Ydinlaitosten tarkastuslaitosten hyväksyntä"/>
    <s v="Säteilyturvakeskus hyväksyy tarkastuslaitoksia tarkastamaan ydinlaitosten painelaitteita, muita mekaanisia laitteita sekä teräs- ja betonirakenteita."/>
    <s v="Ydinlaitosten tarkastuslaitosten hyväksyntä"/>
    <x v="0"/>
    <s v="0.3"/>
    <s v="Myöhemmin"/>
    <s v="Vain elinkeinotoimintaa harjoittaville"/>
    <s v="Volyymit ovat pieniä ja suuri osa tiedosta on dokumenttimuodossa. Tavoitteet digiasteelle asetetaan 2021 lopussa osana ydinlaitosten luvituksen tavoitetilan asettamista"/>
    <m/>
    <x v="0"/>
    <s v="Sosiaali- ja terveysministeriö"/>
    <s v=""/>
  </r>
  <r>
    <s v="Palvelut"/>
    <s v="Plupaus_Säteilyturvakeskus_2021_xlsx.XLSX"/>
    <x v="23"/>
    <s v="Ydinlaitostoslupien sähköinen asiointi"/>
    <s v="Sähköisen asioinnin kautta ydinlaitokset voivat laittaa vireille asioita ja STUKin päätökset toimitetaan ydinlaitoksille."/>
    <s v="Ydinlaitostoslupien sähköinen asiointi"/>
    <x v="0"/>
    <s v="1.0"/>
    <m/>
    <s v="Vain elinkeinotoimintaa harjoittaville"/>
    <s v="Suurin osa alkuperäisestä tiedosta on dokumenttimuodossa"/>
    <m/>
    <x v="0"/>
    <s v="Sosiaali- ja terveysministeriö"/>
    <s v=""/>
  </r>
  <r>
    <s v="Palvelut"/>
    <s v="Plupaus_2021_Patentti- ja rekisterihal.xlsx"/>
    <x v="41"/>
    <s v="Yhdistysrekisterin paperiasiointi (Y-lomakkeet)"/>
    <s v="Tietyt ilmoitustyypit: yhdistyksen lakkaaminen, vastuuhenkilön oma ero ja kaksikieliset yhdistykset yms."/>
    <s v="Yhdistysrekisterin paperiasiointi (Y-lomakkeet)"/>
    <x v="0"/>
    <s v="0.3"/>
    <s v="Q4/2021"/>
    <s v="Myös luonnollisille henkilöille"/>
    <s v="Loput ilmoitusmuodot sähköistetään vuoden 2021 loppuun mennessä. Kaksikielisten yhdistysten, uskonnollisten yhdyskuntien ja kauppakamareiden ilmoituksia ei ole suunnitelmissa sähköistää  pienen määrän takia."/>
    <m/>
    <x v="0"/>
    <s v="Työ- ja elinkeinoministeriö"/>
    <s v=""/>
  </r>
  <r>
    <s v="Palvelut"/>
    <s v="Traficom_Digipalvelulupaus_2021.XLSX"/>
    <x v="0"/>
    <s v="Yhdistämis- tai välityspalveluntarjoajaksi ilmoittautuminen. Ilmoitukseen liittyvistä muutoksista ilmoittaminen."/>
    <s v="Palvelussa tehdään ilmoitus, jonka nojalla on oikeus tarjota liikennepalvelulaissa tarkoitettua yhdistämis- ja/tai välityspalvelua. Lisäksi palveluntarjoaja voi palvelussa ilmoittaa ilmoitukseen liittyvistä muutoksista."/>
    <s v="Yhdistämis- tai välityspalveluntarjoajaksi ilmoittautuminen. Ilmoitukseen liittyvistä muutoksista ilmoittaminen."/>
    <x v="1"/>
    <s v="0.5"/>
    <s v="Myöhemmin"/>
    <s v="Myös luonnollisille henkilöille"/>
    <s v="Yleinen taloudellinen tilanne"/>
    <m/>
    <x v="0"/>
    <s v="Liikenne- ja viestintäministeriö"/>
    <s v=""/>
  </r>
  <r>
    <s v="Palvelut"/>
    <s v="Traficom_Digipalvelulupaus_2021.XLSX"/>
    <x v="0"/>
    <s v="Yhteentoimivuuden teknisen eritelmän soveltamatta jättäminen"/>
    <s v="YTE:ä kalustoon tai infraan soveltava taho esim. Rataverkon haltija, raideliikenteen harjoittaja tai kalustonvalmistaja esittää Traficomille, että Suomi hakisi komissiolta YTE:n soveltamatta jättämistä"/>
    <s v="Yhteentoimivuuden teknisen eritelmän soveltamatta jättäminen"/>
    <x v="0"/>
    <s v="Ei digitoteutusta"/>
    <s v="Myöhemmin"/>
    <s v="Vain elinkeinotoimintaa harjoittaville"/>
    <s v="Yleinen taloudellinen tilanne"/>
    <m/>
    <x v="0"/>
    <s v="Liikenne- ja viestintäministeriö"/>
    <s v=""/>
  </r>
  <r>
    <s v="Palvelut"/>
    <s v="PLupaus_Porvoonkaupunki_2021.xlsx"/>
    <x v="6"/>
    <s v="Yhteinen verkkokauppa paikallisten yrittäjien tarjoamille retkille ja aktiviteeteille."/>
    <s v="Luo yrittäjänä elämyksiä - anna elämyksiä matkailijoille tai paikallisille."/>
    <s v="Yhteinen verkkokauppa paikallisten yrittäjien tarjoamille retkille ja aktiviteeteille."/>
    <x v="3"/>
    <s v="1.0"/>
    <m/>
    <s v="Myös luonnollisille henkilöille"/>
    <m/>
    <m/>
    <x v="1"/>
    <s v="Uusimaa"/>
    <s v="40 001 - 100 000"/>
  </r>
  <r>
    <s v="Palvelut"/>
    <s v="Plupaus_2021_KEHA-keskus.xlsx"/>
    <x v="22"/>
    <s v="Yhteishankintakoulutus muutos,- täsmä- ja rekry"/>
    <s v="Yrityksille tarjotaan lain (Laki julkisesta työvoima- ja yrityspalvelusta) mukaista yhteishankintakoulutusta. Arvio nykytilasta; puuttuu koko sähköinen järjestelmä ja siihen liittyvä sähköinen prosessi. Prosessi toimii sähköpostin varassa, paitsi HJJ-järjestelmän avulla hoidetaan sopimusten allekirjoittaminen ja uspaaminen."/>
    <s v="Yhteishankintakoulutus muutos,- täsmä- ja rekry"/>
    <x v="5"/>
    <s v="0.5"/>
    <s v="Q4/2022"/>
    <s v="Vain elinkeinotoimintaa harjoittaville"/>
    <s v="Puuttuu sähköinen järjestelmä ja sähköinen prosessi, TE-digi TEA osahankkeen toteutuksen suunnittelun ja rahoituksen haasteet, YA järjestelmän kehityksen haasteet, TEA- järjestelmän käyttöönoton läpiviennin venyminen, URA- ja verkkopalvelujen ylläpidon haasteet TEA käyttöönottoon saakka"/>
    <m/>
    <x v="0"/>
    <s v="Työ- ja elinkeinoministeriö"/>
    <s v=""/>
  </r>
  <r>
    <s v="Palvelut"/>
    <s v="Plupaus_2021_Raaseporin kaupunki.xlsx"/>
    <x v="25"/>
    <s v="yhteiskäyttöautojen vuokraaminen"/>
    <s v="uusi toiminta, mahdollista vuokrata ns yhteidskäyttöauto"/>
    <s v="yhteiskäyttöautojen vuokraaminen"/>
    <x v="3"/>
    <s v="1.0"/>
    <m/>
    <s v="Myös luonnollisille henkilöille"/>
    <s v="sisäinen käyttö toistaiseksi"/>
    <m/>
    <x v="1"/>
    <s v="Uusimaa"/>
    <s v="20 001 - 40 000"/>
  </r>
  <r>
    <s v="Palvelut"/>
    <s v="Plupaus_2021_Kirkkonummi.xlsx"/>
    <x v="52"/>
    <s v="Yhteistyöalusta sidosryhmätyöskentelyyn (ESRIHUB)"/>
    <m/>
    <s v="Yhteistyöalusta sidosryhmätyöskentelyyn (ESRIHUB)"/>
    <x v="3"/>
    <s v="1.0"/>
    <m/>
    <s v="Myös luonnollisille henkilöille"/>
    <s v="Käyttäjien digiosaaminen, tietoliikenneyhteydet, kunnan taloustilanne/ resurssien puute"/>
    <m/>
    <x v="1"/>
    <s v="Uusimaa"/>
    <s v="20 001 - 40 000"/>
  </r>
  <r>
    <s v="Palvelut"/>
    <s v="Plupaus_2021_Rovaniemi (1).xlsx"/>
    <x v="18"/>
    <s v="Yhteydenottopyyntö"/>
    <s v="Yhteydenottolomake yritysneuvontapalveluita tarvitsevilla."/>
    <s v="Yhteydenottopyyntö Yritysneuvontapalveluihin"/>
    <x v="4"/>
    <s v="0.5"/>
    <s v="Myöhemmin"/>
    <s v="Myös luonnollisille henkilöille"/>
    <m/>
    <m/>
    <x v="1"/>
    <s v="Lappi"/>
    <s v="40 001 - 100 000"/>
  </r>
  <r>
    <s v="Palvelut"/>
    <s v="Plupaus_2021_Kansaneläkelaitos.xlsx"/>
    <x v="4"/>
    <s v="Yhteyshenkilöiden tai laskutustietojen päivittäminen"/>
    <s v="Kanta-palvelun asiakas päivittää käytössä olevien palvelujen yhteyshenkilöitä tai laskutustietoja."/>
    <s v="Yhteyshenkilöiden tai laskutustietojen päivittäminen"/>
    <x v="3"/>
    <s v="1.0"/>
    <m/>
    <s v="Vain elinkeinotoimintaa harjoittaville"/>
    <m/>
    <m/>
    <x v="0"/>
    <s v="Eduskunta"/>
    <s v=""/>
  </r>
  <r>
    <s v="Palvelut"/>
    <s v="Traficom_Digipalvelulupaus_2021.XLSX"/>
    <x v="0"/>
    <s v="Yksilöllisesti valmistettu omavalmisteinen moottoripyörä"/>
    <s v="Hae valmistenumeroa yksilöllisesti valmistetulle moottoripyörälle, sivuvaunumoottoripyörälle tai kolmipyörälle (L3e-, L4e- tai L5e-luokan ajoneuvo). "/>
    <s v="Yksilöllisesti valmistettu omavalmisteinen moottoripyörä"/>
    <x v="3"/>
    <s v="0.3"/>
    <s v="Myöhemmin"/>
    <s v="Myös luonnollisille henkilöille"/>
    <s v="Yleinen taloudellinen tilanne"/>
    <m/>
    <x v="0"/>
    <s v="Liikenne- ja viestintäministeriö"/>
    <s v=""/>
  </r>
  <r>
    <s v="Palvelut"/>
    <s v="Plupaus_Poliisihallitus_2021.xlsx"/>
    <x v="5"/>
    <s v="Yksityinen turvallisuusala: Asekouluttajaksi hyväksyminen"/>
    <m/>
    <s v="Yksityinen turvallisuusala: Asekouluttajaksi hyväksyminen"/>
    <x v="0"/>
    <s v="Ei digitoteutusta"/>
    <m/>
    <s v="Myös luonnollisille henkilöille"/>
    <m/>
    <m/>
    <x v="0"/>
    <s v="Sisäministeriö"/>
    <s v=""/>
  </r>
  <r>
    <s v="Palvelut"/>
    <s v="Plupaus_Poliisihallitus_2021.xlsx"/>
    <x v="5"/>
    <s v="Yksityinen turvallisuusala: Elinkeinolupahakemus"/>
    <m/>
    <s v="Yksityinen turvallisuusala: Elinkeinolupahakemus"/>
    <x v="0"/>
    <s v="Ei digitoteutusta"/>
    <m/>
    <s v="Vain elinkeinotoimintaa harjoittaville"/>
    <m/>
    <m/>
    <x v="0"/>
    <s v="Sisäministeriö"/>
    <s v=""/>
  </r>
  <r>
    <s v="Palvelut"/>
    <s v="Plupaus_Poliisihallitus_2021.xlsx"/>
    <x v="5"/>
    <s v="Yksityinen turvallisuusala: Elinkeinoluvan ehtojen ja rajoitusten muuttaminen"/>
    <m/>
    <s v="Yksityinen turvallisuusala: Elinkeinoluvan ehtojen ja rajoitusten muuttaminen"/>
    <x v="0"/>
    <s v="Ei digitoteutusta"/>
    <m/>
    <s v="Vain elinkeinotoimintaa harjoittaville"/>
    <m/>
    <m/>
    <x v="0"/>
    <s v="Sisäministeriö"/>
    <s v=""/>
  </r>
  <r>
    <s v="Palvelut"/>
    <s v="Plupaus_Poliisihallitus_2021.xlsx"/>
    <x v="5"/>
    <s v="Yksityinen turvallisuusala: Elinkeinoluvan peruuttamispyyntö ja/tai elinkeinotoiminnan lopettamisilmoitus"/>
    <m/>
    <s v="Yksityinen turvallisuusala: Elinkeinoluvan peruuttamispyyntö ja/tai elinkeinotoiminnan lopettamisilmoitus"/>
    <x v="0"/>
    <s v="Ei digitoteutusta"/>
    <m/>
    <s v="Vain elinkeinotoimintaa harjoittaville"/>
    <m/>
    <m/>
    <x v="0"/>
    <s v="Sisäministeriö"/>
    <s v=""/>
  </r>
  <r>
    <s v="Palvelut"/>
    <s v="Plupaus_Poliisihallitus_2021.xlsx"/>
    <x v="5"/>
    <s v="Yksityinen turvallisuusala: Hakemus todistuksen saamiseksi luvan voimassaolosta, vuosi-ilmoituksen teosta ajallaan tai muusta asiasta"/>
    <m/>
    <s v="Yksityinen turvallisuusala: Hakemus todistuksen saamiseksi luvan voimassaolosta, vuosi-ilmoituksen teosta ajallaan tai muusta asiasta"/>
    <x v="0"/>
    <s v="0.5"/>
    <m/>
    <s v="Myös luonnollisille henkilö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x v="5"/>
    <s v="Yksityinen turvallisuusala: Järjestyksenvalvojakouluttajaksi hyväksyminen"/>
    <m/>
    <s v="Yksityinen turvallisuusala: Järjestyksenvalvojakouluttajaksi hyväksyminen"/>
    <x v="0"/>
    <s v="Ei digitoteutusta"/>
    <m/>
    <s v="Myös luonnollisille henkilöille"/>
    <m/>
    <m/>
    <x v="0"/>
    <s v="Sisäministeriö"/>
    <s v=""/>
  </r>
  <r>
    <s v="Palvelut"/>
    <s v="Plupaus_Poliisihallitus_2021.xlsx"/>
    <x v="5"/>
    <s v="Yksityinen turvallisuusala: Järjestyksenvalvojan asettamislupa: hakeminen, muuttaminen, peruuttaminen"/>
    <m/>
    <s v="Yksityinen turvallisuusala: Järjestyksenvalvojan asettamislupa: hakeminen, muuttaminen, peruuttaminen"/>
    <x v="0"/>
    <s v="0.5"/>
    <s v="Myöhemmin"/>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x v="5"/>
    <s v="Yksityinen turvallisuusala: Muutosilmoitus"/>
    <m/>
    <s v="Yksityinen turvallisuusala: Muutosilmoitus"/>
    <x v="1"/>
    <s v="Ei digitoteutusta"/>
    <m/>
    <s v="Vain elinkeinotoimintaa harjoittaville"/>
    <m/>
    <m/>
    <x v="0"/>
    <s v="Sisäministeriö"/>
    <s v=""/>
  </r>
  <r>
    <s v="Palvelut"/>
    <s v="Plupaus_Poliisihallitus_2021.xlsx"/>
    <x v="5"/>
    <s v="Yksityinen turvallisuusala: Turvatarkastajaksi hyväksyminen: hakeminen, muuttaminen, peruuttaminen"/>
    <m/>
    <s v="Yksityinen turvallisuusala: Turvatarkastajaksi hyväksyminen: hakeminen, muuttaminen, peruuttaminen"/>
    <x v="0"/>
    <s v="0.5"/>
    <s v="Myöhemmin"/>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x v="5"/>
    <s v="Yksityinen turvallisuusala: Vastaavaksi hoitajaksi tai vastaavan hoitajan sijaiseksi hyväksyminen"/>
    <m/>
    <s v="Yksityinen turvallisuusala: Vastaavaksi hoitajaksi tai vastaavan hoitajan sijaiseksi hyväksyminen"/>
    <x v="0"/>
    <s v="Ei digitoteutusta"/>
    <m/>
    <s v="Vain elinkeinotoimintaa harjoittaville"/>
    <m/>
    <m/>
    <x v="0"/>
    <s v="Sisäministeriö"/>
    <s v=""/>
  </r>
  <r>
    <s v="Palvelut"/>
    <s v="Plupaus_Poliisihallitus_2021.xlsx"/>
    <x v="5"/>
    <s v="Yksityinen turvallisuusala: Vastaavaksi hoitajaksi tai vastaavan hoitajan sijaiseksi hyväksymisen muuttaminen"/>
    <m/>
    <s v="Yksityinen turvallisuusala: Vastaavaksi hoitajaksi tai vastaavan hoitajan sijaiseksi hyväksymisen muuttaminen"/>
    <x v="0"/>
    <s v="Ei digitoteutusta"/>
    <m/>
    <s v="Vain elinkeinotoimintaa harjoittaville"/>
    <m/>
    <m/>
    <x v="0"/>
    <s v="Sisäministeriö"/>
    <s v=""/>
  </r>
  <r>
    <s v="Palvelut"/>
    <s v="Plupaus_Poliisihallitus_2021.xlsx"/>
    <x v="5"/>
    <s v="Yksityinen turvallisuusala: Vastaavaksi hoitajaksi tai vastaavan hoitajan sijaiseksi hyväksymisen peruuttamispyyntö"/>
    <m/>
    <s v="Yksityinen turvallisuusala: Vastaavaksi hoitajaksi tai vastaavan hoitajan sijaiseksi hyväksymisen peruuttamispyyntö"/>
    <x v="0"/>
    <s v="Ei digitoteutusta"/>
    <m/>
    <s v="Vain elinkeinotoimintaa harjoittaville"/>
    <m/>
    <m/>
    <x v="0"/>
    <s v="Sisäministeriö"/>
    <s v=""/>
  </r>
  <r>
    <s v="Palvelut"/>
    <s v="Plupaus_Poliisihallitus_2021.xlsx"/>
    <x v="5"/>
    <s v="Yksityinen turvallisuusala: Voimankäyttökouluttajaksi hyväksyminen"/>
    <m/>
    <s v="Yksityinen turvallisuusala: Voimankäyttökouluttajaksi hyväksyminen"/>
    <x v="0"/>
    <s v="Ei digitoteutusta"/>
    <m/>
    <s v="Myös luonnollisille henkilöille"/>
    <m/>
    <m/>
    <x v="0"/>
    <s v="Sisäministeriö"/>
    <s v=""/>
  </r>
  <r>
    <s v="Palvelut"/>
    <s v="Plupaus_Poliisihallitus_2021.xlsx"/>
    <x v="5"/>
    <s v="Yksityinen turvallisuusala: Vuosi-ilmoitus"/>
    <m/>
    <s v="Yksityinen turvallisuusala: Vuosi-ilmoitus"/>
    <x v="1"/>
    <s v="Ei digitoteutusta"/>
    <m/>
    <s v="Vain elinkeinotoimintaa harjoittaville"/>
    <m/>
    <m/>
    <x v="0"/>
    <s v="Sisäministeriö"/>
    <s v=""/>
  </r>
  <r>
    <s v="Palvelut"/>
    <s v="RUOKAVIRASTO-#1460879-v1-Palvelulupaus_2021_Ruokavirasto.XLSX"/>
    <x v="36"/>
    <s v="Yksityisen eläinlääkäripalvelujen tuottaminen"/>
    <s v="Toimija ilmoittaa yksityisen eläinlääkäripalvelujen tuottamisesta"/>
    <s v="Yksityisen eläinlääkäripalvelujen tuottaminen"/>
    <x v="1"/>
    <s v="0.5"/>
    <s v="Myöhemmin"/>
    <s v="Vain elinkeinotoimintaa harjoittaville"/>
    <s v="Tavoitetaso saavutetaan Q4/2023"/>
    <m/>
    <x v="0"/>
    <s v="Maa- ja metsätalousministeriö"/>
    <s v=""/>
  </r>
  <r>
    <s v="Palvelut"/>
    <s v="Traficom_Digipalvelulupaus_2021.XLSX"/>
    <x v="0"/>
    <s v="Yksityisraiteen haltijan ilmoitusmenettely"/>
    <s v="Yksityisraiteiden haltijat voivat noudattaa ilmoitusmenettelyä turvallisuusluvan hakemisen sijasta."/>
    <s v="Yksityisraiteen haltijan ilmoitusmenettely"/>
    <x v="1"/>
    <s v="0.3"/>
    <s v="Myöhemmin"/>
    <m/>
    <s v="Yleinen taloudellinen tilanne"/>
    <m/>
    <x v="0"/>
    <s v="Liikenne- ja viestintäministeriö"/>
    <s v=""/>
  </r>
  <r>
    <s v="Palvelut"/>
    <s v="PLupaus_Valvira_2021.xlsx"/>
    <x v="11"/>
    <s v="Yksityisten sosiaali- ja terveydenhuollon palvelujen tuottajien raportointi (toimintakertomus)"/>
    <s v="Yksityisen sosiaali- ja terveydenhuollon palvelujen tuottajan on annettava vuosittain toimintakertomus seuraavan vuoden helmikuun loppuun mennessä."/>
    <s v="Yksityisten sosiaali- ja terveydenhuollon palvelujen tuottajien raportointi (toimintakertomus)"/>
    <x v="3"/>
    <s v="0.9"/>
    <s v="Q4/2022"/>
    <s v="Vain elinkeinotoimintaa harjoittaville"/>
    <m/>
    <m/>
    <x v="0"/>
    <s v="Sosiaali- ja terveysministeriö"/>
    <s v=""/>
  </r>
  <r>
    <s v="Palvelut"/>
    <s v="Plupaus_2021_Kansaneläkelaitos.xlsx"/>
    <x v="4"/>
    <s v="Yksityisten varhaiskasvatuksentuottajien ilmoituspalvelu"/>
    <s v="Varhaiskasvatuksen tuottaja voi asiointipalvelussa lähettää päivähoidon tuottajan ilmoituksen yksityisenhoidon tukea varten ja katsella aiemmin lähettämiään tietoja"/>
    <s v="Yksityisten varhaiskasvatuksentuottajien ilmoituspalvelu"/>
    <x v="5"/>
    <s v="1.0"/>
    <m/>
    <s v="Vain elinkeinotoimintaa harjoittaville"/>
    <m/>
    <m/>
    <x v="0"/>
    <s v="Eduskunta"/>
    <s v=""/>
  </r>
  <r>
    <s v="Palvelut"/>
    <s v="Plupaus_2021_Lieksan kaupunki.xlsx"/>
    <x v="46"/>
    <s v="Yksityistieavustukset"/>
    <m/>
    <s v="Yksityistieavustukset"/>
    <x v="5"/>
    <s v="1.0"/>
    <m/>
    <s v="Vain elinkeinotoimintaa harjoittaville"/>
    <m/>
    <s v="Laki yksityisistä teistä (560/2018)"/>
    <x v="1"/>
    <s v="Pohjois-Karjala"/>
    <s v="10 001 - 20 000"/>
  </r>
  <r>
    <s v="Palvelut"/>
    <s v="Plupaus_2021_Raaseporin kaupunki.xlsx"/>
    <x v="25"/>
    <s v="yksityisteiden avustukset"/>
    <s v="kaupunki myöntää yksityisteille avustuksia hakemuksen perusteella"/>
    <s v="Yksityistieavustukset"/>
    <x v="5"/>
    <s v="0.9"/>
    <m/>
    <s v="Myös luonnollisille henkilöille"/>
    <s v="otettu nettipohjainen tukihakemusmenettely käyttöön v 2020"/>
    <s v="Laki yksityisistä teistä (560/2018)"/>
    <x v="1"/>
    <s v="Uusimaa"/>
    <s v="20 001 - 40 000"/>
  </r>
  <r>
    <s v="Palvelut"/>
    <s v="Plupaus_2021_Ranuan kunta_V2.xlsx"/>
    <x v="38"/>
    <s v="Yksityistieavustukset"/>
    <s v="Avustuksen haku"/>
    <s v="Yksityistieavustukset"/>
    <x v="5"/>
    <s v="Ei digitoteutusta"/>
    <s v="Myöhemmin"/>
    <s v="Myös luonnollisille henkilöille"/>
    <m/>
    <s v="Laki yksityisistä teistä (560/2018)"/>
    <x v="1"/>
    <s v="Lappi"/>
    <s v="alle 6001"/>
  </r>
  <r>
    <s v="Palvelut"/>
    <s v="Plupaus_2021_Ristijärven kunta.xlsx"/>
    <x v="17"/>
    <s v="Yksityistieavustus"/>
    <m/>
    <s v="Yksityistieavustukset"/>
    <x v="5"/>
    <s v="0.3"/>
    <s v="Q1/2022"/>
    <s v="Myös luonnollisille henkilöille"/>
    <m/>
    <s v="Laki yksityisistä teistä (560/2018)"/>
    <x v="1"/>
    <s v="Kainuu"/>
    <s v="alle 6001"/>
  </r>
  <r>
    <s v="Palvelut"/>
    <s v="Plupaus_RISTIJARVI_2020.xlsx"/>
    <x v="17"/>
    <s v="Yksityistieavustus"/>
    <m/>
    <s v="Yksityistieavustukset"/>
    <x v="5"/>
    <s v="0.3"/>
    <s v="Q1/2022"/>
    <s v="Myös luonnollisille henkilöille"/>
    <m/>
    <s v="Laki yksityisistä teistä (560/2018)"/>
    <x v="1"/>
    <s v="Kainuu"/>
    <s v="alle 6001"/>
  </r>
  <r>
    <s v="Palvelut"/>
    <s v="PLupaus_Ruokolahden kunta_2021.xlsx"/>
    <x v="61"/>
    <s v="Yksityistieavustukset"/>
    <m/>
    <s v="Yksityistieavustukset"/>
    <x v="5"/>
    <s v="0.5"/>
    <s v="Myöhemmin"/>
    <s v="Myös luonnollisille henkilöille"/>
    <m/>
    <s v="Laki yksityisistä teistä (560/2018)"/>
    <x v="1"/>
    <s v="Etelä-Karjala"/>
    <s v="alle 6001"/>
  </r>
  <r>
    <s v="Palvelut"/>
    <s v="Plupaus_2021_Turun kaupunki.xlsx"/>
    <x v="20"/>
    <s v="Yksityisteiden avustukset"/>
    <s v="Perusparannus- ja kunnossapitoavustus"/>
    <s v="Yksityistieavustukset"/>
    <x v="5"/>
    <s v="0.5"/>
    <s v="Q4/2022"/>
    <s v="Vain elinkeinotoimintaa harjoittaville"/>
    <s v="Siirrytään käyttämään kaupungin yhteistä Kulta2-järjestelmää"/>
    <s v="Laki yksityisistä teistä (560/2018)"/>
    <x v="1"/>
    <s v="Varsinais-Suomi"/>
    <s v="yli 100 000"/>
  </r>
  <r>
    <s v="Palvelut"/>
    <s v="Plupaus_2021_Utajärven kunta.xlsx"/>
    <x v="3"/>
    <s v="Yksityistiet ja tieavustukset"/>
    <s v="Kunnat voivat halutessaan edelleen avustaa yksityisteitä yksityistielain nojalla. Palveluun kuuluu myös liikennemerkkien asettamisesta  koskeva hakemus yksityistielle."/>
    <s v="Yksityistieavustukset"/>
    <x v="5"/>
    <s v="0.3"/>
    <s v="Q4/2022"/>
    <s v="Vain elinkeinotoimintaa harjoittaville"/>
    <m/>
    <s v="Laki yksityisistä teistä (560/2018)"/>
    <x v="1"/>
    <s v="Pohjois-Pohjanmaa"/>
    <s v="alle 6001"/>
  </r>
  <r>
    <s v="Palvelut"/>
    <s v="PLupaus_Vaasa_2021.xlsx"/>
    <x v="9"/>
    <s v="Yksityistieavustukset"/>
    <s v="Organisaatiomuutos on käynnissä  ja käynnissä on useita sähköiseen asiointiin liittyviä uudistuksia, joita ei ole vielä otettu täysimääräisesti käyttöön."/>
    <s v="Yksityistieavustukset"/>
    <x v="5"/>
    <s v="0.5"/>
    <s v="Myöhemmin"/>
    <s v="Myös luonnollisille henkilöille"/>
    <m/>
    <s v="Laki yksityisistä teistä (560/2018)"/>
    <x v="1"/>
    <s v="Pohjanmaa"/>
    <s v="40 001 - 100 000"/>
  </r>
  <r>
    <s v="Palvelut"/>
    <s v="PLupaus_Helsinginkaupunki_2021.xlsx"/>
    <x v="8"/>
    <s v="Yleinen asuntotonttien varauskierros"/>
    <s v="Kaupunki vuokraa ja myy tontteja omakoti-, kerros- ja rivitalojen rakentamiseen."/>
    <s v="Yleinen asuntotonttien varauskierros"/>
    <x v="3"/>
    <s v="0.5"/>
    <m/>
    <m/>
    <m/>
    <m/>
    <x v="1"/>
    <s v="Uusimaa"/>
    <s v="yli 100 000"/>
  </r>
  <r>
    <s v="Palvelut"/>
    <s v="PLupaus_Helsinginkaupunki_2021.xlsx"/>
    <x v="8"/>
    <s v="Kasvatus ja koulutus, yleisavustushakemus"/>
    <s v="Yleisavustuksia voivat hakea rekisteröityneet vähintään vuoden toimineet järjestöt, joiden toiminta kohdistuu helsinkiläisiin."/>
    <s v="Yleisavustushakemus, Kasvatus ja koulutus"/>
    <x v="5"/>
    <m/>
    <m/>
    <s v="Vain elinkeinotoimintaa harjoittaville"/>
    <m/>
    <m/>
    <x v="1"/>
    <s v="Uusimaa"/>
    <s v="yli 100 000"/>
  </r>
  <r>
    <s v="Palvelut"/>
    <s v="PLupaus_Helsinginkaupunki_2021.xlsx"/>
    <x v="8"/>
    <s v="Ulkoilmatapahtumat:katujen ja viheralueiden käyttöluvat ja vuokraus"/>
    <s v="Tarvitset luvan tapahtuman järjestämiseen kadulla, torilla tai puistossa, jos tapahtuma rajoittaa alueen yleistä käyttöä."/>
    <s v="Yleisen alueen käyttölupa"/>
    <x v="0"/>
    <m/>
    <m/>
    <m/>
    <m/>
    <m/>
    <x v="1"/>
    <s v="Uusimaa"/>
    <s v="yli 100 000"/>
  </r>
  <r>
    <s v="Palvelut"/>
    <s v="Plupaus_Kuopio_2021.xlsx"/>
    <x v="2"/>
    <s v="Katujen ja viheralueiden käyttöluvat ja vuokraus"/>
    <s v="Kunnalta täytyy hakea lupaa katu- ja viheralueiden tavallisesta poikkeavaan käyttöön tai vuokraamiseen."/>
    <s v="Yleisen alueen käyttölupa"/>
    <x v="0"/>
    <s v="1.0"/>
    <m/>
    <s v="Myös luonnollisille henkilöille"/>
    <m/>
    <m/>
    <x v="1"/>
    <s v="Pohjois-Savo"/>
    <s v="yli 100 000"/>
  </r>
  <r>
    <s v="Palvelut"/>
    <s v="Plupaus_2021_Lieksan kaupunki.xlsx"/>
    <x v="46"/>
    <s v="Katu- tai muun yleisen alueen käyttöluvan myöntäminen"/>
    <m/>
    <s v="Yleisen alueen käyttölupa"/>
    <x v="0"/>
    <s v="Ei digitoteutusta"/>
    <s v="Q4/2022"/>
    <s v="Myös luonnollisille henkilöille"/>
    <m/>
    <m/>
    <x v="1"/>
    <s v="Pohjois-Karjala"/>
    <s v="10 001 - 20 000"/>
  </r>
  <r>
    <s v="Palvelut"/>
    <s v="Plupaus_2021_Oulun kaupunki.xlsx"/>
    <x v="15"/>
    <s v="Aluevuokraus"/>
    <s v="Yleisen alueen käyttöluvat. Katua, toria tai puistoa voidaan käyttää kaupungin luvalla työalueena esimerkiksi rakennustyössä, muutossa, nostotyössä, kiinteistöremontissa,..."/>
    <s v="Yleisen alueen käyttölupa"/>
    <x v="0"/>
    <s v="1.0"/>
    <m/>
    <s v="Myös luonnollisille henkilöille"/>
    <m/>
    <m/>
    <x v="1"/>
    <s v="Pohjois-Pohjanmaa"/>
    <s v="yli 100 000"/>
  </r>
  <r>
    <s v="Palvelut"/>
    <s v="Plupaus_2021_Oulun kaupunki.xlsx"/>
    <x v="15"/>
    <s v="Katujen ja viheralueiden käyttöluvat ja vuokraus"/>
    <s v="Katujen ja muiden yleisten alueiden käyttöluvat ja vuokraus sekä kaivu- ja sijoitusluvat."/>
    <s v="Yleisen alueen käyttölupa"/>
    <x v="0"/>
    <s v="1.0"/>
    <m/>
    <s v="Myös luonnollisille henkilöille"/>
    <m/>
    <m/>
    <x v="1"/>
    <s v="Pohjois-Pohjanmaa"/>
    <s v="yli 100 000"/>
  </r>
  <r>
    <s v="Palvelut"/>
    <s v="Plupaus_2021_Oulun kaupunki.xlsx"/>
    <x v="15"/>
    <s v="Kaupungin omistamien alueiden käyttö"/>
    <s v="Kaupungin omistamia alueita voi hakea tilapäiseen käyttöön."/>
    <s v="Yleisen alueen käyttölupa"/>
    <x v="0"/>
    <s v="1.0"/>
    <m/>
    <s v="Myös luonnollisille henkilöille"/>
    <m/>
    <m/>
    <x v="1"/>
    <s v="Pohjois-Pohjanmaa"/>
    <s v="yli 100 000"/>
  </r>
  <r>
    <s v="Palvelut"/>
    <s v="Plupaus_2021_Oulun kaupunki.xlsx"/>
    <x v="15"/>
    <s v="Terassilupa"/>
    <s v="Ravintolan tai kahvilan ulkotarjoilualuetta varten tarvitset terassiluvan, jos terassi tulee kaupungin julkiselle katu- tai puistoalueelle...."/>
    <s v="Yleisen alueen käyttölupa"/>
    <x v="0"/>
    <s v="1.0"/>
    <m/>
    <s v="Myös luonnollisille henkilöille"/>
    <m/>
    <m/>
    <x v="1"/>
    <s v="Pohjois-Pohjanmaa"/>
    <s v="yli 100 000"/>
  </r>
  <r>
    <s v="Palvelut"/>
    <s v="Plupaus_2021_Oulun kaupunki.xlsx"/>
    <x v="15"/>
    <s v="Yleisen alueen käyttölupa"/>
    <s v="Kun haluat vuokrata yleistä aluetta käyttöösi - kadun, aukion tai puiston - luvan myöntää kaupunkiympäristön toimiala."/>
    <s v="Yleisen alueen käyttölupa"/>
    <x v="0"/>
    <s v="1.0"/>
    <m/>
    <s v="Myös luonnollisille henkilöille"/>
    <m/>
    <m/>
    <x v="1"/>
    <s v="Pohjois-Pohjanmaa"/>
    <s v="yli 100 000"/>
  </r>
  <r>
    <s v="Palvelut"/>
    <s v="Plupaus_2021_Pielaveden kunta.xlsx"/>
    <x v="49"/>
    <s v="Katujen ja viheralueiden käyttöluvat ja vuokraus"/>
    <s v="Katujen ja muiden yleisten alueiden käyttöluvat ja vuokraus."/>
    <s v="Yleisen alueen käyttölupa"/>
    <x v="0"/>
    <s v="0.5"/>
    <s v="Myöhemmin"/>
    <s v="Myös luonnollisille henkilöille"/>
    <s v="Ohjelmistotoimittajasta johtuvat syyt: rekisteriperusteinen toisen puolesta asioinnin mahdollisuus puuttuu."/>
    <m/>
    <x v="1"/>
    <s v="Pohjois-Savo"/>
    <s v="alle 6001"/>
  </r>
  <r>
    <s v="Palvelut"/>
    <s v="PLupaus_Porvoonkaupunki_2021.xlsx"/>
    <x v="6"/>
    <s v="Aluevuokraus"/>
    <s v="Katua, toria tai puistoa voidaan käyttää kaupungin luvalla työalueena esimerkiksi rakennustyössä, muutossa, nostotyössä, kiinteistöremontissa,..."/>
    <s v="Yleisen alueen käyttölupa"/>
    <x v="0"/>
    <s v="1.0"/>
    <m/>
    <s v="Myös luonnollisille henkilöille"/>
    <m/>
    <m/>
    <x v="1"/>
    <s v="Uusimaa"/>
    <s v="40 001 - 100 000"/>
  </r>
  <r>
    <s v="Palvelut"/>
    <s v="PLupaus_Porvoonkaupunki_2021.xlsx"/>
    <x v="6"/>
    <s v="Katujen ja viheralueiden käyttöluvat ja vuokraus"/>
    <s v="Katujen ja muiden yleisten alueiden käyttöluvat ja vuokraus sekä kaivu- ja sijoitusluvat."/>
    <s v="Yleisen alueen käyttölupa"/>
    <x v="0"/>
    <s v="1.0"/>
    <m/>
    <s v="Myös luonnollisille henkilöille"/>
    <m/>
    <m/>
    <x v="1"/>
    <s v="Uusimaa"/>
    <s v="40 001 - 100 000"/>
  </r>
  <r>
    <s v="Palvelut"/>
    <s v="PLupaus_Porvoonkaupunki_2021.xlsx"/>
    <x v="6"/>
    <s v="Kaupungin omistamien alueiden käyttö"/>
    <s v="Kaupungin omistamia alueita voi hakea tilapäiseen käyttöön."/>
    <s v="Yleisen alueen käyttölupa"/>
    <x v="0"/>
    <s v="1.0"/>
    <m/>
    <s v="Myös luonnollisille henkilöille"/>
    <m/>
    <m/>
    <x v="1"/>
    <s v="Uusimaa"/>
    <s v="40 001 - 100 000"/>
  </r>
  <r>
    <s v="Palvelut"/>
    <s v="PLupaus_Porvoonkaupunki_2021.xlsx"/>
    <x v="6"/>
    <s v="Lupa yleisen alueen käyttöön"/>
    <s v="Kun haluat vuokrata yleistä aluetta käyttöösi - kadun, aukion tai puiston - luvan myöntää kaupunkiympäristön toimiala."/>
    <s v="Yleisen alueen käyttölupa"/>
    <x v="0"/>
    <s v="1.0"/>
    <m/>
    <s v="Myös luonnollisille henkilöille"/>
    <m/>
    <m/>
    <x v="1"/>
    <s v="Uusimaa"/>
    <s v="40 001 - 100 000"/>
  </r>
  <r>
    <s v="Palvelut"/>
    <s v="PLupaus_Porvoonkaupunki_2021.xlsx"/>
    <x v="6"/>
    <s v="Terassilupa"/>
    <s v="Ravintolan tai kahvilan ulkotarjoilualuetta varten tarvitset terassiluvan, jos terassi tulee kaupungin julkiselle katu- tai puistoalueelle...."/>
    <s v="Yleisen alueen käyttölupa"/>
    <x v="0"/>
    <s v="1.0"/>
    <m/>
    <s v="Vain elinkeinotoimintaa harjoittaville"/>
    <m/>
    <m/>
    <x v="1"/>
    <s v="Uusimaa"/>
    <s v="40 001 - 100 000"/>
  </r>
  <r>
    <s v="Palvelut"/>
    <s v="PLupaus_Pyhäjärvi_2021.xlsx"/>
    <x v="16"/>
    <s v="Yleisen alueen käyttölupa"/>
    <m/>
    <s v="Yleisen alueen käyttölupa"/>
    <x v="0"/>
    <s v="Ei digitoteutusta"/>
    <s v="Q4/2022"/>
    <s v="Myös luonnollisille henkilöille"/>
    <m/>
    <m/>
    <x v="1"/>
    <s v="Pohjois-Pohjanmaa"/>
    <s v="alle 6001"/>
  </r>
  <r>
    <s v="Palvelut"/>
    <s v="Plupaus_2021_Raaseporin kaupunki.xlsx"/>
    <x v="25"/>
    <s v="maanvuokraan liittyvät luvat, esim myyntitoiminta"/>
    <s v="ravintolat, tilaisuudet, tapahtumat, urheilutilaisuuden, näyttelyt"/>
    <s v="Yleisen alueen käyttölupa"/>
    <x v="0"/>
    <s v="Ei digitoteutusta"/>
    <s v="Myöhemmin"/>
    <s v="Myös luonnollisille henkilöille"/>
    <s v="Palvelut osittain digitalisoitu, kuten kartat ym. Luvat haetaan erikseen joko sähköisesti sähköpostitse tai paperimuodossa.Ei digitaalista alustaa olemassa toistaiseksi, nämä hakemustyypit hyvin erilaisia"/>
    <m/>
    <x v="1"/>
    <s v="Uusimaa"/>
    <s v="20 001 - 40 000"/>
  </r>
  <r>
    <s v="Palvelut"/>
    <s v="Plupaus_Rautalampi_2020.xlsx"/>
    <x v="62"/>
    <s v="Yleisten alueiden käyttöluvat"/>
    <s v="Yleisten alueiden (esim. torit, puistot) käyttöluvat."/>
    <s v="Yleisen alueen käyttölupa"/>
    <x v="0"/>
    <s v="Ei digitoteutusta"/>
    <s v="Q4/2021"/>
    <s v="Myös luonnollisille henkilöille"/>
    <m/>
    <m/>
    <x v="1"/>
    <s v="Pohjois-Savo"/>
    <s v="alle 6001"/>
  </r>
  <r>
    <s v="Palvelut"/>
    <s v="Plupaus_2021_Rovaniemi (1).xlsx"/>
    <x v="18"/>
    <s v="Yleisten alueiden luvat"/>
    <s v="Sijoitus-, kaivu-, maastoliikenneluvat, yleisten alueiden vuokraus, yksityisteiden liikenteenohjauslaitteet (esim. yleisötapahtumat, työmaa-alueet, kioskipaikat, teleoperaattoreiden kaapeleiden tai putkilinjojen sijoittaminen kaupungin alueelle, työluvat yleisellä alueella). Vahvaa tunnistautumista käytetään, kun asiakas ensimmäisen kerran luo itselleen tunnuksen palveluun. Sen jälkeen kirjautuminen tapahtuu asiakkaan sähköpostiosoitteella, jota käytetään kirjautumistunnuksena. Asiakas määrittää itse salasanan palveluun."/>
    <s v="Yleisen alueen käyttölupa"/>
    <x v="0"/>
    <s v="1.0"/>
    <m/>
    <s v="Myös luonnollisille henkilöille"/>
    <m/>
    <m/>
    <x v="1"/>
    <s v="Lappi"/>
    <s v="40 001 - 100 000"/>
  </r>
  <r>
    <s v="Palvelut"/>
    <s v="Plupaus_Tampereen_kaupunki_2020.xlsx"/>
    <x v="51"/>
    <s v="Viheralueiden käyttöluvat ja vuokraus (Lupapiste)"/>
    <s v="Viheralueluvat Lupapisteessä"/>
    <s v="Yleisen alueen käyttölupa"/>
    <x v="0"/>
    <s v="0.5"/>
    <s v="Q1/2022"/>
    <s v="Myös luonnollisille henkilöille"/>
    <m/>
    <m/>
    <x v="1"/>
    <s v="Pirkanmaa"/>
    <s v="yli 100 000"/>
  </r>
  <r>
    <s v="Palvelut"/>
    <s v="Plupaus_Tampereen_kaupunki_2020.xlsx"/>
    <x v="51"/>
    <s v="Katujen käyttöluvat ja vuokraus (Lupapiste)"/>
    <s v="Katuluvat"/>
    <s v="Yleisen alueen käyttölupa"/>
    <x v="0"/>
    <s v="1.0"/>
    <s v="Q1/2022"/>
    <s v="Myös luonnollisille henkilöille"/>
    <s v="Taustaprosessit ja -teknologia"/>
    <m/>
    <x v="1"/>
    <s v="Pirkanmaa"/>
    <s v="yli 100 000"/>
  </r>
  <r>
    <s v="Palvelut"/>
    <s v="Plupaus_2021_Turun kaupunki.xlsx"/>
    <x v="20"/>
    <s v="Kaupungin omistamien alueiden käyttö"/>
    <s v="Kaupungin omistamia alueita voi hakea tilapäiseen käyttöön. =TAPAHTUMALUVAT"/>
    <s v="Yleisen alueen käyttölupa"/>
    <x v="0"/>
    <s v="0.9"/>
    <m/>
    <s v="Myös luonnollisille henkilöille"/>
    <m/>
    <m/>
    <x v="1"/>
    <s v="Varsinais-Suomi"/>
    <s v="yli 100 000"/>
  </r>
  <r>
    <s v="Palvelut"/>
    <s v="Plupaus_2021_Turun kaupunki.xlsx"/>
    <x v="20"/>
    <s v="Terassilupa"/>
    <s v="Ravintolan tai kahvilan ulkotarjoilualuetta varten tarvitset terassiluvan, jos terassi tulee kaupungin julkiselle katu- tai puistoalueelle"/>
    <s v="Yleisen alueen käyttölupa"/>
    <x v="0"/>
    <s v="0.9"/>
    <m/>
    <s v="Vain elinkeinotoimintaa harjoittaville"/>
    <m/>
    <m/>
    <x v="1"/>
    <s v="Varsinais-Suomi"/>
    <s v="yli 100 000"/>
  </r>
  <r>
    <s v="Palvelut"/>
    <s v="Plupaus_2021_Turun kaupunki.xlsx"/>
    <x v="20"/>
    <s v="Lupa yleisen alueen käyttöön"/>
    <s v="Kun haluat vuokrata yleistä aluetta käyttöösi - kadun, aukion tai puiston - luvan myöntää kaupunkiympäristön toimiala."/>
    <s v="Yleisen alueen käyttölupa"/>
    <x v="0"/>
    <s v="Ei digitoteutusta"/>
    <m/>
    <s v="Myös luonnollisille henkilöille"/>
    <s v="Yleisten alueiden vuokrausta tehdään vain poikkeustapauksissa, joten se on erittäin pienivolyyminen palvelu"/>
    <m/>
    <x v="1"/>
    <s v="Varsinais-Suomi"/>
    <s v="yli 100 000"/>
  </r>
  <r>
    <s v="Palvelut"/>
    <s v="Plupaus_2021_Utajärven kunta.xlsx"/>
    <x v="3"/>
    <s v="Katujen ja viheralueiden käyttöluvat ja vuokraus"/>
    <s v="Kunnalta täytyy hakea lupaa katu- ja viheralueiden tavallisesta poikkeavaan käyttöön tai vuokraamiseen. Käyttölupa on haettava esimerkiksi kulttuuritapahtumaa varten."/>
    <s v="Yleisen alueen käyttölupa"/>
    <x v="0"/>
    <s v="1.0"/>
    <m/>
    <s v="Myös luonnollisille henkilöille"/>
    <m/>
    <m/>
    <x v="1"/>
    <s v="Pohjois-Pohjanmaa"/>
    <s v="alle 6001"/>
  </r>
  <r>
    <s v="Palvelut"/>
    <s v="Plupaus_2021_Ylöjärven kaupunki.xlsx"/>
    <x v="32"/>
    <s v="Lupa yleisten alueiden käyttöön"/>
    <s v="Yleisten alueiden käyttölupaa haetaan ja käsitellään Lupapiste -palvelussa&quot;. Päätöksestä tehdään viranhaltijapäätös, joka julkaistaan valitusajaksi kaupungin nettisivuille.&quot;"/>
    <s v="Yleisen alueen käyttölupa"/>
    <x v="0"/>
    <s v="yli 1.1"/>
    <m/>
    <s v="Myös luonnollisille henkilöille"/>
    <m/>
    <m/>
    <x v="1"/>
    <s v="Pirkanmaa"/>
    <s v="20 001 - 40 000"/>
  </r>
  <r>
    <s v="Palvelut"/>
    <s v="Plupaus_Kuopio_2021.xlsx"/>
    <x v="2"/>
    <s v="Yleiset kulttuuripalvelut"/>
    <s v="Kuopion kulttuuriin aktivointi tuottaa kulttuuripalveluja lapsille, nuorille, ikäihmisille ja erityisryhmille sekä järjestää vuosittaisia tapahtumia."/>
    <s v="Yleiset kulttuuripalvelut"/>
    <x v="3"/>
    <s v="Ei digitoteutusta"/>
    <s v="Q4/2022"/>
    <s v="Myös luonnollisille henkilöille"/>
    <m/>
    <m/>
    <x v="1"/>
    <s v="Pohjois-Savo"/>
    <s v="yli 100 000"/>
  </r>
  <r>
    <s v="Palvelut"/>
    <s v="Plupaus_Kuopio_2021.xlsx"/>
    <x v="2"/>
    <s v="Yleiskaavoitukseen vaikuttaminen"/>
    <s v="Yleiskaavalla määritellään yleispiirteisesti kunnan yhdyskuntarakenne ja kaava-alueiden maankäyttö. Se on ohjeena tarkemmalle asemakaavoitukselle."/>
    <s v="Yleiskaavoitukseen vaikuttaminen"/>
    <x v="3"/>
    <s v="Ei digitoteutusta"/>
    <s v="Q4/2022"/>
    <s v="Myös luonnollisille henkilöille"/>
    <m/>
    <s v="Maankäyttö- ja rakennuslaki (132/1999)"/>
    <x v="1"/>
    <s v="Pohjois-Savo"/>
    <s v="yli 100 000"/>
  </r>
  <r>
    <s v="Palvelut"/>
    <s v="Plupaus_2021_Utajärven kunta.xlsx"/>
    <x v="3"/>
    <s v="Yleiskaavoitukseen vaikuttaminen"/>
    <s v="Yleiskaava kertoo, miten kunta suunnittelee alueidensa käyttöä ja jakamista asumisen, työelämän, liikenteen, virkistyksen ja muiden toimintojen kesken."/>
    <s v="Yleiskaavoitukseen vaikuttaminen"/>
    <x v="3"/>
    <s v="Ei digitoteutusta"/>
    <s v="Q2/2022"/>
    <s v="Myös luonnollisille henkilöille"/>
    <m/>
    <s v="Maankäyttö- ja rakennuslaki (132/1999)"/>
    <x v="1"/>
    <s v="Pohjois-Pohjanmaa"/>
    <s v="alle 6001"/>
  </r>
  <r>
    <s v="Palvelut"/>
    <s v="Plupaus_2021_Tulli.xlsx"/>
    <x v="1"/>
    <s v="Yleisvakuuslupa"/>
    <s v="Hae yleisvakuuslupaa, jos yrityksellä on säännöllisiä passituksia tai taloudellisesti merkittävää maahantuontia EU:n ulkopuolelta."/>
    <s v="Yleisvakuuslupa"/>
    <x v="0"/>
    <s v="1.1"/>
    <m/>
    <s v="Vain elinkeinotoimintaa harjoittaville"/>
    <m/>
    <m/>
    <x v="0"/>
    <s v="Valtiovarainministeriö"/>
    <s v=""/>
  </r>
  <r>
    <s v="Palvelut"/>
    <s v="Plupaus_2021_Jyväskylän kaupunki_2021.xlsx"/>
    <x v="13"/>
    <s v="KRP - Yleisörakennelma"/>
    <s v="Lupa yli 2 viikkoa olemassa olevalle yleisörakennelmalle"/>
    <s v="Yleisörakennelmalupa"/>
    <x v="0"/>
    <s v="1.0"/>
    <m/>
    <s v="Myös luonnollisille henkilöille"/>
    <m/>
    <s v="Maankäyttö- ja rakennuslaki (132/1999)"/>
    <x v="1"/>
    <s v="Keski-Suomi"/>
    <s v="yli 100 000"/>
  </r>
  <r>
    <s v="Palvelut"/>
    <s v="PLupaus_Helsinginkaupunki_2021.xlsx"/>
    <x v="8"/>
    <s v="Ympäristölupa"/>
    <s v="Ympäristöluvanvaraiset toiminnat hakevat ympäristölupaa ennen toiminnan aloittamista, toiminnan muuttuessa tai kun muuten on tarve muuttaa ympäristölupaa."/>
    <s v="Ympäristölupa"/>
    <x v="0"/>
    <m/>
    <m/>
    <m/>
    <m/>
    <s v="Ympäristönsuojelulaki (527/2014)"/>
    <x v="1"/>
    <s v="Uusimaa"/>
    <s v="yli 100 000"/>
  </r>
  <r>
    <s v="Palvelut"/>
    <s v="Plupaus_2021_Jyväskylän kaupunki_2021.xlsx"/>
    <x v="13"/>
    <s v="KRP - Ympäristönsuojelun luvat: Asfalttiaseman rekisteröinti-ilmoitus:"/>
    <s v="Ilmoitus asfalttiaseman käyttöönotosta (jos ei tarvitse ympäristölupaa)"/>
    <s v="Ympäristölupa"/>
    <x v="0"/>
    <s v="1.0"/>
    <m/>
    <s v="Myös luonnollisille henkilöille"/>
    <m/>
    <s v="Ympäristönsuojelulaki (527/2014)"/>
    <x v="1"/>
    <s v="Keski-Suomi"/>
    <s v="yli 100 000"/>
  </r>
  <r>
    <s v="Palvelut"/>
    <s v="Plupaus_2021_Jyväskylän kaupunki_2021.xlsx"/>
    <x v="13"/>
    <s v="KRP - Ympäristönsuojelun luvat: Betoniaseman rekisteröinti-ilmoitus"/>
    <s v="Ilmoitus betoniaseman käyttöönotosta (jos ei tarvitse ympäristölupaa)"/>
    <s v="Ympäristölupa"/>
    <x v="0"/>
    <s v="1.0"/>
    <m/>
    <s v="Myös luonnollisille henkilöille"/>
    <m/>
    <s v="Ympäristönsuojelulaki (527/2014)"/>
    <x v="1"/>
    <s v="Keski-Suomi"/>
    <s v="yli 100 000"/>
  </r>
  <r>
    <s v="Palvelut"/>
    <s v="Plupaus_2021_Jyväskylän kaupunki_2021.xlsx"/>
    <x v="13"/>
    <s v="KRP - Ympäristönsuojelun luvat: Ympäristölupa (jätteen käsittely, muu toimiala)"/>
    <s v="Lupa ympäristön vaaraa aiheuttavalle toiminnalle (jätteen käsittely tai muu toimiala)"/>
    <s v="Ympäristölupa"/>
    <x v="0"/>
    <s v="1.0"/>
    <m/>
    <s v="Myös luonnollisille henkilöille"/>
    <m/>
    <s v="Ympäristönsuojelulaki (527/2014)"/>
    <x v="1"/>
    <s v="Keski-Suomi"/>
    <s v="yli 100 000"/>
  </r>
  <r>
    <s v="Palvelut"/>
    <s v="Plupaus_2021_Jyväskylän kaupunki_2021.xlsx"/>
    <x v="13"/>
    <s v="KRP - Ympäristönsuojelun luvat: Ympäristölupa (louhinta ja murskaus), yhteislupa"/>
    <s v="Lupa ympäristön vaaraa aiheuttavalle toiminnalle (louhinta ja murskaus)"/>
    <s v="Ympäristölupa"/>
    <x v="0"/>
    <s v="1.0"/>
    <m/>
    <s v="Myös luonnollisille henkilöille"/>
    <m/>
    <s v="Ympäristönsuojelulaki (527/2014)"/>
    <x v="1"/>
    <s v="Keski-Suomi"/>
    <s v="yli 100 000"/>
  </r>
  <r>
    <s v="Palvelut"/>
    <s v="Plupaus_Kuopio_2021.xlsx"/>
    <x v="2"/>
    <s v="Ympäristölupa"/>
    <s v="Ympäristön pilaantumisen vaaraa aiheuttavaan toimintaan on oltava lupa."/>
    <s v="Ympäristölupa"/>
    <x v="0"/>
    <s v="1.0"/>
    <m/>
    <s v="Myös luonnollisille henkilöille"/>
    <m/>
    <s v="Ympäristönsuojelulaki (527/2014)"/>
    <x v="1"/>
    <s v="Pohjois-Savo"/>
    <s v="yli 100 000"/>
  </r>
  <r>
    <s v="Palvelut"/>
    <s v="Plupaus_Mikkeli_2020.xlsx"/>
    <x v="14"/>
    <s v="Ympäristölupa"/>
    <s v="Käsitellään lupapiste.fi -palvelun kautta, johon käyttäjä tunnistautuu sähköisesti. Kokonaan sähköinen palveluprosessi. Vastuualue: Ympäristöpalvelut"/>
    <s v="Ympäristölupa"/>
    <x v="0"/>
    <s v="1.0"/>
    <m/>
    <s v="Myös luonnollisille henkilöille"/>
    <m/>
    <s v="Ympäristönsuojelulaki (527/2014)"/>
    <x v="1"/>
    <s v="Etelä-Savo"/>
    <s v="40 001 - 100 000"/>
  </r>
  <r>
    <s v="Palvelut"/>
    <s v="Plupaus_2021_Oulun kaupunki.xlsx"/>
    <x v="15"/>
    <s v="Ympäristönsuojelu, vesiensuojelu"/>
    <s v="Vesiensuojelu: poikkeamishakemus jätevesien käsittelystä"/>
    <s v="Ympäristölupa"/>
    <x v="0"/>
    <s v="0.9"/>
    <m/>
    <s v="Myös luonnollisille henkilöille"/>
    <m/>
    <s v="Ympäristönsuojelulaki (527/2014)"/>
    <x v="1"/>
    <s v="Pohjois-Pohjanmaa"/>
    <s v="yli 100 000"/>
  </r>
  <r>
    <s v="Palvelut"/>
    <s v="Plupaus_2021_Paltamon kunta.xlsx"/>
    <x v="57"/>
    <s v="Ympäristölupa"/>
    <s v="Lupakäsittely ympäristön pilaantumisen vaaraa aiheuttavaan toimintaan"/>
    <s v="Ympäristölupa"/>
    <x v="0"/>
    <s v="0.5"/>
    <s v="Myöhemmin"/>
    <s v="Myös luonnollisille henkilöille"/>
    <s v="resurssit"/>
    <s v="Ympäristönsuojelulaki (527/2014)"/>
    <x v="1"/>
    <s v="Kainuu"/>
    <s v="alle 6001"/>
  </r>
  <r>
    <s v="Palvelut"/>
    <s v="PLupaus_Porvoonkaupunki_2021.xlsx"/>
    <x v="6"/>
    <s v="Ympäristönsuojelu, vesiensuojelu"/>
    <s v="Vesiensuojelu"/>
    <s v="Ympäristölupa"/>
    <x v="0"/>
    <s v="0.3"/>
    <s v="Myöhemmin"/>
    <s v="Myös luonnollisille henkilöille"/>
    <s v="Mielellään digitalisoidaan, mutta ei ole resursseja itse viedä asiaa eteenpäin."/>
    <s v="Ympäristönsuojelulaki (527/2014)"/>
    <x v="1"/>
    <s v="Uusimaa"/>
    <s v="40 001 - 100 000"/>
  </r>
  <r>
    <s v="Palvelut"/>
    <s v="PLupaus_Pyhäjärvi_2021.xlsx"/>
    <x v="16"/>
    <s v="Lupa ympäristönsuojelumääräyksistä poikkeamisesta"/>
    <m/>
    <s v="Ympäristölupa"/>
    <x v="0"/>
    <s v="Ei digitoteutusta"/>
    <s v="Q4/2022"/>
    <s v="Myös luonnollisille henkilöille"/>
    <m/>
    <s v="Ympäristönsuojelulaki (527/2014)"/>
    <x v="1"/>
    <s v="Pohjois-Pohjanmaa"/>
    <s v="alle 6001"/>
  </r>
  <r>
    <s v="Palvelut"/>
    <s v="Plupaus_2021_Raaseporin kaupunki.xlsx"/>
    <x v="25"/>
    <s v="ympäristöluvat"/>
    <s v="ympäristöön vaikuttavat rakennustoimenpiteen, luvitus"/>
    <s v="Ympäristölupa"/>
    <x v="0"/>
    <s v="0.3"/>
    <s v="Q4/2022"/>
    <s v="Myös luonnollisille henkilöille"/>
    <s v="kts yllä"/>
    <s v="Ympäristönsuojelulaki (527/2014)"/>
    <x v="1"/>
    <s v="Uusimaa"/>
    <s v="20 001 - 40 000"/>
  </r>
  <r>
    <s v="Palvelut"/>
    <s v="Plupaus_Teuvan kunta_2020.xlsx"/>
    <x v="19"/>
    <s v="Ympäristönsuojelu, vesiensuojelu"/>
    <m/>
    <s v="Ympäristölupa"/>
    <x v="0"/>
    <s v="0.3"/>
    <s v="Myöhemmin"/>
    <s v="Myös luonnollisille henkilöille"/>
    <s v="Palvelun tuottaa Suupohjan peruspalveluliikelaitokuntayhtymä, Toimii vastuu organisaationa"/>
    <m/>
    <x v="2"/>
    <s v="Etelä-Pohjanmaa"/>
    <s v="alle 6001"/>
  </r>
  <r>
    <s v="Palvelut"/>
    <s v="PLupaus_Vaasa_2021.xlsx"/>
    <x v="9"/>
    <s v="Ympäristölupa"/>
    <s v="Laissa mainittujen toimintojen vaatima lupamenettely"/>
    <s v="Ympäristölupa"/>
    <x v="0"/>
    <s v="0.5"/>
    <s v="Myöhemmin"/>
    <s v="Vain elinkeinotoimintaa harjoittaville"/>
    <m/>
    <s v="Ympäristönsuojelulaki (527/2014)"/>
    <x v="1"/>
    <s v="Pohjanmaa"/>
    <s v="40 001 - 100 000"/>
  </r>
  <r>
    <s v="Palvelut"/>
    <s v="Plupaus_2021_Ylöjärven kaupunki.xlsx"/>
    <x v="32"/>
    <s v="Ympäristölupa"/>
    <s v="Ympäristölupa hakemuksineen hoidetaan kokonaisuudessaan Lupapiste -palvelussa&quot;&quot;"/>
    <s v="Ympäristölupa"/>
    <x v="0"/>
    <s v="yli 1.1"/>
    <m/>
    <s v="Myös luonnollisille henkilöille"/>
    <m/>
    <s v="Ympäristönsuojelulaki (527/2014)"/>
    <x v="1"/>
    <s v="Pirkanmaa"/>
    <s v="20 001 - 40 000"/>
  </r>
  <r>
    <s v="Palvelut"/>
    <s v="Plupaus_THL_2021.xlsx"/>
    <x v="28"/>
    <s v="Ympäristömyrkkyjen analytiikka"/>
    <s v="Terveyden ja hyvinvoinnin laitoksen (THL) Ympäristöterveysyksikkö tekee maksullista ympäristömyrkkyjen analytiikkaa. Ennen näytteiden lähettämistä asiakasta pyydetään ottamaan yhteyttä laboratorioon tarvittavan analyysipalvelun sopimiseksi"/>
    <s v="Ympäristömyrkkyjen analytiikka"/>
    <x v="3"/>
    <s v="0.5"/>
    <s v="Q4/2022"/>
    <s v="Myös luonnollisille henkilöille"/>
    <s v="Toiminnalliset syyt. Asiointipalvelua ei voida kokonaisuudessaan digitalisoida fyysisistä näytteistä johtuen."/>
    <m/>
    <x v="0"/>
    <s v="Sosiaali- ja terveysministeriö"/>
    <s v=""/>
  </r>
  <r>
    <s v="Palvelut"/>
    <s v="PLupaus_Helsinginkaupunki_2021.xlsx"/>
    <x v="8"/>
    <s v="Ympäristöhaittaa koskeva toimenpidepyyntö"/>
    <s v="Ympäristöhaittaa koskeva toimenpidepyyntö on ilmoitus asiasta, joka aiheuttaa haittaa ympäristössä ja jota asukas pyytää kaupunkiympäristön toimialan ympäristöpalveluita selvittämään."/>
    <s v="Ympäristön äkillisestä pilaantumisesta tai vaarasta tehtävä ilmoitus"/>
    <x v="1"/>
    <s v="0.5"/>
    <m/>
    <m/>
    <m/>
    <s v="Ympäristönsuojelulaki (527/2014)"/>
    <x v="1"/>
    <s v="Uusimaa"/>
    <s v="yli 100 000"/>
  </r>
  <r>
    <s v="Palvelut"/>
    <s v="PLupaus_Helsinginkaupunki_2021.xlsx"/>
    <x v="8"/>
    <s v="Ympäristönsuojelulain yleinen ilmoitusmenettely"/>
    <s v="Ympäristönsuojelulaissa ilmoitusvelvolliseksi säädetystä toiminnasta tulee ennen toiminnan aloittamista tehdä ympäristönsuojeluviranomaiselle ilmoitus."/>
    <s v="Ympäristön äkillisestä pilaantumisesta tai vaarasta tehtävä ilmoitus"/>
    <x v="0"/>
    <m/>
    <m/>
    <m/>
    <m/>
    <s v="Ympäristönsuojelulaki (527/2014)"/>
    <x v="1"/>
    <s v="Uusimaa"/>
    <s v="yli 100 000"/>
  </r>
  <r>
    <s v="Palvelut"/>
    <s v="PLupaus_Helsinginkaupunki_2021.xlsx"/>
    <x v="8"/>
    <s v="Ympäristönsuojelulain 136 §:n mukainen ilmoitus pilaantuneen maaperän puhdistamisesta"/>
    <s v="Pilaantuneen maaperän puhdistamisesta ja pilaantuneen maa-aineksen käsittelystä tulee tehdä ilmoitus kaupunkiympäristön toimialan ympäristönsuojeluyksikölle."/>
    <s v="Ympäristön äkillisestä pilaantumisesta tai vaarasta tehtävä ilmoitus"/>
    <x v="1"/>
    <s v="Ei digitoteutusta"/>
    <m/>
    <m/>
    <m/>
    <s v="Ympäristönsuojelulaki (527/2014)"/>
    <x v="1"/>
    <s v="Uusimaa"/>
    <s v="yli 100 000"/>
  </r>
  <r>
    <s v="Palvelut"/>
    <s v="PLupaus_Helsinginkaupunki_2021.xlsx"/>
    <x v="8"/>
    <s v="Ympäristönsuojelulain 136 §:n mukainen ilmoitus pilaantuneen maaperän puhdistamisesta"/>
    <s v="Pilaantuneen maaperän puhdistamisesta ja pilaantuneen maa-aineksen käsittelystä tulee tehdä ilmoitus kaupunkiympäristön toimialan ympäristönsuojeluyksikölle."/>
    <s v="Ympäristön äkillisestä pilaantumisesta tai vaarasta tehtävä ilmoitus"/>
    <x v="1"/>
    <s v="Ei digitoteutusta"/>
    <m/>
    <m/>
    <m/>
    <s v="Ympäristönsuojelulaki (527/2014)"/>
    <x v="1"/>
    <s v="Uusimaa"/>
    <s v="yli 100 000"/>
  </r>
  <r>
    <s v="Palvelut"/>
    <s v="Plupaus_2021_Huittisten kaupunki.xlsx"/>
    <x v="21"/>
    <s v="Ympäristönterveyden huollon luvat ja ilmoitukset"/>
    <s v="Etelä-Satakunnan ympäristötoimisto on toimijana. Toimintaan kuuluu seuraavat toimet ja niihin liittyvät luvat: eläinlääkintähuolto, terveydensuojelu-, elintarvike- ja tupakkavalvonta sekä lääkelain mukainen valvonta"/>
    <s v="Ympäristön äkillisestä pilaantumisesta tai vaarasta tehtävä ilmoitus"/>
    <x v="3"/>
    <s v="0.5"/>
    <s v="Q4/2022"/>
    <s v="Myös luonnollisille henkilöille"/>
    <m/>
    <s v="Ympäristönsuojelulaki (527/2014)"/>
    <x v="1"/>
    <s v="Satakunta"/>
    <s v="10 001 - 20 000"/>
  </r>
  <r>
    <s v="Palvelut"/>
    <s v="Plupaus_Kuopio_2021.xlsx"/>
    <x v="2"/>
    <s v="Ympäristönsuojelulain mukainen ilmoitus poikkeuksellisesta tilanteesta"/>
    <s v="Toiminnasta vastaavan tai jätteen haltijan on tehtävä ilmoitus poikkeuksellisesta tilanteesta"/>
    <s v="Ympäristön äkillisestä pilaantumisesta tai vaarasta tehtävä ilmoitus"/>
    <x v="1"/>
    <s v="Ei digitoteutusta"/>
    <s v="Q4/2022"/>
    <s v="Vain elinkeinotoimintaa harjoittaville"/>
    <s v="Ilmoitus ei ole määrämuotoinen, koska voi koskea hyvin erilaisia poikkeuksellisia tapahtumia ja päästöjä."/>
    <s v="Ympäristönsuojelulaki (527/2014)"/>
    <x v="1"/>
    <s v="Pohjois-Savo"/>
    <s v="yli 100 000"/>
  </r>
  <r>
    <s v="Palvelut"/>
    <s v="Plupaus_2021_Laukaan kunta.xlsx"/>
    <x v="48"/>
    <s v="Ympäristösuojelulain mukaiset toiminnot"/>
    <s v="Valtaosa toiminnoista hoituu sähköisesti: ympäristönsuojelulain mukaiset hakemus-, ilmoitus-, rekisteröintiasiat, samoin valvonta."/>
    <s v="Ympäristön äkillisestä pilaantumisesta tai vaarasta tehtävä ilmoitus"/>
    <x v="0"/>
    <s v="0.9"/>
    <s v="Myöhemmin"/>
    <s v="Myös luonnollisille henkilöille"/>
    <s v="Määrät niin pieniä, ettei omia sovelluksia ole taloudellisesti järkevä toteuttaa."/>
    <s v="Ympäristönsuojelulaki (527/2014)"/>
    <x v="1"/>
    <s v="Keski-Suomi"/>
    <s v="10 001 - 20 000"/>
  </r>
  <r>
    <s v="Palvelut"/>
    <s v="Plupaus_2021_Oulun kaupunki.xlsx"/>
    <x v="15"/>
    <s v="Ilmoitus poikkeuksellisesta tilanteesta, ympäristönsuojelu"/>
    <s v="Ympäristönsuojelu, ilmoitus poikkeuksellisesta tilanteesta"/>
    <s v="Ympäristön äkillisestä pilaantumisesta tai vaarasta tehtävä ilmoitus"/>
    <x v="1"/>
    <s v="Ei digitoteutusta"/>
    <s v="Q4/2021"/>
    <s v="Myös luonnollisille henkilöille"/>
    <s v="Tarvittaessa julkaistaan ePermitiin"/>
    <s v="Ympäristönsuojelulaki (527/2014)"/>
    <x v="1"/>
    <s v="Pohjois-Pohjanmaa"/>
    <s v="yli 100 000"/>
  </r>
  <r>
    <s v="Palvelut"/>
    <s v="PLupaus_Porvoonkaupunki_2021.xlsx"/>
    <x v="6"/>
    <s v="Ilmoitus poikkeuksellisesta tilanteesta, ympäristönsuojelu"/>
    <s v="Ympäristönsuojelu, ilmoitus poikkeuksellisesta tilanteesta"/>
    <s v="Ympäristön äkillisestä pilaantumisesta tai vaarasta tehtävä ilmoitus"/>
    <x v="1"/>
    <s v="0.3"/>
    <s v="Myöhemmin"/>
    <s v="Vain elinkeinotoimintaa harjoittaville"/>
    <s v="Mielellään digitalisoidaan, mutta ei ole resursseja itse viedä asiaa eteenpäin."/>
    <s v="Ympäristönsuojelulaki (527/2014)"/>
    <x v="1"/>
    <s v="Uusimaa"/>
    <s v="40 001 - 100 000"/>
  </r>
  <r>
    <s v="Palvelut"/>
    <s v="PLupaus_Pyhäjärvi_2021.xlsx"/>
    <x v="16"/>
    <s v="Ympäristönsuojelu, vesiensuojelu"/>
    <m/>
    <s v="Ympäristön äkillisestä pilaantumisesta tai vaarasta tehtävä ilmoitus"/>
    <x v="1"/>
    <s v="0.3"/>
    <s v="Q4/2022"/>
    <s v="Myös luonnollisille henkilöille"/>
    <m/>
    <s v="Ympäristönsuojelulaki (527/2014)"/>
    <x v="1"/>
    <s v="Pohjois-Pohjanmaa"/>
    <s v="alle 6001"/>
  </r>
  <r>
    <s v="Palvelut"/>
    <s v="PLupaus_Pyhäjärvi_2021.xlsx"/>
    <x v="16"/>
    <s v="Ympäristönsuojelu, ympäristöluvat ja ilmoitukset"/>
    <m/>
    <s v="Ympäristön äkillisestä pilaantumisesta tai vaarasta tehtävä ilmoitus"/>
    <x v="1"/>
    <s v="0.3"/>
    <s v="Q4/2022"/>
    <s v="Myös luonnollisille henkilöille"/>
    <m/>
    <s v="Ympäristönsuojelulaki (527/2014)"/>
    <x v="1"/>
    <s v="Pohjois-Pohjanmaa"/>
    <s v="alle 6001"/>
  </r>
  <r>
    <s v="Palvelut"/>
    <s v="PLupaus_Pyhäjärvi_2021.xlsx"/>
    <x v="16"/>
    <s v="Ympäristönsuojelu, maasto- ja vesiliikenteen luvat"/>
    <m/>
    <s v="Ympäristön äkillisestä pilaantumisesta tai vaarasta tehtävä ilmoitus"/>
    <x v="1"/>
    <s v="Ei digitoteutusta"/>
    <s v="Q4/2022"/>
    <s v="Vain elinkeinotoimintaa harjoittaville"/>
    <m/>
    <s v="Ympäristönsuojelulaki (527/2014)"/>
    <x v="1"/>
    <s v="Pohjois-Pohjanmaa"/>
    <s v="alle 6001"/>
  </r>
  <r>
    <s v="Palvelut"/>
    <s v="Plupaus_2021_Turun kaupunki.xlsx"/>
    <x v="20"/>
    <s v="Ympäristönsuojelulain mukainen ilmoitus koeluontoisesta toiminnasta"/>
    <s v="Koetoimintailmoitus"/>
    <s v="Ympäristön äkillisestä pilaantumisesta tai vaarasta tehtävä ilmoitus"/>
    <x v="1"/>
    <s v="0.3"/>
    <s v="2023, jos sähköinen lupajärjestelmä saadaan käyttöön"/>
    <s v="Vain elinkeinotoimintaa harjoittaville"/>
    <s v="Pieni volyyminen palvelu (0-5 kpl vuodessa)"/>
    <s v="Ympäristönsuojelulaki (527/2014)"/>
    <x v="1"/>
    <s v="Varsinais-Suomi"/>
    <s v="yli 100 000"/>
  </r>
  <r>
    <s v="Palvelut"/>
    <s v="Plupaus_2021_Turun kaupunki.xlsx"/>
    <x v="20"/>
    <s v="Ilmoitus poikkeuksellisesta tilanteesta, ympäristönsuojelu"/>
    <s v="Ympäristönsuojelu, ilmoitus poikkeuksellisesta tilanteesta"/>
    <s v="Ympäristön äkillisestä pilaantumisesta tai vaarasta tehtävä ilmoitus"/>
    <x v="1"/>
    <s v="0.5"/>
    <s v="2023, jos sähköinen lupajärjestelmä saadaan käyttöön"/>
    <s v="Vain elinkeinotoimintaa harjoittaville"/>
    <s v="Pieni volyyminen palvelu (0-5 kpl vuodessa)"/>
    <s v="Ympäristönsuojelulaki (527/2014)"/>
    <x v="1"/>
    <s v="Varsinais-Suomi"/>
    <s v="yli 100 000"/>
  </r>
  <r>
    <s v="Palvelut"/>
    <s v="PLupaus_Vaasa_2021.xlsx"/>
    <x v="9"/>
    <s v="Ympäristön äkillisestä pilaantumisesta tai vaarasta tehtävä ilmoitus"/>
    <s v="Ilmoitus jätteen tai aineen pääsystä /riskistä päästä ympäristöön"/>
    <s v="Ympäristön äkillisestä pilaantumisesta tai vaarasta tehtävä ilmoitus"/>
    <x v="1"/>
    <s v="0.5"/>
    <s v="Myöhemmin"/>
    <s v="Vain elinkeinotoimintaa harjoittaville"/>
    <m/>
    <s v="Ympäristönsuojelulaki (527/2014)"/>
    <x v="1"/>
    <s v="Pohjanmaa"/>
    <s v="40 001 - 100 000"/>
  </r>
  <r>
    <s v="Palvelut"/>
    <s v="PLupaus_Porvoonkaupunki_2021.xlsx"/>
    <x v="6"/>
    <s v="Ympäristönsuojelu, jätehuollon valvonta"/>
    <s v="Jätehuollon valvonta"/>
    <s v="Ympäristönsuojelu, jätehuollon valvonta"/>
    <x v="3"/>
    <s v="0.5"/>
    <s v="Myöhemmin"/>
    <s v="Myös luonnollisille henkilöille"/>
    <s v="Mielellään digitalisoidaan, mutta ei ole resursseja itse viedä asiaa eteenpäin."/>
    <s v="Jätelaki (646/2011)"/>
    <x v="1"/>
    <s v="Uusimaa"/>
    <s v="40 001 - 100 000"/>
  </r>
  <r>
    <s v="Palvelut"/>
    <s v="Plupaus_2021_Turun kaupunki.xlsx"/>
    <x v="20"/>
    <s v="Ympäristönsuojelu, jätehuollon valvonta"/>
    <s v="Jätehuollon valvonta"/>
    <s v="Ympäristönsuojelu, jätehuollon valvonta"/>
    <x v="3"/>
    <s v="0.5"/>
    <s v="2023, jos sähköinen lupajärjestelmä saadaan käyttöön"/>
    <s v="Myös luonnollisille henkilöille"/>
    <m/>
    <s v="Jätelaki (646/2011)"/>
    <x v="1"/>
    <s v="Varsinais-Suomi"/>
    <s v="yli 100 000"/>
  </r>
  <r>
    <s v="Palvelut"/>
    <s v="PLupaus_Helsinginkaupunki_2021.xlsx"/>
    <x v="8"/>
    <s v="Ympäristönsuojelulain mukainen rekisteröinti"/>
    <s v="Ympäristönsuojelulaissa rekisteröitäviksi säädetyistä toiminnoista tarvitaan ilmoitus, jonka perusteella viranomainen tekee rekisteröintimerkinnän ympäristönsuojeluntietojärjestelmään."/>
    <s v="Ympäristönsuojelulain mukainen rekisteröinti"/>
    <x v="3"/>
    <s v="0.5"/>
    <m/>
    <m/>
    <m/>
    <s v="Ympäristönsuojelulaki (527/2014)"/>
    <x v="1"/>
    <s v="Uusimaa"/>
    <s v="yli 100 000"/>
  </r>
  <r>
    <s v="Palvelut"/>
    <s v="Plupaus_Kuopio_2021.xlsx"/>
    <x v="2"/>
    <s v="Toiminnan rekisteröinti ympäristönsuojelun tietojärjestelmään"/>
    <s v="Rekisteröinti on luonteeltaan kirjaamistoimenpide, jossa ei tehdä hallinnollista päätöstä eikä anneta määräyksiä."/>
    <s v="Ympäristönsuojelulain mukainen rekisteröinti"/>
    <x v="0"/>
    <s v="0.5"/>
    <s v="Q4/2022"/>
    <s v="Vain elinkeinotoimintaa harjoittaville"/>
    <s v="Lupapiste-palvelu ei ole toistaiseksi sisällyttänyt rekisteröintilomakkeita palveluun"/>
    <s v="Ympäristönsuojelulaki (527/2014)"/>
    <x v="1"/>
    <s v="Pohjois-Savo"/>
    <s v="yli 100 000"/>
  </r>
  <r>
    <s v="Palvelut"/>
    <s v="PLupaus_Vaasa_2021.xlsx"/>
    <x v="9"/>
    <s v="Ympäristönsuojelulain mukainen rekisteröinti"/>
    <s v="Laissa mainittujen toimintojen rekisteröinti ja merkitseminen ympäristönsuojelun tietojärjestelmään"/>
    <s v="Ympäristönsuojelulain mukainen rekisteröinti"/>
    <x v="3"/>
    <s v="0.5"/>
    <s v="Myöhemmin"/>
    <s v="Vain elinkeinotoimintaa harjoittaville"/>
    <m/>
    <s v="Ympäristönsuojelulaki (527/2014)"/>
    <x v="1"/>
    <s v="Pohjanmaa"/>
    <s v="40 001 - 100 000"/>
  </r>
  <r>
    <s v="Palvelut"/>
    <s v="PLupaus_Iinkunta_2020.xlsx"/>
    <x v="60"/>
    <s v="Ympäristönsuojeluviranomaisen lupapalvelut"/>
    <s v="Ympäristönsuojelu- ja maa-aineslain mukaiset ilmoitukset, luvat ja rekisteröinnit"/>
    <s v="Ympäristönsuojelumääräyksistä poikkeamisen lupa"/>
    <x v="0"/>
    <s v="0.9"/>
    <s v="Myöhemmin"/>
    <s v="Myös luonnollisille henkilöille"/>
    <s v="Valtakunnallinen digitaalinen menettely tulossa, aikataulu eri riipu kunnasta. Kunta (Ok. ym.palv.) on ilmaissut kiin. hankintaan."/>
    <s v="Ympäristönsuojelulaki (527/2014)"/>
    <x v="1"/>
    <s v="Pohjois-Pohjanmaa"/>
    <s v="6 001 - 10000"/>
  </r>
  <r>
    <s v="Palvelut"/>
    <s v="Plupaus_2021_Lieksan kaupunki.xlsx"/>
    <x v="46"/>
    <s v="Ympäristönsuojelulainsäädäntöön liittyvän poikkeamisluvan myöntäminen"/>
    <m/>
    <s v="Ympäristönsuojelumääräyksistä poikkeamisen lupa"/>
    <x v="0"/>
    <s v="Ei digitoteutusta"/>
    <s v="Myöhemmin"/>
    <s v="Myös luonnollisille henkilöille"/>
    <m/>
    <s v="Ympäristönsuojelulaki (527/2014)"/>
    <x v="1"/>
    <s v="Pohjois-Karjala"/>
    <s v="10 001 - 20 000"/>
  </r>
  <r>
    <s v="Palvelut"/>
    <s v="PLupaus_Porvoonkaupunki_2021.xlsx"/>
    <x v="6"/>
    <s v="Lupa ympäristönsuojelumääräyksistä poikkeamisesta"/>
    <s v="Kunnan ympäristönsuojeluviranomainen voi erityisestä syystä hakemuksesta myöntää yksittäistapauksessa luvan poiketa näistä määräyksistä."/>
    <s v="Ympäristönsuojelumääräyksistä poikkeamisen lupa"/>
    <x v="0"/>
    <s v="0.3"/>
    <s v="Myöhemmin"/>
    <s v="Myös luonnollisille henkilöille"/>
    <s v="Mielellään digitalisoidaan, mutta ei ole resursseja itse viedä asiaa eteenpäin."/>
    <s v="Ympäristönsuojelulaki (527/2014)"/>
    <x v="1"/>
    <s v="Uusimaa"/>
    <s v="40 001 - 100 000"/>
  </r>
  <r>
    <s v="Palvelut"/>
    <s v="Plupaus_2021_Turun kaupunki.xlsx"/>
    <x v="20"/>
    <s v="Lupa ympäristönsuojelumääräyksistä poikkeamisesta"/>
    <s v="Kunnan ympäristönsuojeluviranomainen voi erityisestä syystä hakemuksesta myöntää yksittäistapauksessa luvan poiketa näistä määräyksistä.  Esimerkiksi hakemus käytöstä poistetun öljysäiliön jättämiseksi maahan"/>
    <s v="Ympäristönsuojelumääräyksistä poikkeamisen lupa"/>
    <x v="0"/>
    <s v="0.3"/>
    <m/>
    <s v="Myös luonnollisille henkilöille"/>
    <m/>
    <s v="Ympäristönsuojelulaki (527/2014)"/>
    <x v="1"/>
    <s v="Varsinais-Suomi"/>
    <s v="yli 100 000"/>
  </r>
  <r>
    <s v="Palvelut"/>
    <s v="PLupaus_Vaasa_2021.xlsx"/>
    <x v="9"/>
    <s v="Ympäristönsuojelumääräyksistä poikkeamisen lupa"/>
    <s v="Perustellusta syystä voidaan ympäristönsuojelumääräyksistä myöntää poikkeus"/>
    <s v="Ympäristönsuojelumääräyksistä poikkeamisen lupa"/>
    <x v="0"/>
    <s v="0.5"/>
    <s v="Myöhemmin"/>
    <s v="Myös luonnollisille henkilöille"/>
    <m/>
    <s v="Ympäristönsuojelulaki (527/2014)"/>
    <x v="1"/>
    <s v="Pohjanmaa"/>
    <s v="40 001 - 100 000"/>
  </r>
  <r>
    <s v="Palvelut"/>
    <s v="Plupaus_2021_Ylöjärven kaupunki.xlsx"/>
    <x v="32"/>
    <s v="Ilmoitus käytöstä poistetun öljy- tai kemikaalisäiliön jättämisestä maaperään"/>
    <s v="Ilmoitus käytöstä poistetun öljy- tai kemikaalisäiliön jättämisestä maaperään hoidetaan kokonaisuudessaan Lupapiste -palvelussa&quot;&quot;"/>
    <s v="Ympäristönsuojelumääräyksistä poikkeamisen lupa"/>
    <x v="0"/>
    <s v="yli 1.1"/>
    <m/>
    <s v="Myös luonnollisille henkilöille"/>
    <m/>
    <s v="Ympäristönsuojelulaki (527/2014)"/>
    <x v="1"/>
    <s v="Pirkanmaa"/>
    <s v="20 001 - 40 000"/>
  </r>
  <r>
    <s v="Palvelut"/>
    <s v="PLupaus_Helsinginkaupunki_2021.xlsx"/>
    <x v="8"/>
    <s v="Ympäristötoimi, yleisavustushakemus"/>
    <m/>
    <s v="Ympäristötoimi, yleisavustushakemus"/>
    <x v="5"/>
    <s v="1.0"/>
    <m/>
    <m/>
    <m/>
    <m/>
    <x v="1"/>
    <s v="Uusimaa"/>
    <s v="yli 100 000"/>
  </r>
  <r>
    <s v="Palvelut"/>
    <s v="PLupaus_Jämsä_2021.xlsx"/>
    <x v="42"/>
    <s v="Yrittäjille tarjottavat omalle koneelle ladattavat lomakkeet"/>
    <s v="Yritystulkin täytettävät laskelma- ja suunnittelupohjat"/>
    <s v="Yrittäjille tarjottavat omalle koneelle ladattavat lomakkeet"/>
    <x v="4"/>
    <s v="0.3"/>
    <s v="Myöhemmin"/>
    <s v="Myös luonnollisille henkilöille"/>
    <m/>
    <m/>
    <x v="1"/>
    <s v="Keski-Suomi"/>
    <s v="20 001 - 40 000"/>
  </r>
  <r>
    <s v="Palvelut"/>
    <s v="Plupaus_Jämsänyritysneuvontapalvelut_2020.xlsx"/>
    <x v="42"/>
    <s v="Yrittäjille tarjottavat omalle koneelle ladattavat lomakkeet"/>
    <s v="Yritystulkin täytettävät laskelma- ja suunnittelupohjat"/>
    <s v="Yrittäjille tarjottavat omalle koneelle ladattavat lomakkeet"/>
    <x v="3"/>
    <s v="0.3"/>
    <m/>
    <s v="Myös luonnollisille henkilöille"/>
    <m/>
    <m/>
    <x v="1"/>
    <s v="Keski-Suomi"/>
    <s v="20 001 - 40 000"/>
  </r>
  <r>
    <s v="Palvelut"/>
    <s v="PIR TET Vastaus YritysDigi.xlsx"/>
    <x v="63"/>
    <s v="Yrittäjyysbuustipalvelu"/>
    <s v="Yrittäjyysbuusti on ainutlaatuinen palvelumalli, jolla tuetaan yrittäjyyttä suunnittelevien pyrkimyksiä ja alle 12 kuukautta yrittäjinä toimineiden liiketoimintaa. Palvelun mahdollistaa yrittäjyyden aloittamisen, yrityksen perustamisen tai juuri käynnistyneen yritystoiminnan kehittämisen."/>
    <s v="Yrittäjyysbuusti"/>
    <x v="4"/>
    <s v="0.9"/>
    <m/>
    <s v="Myös luonnollisille henkilöille"/>
    <m/>
    <m/>
    <x v="0"/>
    <s v="Työ- ja elinkeinoministeriö"/>
    <s v=""/>
  </r>
  <r>
    <s v="Palvelut"/>
    <s v="PLupaus_Porvoonkaupunki_2021.xlsx"/>
    <x v="6"/>
    <s v="Yrittäjäkoulutukset &amp; tapahtumat"/>
    <s v="Koulutusta ja tapahtumia yrittäjille"/>
    <s v="Yrittäjäkoulutukset &amp; tapahtumat"/>
    <x v="4"/>
    <s v="1.0"/>
    <m/>
    <s v="Myös luonnollisille henkilöille"/>
    <m/>
    <m/>
    <x v="1"/>
    <s v="Uusimaa"/>
    <s v="40 001 - 100 000"/>
  </r>
  <r>
    <s v="Palvelut"/>
    <s v="PIR TET Vastaus YritysDigi.xlsx"/>
    <x v="63"/>
    <s v="Yrittäjäkoulutukset"/>
    <s v="Työvoimakoulutuksena järjestetään myös koulutusta, joka tähtää yrittäjän ammattitutkintoon tai sen osan suorittamiseen."/>
    <s v="Yrittäjäkoulutus"/>
    <x v="4"/>
    <s v="0.9"/>
    <m/>
    <s v="Myös luonnollisille henkilöille"/>
    <m/>
    <m/>
    <x v="0"/>
    <s v="Työ- ja elinkeinoministeriö"/>
    <s v=""/>
  </r>
  <r>
    <s v="Palvelut"/>
    <s v="Plupaus_2021_Kansaneläkelaitos.xlsx"/>
    <x v="4"/>
    <s v="Yrittäjän puolesta korvausta  työterveyshuollon kustannuksista hakee työterveyshuollon palveluntuottaja tilitysmenettelyllä."/>
    <s v="Työterveyshuollon palveluntuottajat lähettävät Kelaan tilityshakemukset."/>
    <s v="Yrittäjän puolesta korvausta  työterveyshuollon kustannuksista hakee työterveyshuollon palveluntuottaja tilitysmenettelyllä."/>
    <x v="5"/>
    <s v="0.3"/>
    <s v="Myöhemmin"/>
    <s v="Vain elinkeinotoimintaa harjoittaville"/>
    <m/>
    <m/>
    <x v="0"/>
    <s v="Eduskunta"/>
    <s v=""/>
  </r>
  <r>
    <s v="Palvelut"/>
    <s v="Plupaus_2021_Kansaneläkelaitos.xlsx"/>
    <x v="4"/>
    <s v="Yrittäjät voivat hakea korvausta omista työterveyshuollon kustannuksistaan"/>
    <s v="Asiointipalvelussa yrittäjä voisi hakea korvausta työterveyshuollon kustannuksista ja tarkastella lähetettyjä verkkohakemuksia ja korvauspäätöksiä."/>
    <s v="Yrittäjät voivat hakea korvausta omista työterveyshuollon kustannuksistaan"/>
    <x v="5"/>
    <s v="0.9"/>
    <s v="Myöhemmin"/>
    <s v="Vain elinkeinotoimintaa harjoittaville"/>
    <m/>
    <m/>
    <x v="0"/>
    <s v="Eduskunta"/>
    <s v=""/>
  </r>
  <r>
    <s v="Palvelut"/>
    <s v="Plupaus_2021_KEHA-keskus.xlsx"/>
    <x v="22"/>
    <s v="Yrityksille tarjottavat työvoimapalvelut"/>
    <s v="Yrityksille tarjotaan lain (Laki julkisesta työvoima- ja yrityspalvelusta) mukaiset työvoimapalvelut niin, että työnantajat voivat saada TE-palvelut digitaalisesti. Lisäksi tarjotaan Työmarkkinatorin kautta digitaaliset palvelut osaavan työvoiman hankintaan. Arvio nykytilasta n. 1.0."/>
    <s v="Yrityksille tarjottavat työvoimapalvelut"/>
    <x v="2"/>
    <s v="1.0"/>
    <s v="Q2/2022"/>
    <s v="Vain elinkeinotoimintaa harjoittaville"/>
    <s v="TE-digi TEA osahankkeen toteutuksen suunnittelun ja rahoituksen haasteet, YA järjestelmän kehityksen haasteet, TEA- järjestelmän käyttöönoton läpiviennin venyminen, URA- ja verkkopalvelujen ylläpidon haasteet TEA käyttöönottoon saakka. Hanke viivästynyt."/>
    <m/>
    <x v="0"/>
    <s v="Työ- ja elinkeinoministeriö"/>
    <s v=""/>
  </r>
  <r>
    <s v="Palvelut"/>
    <s v="Plupaus_Euran kunta_2020.10.08.xlsx"/>
    <x v="26"/>
    <s v="Yritysneuvonta"/>
    <s v="Yritysneuvontaa puhelimella, toimistolla, asiakkaan luonna, sähköpostilla"/>
    <s v="Yritys- ja palveluhakemisto"/>
    <x v="2"/>
    <s v="0.5"/>
    <m/>
    <m/>
    <m/>
    <m/>
    <x v="1"/>
    <s v="Satakunta"/>
    <s v="10 001 - 20 000"/>
  </r>
  <r>
    <s v="Palvelut"/>
    <s v="PLupaus_Jämsä_2021.xlsx"/>
    <x v="42"/>
    <s v="Yrityshakemisto"/>
    <s v="Yrittäjän tiedot haetaan Virre-järjestelmästä ja syötetään Jämsän yrityshakemistoon, minkä jälkeen pyydetään tietojen julkaisulupa yrittäjältä"/>
    <s v="Yritys- ja palveluhakemisto"/>
    <x v="2"/>
    <s v="0.5"/>
    <s v="Myöhemmin"/>
    <s v="Vain elinkeinotoimintaa harjoittaville"/>
    <m/>
    <m/>
    <x v="1"/>
    <s v="Keski-Suomi"/>
    <s v="20 001 - 40 000"/>
  </r>
  <r>
    <s v="Palvelut"/>
    <s v="Plupaus_Jämsänyritysneuvontapalvelut_2020.xlsx"/>
    <x v="42"/>
    <s v="Yrityshakemisto"/>
    <s v="Yrittäjän tiedot haetaan Virre-järjestelmästä ja syötetään Jämsän yrityshakemistoon, minkä jälkeen pyydetään tietojen julkaisulupa yrittäjältä"/>
    <s v="Yritys- ja palveluhakemisto"/>
    <x v="2"/>
    <s v="0.5"/>
    <m/>
    <s v="Vain elinkeinotoimintaa harjoittaville"/>
    <m/>
    <m/>
    <x v="1"/>
    <s v="Keski-Suomi"/>
    <s v="20 001 - 40 000"/>
  </r>
  <r>
    <s v="Palvelut"/>
    <s v="PLupaus_Jämsä_2021.xlsx"/>
    <x v="42"/>
    <s v="Yrityshakemisto"/>
    <s v="Yrittäjä ilmoittaa tiedot ja tietojen muutokset yrityshakemistoon"/>
    <s v="Yritys- ja palveluhakemisto"/>
    <x v="2"/>
    <s v="0.9"/>
    <m/>
    <s v="Vain elinkeinotoimintaa harjoittaville"/>
    <m/>
    <m/>
    <x v="1"/>
    <s v="Keski-Suomi"/>
    <s v="20 001 - 40 000"/>
  </r>
  <r>
    <s v="Palvelut"/>
    <s v="Plupaus_Keravan kaupunki elinkeinopalvelut_2020 (1).xlsx"/>
    <x v="54"/>
    <s v="Yritysrekisteripalvelut kunnan viranhaltijoille sisäiseen käyttöön"/>
    <s v="Asiakastietojärjestelmä CRM, josta löytyy Keravalla toimivat yritykset 2600 kpl"/>
    <s v="Yritys- ja palveluhakemisto"/>
    <x v="2"/>
    <s v="1.0"/>
    <m/>
    <s v="Myös luonnollisille henkilöille"/>
    <s v="Kunnan eri viranhaltijoiden käyttöön. Tietojen päivitys,kun viranhaltija tekee yhteydenoton tai toimenpiteen yritykseen."/>
    <m/>
    <x v="1"/>
    <s v="Uusimaa"/>
    <s v="20 001 - 40 000"/>
  </r>
  <r>
    <s v="Palvelut"/>
    <s v="Plupaus_Keravan kaupunki elinkeinopalvelut_2020 (1).xlsx"/>
    <x v="54"/>
    <s v="Yritysrekisteripalvelut kuntalaisille"/>
    <s v="Sähköinen yrityshakemisto kaupunkilaisille, josta löytyy keravalaisia palvelutuottajia."/>
    <s v="Yritys- ja palveluhakemisto"/>
    <x v="2"/>
    <s v="1.0"/>
    <m/>
    <s v="Myös luonnollisille henkilöille"/>
    <s v="Rekisteröityminen pohjautuu yrittäjän vapaaehtoisuuteen. Noin 20% yrityskannasta on liittynyt rekisteriin."/>
    <m/>
    <x v="1"/>
    <s v="Uusimaa"/>
    <s v="20 001 - 40 000"/>
  </r>
  <r>
    <s v="Palvelut"/>
    <s v="Plupaus_2021_Oulun kaupunki.xlsx"/>
    <x v="15"/>
    <s v="Yrityshakemisto"/>
    <s v="Oulun seudun toimialakohtainen yrityshakemisto"/>
    <s v="Yritys- ja palveluhakemisto"/>
    <x v="2"/>
    <s v="0.5"/>
    <s v="Q1/2022"/>
    <s v="Vain elinkeinotoimintaa harjoittaville"/>
    <m/>
    <m/>
    <x v="1"/>
    <s v="Pohjois-Pohjanmaa"/>
    <s v="yli 100 000"/>
  </r>
  <r>
    <s v="Palvelut"/>
    <s v="Plupaus_2021_Paimion kaupunkin vastaus.xlsx"/>
    <x v="33"/>
    <s v="Internetsivujen yrittäjät-kohderyhmän tietopalvelu"/>
    <m/>
    <s v="Yritys- ja palveluhakemisto"/>
    <x v="2"/>
    <s v="0.5"/>
    <m/>
    <s v="Vain elinkeinotoimintaa harjoittaville"/>
    <s v="Kotisivuilla ja uutiskirjeissä on tietoa kaikille yrityksille. Yrityksen pyynnöstä ja tarpeen mukaan mennään syvempää työskentelyyn. Palveluihin ei ole vahvaa digitaalista tunnistautumista, koska kutsu työskentely alustoille ja ja itse alustatkin räätälöidään yritysten tarpeiden mukaisesti. Pääsy työskentelyyn siis vain kutsuttuna Käytämme Howspace- järjestelmän sisälle laadittuja työhuoneita, joihin olemme laatineet erillaisia rakenteita. Digitalisaation tason nosto lisäisi kustannuksia suhteessa hyötyyn liikaa. Emme näe tämän palvelun osalta digitalisaation tason nostoa annetun mittariston ehdoilla (vahvatunnistautuminen) hyödyllisenä."/>
    <m/>
    <x v="1"/>
    <s v="Varsinais-Suomi"/>
    <s v="10 001 - 20 000"/>
  </r>
  <r>
    <s v="Palvelut"/>
    <s v="PLupaus_Porvoonkaupunki_2021.xlsx"/>
    <x v="6"/>
    <s v="Yrittäjärekisterit"/>
    <s v="Alueen yrittäjärekisteri / muut"/>
    <s v="Yritys- ja palveluhakemisto"/>
    <x v="2"/>
    <s v="0.9"/>
    <m/>
    <s v="Myös luonnollisille henkilöille"/>
    <m/>
    <m/>
    <x v="1"/>
    <s v="Uusimaa"/>
    <s v="40 001 - 100 000"/>
  </r>
  <r>
    <s v="Palvelut"/>
    <s v="Plupaus_2021_Raaseporin kaupunki.xlsx"/>
    <x v="25"/>
    <s v="Yritysrekisteri"/>
    <s v="Kaikki Länsi-Uudenmaan yritykset löytyvät Yritysrekisteristä. Toimii sähköisenä markkinointikanavana alueen yrityksille samalla kun alueelle etabloituva yritys, voi tarkastella markkinatilannetta ja arvioida palvelunsa vastaanottoa. Kyseessä ei siis viranomaispalvelu jossa asioidaan viranomaisten kanssa, vaan sähköinen lisäpalvelu alueen yrityksille.&quot;&quot;"/>
    <s v="Yritys- ja palveluhakemisto"/>
    <x v="2"/>
    <s v="0.9"/>
    <s v="Myöhemmin"/>
    <s v="Vain elinkeinotoimintaa harjoittaville"/>
    <s v="Markkinaehtoinen palvelu, jossa emme suoraan pysty vaikuttamaan sisältöön. Yritykset itse päivittävät sisältöä."/>
    <m/>
    <x v="1"/>
    <s v="Uusimaa"/>
    <s v="20 001 - 40 000"/>
  </r>
  <r>
    <s v="Palvelut"/>
    <s v="palvelulupaus - elinkeinotoimintaa harjoittaville - VM - kysely.xlsx"/>
    <x v="27"/>
    <s v="Yritys- ja palveluhakemisto"/>
    <s v="Yrityksille ja kuluttajille  avoin palveluhakemisto/Ruskon ja Vahdon Yrittäjien laatima"/>
    <s v="Yritys- ja palveluhakemisto"/>
    <x v="2"/>
    <s v="1.0"/>
    <m/>
    <s v="Myös luonnollisille henkilöille"/>
    <s v="Valtakunnallinen palvelu tulossa vuonna 2021 kaikissa elintarvikevalvonnan asioinneissa."/>
    <m/>
    <x v="1"/>
    <s v="Varsinais-Suomi"/>
    <s v="20 001 - 40 000"/>
  </r>
  <r>
    <s v="Palvelut"/>
    <s v="Plupaus_2021_Rovaniemi (1).xlsx"/>
    <x v="18"/>
    <s v="Yritys- ja palveluhakemisto Rovaniemen kaupungin nettisivulla"/>
    <s v="Kaupungin sivulla on yrityspalveluhakemisto. Yritykset voivat itse muokata siellä olevia tietoja, jotka alunperin tiedot tulevat kaupparekisteristä. Jos yrityksen edustaja haluaa muokata tietoja, hän lähettää sivulla olevan lomakkeen kaupungin yrityspalveluille, joka lähettää linkin, josta pääsee muokkaamaan tietoja."/>
    <s v="Yritys- ja palveluhakemisto"/>
    <x v="2"/>
    <s v="0.5"/>
    <s v="Myöhemmin"/>
    <s v="Vain elinkeinotoimintaa harjoittaville"/>
    <m/>
    <m/>
    <x v="1"/>
    <s v="Lappi"/>
    <s v="40 001 - 100 000"/>
  </r>
  <r>
    <s v="Palvelut"/>
    <s v="PLupaus_Tuusulan-Elinvoima-asuminen-ja-kehittaminen-palveluyksikkö_2020.xlsx"/>
    <x v="64"/>
    <s v="Yrityshakemisto"/>
    <s v="Ilmoittautuminen yrityshakemistoon ja kunnan yritysten hakeminen"/>
    <s v="Yritys- ja palveluhakemisto"/>
    <x v="2"/>
    <s v="0.5"/>
    <m/>
    <s v="Vain elinkeinotoimintaa harjoittaville"/>
    <m/>
    <m/>
    <x v="1"/>
    <s v="Uusimaa"/>
    <s v="20 001 - 40 000"/>
  </r>
  <r>
    <s v="Palvelut"/>
    <s v="Plupaus_2021_Kansaneläkelaitos.xlsx"/>
    <x v="4"/>
    <s v="Yritys ja yhteisö toimittaa etuuskäsittelyssä tarvittavia asiakirjoja ja viestejä Kelaan"/>
    <s v="Eri etuuksissa tarvittavat liitteet on toimitettava Kelaan. Tällä hetkellä vaihtoehtona kirjeposti tai suojattu sähköposti. Erilaisiin tiedusteluihin on myös tarjolla puhelinpalvelu ja suojattu sähköposti."/>
    <s v="Yritys ja yhteisö toimittaa etuuskäsittelyssä tarvittavia asiakirjoja ja viestejä Kelaan"/>
    <x v="5"/>
    <s v="0.5"/>
    <s v="Q4/2022"/>
    <s v="Vain elinkeinotoimintaa harjoittaville"/>
    <s v="Liitteissä on paljon lääkärintodistuksia.Kela ottaa vastaan sähköisiä lääkärintodistuksia, mutta niiden osuus on toistaiseksi erittäin pieni. Sähköisten lääkärintodistusten tuottamista koskeva lainsäädäntö on voimassa, mutta sitä ei noudateta. Tämän vuoksi paljon ns. turhaa liitteiden toimittamista työnantajilta Kelaan. Tarvitaan terveydenhuollon tietojärjestelmien ja palveluntuottajien toimia, mihin liittyy myös taloudellisia näkökulmia ja sote-uudistuksen odottaminen."/>
    <m/>
    <x v="0"/>
    <s v="Eduskunta"/>
    <s v=""/>
  </r>
  <r>
    <s v="Palvelut"/>
    <s v="Plupaus_2021_Patentti- ja rekisterihal.xlsx"/>
    <x v="41"/>
    <s v="Yrityskiinnityshakemukset"/>
    <s v="Paperilomakkeilla yrityskiinnityshakemukset ja niihin liittyvät alkuperäiset velkakirjat"/>
    <s v="Yrityskiinnityshakemukset"/>
    <x v="0"/>
    <s v="0.3"/>
    <s v="Myöhemmin"/>
    <s v="Myös luonnollisille henkilöille"/>
    <s v="Palvelun sähköistäminen ei ole suunnitelmissa. Edellyttäisi lainmuutosta ja sähköisten velkakirjojen käyttöönottoa."/>
    <m/>
    <x v="0"/>
    <s v="Työ- ja elinkeinoministeriö"/>
    <s v=""/>
  </r>
  <r>
    <s v="Palvelut"/>
    <s v="Plupaus_2021_Huittisten kaupunki.xlsx"/>
    <x v="21"/>
    <s v="Yrityspalvelut"/>
    <s v="Alkavien ja toimivien yritysten neuvonta, tiedottaminen."/>
    <s v="Yrityspalvelut"/>
    <x v="4"/>
    <s v="0.9"/>
    <m/>
    <s v="Myös luonnollisille henkilöille"/>
    <m/>
    <m/>
    <x v="1"/>
    <s v="Satakunta"/>
    <s v="10 001 - 20 000"/>
  </r>
  <r>
    <s v="Palvelut"/>
    <s v="Plupaus_2021_Jyväskylän kaupunki_2021.xlsx"/>
    <x v="13"/>
    <s v="ELTY - Yrityspalvelut"/>
    <s v="Yrityksten kehittämispalvelut"/>
    <s v="Yrityspalvelut"/>
    <x v="4"/>
    <s v="0.3"/>
    <s v="Q4/2022"/>
    <s v="Vain elinkeinotoimintaa harjoittaville"/>
    <m/>
    <m/>
    <x v="1"/>
    <s v="Keski-Suomi"/>
    <s v="yli 100 000"/>
  </r>
  <r>
    <s v="Palvelut"/>
    <s v="Plupaus_2021_Oulun kaupunki.xlsx"/>
    <x v="15"/>
    <s v="Yrityspalvelut"/>
    <s v="Kaikki yrityksen palvelut perustamsisesta kasvuun."/>
    <s v="Yrityspalvelut"/>
    <x v="4"/>
    <s v="0.5"/>
    <s v="Q1/2022"/>
    <s v="Myös luonnollisille henkilöille"/>
    <m/>
    <m/>
    <x v="1"/>
    <s v="Pohjois-Pohjanmaa"/>
    <s v="yli 100 000"/>
  </r>
  <r>
    <s v="Palvelut"/>
    <s v="Plupaus_2021_Oulun kaupunki.xlsx"/>
    <x v="15"/>
    <s v="Yrityspalvelut Oulu"/>
    <s v="Yrityskehitystä tarjoavat yritykset ja organisaatiot voivat mainostaa palveluitaan"/>
    <s v="Yrityspalvelut"/>
    <x v="4"/>
    <s v="0.5"/>
    <s v="Q4/2021"/>
    <s v="Vain elinkeinotoimintaa harjoittaville"/>
    <m/>
    <m/>
    <x v="1"/>
    <s v="Pohjois-Pohjanmaa"/>
    <s v="yli 100 000"/>
  </r>
  <r>
    <s v="Palvelut"/>
    <s v="Plupaus_2021_Oulun kaupunki.xlsx"/>
    <x v="15"/>
    <s v="Yritysten osto- ja myyntipaikka BusinessPlaza"/>
    <s v="Yritys voi ilmoittaa yrityksensä myytäväksi tai ostaja voi ilmoittaa olevansa kiinnostunut ostamaan yrityksen"/>
    <s v="Yrityspalvelut"/>
    <x v="3"/>
    <s v="0.5"/>
    <s v="Q1/2022"/>
    <s v="Myös luonnollisille henkilöille"/>
    <m/>
    <m/>
    <x v="1"/>
    <s v="Pohjois-Pohjanmaa"/>
    <s v="yli 100 000"/>
  </r>
  <r>
    <s v="Palvelut"/>
    <s v="Plupaus_PELKOSENNIEMENKUNTA_2020.xlsx"/>
    <x v="72"/>
    <s v="Yritysten sähköiset palvelut ja toimintatavat"/>
    <s v="Kunta on mukana Yrittäjien Itä-Lappi -hankkeessa, jossa kehitetään yritysten sähköisiä palveluita ja toimintatapoja."/>
    <s v="Yrityspalvelut"/>
    <x v="4"/>
    <m/>
    <m/>
    <m/>
    <s v="Koko kunnan alueella ei ole riittävää laajakaistaverkkoa, joka mahdollistaisi digitaalisten palveluiden hyödyntämisen tarkoituksenmukaisesti."/>
    <m/>
    <x v="1"/>
    <s v="Pohjanmaa"/>
    <s v="10 001 - 20 000"/>
  </r>
  <r>
    <s v="Palvelut"/>
    <s v="Plupaus_2021_Ranuan kunta_V2.xlsx"/>
    <x v="38"/>
    <s v="Business Ranua, yrityspalvelut"/>
    <s v="Palvelut turvallisilla ja saavutettavilla kotisivuilla."/>
    <s v="Yrityspalvelut"/>
    <x v="4"/>
    <s v="1.0"/>
    <m/>
    <s v="Myös luonnollisille henkilöille"/>
    <s v="Laajennetaan sivustoa sitä mukaan kun saadaan palveluita sähköiseen muotoon mm. teollisuustonttien varaus ja Hillatorin varaus ja maksu."/>
    <m/>
    <x v="1"/>
    <s v="Lappi"/>
    <s v="alle 6001"/>
  </r>
  <r>
    <s v="Palvelut"/>
    <s v="Plupaus_Tampereen_kaupunki_2020.xlsx"/>
    <x v="51"/>
    <s v="Digitaalinen liiketoimintayhteisö"/>
    <s v="Kehitteillä digitaalinen Tampere Business Community, Alustan tuleva osoite: https://business-tampere.hivebrite.com/"/>
    <s v="Yrityspalvelut"/>
    <x v="2"/>
    <s v="Ei digitoteutusta"/>
    <s v="Myöhemmin"/>
    <s v="Vain elinkeinotoimintaa harjoittaville"/>
    <m/>
    <m/>
    <x v="1"/>
    <s v="Pirkanmaa"/>
    <s v="yli 100 000"/>
  </r>
  <r>
    <s v="Palvelut"/>
    <s v="PLupaus_Helsinginkaupunki_2021.xlsx"/>
    <x v="8"/>
    <s v="Yrityspysäköintiluvan hakeminen, muuttaminen tai uusiminen"/>
    <m/>
    <s v="Yrityspysäköintiluvan hakeminen, muuttaminen tai uusiminen"/>
    <x v="0"/>
    <s v="Ei digitoteutusta"/>
    <m/>
    <m/>
    <m/>
    <m/>
    <x v="1"/>
    <s v="Uusimaa"/>
    <s v="yli 100 000"/>
  </r>
  <r>
    <s v="Palvelut"/>
    <s v="Plupaus_2021_KEHA-keskus.xlsx"/>
    <x v="22"/>
    <s v="Yritysrahoitus (EAKR)- ja yritysten kehittämispalvelut"/>
    <s v="Molemmat palvelut löytyvät Aluehallinon asiointipalvelusta suomen ja ruotsin kielillä. Palveluttarjotaan asiakkaalle aika- ja paikkariippumattomasti. Asiointipalvelussa saadaan kyseiset palvelut vireille eli hakemus jätetään TUki2014- järjestelmään ja hakemusprosessi käynnistyy sekä päätös tehdäänsähköisesti. Asiointipalvelussa hyödynnetään Suomi.fi tunnistusta (vahva sähköinen tunnistus) sekä Suomi.fi valtuuksia. Yrityksen perustiedot haetaan asiakastieto-varannosta. Tiedot ovat rakenteisena sekä asiointipalvelussa että viranomaisen käsittelyjärjestelmässä"/>
    <s v="Yritysrahoitus (EAKR)- ja yritysten kehittämispalvelut"/>
    <x v="5"/>
    <s v="1.1"/>
    <m/>
    <s v="Vain elinkeinotoimintaa harjoittaville"/>
    <s v="Resursoinnin haasteet ja aikataulujen siirtyminen mm. COVID-19 syistä, Palvelukokonaisuuden kehittämiseen liittyvän rahoituksen puute, Haasteita sovittaa monisyistä asiointia ELYn yhteiseen kokonaisarkkitehtuuriin ja geneerisiin alustoihin"/>
    <m/>
    <x v="0"/>
    <s v="Työ- ja elinkeinoministeriö"/>
    <s v=""/>
  </r>
  <r>
    <s v="Palvelut"/>
    <s v="Plupaus_2021_Jyväskylän kaupunki_2021.xlsx"/>
    <x v="13"/>
    <s v="ELTY - Kansainvälistymispalvelut"/>
    <s v="Yritysten kansaivälistymispalvelut"/>
    <s v="Yritysten kansainvälistymispalvelut"/>
    <x v="4"/>
    <s v="0.3"/>
    <s v="Q4/2022"/>
    <s v="Vain elinkeinotoimintaa harjoittaville"/>
    <m/>
    <m/>
    <x v="1"/>
    <s v="Keski-Suomi"/>
    <s v="yli 100 000"/>
  </r>
  <r>
    <s v="Palvelut"/>
    <s v="Plupaus_Kuopio_2021.xlsx"/>
    <x v="2"/>
    <s v="Kansainvälistymispalvelut"/>
    <s v="Neuvontaa kansainvälisen toiminnan suunnitteluun, käynnistämiseen sekä nykyisen toiminnan kasvattamiseen."/>
    <s v="Yritysten kansainvälistymispalvelut"/>
    <x v="4"/>
    <s v="Ei digitoteutusta"/>
    <s v="Q4/2022"/>
    <s v="Vain elinkeinotoimintaa harjoittaville"/>
    <m/>
    <m/>
    <x v="1"/>
    <s v="Pohjois-Savo"/>
    <s v="yli 100 000"/>
  </r>
  <r>
    <s v="Palvelut"/>
    <s v="Plupaus_2021_Ranuan kunta_V2.xlsx"/>
    <x v="38"/>
    <s v="Yrityksen kansainvälistymispalvelut"/>
    <s v="Sähköisiä kanavia käyttäen yhteistyössä viranomaisten kanssa."/>
    <s v="Yritysten kansainvälistymispalvelut"/>
    <x v="4"/>
    <s v="1.0"/>
    <m/>
    <s v="Vain elinkeinotoimintaa harjoittaville"/>
    <m/>
    <m/>
    <x v="1"/>
    <s v="Lappi"/>
    <s v="alle 6001"/>
  </r>
  <r>
    <s v="Palvelut"/>
    <s v="Plupaus_Kuopio_2021.xlsx"/>
    <x v="2"/>
    <s v="Kasvuyrityspalvelut"/>
    <s v="Neuvontaa ja tukea kasvuyrityksille."/>
    <s v="Yritysten kasvupalvelut"/>
    <x v="4"/>
    <s v="Ei digitoteutusta"/>
    <s v="Q4/2022"/>
    <s v="Vain elinkeinotoimintaa harjoittaville"/>
    <m/>
    <m/>
    <x v="1"/>
    <s v="Pohjois-Savo"/>
    <s v="yli 100 000"/>
  </r>
  <r>
    <s v="Palvelut"/>
    <s v="Plupaus_Tampereen_kaupunki_2020.xlsx"/>
    <x v="51"/>
    <s v="Kasvupalvelut"/>
    <s v="Palvelutarvekartoitukset, uutiskirjeet ja tiedotteet yrityksille"/>
    <s v="Yritysten kasvupalvelut"/>
    <x v="4"/>
    <s v="0.5"/>
    <s v="Q4/2022"/>
    <s v="Vain elinkeinotoimintaa harjoittaville"/>
    <m/>
    <m/>
    <x v="1"/>
    <s v="Pirkanmaa"/>
    <s v="yli 100 000"/>
  </r>
  <r>
    <s v="Palvelut"/>
    <s v="PLupaus_Jämsä_2021.xlsx"/>
    <x v="42"/>
    <s v="Verkossa täytettävä liiketoimintasuunnitelma"/>
    <s v="Asiakas täyttää liiketoimintasuunnitelman ennen tapaamista"/>
    <s v="Yritysten kehittämispalvelu"/>
    <x v="4"/>
    <s v="0.3"/>
    <s v="Myöhemmin"/>
    <s v="Myös luonnollisille henkilöille"/>
    <m/>
    <m/>
    <x v="1"/>
    <s v="Keski-Suomi"/>
    <s v="20 001 - 40 000"/>
  </r>
  <r>
    <s v="Palvelut"/>
    <s v="Plupaus_Euran kunta_2020.10.08.xlsx"/>
    <x v="26"/>
    <s v="Neuvottelut"/>
    <s v="Neuvottelut toimistolla, asiakkaan luonna tai teams-kokouksina"/>
    <s v="Yritysten neuvontapalvelu"/>
    <x v="4"/>
    <s v="0.5"/>
    <m/>
    <m/>
    <m/>
    <m/>
    <x v="1"/>
    <s v="Satakunta"/>
    <s v="10 001 - 20 000"/>
  </r>
  <r>
    <s v="Palvelut"/>
    <s v="Plupaus_2021_Jyväskylän kaupunki_2021.xlsx"/>
    <x v="13"/>
    <s v="ELTY - Yritysklinikka"/>
    <s v="Yrityksille järjestettävä teemakohtainen sparraus."/>
    <s v="Yritysten neuvontapalvelu"/>
    <x v="4"/>
    <s v="0.5"/>
    <s v="Q4/2022"/>
    <s v="Vain elinkeinotoimintaa harjoittaville"/>
    <m/>
    <m/>
    <x v="1"/>
    <s v="Keski-Suomi"/>
    <s v="yli 100 000"/>
  </r>
  <r>
    <s v="Palvelut"/>
    <s v="Plupaus_Kankaanpään kaupunki_2020.xlsx"/>
    <x v="40"/>
    <s v="Neuvonta"/>
    <s v="Kaikken toimintaan toimialalla liittyen. Vaikea digitalisoida, vaatii asiakaan tilanteen ymmärtämisen"/>
    <s v="Yritysten neuvontapalvelu"/>
    <x v="4"/>
    <s v="Ei digitoteutusta"/>
    <s v="Myöhemmin"/>
    <s v="Myös luonnollisille henkilöille"/>
    <s v="Monisyisyys"/>
    <m/>
    <x v="1"/>
    <s v="Satakunta"/>
    <s v="10 001 - 20 000"/>
  </r>
  <r>
    <s v="Palvelut"/>
    <s v="Plupaus_Kuopio_2021.xlsx"/>
    <x v="2"/>
    <s v="Neuvonta ja ohjaus"/>
    <s v="Kaupungin palveluja koskeva neuvonta ja ohjaus"/>
    <s v="Yritysten neuvontapalvelu"/>
    <x v="4"/>
    <s v="Ei digitoteutusta"/>
    <s v="Q4/2022"/>
    <s v="Myös luonnollisille henkilöille"/>
    <m/>
    <m/>
    <x v="1"/>
    <s v="Pohjois-Savo"/>
    <s v="yli 100 000"/>
  </r>
  <r>
    <s v="Palvelut"/>
    <s v="Plupaus_Kuopio_2021.xlsx"/>
    <x v="2"/>
    <s v="Yritysten yhteistyöverkostot"/>
    <s v="Tukea yrityksesi alihankkija- ja yhteistyöverkostojen rakentamiseen."/>
    <s v="Yritysten neuvontapalvelu"/>
    <x v="4"/>
    <s v="Ei digitoteutusta"/>
    <s v="Q4/2022"/>
    <s v="Vain elinkeinotoimintaa harjoittaville"/>
    <m/>
    <m/>
    <x v="1"/>
    <s v="Pohjois-Savo"/>
    <s v="yli 100 000"/>
  </r>
  <r>
    <s v="Palvelut"/>
    <s v="PLupaus_Porvoonkaupunki_2021.xlsx"/>
    <x v="6"/>
    <s v="Yritystoiminnan suunnittelu"/>
    <s v="Sähköisenä liiketoimintasuunnitelma, laskelmat"/>
    <s v="Yritysten neuvontapalvelu"/>
    <x v="4"/>
    <s v="0.9"/>
    <m/>
    <s v="Myös luonnollisille henkilöille"/>
    <m/>
    <m/>
    <x v="1"/>
    <s v="Uusimaa"/>
    <s v="40 001 - 100 000"/>
  </r>
  <r>
    <s v="Palvelut"/>
    <s v="Plupaus_2021_Rovaniemi (1).xlsx"/>
    <x v="18"/>
    <s v="Neuvontapalvelut"/>
    <s v="Asiakaspalvelupisteestä voidaan ohjata asiakas eteenpäin. Yhteydenotot tällä hetkellä puhelin, sähköposti, paikan päällä asiointi. Lisäksi turvaposti."/>
    <s v="Yritysten neuvontapalvelu"/>
    <x v="4"/>
    <s v="0.5"/>
    <m/>
    <m/>
    <s v="Chatbottia ei vielä ole hankittu."/>
    <m/>
    <x v="1"/>
    <s v="Lappi"/>
    <s v="40 001 - 100 000"/>
  </r>
  <r>
    <s v="Palvelut"/>
    <s v="Plupaus_ALAVUS_2020.xlsx"/>
    <x v="12"/>
    <s v="Ajanvaraus yritysneuvontaan"/>
    <s v="Verkkosivun kautta voi varata ajan yritysneuvontaan"/>
    <s v="Yritysten neuvontapalvelut"/>
    <x v="4"/>
    <s v="0.5"/>
    <s v="Q4/2021"/>
    <m/>
    <m/>
    <m/>
    <x v="1"/>
    <s v="Pohjois-Pohjanmaa"/>
    <s v="alle 6001"/>
  </r>
  <r>
    <s v="Palvelut"/>
    <s v="Palvelulupaus_HAAPAVEDEN KAUPUNKI_2020.xlsx"/>
    <x v="73"/>
    <s v="Yritysneuvonta"/>
    <s v="yrityksen perustamiseen tai kehittämiseen liittyvä neuvonta ja tukitoimet. Kysymyksiin voi saada vastauksen digitaalisesti."/>
    <s v="Yritysten neuvontapalvelut"/>
    <x v="4"/>
    <s v="Ei digitoteutusta"/>
    <s v="Q2/2021"/>
    <s v="Vain elinkeinotoimintaa harjoittaville"/>
    <m/>
    <m/>
    <x v="1"/>
    <s v="Pohjois-Pohjanmaa"/>
    <s v="6 001 - 10000"/>
  </r>
  <r>
    <s v="Palvelut"/>
    <s v="PLupaus_Iinkunta_2020.xlsx"/>
    <x v="60"/>
    <s v="Alkavan yrittäjän neuvonta"/>
    <s v="Yritysidean työstö, liketoimintasuunnitelma, neuvontatoimet"/>
    <s v="Yritysten neuvontapalvelut"/>
    <x v="4"/>
    <s v="0.5"/>
    <m/>
    <s v="Myös luonnollisille henkilöille"/>
    <s v="tavoitteena ei ole palvella yrittäjää täysin digitaalisesti, yrittäjien kanssa yhdessä suunniteltu palvelukokonaisuus sisältää kohtaamisia"/>
    <m/>
    <x v="1"/>
    <s v="Pohjois-Pohjanmaa"/>
    <s v="6 001 - 10000"/>
  </r>
  <r>
    <s v="Palvelut"/>
    <s v="PLupaus_Iinkunta_2020.xlsx"/>
    <x v="60"/>
    <s v="Yrityksen perustamisneuvonta"/>
    <s v="Starttirahan hakeminen, tukihaut, yrityksen varsinainen perustaminen"/>
    <s v="Yritysten neuvontapalvelut"/>
    <x v="4"/>
    <s v="0.5"/>
    <m/>
    <s v="Myös luonnollisille henkilöille"/>
    <s v="tavoitteena ei ole palvella yrittäjää täysin digitaalisesti, yrittäjien kanssa yhdessä suunniteltu palvelukokonaisuus sisältää kohtaamisia"/>
    <m/>
    <x v="1"/>
    <s v="Pohjois-Pohjanmaa"/>
    <s v="6 001 - 10000"/>
  </r>
  <r>
    <s v="Palvelut"/>
    <s v="PLupaus_Iinkunta_2020.xlsx"/>
    <x v="60"/>
    <s v="Yritysneuvonta, yleinen"/>
    <s v="Yleinen olemassa olevien yritysten neuvonta, liiketoiminta- ja kannattavuuslaskelmien pohdinta"/>
    <s v="Yritysten neuvontapalvelut"/>
    <x v="4"/>
    <s v="0.5"/>
    <m/>
    <s v="Vain elinkeinotoimintaa harjoittaville"/>
    <s v="tavoitteena ei ole palvella yrittäjää täysin digitaalisesti, yrittäjien kanssa yhdessä suunniteltu palvelukokonaisuus sisältää kohtaamisia"/>
    <m/>
    <x v="1"/>
    <s v="Pohjois-Pohjanmaa"/>
    <s v="6 001 - 10000"/>
  </r>
  <r>
    <s v="Palvelut"/>
    <s v="Plupaus_2021_Jyväskylän kaupunki_2021.xlsx"/>
    <x v="13"/>
    <s v="ELTY - Ekosysteemi- ja arvoverkostopalvelut"/>
    <s v="Yritysten arvoverkosto- ja ekosysteemipalvelut"/>
    <s v="Yritysten neuvontapalvelut"/>
    <x v="4"/>
    <s v="0.9"/>
    <s v="Q4/2022"/>
    <s v="Vain elinkeinotoimintaa harjoittaville"/>
    <m/>
    <m/>
    <x v="1"/>
    <s v="Keski-Suomi"/>
    <s v="yli 100 000"/>
  </r>
  <r>
    <s v="Palvelut"/>
    <s v="PLupaus_Jämsä_2021.xlsx"/>
    <x v="42"/>
    <s v="Ajanvaraus yritysneuvontaan"/>
    <s v="Asiakas täyttää ajanvarauslomakkeen nettisivuilla"/>
    <s v="Yritysten neuvontapalvelut"/>
    <x v="4"/>
    <s v="0.5"/>
    <s v="Myöhemmin"/>
    <s v="Myös luonnollisille henkilöille"/>
    <m/>
    <m/>
    <x v="1"/>
    <s v="Keski-Suomi"/>
    <s v="20 001 - 40 000"/>
  </r>
  <r>
    <s v="Palvelut"/>
    <s v="Plupaus_Jämsänyritysneuvontapalvelut_2020.xlsx"/>
    <x v="42"/>
    <s v="Ajanvaraus yritysneuvontaan"/>
    <s v="Asiakas täyttää ajanvarauslomakkeen nettisivuilla"/>
    <s v="Yritysten neuvontapalvelut"/>
    <x v="4"/>
    <s v="0.5"/>
    <m/>
    <s v="Myös luonnollisille henkilöille"/>
    <m/>
    <m/>
    <x v="1"/>
    <s v="Keski-Suomi"/>
    <s v="20 001 - 40 000"/>
  </r>
  <r>
    <s v="Palvelut"/>
    <s v="PLupaus_Jämsä_2021.xlsx"/>
    <x v="42"/>
    <s v="Yritysneuvonta etäyhteyksien kautta"/>
    <s v="Asiakastapaaminen voidaan toteuttaa sähköisesti - esim. Teams sovelluksella"/>
    <s v="Yritysten neuvontapalvelut"/>
    <x v="4"/>
    <s v="0.5"/>
    <s v="Myöhemmin"/>
    <s v="Myös luonnollisille henkilöille"/>
    <m/>
    <m/>
    <x v="1"/>
    <s v="Keski-Suomi"/>
    <s v="20 001 - 40 000"/>
  </r>
  <r>
    <s v="Palvelut"/>
    <s v="Plupaus_Jämsänyritysneuvontapalvelut_2020.xlsx"/>
    <x v="42"/>
    <s v="Yritysneuvonta etäyhteyksien kautta"/>
    <s v="Asiakastapaaminen voidaan toteuttaa sähköisesti - esim. Teams sovelluksella"/>
    <s v="Yritysten neuvontapalvelut"/>
    <x v="4"/>
    <s v="0.5"/>
    <m/>
    <s v="Myös luonnollisille henkilöille"/>
    <m/>
    <m/>
    <x v="1"/>
    <s v="Keski-Suomi"/>
    <s v="20 001 - 40 000"/>
  </r>
  <r>
    <s v="Palvelut"/>
    <s v="Plupaus_Kankaanpään kaupunki_2020.xlsx"/>
    <x v="40"/>
    <s v="Yritysneuvonta"/>
    <s v="Kaupungin elinkeinopalvelut -yksikkö tuottaa yritysneuvontaa yrittäjäksi ryhtymistä suunnitteleville ja toimiville yrityksille niiden elinkaaren kaikkiin vaiheisiin."/>
    <s v="Yritysten neuvontapalvelut"/>
    <x v="4"/>
    <s v="0.3"/>
    <s v="Q4/2022"/>
    <s v="Myös luonnollisille henkilöille"/>
    <s v="Yritysneuvonnassa palvelun digiastetta voidaan osittain/tai osalla asiakkaita nostaa, mutta rinnalla tulee kulkea toistaiseksi mahdollisuus myös muuhun asiointitapaan. Yritysneuvonnassa eräissä asioissa/asiontivaiheissa/joidenkin asiakkaiden kohdalla kasvoikkainen vuorovaikutus tärkeää ja joskus välttämätöntäkin. Toki osa siitä/joskus, voidaan hoitaa myös digitaalisin kanavin (esim. etäneuvottelu). Jo nytkin asiakkaan kanssa niin sovittaessa neuvontaa annetaan puhelimitse (onko se digitaalinen kanava?), sähköpostitse ja etäneuvotteluin. Näitä toimia voidaan ottaa tavoitteeksi digitalisoida esim. tietoturvallisen yhteyden varmistamisen osalta ja asiakkaan tunnistautumisen osalta. E-sarakkeen aikataulutavoite voisi koskea näitä toimia. Samoin voidaan osin hyödyntää digitaalisia työkaluja, esim. sähköinen liiketoimintasuunnitelma ja yrityksen perustamispalvelu verkossa."/>
    <m/>
    <x v="1"/>
    <s v="Satakunta"/>
    <s v="10 001 - 20 000"/>
  </r>
  <r>
    <s v="Palvelut"/>
    <s v="Plupaus_2021_Kempeleen kunta.xlsx"/>
    <x v="74"/>
    <s v="Yritysneuvonta"/>
    <s v="Yrityksen tarpeen mukainen neuvonta, mm. avustus- ja rahoitushakemusten täyttö."/>
    <s v="Yritysten neuvontapalvelut"/>
    <x v="4"/>
    <s v="0.9"/>
    <m/>
    <s v="Myös luonnollisille henkilöille"/>
    <s v="Palvelun luonteen vuoksi ei tarkoituksenmukaista vaatia vahvaa tunnistautumista. Tämä on kuitenkin mahdollista mm. sopimusten allekirjoituksessa."/>
    <m/>
    <x v="1"/>
    <s v="Pohjois-Pohjanmaa"/>
    <s v="10 001 - 20 000"/>
  </r>
  <r>
    <s v="Palvelut"/>
    <s v="Plupaus_Keravan kaupunki elinkeinopalvelut_2020 (1).xlsx"/>
    <x v="54"/>
    <s v="Yritysneuvontapalvelut"/>
    <s v="Ulkoistettu yritysneuvontapavelu Keski-Uudenmaan Kehittämiskeskukselle"/>
    <s v="Yritysten neuvontapalvelut"/>
    <x v="4"/>
    <s v="0.3"/>
    <m/>
    <s v="Myös luonnollisille henkilöille"/>
    <s v="Vaatii lähipalvelua, koska on henkilökohtaista palvelua tai ryhmäneuvontaa, ei  saavuteta 100% digiastetta"/>
    <m/>
    <x v="1"/>
    <s v="Uusimaa"/>
    <s v="20 001 - 40 000"/>
  </r>
  <r>
    <s v="Palvelut"/>
    <s v="Plupaus_2021_Kirkkonummi.xlsx"/>
    <x v="52"/>
    <s v="Asiakaspalvelu"/>
    <s v="Kunnan palvelupiste palvelee kuntalaisten lisäksi yhdistyksiä ja yrityksiä"/>
    <s v="Yritysten neuvontapalvelut"/>
    <x v="4"/>
    <s v="0.9"/>
    <s v="Myöhemmin"/>
    <s v="Myös luonnollisille henkilöille"/>
    <s v="Kuntalaisten, yhdistysten ja yritysten edustajien it-taidot. Asiakaspalvelun luonne itsessään on jo este (asiakkaat haluavat henkilökohtaista palvelua)."/>
    <m/>
    <x v="1"/>
    <s v="Uusimaa"/>
    <s v="20 001 - 40 000"/>
  </r>
  <r>
    <s v="Palvelut"/>
    <s v="Plupaus_2021_Kirkkonummi.xlsx"/>
    <x v="52"/>
    <s v="Yritysneuvonta (YritysEspoon palvelut, osto)"/>
    <s v="Kirkkonummelaisille yrittäjille tarjolla laaja kattaus yrityspalveluita neuvonnasta yritystoiminnan kehittämiseen ja koulutukseen."/>
    <s v="Yritysten neuvontapalvelut"/>
    <x v="4"/>
    <s v="1.0"/>
    <m/>
    <s v="Myös luonnollisille henkilöille"/>
    <s v="Yrittäjien digiosaaminen"/>
    <m/>
    <x v="1"/>
    <s v="Uusimaa"/>
    <s v="20 001 - 40 000"/>
  </r>
  <r>
    <s v="Palvelut"/>
    <s v="Plupaus_KOLARIN Kunta_2020.xlsx"/>
    <x v="53"/>
    <s v="Yritysneuvonta"/>
    <s v="Elinvoimapalvelut tuottavat yhteistyöverkoston kanssa yritysneuvontapalveluja. Osin sähköisesti, meets, googlen työkalut. LTS YritysTulkki käytössä"/>
    <s v="Yritysten neuvontapalvelut"/>
    <x v="4"/>
    <s v="0.3"/>
    <m/>
    <s v="Myös luonnollisille henkilöille"/>
    <s v="Resurssit, osaaminen"/>
    <m/>
    <x v="1"/>
    <s v="Lappi"/>
    <s v="alle 6001"/>
  </r>
  <r>
    <s v="Palvelut"/>
    <s v="Plupaus_Kuopio_2021.xlsx"/>
    <x v="2"/>
    <s v="Yrityksen perustajan neuvonta"/>
    <s v="Yrityksen pystyy perustamaan verkossa, mutta neuvonnassa ei ole vielä digitoteutusta."/>
    <s v="Yritysten neuvontapalvelut"/>
    <x v="4"/>
    <s v="Ei digitoteutusta"/>
    <s v="Q4/2022"/>
    <s v="Myös luonnollisille henkilöille"/>
    <m/>
    <m/>
    <x v="1"/>
    <s v="Pohjois-Savo"/>
    <s v="yli 100 000"/>
  </r>
  <r>
    <s v="Palvelut"/>
    <s v="Plupaus_Kuopio_2021.xlsx"/>
    <x v="2"/>
    <s v="Yrityksen terveyttäminen ja muutostilanteet"/>
    <s v="Neuvontaa yrityksesi kannattavuuden ja kasvun tukemiseen muutostilanteissa ja talousvaikeuksissa."/>
    <s v="Yritysten neuvontapalvelut"/>
    <x v="4"/>
    <s v="Ei digitoteutusta"/>
    <s v="Q4/2022"/>
    <s v="Vain elinkeinotoimintaa harjoittaville"/>
    <m/>
    <m/>
    <x v="1"/>
    <s v="Pohjois-Savo"/>
    <s v="yli 100 000"/>
  </r>
  <r>
    <s v="Palvelut"/>
    <s v="Plupaus_2021_Laukaan kunta.xlsx"/>
    <x v="48"/>
    <s v="Alkavien yrittäjien neuvontapalvelu"/>
    <s v="Idean sparrausta, liiketoimintasuunnitelman laatimisen neuvontaa. Palvelun toteuttaa Keski-Suomen Uusyrityskeskus."/>
    <s v="Yritysten neuvontapalvelut"/>
    <x v="4"/>
    <s v="0.3"/>
    <s v="Myöhemmin"/>
    <s v="Myös luonnollisille henkilöille"/>
    <s v="Keski-Suomen Uusyrityskeskuksen toiminta päättyy. Uuden toimijan kanssa neuvottelut vasta alkamassa. Digiasteesta ei tarkempaa tietoa."/>
    <m/>
    <x v="1"/>
    <s v="Keski-Suomi"/>
    <s v="10 001 - 20 000"/>
  </r>
  <r>
    <s v="Palvelut"/>
    <s v="Plupaus_2021_Laukaan kunta.xlsx"/>
    <x v="48"/>
    <s v="Alkavien maaseutuyrittäjien neuvontapalvelut"/>
    <s v="– toteutetaan omalla henkilöstöllä ja ProAgrian toimesta. Yhteydenooto sähköpostilla tai puhelimitse."/>
    <s v="Yritysten neuvontapalvelut"/>
    <x v="4"/>
    <s v="Ei digitoteutusta"/>
    <s v="Myöhemmin"/>
    <s v="Myös luonnollisille henkilöille"/>
    <m/>
    <m/>
    <x v="1"/>
    <s v="Keski-Suomi"/>
    <s v="10 001 - 20 000"/>
  </r>
  <r>
    <s v="Palvelut"/>
    <s v="Plupaus_2021_Laukaan kunta.xlsx"/>
    <x v="48"/>
    <s v="Toimivien yritysten neuvontapalvelut"/>
    <s v="Elinkeinoasiamies, yrityskoordinaattori ja elinkeinojohtaja neuvovat toimivia yrityksiä erilaisissa asioissa."/>
    <s v="Yritysten neuvontapalvelut"/>
    <x v="4"/>
    <s v="Ei digitoteutusta"/>
    <s v="Myöhemmin"/>
    <s v="Myös luonnollisille henkilöille"/>
    <s v="Nykyisen haastavan taloustilanteen vallitessa on haastavaa panostaa digitaalisiin palveluihin."/>
    <m/>
    <x v="1"/>
    <s v="Keski-Suomi"/>
    <s v="10 001 - 20 000"/>
  </r>
  <r>
    <s v="Palvelut"/>
    <s v="Plupaus_Naantalinkaupunki_2020.xlsx"/>
    <x v="37"/>
    <s v="Yritysneuvonta"/>
    <s v="Yritysneuvontapalvelut yrittäjille"/>
    <s v="Yritysten neuvontapalvelut"/>
    <x v="4"/>
    <s v="0.3"/>
    <s v="Myöhemmin"/>
    <s v="Vain elinkeinotoimintaa harjoittaville"/>
    <s v="Ei välitöntä tarvetta digitalisoimiseen"/>
    <m/>
    <x v="1"/>
    <s v="Varsinais-Suomi"/>
    <s v="10 001 - 20 000"/>
  </r>
  <r>
    <s v="Palvelut"/>
    <s v="Plupaus_2021_Paimion kaupunkin vastaus.xlsx"/>
    <x v="33"/>
    <s v="Yritysten neuvonta ja kehittämispalvelut"/>
    <m/>
    <s v="Yritysten neuvontapalvelut"/>
    <x v="4"/>
    <s v="0.9"/>
    <m/>
    <s v="Myös luonnollisille henkilöille"/>
    <s v="Ostamme näitä Palveluja nyt Turku Science Park Oy:ltä. Kehitystyö on pääsääntöisesti heidän käsissään. Organisaatiossa on tehty uudistuksia, jotka koskevat nimenomaan neuvontapalveluja. Seuraamme laadun kehittymistä."/>
    <m/>
    <x v="1"/>
    <s v="Varsinais-Suomi"/>
    <s v="10 001 - 20 000"/>
  </r>
  <r>
    <s v="Palvelut"/>
    <s v="Plupaus_PELKOSENNIEMENKUNTA_2020.xlsx"/>
    <x v="72"/>
    <s v="Elinkeinopalveluiden neuvonta"/>
    <s v="Neuvontaa tehdään salatun sähköpostin ja etäyhteyksien avulla. Kunnassa käytössä verkossa toimivassa Yritystulkki-palvelussa, josta on saatavilla sekä aineistoa että aloittavan että toimivan yrityksen kehittämiseen, ja työkaluja laskelmien tekoon sekä liiketoimintasuunnitelman tekemiseen."/>
    <s v="Yritysten neuvontapalvelut"/>
    <x v="4"/>
    <s v="0.5"/>
    <m/>
    <m/>
    <s v="Pelkosenniemen kunnan painopiste palveluiden digitalisoinnissa on tällä hetkellä talous- ja henkilöstöhallinnon digitalisoinnissa, jotta kunta kykenisi vastaamaan lakisääteisiin muutoksiin koskien taloustietojen automatisoitua raportointia valtionkonttorille."/>
    <m/>
    <x v="1"/>
    <s v="Pohjanmaa"/>
    <s v="10 001 - 20 000"/>
  </r>
  <r>
    <s v="Palvelut"/>
    <s v="PLupaus_Porvoonkaupunki_2021.xlsx"/>
    <x v="6"/>
    <s v="Ajanvaraus yritysneuvontaan"/>
    <s v="Asiakas varaa itse online kanavia käyttäen ajan yritysneuvontaan"/>
    <s v="Yritysten neuvontapalvelut"/>
    <x v="4"/>
    <s v="1.0"/>
    <s v="Q1/2022"/>
    <s v="Myös luonnollisille henkilöille"/>
    <m/>
    <m/>
    <x v="1"/>
    <s v="Uusimaa"/>
    <s v="40 001 - 100 000"/>
  </r>
  <r>
    <s v="Palvelut"/>
    <s v="PLupaus_Porvoonkaupunki_2021.xlsx"/>
    <x v="6"/>
    <s v="Yritysneuvontatapaaminen"/>
    <s v="Yritysneuvontaa aloittavalle tai toimivalle yritykselle ajanvarauksen mukaan"/>
    <s v="Yritysten neuvontapalvelut"/>
    <x v="4"/>
    <s v="1.0"/>
    <m/>
    <s v="Myös luonnollisille henkilöille"/>
    <m/>
    <m/>
    <x v="1"/>
    <s v="Uusimaa"/>
    <s v="40 001 - 100 000"/>
  </r>
  <r>
    <s v="Palvelut"/>
    <s v="Plupaus_2021_Raaseporin kaupunki.xlsx"/>
    <x v="25"/>
    <s v="Yritysneuvonta"/>
    <s v="Jo toimintansa vakiinnuttaneille yrityksille tarjolla oleva neuvontapalvelua, asiassa kuin asiassa. Tässä palvelussa korostuu luottamuksellinen ja henkilökohtainen neuvonta vielä uusyritystoimintaa enemmän."/>
    <s v="Yritysten neuvontapalvelut"/>
    <x v="4"/>
    <s v="0.5"/>
    <s v="Q1/2022"/>
    <s v="Vain elinkeinotoimintaa harjoittaville"/>
    <s v="Asiakkaat haluavat henkilökohtaista, kasvotusten tapahtuvaa neuvontaa. Tämä johtaa sähköisten palveluiden käyttöönoton viivästymistä siihen saakka, kunnes asiakkaat ovat valmiita kertomaan ongelmistaan tai liiketoimintansa kehittämisestä esim. Tekoälyä hyödyntäen. Tekoäly ei todennäköisesti koskaan tule korvaamaan henkilökohtaista neuvontaa, mutta voi edesauttaa kyseistä neuvontaa kartoittamalla asiakkaan tilanteen valmiiksi."/>
    <m/>
    <x v="1"/>
    <s v="Uusimaa"/>
    <s v="20 001 - 40 000"/>
  </r>
  <r>
    <s v="Palvelut"/>
    <s v="Plupaus_2021_Raaseporin kaupunki.xlsx"/>
    <x v="25"/>
    <s v="Uusyritysneuvonta"/>
    <s v="Osana Suomen Uusyrityskeskuksia Novago tarjoaa neuvontapalvelua yritystoimintaa harkitseville. Palvelu kattaa kaikki Novagon omistajakunnat, joita Raasepori on yksi. Neuvonta on pääasiassa henkilökohtaista ja asiakkaat toivovat, ainakin vielä, että asiointi on henkilökohtaista ja kasvotusten tapahtuvaa. Korona-kriisin aikana palvelua on toteutettu etänä, hyödyntäen puhelinta ja erinäisiä videoneuvottelusovellutuksia. AI/Tekoälyn käyttöönottoa ollaan kokeiltu, mutta toistaiseksi tarpeeksi hyvin toimivaa järjestelmää ei olla löydetty."/>
    <s v="Yritysten neuvontapalvelut"/>
    <x v="4"/>
    <s v="0.9"/>
    <s v="Q3/2021"/>
    <s v="Myös luonnollisille henkilöille"/>
    <s v="Asiakkaat haluavat vielä enimmäkseen henkilökohtaista, kasvotusten tapahtuvaa neuvontaa. Tämä voi johtaa sähköisten palveluiden käyttöönoton viivästymistä siihen saakka, kunnes enemmistö asiakkaista ovat valmiita hyödyntämään esim. Tekoälyä saadakseen palautetta liiketoimintaidealleen. Tekoäly ei todennäköisesti koskaan tule korvaamaan henkilökohtaista neuvontaa, mutta voi edesauttaa kyseistä neuvontaa kartoittamalla asiakkaan tilanteen valmiiksi."/>
    <m/>
    <x v="1"/>
    <s v="Uusimaa"/>
    <s v="20 001 - 40 000"/>
  </r>
  <r>
    <s v="Palvelut"/>
    <s v="Plupaus_2021_Ranuan kunta_V2.xlsx"/>
    <x v="38"/>
    <s v="Yrityksen kehittämispalvelut"/>
    <s v="Yrityksen kehittämissuunnitelmat ja investoinnit. Yritystulkki toimii apuvälineenä tietoturvallisesti."/>
    <s v="Yritysten neuvontapalvelut"/>
    <x v="4"/>
    <s v="1.0"/>
    <m/>
    <s v="Vain elinkeinotoimintaa harjoittaville"/>
    <s v="Riittääkö budjetti sopimusten ylläpitoon."/>
    <m/>
    <x v="1"/>
    <s v="Lappi"/>
    <s v="alle 6001"/>
  </r>
  <r>
    <s v="Palvelut"/>
    <s v="Plupaus_2021_Ranuan kunta_V2.xlsx"/>
    <x v="38"/>
    <s v="Yrityksen perustamispalvelut"/>
    <s v="Palveluseteli, haku Visma"/>
    <s v="Yritysten neuvontapalvelut"/>
    <x v="4"/>
    <s v="1.0"/>
    <m/>
    <s v="Vain elinkeinotoimintaa harjoittaville"/>
    <s v="Lomakkeiden päivitys voi olla tulevaisuudessa haasteena?"/>
    <m/>
    <x v="1"/>
    <s v="Lappi"/>
    <s v="alle 6001"/>
  </r>
  <r>
    <s v="Palvelut"/>
    <s v="Plupaus_2021_Rovaniemi (1).xlsx"/>
    <x v="18"/>
    <s v="Yritysneuvontapalvelut"/>
    <s v="Aloittavan yrittäjän neuvonta, kasvavat ja kansainvälistyvät yritykset, yritysten omistajan vaihdokset, yrittäjien verkostoitumiseen liittyvä neuvonta, kaikki yrityksen elinkaareen liittyvä neuvonta."/>
    <s v="Yritysten neuvontapalvelut"/>
    <x v="4"/>
    <s v="Ei digitoteutusta"/>
    <s v="Q4/2020"/>
    <s v="Myös luonnollisille henkilöille"/>
    <m/>
    <m/>
    <x v="1"/>
    <s v="Lappi"/>
    <s v="40 001 - 100 000"/>
  </r>
  <r>
    <s v="Palvelut"/>
    <s v="Plupaus_Tampereen_kaupunki_2020.xlsx"/>
    <x v="51"/>
    <s v="Yritysneuvonta ja palveluiden brokerointi"/>
    <s v="Henkilökohtaiset tapaamiset asiakkaiden kanssa, klinikat"/>
    <s v="Yritysten neuvontapalvelut"/>
    <x v="4"/>
    <s v="0.5"/>
    <s v="Q4/2021"/>
    <s v="Myös luonnollisille henkilöille"/>
    <m/>
    <m/>
    <x v="1"/>
    <s v="Pirkanmaa"/>
    <s v="yli 100 000"/>
  </r>
  <r>
    <s v="Palvelut"/>
    <s v="PLupaus_Tuusulan-Elinvoima-asuminen-ja-kehittaminen-palveluyksikkö_2020.xlsx"/>
    <x v="64"/>
    <s v="Yritysneuvonta"/>
    <s v="Sähköinen asiointi ja ajanvaraus, neuvonta Teams-kokouksessa"/>
    <s v="Yritysten neuvontapalvelut"/>
    <x v="4"/>
    <s v="0.5"/>
    <m/>
    <s v="Myös luonnollisille henkilöille"/>
    <m/>
    <m/>
    <x v="1"/>
    <s v="Uusimaa"/>
    <s v="20 001 - 40 000"/>
  </r>
  <r>
    <s v="Palvelut"/>
    <s v="Plupaus_2021_Utajärven kunta.xlsx"/>
    <x v="3"/>
    <s v="Asiakaspalvelu"/>
    <s v="Asiakaspalvelua tarjoaa mm. kunnan asiointipiste. Asiakaspalveluun kuuluu mm. neuvonta kunnan tuottamien palveluiden osalta."/>
    <s v="Yritysten neuvontapalvelut"/>
    <x v="4"/>
    <s v="Ei digitoteutusta"/>
    <s v="Myöhemmin"/>
    <s v="Myös luonnollisille henkilöille"/>
    <m/>
    <m/>
    <x v="1"/>
    <s v="Pohjois-Pohjanmaa"/>
    <s v="alle 6001"/>
  </r>
  <r>
    <s v="Palvelut"/>
    <s v="Plupaus_2021_Utajärven kunta.xlsx"/>
    <x v="3"/>
    <s v="Yritysneuvonta"/>
    <s v="Utajärvellä yritysneuvontaa saat Utajärven Yrityspuisto Oy:ltä."/>
    <s v="Yritysten neuvontapalvelut"/>
    <x v="4"/>
    <s v="Ei digitoteutusta"/>
    <s v="Q4/2022"/>
    <s v="Myös luonnollisille henkilöille"/>
    <m/>
    <m/>
    <x v="1"/>
    <s v="Pohjois-Pohjanmaa"/>
    <s v="alle 6001"/>
  </r>
  <r>
    <s v="Palvelut"/>
    <s v="Vihdin kunnan YritysDigi VM palvelulupaus 2021.xlsx"/>
    <x v="55"/>
    <s v="Alkavien yritysten palveluun hakeutuminen"/>
    <s v="Ilmoittautuminen neuvontapalvelun asiakkaaksi"/>
    <s v="Yritysten neuvontapalvelut"/>
    <x v="4"/>
    <s v="0.9"/>
    <s v="Myöhemmin"/>
    <s v="Myös luonnollisille henkilöille"/>
    <m/>
    <m/>
    <x v="1"/>
    <s v="Uusimaa"/>
    <s v="20 001 - 40 000"/>
  </r>
  <r>
    <s v="Palvelut"/>
    <s v="Vihdin kunnan YritysDigi VM palvelulupaus 2021.xlsx"/>
    <x v="55"/>
    <s v="Toimivien yritysten palveluun hakeutuminen"/>
    <s v="Ilmoittautuminen neuvontapalvelun asiakkaaksi"/>
    <s v="Yritysten neuvontapalvelut"/>
    <x v="4"/>
    <s v="0.9"/>
    <s v="Myöhemmin"/>
    <s v="Vain elinkeinotoimintaa harjoittaville"/>
    <s v="Asiakkaiden digiosaaminen"/>
    <m/>
    <x v="1"/>
    <s v="Uusimaa"/>
    <s v="20 001 - 40 000"/>
  </r>
  <r>
    <s v="Palvelut"/>
    <s v="Vihdin kunnan YritysDigi VM palvelulupaus 2021.xlsx"/>
    <x v="55"/>
    <s v="Toimivan yrityksen sähköiset työkalut"/>
    <s v="Liiketoiminnan kehittämisen ja rahoitushaun verkossa tapahtuvat ennakkokyselyt ja palvelutarpeen tunnistamistyökalut."/>
    <s v="Yritysten neuvontapalvelut"/>
    <x v="4"/>
    <s v="0.3"/>
    <s v="Myöhemmin"/>
    <s v="Vain elinkeinotoimintaa harjoittaville"/>
    <s v="Asiakkaiden digiosaaminen; kuntakoko ja resurssit rajaavat palveluiden syventämistä"/>
    <m/>
    <x v="1"/>
    <s v="Uusimaa"/>
    <s v="20 001 - 40 000"/>
  </r>
  <r>
    <s v="Palvelut"/>
    <s v="Vihdin kunnan YritysDigi VM palvelulupaus 2021.xlsx"/>
    <x v="55"/>
    <s v="Toimivien yritysten neuvonta"/>
    <s v="Yrityksen kasvuun, kehittämiseen ja rahoitukseen liittyvät neuvontapalvelut"/>
    <s v="Yritysten neuvontapalvelut"/>
    <x v="4"/>
    <s v="0.5"/>
    <s v="Myöhemmin"/>
    <s v="Vain elinkeinotoimintaa harjoittaville"/>
    <s v="Asiakkaiden digiosaaminen"/>
    <m/>
    <x v="1"/>
    <s v="Uusimaa"/>
    <s v="20 001 - 40 000"/>
  </r>
  <r>
    <s v="Palvelut"/>
    <s v="Vihdin kunnan YritysDigi VM palvelulupaus 2021.xlsx"/>
    <x v="55"/>
    <s v="Alkavien yritysten alkuneuvonta"/>
    <s v="Yrityksen perustamiseen liittyvien asioiden kertominen"/>
    <s v="Yritysten neuvontapalvelut"/>
    <x v="4"/>
    <s v="0.5"/>
    <s v="Myöhemmin"/>
    <s v="Myös luonnollisille henkilöille"/>
    <s v="Asiakkaiden digiosaaminen"/>
    <m/>
    <x v="1"/>
    <s v="Uusimaa"/>
    <s v="20 001 - 40 000"/>
  </r>
  <r>
    <s v="Palvelut"/>
    <s v="Plupaus_2021_Jyväskylän kaupunki_2021.xlsx"/>
    <x v="13"/>
    <s v="ELTY - Sijoittumispalvelut"/>
    <s v="Yrityksten sijoittumispalvelut"/>
    <s v="Yritysten sijoittumispalvelut"/>
    <x v="4"/>
    <s v="0.3"/>
    <s v="Q4/2022"/>
    <s v="Vain elinkeinotoimintaa harjoittaville"/>
    <m/>
    <m/>
    <x v="1"/>
    <s v="Keski-Suomi"/>
    <s v="yli 100 000"/>
  </r>
  <r>
    <s v="Palvelut"/>
    <s v="Plupaus_Kuopio_2021.xlsx"/>
    <x v="2"/>
    <s v="Yritysten sijoittuminen seudulle"/>
    <s v="Tarjoamme alueesta kiinnostuneille ja seudulla toimiville yrityksille henkilökohtaista palvelua sijoittumiseen liittyvissä asioissa."/>
    <s v="Yritysten sijoittumispalvelut"/>
    <x v="4"/>
    <s v="Ei digitoteutusta"/>
    <s v="Q4/2022"/>
    <s v="Vain elinkeinotoimintaa harjoittaville"/>
    <m/>
    <m/>
    <x v="1"/>
    <s v="Pohjois-Savo"/>
    <s v="yli 100 000"/>
  </r>
  <r>
    <s v="Palvelut"/>
    <s v="Plupaus_2021_Laukaan kunta.xlsx"/>
    <x v="48"/>
    <s v="Yritysten sijoittumispalvelut"/>
    <s v="Yritysten sijoittumiseen liittyvät palvelut tarjolla pääosin sähköpostilla ja puhelimitse – yritystontit esillä sähköisesti kunnan verkkosivuilla"/>
    <s v="Yritysten sijoittumispalvelut"/>
    <x v="4"/>
    <s v="Ei digitoteutusta"/>
    <s v="Myöhemmin"/>
    <s v="Myös luonnollisille henkilöille"/>
    <s v="Lähtötaso varsin alhainen. Vaatii isoa ajallista ja taloudellista panostusta."/>
    <m/>
    <x v="1"/>
    <s v="Keski-Suomi"/>
    <s v="10 001 - 20 000"/>
  </r>
  <r>
    <s v="Palvelut"/>
    <s v="PLupaus_Iinkunta_2020.xlsx"/>
    <x v="60"/>
    <s v="Yritystilaisuudet"/>
    <s v="Yritysten verkottaminen ja koulutus"/>
    <s v="Yritystilaisuudet"/>
    <x v="4"/>
    <s v="0.5"/>
    <m/>
    <s v="Vain elinkeinotoimintaa harjoittaville"/>
    <s v="Verkostoituminen vaatii tapaamisia."/>
    <m/>
    <x v="1"/>
    <s v="Pohjois-Pohjanmaa"/>
    <s v="6 001 - 10000"/>
  </r>
  <r>
    <s v="Palvelut"/>
    <s v="Plupaus_Euran kunta_2020.10.08.xlsx"/>
    <x v="26"/>
    <s v="Tonttien varaus"/>
    <s v="Yritystontin varaus sähköpostilla"/>
    <s v="Yritystonttien myynti ja vuokraus"/>
    <x v="0"/>
    <s v="0.5"/>
    <m/>
    <m/>
    <m/>
    <m/>
    <x v="1"/>
    <s v="Satakunta"/>
    <s v="10 001 - 20 000"/>
  </r>
  <r>
    <s v="Palvelut"/>
    <s v="Plupaus_Euran kunta_2020.10.08.xlsx"/>
    <x v="26"/>
    <s v="Tontin myynti"/>
    <s v="Yritystontin myynti tunnistautumisella"/>
    <s v="Yritystonttien myynti ja vuokraus"/>
    <x v="4"/>
    <s v="1.0"/>
    <m/>
    <m/>
    <m/>
    <m/>
    <x v="1"/>
    <s v="Satakunta"/>
    <s v="10 001 - 20 000"/>
  </r>
  <r>
    <s v="Palvelut"/>
    <s v="Plupaus_2021_Huittisten kaupunki.xlsx"/>
    <x v="21"/>
    <s v="Tonttien varaus"/>
    <s v="Sähköinen kartta- ja varausjärjestelmä"/>
    <s v="Yritystonttien myynti ja vuokraus"/>
    <x v="0"/>
    <s v="0.5"/>
    <s v="Myöhemmin"/>
    <s v="Myös luonnollisille henkilöille"/>
    <m/>
    <m/>
    <x v="1"/>
    <s v="Satakunta"/>
    <s v="10 001 - 20 000"/>
  </r>
  <r>
    <s v="Palvelut"/>
    <s v="Plupaus_2021_Jyväskylän kaupunki_2021.xlsx"/>
    <x v="13"/>
    <s v="KRP - Tontinmyynti"/>
    <s v="Yritystonttien myyminen"/>
    <s v="Yritystonttien myynti ja vuokraus"/>
    <x v="0"/>
    <s v="0.9"/>
    <m/>
    <s v="Vain elinkeinotoimintaa harjoittaville"/>
    <m/>
    <m/>
    <x v="1"/>
    <s v="Keski-Suomi"/>
    <s v="yli 100 000"/>
  </r>
  <r>
    <s v="Palvelut"/>
    <s v="Plupaus_2021_Kempeleen kunta.xlsx"/>
    <x v="74"/>
    <s v="Tonttien luovutus"/>
    <s v="Yritystonttien myynti ja vuokraus rakentamista varten"/>
    <s v="Yritystonttien myynti ja vuokraus"/>
    <x v="0"/>
    <s v="0.9"/>
    <m/>
    <s v="Myös luonnollisille henkilöille"/>
    <s v="Sähköistä allekirjoittamista käytetään mikäli se koetaan tapauksessa parhaimmaksi tavaksi."/>
    <m/>
    <x v="1"/>
    <s v="Pohjois-Pohjanmaa"/>
    <s v="10 001 - 20 000"/>
  </r>
  <r>
    <s v="Palvelut"/>
    <s v="Plupaus_2021_Paimion kaupunkin vastaus.xlsx"/>
    <x v="33"/>
    <s v="Yritystontit"/>
    <m/>
    <s v="Yritystonttien myynti ja vuokraus"/>
    <x v="0"/>
    <s v="1.0"/>
    <m/>
    <s v="Vain elinkeinotoimintaa harjoittaville"/>
    <m/>
    <m/>
    <x v="1"/>
    <s v="Varsinais-Suomi"/>
    <s v="10 001 - 20 000"/>
  </r>
  <r>
    <s v="Palvelut"/>
    <s v="PLupaus_Porvoonkaupunki_2021.xlsx"/>
    <x v="6"/>
    <s v="Tonttien luovutus"/>
    <s v="Tontteja myydään ja vuokrataan yksityisille ja yrityksille"/>
    <s v="Yritystonttien myynti ja vuokraus"/>
    <x v="0"/>
    <s v="0.5"/>
    <s v="Myöhemmin"/>
    <s v="Myös luonnollisille henkilöille"/>
    <s v="Sähköisen kiinteistökaupan toimivuus, kokemuksia Suomessa vielä vähän"/>
    <m/>
    <x v="1"/>
    <s v="Uusimaa"/>
    <s v="40 001 - 100 000"/>
  </r>
  <r>
    <s v="Palvelut"/>
    <s v="PLupaus_Pyhäjärvi_2021.xlsx"/>
    <x v="16"/>
    <s v="Yritystilojen tarjoaminen"/>
    <m/>
    <s v="Yritystonttien myynti ja vuokraus"/>
    <x v="3"/>
    <s v="0.3"/>
    <s v="Q4/2022"/>
    <s v="Vain elinkeinotoimintaa harjoittaville"/>
    <m/>
    <m/>
    <x v="1"/>
    <s v="Pohjois-Pohjanmaa"/>
    <s v="alle 6001"/>
  </r>
  <r>
    <s v="Palvelut"/>
    <s v="Plupaus_2021_Raaseporin kaupunki.xlsx"/>
    <x v="25"/>
    <s v="tontinvuokraus ja myynti"/>
    <s v="tonttien luovutusmenettely"/>
    <s v="Yritystonttien myynti ja vuokraus"/>
    <x v="0"/>
    <s v="0.3"/>
    <m/>
    <s v="Myös luonnollisille henkilöille"/>
    <s v="myynti ja tiedotus perustuu nettipohjaiseen tiedotukseen, varsinainen tonttien haku osittain netissä, kuitenkin perinteinen haku mahdollinen"/>
    <m/>
    <x v="1"/>
    <s v="Uusimaa"/>
    <s v="20 001 - 40 000"/>
  </r>
  <r>
    <s v="Palvelut"/>
    <s v="Plupaus_2021_Rovaniemi (1).xlsx"/>
    <x v="18"/>
    <s v="Tonttien ja maa-alueiden vuokraus / myynti"/>
    <s v="Ensin tehdään varauspäätös ja tontit ja maa-alueet vuokrataan varausajan kuluessa."/>
    <s v="Yritystonttien myynti ja vuokraus"/>
    <x v="0"/>
    <s v="0.3"/>
    <s v="Myöhemmin"/>
    <s v="Myös luonnollisille henkilöille"/>
    <s v="Riippuu sähköisen allekirjoituksen käyttöönotosta."/>
    <m/>
    <x v="1"/>
    <s v="Lappi"/>
    <s v="40 001 - 100 000"/>
  </r>
  <r>
    <s v="Palvelut"/>
    <s v="Plupaus_2021_Rovaniemi (1).xlsx"/>
    <x v="18"/>
    <s v="Tonttien haku"/>
    <s v="Sähköinen palvelu, josta tehdään viranhaltijapäätös asiahallintajärjestelmässä."/>
    <s v="Yritystonttien myynti ja vuokraus"/>
    <x v="0"/>
    <s v="0.9"/>
    <s v="Myöhemmin"/>
    <s v="Myös luonnollisille henkilöille"/>
    <m/>
    <m/>
    <x v="1"/>
    <s v="Lappi"/>
    <s v="40 001 - 100 000"/>
  </r>
  <r>
    <s v="Palvelut"/>
    <s v="PLupaus_Tuusulan-Elinvoima-asuminen-ja-kehittaminen-palveluyksikkö_2020.xlsx"/>
    <x v="64"/>
    <s v="Yritystonttien ostaminen"/>
    <s v="Yritystonttien ostaminen"/>
    <s v="Yritystonttien myynti ja vuokraus"/>
    <x v="0"/>
    <s v="Ei digitoteutusta"/>
    <s v="Myöhemmin"/>
    <s v="Vain elinkeinotoimintaa harjoittaville"/>
    <m/>
    <m/>
    <x v="1"/>
    <s v="Uusimaa"/>
    <s v="20 001 - 40 000"/>
  </r>
  <r>
    <s v="Palvelut"/>
    <s v="Plupaus_2021_Ylöjärven kaupunki.xlsx"/>
    <x v="32"/>
    <s v="Yritystontin ostaminen"/>
    <s v="Toimijan ostoanomus yritystontista kaupunginhallitukselle"/>
    <s v="Yritystonttien myynti ja vuokraus"/>
    <x v="3"/>
    <s v="0.3"/>
    <s v="Myöhemmin"/>
    <s v="Myös luonnollisille henkilöille"/>
    <m/>
    <m/>
    <x v="1"/>
    <s v="Pirkanmaa"/>
    <s v="20 001 - 40 000"/>
  </r>
  <r>
    <s v="Palvelut"/>
    <s v="Plupaus_2021_Ylöjärven kaupunki.xlsx"/>
    <x v="32"/>
    <s v="Yritystontin vuokraaminen"/>
    <s v="Toimijan vuokrausanomus yritystontista kaupunginhallitukselle"/>
    <s v="Yritystonttien myynti ja vuokraus"/>
    <x v="3"/>
    <s v="0.3"/>
    <s v="Myöhemmin"/>
    <s v="Myös luonnollisille henkilöille"/>
    <m/>
    <m/>
    <x v="1"/>
    <s v="Pirkanmaa"/>
    <s v="20 001 - 40 000"/>
  </r>
  <r>
    <s v="Palvelut"/>
    <s v="Plupaus_2021_Ylöjärven kaupunki.xlsx"/>
    <x v="32"/>
    <s v="Yhtiömuotoisten tonttien haku"/>
    <s v="Webropol-työkalulla tehty nettilomake, jolla hakija voi hakea yhtiömuotoista tonttia."/>
    <s v="Yritystonttien myynti ja vuokraus"/>
    <x v="3"/>
    <s v="0.5"/>
    <s v="Myöhemmin"/>
    <s v="Myös luonnollisille henkilöille"/>
    <m/>
    <m/>
    <x v="1"/>
    <s v="Pirkanmaa"/>
    <s v="20 001 - 40 000"/>
  </r>
  <r>
    <s v="Palvelut"/>
    <s v="PLupaus_Iinkunta_2020.xlsx"/>
    <x v="60"/>
    <s v="Yritystonttien vuokraus ja osto"/>
    <s v="Yritystonttien vuokraus ja osto"/>
    <s v="Yritystonttien vuokraus ja osto"/>
    <x v="2"/>
    <s v="0.5"/>
    <m/>
    <m/>
    <m/>
    <m/>
    <x v="1"/>
    <s v="Pohjois-Pohjanmaa"/>
    <s v="6 001 - 10000"/>
  </r>
  <r>
    <s v="Palvelut"/>
    <s v="Plupaus_Vantaa_2020.xlsx"/>
    <x v="58"/>
    <s v="YritysVantaa kasvu ja kansainvälistymispalvelut"/>
    <s v="Sähköinen yhteydenotto ja ajanvaraus neuvontapalveluun - neuvonta mahdollista etäyhteydellä"/>
    <s v="YritysVantaa kasvu ja kansainvälistymispalvelut"/>
    <x v="4"/>
    <s v="0.5"/>
    <s v="Q4/2022"/>
    <m/>
    <s v="kartoitus meneillään"/>
    <m/>
    <x v="1"/>
    <s v="Uusimaa"/>
    <s v="yli 100 000"/>
  </r>
  <r>
    <s v="Palvelut"/>
    <s v="Plupaus_Vantaa_2020.xlsx"/>
    <x v="58"/>
    <s v="YritysVantaa -koulutus- ja kehityspalvelut"/>
    <s v="Sähköinen yhteydenotto ja ajanvaraus neuvontapalveluun - neuvonta mahdollista etäyhteydellä"/>
    <s v="YritysVantaa -koulutus- ja kehityspalvelut"/>
    <x v="4"/>
    <s v="0.5"/>
    <s v="Q4/2022"/>
    <m/>
    <s v="kartoitus meneillään"/>
    <m/>
    <x v="1"/>
    <s v="Uusimaa"/>
    <s v="yli 100 000"/>
  </r>
  <r>
    <s v="Palvelut"/>
    <s v="Plupaus_Vantaa_2020.xlsx"/>
    <x v="58"/>
    <s v="YritysVantaa -rekrytointipalvelut"/>
    <s v="Sähköinen yhteydenotto ja ajanvaraus neuvontapalveluun - neuvonta mahdollista etäyhteydellä"/>
    <s v="YritysVantaa -rekrytointipalvelut"/>
    <x v="4"/>
    <s v="0.5"/>
    <s v="Q4/2022"/>
    <s v="Myös luonnollisille henkilöille"/>
    <s v="kartoitus meneillään"/>
    <m/>
    <x v="1"/>
    <s v="Uusimaa"/>
    <s v="yli 100 000"/>
  </r>
  <r>
    <s v="Palvelut"/>
    <s v="Plupaus_Vantaa_2020.xlsx"/>
    <x v="58"/>
    <s v="YritysVantaa -sijoittumispalvelut"/>
    <s v="Sähköinen yhteydenotto ja ajanvaraus neuvontapalveluun - neuvonta mahdollista etäyhteydellä"/>
    <s v="YritysVantaa -sijoittumispalvelut"/>
    <x v="4"/>
    <s v="0.5"/>
    <s v="Q4/2022"/>
    <m/>
    <s v="kartoitus meneillään"/>
    <m/>
    <x v="1"/>
    <s v="Uusimaa"/>
    <s v="yli 100 000"/>
  </r>
  <r>
    <s v="Palvelut"/>
    <s v="Plupaus_Vantaa_2020.xlsx"/>
    <x v="58"/>
    <s v="YritysVantaa työnantajapalvelut"/>
    <s v="Sähköinen yhteydenotto ja ajanvaraus neuvontapalveluun - neuvonta mahdollista etäyhteydellä"/>
    <s v="YritysVantaa työnantajapalvelut"/>
    <x v="4"/>
    <s v="0.5"/>
    <s v="Q4/2022"/>
    <m/>
    <s v="kartoitus meneillään"/>
    <m/>
    <x v="1"/>
    <s v="Uusimaa"/>
    <s v="yli 100 000"/>
  </r>
  <r>
    <s v="Palvelut"/>
    <s v="Plupaus_Vantaa_2020.xlsx"/>
    <x v="58"/>
    <s v="YritysVantaa yhteydenottolomake"/>
    <s v="Sähköinen yhteydenotto ja ajanvaraus neuvontapalveluun - neuvonta mahdollista etäyhteydellä"/>
    <s v="YritysVantaa yhteydenottolomake"/>
    <x v="4"/>
    <s v="0.5"/>
    <s v="Q4/2022"/>
    <m/>
    <s v="kartoitus meneillään"/>
    <m/>
    <x v="1"/>
    <s v="Uusimaa"/>
    <s v="yli 100 000"/>
  </r>
  <r>
    <s v="Palvelut"/>
    <s v="Plupaus_Vantaa_2020.xlsx"/>
    <x v="58"/>
    <s v="YritysVantaa -yritysneuvontatapaamiset"/>
    <s v="Sähköinen yhteydenotto ja ajanvaraus neuvontapalveluun - neuvonta mahdollista etäyhteydellä"/>
    <s v="YritysVantaa -yritysneuvontatapaamiset"/>
    <x v="4"/>
    <s v="0.5"/>
    <s v="Q4/2022"/>
    <s v="Myös luonnollisille henkilöille"/>
    <s v="kartoitus meneillään"/>
    <m/>
    <x v="1"/>
    <s v="Uusimaa"/>
    <s v="yli 100 000"/>
  </r>
  <r>
    <s v="Palvelut"/>
    <s v="Plupaus_2021_Patentti- ja rekisterihal.xlsx"/>
    <x v="41"/>
    <s v="YTJ/Kaupparekisterin paperiasiointi (Y-lomakkeet)"/>
    <s v="Paperilomakkeilla tietojen ilmoittaminen kaupparekisteriin  (harvinaisemmat ilmoitustilanteet)"/>
    <s v="YTJ/Kaupparekisterin paperiasiointi (Y-lomakkeet)"/>
    <x v="0"/>
    <s v="0.3"/>
    <s v="Myöhemmin"/>
    <s v="Myös luonnollisille henkilöille"/>
    <s v="Paperiasiointi säilytetään vaihtoehtona."/>
    <m/>
    <x v="0"/>
    <s v="Työ- ja elinkeinoministeriö"/>
    <s v=""/>
  </r>
  <r>
    <s v="Palvelut"/>
    <s v="Plupaus_2021_Patentti- ja rekisterihal.xlsx"/>
    <x v="41"/>
    <s v="YTJ-asiointipalvelu/ sähköinen ilmoittaminen kaupparekisteriin"/>
    <s v="Yleisimpien kaupparekisteri-ilmoitusten sähköinen palvelu"/>
    <s v="YTJ-asiointipalvelu/ sähköinen ilmoittaminen kaupparekisteriin"/>
    <x v="1"/>
    <s v="1.0"/>
    <m/>
    <s v="Myös luonnollisille henkilöille"/>
    <s v="Asiointitiedot siirtyvät rakenteisina ja automaattisesti kaupparekisterin sähköiseen käsittelyjärjestelmään. Osa asiointiprosesseista käsittely- ja päätösvaiheineen on automatisoitu, esim. osoite- ja yhteystietojen muutokset. Korjaukset mahdollista toimittaa sähköisen asiointipalvelun kautta v. 2021 loppuun mennessä. Kehitettävää:  Suomi.fi -viestit palvelu otetaan käyttöön asiakkaille menevän kirjepostin välityskanavana v.2022 loppuun mennessä. Sähköistä ilmoittamista laajennetaan kattamaan lähes kaikki kaupparekisteri-ilmoitusten asiat Q3/2022 mennessä."/>
    <m/>
    <x v="0"/>
    <s v="Työ- ja elinkeinoministeriö"/>
    <s v=""/>
  </r>
  <r>
    <s v="Palvelut"/>
    <s v="Palvelulupaus_2021_Verohallinto.xlsx"/>
    <x v="7"/>
    <s v="Y-tunnuksen hakeminen"/>
    <s v="Y-tunnuksen hakeminen elinkeinotoiminnan tai maatalouden harjoittamista varten on mahdollista OmaVerossa."/>
    <s v="Y-tunnuksen hakeminen"/>
    <x v="3"/>
    <s v="1.1"/>
    <m/>
    <s v="Vain elinkeinotoimintaa harjoittaville"/>
    <m/>
    <m/>
    <x v="0"/>
    <s v="Valtiovarainministeriö"/>
    <s v=""/>
  </r>
  <r>
    <s v="Palvelut"/>
    <s v="PLupaus_Helsinginkaupunki_2021.xlsx"/>
    <x v="8"/>
    <s v="Z-lausunto: vähäisten rakennus- ja taloteknisten korjaus- ja muutostoimenpiteiden luvanvaraisuusharkintaa"/>
    <m/>
    <s v="Z-lausunto: vähäisten rakennus- ja taloteknisten korjaus- ja muutostoimenpiteiden luvanvaraisuusharkintaa"/>
    <x v="0"/>
    <s v="0.5"/>
    <m/>
    <m/>
    <m/>
    <s v="Maankäyttö- ja rakennuslaki (132/1999)"/>
    <x v="1"/>
    <s v="Uusimaa"/>
    <s v="yli 100 000"/>
  </r>
  <r>
    <s v="Palvelut"/>
    <s v="Traficom_Digipalvelulupaus_2021.XLSX"/>
    <x v="0"/>
    <s v="Älykkään ajopiirturin asennus ja korjaus"/>
    <s v="Hakemuslomake älykkään ajopiirturin asennus ja korjausluvan saamiseksi."/>
    <s v="Älykkään ajopiirturin asennus ja korjaus"/>
    <x v="0"/>
    <s v="0.3"/>
    <s v="Q4/2021"/>
    <s v="Vain elinkeinotoimintaa harjoittaville"/>
    <s v="Taloustilanne voi mahdollisesti osoittautua esteeksi"/>
    <m/>
    <x v="0"/>
    <s v="Liikenne- ja viestintäministeriö"/>
    <s v=""/>
  </r>
  <r>
    <s v="Palvelut"/>
    <s v="Plupaus_Mikkeli_2020.xlsx"/>
    <x v="14"/>
    <s v="Öljylämmityslaitteiston käyttöönottoilmoitus"/>
    <s v="Verkkosivuilta tulostettava lomake. Vastuutaho: Etelä-Savon Pelastuslaitos"/>
    <s v="Öljylämmityslaitteiston käyttöönottoilmoitus"/>
    <x v="1"/>
    <s v="0.3"/>
    <s v="Q4/2022"/>
    <s v="Myös luonnollisille henkilöille"/>
    <s v="Tavoitteena on valtakunnallinen sovellus vuoden 2022 loppuun mennessä. Aikatulu on haasteellinen ja maakuntauudistus vaikuttaa asiaan myös."/>
    <m/>
    <x v="1"/>
    <s v="Etelä-Savo"/>
    <s v="40 001 - 100 000"/>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r>
    <m/>
    <m/>
    <x v="75"/>
    <m/>
    <m/>
    <m/>
    <x v="8"/>
    <m/>
    <m/>
    <m/>
    <m/>
    <m/>
    <x v="3"/>
    <m/>
    <m/>
  </r>
</pivotCacheRecords>
</file>

<file path=xl/pivotCache/pivotCacheRecords4.xml><?xml version="1.0" encoding="utf-8"?>
<pivotCacheRecords xmlns="http://schemas.openxmlformats.org/spreadsheetml/2006/main" xmlns:r="http://schemas.openxmlformats.org/officeDocument/2006/relationships" count="2399">
  <r>
    <s v="Palvelut"/>
    <s v="Traficom_Digipalvelulupaus_2021.XLSX"/>
    <s v="Liikenne- ja viestintävirasto TRAFICOM"/>
    <s v="ADR-koulutuslupa"/>
    <s v="Traficom hyväksyy kouluttajien ADR-koulutusluvat."/>
    <x v="0"/>
    <x v="0"/>
    <x v="0"/>
    <s v="Myöhemmin"/>
    <s v="Vain elinkeinotoimintaa harjoittaville"/>
    <s v="Yleinen taloudellinen tilanne"/>
    <m/>
    <x v="0"/>
    <s v="Liikenne- ja viestintäministeriö"/>
    <s v=""/>
  </r>
  <r>
    <s v="Palvelut"/>
    <s v="Traficom_Digipalvelulupaus_2021.XLSX"/>
    <s v="Liikenne- ja viestintävirasto TRAFICOM"/>
    <s v="ADR-koulutusohjelma"/>
    <s v="Traficom hyväksyy kouluttajien ADR-koulutusohjelmat."/>
    <x v="1"/>
    <x v="0"/>
    <x v="0"/>
    <s v="Myöhemmin"/>
    <s v="Vain elinkeinotoimintaa harjoittaville"/>
    <s v="Yleinen taloudellinen tilanne"/>
    <m/>
    <x v="0"/>
    <s v="Liikenne- ja viestintäministeriö"/>
    <s v=""/>
  </r>
  <r>
    <s v="Palvelut"/>
    <s v="Plupaus_2021_Tulli.xlsx"/>
    <s v="Tulli"/>
    <s v="Ahvenanmaan verorajailmoituspalvelu (yhteenvetoilmoitusten antaminen)"/>
    <s v="Rekisteröidyn veroraja-asiakkaan on annettava tavaran siirrosta yksinkertaistettu tulli-ilmoitus, lähetyksistä veroilmoitus ja yhteenvetoilmoitus."/>
    <x v="2"/>
    <x v="1"/>
    <x v="1"/>
    <m/>
    <s v="Vain elinkeinotoimintaa harjoittaville"/>
    <m/>
    <m/>
    <x v="0"/>
    <s v="Valtiovarainministeriö"/>
    <s v=""/>
  </r>
  <r>
    <s v="Palvelut"/>
    <s v="Plupaus_2021_Jyväskylän kaupunki_2021.xlsx"/>
    <s v="Jyväskylän kaupunki"/>
    <s v="SOTE - APTJ"/>
    <s v="Lifecare - integraatio palvelutuottajille"/>
    <x v="3"/>
    <x v="2"/>
    <x v="1"/>
    <m/>
    <s v="Vain elinkeinotoimintaa harjoittaville"/>
    <s v="Integraatio saatavilla perustellusti."/>
    <m/>
    <x v="1"/>
    <s v="Keski-Suomi"/>
    <s v="yli 100 000"/>
  </r>
  <r>
    <s v="Palvelut"/>
    <s v="PLupaus_Helsinginkaupunki_2021.xlsx"/>
    <s v="Helsingin kaupunki"/>
    <s v="Kiinteistön alueelle hylätty ajoneuvo"/>
    <s v="Isännöitsijän pyynnöstä kaupunki huolehtii myös yksityisen kiinteistön alueelle hylätyn ajoneuvon siirrosta."/>
    <x v="4"/>
    <x v="1"/>
    <x v="2"/>
    <m/>
    <m/>
    <m/>
    <s v="Laki ajoneuvojen siirtämisestä (1508/2019)"/>
    <x v="1"/>
    <s v="Uusimaa"/>
    <s v="yli 100 000"/>
  </r>
  <r>
    <s v="Palvelut"/>
    <s v="Plupaus_2021_Kansaneläkelaitos.xlsx"/>
    <s v="Kansaneläkelaitos"/>
    <s v="Ajantasaisen tiedon saaminen yritysten ja yhteisöjen keskeneräisistä takaisinperinnässä olevista etuuksista."/>
    <s v="Yritys- ja yhteisöasiakkaiden mahdollisuus nähdä omien keskeneräisten perintöjen sekä lähetettyjen perintä- tai asiakaskirjeiden tietoja Kelan asiointipalvelussa"/>
    <x v="5"/>
    <x v="3"/>
    <x v="3"/>
    <s v="Myöhemmin"/>
    <s v="Vain elinkeinotoimintaa harjoittaville"/>
    <m/>
    <m/>
    <x v="0"/>
    <s v="Eduskunta"/>
    <s v=""/>
  </r>
  <r>
    <s v="Palvelut"/>
    <s v="Plupaus_Poliisihallitus_2021.xlsx"/>
    <s v="Poliisihallitus"/>
    <s v="Ajanvaraus"/>
    <m/>
    <x v="6"/>
    <x v="4"/>
    <x v="3"/>
    <m/>
    <s v="Myös luonnollisille henkilöille"/>
    <s v="Tunnistautuminen ei pakollista. Valtuutuksien käyttö ei myöskään tarpeellista."/>
    <m/>
    <x v="0"/>
    <s v="Sisäministeriö"/>
    <s v=""/>
  </r>
  <r>
    <s v="Palvelut"/>
    <s v="PLupaus_Helsinginkaupunki_2021.xlsx"/>
    <s v="Helsingin kaupunki"/>
    <s v="Auto pois auran tai pesuauton tieltä"/>
    <s v="Tilaa tekstiviestillä tieto seuraavan päivän katupuhdistuskohteista ja siirrä autosi pois auran tieltä."/>
    <x v="4"/>
    <x v="1"/>
    <x v="4"/>
    <m/>
    <s v="Myös luonnollisille henkilöille"/>
    <m/>
    <s v="Laki ajoneuvojen siirtämisestä (1508/2019)"/>
    <x v="1"/>
    <s v="Uusimaa"/>
    <s v="yli 100 000"/>
  </r>
  <r>
    <s v="Palvelut"/>
    <s v="Traficom_Digipalvelulupaus_2021.XLSX"/>
    <s v="Liikenne- ja viestintävirasto TRAFICOM"/>
    <s v="Ajoneuvojen katsastajien kouluttajat"/>
    <s v="Katsastustoiminnasta vastaavien henkilöiden ja katsastajien jatkokoulutusta antavalla on oltavaTraficomin myöntämä lupa"/>
    <x v="7"/>
    <x v="0"/>
    <x v="0"/>
    <s v="Myöhemmin"/>
    <s v="Vain elinkeinotoimintaa harjoittaville"/>
    <s v="Yleinen taloudellinen tilanne"/>
    <m/>
    <x v="0"/>
    <s v="Liikenne- ja viestintäministeriö"/>
    <s v=""/>
  </r>
  <r>
    <s v="Palvelut"/>
    <s v="Traficom_Digipalvelulupaus_2021.XLSX"/>
    <s v="Liikenne- ja viestintävirasto TRAFICOM"/>
    <s v="Ajoneuvojen katsastuksen toimilupa"/>
    <s v="Hakemuksella haetaan lupaa katsastustoiminnan aloittamiseen."/>
    <x v="8"/>
    <x v="0"/>
    <x v="3"/>
    <s v="Q4/2021"/>
    <s v="Vain elinkeinotoimintaa harjoittaville"/>
    <s v="Taloustilanne voi mahdollisesti osoittautua esteeksi"/>
    <m/>
    <x v="0"/>
    <s v="Liikenne- ja viestintäministeriö"/>
    <s v=""/>
  </r>
  <r>
    <s v="Palvelut"/>
    <s v="Traficom_Digipalvelulupaus_2021.XLSX"/>
    <s v="Liikenne- ja viestintävirasto TRAFICOM"/>
    <s v="Ajoneuvojen sopimusrekisteröijäksi Traficomille"/>
    <s v="Traficom käyttää rekisteröintitoiminnassa sopimuskumppaneita"/>
    <x v="9"/>
    <x v="4"/>
    <x v="0"/>
    <s v="Myöhemmin"/>
    <s v="Vain elinkeinotoimintaa harjoittaville"/>
    <s v="Yleinen taloudellinen tilanne"/>
    <m/>
    <x v="0"/>
    <s v="Liikenne- ja viestintäministeriö"/>
    <s v=""/>
  </r>
  <r>
    <s v="Palvelut"/>
    <s v="Traficom_Digipalvelulupaus_2021.XLSX"/>
    <s v="Liikenne- ja viestintävirasto TRAFICOM"/>
    <s v="Ajoneuvojen yksittäishyväksyjä"/>
    <s v="Hakemus yksittäishyväksyjäksi"/>
    <x v="10"/>
    <x v="0"/>
    <x v="3"/>
    <s v="Myöhemmin"/>
    <s v="Myös luonnollisille henkilöille"/>
    <s v="Yleinen taloudellinen tilanne"/>
    <m/>
    <x v="0"/>
    <s v="Liikenne- ja viestintäministeriö"/>
    <s v=""/>
  </r>
  <r>
    <s v="Palvelut"/>
    <s v="Traficom_Digipalvelulupaus_2021.XLSX"/>
    <s v="Liikenne- ja viestintävirasto TRAFICOM"/>
    <s v="Ajoneuvon diplomaattirekisteröinti"/>
    <s v="Diplomaattirekisteröinti voidaan myöntää Ulkoministeriön Protokollaosaston kilpisuosituksen perusteella"/>
    <x v="11"/>
    <x v="1"/>
    <x v="0"/>
    <s v="Myöhemmin"/>
    <s v="Myös luonnollisille henkilöille"/>
    <s v="Hakemuksen liitteenä oltava alkuperäiset asiakirjat."/>
    <m/>
    <x v="0"/>
    <s v="Liikenne- ja viestintäministeriö"/>
    <s v=""/>
  </r>
  <r>
    <s v="Palvelut"/>
    <s v="Traficom_Digipalvelulupaus_2021.XLSX"/>
    <s v="Liikenne- ja viestintävirasto TRAFICOM"/>
    <s v="Ajoneuvon ensirekisteröinti"/>
    <s v="Palvelussa voit tehdä uuden ajoneuvon ensirekisteröinnin, jos ajoneuvolla on rekisteritunnus ja rekisterikilvet."/>
    <x v="12"/>
    <x v="1"/>
    <x v="5"/>
    <m/>
    <s v="Myös luonnollisille henkilöille"/>
    <m/>
    <m/>
    <x v="0"/>
    <s v="Liikenne- ja viestintäministeriö"/>
    <s v=""/>
  </r>
  <r>
    <s v="Palvelut"/>
    <s v="Traficom_Digipalvelulupaus_2021.XLSX"/>
    <s v="Liikenne- ja viestintävirasto TRAFICOM"/>
    <s v="Ajoneuvon käyttövastaavatiedon ilmoittaminen ja poistaminen"/>
    <s v="Yrityksen on ilmoitettava liikenneasioiden rekisteriin käyttövastaava, jos autolle ei ole merkitty rekisteriin haltijaksi luonnollista henkilöä."/>
    <x v="13"/>
    <x v="1"/>
    <x v="2"/>
    <s v="Myöhemmin"/>
    <s v="Vain elinkeinotoimintaa harjoittaville"/>
    <s v="Yleinen taloudellinen tilanne"/>
    <m/>
    <x v="0"/>
    <s v="Liikenne- ja viestintäministeriö"/>
    <s v=""/>
  </r>
  <r>
    <s v="Palvelut"/>
    <s v="Palvelulupaus_2021_Verohallinto.xlsx"/>
    <s v="Verohallinto"/>
    <s v="Ajoneuvon käyttöönottoilmoitus"/>
    <s v="Palvelussa voit antaa ajoneuvon käyttöönottoilmoituksen sähköisesti. Käyttöönottoilmoitus annetaan ajoneuvoista, jotka on tarkoitus rekisteröidä Suomeen."/>
    <x v="14"/>
    <x v="1"/>
    <x v="1"/>
    <m/>
    <s v="Myös luonnollisille henkilöille"/>
    <m/>
    <m/>
    <x v="0"/>
    <s v="Valtiovarainministeriö"/>
    <s v=""/>
  </r>
  <r>
    <s v="Palvelut"/>
    <s v="Traficom_Digipalvelulupaus_2021.XLSX"/>
    <s v="Liikenne- ja viestintävirasto TRAFICOM"/>
    <s v="Ajoneuvon liikennekäyttöönotto"/>
    <s v="Käytä palvelua, kun haluat ilmoittaa ajoneuvosi takaisin liikennekäyttöön. "/>
    <x v="15"/>
    <x v="1"/>
    <x v="5"/>
    <m/>
    <s v="Myös luonnollisille henkilöille"/>
    <m/>
    <m/>
    <x v="0"/>
    <s v="Liikenne- ja viestintäministeriö"/>
    <s v=""/>
  </r>
  <r>
    <s v="Palvelut"/>
    <s v="Traficom_Digipalvelulupaus_2021.XLSX"/>
    <s v="Liikenne- ja viestintävirasto TRAFICOM"/>
    <s v="Ajoneuvon liikennekäytöstäpoisto"/>
    <s v="Käytä palvelua, kun haluat ilmoittaaa ajoneuvosi tilapäisesti pois liikennekäytöstä. "/>
    <x v="16"/>
    <x v="1"/>
    <x v="5"/>
    <m/>
    <s v="Myös luonnollisille henkilöille"/>
    <m/>
    <m/>
    <x v="0"/>
    <s v="Liikenne- ja viestintäministeriö"/>
    <s v=""/>
  </r>
  <r>
    <s v="Palvelut"/>
    <s v="Traficom_Digipalvelulupaus_2021.XLSX"/>
    <s v="Liikenne- ja viestintävirasto TRAFICOM"/>
    <s v="Ajoneuvon omistajanvaihdos"/>
    <s v="Myyjä voi luoda palvelussa kauppaa varten varmenteen ja tehdä kaupan jälkeen luovutusilmoituksen."/>
    <x v="17"/>
    <x v="1"/>
    <x v="5"/>
    <m/>
    <s v="Myös luonnollisille henkilöille"/>
    <m/>
    <m/>
    <x v="0"/>
    <s v="Liikenne- ja viestintäministeriö"/>
    <s v=""/>
  </r>
  <r>
    <s v="Palvelut"/>
    <s v="Traficom_Digipalvelulupaus_2021.XLSX"/>
    <s v="Liikenne- ja viestintävirasto TRAFICOM"/>
    <s v="Ajoneuvon rekisteri- ja verotiedot"/>
    <s v="Oma asiointi -palvelussa näet tiedot omista ajoneuvoistasi tai voit veloituksetta tarkastaa minkä tahansa ajoneuvon verotiedot ja tekniset tiedot."/>
    <x v="18"/>
    <x v="3"/>
    <x v="5"/>
    <m/>
    <s v="Myös luonnollisille henkilöille"/>
    <m/>
    <m/>
    <x v="0"/>
    <s v="Liikenne- ja viestintäministeriö"/>
    <s v=""/>
  </r>
  <r>
    <s v="Palvelut"/>
    <s v="Traficom_Digipalvelulupaus_2021.XLSX"/>
    <s v="Liikenne- ja viestintävirasto TRAFICOM"/>
    <s v="Ajoneuvon rekisteröintitodistuksen tilaus"/>
    <s v="Palvelusta voit tilata ajoneuvollesi uuden rekisteröintitodistuksen."/>
    <x v="19"/>
    <x v="4"/>
    <x v="5"/>
    <m/>
    <s v="Myös luonnollisille henkilöille"/>
    <m/>
    <m/>
    <x v="0"/>
    <s v="Liikenne- ja viestintäministeriö"/>
    <s v=""/>
  </r>
  <r>
    <s v="Palvelut"/>
    <s v="Traficom_Digipalvelulupaus_2021.XLSX"/>
    <s v="Liikenne- ja viestintävirasto TRAFICOM"/>
    <s v="Ajoneuvon romutus ja lopullinen poisto"/>
    <s v="Poista ajoneuvosi lopullisesti rekisteristä toimittamalla se maksutta kierrätettäväksi Suomen Autokierrätys Oy:n viralliseen vastaanottopisteeseen. Vastaanottopiste ottaa ajoneuvon vastaan ja antaa sinulle romutustodistuksen. Vastaanottopiste huolehtii, että ajoneuvo poistetaan lopullisesti rekisteristä."/>
    <x v="20"/>
    <x v="1"/>
    <x v="3"/>
    <s v="Myöhemmin"/>
    <s v="Myös luonnollisille henkilöille"/>
    <s v="Ajoneuvo luovutettava fyysisesti romutettavaksi ja lopullisesti poistettavaksi."/>
    <m/>
    <x v="0"/>
    <s v="Liikenne- ja viestintäministeriö"/>
    <s v=""/>
  </r>
  <r>
    <s v="Palvelut"/>
    <s v="PLupaus_Porvoonkaupunki_2021.xlsx"/>
    <s v="Porvoon kaupunki"/>
    <s v="Ajoneuvon siirtopyyntö"/>
    <s v="Ajoneuvon siirtämispyyntö, jos ajoneuvo aiheuttaa haittaa tai se on hylätty. Yksityisalueelta siirtopyynnön voi tehdä kiinteistön omistaja, haltija tai isännöitsijä, ja siirron kustannukset jäävät siirtopyynnön tekijän vastuulle."/>
    <x v="4"/>
    <x v="1"/>
    <x v="5"/>
    <m/>
    <s v="Myös luonnollisille henkilöille"/>
    <m/>
    <s v="Laki ajoneuvojen siirtämisestä (1508/2019)"/>
    <x v="1"/>
    <s v="Uusimaa"/>
    <s v="40 001 - 100 000"/>
  </r>
  <r>
    <s v="Palvelut"/>
    <s v="PLupaus_Vaasa_2021.xlsx"/>
    <s v="Vaasan kaupunki"/>
    <s v="Ajoneuvon siirtopyyntö"/>
    <s v="Organisaatiomuutos on käynnissä  ja käynnissä on useita sähköiseen asiointiin liittyviä uudistuksia, joita ei ole vielä otettu täysimääräisesti käyttöön."/>
    <x v="4"/>
    <x v="1"/>
    <x v="2"/>
    <s v="Myöhemmin"/>
    <s v="Myös luonnollisille henkilöille"/>
    <m/>
    <s v="Laki ajoneuvojen siirtämisestä (1508/2019)"/>
    <x v="1"/>
    <s v="Pohjanmaa"/>
    <s v="40 001 - 100 000"/>
  </r>
  <r>
    <s v="Palvelut"/>
    <s v="Plupaus_ALAVUS_2020.xlsx"/>
    <s v="Alavuden kaupunki"/>
    <s v="Ilmoitus eläintenpidosta ja pitopaikasta"/>
    <s v="Ilmoitus eräinten eläinten pidosta ja pitopaikasta"/>
    <x v="21"/>
    <x v="1"/>
    <x v="2"/>
    <s v="Q3/2021"/>
    <s v="Myös luonnollisille henkilöille"/>
    <s v="Valtakunnallinen palvelu, digipalvelu suljettu väliaikaisesti käyttöliittymän kehittämisen vuoksi. Esteenä palvelua ylläpitävän ruokaviraston resurssipula."/>
    <s v="Elintarvikelaki (23/2006)"/>
    <x v="1"/>
    <s v="Pohjois-Pohjanmaa"/>
    <s v="alle 6001"/>
  </r>
  <r>
    <s v="Palvelut"/>
    <s v="Plupaus_ALAVUS_2020.xlsx"/>
    <s v="Alavuden kaupunki"/>
    <s v="Ilmoitus alkutuotantopaikasta"/>
    <s v="Ilmoitus alkutuotantopaikasta tai ilmoitus alkutuotannon tuotteiden kuljetuksesta tai niissä tapahtuvasta olennaisesta muuttamisesta on lähetettävä ympäristöterveydenhuoltoon. Ilmoitus uudesta toiminnasta on tehtävä hyvissä ajoin ennen toiminnan aloittamista."/>
    <x v="21"/>
    <x v="1"/>
    <x v="0"/>
    <s v="Q4/2021"/>
    <m/>
    <m/>
    <s v="Elintarvikelaki (23/2006)"/>
    <x v="1"/>
    <s v="Pohjois-Pohjanmaa"/>
    <s v="alle 6001"/>
  </r>
  <r>
    <s v="Palvelut"/>
    <s v="Palvelulupaus_2021_Verohallinto.xlsx"/>
    <s v="Verohallinto"/>
    <s v="Ajoneuvon väliaikaisen verottoman käytön ilmoitus"/>
    <s v="Palvelussa voit ilmoittaa siitä, että tuot ajoneuvon väliaikaisesti Suomeen omaan käyttöösi ja ajoneuvon käyttö on verotonta. Ajoneuvoa voi käyttää verottomasti enintään 14 vuorokautta kalenterivuodessa."/>
    <x v="22"/>
    <x v="1"/>
    <x v="1"/>
    <m/>
    <s v="Myös luonnollisille henkilöille"/>
    <m/>
    <m/>
    <x v="0"/>
    <s v="Valtiovarainministeriö"/>
    <s v=""/>
  </r>
  <r>
    <s v="Palvelut"/>
    <s v="Traficom_Digipalvelulupaus_2021.XLSX"/>
    <s v="Liikenne- ja viestintävirasto TRAFICOM"/>
    <s v="Ajoneuvon yksittäishyväksynnän myöntäjä"/>
    <s v="Hakemus ajoneuvon yksittäishyväksyntöjen myöntäjäksi"/>
    <x v="23"/>
    <x v="0"/>
    <x v="3"/>
    <s v="Myöhemmin"/>
    <s v="Vain elinkeinotoimintaa harjoittaville"/>
    <s v="Yleinen taloudellinen tilanne"/>
    <m/>
    <x v="0"/>
    <s v="Liikenne- ja viestintäministeriö"/>
    <s v=""/>
  </r>
  <r>
    <s v="Palvelut"/>
    <s v="Traficom_Digipalvelulupaus_2021.XLSX"/>
    <s v="Liikenne- ja viestintävirasto TRAFICOM"/>
    <s v="Ajoneuvotiedot ja veron maksu"/>
    <s v="Voit tarkastaa omat tai julkiset ajoneuvotiedot. Voit tehdä asiakirjatilauksen ajoneuvon tiedoista."/>
    <x v="24"/>
    <x v="3"/>
    <x v="5"/>
    <m/>
    <s v="Myös luonnollisille henkilöille"/>
    <m/>
    <m/>
    <x v="0"/>
    <s v="Liikenne- ja viestintäministeriö"/>
    <s v=""/>
  </r>
  <r>
    <s v="Palvelut"/>
    <s v="Traficom_Digipalvelulupaus_2021.XLSX"/>
    <s v="Liikenne- ja viestintävirasto TRAFICOM"/>
    <s v="Ajoneuvoveron palauttaminen ja hyvittäminen"/>
    <s v="Ajoneuvoverosta voi saada hyvitystä tai palautusta."/>
    <x v="25"/>
    <x v="4"/>
    <x v="5"/>
    <m/>
    <s v="Myös luonnollisille henkilöille"/>
    <m/>
    <m/>
    <x v="0"/>
    <s v="Liikenne- ja viestintäministeriö"/>
    <s v=""/>
  </r>
  <r>
    <s v="Palvelut"/>
    <s v="Traficom_Digipalvelulupaus_2021.XLSX"/>
    <s v="Liikenne- ja viestintävirasto TRAFICOM"/>
    <s v="Ajoneuvoveron verovelvollisuuden siirto"/>
    <s v="Ajoneuvon omistaja voi hakea ajoneuvoveron verovelvollisuutta itselleen."/>
    <x v="26"/>
    <x v="1"/>
    <x v="2"/>
    <s v="Myöhemmin"/>
    <s v="Myös luonnollisille henkilöille"/>
    <s v="Yleinen taloudellinen tilanne"/>
    <m/>
    <x v="0"/>
    <s v="Liikenne- ja viestintäministeriö"/>
    <s v=""/>
  </r>
  <r>
    <s v="Palvelut"/>
    <s v="Traficom_Digipalvelulupaus_2021.XLSX"/>
    <s v="Liikenne- ja viestintävirasto TRAFICOM"/>
    <s v="Ajopiirturin asennus ja korjaus"/>
    <s v="Ajopiirturin asennus ja korjaus -lupien saamisen edellytykset sekä hakemukset."/>
    <x v="27"/>
    <x v="0"/>
    <x v="2"/>
    <s v="Myöhemmin"/>
    <s v="Vain elinkeinotoimintaa harjoittaville"/>
    <s v="Yleinen taloudellinen tilanne"/>
    <m/>
    <x v="0"/>
    <s v="Liikenne- ja viestintäministeriö"/>
    <s v=""/>
  </r>
  <r>
    <s v="Palvelut"/>
    <s v="Traficom_Digipalvelulupaus_2021.XLSX"/>
    <s v="Liikenne- ja viestintävirasto TRAFICOM"/>
    <s v="Ajoterveysohjeet terveydenhuollon ammattilaisille"/>
    <s v="Tavoitteena on tukea terveydenhuollon ammattilaisia yksittäisen kuljettajan terveydentilaa koskevassa ajoterveysarvioinnissa ja päätöksenteossa."/>
    <x v="28"/>
    <x v="5"/>
    <x v="2"/>
    <s v="Myöhemmin"/>
    <s v="Myös luonnollisille henkilöille"/>
    <s v="Yleinen taloudellinen tilanne"/>
    <m/>
    <x v="0"/>
    <s v="Liikenne- ja viestintäministeriö"/>
    <s v=""/>
  </r>
  <r>
    <s v="Palvelut"/>
    <s v="Plupaus_2021_Tukes.xlsx"/>
    <s v="Turvallisuus- ja kemikaalivirasto (Tukes)"/>
    <s v="Akkreditointihakemus"/>
    <m/>
    <x v="29"/>
    <x v="0"/>
    <x v="2"/>
    <s v="Myöhemmin"/>
    <s v="Vain elinkeinotoimintaa harjoittaville"/>
    <s v="Henkilö- ja raharesurssit"/>
    <m/>
    <x v="0"/>
    <s v="Työ- ja elinkeinoministeriö"/>
    <s v=""/>
  </r>
  <r>
    <s v="Palvelut"/>
    <s v="Plupaus_2021_Tukes.xlsx"/>
    <s v="Turvallisuus- ja kemikaalivirasto (Tukes)"/>
    <s v="Akkreditointipäätöksen muutoshakemus"/>
    <m/>
    <x v="30"/>
    <x v="0"/>
    <x v="2"/>
    <s v="Myöhemmin"/>
    <s v="Vain elinkeinotoimintaa harjoittaville"/>
    <s v="Henkilö- ja raharesurssit"/>
    <m/>
    <x v="0"/>
    <s v="Työ- ja elinkeinoministeriö"/>
    <s v=""/>
  </r>
  <r>
    <s v="Palvelut"/>
    <s v="PLupaus_Valvira_2021.xlsx"/>
    <s v="Valvira"/>
    <s v="Alkoholielinkeinon harjoittamiseen liittyvä raportointi"/>
    <s v="Valmistajat, tukkumyyjät ja maahantuojat ovat velvollisia raportoimaan Valviraan valmistamansa, myymänsä ja/tai maahantuomansa alkoholimäärät."/>
    <x v="31"/>
    <x v="4"/>
    <x v="2"/>
    <s v="Q2/2022"/>
    <s v="Vain elinkeinotoimintaa harjoittaville"/>
    <m/>
    <m/>
    <x v="0"/>
    <s v="Sosiaali- ja terveysministeriö"/>
    <s v=""/>
  </r>
  <r>
    <s v="Palvelut"/>
    <s v="PLupaus_Valvira_2021.xlsx"/>
    <s v="Valvira"/>
    <s v="Alkoholijuomien valmistus ja tukkumyyntilupa"/>
    <s v="Alkoholin valmistuslupa tai tukkumyyntilupa voidaan myöntää rekisteröityneelle elinkeinonharjoittajalle tai yhteisölle. (Tämä palvelu sisältää myös elintarvikehuoneistoa koskevan ilmoituksen ja luonnonmukaisen tuotannon valvontajärjestelmään hyväksymisen)."/>
    <x v="32"/>
    <x v="0"/>
    <x v="0"/>
    <s v="Q2/2022"/>
    <s v="Vain elinkeinotoimintaa harjoittaville"/>
    <m/>
    <m/>
    <x v="0"/>
    <s v="Sosiaali- ja terveysministeriö"/>
    <s v=""/>
  </r>
  <r>
    <s v="Palvelut"/>
    <s v="Traficom_Digipalvelulupaus_2021.XLSX"/>
    <s v="Liikenne- ja viestintävirasto TRAFICOM"/>
    <s v="Alkolukkolain mukainen toimintailmoitus"/>
    <s v="Alkolukon valmistaja tai valtuutettu edustaja tekee toimintailmoituksen Traficomille"/>
    <x v="33"/>
    <x v="1"/>
    <x v="0"/>
    <s v="Q4/2021"/>
    <s v="Vain elinkeinotoimintaa harjoittaville"/>
    <s v="Taloustilanne voi mahdollisesti osoittautua esteeksi"/>
    <m/>
    <x v="0"/>
    <s v="Liikenne- ja viestintäministeriö"/>
    <s v=""/>
  </r>
  <r>
    <s v="Palvelut"/>
    <s v="PLupaus_Helsinginkaupunki_2021.xlsx"/>
    <s v="Helsingin kaupunki"/>
    <s v="Ilmoitus alkutuotantopaikasta tai alkutuotantotuotteiden kuljetuksesta"/>
    <s v="Ilmoitus alkutuotantopaikasta tai ilmoitus alkutuotantotuotteiden kuljetuksesta."/>
    <x v="21"/>
    <x v="1"/>
    <x v="2"/>
    <m/>
    <m/>
    <s v="Pieni volyymi"/>
    <s v="Elintarvikelaki (23/2006)"/>
    <x v="1"/>
    <s v="Uusimaa"/>
    <s v="yli 100 000"/>
  </r>
  <r>
    <s v="Palvelut"/>
    <s v="PLupaus_Helsinginkaupunki_2021.xlsx"/>
    <s v="Helsingin kaupunki"/>
    <s v="Ilmoitus eläintenpidon pitopaikasta"/>
    <s v="Eläintenpidon pitopaikan ilmoitusvelvollisuus koskee nautojen, lampaiden, vuohien, sikojen (mukaan lukien mikro- ja minisiat), hevosten, siipikarjan ja mehiläisten pitopaikkoja. Ohjeet ja lomakkeet eläinten pitopaikasta löytyvät Ruokaviraston verkkosivuilta."/>
    <x v="21"/>
    <x v="1"/>
    <x v="4"/>
    <m/>
    <s v="Vain elinkeinotoimintaa harjoittaville"/>
    <m/>
    <s v="Elintarvikelaki (23/2006)"/>
    <x v="1"/>
    <s v="Uusimaa"/>
    <s v="yli 100 000"/>
  </r>
  <r>
    <s v="Palvelut"/>
    <s v="Plupaus_2021_Jyväskylän kaupunki_2021.xlsx"/>
    <s v="Jyväskylän kaupunki"/>
    <s v="KRP - Ympäristöterveydenhuolto: Alkutuotantopaikasta ilmoittaminen"/>
    <s v="Ilmoitus alkutuotantopaikasta kunnan elintarvikevalvontaviranomaiselle"/>
    <x v="21"/>
    <x v="1"/>
    <x v="2"/>
    <s v="Q4/2022"/>
    <s v="Myös luonnollisille henkilöille"/>
    <m/>
    <s v="Elintarvikelaki (23/2006)"/>
    <x v="1"/>
    <s v="Keski-Suomi"/>
    <s v="yli 100 000"/>
  </r>
  <r>
    <s v="Palvelut"/>
    <s v="Plupaus_Kuopio_2021.xlsx"/>
    <s v="Kuopion kaupunki"/>
    <s v="Ilmoitus alkutuotantopaikasta"/>
    <s v="Alkutuotantopaikan ilmoittaminen Kuopion ympäristöterveydenhuoltoon"/>
    <x v="21"/>
    <x v="1"/>
    <x v="2"/>
    <s v="Q4/2022"/>
    <s v="Vain elinkeinotoimintaa harjoittaville"/>
    <m/>
    <s v="Elintarvikelaki (23/2006)"/>
    <x v="1"/>
    <s v="Pohjois-Savo"/>
    <s v="yli 100 000"/>
  </r>
  <r>
    <s v="Palvelut"/>
    <s v="Plupaus_Mikkeli_2020.xlsx"/>
    <s v="Mikkelin kaupunki"/>
    <s v="Ilmoitus alkutuotantopaikasta tai alkutuotannon tuotteiden kuljetuksesta"/>
    <s v="Verkkosivuilta tulostettava lomake. Vastuualue: Terveysvalvonta"/>
    <x v="21"/>
    <x v="1"/>
    <x v="0"/>
    <s v="Q4/2021"/>
    <s v="Myös luonnollisille henkilöille"/>
    <s v="VATI-kohdetietojärjestelmän kehittäjät eivät toteuta Suomi.fi kautta täytettävien sähköisten lomakeiden käyttöönottoa jo vuonna 2021."/>
    <m/>
    <x v="1"/>
    <s v="Etelä-Savo"/>
    <s v="40 001 - 100 000"/>
  </r>
  <r>
    <s v="Palvelut"/>
    <s v="Plupaus_2021_Oulun kaupunki.xlsx"/>
    <s v="Oulun kaupunki"/>
    <s v="Ilmoitus eläintenpidosta ja ilmoitus eläinten pitopaikasta"/>
    <s v="Jokaisen tuotantoeläintenpitäjän on rekisteröidyttävä eläintenpitäjäksi. Rekisteröityminen tehdään  kaupungin maaseutupalveluissa."/>
    <x v="21"/>
    <x v="1"/>
    <x v="3"/>
    <s v="Myöhemmin"/>
    <s v="Vain elinkeinotoimintaa harjoittaville"/>
    <s v="Ilmoitus tehdään maaseutuviranomaisille"/>
    <s v="Elintarvikelaki (23/2006)"/>
    <x v="1"/>
    <s v="Pohjois-Pohjanmaa"/>
    <s v="yli 100 000"/>
  </r>
  <r>
    <s v="Palvelut"/>
    <s v="Plupaus_2021_Oulun kaupunki.xlsx"/>
    <s v="Oulun kaupunki"/>
    <s v="Alkutuotantopaikasta ilmoittaminen"/>
    <s v="Alkutuotantopaikasta tulee ilmoittaa kunnan elintarvikevalvontaviranomaiselle ellei viranomainen saa tietoa toiselta viranomaiselta."/>
    <x v="21"/>
    <x v="1"/>
    <x v="0"/>
    <s v="Q4/2021"/>
    <s v="Myös luonnollisille henkilöille"/>
    <m/>
    <s v="Elintarvikelaki (23/2006)"/>
    <x v="1"/>
    <s v="Pohjois-Pohjanmaa"/>
    <s v="yli 100 000"/>
  </r>
  <r>
    <s v="Palvelut"/>
    <s v="PLupaus_Porvoonkaupunki_2021.xlsx"/>
    <s v="Porvoon kaupunki"/>
    <s v="Alkutuotantopaikasta ilmoittaminen"/>
    <s v="Alkutuotantopaikasta tulee ilmoittaa kunnan elintarvikevalvontaviranomaiselle ellei viranomainen saa tietoa toiselta viranomaiselta."/>
    <x v="21"/>
    <x v="1"/>
    <x v="2"/>
    <s v="Myöhemmin"/>
    <s v="Vain elinkeinotoimintaa harjoittaville"/>
    <s v="Digitalisoinnin kehittäminen valtion tietojärjestelmässä on riippuvainen valtion panostuksista. Tällä hetkellä asia on mukana kehityslistalla, muttei kovin korkealla prioriteetilla."/>
    <s v="Elintarvikelaki (23/2006)"/>
    <x v="1"/>
    <s v="Uusimaa"/>
    <s v="40 001 - 100 000"/>
  </r>
  <r>
    <s v="Palvelut"/>
    <s v="PLupaus_Pyhäjärvi_2021.xlsx"/>
    <s v="Pyhäjärven kaupunki"/>
    <s v="Alkutuotantopaikasta ilmoittaminen"/>
    <m/>
    <x v="21"/>
    <x v="1"/>
    <x v="0"/>
    <s v="Q4/2022"/>
    <s v="Myös luonnollisille henkilöille"/>
    <m/>
    <s v="Elintarvikelaki (23/2006)"/>
    <x v="1"/>
    <s v="Pohjois-Pohjanmaa"/>
    <s v="alle 6001"/>
  </r>
  <r>
    <s v="Palvelut"/>
    <s v="PLupaus_Pyhäjärvi_2021.xlsx"/>
    <s v="Pyhäjärven kaupunki"/>
    <s v="Ilmoitus eläintenpidosta ja ilmoitus eläinten pitopaikasta"/>
    <m/>
    <x v="21"/>
    <x v="1"/>
    <x v="3"/>
    <s v="Q4/2022"/>
    <s v="Myös luonnollisille henkilöille"/>
    <m/>
    <s v="Elintarvikelaki (23/2006)"/>
    <x v="1"/>
    <s v="Pohjois-Pohjanmaa"/>
    <s v="alle 6001"/>
  </r>
  <r>
    <s v="Palvelut"/>
    <s v="Plupaus_2021_Ristijärven kunta.xlsx"/>
    <s v="Ristijärven kunta"/>
    <s v="Ilmoitus eläintenpidosta ja ilmoitus eläinten pitopaikasta"/>
    <s v="Jokaisen tuotantoeläintenpitäjän on rekisteröidyttävä eläintenpitäjäksi. Rekisteröityminen tehdään  kaupungin maaseutupalveluissa."/>
    <x v="21"/>
    <x v="1"/>
    <x v="2"/>
    <s v="Q4/2021"/>
    <s v="Myös luonnollisille henkilöille"/>
    <s v="Ruokaviraston eläinpitäjäreksiterin sähköisen asiointipalvelun kehitystyön viivästyminen edelleen. Piti aueta jo vuonna 2019."/>
    <s v="Elintarvikelaki (23/2006)"/>
    <x v="1"/>
    <s v="Kainuu"/>
    <s v="alle 6001"/>
  </r>
  <r>
    <s v="Palvelut"/>
    <s v="Plupaus_2021_Rovaniemi (1).xlsx"/>
    <s v="Rovaniemen kaupunki"/>
    <s v="Alkutuotantopaikasta ilmoittaminen"/>
    <s v="Rovakaaren ympäristöterveydenhuollon toiminta-alueella (Rovaniemi, Ranua, Pello, Ylitornio, Kolari)  sijaitsevasta alkutuotantopaikasta tehtävä ilmoitus elintarvikevalvontaviranomaiselle."/>
    <x v="21"/>
    <x v="1"/>
    <x v="2"/>
    <s v="Myöhemmin"/>
    <s v="Vain elinkeinotoimintaa harjoittaville"/>
    <s v="ei tietoa milloin asioinnin aloitus siirtyy valtakunnalliseen ympäristöterveydenhuollon sähköiseen ilmoituspalveluun ILPPAan (Ruokavirasto).  ilppa.fi"/>
    <s v="Elintarvikelaki (23/2006)"/>
    <x v="1"/>
    <s v="Lappi"/>
    <s v="40 001 - 100 000"/>
  </r>
  <r>
    <s v="Palvelut"/>
    <s v="Plupaus_Teuvan kunta_2020.xlsx"/>
    <s v="Teak Oy"/>
    <s v="Ilmoitus alkutuotantopaikasta"/>
    <m/>
    <x v="21"/>
    <x v="1"/>
    <x v="0"/>
    <s v="Myöhemmin"/>
    <s v="Myös luonnollisille henkilöille"/>
    <s v="Palvelun tuottaa Suupohjan peruspalveluliikelaitokuntayhtymä, Toimii vastuu organisaationa"/>
    <s v="Elintarvikelaki (23/2006)"/>
    <x v="2"/>
    <s v="Etelä-Pohjanmaa"/>
    <s v="alle 6001"/>
  </r>
  <r>
    <s v="Palvelut"/>
    <s v="Plupaus_2021_Turun kaupunki.xlsx"/>
    <s v="Turun kaupunki"/>
    <s v="Alkutuotantopaikasta ilmoittaminen"/>
    <s v="Alkutuotantopaikasta tulee ilmoittaa kunnan viranomaiselle"/>
    <x v="21"/>
    <x v="1"/>
    <x v="2"/>
    <m/>
    <s v="Myös luonnollisille henkilöille"/>
    <s v="Ruokavirasto valmistelee. Ruokaviraston ilppa-Ympäristöterveydenhuollon sähköisen ilmoituspalvelun toimivuus"/>
    <s v="Elintarvikelaki (297/2021)"/>
    <x v="1"/>
    <s v="Varsinais-Suomi"/>
    <s v="yli 100 000"/>
  </r>
  <r>
    <s v="Palvelut"/>
    <s v="PLupaus_Vaasa_2021.xlsx"/>
    <s v="Vaasan kaupunki"/>
    <s v="Alkutuotantopaikkailmoitus"/>
    <s v="Ilmoitus elintarvikkeiden alkutuotantotoiminnasta"/>
    <x v="21"/>
    <x v="1"/>
    <x v="2"/>
    <s v="Myöhemmin"/>
    <s v="Vain elinkeinotoimintaa harjoittaville"/>
    <s v="Huom. Nykyinen elintarvikelaki on 297/2021 ja MMM:n asetus elintarvikehygieniasta on 318/2021"/>
    <s v="Elintarvikelaki (23/2006)"/>
    <x v="1"/>
    <s v="Pohjanmaa"/>
    <s v="40 001 - 100 000"/>
  </r>
  <r>
    <s v="Palvelut"/>
    <s v="Plupaus_2021_Huittisten kaupunki.xlsx"/>
    <s v="Huittisten kaupunki"/>
    <s v="Kuntalaisaloite"/>
    <s v="Kuntalaisaloite on asukkaiden tai asukasryhmien laatima kirjallinen aloite, jonka kautta kunnan asukas voi vaikuttaa suoraan oman kuntansa toimintaan ja päätöksentekoon."/>
    <x v="34"/>
    <x v="1"/>
    <x v="0"/>
    <s v="Q4/2022"/>
    <s v="Myös luonnollisille henkilöille"/>
    <m/>
    <s v="Kuntalaki (410/2015) 23 §"/>
    <x v="1"/>
    <s v="Satakunta"/>
    <s v="10 001 - 20 000"/>
  </r>
  <r>
    <s v="Palvelut"/>
    <s v="Plupaus_2021_Jyväskylän kaupunki_2021.xlsx"/>
    <s v="Jyväskylän kaupunki"/>
    <s v="KRP - Ympäristönsuojelun luvat: Lannan varastointi aulassa"/>
    <s v="Ilmoitus kuivalannan ja pakkaamattomien orgaanisten lannotteiden varastoinnista aumassa"/>
    <x v="35"/>
    <x v="1"/>
    <x v="5"/>
    <m/>
    <s v="Myös luonnollisille henkilöille"/>
    <m/>
    <s v="Ympäristönsuojelulaki (527/2014)"/>
    <x v="1"/>
    <s v="Keski-Suomi"/>
    <s v="yli 100 000"/>
  </r>
  <r>
    <s v="Palvelut"/>
    <s v="Plupaus_Kuopio_2021.xlsx"/>
    <s v="Kuopion kaupunki"/>
    <s v="Aumausilmoitus"/>
    <s v="Ilmoitus lannan varastoinnista aumassa ja ilmoitus lannan levityksestä poikkeustilanteissa"/>
    <x v="35"/>
    <x v="1"/>
    <x v="2"/>
    <s v="Q4/2022"/>
    <s v="Vain elinkeinotoimintaa harjoittaville"/>
    <s v="Lomake on valtion suomi.fi palvelussa, johon linkki. Ei kunnan oma lomake"/>
    <s v="Ympäristönsuojelulaki (527/2014)"/>
    <x v="1"/>
    <s v="Pohjois-Savo"/>
    <s v="yli 100 000"/>
  </r>
  <r>
    <s v="Palvelut"/>
    <s v="Plupaus_Mikkeli_2020.xlsx"/>
    <s v="Mikkelin kaupunki"/>
    <s v="Aumausilmoitus"/>
    <s v="Verkkosivuilta tulostettava lomake. Vastuutaho: Ympäristöpalvelut"/>
    <x v="35"/>
    <x v="1"/>
    <x v="0"/>
    <s v="Q4/2022"/>
    <s v="Myös luonnollisille henkilöille"/>
    <s v="Kunnittain ei ole syytä lähteä rakentamaan erillisilä kuntakohtaisia sähköisiä järjestelmiä ympäristönsuojelulain mukaisille ilmoituksille vaan ympäristönsuojelun ilmoituksille pitäisi olla valtakunnallinen sähköinen portaali. Yhtenä vaihtoehtona on ottaa tämä mukaan Lupapisteeseen."/>
    <m/>
    <x v="1"/>
    <s v="Etelä-Savo"/>
    <s v="40 001 - 100 000"/>
  </r>
  <r>
    <s v="Palvelut"/>
    <s v="Plupaus_2021_Oulun kaupunki.xlsx"/>
    <s v="Oulun kaupunki"/>
    <s v="Aumausilmoitus"/>
    <s v="ePermit. Aumasta eli lannan patteroinnista maakuoppaan pitää tehdä etukäteen ilmoitus kunnan ympäristönsuojeluviranomaisille."/>
    <x v="35"/>
    <x v="1"/>
    <x v="6"/>
    <s v="Myöhemmin"/>
    <s v="Myös luonnollisille henkilöille"/>
    <s v="ei toisen puolesta asiointia"/>
    <s v="Ympäristönsuojelulaki (527/2014)"/>
    <x v="1"/>
    <s v="Pohjois-Pohjanmaa"/>
    <s v="yli 100 000"/>
  </r>
  <r>
    <s v="Palvelut"/>
    <s v="Plupaus_2021_KEHA-keskus.xlsx"/>
    <s v="KEHA-keskus"/>
    <s v="Alueellinen kuljetustuki"/>
    <s v="Palvelu siirtyy Aluehallinon asiointipalveluun 06/2020 kielillä suomi ja ruotsi (nykyisin lomake.fi).Palvelu tarjoaa asiakkaalle mahdollisuuden aika- ja paikkariippumattomasti saada palvelu vireille, hoitaa kommunikointi viranomaisen kanssa sekä vastaanottaa päätöksiä. Asiointipalvelussa hyödynnetään Suomi.fi tunnistusta (vahva sähköinen tunnistus) sekä Suomi.fi valtuuksia. Yrityksen perustiedot haetaan asiakastieto-varannosta. Tiedot ovat rakenteisena sekä asiointipalvelussa että viranomaisen käsittelyjärjestelmässä."/>
    <x v="36"/>
    <x v="6"/>
    <x v="1"/>
    <m/>
    <s v="Vain elinkeinotoimintaa harjoittaville"/>
    <s v="Resursoinnin haasteet ja aikataulujen siirtyminen mm. COVID-19 syistä, Palvelukokonaisuuden kehittämiseen liittyvän rahoituksen puute, Haasteita sovittaa monisyistä asiointia ELYn yhteiseen kokonaisarkkitehtuuriin ja geneerisiin alustoihin"/>
    <m/>
    <x v="0"/>
    <s v="Työ- ja elinkeinoministeriö"/>
    <s v=""/>
  </r>
  <r>
    <s v="Palvelut"/>
    <s v="PLupaus_Porvoonkaupunki_2021.xlsx"/>
    <s v="Porvoon kaupunki"/>
    <s v="Aumausilmoitus"/>
    <s v="Aumasta eli lannan patteroinnista maakuoppaan pitää tehdä etukäteen ilmoitus kunnan ympäristönsuojeluviranomaisille."/>
    <x v="35"/>
    <x v="1"/>
    <x v="5"/>
    <m/>
    <s v="Myös luonnollisille henkilöille"/>
    <m/>
    <s v="Ympäristönsuojelulaki (527/2014)"/>
    <x v="1"/>
    <s v="Uusimaa"/>
    <s v="40 001 - 100 000"/>
  </r>
  <r>
    <s v="Palvelut"/>
    <s v="PLupaus_Pyhäjärvi_2021.xlsx"/>
    <s v="Pyhäjärven kaupunki"/>
    <s v="Aumausilmoitus"/>
    <m/>
    <x v="35"/>
    <x v="1"/>
    <x v="0"/>
    <s v="Q4/2022"/>
    <s v="Myös luonnollisille henkilöille"/>
    <m/>
    <s v="Ympäristönsuojelulaki (527/2014)"/>
    <x v="1"/>
    <s v="Pohjois-Pohjanmaa"/>
    <s v="alle 6001"/>
  </r>
  <r>
    <s v="Palvelut"/>
    <s v="PLupaus_Pyhäjärvi_2021.xlsx"/>
    <s v="Pyhäjärven kaupunki"/>
    <s v="Ilmoitus lannan levittämisestä poikkeustilanteessa"/>
    <m/>
    <x v="35"/>
    <x v="1"/>
    <x v="0"/>
    <s v="Q4/2022"/>
    <s v="Myös luonnollisille henkilöille"/>
    <m/>
    <s v="Ympäristönsuojelulaki (527/2014)"/>
    <x v="1"/>
    <s v="Pohjois-Pohjanmaa"/>
    <s v="alle 6001"/>
  </r>
  <r>
    <s v="Palvelut"/>
    <s v="Traficom_Digipalvelulupaus_2021.XLSX"/>
    <s v="Liikenne- ja viestintävirasto TRAFICOM"/>
    <s v="Aluksen CSR-asiakirja"/>
    <s v="Kansainväliseen liikenteen käytettävillä yli 500bt olevilla matkustaja-ja lastialuksilla tulee olla historiatiedot (Continuous Synopsis Record, CSR)."/>
    <x v="37"/>
    <x v="1"/>
    <x v="0"/>
    <s v="Myöhemmin"/>
    <s v="Vain elinkeinotoimintaa harjoittaville"/>
    <s v="Yleinen taloudellinen tilanne"/>
    <m/>
    <x v="0"/>
    <s v="Liikenne- ja viestintäministeriö"/>
    <s v=""/>
  </r>
  <r>
    <s v="Palvelut"/>
    <s v="Traficom_Digipalvelulupaus_2021.XLSX"/>
    <s v="Liikenne- ja viestintävirasto TRAFICOM"/>
    <s v="Aluksen kansallisuus ja lipunkäyttöoikeus"/>
    <s v="Alus on suomalainen ja oikeutettu käyttämään Suomen lippua, jos sen omistuksest yli 60% on suomalaista. Jos ulkomaisessa omistuksessa oleva alus täyttää merilaissa olevat ehdot, Traficom voi hakemuksesta hyväksyä sen suomalaiseksi."/>
    <x v="38"/>
    <x v="1"/>
    <x v="0"/>
    <s v="Myöhemmin"/>
    <s v="Myös luonnollisille henkilöille"/>
    <s v="Yleinen taloudellinen tilanne"/>
    <m/>
    <x v="0"/>
    <s v="Liikenne- ja viestintäministeriö"/>
    <s v=""/>
  </r>
  <r>
    <s v="Palvelut"/>
    <s v="Traficom_Digipalvelulupaus_2021.XLSX"/>
    <s v="Liikenne- ja viestintävirasto TRAFICOM"/>
    <s v="Aluksen kiinnitys"/>
    <s v="Aluksena tai alusrakennuksena Liikenneasioiden rekisteriin merkitty alus voidaan kiinnittää."/>
    <x v="39"/>
    <x v="1"/>
    <x v="0"/>
    <s v="Myöhemmin"/>
    <s v="Myös luonnollisille henkilöille"/>
    <s v="Palvelussa tarvitaan dokumentit alkuperäisinä."/>
    <m/>
    <x v="0"/>
    <s v="Liikenne- ja viestintäministeriö"/>
    <s v=""/>
  </r>
  <r>
    <s v="Palvelut"/>
    <s v="Traficom_Digipalvelulupaus_2021.XLSX"/>
    <s v="Liikenne- ja viestintävirasto TRAFICOM"/>
    <s v="Aluksen merkitseminen kauppa-alusluetteloon"/>
    <s v="Traficom voi hakemuksesta merkitä kauppa-alusluetteloon aluksen, joka on merkitty rekisteriin Suomessa (myös Ahvenanmaalla)."/>
    <x v="40"/>
    <x v="1"/>
    <x v="0"/>
    <s v="Myöhemmin"/>
    <s v="Myös luonnollisille henkilöille"/>
    <s v="Yleinen taloudellinen tilanne"/>
    <m/>
    <x v="0"/>
    <s v="Liikenne- ja viestintäministeriö"/>
    <s v=""/>
  </r>
  <r>
    <s v="Palvelut"/>
    <s v="Traficom_Digipalvelulupaus_2021.XLSX"/>
    <s v="Liikenne- ja viestintävirasto TRAFICOM"/>
    <s v="Aluksen mittakirja"/>
    <s v="Tarvitset aluksellesi mittakirjan ennen kuin se voidaan rekisteröidä Suomen alusrekisteriin."/>
    <x v="41"/>
    <x v="4"/>
    <x v="0"/>
    <s v="Myöhemmin"/>
    <s v="Myös luonnollisille henkilöille"/>
    <s v="Yleinen taloudellinen tilanne"/>
    <m/>
    <x v="0"/>
    <s v="Liikenne- ja viestintäministeriö"/>
    <s v=""/>
  </r>
  <r>
    <s v="Palvelut"/>
    <s v="Traficom_Digipalvelulupaus_2021.XLSX"/>
    <s v="Liikenne- ja viestintävirasto TRAFICOM"/>
    <s v="Aluksen muutosrekisteröinti"/>
    <s v="Aluksen rekisteritiedoissa tapahtuneiden muutosten kirjaaminen liikenneasioiden rekisteriin."/>
    <x v="42"/>
    <x v="1"/>
    <x v="0"/>
    <s v="Myöhemmin"/>
    <s v="Myös luonnollisille henkilöille"/>
    <s v="Palvelussa tarvitaan osassa tapauksista dokumentit alkuperäisinä."/>
    <m/>
    <x v="0"/>
    <s v="Liikenne- ja viestintäministeriö"/>
    <s v=""/>
  </r>
  <r>
    <s v="Palvelut"/>
    <s v="Traficom_Digipalvelulupaus_2021.XLSX"/>
    <s v="Liikenne- ja viestintävirasto TRAFICOM"/>
    <s v="Aluksen poistaminen rekisteristä"/>
    <s v="Rekisteröidyn aluksen poistaminen liikenneasioiden rekisteristä. "/>
    <x v="43"/>
    <x v="1"/>
    <x v="0"/>
    <s v="Myöhemmin"/>
    <s v="Myös luonnollisille henkilöille"/>
    <s v="Yleinen taloudellinen tilanne"/>
    <m/>
    <x v="0"/>
    <s v="Liikenne- ja viestintäministeriö"/>
    <s v=""/>
  </r>
  <r>
    <s v="Palvelut"/>
    <s v="Traficom_Digipalvelulupaus_2021.XLSX"/>
    <s v="Liikenne- ja viestintävirasto TRAFICOM"/>
    <s v="Aluksen rekisteriotteen ja rasitustodistuksen tilaus"/>
    <s v="Liikenneasioiden rekisterissä olevan aluksen rekisteriotteen ja/tai rasitustodistuksen tilaaminen. "/>
    <x v="44"/>
    <x v="3"/>
    <x v="0"/>
    <s v="Myöhemmin"/>
    <s v="Myös luonnollisille henkilöille"/>
    <s v="Sähköinen asiointipalvelu tällä hetkellä poissa käytöstä. Tarkoitus ottaa uudelleen käyttöön."/>
    <m/>
    <x v="0"/>
    <s v="Liikenne- ja viestintäministeriö"/>
    <s v=""/>
  </r>
  <r>
    <s v="Palvelut"/>
    <s v="Traficom_Digipalvelulupaus_2021.XLSX"/>
    <s v="Liikenne- ja viestintävirasto TRAFICOM"/>
    <s v="Aluksen rekisteröinti"/>
    <s v="Suomalaiset kauppamerenkulkuun käytettävät alukset on rekisteröitävä. Traficom ylläpitää rekisteriä niiden alusten osalta, joiden kotipaikka on manner-Suomessa. Ahvenanmaan valtionvirasto vastaa niiden alusten rekisteröinnistä, joiden kotipaikka on Ahvenanmaan maakunnassa."/>
    <x v="45"/>
    <x v="1"/>
    <x v="0"/>
    <s v="Myöhemmin"/>
    <s v="Myös luonnollisille henkilöille"/>
    <s v="Palvelussa tarvitaan dokumentit alkuperäisinä."/>
    <m/>
    <x v="0"/>
    <s v="Liikenne- ja viestintäministeriö"/>
    <s v=""/>
  </r>
  <r>
    <s v="Palvelut"/>
    <s v="Traficom_Digipalvelulupaus_2021.XLSX"/>
    <s v="Liikenne- ja viestintävirasto TRAFICOM"/>
    <s v="Aluskiinnityksen uudistaminen ja kuolettaminen"/>
    <s v="Alukseen tai alusrakennukseen vahvistetun kiinnityksen uudistaminen tai sen kuolettaminen."/>
    <x v="46"/>
    <x v="1"/>
    <x v="0"/>
    <s v="Myöhemmin"/>
    <s v="Myös luonnollisille henkilöille"/>
    <s v="Palvelussa tarvitaan dokumentit alkuperäisinä."/>
    <m/>
    <x v="0"/>
    <s v="Liikenne- ja viestintäministeriö"/>
    <s v=""/>
  </r>
  <r>
    <s v="Palvelut"/>
    <s v="Traficom_Digipalvelulupaus_2021.XLSX"/>
    <s v="Liikenne- ja viestintävirasto TRAFICOM"/>
    <s v="Alusrakennuksen poistaminen rekisteristä"/>
    <s v="Alusrakennuksena liikenneasioiden rekisteriin rekisteröidyn rakenteilla olevan aluksen poistaminen rekisteristä. "/>
    <x v="47"/>
    <x v="1"/>
    <x v="0"/>
    <s v="Myöhemmin"/>
    <s v="Myös luonnollisille henkilöille"/>
    <s v="Yleinen taloudellinen tilanne"/>
    <m/>
    <x v="0"/>
    <s v="Liikenne- ja viestintäministeriö"/>
    <s v=""/>
  </r>
  <r>
    <s v="Palvelut"/>
    <s v="Traficom_Digipalvelulupaus_2021.XLSX"/>
    <s v="Liikenne- ja viestintävirasto TRAFICOM"/>
    <s v="Alusrakennuksen rekisteröinti"/>
    <s v="Suomessa rakenteilla oleva alus voidaan pyynnöstä merkitä rakenteilla olevana aluksena rekisteriin, jos se valmistuttuaan täyttää rekisteröinnin edellytykset. Traficom pitää rekisteriä niiden alusten osalta, joiden kotipaikka on manner-Suomi. Jos aluksen kotipaikka on ahvenamaan maakunta, rekisterinpitäjänä toimii Ahvenanmaan valtionvirasto."/>
    <x v="48"/>
    <x v="1"/>
    <x v="0"/>
    <s v="Myöhemmin"/>
    <s v="Myös luonnollisille henkilöille"/>
    <s v="Palvelussa tarvitaan dokumentit alkuperäisinä."/>
    <m/>
    <x v="0"/>
    <s v="Liikenne- ja viestintäministeriö"/>
    <s v=""/>
  </r>
  <r>
    <s v="Palvelut"/>
    <s v="Traficom_Digipalvelulupaus_2021.XLSX"/>
    <s v="Liikenne- ja viestintävirasto TRAFICOM"/>
    <s v="Alusteknisten hyväksyntien tai arvioiden myöntäminen"/>
    <s v="Aluksilta vaadittujen hyväksyntien ja arviointien myöntäminen"/>
    <x v="49"/>
    <x v="0"/>
    <x v="0"/>
    <s v="Myöhemmin"/>
    <s v="Myös luonnollisille henkilöille"/>
    <s v="Jokainen palvelutapaus on yksilöllinen ja lähtötietojen tarve ja laatu vaihtelee tapauskohtaisesti. Lisäksi määrät ovat pieniä."/>
    <m/>
    <x v="0"/>
    <s v="Liikenne- ja viestintäministeriö"/>
    <s v=""/>
  </r>
  <r>
    <s v="Palvelut"/>
    <s v="Traficom_Digipalvelulupaus_2021.XLSX"/>
    <s v="Liikenne- ja viestintävirasto TRAFICOM"/>
    <s v="Alusteknisten poikkeuslupien myöntäminen"/>
    <s v="Poikkeuslupien myöntäminen"/>
    <x v="50"/>
    <x v="0"/>
    <x v="0"/>
    <s v="Myöhemmin"/>
    <s v="Myös luonnollisille henkilöille"/>
    <s v="Jokainen palvelutapaus on yksilöllinen ja lähtötietojen tarve ja laatu vaihtelee tapauskohtaisesti. Lisäksi määrät ovat pieniä."/>
    <m/>
    <x v="0"/>
    <s v="Liikenne- ja viestintäministeriö"/>
    <s v=""/>
  </r>
  <r>
    <s v="Palvelut"/>
    <s v="Traficom_Digipalvelulupaus_2021.XLSX"/>
    <s v="Liikenne- ja viestintävirasto TRAFICOM"/>
    <s v="Alusteknisten turvallisuus- ja ympäristötodistusten myöntäminen"/>
    <s v="Aluksilta vaadittujen todistusten todistusten myöntäminen"/>
    <x v="51"/>
    <x v="0"/>
    <x v="0"/>
    <s v="Myöhemmin"/>
    <s v="Myös luonnollisille henkilöille"/>
    <s v="Jokainen palvelutapaus on yksilöllinen ja lähtötietojen tarve ja laatu vaihtelee tapauskohtaisesti. Lisäksi määrät ovat pieniä."/>
    <m/>
    <x v="0"/>
    <s v="Liikenne- ja viestintäministeriö"/>
    <s v=""/>
  </r>
  <r>
    <s v="Palvelut"/>
    <s v="Traficom_Digipalvelulupaus_2021.XLSX"/>
    <s v="Liikenne- ja viestintävirasto TRAFICOM"/>
    <s v="Alusten katsastuksiin ja tarkastuksiin kuuluvien piirustusten ja muun materiaalin hyväksyminen"/>
    <s v="Aluksilta vaadittujen järjestelmien tarkastukset ja hyväksynnät"/>
    <x v="52"/>
    <x v="0"/>
    <x v="0"/>
    <s v="Myöhemmin"/>
    <s v="Myös luonnollisille henkilöille"/>
    <s v="Jokainen palvelutapaus on yksilöllinen ja lähtötietojen tarve ja laatu vaihtelee tapauskohtaisesti. Lisäksi määrät ovat pieniä."/>
    <m/>
    <x v="0"/>
    <s v="Liikenne- ja viestintäministeriö"/>
    <s v=""/>
  </r>
  <r>
    <s v="Palvelut"/>
    <s v="Plupaus_2021_Turun kaupunki.xlsx"/>
    <s v="Turun kaupunki"/>
    <s v="Aumausilmoitus"/>
    <s v="Aumasta eli lannan patteroinnista tulee ilmoittaa etukäteen kunnan ympäristöviranomaiselle"/>
    <x v="35"/>
    <x v="1"/>
    <x v="0"/>
    <m/>
    <s v="Myös luonnollisille henkilöille"/>
    <s v="Pieni volyyminen palvelu (5-10 kpl vuodessa)"/>
    <s v="Ympäristönsuojelulaki (527/2014)"/>
    <x v="1"/>
    <s v="Varsinais-Suomi"/>
    <s v="yli 100 000"/>
  </r>
  <r>
    <s v="Palvelut"/>
    <s v="Plupaus_2021_Ylöjärven kaupunki.xlsx"/>
    <s v="Ylöjärven kaupunki"/>
    <s v="Aumausilmoitus"/>
    <s v="Aumausilmoitus hoidetaan kokonaisuudessaan Lupapiste -palvelussa&quot;&quot;"/>
    <x v="35"/>
    <x v="1"/>
    <x v="7"/>
    <m/>
    <s v="Myös luonnollisille henkilöille"/>
    <m/>
    <s v="Ympäristönsuojelulaki (527/2014)"/>
    <x v="1"/>
    <s v="Pirkanmaa"/>
    <s v="20 001 - 40 000"/>
  </r>
  <r>
    <s v="Palvelut"/>
    <s v="Traficom_Digipalvelulupaus_2021.XLSX"/>
    <s v="Liikenne- ja viestintävirasto TRAFICOM"/>
    <s v="Ammattilentäjän lupakirjahakemus"/>
    <m/>
    <x v="53"/>
    <x v="0"/>
    <x v="6"/>
    <s v="Myöhemmin"/>
    <s v="Myös luonnollisille henkilöille"/>
    <s v="Yleinen taloudellinen tilanne"/>
    <m/>
    <x v="0"/>
    <s v="Liikenne- ja viestintäministeriö"/>
    <s v=""/>
  </r>
  <r>
    <s v="Palvelut"/>
    <s v="Traficom_Digipalvelulupaus_2021.XLSX"/>
    <s v="Liikenne- ja viestintävirasto TRAFICOM"/>
    <s v="Ammattipätevyyden jatkokoulutuksen suoritus"/>
    <s v="Koulutuskeskukset ilmoittavat ammattipätevyyden jatkokoulutuksen suorittaneet henkilöt."/>
    <x v="54"/>
    <x v="1"/>
    <x v="0"/>
    <s v="Myöhemmin"/>
    <s v="Vain elinkeinotoimintaa harjoittaville"/>
    <s v="Yleinen taloudellinen tilanne"/>
    <m/>
    <x v="0"/>
    <s v="Liikenne- ja viestintäministeriö"/>
    <s v=""/>
  </r>
  <r>
    <s v="Palvelut"/>
    <s v="Traficom_Digipalvelulupaus_2021.XLSX"/>
    <s v="Liikenne- ja viestintävirasto TRAFICOM"/>
    <s v="Ammattipätevyyden koulutuslupa"/>
    <s v="Traficom hyväksyy ammattipätevyyskoulutuskeskukset."/>
    <x v="55"/>
    <x v="0"/>
    <x v="0"/>
    <s v="Myöhemmin"/>
    <s v="Vain elinkeinotoimintaa harjoittaville"/>
    <s v="Yleinen taloudellinen tilanne"/>
    <m/>
    <x v="0"/>
    <s v="Liikenne- ja viestintäministeriö"/>
    <s v=""/>
  </r>
  <r>
    <s v="Palvelut"/>
    <s v="Traficom_Digipalvelulupaus_2021.XLSX"/>
    <s v="Liikenne- ja viestintävirasto TRAFICOM"/>
    <s v="Ammattipätevyys koulutusohjelma"/>
    <s v="Ammattipätevyyskoulutuksen koulutusohjelman hyväksyminen."/>
    <x v="56"/>
    <x v="0"/>
    <x v="0"/>
    <s v="Myöhemmin"/>
    <s v="Vain elinkeinotoimintaa harjoittaville"/>
    <s v="Yleinen taloudellinen tilanne"/>
    <m/>
    <x v="0"/>
    <s v="Liikenne- ja viestintäministeriö"/>
    <s v=""/>
  </r>
  <r>
    <s v="Palvelut"/>
    <s v="Traficom_Digipalvelulupaus_2021.XLSX"/>
    <s v="Liikenne- ja viestintävirasto TRAFICOM"/>
    <s v="Ammattipätevyyskoulutuksen järjestäminen"/>
    <s v="Koulutuskeskukset ilmoittavat ammattipätevyyskoulutuksen pitämisestä."/>
    <x v="57"/>
    <x v="4"/>
    <x v="3"/>
    <s v="Myöhemmin"/>
    <s v="Vain elinkeinotoimintaa harjoittaville"/>
    <s v="Yleinen taloudellinen tilanne"/>
    <m/>
    <x v="0"/>
    <s v="Liikenne- ja viestintäministeriö"/>
    <s v=""/>
  </r>
  <r>
    <s v="Palvelut"/>
    <s v="Plupaus_Poliisihallitus_2021.xlsx"/>
    <s v="Poliisihallitus"/>
    <s v="Ampuma-aseasiat:  Haastattelu"/>
    <m/>
    <x v="58"/>
    <x v="4"/>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Ampumaratalupahakemus"/>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Ampumatarvikelupa"/>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Asealan elinkeinolupa"/>
    <m/>
    <x v="58"/>
    <x v="0"/>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Ase-elinkeinonharjoittajan yksilöintitietoilmoitus (sisältää ostajan luvan tietojen tarkastelun)"/>
    <m/>
    <x v="58"/>
    <x v="1"/>
    <x v="2"/>
    <s v="Myöhemmin"/>
    <s v="Vain elinkeinotoimintaa harjoittaville"/>
    <s v="Osa asedirektiivin vaatimusten toteutushanketta. Valmistumisaikataulu on Q1/2024"/>
    <m/>
    <x v="0"/>
    <s v="Sisäministeriö"/>
    <s v=""/>
  </r>
  <r>
    <s v="Palvelut"/>
    <s v="Plupaus_Poliisihallitus_2021.xlsx"/>
    <s v="Poliisihallitus"/>
    <s v="Ampuma-aseasiat: Aseen merkintä"/>
    <m/>
    <x v="58"/>
    <x v="4"/>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Aseen osasta ja tehokkaasta ilma-aseesta tehtävä ilmoitus"/>
    <m/>
    <x v="58"/>
    <x v="1"/>
    <x v="3"/>
    <m/>
    <s v="Vain elinkeinotoimintaa harjoittaville"/>
    <m/>
    <m/>
    <x v="0"/>
    <s v="Sisäministeriö"/>
    <s v=""/>
  </r>
  <r>
    <s v="Palvelut"/>
    <s v="Plupaus_Poliisihallitus_2021.xlsx"/>
    <s v="Poliisihallitus"/>
    <s v="Ampuma-aseasiat: Aseenkäsittelylupa"/>
    <m/>
    <x v="58"/>
    <x v="0"/>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Asekeräilijähyväksyntä (sisältää patruunoiden ja ERVA-ammusten keräilyn)"/>
    <m/>
    <x v="58"/>
    <x v="0"/>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Aselupahakemus"/>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Aselupahakemus erityisen vaaralliseen ampuma-aseeseen tai sen osaan"/>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Aseluvan uudistaminen"/>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Asevastaavahyväksyntä"/>
    <m/>
    <x v="58"/>
    <x v="0"/>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Elinkeinoluvan muutoshakemus"/>
    <m/>
    <x v="58"/>
    <x v="0"/>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Elinkeinonharjoittajan ilmoitus esineen deaktivoinnista"/>
    <m/>
    <x v="58"/>
    <x v="1"/>
    <x v="3"/>
    <m/>
    <s v="Vain elinkeinotoimintaa harjoittaville"/>
    <m/>
    <m/>
    <x v="0"/>
    <s v="Sisäministeriö"/>
    <s v=""/>
  </r>
  <r>
    <s v="Palvelut"/>
    <s v="Plupaus_Poliisihallitus_2021.xlsx"/>
    <s v="Poliisihallitus"/>
    <s v="Ampuma-aseasiat: Esineen tarkastaminen"/>
    <m/>
    <x v="58"/>
    <x v="4"/>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Euroopan ampuma-asepassi"/>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Euroopan ampuma-asepassin uudistaminen (muuttaminen + lisälehti)"/>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Hankkimislupa ulkomailla asuvalle"/>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Ilmoittautuminen vastuuhenkilökokeeseen"/>
    <m/>
    <x v="58"/>
    <x v="1"/>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Ilmoitus ampumaradan vaaraa aiheuttavasta kunnosta"/>
    <m/>
    <x v="58"/>
    <x v="1"/>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Ilmoitus ampumarataluvan haltijan konkurssista tai kuolemasta"/>
    <m/>
    <x v="58"/>
    <x v="1"/>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Ilmoitus asealan elinkeinon lopettamisesta"/>
    <m/>
    <x v="58"/>
    <x v="1"/>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Ilmoitus ase-elinkeinoluvan sisältämien tietojen muutoksesta"/>
    <m/>
    <x v="58"/>
    <x v="1"/>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Ilmoitus ase-elinkeinonharjoittajan konkurssista tai kuolemasta"/>
    <m/>
    <x v="58"/>
    <x v="1"/>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Ilmoitus ase-elinkeinonharjoittajan säilytystiloja koskevista muutoksista"/>
    <m/>
    <x v="58"/>
    <x v="1"/>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Ilmoitus asetietojärjestelmään"/>
    <m/>
    <x v="58"/>
    <x v="1"/>
    <x v="3"/>
    <m/>
    <s v="Vain elinkeinotoimintaa harjoittaville"/>
    <m/>
    <m/>
    <x v="0"/>
    <s v="Sisäministeriö"/>
    <s v=""/>
  </r>
  <r>
    <s v="Palvelut"/>
    <s v="Plupaus_Poliisihallitus_2021.xlsx"/>
    <s v="Poliisihallitus"/>
    <s v="Ampuma-aseasiat: Ilmoitus käyttöturvallisuustarkastuksesta"/>
    <s v="Mitään asetta ei saa rekisteriin tai ei saa käyttää ilman käyttöturvallisuustarkistusta"/>
    <x v="58"/>
    <x v="1"/>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Ilmoitus luvattomasta ampuma-aseesta, aseen osasta, patruunasta, erityisen vaarallisesta ammuksesta tai räjähteestä"/>
    <m/>
    <x v="58"/>
    <x v="1"/>
    <x v="3"/>
    <m/>
    <s v="Myös luonnollisille henkilöille"/>
    <m/>
    <m/>
    <x v="0"/>
    <s v="Sisäministeriö"/>
    <s v=""/>
  </r>
  <r>
    <s v="Palvelut"/>
    <s v="Plupaus_Poliisihallitus_2021.xlsx"/>
    <s v="Poliisihallitus"/>
    <s v="Ampuma-aseasiat: Ilmoitus palvelussuhteen päättymisestä"/>
    <m/>
    <x v="58"/>
    <x v="1"/>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Ilmoitus patruunoiden luovutuksesta"/>
    <m/>
    <x v="58"/>
    <x v="1"/>
    <x v="3"/>
    <m/>
    <s v="Vain elinkeinotoimintaa harjoittaville"/>
    <m/>
    <m/>
    <x v="0"/>
    <s v="Sisäministeriö"/>
    <s v=""/>
  </r>
  <r>
    <s v="Palvelut"/>
    <s v="Plupaus_Poliisihallitus_2021.xlsx"/>
    <s v="Poliisihallitus"/>
    <s v="Ampuma-aseasiat: Ilmoitus säilytystilojen muutoksesta"/>
    <m/>
    <x v="58"/>
    <x v="1"/>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Ilmoitus vähäisestä ampumaradasta"/>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Kaasusumutinlupa"/>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Kaasusumuttimen ja tehokkaan ilma-aseen kaupallinen tuontilupa"/>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Kaasusumuttimen kaupallinen kauttakuljetuslupa"/>
    <m/>
    <x v="58"/>
    <x v="0"/>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Kaasusumuttimen kaupallinen vientilupa"/>
    <m/>
    <x v="58"/>
    <x v="0"/>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Katoamis- ja anastusilmoitus"/>
    <m/>
    <x v="58"/>
    <x v="1"/>
    <x v="3"/>
    <m/>
    <s v="Myös luonnollisille henkilöille"/>
    <m/>
    <m/>
    <x v="0"/>
    <s v="Sisäministeriö"/>
    <s v=""/>
  </r>
  <r>
    <s v="Palvelut"/>
    <s v="Plupaus_Poliisihallitus_2021.xlsx"/>
    <s v="Poliisihallitus"/>
    <s v="Ampuma-aseasiat: Kaupallinen ennakkosuostumus"/>
    <m/>
    <x v="58"/>
    <x v="0"/>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Kaupallinen kauttakuljetuslupa"/>
    <m/>
    <x v="58"/>
    <x v="0"/>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Kaupallinen siirtolupa"/>
    <m/>
    <x v="58"/>
    <x v="0"/>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Kaupallinen tuontilupa"/>
    <m/>
    <x v="58"/>
    <x v="0"/>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Luovutusilmoitus"/>
    <m/>
    <x v="58"/>
    <x v="1"/>
    <x v="2"/>
    <s v="Myöhemmin"/>
    <s v="Myös luonnollisille henkilöille"/>
    <s v="Osa asedirektiivin vaatimusten toteutushanketta. Valmistumisaikataulu on Q1/2024"/>
    <m/>
    <x v="0"/>
    <s v="Sisäministeriö"/>
    <s v=""/>
  </r>
  <r>
    <s v="Palvelut"/>
    <s v="Plupaus_Poliisihallitus_2021.xlsx"/>
    <s v="Poliisihallitus"/>
    <s v="Ampuma-aseasiat: Lupa poiketa ampuma-aseen merkintävelvollisuudesta"/>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Lupatodistushakemus (ensimmäinen todistus ja kaksoiskappale)"/>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Luvan peruuttamisen hakeminen"/>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Maahanjääntitodistus"/>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Metsästysaseen kuljetuslupahakemus"/>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Määräaikainen kaupallinen siirtolupa"/>
    <m/>
    <x v="58"/>
    <x v="0"/>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Määräaikaisen kaupallisen siirtoluvan nojalla tehtävää siirtoa koskeva ilmoitus"/>
    <m/>
    <x v="58"/>
    <x v="0"/>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Patruunoiden tarkastusmerkinnän käyttöoikeus"/>
    <m/>
    <x v="58"/>
    <x v="1"/>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Rinnakkaislupahakemus"/>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Romutusilmoitus"/>
    <s v="Nykyisin aseet romutetaan toimittamalla poliisille."/>
    <x v="58"/>
    <x v="1"/>
    <x v="2"/>
    <s v="Myöhemmin"/>
    <m/>
    <m/>
    <m/>
    <x v="0"/>
    <s v="Sisäministeriö"/>
    <s v=""/>
  </r>
  <r>
    <s v="Palvelut"/>
    <s v="Plupaus_Poliisihallitus_2021.xlsx"/>
    <s v="Poliisihallitus"/>
    <s v="Ampuma-aseasiat: Räjähteiden lähtöainelupa"/>
    <m/>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Työntekijän ilmoittaminen vastuuhenkilökokeeseen"/>
    <m/>
    <x v="58"/>
    <x v="1"/>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Vastuuhenkilömuutoshakemus"/>
    <m/>
    <x v="58"/>
    <x v="0"/>
    <x v="2"/>
    <s v="Myöhemmin"/>
    <s v="Vain elinkeinotoimintaa harjoittaville"/>
    <s v="Osa asetietojärjestelmän kokonaisuudistusta Askel-hankkeen puitteissa. Valmistumisaikataulu on 1.3.2024"/>
    <m/>
    <x v="0"/>
    <s v="Sisäministeriö"/>
    <s v=""/>
  </r>
  <r>
    <s v="Palvelut"/>
    <s v="Plupaus_Poliisihallitus_2021.xlsx"/>
    <s v="Poliisihallitus"/>
    <s v="Ampuma-aseasiat: Yksityinen ennakkosuostumus"/>
    <s v="Yhteisöjen käytettävissä oleva palvelu"/>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Yksityinen siirtolupa"/>
    <s v="Yhteisöjen käytettävissä oleva palvelu"/>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Yksityinen tuontilupa"/>
    <s v="Yhteisöjen käytettävissä oleva palvelu"/>
    <x v="58"/>
    <x v="0"/>
    <x v="2"/>
    <s v="Myöhemmin"/>
    <s v="Myös luonnollisille henkilöille"/>
    <s v="Osa asetietojärjestelmän kokonaisuudistusta Askel-hankkeen puitteissa. Valmistumisaikataulu on 1.3.2024"/>
    <m/>
    <x v="0"/>
    <s v="Sisäministeriö"/>
    <s v=""/>
  </r>
  <r>
    <s v="Palvelut"/>
    <s v="Plupaus_Poliisihallitus_2021.xlsx"/>
    <s v="Poliisihallitus"/>
    <s v="Ampuma-aseasiat: Yksityinen vientilupa"/>
    <s v="Yhteisöjen käytettävissä oleva palvelu"/>
    <x v="58"/>
    <x v="0"/>
    <x v="2"/>
    <s v="Myöhemmin"/>
    <s v="Myös luonnollisille henkilöille"/>
    <s v="Osa asetietojärjestelmän kokonaisuudistusta Askel-hankkeen puitteissa. Valmistumisaikataulu on 1.3.2024"/>
    <m/>
    <x v="0"/>
    <s v="Sisäministeriö"/>
    <s v=""/>
  </r>
  <r>
    <s v="Palvelut"/>
    <s v="PLupaus_Valvira_2021.xlsx"/>
    <s v="Valvira"/>
    <s v="Anniskelu- ja vähittäismyyntiluvan haltijan ilmoitus maahantuonnista"/>
    <s v="Luvanhaltija saa tuoda maahan omaa anniskelu- tai vähittäismyyntiä varten niitä alkoholijuomia, joita hänellä on oikeus anniskella tai myydä."/>
    <x v="59"/>
    <x v="0"/>
    <x v="0"/>
    <s v="Q2/2022"/>
    <s v="Vain elinkeinotoimintaa harjoittaville"/>
    <m/>
    <m/>
    <x v="0"/>
    <s v="Sosiaali- ja terveysministeriö"/>
    <s v=""/>
  </r>
  <r>
    <s v="Palvelut"/>
    <s v="Plupaus_Säteilyturvakeskus_2021_xlsx.XLSX"/>
    <s v="Säteilyturvakeskus"/>
    <s v="Annosmittauspalvelun ja työntekijöiden henkilökohtaisten annostarkkailumittausten hyväksyntä"/>
    <s v="Annosmittauspalveluiden, jotka tarjoavat työntekijöiden henkilökohtaista annostarkkailua varten tehtäviä mittauspalveluita, on haettava Säteilyturvakeskukselta hyväksyntää sekä itse annosmittauspalvelulle että henkilökohtaiseen annostarkkailuun käytettäville mittausmenetelmille."/>
    <x v="60"/>
    <x v="0"/>
    <x v="3"/>
    <s v="Myöhemmin"/>
    <s v="Vain elinkeinotoimintaa harjoittaville"/>
    <s v="Volyymit ovat erittäin pieniä (maksimissaan muutama vuodessa)"/>
    <m/>
    <x v="0"/>
    <s v="Sosiaali- ja terveysministeriö"/>
    <s v=""/>
  </r>
  <r>
    <s v="Palvelut"/>
    <s v="Plupaus_Säteilyturvakeskus_2021_xlsx.XLSX"/>
    <s v="Säteilyturvakeskus"/>
    <s v="Annosrekisterin extranet"/>
    <s v="Annosrekisterin asiointipalvelun kautta voidaan hoitaa mm. vuosiyhteenvetojen tarkastaminen, poikkeaviin annoksiin liittyvät selvitykset sekä asiakirjatilaukset."/>
    <x v="61"/>
    <x v="1"/>
    <x v="2"/>
    <s v="Myöhemmin"/>
    <s v="Vain elinkeinotoimintaa harjoittaville"/>
    <m/>
    <m/>
    <x v="0"/>
    <s v="Sosiaali- ja terveysministeriö"/>
    <s v=""/>
  </r>
  <r>
    <s v="Palvelut"/>
    <s v="Traficom_Digipalvelulupaus_2021.XLSX"/>
    <s v="Liikenne- ja viestintävirasto TRAFICOM"/>
    <s v="Application form for RVSM Airworthines approval"/>
    <s v="Ilma-alukselle voidaan myöntää RVSM (Reduced Vertical Separation Minima) -lentokelpoisuustodistus, kun edellytykset sen myöntämiseen täyttyvät. Todistus tarvitaan RVSM -operointikelpoisuuden saamiseksi, jotta ilma-aluksella voisi lentää RVSM -ilmatilassa."/>
    <x v="62"/>
    <x v="4"/>
    <x v="0"/>
    <s v="Myöhemmin"/>
    <s v="Vain elinkeinotoimintaa harjoittaville"/>
    <s v="Yleinen taloudellinen tilanne"/>
    <m/>
    <x v="0"/>
    <s v="Liikenne- ja viestintäministeriö"/>
    <s v=""/>
  </r>
  <r>
    <s v="Palvelut"/>
    <s v="Plupaus_2021_Kansaneläkelaitos.xlsx"/>
    <s v="Kansaneläkelaitos"/>
    <s v="Apteekkien suorakorvaussopimuksiin liittyvä asiointi"/>
    <s v="Apteekin suorakorvaussopimuksiin (muutosilmoitukset ja sitoumukset) liittyvä yhteydenpito Kelan kanssa."/>
    <x v="63"/>
    <x v="4"/>
    <x v="0"/>
    <s v="Myöhemmin"/>
    <s v="Vain elinkeinotoimintaa harjoittaville"/>
    <m/>
    <m/>
    <x v="0"/>
    <s v="Eduskunta"/>
    <s v=""/>
  </r>
  <r>
    <s v="Palvelut"/>
    <s v="Plupaus_2021_Kansaneläkelaitos.xlsx"/>
    <s v="Kansaneläkelaitos"/>
    <s v="Apteekkien tilitysten käsittelyyn liittyvä asiointi"/>
    <s v="Apteekin suorakorvaustilityksiin ja perustoimeentulotuen tilityksiin liittyvä yhteydenpito tilityksiä käsittelevän vakuutuspiirin kanssa (sis.lääkekorvaukset ja perustoimeentulotuen maksusitoumuksella toimitetut lääkkeet/valmisteet)."/>
    <x v="64"/>
    <x v="6"/>
    <x v="3"/>
    <s v="Myöhemmin"/>
    <s v="Vain elinkeinotoimintaa harjoittaville"/>
    <m/>
    <m/>
    <x v="0"/>
    <s v="Eduskunta"/>
    <s v=""/>
  </r>
  <r>
    <s v="Palvelut"/>
    <s v="Plupaus_2021_Kansaneläkelaitos.xlsx"/>
    <s v="Kansaneläkelaitos"/>
    <s v="Apteekkitilityserän palautetietojen kyselypalvelu"/>
    <s v="Apteekit voivat kysellä apteekkijärjestelmästään Kelaan lähettämiensä ostotietojen koontitietoja."/>
    <x v="65"/>
    <x v="6"/>
    <x v="7"/>
    <m/>
    <s v="Vain elinkeinotoimintaa harjoittaville"/>
    <m/>
    <m/>
    <x v="0"/>
    <s v="Eduskunta"/>
    <s v=""/>
  </r>
  <r>
    <s v="Palvelut"/>
    <s v="Plupaus_ALAVUS_2020.xlsx"/>
    <s v="Alavuden kaupunki"/>
    <s v="Hakemus elintarvikehuoneiston ja/tai omavalvontasuunnitelman hyväksymiseksi_liha-alan laitos"/>
    <s v="Yrittäjä hakee hyväksyntää käyttämälleen elintarvikehuoneistolle ja/tai omavalvontasuunnitelmalleen."/>
    <x v="66"/>
    <x v="1"/>
    <x v="0"/>
    <s v="Q2/2021"/>
    <m/>
    <m/>
    <s v="Elintarvikelaki (23/2006)"/>
    <x v="1"/>
    <s v="Pohjois-Pohjanmaa"/>
    <s v="alle 6001"/>
  </r>
  <r>
    <s v="Palvelut"/>
    <s v="Traficom_Digipalvelulupaus_2021.XLSX"/>
    <s v="Liikenne- ja viestintävirasto TRAFICOM"/>
    <s v="Arkistotietopalvelu"/>
    <s v="Arkistotietopalvelusta voit tilata julkisten asiakirjojen jäljennöksiä ja tietoja aineistoista. Arkistosta voi tiedustella esimerkiksi Traficomin edeltäjävirastojen asiakirjoja."/>
    <x v="67"/>
    <x v="3"/>
    <x v="3"/>
    <s v="Myöhemmin"/>
    <s v="Myös luonnollisille henkilöille"/>
    <s v="Yleinen taloudellinen tilanne"/>
    <m/>
    <x v="0"/>
    <s v="Liikenne- ja viestintäministeriö"/>
    <s v=""/>
  </r>
  <r>
    <s v="Palvelut"/>
    <s v="ASHA-#407866-v1-Plupaus_2021_Maanmittauslaitos_xlsx.XLSX"/>
    <s v="Maanmittauslaitos"/>
    <s v="Arkistotietopalvelu kiinteistöistä"/>
    <s v="Asiakas hankkii kopion arkistossa olevasta asiakirjasta tai kartasta rajapinnan kautta"/>
    <x v="68"/>
    <x v="3"/>
    <x v="5"/>
    <m/>
    <s v="Vain elinkeinotoimintaa harjoittaville"/>
    <m/>
    <m/>
    <x v="0"/>
    <s v="Maa- ja metsätalousministeriö"/>
    <s v=""/>
  </r>
  <r>
    <s v="Palvelut"/>
    <s v="Plupaus_Poliisihallitus_2021.xlsx"/>
    <s v="Poliisihallitus"/>
    <s v="Arvauskilpailut: Arvauskilpailujen toimeenpanoa koskeva ilmoitus"/>
    <m/>
    <x v="69"/>
    <x v="1"/>
    <x v="2"/>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s v="Poliisihallitus"/>
    <s v="Arvauskilpailut: Arvauskilpailujen toimeenpanoa koskeva muutos"/>
    <m/>
    <x v="70"/>
    <x v="1"/>
    <x v="2"/>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s v="Poliisihallitus"/>
    <s v="Arvauskilpailut: Voittajan ilmoittamisesta poikkeamiseen annettava lupa (erillinen päätös)"/>
    <m/>
    <x v="71"/>
    <x v="1"/>
    <x v="2"/>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Traficom_Digipalvelulupaus_2021.XLSX"/>
    <s v="Liikenne- ja viestintävirasto TRAFICOM"/>
    <s v="Arviointilaitokseksi hyväksymistä koskeva hakemus"/>
    <s v="Tietoturvallisuuden arviointilaitokset tarjoavat viranomaisille ja yrityksille luotettavaa ja puolueetonta tietoturvallisuuden arviointipalvelua. Arviointilaitokset hyväksyy Kyberturvallisuuskeskus. Asiointipalvelun osalta ei ole kehittämistarvetta."/>
    <x v="72"/>
    <x v="0"/>
    <x v="2"/>
    <m/>
    <s v="Vain elinkeinotoimintaa harjoittaville"/>
    <m/>
    <m/>
    <x v="0"/>
    <s v="Liikenne- ja viestintäministeriö"/>
    <s v=""/>
  </r>
  <r>
    <s v="Palvelut"/>
    <s v="Palvelulupaus_2021_Verohallinto.xlsx"/>
    <s v="Verohallinto"/>
    <s v="Arvonlisävero ja muut oma-aloitteiset verot"/>
    <s v="Arvonlisävero sekä muut oma-aloitteisesti ilmoitettavat ja maksettavat verot kuten arpajaisvero,apteekkivero, vakuutusmaksuvero ja ennakonpidätykset ja lähdeverot pitää ilmoittaa sähköisesti OmaVerossa tai Ilmoitin.fi-palvelussa. Näiden palvelujen kautta voi antaa myös arvonlisäveron yhteenvetoilmoituksen sekä ilmoituksen toimitusvarastoon siirrosta. OmaVerossa voi hakea arvonlisäveron palautusta toisesta EU-maasta ja ilmoittaa arvonlisäveron erityisjärjestelmän tietoja. Ilmoitin.fi-palvelussa voi hakea maahantuonnon arvonlisäveron vertailutietoja."/>
    <x v="73"/>
    <x v="1"/>
    <x v="1"/>
    <m/>
    <s v="Vain elinkeinotoimintaa harjoittaville"/>
    <m/>
    <m/>
    <x v="0"/>
    <s v="Valtiovarainministeriö"/>
    <s v=""/>
  </r>
  <r>
    <s v="Palvelut"/>
    <s v="Palvelulupaus_2021_Verohallinto.xlsx"/>
    <s v="Verohallinto"/>
    <s v="Arvonlisäverovelvollisten rekisteri"/>
    <s v="Arvonlisäverovelvollisten rekisteriin voi ilmoittautua tai hakeutua ja rekisteröintiä muuttaa OmaVerossa. OmaVerossa rekistereihin voi ilmoittautua/hakeutua ja rekisteröintejä muuttaa ja päättää ne, joilla on Y-tunnus."/>
    <x v="74"/>
    <x v="1"/>
    <x v="1"/>
    <m/>
    <s v="Vain elinkeinotoimintaa harjoittaville"/>
    <m/>
    <m/>
    <x v="0"/>
    <s v="Valtiovarainministeriö"/>
    <s v=""/>
  </r>
  <r>
    <s v="Palvelut"/>
    <s v="Plupaus_ALAVUS_2020.xlsx"/>
    <s v="Alavuden kaupunki"/>
    <s v="Elintarvikehuoneistoilmoitus, toimijan vaihtuminen"/>
    <s v="Ilmoitus elintarvikehuoneistosta tai siinä tapahtuvasta toiminnan olennaisesta muuttamisesta on lähetettävä ympäristöterveydenhuoltoon"/>
    <x v="66"/>
    <x v="1"/>
    <x v="0"/>
    <s v="Q4/2021"/>
    <m/>
    <m/>
    <s v="Elintarvikelaki (23/2006)"/>
    <x v="1"/>
    <s v="Pohjois-Pohjanmaa"/>
    <s v="alle 6001"/>
  </r>
  <r>
    <s v="Palvelut"/>
    <s v="Plupaus_ALAVUS_2020.xlsx"/>
    <s v="Alavuden kaupunki"/>
    <s v="Tiedottaminen liikkuvasta elintarvikehuoneistosta tapahtuvasta toiminnasta"/>
    <s v="Toimijan on tiedotettava elintarvikkeen myynnistä tai muusta käsittelystä liikkuvassa, elintarvikelain 13 §:n mukaan ilmoitetussa tai 15 §:n mukaan hyväksytyssä liikkuvassa elintarvikehuoneistossa niiden kuntien valvontaviranomaisille, joiden alueella toimintaa harjoitetaan"/>
    <x v="66"/>
    <x v="1"/>
    <x v="0"/>
    <s v="Q4/2021"/>
    <m/>
    <m/>
    <s v="Elintarvikelaki (23/2006)"/>
    <x v="1"/>
    <s v="Pohjois-Pohjanmaa"/>
    <s v="alle 6001"/>
  </r>
  <r>
    <s v="Palvelut"/>
    <s v="Plupaus_ALAVUS_2020.xlsx"/>
    <s v="Alavuden kaupunki"/>
    <s v="Hakemus elintarvikehuoneiston ja/tai omavalvontasuunnitelman hyväksymiseksi_kala-alan laitos"/>
    <s v="Yrittäjä hakee hyväksyntää käyttämälleen elintarvikehuoneistolle ja/tai omavalvontasuunnitelmalleen."/>
    <x v="66"/>
    <x v="1"/>
    <x v="0"/>
    <s v="Q4/2021"/>
    <m/>
    <m/>
    <s v="Elintarvikelaki (23/2006)"/>
    <x v="1"/>
    <s v="Pohjois-Pohjanmaa"/>
    <s v="alle 6001"/>
  </r>
  <r>
    <s v="Palvelut"/>
    <s v="Plupaus_ALAVUS_2020.xlsx"/>
    <s v="Alavuden kaupunki"/>
    <s v="Hakemus elintarvikehuoneiston ja/tai omavalvontasuunnitelman hyväksymiseksi_maito-alan laitos"/>
    <s v="Yrittäjä hakee hyväksyntää käyttämälleen elintarvikehuoneistolle ja/tai omavalvontasuunnitelmalleen."/>
    <x v="66"/>
    <x v="1"/>
    <x v="0"/>
    <s v="Q4/2021"/>
    <m/>
    <m/>
    <s v="Elintarvikelaki (23/2006)"/>
    <x v="1"/>
    <s v="Pohjois-Pohjanmaa"/>
    <s v="alle 6001"/>
  </r>
  <r>
    <s v="Palvelut"/>
    <s v="Plupaus_ALAVUS_2020.xlsx"/>
    <s v="Alavuden kaupunki"/>
    <s v="Hakemus elintarvikehuoneiston ja/tai omavalvontasuunnitelman hyväksymiseksi_muna-alan laitos"/>
    <s v="Yrittäjä hakee hyväksyntää käyttämälleen elintarvikehuoneistolle ja/tai omavalvontasuunnitelmalleen."/>
    <x v="66"/>
    <x v="1"/>
    <x v="0"/>
    <s v="Q4/2021"/>
    <m/>
    <m/>
    <s v="Elintarvikelaki (23/2006)"/>
    <x v="1"/>
    <s v="Pohjois-Pohjanmaa"/>
    <s v="alle 6001"/>
  </r>
  <r>
    <s v="Palvelut"/>
    <s v="Plupaus_ALAVUS_2020.xlsx"/>
    <s v="Alavuden kaupunki"/>
    <s v="Hakemus elintarvikehuoneiston ja/tai omavalvontasuunnitelman hyväksymiseksi_munapakkaamo"/>
    <s v="Yrittäjä hakee hyväksyntää käyttämälleen elintarvikehuoneistolle ja/tai omavalvontasuunnitelmalleen."/>
    <x v="66"/>
    <x v="1"/>
    <x v="0"/>
    <s v="Q4/2021"/>
    <m/>
    <m/>
    <s v="Elintarvikelaki (23/2006)"/>
    <x v="1"/>
    <s v="Pohjois-Pohjanmaa"/>
    <s v="alle 6001"/>
  </r>
  <r>
    <s v="Palvelut"/>
    <s v="Plupaus_ALAVUS_2020.xlsx"/>
    <s v="Alavuden kaupunki"/>
    <s v="Hakemus elintarvikehuoneiston ja/tai omavalvontasuunnitelman hyväksymiseksi_varastolaitos"/>
    <s v="Yrittäjä hakee hyväksyntää käyttämälleen elintarvikehuoneistolle ja/tai omavalvontasuunnitelmalleen."/>
    <x v="66"/>
    <x v="1"/>
    <x v="0"/>
    <s v="Q4/2021"/>
    <m/>
    <m/>
    <s v="Elintarvikelaki (23/2006)"/>
    <x v="1"/>
    <s v="Pohjois-Pohjanmaa"/>
    <s v="alle 6001"/>
  </r>
  <r>
    <s v="Palvelut"/>
    <s v="Plupaus_ALAVUS_2020.xlsx"/>
    <s v="Alavuden kaupunki"/>
    <s v="Virtuaalinen elintarvikehuoneisto toimijan ilmoitus"/>
    <s v="Esim. vienti- ja tuontikauppaa harjoittava agentuuriliike tms.toimija, joka välittää tai luovuttaa elintarvikkeita puhelimen tai internetin välityksellä tehtyjen tilausten välityksellä ilmoittaa virtuaalisesta elintarvikehuoneistostaan tai siinä tapahtuneesta muutoksesta."/>
    <x v="66"/>
    <x v="1"/>
    <x v="0"/>
    <s v="Q4/2021"/>
    <m/>
    <m/>
    <s v="Elintarvikelaki (23/2006)"/>
    <x v="1"/>
    <s v="Pohjois-Pohjanmaa"/>
    <s v="alle 6001"/>
  </r>
  <r>
    <s v="Palvelut"/>
    <s v="PLupaus_Helsinginkaupunki_2021.xlsx"/>
    <s v="Helsingin kaupunki"/>
    <s v="Ilmoitus elintarvikehuoneistosta: Elintarvikehuoneiston perustaminen (esim. ravintola, kahvila, myymälä, kioski, ulkomyynti)"/>
    <s v="Toiminnan aloittamisesta, toiminnan olennaisesta muuttamisesta tai toimijan (toiminnanharjoittajan) vaihtumisesta tulee tehdä ilmoitus."/>
    <x v="66"/>
    <x v="1"/>
    <x v="1"/>
    <m/>
    <m/>
    <m/>
    <s v="Elintarvikelaki (23/2006)"/>
    <x v="1"/>
    <s v="Uusimaa"/>
    <s v="yli 100 000"/>
  </r>
  <r>
    <s v="Palvelut"/>
    <s v="Plupaus_THL_2021.xlsx"/>
    <s v="Terveyden ja hyvinvoinnin laitos (THL)"/>
    <s v="Asiantuntijamikrobiologia"/>
    <s v="Analyysi- ja tutkimuspalvelut, mm laboratoriopalvelut. Palvelut on suunnattu pääosin terveydenhuollon ammattilaisille ja asiantuntijoille. Osa palveluista on maksullisia, ne eritelty tässä taulukossa. Tarjolla yhteydenottomahdollisuus asiakkaille."/>
    <x v="75"/>
    <x v="4"/>
    <x v="0"/>
    <s v="Q4/2022"/>
    <s v="Myös luonnollisille henkilöille"/>
    <s v="Toiminnalliset syyt. Asiointipalvelua ei voida kokonaisuudessaan digitalisoida fyysisistä näytteistä johtuen"/>
    <m/>
    <x v="0"/>
    <s v="Sosiaali- ja terveysministeriö"/>
    <s v=""/>
  </r>
  <r>
    <s v="Palvelut"/>
    <s v="Plupaus_2021_Tuomioistuinlaitos.xlsx"/>
    <s v="Tuomioistuinlaitos"/>
    <s v="Asiointi hallinto- ja erityistuomioistuinten lainkäyttöasioissa"/>
    <s v="Niiden lainkäyttöasioiden hoitaminen hallinto- ja erityistuomioistuimissa, jotka käsitellään tuomioistuimen vanhassa asianhallintajärjestelmässä. Palveluun kuuluvat mm. valituksen, hakemuksen ja haastehakemuksen toimittamisen, selvityksen toimittamisen, kuulemispyyntöjen vastaanottamisen ja niihin vastaamisen sekä päätöksen ja tuomion vastaanottamisen. "/>
    <x v="76"/>
    <x v="0"/>
    <x v="2"/>
    <s v="Q4/2021"/>
    <s v="Myös luonnollisille henkilöille"/>
    <m/>
    <m/>
    <x v="0"/>
    <s v="Oikeusministeriö"/>
    <s v=""/>
  </r>
  <r>
    <s v="Palvelut"/>
    <s v="Plupaus_2021_Tuomioistuinlaitos.xlsx"/>
    <s v="Tuomioistuinlaitos"/>
    <s v="Asiointi hallinto- ja erityistuomioistuinten lainkäyttöasioissa"/>
    <s v="Niiden lainkäyttöasioiden hoitaminen hallinto- ja erityistuomioistuimissa, jotka käsitellään tuomioistuimen uudessa asianhallintajärjestelmässä. Palveluun kuuluvat mm. valituksen, hakemuksen ja haastehakemuksen toimittamisen, selvityksen toimittamisen, kuulemispyyntöjen vastaanottamisen ja niihin vastaamisen sekä päätöksen ja tuomion vastaanottamisen. "/>
    <x v="76"/>
    <x v="0"/>
    <x v="5"/>
    <m/>
    <s v="Myös luonnollisille henkilöille"/>
    <m/>
    <m/>
    <x v="0"/>
    <s v="Oikeusministeriö"/>
    <s v=""/>
  </r>
  <r>
    <s v="Palvelut"/>
    <s v="Plupaus_2021_Tuomioistuinlaitos.xlsx"/>
    <s v="Tuomioistuinlaitos"/>
    <s v="Asiointi tuomioistuinten hallinnollisissa asioissa"/>
    <s v="Lainkäyttöasioihin kuulumaton asiointi tuomioistuimissa."/>
    <x v="77"/>
    <x v="0"/>
    <x v="2"/>
    <m/>
    <s v="Myös luonnollisille henkilöille"/>
    <s v="Lainkäyttöasioihin kuulumattoman asioinnin kehittäminen kytkeytyy oikeusministeriön hallinnonalan hallinnollisten asioiden asianhallintajärjestelmän hankinta- ja käyttöönottohankkeeseen (HILDA). Hankkeen toimikausi päättyy vuoden 2023 lopussa."/>
    <m/>
    <x v="0"/>
    <s v="Oikeusministeriö"/>
    <s v=""/>
  </r>
  <r>
    <s v="Palvelut"/>
    <s v="Plupaus_2021_Tuomioistuinlaitos.xlsx"/>
    <s v="Tuomioistuinlaitos"/>
    <s v="Asiointi yleisten tuomioistuinten lainkäyttöasioissa"/>
    <s v="Lainkäyttöasioiden hoitaminen yleisissä tuomioistuimissa.  Palveluun kuuluvat mm. haastehakemuksen ja vastauksen toimittaminen,  istuntokutsujen vastaanottaminen sekä lausumapyyntöjen vastaanottaminen ja niihin vastaaminen. Palveluun kuuluvat myös ratkaisun vastaanottaminen sekä mahdollisen valituksen tekeminen."/>
    <x v="78"/>
    <x v="0"/>
    <x v="2"/>
    <s v="Q4/2022"/>
    <s v="Myös luonnollisille henkilöille"/>
    <m/>
    <m/>
    <x v="0"/>
    <s v="Oikeusministeriö"/>
    <s v=""/>
  </r>
  <r>
    <s v="Palvelut"/>
    <s v="Plupaus_2021_Ulkoministeriö_päivitetty.xlsx"/>
    <s v="Ulkoministeriö"/>
    <s v="Ulkoministeriön ja Puolustusministeriön online asiointipalvelu kaksikäyttötuotteita  vieville yrityksille  ja kehitysaputuen haku- ja myöntöprosessille"/>
    <s v="Ulkoministeriön ja Puolustusministeriön online asiointipalvelu; Kaksikäyttötuotteiden sekä suojatoimien alaisen kaupan  vientilupien  hakemiseen tarkoitettu asiointipalvelu                                                                                                                                                                                                                                                                                                              Myös henkilöasiakkaille on  mm. osoitetietojen ja asiakirjojen hankkimiselle ulkomailta menettely asiontipalvelun kautta."/>
    <x v="79"/>
    <x v="0"/>
    <x v="1"/>
    <m/>
    <s v="Myös luonnollisille henkilöille"/>
    <m/>
    <m/>
    <x v="0"/>
    <s v="Ulkoministeriö"/>
    <s v=""/>
  </r>
  <r>
    <s v="Palvelut"/>
    <s v="Plupaus_2021_Ulkoministeriö_päivitetty.xlsx"/>
    <s v="Ulkoministeriö"/>
    <s v="Ulkoministeriön ja Puolustusministeriön online asiointipalvelu kaksikäyttötuotteita vieville yrityksille sekä kehitysaputuen haku- ja myöntöprosessille"/>
    <s v="Ulkoministeriön ja Puolustusministeriön online asiointipalvelu kehitysaputuen hakemiseen liittyvälle  haku- ja myöntöprosessille"/>
    <x v="80"/>
    <x v="6"/>
    <x v="1"/>
    <m/>
    <m/>
    <m/>
    <m/>
    <x v="0"/>
    <s v="Ulkoministeriö"/>
    <s v=""/>
  </r>
  <r>
    <s v="Palvelut"/>
    <s v="Plupaus_ARA_2021.xlsx"/>
    <s v="Asumisen rahoitus- ja kehittämiskeskus"/>
    <s v="Asumisneuvoja-avustus"/>
    <s v="Avustuksen hakupalvelu"/>
    <x v="81"/>
    <x v="6"/>
    <x v="2"/>
    <s v="Myöhemmin"/>
    <s v="Vain elinkeinotoimintaa harjoittaville"/>
    <s v="Avustuksen jatkuminen on ollut epävarmaa"/>
    <m/>
    <x v="0"/>
    <s v="Ympäristöministeriö"/>
    <s v=""/>
  </r>
  <r>
    <s v="Palvelut"/>
    <s v="Plupaus_2021_Jyväskylän kaupunki_2021.xlsx"/>
    <s v="Jyväskylän kaupunki"/>
    <s v="KRP - Ympäristöterveydenhuolto: Elintarvikehuoneiston ilmoitus"/>
    <s v="Ilmoitus toiminnan aloittamisesta, toiminnan muuttamisesta tai toimijan vaihtumisesta"/>
    <x v="66"/>
    <x v="1"/>
    <x v="2"/>
    <s v="Q4/2022"/>
    <s v="Myös luonnollisille henkilöille"/>
    <m/>
    <s v="Elintarvikelaki (23/2006)"/>
    <x v="1"/>
    <s v="Keski-Suomi"/>
    <s v="yli 100 000"/>
  </r>
  <r>
    <s v="Palvelut"/>
    <s v="Plupaus_Säteilyturvakeskus_2021_xlsx.XLSX"/>
    <s v="Säteilyturvakeskus"/>
    <s v="Asunnossa tai muussa oleskelutilassa esiintyvä terveyshaitta (radon)"/>
    <s v="Kunnan terveydensuojeluviranomainen valvoo asuntojen ja muiden oleskelutilojen radonpitoisuuden viitearvojen noudattamista (Säteilylaki 859/2018, 15 §)"/>
    <x v="82"/>
    <x v="1"/>
    <x v="3"/>
    <s v="Myöhemmin"/>
    <s v="Myös luonnollisille henkilöille"/>
    <s v="Valtio, aluehallinto, kunta -rajapinta tuo prosessiin useita epäjatkuvuuskohtia asiakkaan kannalta"/>
    <s v="Terveydensuojelulaki (763/1994)"/>
    <x v="0"/>
    <s v="Sosiaali- ja terveysministeriö"/>
    <s v=""/>
  </r>
  <r>
    <s v="Palvelut"/>
    <s v="Plupaus_ARA_2021.xlsx"/>
    <s v="Asumisen rahoitus- ja kehittämiskeskus"/>
    <s v="Asunnot ikääntyneille sopiviksi -avustus"/>
    <m/>
    <x v="83"/>
    <x v="6"/>
    <x v="5"/>
    <m/>
    <s v="Vain elinkeinotoimintaa harjoittaville"/>
    <m/>
    <m/>
    <x v="0"/>
    <s v="Ympäristöministeriö"/>
    <s v=""/>
  </r>
  <r>
    <s v="Palvelut"/>
    <s v="Plupaus_2021_Jyväskylän kaupunki_2021.xlsx"/>
    <s v="Jyväskylän kaupunki"/>
    <s v="KRP - Ympäristöterveydenhuolto: Liikkuvasta elintarvikehuoneistosta tiedottaminen"/>
    <s v="Ilmoitus elintarvikkeen myynnistä ja ksäittelystä liikkuvassa elintarvikehuoneistossa."/>
    <x v="66"/>
    <x v="1"/>
    <x v="2"/>
    <s v="Q4/2022"/>
    <s v="Myös luonnollisille henkilöille"/>
    <m/>
    <s v="Elintarvikelaki (23/2006)"/>
    <x v="1"/>
    <s v="Keski-Suomi"/>
    <s v="yli 100 000"/>
  </r>
  <r>
    <s v="Palvelut"/>
    <s v="Plupaus_Mikkeli_2020.xlsx"/>
    <s v="Mikkelin kaupunki"/>
    <s v="Ilmoitus liikkuvan elintarvikehuoneiston käyttöönotosta"/>
    <s v="Verkkosivuilta tulostettava lomake. Vastuualue: Terveysvalvonta"/>
    <x v="66"/>
    <x v="1"/>
    <x v="0"/>
    <s v="Q4/2021"/>
    <s v="Myös luonnollisille henkilöille"/>
    <s v="VATI-kohdetietojärjestelmän kehittäjät eivät toteuta Suomi.fi kautta täytettävien sähköisten lomakeiden käyttöönottoa jo vuonna 2021."/>
    <s v="Elintarvikelaki (23/2006)"/>
    <x v="1"/>
    <s v="Etelä-Savo"/>
    <s v="40 001 - 100 000"/>
  </r>
  <r>
    <s v="Palvelut"/>
    <s v="Plupaus_2021_Kansaneläkelaitos.xlsx"/>
    <s v="Kansaneläkelaitos"/>
    <s v="Ateriatuen laskutus"/>
    <s v="Opiskelijaravintola laskuttaa Kelasta ateriatukea."/>
    <x v="84"/>
    <x v="6"/>
    <x v="2"/>
    <s v="Myöhemmin"/>
    <s v="Vain elinkeinotoimintaa harjoittaville"/>
    <m/>
    <m/>
    <x v="0"/>
    <s v="Eduskunta"/>
    <s v=""/>
  </r>
  <r>
    <s v="Palvelut"/>
    <s v="Plupaus_2021_Kansaneläkelaitos.xlsx"/>
    <s v="Kansaneläkelaitos"/>
    <s v="Ateriatukioikeuden hakemispalvelu"/>
    <s v="Opiskelijaravintoja hakee oikeutta toimia ateriatukeen oikeuttavana toimijana."/>
    <x v="85"/>
    <x v="4"/>
    <x v="2"/>
    <s v="Myöhemmin"/>
    <s v="Vain elinkeinotoimintaa harjoittaville"/>
    <m/>
    <m/>
    <x v="0"/>
    <s v="Eduskunta"/>
    <s v=""/>
  </r>
  <r>
    <s v="Palvelut"/>
    <s v="Plupaus_Mikkeli_2020.xlsx"/>
    <s v="Mikkelin kaupunki"/>
    <s v="Ilmoitus virtuaalisesta elintarvikehuoneistosta"/>
    <s v="Verkkosivuilta tulostettava lomake. Vastuualue: Terveysvalvonta"/>
    <x v="66"/>
    <x v="1"/>
    <x v="0"/>
    <s v="Q4/2021"/>
    <s v="Myös luonnollisille henkilöille"/>
    <s v="VATI-kohdetietojärjestelmän kehittäjät eivät toteuta Suomi.fi kautta täytettävien sähköisten lomakeiden käyttöönottoa jo vuonna 2021."/>
    <s v="Elintarvikelaki (23/2006)"/>
    <x v="1"/>
    <s v="Etelä-Savo"/>
    <s v="40 001 - 100 000"/>
  </r>
  <r>
    <s v="Palvelut"/>
    <s v="Plupaus_Mikkeli_2020.xlsx"/>
    <s v="Mikkelin kaupunki"/>
    <s v="Liikkuvasta elintarvikehuoneistosta tiedottaminen"/>
    <s v="Verkkosivuilta tulostettava lomake. Vastuualue: Terveysvalvonta"/>
    <x v="66"/>
    <x v="1"/>
    <x v="0"/>
    <s v="Q4/2021"/>
    <s v="Myös luonnollisille henkilöille"/>
    <s v="VATI-kohdetietojärjestelmän kehittäjät eivät toteuta Suomi.fi kautta täytettävien sähköisten lomakeiden käyttöönottoa jo vuonna 2021."/>
    <s v="Elintarvikelaki (23/2006)"/>
    <x v="1"/>
    <s v="Etelä-Savo"/>
    <s v="40 001 - 100 000"/>
  </r>
  <r>
    <s v="Palvelut"/>
    <s v="Plupaus_Mikkeli_2020.xlsx"/>
    <s v="Mikkelin kaupunki"/>
    <s v="Ilmoitus elintarvikehuoneistosta"/>
    <s v="Sähköisellä tunnistautumisella varustettu lomake, joka käsitellään kokonaan sähköisesti Fujitsun CaseM -järjestelmässä. Vastuu: Terveysvalvonta"/>
    <x v="66"/>
    <x v="1"/>
    <x v="2"/>
    <s v="Q4/2021"/>
    <s v="Myös luonnollisille henkilöille"/>
    <s v="VATI-kohdetietojärjestelmän kehittäjät eivät toteuta Suomi.fi kautta täytettävien sähköisten lomakeiden käyttöönottoa jo vuonna 2021."/>
    <s v="Elintarvikelaki (23/2006)"/>
    <x v="1"/>
    <s v="Etelä-Savo"/>
    <s v="40 001 - 100 000"/>
  </r>
  <r>
    <s v="Palvelut"/>
    <s v="Plupaus_Naantalinkaupunki_2020.xlsx"/>
    <s v="Naantalin kaupunki"/>
    <s v="Elintarvikehuoneistot ja muu terveysvalvonta"/>
    <s v="Luvat ja ilmoitukset"/>
    <x v="66"/>
    <x v="1"/>
    <x v="0"/>
    <s v="Myöhemmin"/>
    <s v="Vain elinkeinotoimintaa harjoittaville"/>
    <s v="Taloudelliset ja henkilöresurssit"/>
    <s v="Elintarvikelaki (23/2006)"/>
    <x v="1"/>
    <s v="Varsinais-Suomi"/>
    <s v="10 001 - 20 000"/>
  </r>
  <r>
    <s v="Palvelut"/>
    <s v="Plupaus_2021_Oulun kaupunki.xlsx"/>
    <s v="Oulun kaupunki"/>
    <s v="Elintarvikehuoneiston ilmoitus (esim. ravintola, kahvila, myymälä, kioski, ulkomyynti)"/>
    <s v="Toiminnan aloittamisesta, toiminnan olennaisesta muuttamisesta tai toimijan (toiminnanharjoittajan) vaihtumisesta tulee tehdä ilmoitus."/>
    <x v="66"/>
    <x v="1"/>
    <x v="6"/>
    <s v="Q4/2020"/>
    <s v="Myös luonnollisille henkilöille"/>
    <s v="Valtakunnallisesa Ilppa-palvelussa koekäytössä"/>
    <s v="Elintarvikelaki (23/2006)"/>
    <x v="1"/>
    <s v="Pohjois-Pohjanmaa"/>
    <s v="yli 100 000"/>
  </r>
  <r>
    <s v="Palvelut"/>
    <s v="Plupaus_2021_Oulun kaupunki.xlsx"/>
    <s v="Oulun kaupunki"/>
    <s v="Liikkuvasta elintarvikehuoneistosta tiedottaminen"/>
    <s v="Elintarvikealan toimijan on tiedotettava elintarvikkeen myynnistä ja muusta käsittelystä liikkuvassa elintarvikehuoneistossa."/>
    <x v="66"/>
    <x v="1"/>
    <x v="0"/>
    <s v="Q4/2021"/>
    <s v="Myös luonnollisille henkilöille"/>
    <m/>
    <s v="Elintarvikelaki (23/2006)"/>
    <x v="1"/>
    <s v="Pohjois-Pohjanmaa"/>
    <s v="yli 100 000"/>
  </r>
  <r>
    <s v="Palvelut"/>
    <s v="PLupaus_Porvoonkaupunki_2021.xlsx"/>
    <s v="Porvoon kaupunki"/>
    <s v="Elintarvikehuoneiston ilmoitus (esim. ravintola, kahvila, myymälä, kioski, ulkomyynti, varastointi, kuljetus, vienti ja tuonti)"/>
    <s v="Elintarvikehuoneiston toiminnan aloittamisesta, toiminnan olennaisesta muuttamisesta tai toimijan (toiminnanharjoittajan) vaihtumisesta sekä toiminnan lopettamisesta tulee tehdä ilmoitus."/>
    <x v="66"/>
    <x v="1"/>
    <x v="5"/>
    <s v="Myöhemmin"/>
    <s v="Vain elinkeinotoimintaa harjoittaville"/>
    <s v="Digitalisoinnin kehittäminen valtion tietojärjestelmässä on riippuvainen valtion panostuksista."/>
    <s v="Elintarvikelaki (23/2006)"/>
    <x v="1"/>
    <s v="Uusimaa"/>
    <s v="40 001 - 100 000"/>
  </r>
  <r>
    <s v="Palvelut"/>
    <s v="PLupaus_Porvoonkaupunki_2021.xlsx"/>
    <s v="Porvoon kaupunki"/>
    <s v="Terveydensuojelulain mukainen ilmoitus huoneiston käyttöönotosta"/>
    <s v="Päiväkodin, lasten käyttöön tarkoitetun kerhotilan, kouluhuoneiston, sosiaalialan hoitolaitoksen, kauneushoitolan ja muu ihon käsittelyhuoneiston, uimahallin, muu liikuntatilan sekä uimarannan käyttöönotosta tulee tehdä ilmoitus 30 vrk ennen toiminnan aloittamista tai muuttamista. Lisäksi ilmoitus on tehtävä muusta huoneistosta ja toiminnan aloittamisesta taikka olennaisesta muuttamisesta, jos huoneistosta tai toiminnasta voi aiheutua käyttäjille tai ympäröivälle asutukselle terveyshaittaa."/>
    <x v="66"/>
    <x v="1"/>
    <x v="2"/>
    <s v="Q4/2020"/>
    <s v="Myös luonnollisille henkilöille"/>
    <s v="Digitalisoinnin kehittäminen valtion tietojärjestelmässä on riippuvainen valtion panostuksista."/>
    <s v="Elintarvikelaki (23/2006)"/>
    <x v="1"/>
    <s v="Uusimaa"/>
    <s v="40 001 - 100 000"/>
  </r>
  <r>
    <s v="Palvelut"/>
    <s v="PLupaus_Pyhäjärvi_2021.xlsx"/>
    <s v="Pyhäjärven kaupunki"/>
    <s v="Elintarvikehuoneiston ilmoitus (esim. ravintola, kahvila, myymälä, kioski, ulkomyynti)"/>
    <m/>
    <x v="66"/>
    <x v="1"/>
    <x v="0"/>
    <s v="Q4/2022"/>
    <s v="Vain elinkeinotoimintaa harjoittaville"/>
    <m/>
    <s v="Elintarvikelaki (23/2006)"/>
    <x v="1"/>
    <s v="Pohjois-Pohjanmaa"/>
    <s v="alle 6001"/>
  </r>
  <r>
    <s v="Palvelut"/>
    <s v="Traficom_Digipalvelulupaus_2021.XLSX"/>
    <s v="Liikenne- ja viestintävirasto TRAFICOM"/>
    <s v="Autokiinnityshakemus (vahvistaminen, uudistaminen, kuolettaminen)"/>
    <s v="Autokiinnitys mahdollistaa tiettyjen ajoneuvoliikennerekisterissä olevien ajoneuvojen kiinnittämisen velan maksamisen vakuudeksi."/>
    <x v="86"/>
    <x v="0"/>
    <x v="0"/>
    <s v="Myöhemmin"/>
    <s v="Vain elinkeinotoimintaa harjoittaville"/>
    <s v="Kiinnityksen liitteenä esitettävä haltijavelkakirja on lain mukaan annettava alkuperäisenä. Prosessin digitalisointi edellyttäisi lakimuutosta ja huomattavaa järjestelmäkehitystä."/>
    <m/>
    <x v="0"/>
    <s v="Liikenne- ja viestintäministeriö"/>
    <s v=""/>
  </r>
  <r>
    <s v="Palvelut"/>
    <s v="Traficom_Digipalvelulupaus_2021.XLSX"/>
    <s v="Liikenne- ja viestintävirasto TRAFICOM"/>
    <s v="Autokoululupa ja lomakkeet autokouluille"/>
    <s v="Traficom myöntää tai uusii autokoululuvan. Autokoululupa haetaan ryhmään 1 tai ryhmään 2 taikka molempiin ryhmiin."/>
    <x v="87"/>
    <x v="0"/>
    <x v="2"/>
    <s v="Myöhemmin"/>
    <s v="Vain elinkeinotoimintaa harjoittaville"/>
    <s v="Manuaaliset tarkistukset ja liitteiden läpikäynti esteenä palvelun sähköistämiselle kokonaan"/>
    <m/>
    <x v="0"/>
    <s v="Liikenne- ja viestintäministeriö"/>
    <s v=""/>
  </r>
  <r>
    <s v="Palvelut"/>
    <s v="Traficom_Digipalvelulupaus_2021.XLSX"/>
    <s v="Liikenne- ja viestintävirasto TRAFICOM"/>
    <s v="Autoreporter"/>
    <s v="Tietoturvaloukkausten automaattinen ilmoituspalvelu"/>
    <x v="88"/>
    <x v="4"/>
    <x v="5"/>
    <m/>
    <s v="Vain elinkeinotoimintaa harjoittaville"/>
    <m/>
    <m/>
    <x v="0"/>
    <s v="Liikenne- ja viestintäministeriö"/>
    <s v=""/>
  </r>
  <r>
    <s v="Palvelut"/>
    <s v="Palvelulupaus_2021_Verohallinto.xlsx"/>
    <s v="Verohallinto"/>
    <s v="Autoveroilmoitus"/>
    <s v="Palvelussa voit lähettää  autoveroilmoituksen liitteineen tai hakemuksen autoveron vientipalautuksesta sähköisesti Verohallinnolle. Palvelun kautta annettuun autoveroilmoitukseen saat autoveropäätöksen sähköisesti. Autojen maahantuojat ja autoliikkeet /rekisteröidyt asiamiehet) voivat ilmoittaa XML-sanomalla, rekisterit ja käteisasiakkaat."/>
    <x v="89"/>
    <x v="1"/>
    <x v="1"/>
    <m/>
    <s v="Myös luonnollisille henkilöille"/>
    <m/>
    <m/>
    <x v="0"/>
    <s v="Valtiovarainministeriö"/>
    <s v=""/>
  </r>
  <r>
    <s v="Palvelut"/>
    <s v="palvelulupaus - elinkeinotoimintaa harjoittaville - VM - kysely.xlsx"/>
    <s v="Raision kaupunki"/>
    <s v="Elintarvikehuoneistot"/>
    <s v="Luvat ja ilmoitukset"/>
    <x v="66"/>
    <x v="1"/>
    <x v="0"/>
    <s v="Myöhemmin"/>
    <s v="Vain elinkeinotoimintaa harjoittaville"/>
    <m/>
    <s v="Elintarvikelaki (23/2006)"/>
    <x v="1"/>
    <s v="Varsinais-Suomi"/>
    <s v="20 001 - 40 000"/>
  </r>
  <r>
    <s v="Palvelut"/>
    <s v="ASHA-#407866-v1-Plupaus_2021_Maanmittauslaitos_xlsx.XLSX"/>
    <s v="Maanmittauslaitos"/>
    <s v="Avoimet paikkatietoaineistopalvelut"/>
    <s v="Paikkatietoaineisto WMS, WMTS tai OGC API Features rajapintana taikka tiedostona."/>
    <x v="90"/>
    <x v="4"/>
    <x v="5"/>
    <m/>
    <s v="Myös luonnollisille henkilöille"/>
    <m/>
    <m/>
    <x v="0"/>
    <s v="Maa- ja metsätalousministeriö"/>
    <s v=""/>
  </r>
  <r>
    <s v="Palvelut"/>
    <s v="Plupaus_THL_2021.xlsx"/>
    <s v="Terveyden ja hyvinvoinnin laitos (THL)"/>
    <s v="Avoin data"/>
    <s v="THL tarjoaa tuottamaansa ja kokoamaansa tietoa avoimesti ja edistää sosiaali- ja terveysalan tietovarantojen laaja-alaista käyttöä. Avoimena datana julkaistavat tiedot eivät sisällä henkilötietoja tai muita salassa pidettäviä tietoja. Dataa avattaessa siitä poistetaan kaikki suorat tunnistetiedot. Avointa dataa tarjotaan niin tietojärjestelmärajapinnan, tilastopalveluiden kuin aineistolataustenkin kautta. Datan lataamiseen ja hyödyntämiseen tarjotaan opastusta sähköpostitse."/>
    <x v="91"/>
    <x v="2"/>
    <x v="5"/>
    <m/>
    <s v="Myös luonnollisille henkilöille"/>
    <s v="Yhteydenotto: tavanomaisesti muutama kymmenen / vuosi, koronan aikana kymmeniä/kuukausi. Palvelu: Kokonaisuudessaan palvelun käyttöaste on merkittävä. Tilanteesta, asiakkaan tarpeesta ja tiedostomuodosta riippuen määrä voi olla tuhansista kymmeniin tuhansiin päivässä."/>
    <m/>
    <x v="0"/>
    <s v="Sosiaali- ja terveysministeriö"/>
    <s v=""/>
  </r>
  <r>
    <s v="Palvelut"/>
    <s v="Plupaus_ARA_2021.xlsx"/>
    <s v="Asumisen rahoitus- ja kehittämiskeskus"/>
    <s v="Avustus liikuntaesteen poistoon"/>
    <s v="Avustuksen hakeminen esteetömyyteen liittyviin korjauksiin"/>
    <x v="92"/>
    <x v="6"/>
    <x v="5"/>
    <m/>
    <s v="Vain elinkeinotoimintaa harjoittaville"/>
    <m/>
    <m/>
    <x v="0"/>
    <s v="Ympäristöministeriö"/>
    <s v=""/>
  </r>
  <r>
    <s v="Palvelut"/>
    <s v="Plupaus_ARA_2021.xlsx"/>
    <s v="Asumisen rahoitus- ja kehittämiskeskus"/>
    <s v="Avustus sähköautojen latausinfran rakentamiseen"/>
    <s v="Avustuksen hakeminen sähköauton latausinfran rakentamiseen."/>
    <x v="93"/>
    <x v="6"/>
    <x v="5"/>
    <m/>
    <s v="Vain elinkeinotoimintaa harjoittaville"/>
    <m/>
    <m/>
    <x v="0"/>
    <s v="Ympäristöministeriö"/>
    <s v=""/>
  </r>
  <r>
    <s v="Palvelut"/>
    <s v="Plupaus_2021_Tulli.xlsx"/>
    <s v="Tulli"/>
    <s v="Banaanien valtuutetun punnitsijan asemaa koskeva valtuutus"/>
    <s v="Yritys voi punnita CN-koodin 0809 9010 tuoreet banaanit omissa tiloissaan ilman Tullin läsnäoloa."/>
    <x v="94"/>
    <x v="0"/>
    <x v="2"/>
    <s v="Q4/2022"/>
    <s v="Vain elinkeinotoimintaa harjoittaville"/>
    <m/>
    <m/>
    <x v="0"/>
    <s v="Valtiovarainministeriö"/>
    <s v=""/>
  </r>
  <r>
    <s v="Palvelut"/>
    <s v="Traficom_Digipalvelulupaus_2021.XLSX"/>
    <s v="Liikenne- ja viestintävirasto TRAFICOM"/>
    <s v="Bensiinikäyttöisen auton pakokaasumittaaja"/>
    <s v="Pakokaasupäästöjen tarkastajan on tehtävä ennen toiminnan aloittamista ilmoitus Traficomille. Ilmoitus on tehtävä erikseen bensiinikäyttöisten ajoneuvojen mittauksista, vaikka liike tai korjaamo jo aikaisemmin olisi ilmoittanut dieselkäyttöisten autojen mittauksista."/>
    <x v="95"/>
    <x v="1"/>
    <x v="2"/>
    <s v="Myöhemmin"/>
    <s v="Vain elinkeinotoimintaa harjoittaville"/>
    <s v="Yleinen taloudellinen tilanne"/>
    <m/>
    <x v="0"/>
    <s v="Liikenne- ja viestintäministeriö"/>
    <s v=""/>
  </r>
  <r>
    <s v="Palvelut"/>
    <s v="Plupaus_Poliisihallitus_2021.xlsx"/>
    <s v="Poliisihallitus"/>
    <s v="Bingo: Bingolupa"/>
    <m/>
    <x v="96"/>
    <x v="0"/>
    <x v="2"/>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s v="Poliisihallitus"/>
    <s v="Bingo: Bingoluvan muutos"/>
    <m/>
    <x v="96"/>
    <x v="0"/>
    <x v="2"/>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s v="Poliisihallitus"/>
    <s v="Bingo: Pelisääntöjen tai suurimman sallitun pelipanoksen muuttaminen"/>
    <m/>
    <x v="96"/>
    <x v="0"/>
    <x v="2"/>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THL_2021.xlsx"/>
    <s v="Terveyden ja hyvinvoinnin laitos (THL)"/>
    <s v="Biopankkipalvelut"/>
    <s v="THL:n Biopankki tukee tutkimusta, joka selvittää sairauksien syitä ja perimän, ympäristön ja elintapojen vaikutusta niihin. THL Biopankki myöntää tutkimusryhmälle oikeuden näytteiden ja niihin liittyvän tiedon käyttöön sellaisiin tutkimusprojekteihin, jotka ovat tieteellisesti korkealaatuisia ja joilla on suuri vaikutus oman alansa tiedon tuottoon. Tutkimusprojektien tulee kuulua THL Biopankin tutkimusaiheisiin."/>
    <x v="97"/>
    <x v="3"/>
    <x v="5"/>
    <m/>
    <m/>
    <m/>
    <m/>
    <x v="0"/>
    <s v="Sosiaali- ja terveysministeriö"/>
    <s v=""/>
  </r>
  <r>
    <s v="Palvelut"/>
    <s v="Plupaus_2021_Tukes.xlsx"/>
    <s v="Turvallisuus- ja kemikaalivirasto (Tukes)"/>
    <s v="Biosidivalmisteiden hyväksyntään liittyvä asiointi (lomakkeita 4 kpl)"/>
    <s v="Haetaan lupaa biosidivalmisteelle"/>
    <x v="98"/>
    <x v="0"/>
    <x v="2"/>
    <s v="Myöhemmin"/>
    <s v="Vain elinkeinotoimintaa harjoittaville"/>
    <s v="Henkilö- ja raharesurssit. Tekniset esteet, jos osa hakijoista on ulkomaalaisia."/>
    <m/>
    <x v="0"/>
    <s v="Työ- ja elinkeinoministeriö"/>
    <s v=""/>
  </r>
  <r>
    <s v="Palvelut"/>
    <s v="Plupaus_THL_2021.xlsx"/>
    <s v="Terveyden ja hyvinvoinnin laitos (THL)"/>
    <s v="Data-analytiikkapalvelut"/>
    <s v="THL tarjoaa räätälöityjä data-analytiikkapalveluita, esim. tarvittavan aineiston kokoaminen (THL:n aineistot ja asiakkaan omat aineistot) ja siitä tehtävät analyysit (myös koneoppimisen menetelmin), visualisoinnit ja raportoinnin. Raportit voivat olla myös interaktiivisia.Tarvittaessa palveluun voidaan"/>
    <x v="99"/>
    <x v="3"/>
    <x v="5"/>
    <m/>
    <s v="Myös luonnollisille henkilöille"/>
    <m/>
    <m/>
    <x v="0"/>
    <s v="Sosiaali- ja terveysministeriö"/>
    <s v=""/>
  </r>
  <r>
    <s v="Palvelut"/>
    <s v="Plupaus_BusinessFinland_2021.xlsx"/>
    <s v="Business Finland"/>
    <s v="Dealflow"/>
    <s v="Verkossa toimiva, maksuton Match-making&quot; palvelu suomalaisille start-up yrityksille (rahoituksen hakemiseen) ja ulkomaalaisten pääomasijoittajien [VC, CVC] (sijoituskohteiden etsintään). Palvelun yhdistämisalgoritmissä hyödynnetään tekoälyä.&quot;"/>
    <x v="100"/>
    <x v="5"/>
    <x v="2"/>
    <s v="Myöhemmin"/>
    <s v="Vain elinkeinotoimintaa harjoittaville"/>
    <s v="Edellyttää, että ulkomaalaisten henkilöiden (myös EU:n ulkopuolisille) vahvalle tunnistamiselle on olemassa kansallinen ratkaisu. Saavutettavuus analyysi menossa 05-06/2020."/>
    <m/>
    <x v="0"/>
    <s v="Työ- ja elinkeinoministeriö"/>
    <s v=""/>
  </r>
  <r>
    <s v="Palvelut"/>
    <s v="Traficom_Digipalvelulupaus_2021.XLSX"/>
    <s v="Liikenne- ja viestintävirasto TRAFICOM"/>
    <s v="Dieselkäyttöisen auton pakokaasumittaaja"/>
    <s v="Ilmoitus dieselkäyttöisten ajoneuvojen pakokaasumittausten aloittamisesta katsastusta varten."/>
    <x v="101"/>
    <x v="1"/>
    <x v="2"/>
    <s v="Myöhemmin"/>
    <s v="Vain elinkeinotoimintaa harjoittaville"/>
    <s v="Yleinen taloudellinen tilanne"/>
    <m/>
    <x v="0"/>
    <s v="Liikenne- ja viestintäministeriö"/>
    <s v=""/>
  </r>
  <r>
    <s v="Palvelut"/>
    <s v="Traficom_Digipalvelulupaus_2021.XLSX"/>
    <s v="Liikenne- ja viestintävirasto TRAFICOM"/>
    <s v="Digitaalisen ajopiirturin korjaamokortti"/>
    <s v="Traficom myöntää yrityksille digitaalisen ajopiirturin korjaamokortit."/>
    <x v="102"/>
    <x v="0"/>
    <x v="0"/>
    <s v="Myöhemmin"/>
    <s v="Vain elinkeinotoimintaa harjoittaville"/>
    <s v="Muu kehittämistyö: Elinkeinonharjoittajille tarkoitetut kortit (yrityskortti ja korjaamokortti) siirretään nykyisestä taustajärjestelmästä (PIIKO) toiseen (KURKKU/KUSKI). Palvelun digitalisointi mahdollista vasta sen jälkeen. Taloustilanne voi mahdollisesti osoittautua esteeksi"/>
    <m/>
    <x v="0"/>
    <s v="Liikenne- ja viestintäministeriö"/>
    <s v=""/>
  </r>
  <r>
    <s v="Palvelut"/>
    <s v="Traficom_Digipalvelulupaus_2021.XLSX"/>
    <s v="Liikenne- ja viestintävirasto TRAFICOM"/>
    <s v="Digitaalisen ajopiirturin yrityskortti"/>
    <s v="Traficom myöntää yrityksille digitaalisen ajopiirturin yrityskortit."/>
    <x v="103"/>
    <x v="0"/>
    <x v="0"/>
    <s v="Myöhemmin"/>
    <s v="Vain elinkeinotoimintaa harjoittaville"/>
    <s v="Muu kehittämistyö: Elinkeinonharjoittajille tarkoitetut kortit (yrityskortti ja korjaamokortti) siirretään nykyisestä taustajärjestelmästä (PIIKO) toiseen (KURKKU/KUSKI). Palvelun digitalisointi mahdollista vasta sen jälkeen."/>
    <m/>
    <x v="0"/>
    <s v="Liikenne- ja viestintäministeriö"/>
    <s v=""/>
  </r>
  <r>
    <s v="Palvelut"/>
    <s v="PLupaus_Digi- ja väestötietovirasto_2021.xlsx"/>
    <s v="Digi- ja väestötietovirasto"/>
    <s v="DVV:n eräistä henkilörekistereistä annettavat tietojen luovutukset"/>
    <s v="Lahjoitusasioiden rekisterin, avioehtoasioiden rekisterin, vihkimisoikeusrekisterin sekä avoliittoasioiden rekisterin tietopalvelut"/>
    <x v="104"/>
    <x v="3"/>
    <x v="6"/>
    <s v="Myöhemmin"/>
    <s v="Vain elinkeinotoimintaa harjoittaville"/>
    <s v="Tietopalvelu on digitalisoitu. Vain muutamia lupa-hakemuksia vuodessa, joille prosessi sähköpostitse."/>
    <m/>
    <x v="0"/>
    <s v="Valtiovarainministeriö"/>
    <s v=""/>
  </r>
  <r>
    <s v="Palvelut"/>
    <s v="Traficom_Digipalvelulupaus_2021.XLSX"/>
    <s v="Liikenne- ja viestintävirasto TRAFICOM"/>
    <s v="EASA Form 4 selvitys vastuuhenkilön kokemuksesta sekä suostumus tehtäviinsä"/>
    <s v="Tällä lomakkeella ilmoitetaan organisaation vastuuhenkilöksi esitettävän henkilön kokemus ja suostumus tehtävään."/>
    <x v="105"/>
    <x v="1"/>
    <x v="2"/>
    <s v="Myöhemmin"/>
    <s v="Vain elinkeinotoimintaa harjoittaville"/>
    <s v="Yleinen taloudellinen tilanne"/>
    <m/>
    <x v="0"/>
    <s v="Liikenne- ja viestintäministeriö"/>
    <s v=""/>
  </r>
  <r>
    <s v="Palvelut"/>
    <s v="Traficom_Digipalvelulupaus_2021.XLSX"/>
    <s v="Liikenne- ja viestintävirasto TRAFICOM"/>
    <s v="Easa Form 51 Apllication for singnificanht changes or variation of scope and terms of Part 21 POA"/>
    <s v="Ilmailuvälineiden valmistusorganisaation hyväksymishakemus"/>
    <x v="106"/>
    <x v="0"/>
    <x v="0"/>
    <s v="Myöhemmin"/>
    <s v="Vain elinkeinotoimintaa harjoittaville"/>
    <s v="Yleinen taloudellinen tilanne"/>
    <m/>
    <x v="0"/>
    <s v="Liikenne- ja viestintäministeriö"/>
    <s v=""/>
  </r>
  <r>
    <s v="Palvelut"/>
    <s v="RUOKAVIRASTO-#1460879-v1-Palvelulupaus_2021_Ruokavirasto.XLSX"/>
    <s v="Ruokavirasto"/>
    <s v="Elintarvikeala - Kontaktimateriaalialan toiminnan aloittaminen"/>
    <s v="Toimija ilmoittaa kontaktimateriaalialan toiminnan aloittamisesta"/>
    <x v="107"/>
    <x v="1"/>
    <x v="0"/>
    <s v="Q4/2021"/>
    <s v="Myös luonnollisille henkilöille"/>
    <m/>
    <s v=""/>
    <x v="0"/>
    <s v="Maa- ja metsätalousministeriö"/>
    <s v=""/>
  </r>
  <r>
    <s v="Palvelut"/>
    <s v="RUOKAVIRASTO-#1460879-v1-Palvelulupaus_2021_Ruokavirasto.XLSX"/>
    <s v="Ruokavirasto"/>
    <s v="Elintarvikeala - Kontaktimateriaalialan toiminnan harjoittaminen"/>
    <s v="Toimija hakee hyväksyntää kontaktimateriaalituotteelle"/>
    <x v="108"/>
    <x v="1"/>
    <x v="0"/>
    <s v="Myöhemmin"/>
    <s v="Myös luonnollisille henkilöille"/>
    <s v="Resurssien puute"/>
    <s v=""/>
    <x v="0"/>
    <s v="Maa- ja metsätalousministeriö"/>
    <s v=""/>
  </r>
  <r>
    <s v="Palvelut"/>
    <s v="RUOKAVIRASTO-#1460879-v1-Palvelulupaus_2021_Ruokavirasto.XLSX"/>
    <s v="Ruokavirasto"/>
    <s v="Elintarvikeala - Kontaktimateriaalialan toiminnan lopettaminen"/>
    <s v="Toimija ilmoittaa kontaktimateriaalialan toiminnan lopettamisesta"/>
    <x v="109"/>
    <x v="1"/>
    <x v="0"/>
    <s v="Q4/2021"/>
    <s v="Myös luonnollisille henkilöille"/>
    <m/>
    <s v=""/>
    <x v="0"/>
    <s v="Maa- ja metsätalousministeriö"/>
    <s v=""/>
  </r>
  <r>
    <s v="Palvelut"/>
    <s v="RUOKAVIRASTO-#1460879-v1-Palvelulupaus_2021_Ruokavirasto.XLSX"/>
    <s v="Ruokavirasto"/>
    <s v="Elintarvikeala - laboratoriot"/>
    <s v="Asiakas täyttää sähköisen lähetteen näytteen lähettämisen yhteydessä"/>
    <x v="110"/>
    <x v="1"/>
    <x v="0"/>
    <s v="Myöhemmin"/>
    <s v="Vain elinkeinotoimintaa harjoittaville"/>
    <s v="Rahoitus täysin epävarmaa"/>
    <s v=""/>
    <x v="0"/>
    <s v="Maa- ja metsätalousministeriö"/>
    <s v=""/>
  </r>
  <r>
    <s v="Palvelut"/>
    <s v="RUOKAVIRASTO-#1460879-v1-Palvelulupaus_2021_Ruokavirasto.XLSX"/>
    <s v="Ruokavirasto"/>
    <s v="Elintarvikeala - Luomu luvat"/>
    <s v="Elintarvikealan toimija hakee luomuelintarvikevalmistuksen poikkeuslupia"/>
    <x v="111"/>
    <x v="0"/>
    <x v="0"/>
    <s v="Myöhemmin"/>
    <s v="Vain elinkeinotoimintaa harjoittaville"/>
    <s v="Resurssien puute"/>
    <s v=""/>
    <x v="0"/>
    <s v="Maa- ja metsätalousministeriö"/>
    <s v=""/>
  </r>
  <r>
    <s v="Palvelut"/>
    <s v="RUOKAVIRASTO-#1460879-v1-Palvelulupaus_2021_Ruokavirasto.XLSX"/>
    <s v="Ruokavirasto"/>
    <s v="Elintarvikeala - Luomusertifikaatti"/>
    <s v="Elintarvikealan toimija hakeutuu luomuvalvontaan saadakseen luomusertifikaatin"/>
    <x v="112"/>
    <x v="0"/>
    <x v="0"/>
    <s v="Myöhemmin"/>
    <s v="Vain elinkeinotoimintaa harjoittaville"/>
    <s v="Resurssien puute"/>
    <s v=""/>
    <x v="0"/>
    <s v="Maa- ja metsätalousministeriö"/>
    <s v=""/>
  </r>
  <r>
    <s v="Palvelut"/>
    <s v="RUOKAVIRASTO-#1460879-v1-Palvelulupaus_2021_Ruokavirasto.XLSX"/>
    <s v="Ruokavirasto"/>
    <s v="Elintarvikeala - Luomutuotteiden tuonti"/>
    <s v="Elintarvikealan toimija hakee tunnuksia komission Traces -järjestelmään voidakseen tuoda tuotteita Suomeen. Palvelun nykyinen taso on riittävä."/>
    <x v="113"/>
    <x v="1"/>
    <x v="3"/>
    <m/>
    <s v="Vain elinkeinotoimintaa harjoittaville"/>
    <m/>
    <s v=""/>
    <x v="0"/>
    <s v="Maa- ja metsätalousministeriö"/>
    <s v=""/>
  </r>
  <r>
    <s v="Palvelut"/>
    <s v="RUOKAVIRASTO-#1460879-v1-Palvelulupaus_2021_Ruokavirasto.XLSX"/>
    <s v="Ruokavirasto"/>
    <s v="Elintarvikeala - Luomutuotteiden vienti"/>
    <s v="Elintarvikealan toimija hakee tuotteiden ja toiminnan sertifiointia kohdemaan vaatimusten mukaisesti"/>
    <x v="114"/>
    <x v="1"/>
    <x v="2"/>
    <s v="Myöhemmin"/>
    <s v="Vain elinkeinotoimintaa harjoittaville"/>
    <m/>
    <s v=""/>
    <x v="0"/>
    <s v="Maa- ja metsätalousministeriö"/>
    <s v=""/>
  </r>
  <r>
    <s v="Palvelut"/>
    <s v="RUOKAVIRASTO-#1460879-v1-Palvelulupaus_2021_Ruokavirasto.XLSX"/>
    <s v="Ruokavirasto"/>
    <s v="Elintarvikealan toiminta - Interventio"/>
    <s v="Vakautetaan tiettyjen tuotteiden markkinoita markkinahäiriötilanteissa"/>
    <x v="115"/>
    <x v="0"/>
    <x v="0"/>
    <s v="Myöhemmin"/>
    <s v="Vain elinkeinotoimintaa harjoittaville"/>
    <s v="Resurssien puute"/>
    <s v=""/>
    <x v="0"/>
    <s v="Maa- ja metsätalousministeriö"/>
    <s v=""/>
  </r>
  <r>
    <s v="Palvelut"/>
    <s v="RUOKAVIRASTO-#1460879-v1-Palvelulupaus_2021_Ruokavirasto.XLSX"/>
    <s v="Ruokavirasto"/>
    <s v="Elintarvikealan tuonti"/>
    <s v="Toimija hakee tuontiluvan kolmasmaatuontiin ja ilmoittaa tuontieristä Traces -järjestelmän kautta rajatarkastusasemille. Nykyinen toteutustaso riittävä."/>
    <x v="116"/>
    <x v="0"/>
    <x v="2"/>
    <m/>
    <s v="Vain elinkeinotoimintaa harjoittaville"/>
    <m/>
    <s v=""/>
    <x v="0"/>
    <s v="Maa- ja metsätalousministeriö"/>
    <s v=""/>
  </r>
  <r>
    <s v="Palvelut"/>
    <s v="RUOKAVIRASTO-#1460879-v1-Palvelulupaus_2021_Ruokavirasto.XLSX"/>
    <s v="Ruokavirasto"/>
    <s v="Elintarvikealan vienti"/>
    <s v="Eläviä eläimiä ja eläinperäisiä tuotteita saa viedä kaupallisessa tarkoituksessa Suomesta EU:n ulkopuolelle vain Ruokaviraston ylläpitämään viejärekisteriin ilmoittautuneet yritykset. Lisäksi riisin vienti EU:n ulkopuolelle edellyttää AGREX-vientitodistusta. Toimija hakee vientitodistuksia Ruokaviraston markkinaosastolta."/>
    <x v="117"/>
    <x v="0"/>
    <x v="0"/>
    <m/>
    <s v="Vain elinkeinotoimintaa harjoittaville"/>
    <s v="Komissio edellyttää että AGREX-vientitodistus on paperisena allekirjoitettuna versiona."/>
    <s v=""/>
    <x v="0"/>
    <s v="Maa- ja metsätalousministeriö"/>
    <s v=""/>
  </r>
  <r>
    <s v="Palvelut"/>
    <s v="Plupaus_2021_Rovaniemi (1).xlsx"/>
    <s v="Rovaniemen kaupunki"/>
    <s v="Ilmoitus elintarvikehuoneistosta"/>
    <s v="Rovakaaren ympäristöterveydenhuollon toiminta-alueella (Rovaniemi, Ranua, Pello, Ylitornio, Kolari) sijaitsevasta elintarvikehuoneistosta tehtävä elintarvikelain 13 §:n mukainen ilmoitus elintarvikevalvontaviranomaiselle.  Esim. ravintolat, kaupat, suurtaloudet ja leipomot."/>
    <x v="66"/>
    <x v="1"/>
    <x v="1"/>
    <m/>
    <s v="Vain elinkeinotoimintaa harjoittaville"/>
    <m/>
    <s v="Elintarvikelaki (23/2006)"/>
    <x v="1"/>
    <s v="Lappi"/>
    <s v="40 001 - 100 000"/>
  </r>
  <r>
    <s v="Palvelut"/>
    <s v="Plupaus_Teuvan kunta_2020.xlsx"/>
    <s v="Teak Oy"/>
    <s v="Elintarvikelain mukainen ilmoitus toiminnan lopettamisesta, keskeytyksestä tai muutoksesta"/>
    <m/>
    <x v="66"/>
    <x v="1"/>
    <x v="0"/>
    <s v="Myöhemmin"/>
    <s v="Vain elinkeinotoimintaa harjoittaville"/>
    <s v="Palvelun tuottaa Suupohjan peruspalveluliikelaitokuntayhtymä, Toimii vastuu organisaationa"/>
    <s v="Elintarvikelaki (23/2006)"/>
    <x v="2"/>
    <s v="Etelä-Pohjanmaa"/>
    <s v="alle 6001"/>
  </r>
  <r>
    <s v="Palvelut"/>
    <s v="Plupaus_Teuvan kunta_2020.xlsx"/>
    <s v="Teak Oy"/>
    <s v="Ilmoitus elintarvike huoneistosta"/>
    <m/>
    <x v="66"/>
    <x v="1"/>
    <x v="0"/>
    <s v="Myöhemmin"/>
    <s v="Vain elinkeinotoimintaa harjoittaville"/>
    <s v="Palvelun tuottaa Suupohjan peruspalveluliikelaitokuntayhtymä, Toimii vastuu organisaationa"/>
    <s v="Elintarvikelaki (23/2006)"/>
    <x v="2"/>
    <s v="Etelä-Pohjanmaa"/>
    <s v="alle 6001"/>
  </r>
  <r>
    <s v="Palvelut"/>
    <s v="Plupaus_2021_Turun kaupunki.xlsx"/>
    <s v="Turun kaupunki"/>
    <s v="Liikkuvasta elintarvikehuoneistosta tiedottaminen"/>
    <s v="Elintarvikealan toimijan on tiedotettava elintarvikkeen myynnistä ja muusta käsittelystä liikkuvassa elintarvikehuoneistossa."/>
    <x v="66"/>
    <x v="1"/>
    <x v="2"/>
    <s v="Myöhemmin"/>
    <s v="Myös luonnollisille henkilöille"/>
    <s v="Valtakunnallisen tai paikallisen järjestelmän luonti"/>
    <s v="Elintarvikelaki (297/2021)"/>
    <x v="1"/>
    <s v="Varsinais-Suomi"/>
    <s v="yli 100 000"/>
  </r>
  <r>
    <s v="Palvelut"/>
    <s v="Plupaus_2021_Turun kaupunki.xlsx"/>
    <s v="Turun kaupunki"/>
    <s v="Elintarvikehuoneiston ilmoitus (esim. ravintola, kahvila, myymälä, kioski, ulkomyynti)"/>
    <s v="Toiminnan aloittamisesta, toiminnan olennaisesta muuttamisesta tai toimijan (toiminnanharjoittajan) vaihtumisesta tulee tehdä ilmoitus."/>
    <x v="66"/>
    <x v="1"/>
    <x v="6"/>
    <m/>
    <s v="Myös luonnollisille henkilöille"/>
    <s v="Ruokaviraston ilppa-Ympäristöterveydenhuollon sähköisen ilmoituspalvelun toimivuus"/>
    <s v="Elintarvikelaki (297/2021)"/>
    <x v="1"/>
    <s v="Varsinais-Suomi"/>
    <s v="yli 100 000"/>
  </r>
  <r>
    <s v="Palvelut"/>
    <s v="PLupaus_Pyhäjärvi_2021.xlsx"/>
    <s v="Pyhäjärven kaupunki"/>
    <s v="Sivutuotelaitoksen rekisteröinti"/>
    <m/>
    <x v="118"/>
    <x v="1"/>
    <x v="3"/>
    <s v="Q4/2022"/>
    <s v="Vain elinkeinotoimintaa harjoittaville"/>
    <m/>
    <s v="Elintarvikelaki (23/2006)"/>
    <x v="1"/>
    <s v="Pohjois-Pohjanmaa"/>
    <s v="alle 6001"/>
  </r>
  <r>
    <s v="Palvelut"/>
    <s v="Plupaus_ALAVUS_2020.xlsx"/>
    <s v="Alavuden kaupunki"/>
    <s v="Kontaktimateriaalitoimijan ilmoituslomake"/>
    <s v="Elintarvikelain (23/2006) muutoksen (643/2010) mukaan toimijan, joka saattaa markkinoille elintarvikkeen kanssa kosketukseen joutuvia materiaaleja ja tarvikkeita, on tehtävä ilmoitus toimipaikastaan ja siellä harjoitettavasta toiminnasta"/>
    <x v="119"/>
    <x v="1"/>
    <x v="0"/>
    <s v="Q4/2021"/>
    <m/>
    <m/>
    <s v="Elintarvikelaki (23/2006)"/>
    <x v="1"/>
    <s v="Pohjois-Pohjanmaa"/>
    <s v="alle 6001"/>
  </r>
  <r>
    <s v="Palvelut"/>
    <s v="PLupaus_Helsinginkaupunki_2021.xlsx"/>
    <s v="Helsingin kaupunki"/>
    <s v="Kontaktimateriaalitoimijoille tarkoitettu ilmoituslomake"/>
    <s v="Elintarvikkeiden kanssa kosketuksiin joutuvat astiat ja muut tarvikkeet ovat kontaktimateriaaleja."/>
    <x v="119"/>
    <x v="1"/>
    <x v="2"/>
    <m/>
    <m/>
    <m/>
    <s v="Elintarvikelaki (23/2006)"/>
    <x v="1"/>
    <s v="Uusimaa"/>
    <s v="yli 100 000"/>
  </r>
  <r>
    <s v="Palvelut"/>
    <s v="Plupaus_Kuopio_2021.xlsx"/>
    <s v="Kuopion kaupunki"/>
    <s v="Elintarvikekontaktimateriaalialan toimijan ilmoitus toimipaikastaan ja toiminnastaan"/>
    <s v="Elintarvikekontaktimateriaalitoimijan on ilmoitettava toiminnastaan Kuopion ympäristöterveydenhuoltoon."/>
    <x v="119"/>
    <x v="1"/>
    <x v="1"/>
    <m/>
    <s v="Vain elinkeinotoimintaa harjoittaville"/>
    <m/>
    <s v="Elintarvikelaki (23/2006)"/>
    <x v="1"/>
    <s v="Pohjois-Savo"/>
    <s v="yli 100 000"/>
  </r>
  <r>
    <s v="Palvelut"/>
    <s v="Plupaus_2021_Oulun kaupunki.xlsx"/>
    <s v="Oulun kaupunki"/>
    <s v="Elintarvikekontaktimateriaalialan toimijan ilmoitus toiminnasta ja tiloista"/>
    <s v="Elintarvikekontaktimateriaalialan toimijan on tehtävä ilmoitus toiminnasta ja tiloista sijaintikunnan elintarvikevalvontaviranomaiselle."/>
    <x v="119"/>
    <x v="1"/>
    <x v="0"/>
    <s v="Q4/2021"/>
    <s v="Myös luonnollisille henkilöille"/>
    <m/>
    <s v="Elintarvikelaki (23/2006)"/>
    <x v="1"/>
    <s v="Pohjois-Pohjanmaa"/>
    <s v="yli 100 000"/>
  </r>
  <r>
    <s v="Palvelut"/>
    <s v="RUOKAVIRASTO-#1460879-v1-Palvelulupaus_2021_Ruokavirasto.XLSX"/>
    <s v="Ruokavirasto"/>
    <s v="Elintarvikealan yritystoiminnan aloittaminen - ilmoitukset (rekisteröinti)"/>
    <s v="Toimija ilmoittaa elintarvikehuoneistotoiminnan aloittamisesta"/>
    <x v="66"/>
    <x v="1"/>
    <x v="0"/>
    <s v="Q4/2021"/>
    <s v="Myös luonnollisille henkilöille"/>
    <m/>
    <s v="Elintarvikelaki (23/2006)"/>
    <x v="0"/>
    <s v="Maa- ja metsätalousministeriö"/>
    <s v=""/>
  </r>
  <r>
    <s v="Palvelut"/>
    <s v="RUOKAVIRASTO-#1460879-v1-Palvelulupaus_2021_Ruokavirasto.XLSX"/>
    <s v="Ruokavirasto"/>
    <s v="Elintarvikealan yritystoiminnan lopettaminen"/>
    <s v="Toimija ilmoittaa toiminnan lopettamisesta"/>
    <x v="66"/>
    <x v="1"/>
    <x v="0"/>
    <s v="Q4/2021"/>
    <s v="Myös luonnollisille henkilöille"/>
    <m/>
    <s v="Elintarvikelaki (23/2006)"/>
    <x v="0"/>
    <s v="Maa- ja metsätalousministeriö"/>
    <s v=""/>
  </r>
  <r>
    <s v="Palvelut"/>
    <s v="RUOKAVIRASTO-#1460879-v1-Palvelulupaus_2021_Ruokavirasto.XLSX"/>
    <s v="Ruokavirasto"/>
    <s v="Elintarvikealan yritystoiminnan aloittaminen - hyväksynnät"/>
    <s v="Toimija hakee hyväksyntää elintarvikealan laitoksen hyväksymiseksi. Vuosittain tulevien hyväksymishakemusten määrä n. 5 kpl vuosittain, joten nykyinen toteutustaso on riittävä (kustannus-hyöty-näkökulmasta ei kannattavaa sähköistää)"/>
    <x v="66"/>
    <x v="1"/>
    <x v="0"/>
    <m/>
    <s v="Vain elinkeinotoimintaa harjoittaville"/>
    <m/>
    <s v="Elintarvikelaki (23/2006)"/>
    <x v="0"/>
    <s v="Maa- ja metsätalousministeriö"/>
    <s v=""/>
  </r>
  <r>
    <s v="Palvelut"/>
    <s v="PLupaus_Porvoonkaupunki_2021.xlsx"/>
    <s v="Porvoon kaupunki"/>
    <s v="Elintarvikekontaktimateriaalialan toimijan ilmoitus toiminnan aloittamisesta, muuttamisesta ja lopettamisesta"/>
    <s v="Elintarvikekontaktimateriaalialan toimijan on tehtävä ilmoitus toiminnasta ja tiloista sijaintikunnan elintarvikevalvontaviranomaiselle."/>
    <x v="119"/>
    <x v="1"/>
    <x v="2"/>
    <s v="Myöhemmin"/>
    <s v="Vain elinkeinotoimintaa harjoittaville"/>
    <s v="Digitalisoinnin kehittäminen valtion tietojärjestelmässä on riippuvainen valtion panostuksista. Asia mukana kehityslistalla korkealla prioriteetilla."/>
    <s v="Elintarvikelaki (23/2006)"/>
    <x v="1"/>
    <s v="Uusimaa"/>
    <s v="40 001 - 100 000"/>
  </r>
  <r>
    <s v="Palvelut"/>
    <s v="PLupaus_Pyhäjärvi_2021.xlsx"/>
    <s v="Pyhäjärven kaupunki"/>
    <s v="Elintarvikekontaktimateriaalialan toimijan ilmoitus toiminnasta ja tiloista"/>
    <m/>
    <x v="119"/>
    <x v="1"/>
    <x v="0"/>
    <s v="Q4/2022"/>
    <s v="Vain elinkeinotoimintaa harjoittaville"/>
    <m/>
    <s v="Elintarvikelaki (23/2006)"/>
    <x v="1"/>
    <s v="Pohjois-Pohjanmaa"/>
    <s v="alle 6001"/>
  </r>
  <r>
    <s v="Palvelut"/>
    <s v="Plupaus_2021_Rovaniemi (1).xlsx"/>
    <s v="Rovaniemen kaupunki"/>
    <s v="Elintarvikekontaktimateriaalialan toimijan ilmoitus toimipaikastaan ja toiminnastaan"/>
    <s v="Rovaniemen, Ranuan, Pellon, Ylitornion ja Kolarin alueella olevasta toimipaikasta ja toiminnasta ilmoitus tehdään Rovakaaren ympäristöterveydenhuoltoon. Elintarvikekontaktimateriaalin valmistaja, maahantuoja ja jakelija (esim. tukkukauppa)"/>
    <x v="119"/>
    <x v="1"/>
    <x v="1"/>
    <m/>
    <s v="Vain elinkeinotoimintaa harjoittaville"/>
    <m/>
    <s v="Elintarvikelaki (23/2006)"/>
    <x v="1"/>
    <s v="Lappi"/>
    <s v="40 001 - 100 000"/>
  </r>
  <r>
    <s v="Palvelut"/>
    <s v="Plupaus_2021_Turun kaupunki.xlsx"/>
    <s v="Turun kaupunki"/>
    <s v="Elintarvikekontaktimateriaalialan toimijan ilmoitus toiminnasta ja tiloista"/>
    <s v="Elintarvikekontaktimateriaalialan toimijan on tehtävä ilmoitus toiminnasta ja tiloista sijaintikunnan elintarvikevalvontaviranomaiselle."/>
    <x v="119"/>
    <x v="1"/>
    <x v="6"/>
    <m/>
    <s v="Myös luonnollisille henkilöille"/>
    <s v="Ruokaviraston ilppa-Ympäristöterveydenhuollon sähköisen ilmoituspalvelun toimivuus"/>
    <s v="Elintarvikelaki (297/2021)"/>
    <x v="1"/>
    <s v="Varsinais-Suomi"/>
    <s v="yli 100 000"/>
  </r>
  <r>
    <s v="Palvelut"/>
    <s v="PLupaus_Vaasa_2021.xlsx"/>
    <s v="Vaasan kaupunki"/>
    <s v="Elintarvikekontaktimateriaalialan toimintailmoitus"/>
    <s v="Ilmoitus toimipaikasta ja siellä harjoitettavasta kontaktimateriaalitoiminnasta toiminnan rekisteröintiä varten"/>
    <x v="119"/>
    <x v="1"/>
    <x v="5"/>
    <m/>
    <s v="Vain elinkeinotoimintaa harjoittaville"/>
    <m/>
    <s v="Elintarvikelaki (23/2006)"/>
    <x v="1"/>
    <s v="Pohjanmaa"/>
    <s v="40 001 - 100 000"/>
  </r>
  <r>
    <s v="Palvelut"/>
    <s v="PLupaus_Helsinginkaupunki_2021.xlsx"/>
    <s v="Helsingin kaupunki"/>
    <s v="Elintarvikekuljetus"/>
    <s v="Elintarvikelain (297/2021) 10 §:n mukaan elintarvikealan toimijan on tehtävä ilmoitus elintarviketoiminnasta toiminnan rekisteröintiä varten elintarvikevalvontaviranomaiselle viimeistään neljä viikkoa ennen toiminnan aloittamista tai olennaista muuttamista."/>
    <x v="120"/>
    <x v="1"/>
    <x v="4"/>
    <m/>
    <m/>
    <m/>
    <s v="Elintarvikelaki (23/2006)"/>
    <x v="1"/>
    <s v="Uusimaa"/>
    <s v="yli 100 000"/>
  </r>
  <r>
    <s v="Palvelut"/>
    <s v="PLupaus_Helsinginkaupunki_2021.xlsx"/>
    <s v="Helsingin kaupunki"/>
    <s v="Sivutuotelaitoksen rekisteröinti"/>
    <s v="Kaikkien sivutuotealan laitosten on oltava hyväksyttyjä tai rekisteröityjä ennen toiminnan aloittamista. Sivutuotealan laitokset, joissa käsitellään tiettyjä vähäriskisiä sivutuotteita tai johdettuja tuotteita, eivät tarvitse toimiakseen viranomaisen hyväksyntää vaan rekisteröinti sivutuoteasetuksen mukaiseksi toimijaksi riittää. Nämä laitokset ovat pääasiassa teknisiä tuotteita valmistavia laitoksia. Lomake rekisteröintiä varten löytyy Ruokaviraston verkkosivuilta (lomake K). Täytetty lomake toimitetaan Helsingin ympäristöpalveluiden eläinlääkäreille."/>
    <x v="121"/>
    <x v="1"/>
    <x v="2"/>
    <m/>
    <m/>
    <s v="Pieni volyymi"/>
    <s v="Elintarvikelaki (23/2006)"/>
    <x v="1"/>
    <s v="Uusimaa"/>
    <s v="yli 100 000"/>
  </r>
  <r>
    <s v="Palvelut"/>
    <s v="PLupaus_Vaasa_2021.xlsx"/>
    <s v="Vaasan kaupunki"/>
    <s v="Elintarvikelaitoksen sivutuotelaitoksen rekisteröinti"/>
    <s v="Ilmoitus sivutuotelaitokseksi hyväksymiseksi"/>
    <x v="121"/>
    <x v="1"/>
    <x v="2"/>
    <s v="Myöhemmin"/>
    <s v="Vain elinkeinotoimintaa harjoittaville"/>
    <m/>
    <s v="Elintarvikelaki (23/2006)"/>
    <x v="1"/>
    <s v="Pohjanmaa"/>
    <s v="40 001 - 100 000"/>
  </r>
  <r>
    <s v="Palvelut"/>
    <s v="PLupaus_Porvoonkaupunki_2021.xlsx"/>
    <s v="Porvoon kaupunki"/>
    <s v="Ilmoitus elintarvikkeen takaisinvedosta"/>
    <s v="Jos elintarvikealan toimija katsoo tai sillä on syytä epäillä, että sen maahantuoma, tuottama, jalostama, valmistama tai jakelema elintarvike ei ole elintarvikkeen turvallisuutta koskevien vaatimusten mukainen**, sen on käynnistettävä välittömästi menettelyt kyseisen elintarvikkeen poistamiseksi markkinoilta, jos se ei ole enää kyseisen alkuperäisen toimijan välittömässä valvonnassa, ja ilmoitettava tästä toimivaltaisille viranomaisille."/>
    <x v="122"/>
    <x v="1"/>
    <x v="2"/>
    <s v="Myöhemmin"/>
    <s v="Vain elinkeinotoimintaa harjoittaville"/>
    <s v="Digitalisoinnin kehittäminen valtion tietojärjestelmässä on riippuvainen valtion panostuksista. Asia on kehityslistalla, muttei kovin korkealla prioriteetilla."/>
    <s v="Elintarvikeasetus (178/2002/EY)"/>
    <x v="1"/>
    <s v="Uusimaa"/>
    <s v="40 001 - 100 000"/>
  </r>
  <r>
    <s v="Palvelut"/>
    <s v="PLupaus_Vaasa_2021.xlsx"/>
    <s v="Vaasan kaupunki"/>
    <s v="Elintarvikkeen takaisinvetoilmoitus"/>
    <s v="Ilmoitus elintarvikkeen tai elintarvikekontaktimateriaalin takaisinvedosta"/>
    <x v="122"/>
    <x v="1"/>
    <x v="2"/>
    <s v="Myöhemmin"/>
    <s v="Vain elinkeinotoimintaa harjoittaville"/>
    <m/>
    <s v="Elintarvikeasetus (178/2002/EY)"/>
    <x v="1"/>
    <s v="Pohjanmaa"/>
    <s v="40 001 - 100 000"/>
  </r>
  <r>
    <s v="Palvelut"/>
    <s v="Plupaus_Kankaanpään kaupunki_2020.xlsx"/>
    <s v="Kankaanpään kaupunki"/>
    <s v="Eläin- ja muut vahingonkorvaukset"/>
    <s v="Toimija voi hakea vahingonkorvauksia vain paperilla"/>
    <x v="123"/>
    <x v="1"/>
    <x v="0"/>
    <s v="Myöhemmin"/>
    <s v="Myös luonnollisille henkilöille"/>
    <m/>
    <m/>
    <x v="1"/>
    <s v="Satakunta"/>
    <s v="10 001 - 20 000"/>
  </r>
  <r>
    <s v="Palvelut"/>
    <s v="PLupaus_Porvoonkaupunki_2021.xlsx"/>
    <s v="Porvoon kaupunki"/>
    <s v="Eläinsuojeluilmoitus"/>
    <s v="Voit ilmoittaa viranomaiselle eläinsuojelulain vastaisesta eläintenpidosta."/>
    <x v="124"/>
    <x v="1"/>
    <x v="3"/>
    <s v="Myöhemmin"/>
    <s v="Myös luonnollisille henkilöille"/>
    <s v="Valtion vastuulla oleva tehtävä, johon liittyviä tehtäviä kunnan viranhaltijat hoitavat. Kunta ei vastaa palvelujen digitalisoinnista."/>
    <s v="Eläinsuojelulaki (247/1996)"/>
    <x v="1"/>
    <s v="Uusimaa"/>
    <s v="40 001 - 100 000"/>
  </r>
  <r>
    <s v="Palvelut"/>
    <s v="Plupaus_2021_Rovaniemi (1).xlsx"/>
    <s v="Rovaniemen kaupunki"/>
    <s v="Eläinsuojeluilmoitus"/>
    <s v="Ilmoitus kaltoin kohdellusta eläimestä eläinsuojeluviranomaiselle. Ilmoituksen voi tehdä kuka tahansa. Rovaniemen, Ranuan, Pellon, Ylitornion ja Kolarin alueella ilmoitus voidaan tehdä mm. Rovakaaren ympäristöterveydenhuoltoon."/>
    <x v="124"/>
    <x v="1"/>
    <x v="3"/>
    <s v="Myöhemmin"/>
    <s v="Myös luonnollisille henkilöille"/>
    <m/>
    <s v="Eläinsuojelulaki (247/1996)"/>
    <x v="1"/>
    <s v="Lappi"/>
    <s v="40 001 - 100 000"/>
  </r>
  <r>
    <s v="Palvelut"/>
    <s v="Plupaus_Mikkeli_2020.xlsx"/>
    <s v="Mikkelin kaupunki"/>
    <s v="Eläinsuojien, polttoainejakelupisteen tai  ilmoitusmenettely"/>
    <s v="Käsitellään lupapiste.fi -palvelun kautta, johon käyttäjä tunnistautuu sähköisesti. Kokonaan sähköinen palveluprosessi. Vastuualue: Ympäristöpalvelut"/>
    <x v="125"/>
    <x v="1"/>
    <x v="5"/>
    <m/>
    <s v="Myös luonnollisille henkilöille"/>
    <m/>
    <m/>
    <x v="1"/>
    <s v="Etelä-Savo"/>
    <s v="40 001 - 100 000"/>
  </r>
  <r>
    <s v="Palvelut"/>
    <s v="Plupaus_Kankaanpään kaupunki_2020.xlsx"/>
    <s v="Kankaanpään kaupunki"/>
    <s v="Eläinten pitoon liittyvän toiminnan aloittaminen- ilmoitukset"/>
    <s v="Toimija ilmoittaa eläinten pidon aloittamisesta kunnan maaseutuelinkeinoviranomaiselle"/>
    <x v="126"/>
    <x v="1"/>
    <x v="2"/>
    <s v="Myöhemmin"/>
    <s v="Myös luonnollisille henkilöille"/>
    <m/>
    <s v="Eläintautilaki (441/2013)"/>
    <x v="1"/>
    <s v="Satakunta"/>
    <s v="10 001 - 20 000"/>
  </r>
  <r>
    <s v="Palvelut"/>
    <s v="Plupaus_Kankaanpään kaupunki_2020.xlsx"/>
    <s v="Kankaanpään kaupunki"/>
    <s v="Eläinten pidon lopettaminen-ilmoitukset"/>
    <s v="Ilmoitus eläintenpidon lopettamisesta rekisteriin"/>
    <x v="126"/>
    <x v="1"/>
    <x v="2"/>
    <s v="Q4/2022"/>
    <s v="Myös luonnollisille henkilöille"/>
    <m/>
    <s v="Eläintautilaki (441/2013)"/>
    <x v="1"/>
    <s v="Satakunta"/>
    <s v="10 001 - 20 000"/>
  </r>
  <r>
    <s v="Palvelut"/>
    <s v="Plupaus_2021_Turun kaupunki.xlsx"/>
    <s v="Turun kaupunki"/>
    <s v="Ilmoitus eläintenpidosta ja ilmoitus eläintenpitopaikasta"/>
    <s v="Kuntien maaseutuelinkeinoviranomaiset ohjaavat ja neuvovat käyttäjiä eläintenpitopaikka- ja eläintenpitoilmoitusten kanssa"/>
    <x v="126"/>
    <x v="1"/>
    <x v="5"/>
    <m/>
    <s v="Myös luonnollisille henkilöille"/>
    <m/>
    <s v="Eläintautilaki (441/2013)"/>
    <x v="1"/>
    <s v="Varsinais-Suomi"/>
    <s v="yli 100 000"/>
  </r>
  <r>
    <s v="Palvelut"/>
    <s v="PLupaus_Helsinginkaupunki_2021.xlsx"/>
    <s v="Helsingin kaupunki"/>
    <s v="Haaskaruokintapaikan rekisteröinti"/>
    <s v="Eläinperäisten sivutuotteiden käytöstä luonnonvaraisten eläinten ruokinnassa on tehtävä ilmoitus haaskapaikkarekisteriin ennen haaskatoiminnan aloittamista. Lisätietoa ja rekisteröintilomake löytyvät Ruokaviraston verkkosivuilta. Ilmoituksen voi tehdä myös Ruokaviraston verkkopalvelussa. Täytetty lomake lähetetään Helsingin ympäristöpalveluiden eläinlääkärille."/>
    <x v="127"/>
    <x v="1"/>
    <x v="2"/>
    <m/>
    <m/>
    <s v="Pieni volyymi"/>
    <s v="Laki eläimistä saatavista sivutuotteista (517/2015)"/>
    <x v="1"/>
    <s v="Uusimaa"/>
    <s v="yli 100 000"/>
  </r>
  <r>
    <s v="Palvelut"/>
    <s v="Plupaus_2021_Oulun kaupunki.xlsx"/>
    <s v="Oulun kaupunki"/>
    <s v="Haaskaruokintapaikan rekisteröinti"/>
    <s v="Haaskaruokintapaikkojen pito edellyttää haaskaruokintapaikan rekisteröintiä."/>
    <x v="127"/>
    <x v="1"/>
    <x v="3"/>
    <s v="Myöhemmin"/>
    <s v="Vain elinkeinotoimintaa harjoittaville"/>
    <s v="Ilmoitukset Eläinlääkintähuollon puolelle"/>
    <s v="Laki eläimistä saatavista sivutuotteista (517/2015)"/>
    <x v="1"/>
    <s v="Pohjois-Pohjanmaa"/>
    <s v="yli 100 000"/>
  </r>
  <r>
    <s v="Palvelut"/>
    <s v="PLupaus_Pyhäjärvi_2021.xlsx"/>
    <s v="Pyhäjärven kaupunki"/>
    <s v="Haaskaruokintapaikan rekisteröinti"/>
    <m/>
    <x v="127"/>
    <x v="1"/>
    <x v="3"/>
    <s v="Q4/2022"/>
    <s v="Myös luonnollisille henkilöille"/>
    <m/>
    <s v="Laki eläimistä saatavista sivutuotteista (517/2015)"/>
    <x v="1"/>
    <s v="Pohjois-Pohjanmaa"/>
    <s v="alle 6001"/>
  </r>
  <r>
    <s v="Palvelut"/>
    <s v="Plupaus_2021_Rovaniemi (1).xlsx"/>
    <s v="Rovaniemen kaupunki"/>
    <s v="Haaskaruokintapaikan rekisteröinti ja ilmoitus haaskalle viedyn sivutuotteen määrästä"/>
    <s v="Haaskaruokintapaikan rekisteröinnin tekee Rovakaaren ympäristöterveydenhuollon toiminta-alueella (Rovaniemi, Ranua, Pello, Ylitornio, Kolari) valvontaeläinlääkäri. Ilmoitukset tehdään Ruokaviraston tulostettavilla lomakkeilla. Rekisteriä ylläpitää Ruokavirasto. Haaskanpitäjän ilmoitettava valvontaeläinlääkärille kuukausittain haaskaruokintapaikalle toimittama haaskamateriaalin määrä."/>
    <x v="127"/>
    <x v="1"/>
    <x v="0"/>
    <s v="Myöhemmin"/>
    <s v="Myös luonnollisille henkilöille"/>
    <s v="Asionnin aloitus tapahtuu Ruokaviraston lomakkeilla, toteutus riippuu Ruokavirastosta"/>
    <s v="Laki eläimistä saatavista sivutuotteista (517/2015)"/>
    <x v="1"/>
    <s v="Lappi"/>
    <s v="40 001 - 100 000"/>
  </r>
  <r>
    <s v="Palvelut"/>
    <s v="Plupaus_2021_Turun kaupunki.xlsx"/>
    <s v="Turun kaupunki"/>
    <s v="Haaskaruokintapaikan rekisteröinti"/>
    <s v="Ota yhteyttä oman kuntasi kunnaneläinlääkäriin, joka rekisteröi haaskapaikan eläintenpito- ja pitopaikkarekisterin sisältämään haaskaruokintapaikkarekisteriin"/>
    <x v="127"/>
    <x v="1"/>
    <x v="5"/>
    <m/>
    <s v="Myös luonnollisille henkilöille"/>
    <m/>
    <s v="Laki eläimistä saatavista sivutuotteista (517/2015)"/>
    <x v="1"/>
    <s v="Varsinais-Suomi"/>
    <s v="yli 100 000"/>
  </r>
  <r>
    <s v="Palvelut"/>
    <s v="PLupaus_Porvoonkaupunki_2021.xlsx"/>
    <s v="Porvoon kaupunki"/>
    <s v="Ilmoittautumisohjelma/Ilmari"/>
    <s v="Ilmoittautuminen kunnan kursseille"/>
    <x v="128"/>
    <x v="1"/>
    <x v="2"/>
    <s v="Myöhemmin"/>
    <s v="Myös luonnollisille henkilöille"/>
    <s v="Maksupalvelu"/>
    <m/>
    <x v="1"/>
    <s v="Uusimaa"/>
    <s v="40 001 - 100 000"/>
  </r>
  <r>
    <s v="Palvelut"/>
    <s v="PLupaus_Vaasa_2021.xlsx"/>
    <s v="Vaasan kaupunki"/>
    <s v="Ilmoitus elintarviketoiminnasta"/>
    <s v="Ilmoitus elintarviketoiminnasta toiminnan rekisteröintiä varten. Ilmoitus käsitellään ja toiminnan rekisteröinnistä tehdään todistus."/>
    <x v="129"/>
    <x v="1"/>
    <x v="5"/>
    <m/>
    <s v="Vain elinkeinotoimintaa harjoittaville"/>
    <m/>
    <s v="Elintarvikelaki (23/2006)"/>
    <x v="1"/>
    <s v="Pohjanmaa"/>
    <s v="40 001 - 100 000"/>
  </r>
  <r>
    <s v="Palvelut"/>
    <s v="Plupaus_ALAVUS_2020.xlsx"/>
    <s v="Alavuden kaupunki"/>
    <s v="Ilmoitus eläinperäisten elintarvikkeiden sisämarkkinatuonnista"/>
    <s v="Eläinperäisten elintarvikkeiden sisämarkkinatuonnin aloittamisesta, olennaisesta muutoksesta tai lopettamisesta ilmoittaminen."/>
    <x v="130"/>
    <x v="1"/>
    <x v="0"/>
    <s v="Q4/2021"/>
    <m/>
    <m/>
    <s v="Elintarvikelaki (23/2006)"/>
    <x v="1"/>
    <s v="Pohjois-Pohjanmaa"/>
    <s v="alle 6001"/>
  </r>
  <r>
    <s v="Palvelut"/>
    <s v="PLupaus_Porvoonkaupunki_2021.xlsx"/>
    <s v="Porvoon kaupunki"/>
    <s v="Eläinperäisten elintarvikkeiden sisämarkkinatuonti"/>
    <s v="Elintarvikkeiden maahantuonti muista EU-maista."/>
    <x v="130"/>
    <x v="1"/>
    <x v="3"/>
    <s v="Myöhemmin"/>
    <s v="Vain elinkeinotoimintaa harjoittaville"/>
    <s v="Digitalisoinnin kehittäminen valtion tietojärjestelmässä on riippuvainen valtion panostuksista."/>
    <s v="Elintarvikelaki (23/2006)"/>
    <x v="1"/>
    <s v="Uusimaa"/>
    <s v="40 001 - 100 000"/>
  </r>
  <r>
    <s v="Palvelut"/>
    <s v="PLupaus_Helsinginkaupunki_2021.xlsx"/>
    <s v="Helsingin kaupunki"/>
    <s v="Ilmoitus haaskalle viedyn sivutuotteen määrästä"/>
    <m/>
    <x v="131"/>
    <x v="1"/>
    <x v="2"/>
    <m/>
    <m/>
    <s v="Pieni volyymi"/>
    <s v="Elintarvikelaki (23/2006)"/>
    <x v="1"/>
    <s v="Uusimaa"/>
    <s v="yli 100 000"/>
  </r>
  <r>
    <s v="Palvelut"/>
    <s v="Plupaus_2021_Oulun kaupunki.xlsx"/>
    <s v="Oulun kaupunki"/>
    <s v="Ilmoitus haaskalle viedyn sivutuotteen määrästä"/>
    <s v="Haaskanpitäjän tulee ilmoittaa kaupungineläinlääkärille kuukausittain haaskapaikalle viemänsä sivutuote ja sen määrä."/>
    <x v="131"/>
    <x v="1"/>
    <x v="3"/>
    <s v="Myöhemmin"/>
    <s v="Myös luonnollisille henkilöille"/>
    <m/>
    <s v="Elintarvikelaki (23/2006)"/>
    <x v="1"/>
    <s v="Pohjois-Pohjanmaa"/>
    <s v="yli 100 000"/>
  </r>
  <r>
    <s v="Palvelut"/>
    <s v="PLupaus_Porvoonkaupunki_2021.xlsx"/>
    <s v="Porvoon kaupunki"/>
    <s v="Ilmoitus haaskalle viedyn sivutuotteen määrästä"/>
    <s v="Haaskanpitäjän tulee ilmoittaa kaupungineläinlääkärille kuukausittain haaskapaikalle viemänsä sivutuote ja sen määrä."/>
    <x v="131"/>
    <x v="1"/>
    <x v="2"/>
    <s v="Myöhemmin"/>
    <s v="Myös luonnollisille henkilöille"/>
    <s v="Valtion vastuulla oleva tehtävä, johon liittyviä tehtäviä kunnan viranhaltijat hoitavat. Kunta ei vastaa palvelujen digitalisoinnista."/>
    <s v="Elintarvikelaki (23/2006)"/>
    <x v="1"/>
    <s v="Uusimaa"/>
    <s v="40 001 - 100 000"/>
  </r>
  <r>
    <s v="Palvelut"/>
    <s v="PLupaus_Pyhäjärvi_2021.xlsx"/>
    <s v="Pyhäjärven kaupunki"/>
    <s v="Ilmoitus haaskalle viedyn sivutuotteen määrästä"/>
    <m/>
    <x v="131"/>
    <x v="1"/>
    <x v="3"/>
    <s v="Q4/2022"/>
    <s v="Myös luonnollisille henkilöille"/>
    <m/>
    <s v="Elintarvikelaki (23/2006)"/>
    <x v="1"/>
    <s v="Pohjois-Pohjanmaa"/>
    <s v="alle 6001"/>
  </r>
  <r>
    <s v="Palvelut"/>
    <s v="Plupaus_2021_Turun kaupunki.xlsx"/>
    <s v="Turun kaupunki"/>
    <s v="Ilmoitus haaskalle viedyn sivutuotteen määrästä"/>
    <s v="Haaskanpitäjän tulee ilmoittaa kaupungineläinlääkärille kuukausittain haaskapaikalle viemänsä sivutuote ja sen määrä."/>
    <x v="131"/>
    <x v="1"/>
    <x v="2"/>
    <s v="Myöhemmin"/>
    <s v="Myös luonnollisille henkilöille"/>
    <s v="Järjestelmän valmistelu joko valtakunnallisesti tai paikallisesti"/>
    <s v="Elintarvikelaki (23/2006)"/>
    <x v="1"/>
    <s v="Varsinais-Suomi"/>
    <s v="yli 100 000"/>
  </r>
  <r>
    <s v="Palvelut"/>
    <s v="PLupaus_Helsinginkaupunki_2021.xlsx"/>
    <s v="Helsingin kaupunki"/>
    <s v="Ympäristönsuojelulain 120 §:n mukainen ilmoitus poikkeuksellisesta tilanteesta tai"/>
    <s v="Poikkeuksellista tilannetta koskeva ilmoitus on tehtävä viipymättä ilmoitus ympäristönsuojeluviranomaiselle, jos siitä voi aiheutua ympäristön pilaantumisen vaaraa tai jätteen määrän tai ominaisuuksien vuoksi tavanomaisesta poikkeavia toimia jätehuollossa. Velvoite koskee kaikkia toimijoita."/>
    <x v="132"/>
    <x v="1"/>
    <x v="3"/>
    <m/>
    <s v="Myös luonnollisille henkilöille"/>
    <m/>
    <s v="Ympäristönsuojelulaki (527/2014)"/>
    <x v="1"/>
    <s v="Uusimaa"/>
    <s v="yli 100 000"/>
  </r>
  <r>
    <s v="Palvelut"/>
    <s v="PLupaus_Helsinginkaupunki_2021.xlsx"/>
    <s v="Helsingin kaupunki"/>
    <s v="Ympäristönsuojelulain 123 §:n mukainen ilmoitus poikkeuksellisesta tilanteesta luvanvaraisessa, ilmoituksenvaraisessa tai rekisteröitävässä toiminnassa"/>
    <s v="Poikkeuksellista tilannetta koskeva ilmoitus on tehtävä viipymättä ilmoitus ympäristönsuojeluviranomaiselle, jos siitä voi aiheutua ympäristön pilaantumisen vaaraa tai jätteen määrän tai ominaisuuksien vuoksi tavanomaisesta poikkeavia toimia jätehuollossa. Velvoite koskee luvanvaraista, ilmotuksenvaraista ja rekisteröitävää toimintaa."/>
    <x v="132"/>
    <x v="1"/>
    <x v="4"/>
    <m/>
    <m/>
    <m/>
    <s v="Ympäristönsuojelulaki (527/2014)"/>
    <x v="1"/>
    <s v="Uusimaa"/>
    <s v="yli 100 000"/>
  </r>
  <r>
    <s v="Palvelut"/>
    <s v="PLupaus_Pyhäjärvi_2021.xlsx"/>
    <s v="Pyhäjärven kaupunki"/>
    <s v="Ilmoitus poikkeuksellisesta tilanteesta (lannan levitys), ympäristönsuojelu"/>
    <m/>
    <x v="133"/>
    <x v="1"/>
    <x v="0"/>
    <s v="Q4/2022"/>
    <s v="Myös luonnollisille henkilöille"/>
    <m/>
    <m/>
    <x v="1"/>
    <s v="Pohjois-Pohjanmaa"/>
    <s v="alle 6001"/>
  </r>
  <r>
    <s v="Palvelut"/>
    <s v="Plupaus_Kuopio_2021.xlsx"/>
    <s v="Kuopion kaupunki"/>
    <s v="Ilmoitus talousveden toimittamisesta tai käytöstä vedenjakelualueella"/>
    <s v="Toiminnanharjoittajan on tehtävä ilmoitus kunnan terveydensuojeluviranomaiselle talousveden toimittamisesta tai käyttämisestä vedenjakelualueella."/>
    <x v="134"/>
    <x v="1"/>
    <x v="3"/>
    <s v="Q4/2022"/>
    <s v="Vain elinkeinotoimintaa harjoittaville"/>
    <m/>
    <s v="Terveydensuojelulaki (763/1994)"/>
    <x v="1"/>
    <s v="Pohjois-Savo"/>
    <s v="yli 100 000"/>
  </r>
  <r>
    <s v="Palvelut"/>
    <s v="Plupaus_Mikkeli_2020.xlsx"/>
    <s v="Mikkelin kaupunki"/>
    <s v="Ilmoitus tilapäismajoituksesta"/>
    <s v="Verkkosivuilta tulostettava lomake. Vastuutaho: Etelä-Savon Pelastuslaitos"/>
    <x v="135"/>
    <x v="1"/>
    <x v="0"/>
    <s v="Q4/2022"/>
    <s v="Myös luonnollisille henkilöille"/>
    <s v="Tavoitteena on valtakunnallinen sovellus vuoden 2022 loppuun mennessä. Aikatulu on haasteellinen ja maakuntauudistus vaikuttaa asiaan myös."/>
    <m/>
    <x v="1"/>
    <s v="Etelä-Savo"/>
    <s v="40 001 - 100 000"/>
  </r>
  <r>
    <s v="Palvelut"/>
    <s v="Plupaus_ALAVUS_2020.xlsx"/>
    <s v="Alavuden kaupunki"/>
    <s v="Ilmoitus toiminnan keskeyttämisestä tai lopettamisesta"/>
    <s v="Elintarvikehuoneiston toiminnan keskeyttämisestä tai toiminnan lopettamisesta on viivytyksettä ilmoitettava valvontaviranomaiselle."/>
    <x v="136"/>
    <x v="1"/>
    <x v="0"/>
    <s v="Q4/2021"/>
    <m/>
    <m/>
    <m/>
    <x v="1"/>
    <s v="Pohjois-Pohjanmaa"/>
    <s v="alle 6001"/>
  </r>
  <r>
    <s v="Palvelut"/>
    <s v="Plupaus_Mikkeli_2020.xlsx"/>
    <s v="Mikkelin kaupunki"/>
    <s v="Ilmoitus toimijan vaihtumisesta, toiminnan keskeyttämisestä tai lopettamisesta"/>
    <s v="Sähköisellä tunnistautumisella varustettu lomake, joka käsitellään kokonaan sähköisesti Fujitsun CaseM -järjestelmässä. Vastuu: Terveysvalvonta"/>
    <x v="136"/>
    <x v="1"/>
    <x v="2"/>
    <s v="Q4/2021"/>
    <s v="Myös luonnollisille henkilöille"/>
    <s v="VATI-kohdetietojärjestelmän kehittäjät eivät toteuta Suomi.fi kautta täytettävien sähköisten lomakeiden käyttöönottoa jo vuonna 2021."/>
    <m/>
    <x v="1"/>
    <s v="Etelä-Savo"/>
    <s v="40 001 - 100 000"/>
  </r>
  <r>
    <s v="Palvelut"/>
    <s v="PLupaus_Pyhäjärvi_2021.xlsx"/>
    <s v="Pyhäjärven kaupunki"/>
    <s v="Ilmoitus vesirakennustyöstä"/>
    <m/>
    <x v="137"/>
    <x v="1"/>
    <x v="3"/>
    <s v="Q4/2022"/>
    <s v="Myös luonnollisille henkilöille"/>
    <m/>
    <m/>
    <x v="1"/>
    <s v="Pohjois-Pohjanmaa"/>
    <s v="alle 6001"/>
  </r>
  <r>
    <s v="Palvelut"/>
    <s v="Plupaus_2021_Turun kaupunki.xlsx"/>
    <s v="Turun kaupunki"/>
    <s v="Ilmoitus vesirakennustyöstä"/>
    <s v="Ruoppausilmoitus"/>
    <x v="137"/>
    <x v="1"/>
    <x v="0"/>
    <s v="Myöhemmin"/>
    <s v="Myös luonnollisille henkilöille"/>
    <s v="ELY-keskus käsittelee luvat, valtion ys-viranomaisen lomake ollut"/>
    <m/>
    <x v="1"/>
    <s v="Varsinais-Suomi"/>
    <s v="yli 100 000"/>
  </r>
  <r>
    <s v="Palvelut"/>
    <s v="PLupaus_Helsinginkaupunki_2021.xlsx"/>
    <s v="Helsingin kaupunki"/>
    <s v="Kasvatus ja koulutus, ilmoitus yksityisten varhaiskasvatuspalvelujen tuottamisesta"/>
    <s v="Yksityisen palveluntuottajan on varhaiskasvatuslain mukaan ilmoitettava palvelustaan kunnalle ennen toiminnan aloittamista. Ilmoitus tehdään lomakkeella Ilmoitus yksityisten varhaiskasvatuspalvelun tuottamisesta. Lomakkeeseen lisätään toimipaikkaa, palveluntuottajaa ja vastuuhenkilöä koskevat liitteet."/>
    <x v="138"/>
    <x v="1"/>
    <x v="4"/>
    <m/>
    <s v="Vain elinkeinotoimintaa harjoittaville"/>
    <m/>
    <m/>
    <x v="1"/>
    <s v="Uusimaa"/>
    <s v="yli 100 000"/>
  </r>
  <r>
    <s v="Palvelut"/>
    <s v="Plupaus_ALAVUS_2020.xlsx"/>
    <s v="Alavuden kaupunki"/>
    <s v="Terveydensuojelulain mukainen lomake eläintenpito asemakaava-alueella ja muualla taajaan asutulla alueella"/>
    <s v="Toimija ilmoittaa eläinten pidosta asemakaava-alueella tai muualla taajaan asutulla alueella."/>
    <x v="139"/>
    <x v="1"/>
    <x v="0"/>
    <s v="Q1/2022"/>
    <m/>
    <m/>
    <s v="Ympäristönsuojelulaki (527/2014)"/>
    <x v="1"/>
    <s v="Pohjois-Pohjanmaa"/>
    <s v="alle 6001"/>
  </r>
  <r>
    <s v="Palvelut"/>
    <s v="Plupaus_ALAVUS_2020.xlsx"/>
    <s v="Alavuden kaupunki"/>
    <s v="Terveydensuojelulain mukainen lomake työtila asuinrakennuksessa tai -alueella"/>
    <s v="Toimija ilmoittaa työtilasta asuinrakennuksessa tai asuinalueella."/>
    <x v="139"/>
    <x v="1"/>
    <x v="0"/>
    <s v="Q1/2022"/>
    <m/>
    <m/>
    <s v="Ympäristönsuojelulaki (527/2014)"/>
    <x v="1"/>
    <s v="Pohjois-Pohjanmaa"/>
    <s v="alle 6001"/>
  </r>
  <r>
    <s v="Palvelut"/>
    <s v="Plupaus_ALAVUS_2020.xlsx"/>
    <s v="Alavuden kaupunki"/>
    <s v="Terveydensuojelulain mukainen lomake uimaranta"/>
    <s v="Ilmoitus uuden uimarannan perustamisesta/käyttöönotosta tai toiminnan/tilojen olennaisesta muutoksesta."/>
    <x v="139"/>
    <x v="1"/>
    <x v="0"/>
    <s v="Q1/2022"/>
    <m/>
    <m/>
    <s v="Ympäristönsuojelulaki (527/2014)"/>
    <x v="1"/>
    <s v="Pohjois-Pohjanmaa"/>
    <s v="alle 6001"/>
  </r>
  <r>
    <s v="Palvelut"/>
    <s v="Plupaus_ALAVUS_2020.xlsx"/>
    <s v="Alavuden kaupunki"/>
    <s v="Terveydensuojelulain mukainen lomake  yleislomake"/>
    <s v="Yleislomake ilmoittamista varten."/>
    <x v="139"/>
    <x v="1"/>
    <x v="0"/>
    <s v="Q1/2022"/>
    <m/>
    <m/>
    <s v="Ympäristönsuojelulaki (527/2014)"/>
    <x v="1"/>
    <s v="Pohjois-Pohjanmaa"/>
    <s v="alle 6001"/>
  </r>
  <r>
    <s v="Palvelut"/>
    <s v="Plupaus_Luonnonvarakeskus_2020.xlsx"/>
    <s v="Luonnonvarakeskus"/>
    <s v="Elintarvikekuljetuskaluston (ATP) sertifiointi"/>
    <s v="ATP-todistus on kuljetusvälineen rekisteröintimaan viranomaisen antama todistus siitä, että kuljetusväline on ATP-sopimuksen vaatimusten mukainen."/>
    <x v="140"/>
    <x v="0"/>
    <x v="2"/>
    <s v="Q4/2021"/>
    <s v="Vain elinkeinotoimintaa harjoittaville"/>
    <s v="Suoritteesta peritään omakustannusarvon mukaan määräytyvän kiinteä hinta, joka ei mahdollista palvelun digitalisoimista."/>
    <m/>
    <x v="0"/>
    <s v="Ympäristöministeriö"/>
    <s v=""/>
  </r>
  <r>
    <s v="Palvelut"/>
    <s v="Plupaus_ALAVUS_2020.xlsx"/>
    <s v="Alavuden kaupunki"/>
    <s v="Terveydensuojelulain mukainen lomake toiminnanharjoittajan vaihtuminen"/>
    <s v="Ilmoitus toiminnan harjoittajan vaihtumisesta."/>
    <x v="139"/>
    <x v="1"/>
    <x v="0"/>
    <s v="Q1/2022"/>
    <m/>
    <m/>
    <s v="Ympäristönsuojelulaki (527/2014)"/>
    <x v="1"/>
    <s v="Pohjois-Pohjanmaa"/>
    <s v="alle 6001"/>
  </r>
  <r>
    <s v="Palvelut"/>
    <s v="Plupaus_ALAVUS_2020.xlsx"/>
    <s v="Alavuden kaupunki"/>
    <s v="Terveydensuojelulain mukainen lomake koulu oppilaitos"/>
    <s v="Ilmoitus uuden koulutus-/opetustilan perustamisesta, käyttöönotosta tai toiminnan/tilojen olennaisesta muutoksesta."/>
    <x v="139"/>
    <x v="1"/>
    <x v="0"/>
    <s v="Q4/2021"/>
    <m/>
    <m/>
    <s v="Ympäristönsuojelulaki (527/2014)"/>
    <x v="1"/>
    <s v="Pohjois-Pohjanmaa"/>
    <s v="alle 6001"/>
  </r>
  <r>
    <s v="Palvelut"/>
    <s v="Plupaus_ALAVUS_2020.xlsx"/>
    <s v="Alavuden kaupunki"/>
    <s v="Terveydensuojelulain mukainen lomake päiväkoti"/>
    <s v="Ilmoitus uudenpäiväkotitilan perustamisesta, käyttöönotosta tai toiminnan/tilojen olennaisesta muutoksesta."/>
    <x v="139"/>
    <x v="1"/>
    <x v="0"/>
    <s v="Q4/2021"/>
    <m/>
    <m/>
    <s v="Ympäristönsuojelulaki (527/2014)"/>
    <x v="1"/>
    <s v="Pohjois-Pohjanmaa"/>
    <s v="alle 6001"/>
  </r>
  <r>
    <s v="Palvelut"/>
    <s v="Plupaus_ALAVUS_2020.xlsx"/>
    <s v="Alavuden kaupunki"/>
    <s v="Terveydensuojelulain mukainen lomake uimahalli kylpylä uu allastila"/>
    <s v="Ilmoitus uuden uimahallin, kylpylän tai muun allastilan perustamisesta, käyttöönotosta tai toiminnan/tilojen olennaisesta muutoksesta."/>
    <x v="139"/>
    <x v="1"/>
    <x v="0"/>
    <s v="Q4/2021"/>
    <m/>
    <m/>
    <s v="Ympäristönsuojelulaki (527/2014)"/>
    <x v="1"/>
    <s v="Pohjois-Pohjanmaa"/>
    <s v="alle 6001"/>
  </r>
  <r>
    <s v="Palvelut"/>
    <s v="Plupaus_ALAVUS_2020.xlsx"/>
    <s v="Alavuden kaupunki"/>
    <s v="Terveydensuojelulain mukainen lomake lastenkoti vanhainkoti muu sosiaalialan huoneisto"/>
    <s v="Ilmoitus uuden lastenkodin, vanhainkodin tai muun sosiaalialan huoneiston perustamisesta, käyttöönotosta tai toiminnan/tilojen olennaisesta muutoksesta."/>
    <x v="139"/>
    <x v="1"/>
    <x v="0"/>
    <s v="Q4/2021"/>
    <m/>
    <m/>
    <s v="Ympäristönsuojelulaki (527/2014)"/>
    <x v="1"/>
    <s v="Pohjois-Pohjanmaa"/>
    <s v="alle 6001"/>
  </r>
  <r>
    <s v="Palvelut"/>
    <s v="Plupaus_ALAVUS_2020.xlsx"/>
    <s v="Alavuden kaupunki"/>
    <s v="Terveydensuojelulain mukainen lomake solarium liitelomake"/>
    <s v="Ilmoitus uuden kauneus- tai jalkahoitolan, tatuointiliikkeen, solariumin tms. perustamisesta, käyttöönotosta tai toiminnan/tilojen olennaisesta muutoksesta."/>
    <x v="139"/>
    <x v="1"/>
    <x v="0"/>
    <s v="Q4/2021"/>
    <m/>
    <m/>
    <s v="Ympäristönsuojelulaki (527/2014)"/>
    <x v="1"/>
    <s v="Pohjois-Pohjanmaa"/>
    <s v="alle 6001"/>
  </r>
  <r>
    <s v="Palvelut"/>
    <s v="Plupaus_ALAVUS_2020.xlsx"/>
    <s v="Alavuden kaupunki"/>
    <s v="Terveydensuojelulain mukainen lomake kokoontumishuoneisto liikuntatila kuntosali"/>
    <s v="Ilmoitus uuden julkisen huvi- tai kokoontumishuoneiston, liikuntatilan, kuntosalin tms. perustamisesta, käyttöönotosta tai toiminnan/tilojen olennaisesta muutoksesta."/>
    <x v="139"/>
    <x v="1"/>
    <x v="0"/>
    <s v="Q4/2021"/>
    <m/>
    <m/>
    <s v="Ympäristönsuojelulaki (527/2014)"/>
    <x v="1"/>
    <s v="Pohjois-Pohjanmaa"/>
    <s v="alle 6001"/>
  </r>
  <r>
    <s v="Palvelut"/>
    <s v="RUOKAVIRASTO-#1460879-v1-Palvelulupaus_2021_Ruokavirasto.XLSX"/>
    <s v="Ruokavirasto"/>
    <s v="Elintarvikeyrityksen hakemukset"/>
    <s v="Toimijat hakevat hyväksyntää tuotteille tai toiminnan muutoksille. Tuotteiden hyväksynnän osalta nykyinen toteutustaso riittävä."/>
    <x v="141"/>
    <x v="0"/>
    <x v="0"/>
    <m/>
    <s v="Myös luonnollisille henkilöille"/>
    <m/>
    <s v=""/>
    <x v="0"/>
    <s v="Maa- ja metsätalousministeriö"/>
    <s v=""/>
  </r>
  <r>
    <s v="Palvelut"/>
    <s v="RUOKAVIRASTO-#1460879-v1-Palvelulupaus_2021_Ruokavirasto.XLSX"/>
    <s v="Ruokavirasto"/>
    <s v="Elintarvikeyrityksen ilmoitukset"/>
    <s v="Toimijat tekevät ilmoituksen tuotteen markkinoille tulosta tai markkinoilta poistosta, tai toiminnan muutoksesta"/>
    <x v="142"/>
    <x v="1"/>
    <x v="0"/>
    <s v="Q4/2021"/>
    <s v="Myös luonnollisille henkilöille"/>
    <m/>
    <s v=""/>
    <x v="0"/>
    <s v="Maa- ja metsätalousministeriö"/>
    <s v=""/>
  </r>
  <r>
    <s v="Palvelut"/>
    <s v="RUOKAVIRASTO-#1460879-v1-Palvelulupaus_2021_Ruokavirasto.XLSX"/>
    <s v="Ruokavirasto"/>
    <s v="Elintarvikeyrityksen laboratoriopalvelut"/>
    <s v="Asiakas täyttää sähköisen lähetteen näytteen lähettämisen yhteydessä"/>
    <x v="143"/>
    <x v="1"/>
    <x v="0"/>
    <s v="Myöhemmin"/>
    <s v="Vain elinkeinotoimintaa harjoittaville"/>
    <s v="Resurssien puute"/>
    <s v=""/>
    <x v="0"/>
    <s v="Maa- ja metsätalousministeriö"/>
    <s v=""/>
  </r>
  <r>
    <s v="Palvelut"/>
    <s v="RUOKAVIRASTO-#1460879-v1-Palvelulupaus_2021_Ruokavirasto.XLSX"/>
    <s v="Ruokavirasto"/>
    <s v="Elintarvikeyrityksen tuet"/>
    <s v="Toimijat, kuten yritykset, kunnat ja yhteisöt, voivat hakea tukea elintarvikkeisiin liityvään toimintansa (esim. myynti, raaka-aineiden kuljetus, suurkeittiötoiminta, varastointi) harjoittamiseen"/>
    <x v="144"/>
    <x v="6"/>
    <x v="0"/>
    <s v="Myöhemmin"/>
    <s v="Vain elinkeinotoimintaa harjoittaville"/>
    <s v="Resurssien puute"/>
    <s v=""/>
    <x v="0"/>
    <s v="Maa- ja metsätalousministeriö"/>
    <s v=""/>
  </r>
  <r>
    <s v="Palvelut"/>
    <s v="Plupaus_ALAVUS_2020.xlsx"/>
    <s v="Alavuden kaupunki"/>
    <s v="Terveydensuojelulain mukainen lomake hotelli ja muu vastaava majoitushuoneisto"/>
    <s v="Ilmoitus uuden hotellin ja muun vastaavan majoitushuoneiston perustamisesta, käyttöönotosta tai toiminnan/tilojen olennaisesta muutoksesta."/>
    <x v="139"/>
    <x v="1"/>
    <x v="0"/>
    <s v="Q4/2021"/>
    <m/>
    <m/>
    <s v="Ympäristönsuojelulaki (527/2014)"/>
    <x v="1"/>
    <s v="Pohjois-Pohjanmaa"/>
    <s v="alle 6001"/>
  </r>
  <r>
    <s v="Palvelut"/>
    <s v="Plupaus_ALAVUS_2020.xlsx"/>
    <s v="Alavuden kaupunki"/>
    <s v="Terveydensuojelulain mukainen lomake loma-asuntojen liitelomake"/>
    <s v="Liite ilmoitukseen toiminnanharjoittajan uudesta loma-asunnosta."/>
    <x v="139"/>
    <x v="1"/>
    <x v="0"/>
    <s v="Q4/2021"/>
    <m/>
    <m/>
    <s v="Ympäristönsuojelulaki (527/2014)"/>
    <x v="1"/>
    <s v="Pohjois-Pohjanmaa"/>
    <s v="alle 6001"/>
  </r>
  <r>
    <s v="Palvelut"/>
    <s v="Plupaus_ALAVUS_2020.xlsx"/>
    <s v="Alavuden kaupunki"/>
    <s v="Terveydensuojelulain mukainen lomake yleinen sauna"/>
    <s v="Ilmoitus uuden yleisen saunan perustamisesta/käyttöönotosta tai olennaisesta muutoksesta."/>
    <x v="139"/>
    <x v="1"/>
    <x v="0"/>
    <s v="Q4/2021"/>
    <m/>
    <m/>
    <s v="Ympäristönsuojelulaki (527/2014)"/>
    <x v="1"/>
    <s v="Pohjois-Pohjanmaa"/>
    <s v="alle 6001"/>
  </r>
  <r>
    <s v="Palvelut"/>
    <s v="Plupaus_2021_Huittisten kaupunki.xlsx"/>
    <s v="Huittisten kaupunki"/>
    <s v="Ympäristönsuojelun luvat ja ilmoitukset"/>
    <s v="Etelä-Satakunnan ympäristötoimisto on toimijana.  Toimintaan kuuluu seuraavat toimet ja niihin liittyvät luvat:  ympäristön pilaantumisen valvonta ja ennaltaehkäisy, ympäristöluvat, jätehuollon, vesihuollon, ojitusasioiden, vesirakentamisen ja maa-ainesten oton lupa- ja valvontatehtävät, maasto- ja vesiliikenteen lupa-asiat, maisematyöluvat asemakaava-alueilla, ajoneuvojen siirtotehtävät, luonnonmuistomerkkien rauhoittaminen"/>
    <x v="139"/>
    <x v="1"/>
    <x v="2"/>
    <s v="Q4/2022"/>
    <s v="Myös luonnollisille henkilöille"/>
    <m/>
    <s v="Ympäristönsuojelulaki (527/2014)"/>
    <x v="1"/>
    <s v="Satakunta"/>
    <s v="10 001 - 20 000"/>
  </r>
  <r>
    <s v="Palvelut"/>
    <s v="Plupaus_2021_Jyväskylän kaupunki_2021.xlsx"/>
    <s v="Jyväskylän kaupunki"/>
    <s v="KRP - Ympäristönsuojelun luvat: Ympäristösuojelulain mukainen yleinen ilmoiuts"/>
    <s v="Ympäristölupaa korvaava kevyempi ilmoitus"/>
    <x v="139"/>
    <x v="1"/>
    <x v="5"/>
    <m/>
    <s v="Myös luonnollisille henkilöille"/>
    <m/>
    <s v="Ympäristönsuojelulaki (527/2014)"/>
    <x v="1"/>
    <s v="Keski-Suomi"/>
    <s v="yli 100 000"/>
  </r>
  <r>
    <s v="Palvelut"/>
    <s v="Plupaus_Mikkeli_2020.xlsx"/>
    <s v="Mikkelin kaupunki"/>
    <s v="Ilmoitus ilotulitteiden varastoinnista myynnin yhteydessä"/>
    <s v="Verkkosivuilta tulostettava lomake. Vastuutaho: Etelä-Savon Pelastuslaitos"/>
    <x v="139"/>
    <x v="1"/>
    <x v="0"/>
    <s v="Q4/2022"/>
    <s v="Myös luonnollisille henkilöille"/>
    <s v="Tavoitteena on valtakunnallinen sovellus vuoden 2022 loppuun mennessä. Aikatulu on haasteellinen ja maakuntauudistus vaikuttaa asiaan myös."/>
    <s v="Ympäristönsuojelulaki (527/2014)"/>
    <x v="1"/>
    <s v="Etelä-Savo"/>
    <s v="40 001 - 100 000"/>
  </r>
  <r>
    <s v="Palvelut"/>
    <s v="Plupaus_2021_Oulun kaupunki.xlsx"/>
    <s v="Oulun kaupunki"/>
    <s v="Ympäristönsuojelu, ympäristöluvat ja ilmoitukset"/>
    <s v="Ympäristölupa"/>
    <x v="139"/>
    <x v="1"/>
    <x v="0"/>
    <s v="Q4/2021"/>
    <s v="Vain elinkeinotoimintaa harjoittaville"/>
    <s v="Tulossa ePermitiin"/>
    <s v="Ympäristönsuojelulaki (527/2014)"/>
    <x v="1"/>
    <s v="Pohjois-Pohjanmaa"/>
    <s v="yli 100 000"/>
  </r>
  <r>
    <s v="Palvelut"/>
    <s v="RUOKAVIRASTO-#1460879-v1-Palvelulupaus_2021_Ruokavirasto.XLSX"/>
    <s v="Ruokavirasto"/>
    <s v="Eläimet - 3. maa viennin aloittaminen"/>
    <m/>
    <x v="145"/>
    <x v="1"/>
    <x v="4"/>
    <m/>
    <m/>
    <m/>
    <s v=""/>
    <x v="0"/>
    <s v="Maa- ja metsätalousministeriö"/>
    <s v=""/>
  </r>
  <r>
    <s v="Palvelut"/>
    <s v="RUOKAVIRASTO-#1460879-v1-Palvelulupaus_2021_Ruokavirasto.XLSX"/>
    <s v="Ruokavirasto"/>
    <s v="Eläimet - 3. maa viennin harjoittaminen"/>
    <m/>
    <x v="146"/>
    <x v="1"/>
    <x v="4"/>
    <m/>
    <m/>
    <m/>
    <s v=""/>
    <x v="0"/>
    <s v="Maa- ja metsätalousministeriö"/>
    <s v=""/>
  </r>
  <r>
    <s v="Palvelut"/>
    <s v="RUOKAVIRASTO-#1460879-v1-Palvelulupaus_2021_Ruokavirasto.XLSX"/>
    <s v="Ruokavirasto"/>
    <s v="Eläimet - Tuonnin aloittaminen sisämarkkinat"/>
    <s v="Toimija rekisteröityy sisämarkkinakaupan toimijaksi. Uuden eläintautilain astuessa voimaan poistuu toimijan velvoite rekisteröityä sisämarkkinakaupan toimijaksi. Nykyinen toteutustaso riittävä."/>
    <x v="147"/>
    <x v="1"/>
    <x v="2"/>
    <m/>
    <s v="Myös luonnollisille henkilöille"/>
    <m/>
    <s v=""/>
    <x v="0"/>
    <s v="Maa- ja metsätalousministeriö"/>
    <s v=""/>
  </r>
  <r>
    <s v="Palvelut"/>
    <s v="RUOKAVIRASTO-#1460879-v1-Palvelulupaus_2021_Ruokavirasto.XLSX"/>
    <s v="Ruokavirasto"/>
    <s v="Eläimet - Tuonnin harjoittaminen sisämarkkinat"/>
    <s v="Toimija kirjaa tuontierät komission Traces -järjestelmään"/>
    <x v="148"/>
    <x v="1"/>
    <x v="5"/>
    <m/>
    <s v="Myös luonnollisille henkilöille"/>
    <m/>
    <s v=""/>
    <x v="0"/>
    <s v="Maa- ja metsätalousministeriö"/>
    <s v=""/>
  </r>
  <r>
    <s v="Palvelut"/>
    <s v="RUOKAVIRASTO-#1460879-v1-Palvelulupaus_2021_Ruokavirasto.XLSX"/>
    <s v="Ruokavirasto"/>
    <s v="Eläimet - Tuonti - 3. maa tuonnin harjoittaminen"/>
    <s v="Toimija hakee tuontiluvan tietyille tuotteille kolmasmaatuontiin. Toimija ilmoittaa kaikista rajatarkastuksen vaatimista tuontieristä Traces -järjestelmän kautta rajatarkastusasemille. Nykyinen toteutustaso riittävä."/>
    <x v="149"/>
    <x v="1"/>
    <x v="2"/>
    <m/>
    <s v="Myös luonnollisille henkilöille"/>
    <s v="Resurssien puute"/>
    <s v=""/>
    <x v="0"/>
    <s v="Maa- ja metsätalousministeriö"/>
    <s v=""/>
  </r>
  <r>
    <s v="Palvelut"/>
    <s v="RUOKAVIRASTO-#1460879-v1-Palvelulupaus_2021_Ruokavirasto.XLSX"/>
    <s v="Ruokavirasto"/>
    <s v="Eläimet - Viennin aloittaminen sisämarkkinat"/>
    <m/>
    <x v="150"/>
    <x v="1"/>
    <x v="4"/>
    <m/>
    <m/>
    <m/>
    <s v=""/>
    <x v="0"/>
    <s v="Maa- ja metsätalousministeriö"/>
    <s v=""/>
  </r>
  <r>
    <s v="Palvelut"/>
    <s v="RUOKAVIRASTO-#1460879-v1-Palvelulupaus_2021_Ruokavirasto.XLSX"/>
    <s v="Ruokavirasto"/>
    <s v="Eläimet - Viennin harjoittaminen sisämarkkinat"/>
    <s v="Asiakas täyttää sähköisen lähetteen näytteen lähettämisen yhteydessä"/>
    <x v="151"/>
    <x v="1"/>
    <x v="0"/>
    <s v="Q1/2021"/>
    <s v="Myös luonnollisille henkilöille"/>
    <m/>
    <s v=""/>
    <x v="0"/>
    <s v="Maa- ja metsätalousministeriö"/>
    <s v=""/>
  </r>
  <r>
    <s v="Palvelut"/>
    <s v="RUOKAVIRASTO-#1460879-v1-Palvelulupaus_2021_Ruokavirasto.XLSX"/>
    <s v="Ruokavirasto"/>
    <s v="Eläimistä saatavat sivutuotteet toiminnan aloittaminen"/>
    <s v="Toimija hakee rekisteröintiä tai hyväksyntää toiminnan aloittamista varten. Tällä hetkellä aikataulutettu Q4/2024"/>
    <x v="152"/>
    <x v="1"/>
    <x v="2"/>
    <s v="Myöhemmin"/>
    <s v="Myös luonnollisille henkilöille"/>
    <s v="Resurssien puute."/>
    <s v=""/>
    <x v="0"/>
    <s v="Maa- ja metsätalousministeriö"/>
    <s v=""/>
  </r>
  <r>
    <s v="Palvelut"/>
    <s v="RUOKAVIRASTO-#1460879-v1-Palvelulupaus_2021_Ruokavirasto.XLSX"/>
    <s v="Ruokavirasto"/>
    <s v="Eläimistä saatavat sivutuotteet toiminnan harjoittaminen"/>
    <s v="Toimija tekee lakisääteiset ilmoitukset sivutuotetoiminnasta"/>
    <x v="153"/>
    <x v="1"/>
    <x v="2"/>
    <s v="Myöhemmin"/>
    <s v="Myös luonnollisille henkilöille"/>
    <m/>
    <s v=""/>
    <x v="0"/>
    <s v="Maa- ja metsätalousministeriö"/>
    <s v=""/>
  </r>
  <r>
    <s v="Palvelut"/>
    <s v="PLupaus_Porvoonkaupunki_2021.xlsx"/>
    <s v="Porvoon kaupunki"/>
    <s v="Ympäristönsuojelu, ympäristöluvat ja ilmoitukset"/>
    <s v="Ympäristöluvat ja ilmoitukset"/>
    <x v="139"/>
    <x v="1"/>
    <x v="5"/>
    <m/>
    <s v="Myös luonnollisille henkilöille"/>
    <m/>
    <s v="Ympäristönsuojelulaki (527/2014)"/>
    <x v="1"/>
    <s v="Uusimaa"/>
    <s v="40 001 - 100 000"/>
  </r>
  <r>
    <s v="Palvelut"/>
    <s v="RUOKAVIRASTO-#1460879-v1-Palvelulupaus_2021_Ruokavirasto.XLSX"/>
    <s v="Ruokavirasto"/>
    <s v="Eläinlääkäreille tarjottavat laboratoriopalvelut"/>
    <s v="Toimija täyttää sähköisen lähetteen näytteen lähettämisen yhteydessä"/>
    <x v="154"/>
    <x v="0"/>
    <x v="0"/>
    <s v="Q1/2021"/>
    <s v="Myös luonnollisille henkilöille"/>
    <s v="Resurssien puute"/>
    <s v=""/>
    <x v="0"/>
    <s v="Maa- ja metsätalousministeriö"/>
    <s v=""/>
  </r>
  <r>
    <s v="Palvelut"/>
    <s v="RUOKAVIRASTO-#1460879-v1-Palvelulupaus_2021_Ruokavirasto.XLSX"/>
    <s v="Ruokavirasto"/>
    <s v="Eläinlääkärin ammatinharjoittaminen"/>
    <s v="Eläinlääkärin ammatinharjoittamiseen liittyvät toimet kuten laillistaminen ja väliaikaiset oikeudet. Nykyinen palveluntaso on riittävä."/>
    <x v="155"/>
    <x v="0"/>
    <x v="2"/>
    <m/>
    <s v="Myös luonnollisille henkilöille"/>
    <m/>
    <s v=""/>
    <x v="0"/>
    <s v="Maa- ja metsätalousministeriö"/>
    <s v=""/>
  </r>
  <r>
    <s v="Palvelut"/>
    <s v="Plupaus_Teuvan kunta_2020.xlsx"/>
    <s v="Teak Oy"/>
    <s v="Ympäristönsuojelu, ympäristöluvat ja ilmoitukset"/>
    <m/>
    <x v="139"/>
    <x v="1"/>
    <x v="0"/>
    <s v="Myöhemmin"/>
    <s v="Myös luonnollisille henkilöille"/>
    <s v="Palvelun tuottaa Suupohjan peruspalveluliikelaitokuntayhtymä, Toimii vastuu organisaationa"/>
    <s v="Ympäristönsuojelulaki (527/2014)"/>
    <x v="2"/>
    <s v="Etelä-Pohjanmaa"/>
    <s v="alle 6001"/>
  </r>
  <r>
    <s v="Palvelut"/>
    <s v="Plupaus_Teuvan kunta_2020.xlsx"/>
    <s v="Teak Oy"/>
    <s v="Terveydensuojelulain mukaiset ilmoitukset"/>
    <m/>
    <x v="139"/>
    <x v="1"/>
    <x v="0"/>
    <s v="Myöhemmin"/>
    <s v="Vain elinkeinotoimintaa harjoittaville"/>
    <s v="Palvelun tuottaa Suupohjan peruspalveluliikelaitokuntayhtymä, Toimii vastuu organisaationa"/>
    <s v="Ympäristönsuojelulaki (527/2014)"/>
    <x v="2"/>
    <s v="Etelä-Pohjanmaa"/>
    <s v="alle 6001"/>
  </r>
  <r>
    <s v="Palvelut"/>
    <s v="PLupaus_Pyhäjärvi_2021.xlsx"/>
    <s v="Pyhäjärven kaupunki"/>
    <s v="Ilmoitusmenettely rakennustyöstä"/>
    <m/>
    <x v="156"/>
    <x v="1"/>
    <x v="6"/>
    <m/>
    <s v="Myös luonnollisille henkilöille"/>
    <m/>
    <m/>
    <x v="1"/>
    <s v="Pohjois-Pohjanmaa"/>
    <s v="alle 6001"/>
  </r>
  <r>
    <s v="Palvelut"/>
    <s v="Plupaus_Mikkeli_2020.xlsx"/>
    <s v="Mikkelin kaupunki"/>
    <s v="Ilotulitteiden käyttölupa juhlissa ja tapahtumissa"/>
    <s v="Verkkosivuilta tulostettava lomake. Vastuutaho: Etelä-Savon Pelastuslaitos"/>
    <x v="157"/>
    <x v="1"/>
    <x v="0"/>
    <s v="Q4/2022"/>
    <s v="Myös luonnollisille henkilöille"/>
    <s v="Tavoitteena on valtakunnallinen sovellus vuoden 2022 loppuun mennessä. Aikatulu on haasteellinen ja maakuntauudistus vaikuttaa asiaan myös."/>
    <m/>
    <x v="1"/>
    <s v="Etelä-Savo"/>
    <s v="40 001 - 100 000"/>
  </r>
  <r>
    <s v="Palvelut"/>
    <s v="PLupaus_Helsinginkaupunki_2021.xlsx"/>
    <s v="Helsingin kaupunki"/>
    <s v="Huvivene- ja kalastussataman jätehuoltosuunnitelman hyväksyminen"/>
    <s v="Merenkulun ympäristönsuojelulain mukaan  huvivenesataman ja sellaisen kalastussataman, johon vuosittain purettu saalismäärä on alle 20 000 kilogrammaa on esitettävä jätehuoltosuunnitelma kunnan ympäristönsuojeluviranomaiselle arvioitavaksi ja hyväksyttäväksi."/>
    <x v="158"/>
    <x v="1"/>
    <x v="3"/>
    <m/>
    <m/>
    <m/>
    <s v="Merenkulun ympäristönsuojelulaki (1672/2009)"/>
    <x v="1"/>
    <s v="Uusimaa"/>
    <s v="yli 100 000"/>
  </r>
  <r>
    <s v="Palvelut"/>
    <s v="Plupaus_2021_Jyväskylän kaupunki_2021.xlsx"/>
    <s v="Jyväskylän kaupunki"/>
    <s v="KRP - Jätehuollon luvat: Muutoksen hakeminen jätemaksuun"/>
    <s v="Hekmus jätehuollon maksujen kohtuullistamisesta"/>
    <x v="158"/>
    <x v="1"/>
    <x v="5"/>
    <m/>
    <s v="Myös luonnollisille henkilöille"/>
    <m/>
    <s v="Jätelaki (646/2011)"/>
    <x v="1"/>
    <s v="Keski-Suomi"/>
    <s v="yli 100 000"/>
  </r>
  <r>
    <s v="Palvelut"/>
    <s v="PLupaus_Jämsä_2021.xlsx"/>
    <s v="Jämsän kaupunki"/>
    <s v="Jätehuolto - Kiinteistön omistajan vaihdos"/>
    <s v="Asiakas täyttää lomakkeen nettisivuilla"/>
    <x v="158"/>
    <x v="1"/>
    <x v="2"/>
    <s v="Myöhemmin"/>
    <s v="Myös luonnollisille henkilöille"/>
    <m/>
    <s v="Jätelaki (646/2011)"/>
    <x v="1"/>
    <s v="Keski-Suomi"/>
    <s v="20 001 - 40 000"/>
  </r>
  <r>
    <s v="Palvelut"/>
    <s v="PLupaus_Jämsä_2021.xlsx"/>
    <s v="Jämsän kaupunki"/>
    <s v="Jätehuolto - osoitteen muutos"/>
    <s v="Asiakas täyttää lomakkeen nettisivuilla"/>
    <x v="158"/>
    <x v="1"/>
    <x v="2"/>
    <s v="Myöhemmin"/>
    <s v="Myös luonnollisille henkilöille"/>
    <m/>
    <s v="Jätelaki (646/2011)"/>
    <x v="1"/>
    <s v="Keski-Suomi"/>
    <s v="20 001 - 40 000"/>
  </r>
  <r>
    <s v="Palvelut"/>
    <s v="PLupaus_Jämsä_2021.xlsx"/>
    <s v="Jämsän kaupunki"/>
    <s v="Jätehuolto - Jätemaksun kohtuullistaminen"/>
    <s v="Asiakas täyttää Word-lomakkeen ja lähettää sen sähköpostilla tai tulostettuna"/>
    <x v="158"/>
    <x v="1"/>
    <x v="0"/>
    <s v="Myöhemmin"/>
    <s v="Myös luonnollisille henkilöille"/>
    <m/>
    <s v="Jätelaki (646/2011)"/>
    <x v="1"/>
    <s v="Keski-Suomi"/>
    <s v="20 001 - 40 000"/>
  </r>
  <r>
    <s v="Palvelut"/>
    <s v="PLupaus_Vaasa_2021.xlsx"/>
    <s v="Vaasan kaupunki"/>
    <s v="Jätemaksun muutoshakemus"/>
    <s v="Ekomaksujen kohtuullistamishakemukset saapuvat meille joko kotisivun tai s-postin kautta. Hakemuksia tulee myös postitse."/>
    <x v="158"/>
    <x v="1"/>
    <x v="2"/>
    <s v="Myöhemmin"/>
    <s v="Myös luonnollisille henkilöille"/>
    <m/>
    <s v="Jätelaki (646/2011)"/>
    <x v="1"/>
    <s v="Pohjanmaa"/>
    <s v="40 001 - 100 000"/>
  </r>
  <r>
    <s v="Palvelut"/>
    <s v="RUOKAVIRASTO-#1460879-v1-Palvelulupaus_2021_Ruokavirasto.XLSX"/>
    <s v="Ruokavirasto"/>
    <s v="Eläinten jalostus"/>
    <s v="Toimija hakee eläinjalostustoimintalain mukaisia hyväksyntiä ja todistuksia. Nykyinen toteutustaso riittävä."/>
    <x v="159"/>
    <x v="1"/>
    <x v="2"/>
    <m/>
    <s v="Vain elinkeinotoimintaa harjoittaville"/>
    <m/>
    <s v=""/>
    <x v="0"/>
    <s v="Maa- ja metsätalousministeriö"/>
    <s v=""/>
  </r>
  <r>
    <s v="Palvelut"/>
    <s v="RUOKAVIRASTO-#1460879-v1-Palvelulupaus_2021_Ruokavirasto.XLSX"/>
    <s v="Ruokavirasto"/>
    <s v="Eläinten kuljetus"/>
    <s v="Toimija hakee lupaa eläinten kuljetuksiin liittyen (eläinkuljettajalupa, eläinkuljetusvälineen hyväksymistodistus sekä kuljettaja/hoitajan pätevyystodistus)"/>
    <x v="160"/>
    <x v="1"/>
    <x v="2"/>
    <s v="Q4/2022"/>
    <s v="Myös luonnollisille henkilöille"/>
    <s v="Alkavassa ILMO -hankkeessa toteutetaan sähköinen asiointi."/>
    <s v=""/>
    <x v="0"/>
    <s v="Maa- ja metsätalousministeriö"/>
    <s v=""/>
  </r>
  <r>
    <s v="Palvelut"/>
    <s v="RUOKAVIRASTO-#1460879-v1-Palvelulupaus_2021_Ruokavirasto.XLSX"/>
    <s v="Ruokavirasto"/>
    <s v="Eläinten pitäminen - Eläintuet"/>
    <s v="Eläinten pitäjä voi hakea tukea toiminnan harjoittamiseen. Suurin osa tukityypeistä on jo tällä hetkellä mahdollista hakea sähköisen asiointipalvelun (Vipu) kautta."/>
    <x v="161"/>
    <x v="6"/>
    <x v="0"/>
    <s v="Myöhemmin"/>
    <s v="Myös luonnollisille henkilöille"/>
    <s v="Haetaan parhaillaan tuottavuusrahaa. Mikäli tuottavuusrahaa ei saada, raha- ja toteuttajaresurssien puute."/>
    <s v=""/>
    <x v="0"/>
    <s v="Maa- ja metsätalousministeriö"/>
    <s v=""/>
  </r>
  <r>
    <s v="Palvelut"/>
    <s v="RUOKAVIRASTO-#1460879-v1-Palvelulupaus_2021_Ruokavirasto.XLSX"/>
    <s v="Ruokavirasto"/>
    <s v="Eläinten pidon aloittaminen - Eläintuet"/>
    <s v="Toimija hakee julkista rahoitusta toiminnan aloittamiseen."/>
    <x v="161"/>
    <x v="6"/>
    <x v="5"/>
    <m/>
    <s v="Myös luonnollisille henkilöille"/>
    <m/>
    <s v=""/>
    <x v="0"/>
    <s v="Maa- ja metsätalousministeriö"/>
    <s v=""/>
  </r>
  <r>
    <s v="Palvelut"/>
    <s v="RUOKAVIRASTO-#1460879-v1-Palvelulupaus_2021_Ruokavirasto.XLSX"/>
    <s v="Ruokavirasto"/>
    <s v="Eläinten pitäminen - Ilmoitukset"/>
    <s v="Toimija ilmoittaa eläinmääristä (nauta, lammas, vuohi ja sika), lakisääteinen ilmoitus"/>
    <x v="162"/>
    <x v="1"/>
    <x v="5"/>
    <m/>
    <s v="Myös luonnollisille henkilöille"/>
    <m/>
    <s v=""/>
    <x v="0"/>
    <s v="Maa- ja metsätalousministeriö"/>
    <s v=""/>
  </r>
  <r>
    <s v="Palvelut"/>
    <s v="RUOKAVIRASTO-#1460879-v1-Palvelulupaus_2021_Ruokavirasto.XLSX"/>
    <s v="Ruokavirasto"/>
    <s v="Eläinten pidon  lopettaminen - Ilmoitukset"/>
    <s v="Ilmoitus eläintenpidon lopettamisesta Eläintenpitäjä- ja pitopaikkarekisteriin"/>
    <x v="162"/>
    <x v="1"/>
    <x v="1"/>
    <m/>
    <s v="Myös luonnollisille henkilöille"/>
    <m/>
    <s v=""/>
    <x v="0"/>
    <s v="Maa- ja metsätalousministeriö"/>
    <s v=""/>
  </r>
  <r>
    <s v="Palvelut"/>
    <s v="RUOKAVIRASTO-#1460879-v1-Palvelulupaus_2021_Ruokavirasto.XLSX"/>
    <s v="Ruokavirasto"/>
    <s v="Eläinten pitäminen - Laboratoriopalvelut"/>
    <s v="Asiakas täyttää sähköisen lähetteen näytteen lähettämisen yhteydessä"/>
    <x v="163"/>
    <x v="0"/>
    <x v="0"/>
    <s v="Q1/2021"/>
    <s v="Myös luonnollisille henkilöille"/>
    <s v="Rahoitus epävarmaa"/>
    <s v=""/>
    <x v="0"/>
    <s v="Maa- ja metsätalousministeriö"/>
    <s v=""/>
  </r>
  <r>
    <s v="Palvelut"/>
    <s v="RUOKAVIRASTO-#1460879-v1-Palvelulupaus_2021_Ruokavirasto.XLSX"/>
    <s v="Ruokavirasto"/>
    <s v="Eläinten pitämiseen liittyvä toiminta - Ilmoitukset"/>
    <s v="Ilmoitus eläintenpidon aloittamisesta ja lopettamisesta vesiviljelyrekisteriin."/>
    <x v="164"/>
    <x v="1"/>
    <x v="2"/>
    <s v="Myöhemmin"/>
    <s v="Myös luonnollisille henkilöille"/>
    <s v="Rahan ja resurssien puute"/>
    <m/>
    <x v="0"/>
    <s v="Maa- ja metsätalousministeriö"/>
    <s v=""/>
  </r>
  <r>
    <s v="Palvelut"/>
    <s v="RUOKAVIRASTO-#1460879-v1-Palvelulupaus_2021_Ruokavirasto.XLSX"/>
    <s v="Ruokavirasto"/>
    <s v="Eläinten pitämiseen liittyvän toiminnan aloittaminen - Ilmoitukset"/>
    <s v="Ilmoitus eläintenpidon aloittamisesta Eläintenpitäjä- ja pitopaikkarekisteriin. "/>
    <x v="165"/>
    <x v="1"/>
    <x v="1"/>
    <m/>
    <s v="Myös luonnollisille henkilöille"/>
    <m/>
    <s v=""/>
    <x v="0"/>
    <s v="Maa- ja metsätalousministeriö"/>
    <s v=""/>
  </r>
  <r>
    <s v="Palvelut"/>
    <s v="RUOKAVIRASTO-#1460879-v1-Palvelulupaus_2021_Ruokavirasto.XLSX"/>
    <s v="Ruokavirasto"/>
    <s v="Eläinten pitämiseen liittyvän toiminnan aloittaminen - Luvat"/>
    <s v="Toimija hakee lupaa eläinten pitämiseen AVI:sta. Lupa tarvitaan, jos toimintamuotona on mm. sirkus, eläintarha tai eläinnäyttely. Tulevien lupahakemusten määrä 10 - 25 kpl vuosittain, joten palvelun nykyinen toteutustaso on riittävä"/>
    <x v="166"/>
    <x v="0"/>
    <x v="0"/>
    <m/>
    <s v="Vain elinkeinotoimintaa harjoittaville"/>
    <m/>
    <s v=""/>
    <x v="0"/>
    <s v="Maa- ja metsätalousministeriö"/>
    <s v=""/>
  </r>
  <r>
    <s v="Palvelut"/>
    <s v="RUOKAVIRASTO-#1460879-v1-Palvelulupaus_2021_Ruokavirasto.XLSX"/>
    <s v="Ruokavirasto"/>
    <s v="Eläinten tuonti - Laboratoriotutkimukset"/>
    <s v="Asiakas täyttää sähköisen lähetteen näytteen lähettämisen yhteydessä"/>
    <x v="167"/>
    <x v="0"/>
    <x v="0"/>
    <s v="Q1/2021"/>
    <s v="Myös luonnollisille henkilöille"/>
    <s v="Resurssien puute"/>
    <s v=""/>
    <x v="0"/>
    <s v="Maa- ja metsätalousministeriö"/>
    <s v=""/>
  </r>
  <r>
    <s v="Palvelut"/>
    <s v="RUOKAVIRASTO-#1460879-v1-Palvelulupaus_2021_Ruokavirasto.XLSX"/>
    <s v="Ruokavirasto"/>
    <s v="Eläinten välitys"/>
    <s v="Toimija ilmoittaa AVI:lle eläinvälitystoiminnan aloittamisesta ja lopettamisesta"/>
    <x v="168"/>
    <x v="1"/>
    <x v="2"/>
    <s v="Q4/2022"/>
    <s v="Vain elinkeinotoimintaa harjoittaville"/>
    <s v="Alkavassa ILMO -hankkeessa toteutetaan sähköinen asiointi."/>
    <s v=""/>
    <x v="0"/>
    <s v="Maa- ja metsätalousministeriö"/>
    <s v=""/>
  </r>
  <r>
    <s v="Palvelut"/>
    <s v="PLupaus_Vaasa_2021.xlsx"/>
    <s v="Vaasan kaupunki"/>
    <s v="Jätevesien käsittelyn poikkeamisilmoitus"/>
    <s v="Määräaikainen poikkeamismahdollisuus jäteveden puhdistusvaatimuksista"/>
    <x v="169"/>
    <x v="1"/>
    <x v="2"/>
    <m/>
    <s v="Myös luonnollisille henkilöille"/>
    <m/>
    <s v="Ympäristönsuojelulaki (527/2014)"/>
    <x v="1"/>
    <s v="Pohjanmaa"/>
    <s v="40 001 - 100 000"/>
  </r>
  <r>
    <s v="Palvelut"/>
    <s v="PLupaus_Helsinginkaupunki_2021.xlsx"/>
    <s v="Helsingin kaupunki"/>
    <s v="Ilmoitus keräystoiminnasta jätehuoltorekisteriin"/>
    <s v="Jätteen ammattimaista keräystä varten tarvitaan ilmoitus jätehuoltorekisteriin."/>
    <x v="170"/>
    <x v="1"/>
    <x v="2"/>
    <m/>
    <m/>
    <s v="Pieni volyymi"/>
    <s v="Jätelaki (646/2011)"/>
    <x v="1"/>
    <s v="Uusimaa"/>
    <s v="yli 100 000"/>
  </r>
  <r>
    <s v="Palvelut"/>
    <s v="Plupaus_2021_Jyväskylän kaupunki_2021.xlsx"/>
    <s v="Jyväskylän kaupunki"/>
    <s v="KRP - Ympäristönsuojelun luvat: Jätteen ammattimainen keräys"/>
    <s v="Ilmoitus jätteen ammattimaisesta keräyksestä."/>
    <x v="170"/>
    <x v="1"/>
    <x v="5"/>
    <m/>
    <s v="Myös luonnollisille henkilöille"/>
    <m/>
    <s v="Jätelaki (646/2011)"/>
    <x v="1"/>
    <s v="Keski-Suomi"/>
    <s v="yli 100 000"/>
  </r>
  <r>
    <s v="Palvelut"/>
    <s v="Plupaus_Kuopio_2021.xlsx"/>
    <s v="Kuopion kaupunki"/>
    <s v="Ilmoitus jätteen ammattimaisesta keräystoiminnasta jätehuoltorekisteriin (Jätelaki 100 §)"/>
    <s v="Ilmoitus jätteen ammattimaisesta keräystoiminnasta"/>
    <x v="170"/>
    <x v="1"/>
    <x v="2"/>
    <s v="Q4/2022"/>
    <s v="Vain elinkeinotoimintaa harjoittaville"/>
    <s v="Lomake on valtion suomi.fi palvelussa, johon linkki. Ei kunnan oma lomake"/>
    <s v="Jätelaki (646/2011)"/>
    <x v="1"/>
    <s v="Pohjois-Savo"/>
    <s v="yli 100 000"/>
  </r>
  <r>
    <s v="Palvelut"/>
    <s v="Plupaus_ARA_2021.xlsx"/>
    <s v="Asumisen rahoitus- ja kehittämiskeskus"/>
    <s v="Energia-avustukset"/>
    <s v="Avustuksen hakeminen asuinrakennusten energiatehokkuutta parantaviin korjaushankkeisiin"/>
    <x v="171"/>
    <x v="6"/>
    <x v="5"/>
    <m/>
    <s v="Myös luonnollisille henkilöille"/>
    <m/>
    <m/>
    <x v="0"/>
    <s v="Ympäristöministeriö"/>
    <s v=""/>
  </r>
  <r>
    <s v="Palvelut"/>
    <s v="Plupaus_ARA_2021.xlsx"/>
    <s v="Asumisen rahoitus- ja kehittämiskeskus"/>
    <s v="Energiatodistusrekisteri"/>
    <s v="Rekisteri energiatodistuksista ja niiden laatijoista"/>
    <x v="172"/>
    <x v="4"/>
    <x v="5"/>
    <m/>
    <s v="Myös luonnollisille henkilöille"/>
    <m/>
    <m/>
    <x v="0"/>
    <s v="Ympäristöministeriö"/>
    <s v=""/>
  </r>
  <r>
    <s v="Palvelut"/>
    <s v="Plupaus_Mikkeli_2020.xlsx"/>
    <s v="Mikkelin kaupunki"/>
    <s v="Ilmoitus jätteen ammattimaisesta keräystoiminnasta"/>
    <s v="Yritys-Suomi.fi sivuilta tulostettava lomake. Vastuualue: Ympäristöpalvelut"/>
    <x v="170"/>
    <x v="1"/>
    <x v="0"/>
    <s v="Q4/2022"/>
    <s v="Myös luonnollisille henkilöille"/>
    <s v="Kunnittain ei ole syytä lähteä rakentamaan erillisilä kuntakohtaisia sähköisiä järjestelmiä ympäristönsuojelulain mukaisille ilmoituksille vaan ympäristönsuojelun ilmoituksille pitäisi olla valtakunnallinen sähköinen portaali. Yhtenä vaihtoehtona on ottaa"/>
    <s v="Jätelaki (646/2011)"/>
    <x v="1"/>
    <s v="Etelä-Savo"/>
    <s v="40 001 - 100 000"/>
  </r>
  <r>
    <s v="Palvelut"/>
    <s v="Palvelulupaus_2021_Verohallinto.xlsx"/>
    <s v="Verohallinto"/>
    <s v="Ennakkoperintärekisteri"/>
    <s v="Ennakkoperintärekisteriin voi ilmoittautua ja rekisteröinnin päättää OmaVerossa. OmaVerossa rekisteriin voi ilmoittautua ja rekisteröinnin päättää ne, joilla on Y-tunnus."/>
    <x v="173"/>
    <x v="1"/>
    <x v="1"/>
    <m/>
    <s v="Vain elinkeinotoimintaa harjoittaville"/>
    <m/>
    <m/>
    <x v="0"/>
    <s v="Valtiovarainministeriö"/>
    <s v=""/>
  </r>
  <r>
    <s v="Palvelut"/>
    <s v="Plupaus_2021_Tulli.xlsx"/>
    <s v="Tulli"/>
    <s v="Ennakkoratkaisu"/>
    <s v="Voit hakea Tullista sitovan ennakkoratkaisun väylämaksusta sekä maahantuonnin arvonlisäverosta ja valmisteverotuslain soveltamisesta."/>
    <x v="174"/>
    <x v="1"/>
    <x v="2"/>
    <s v="Myöhemmin"/>
    <s v="Myös luonnollisille henkilöille"/>
    <m/>
    <m/>
    <x v="0"/>
    <s v="Valtiovarainministeriö"/>
    <s v=""/>
  </r>
  <r>
    <s v="Palvelut"/>
    <s v="Palvelulupaus_2021_Verohallinto.xlsx"/>
    <s v="Verohallinto"/>
    <s v="Ennakkoratkaisu"/>
    <s v="Yritykset ja yhteisöt voivat hakea eri verolajien ennakkoratkaisuja OmaVerossa."/>
    <x v="174"/>
    <x v="1"/>
    <x v="1"/>
    <m/>
    <s v="Myös luonnollisille henkilöille"/>
    <m/>
    <m/>
    <x v="0"/>
    <s v="Valtiovarainministeriö"/>
    <s v=""/>
  </r>
  <r>
    <s v="Palvelut"/>
    <s v="Palvelulupaus_2021_Verohallinto.xlsx"/>
    <s v="Verohallinto"/>
    <s v="Ennakkovero"/>
    <s v="Yritykset ja yhteisöt voivat hakea ennakkoveroa, tehdä muutoksia ennakkoveroon ja hakea lisäennakkoa OmaVerossa."/>
    <x v="175"/>
    <x v="1"/>
    <x v="1"/>
    <m/>
    <s v="Myös luonnollisille henkilöille"/>
    <m/>
    <m/>
    <x v="0"/>
    <s v="Valtiovarainministeriö"/>
    <s v=""/>
  </r>
  <r>
    <s v="Palvelut"/>
    <s v="Palvelulupaus_2021_Verohallinto.xlsx"/>
    <s v="Verohallinto"/>
    <s v="Ennakonpidätystiedot maksajille"/>
    <s v="Yrityksen ja yhteisöt voivat kysellä API rajapinnan kautta suorituksensaajan ennakonpidätystiedot ennen suorituksen maksamista."/>
    <x v="176"/>
    <x v="2"/>
    <x v="1"/>
    <m/>
    <s v="Myös luonnollisille henkilöille"/>
    <m/>
    <m/>
    <x v="0"/>
    <s v="Valtiovarainministeriö"/>
    <s v=""/>
  </r>
  <r>
    <s v="Palvelut"/>
    <s v="Palvelulupaus_2021_Verohallinto.xlsx"/>
    <s v="Verohallinto"/>
    <s v="Ennakonpidätystietojen suorasiirto maksajille"/>
    <s v="Yritykset ja yhteisöt saavat peruslaskennan ennakonpidätystiedot suorasiirtomenettelyllä"/>
    <x v="177"/>
    <x v="3"/>
    <x v="1"/>
    <m/>
    <s v="Myös luonnollisille henkilöille"/>
    <m/>
    <m/>
    <x v="0"/>
    <s v="Valtiovarainministeriö"/>
    <s v=""/>
  </r>
  <r>
    <s v="Palvelut"/>
    <s v="Plupaus_2021_Patentti- ja rekisterihal.xlsx"/>
    <s v="Patentti- ja rekisterihallitus (PRH)"/>
    <s v="eOLF (Epoline Online Filing) - patentti ja hyödyllisyysmalli"/>
    <s v="Asiantuntijoille suunnattu sähköinen patenttihakemuspalvelu"/>
    <x v="178"/>
    <x v="0"/>
    <x v="5"/>
    <m/>
    <s v="Myös luonnollisille henkilöille"/>
    <s v="Päätökset oman asiakirjapalvelun kautta."/>
    <m/>
    <x v="0"/>
    <s v="Työ- ja elinkeinoministeriö"/>
    <s v=""/>
  </r>
  <r>
    <s v="Palvelut"/>
    <s v="Plupaus_2021_Tulli.xlsx"/>
    <s v="Tulli"/>
    <s v="EORI-numeron hakeminen"/>
    <s v="Suomalainen yritys hakee EU-alueen tulli-ilmoituksissa käytettävää EORI-numeroa Tullista."/>
    <x v="179"/>
    <x v="0"/>
    <x v="1"/>
    <m/>
    <s v="Vain elinkeinotoimintaa harjoittaville"/>
    <m/>
    <m/>
    <x v="0"/>
    <s v="Valtiovarainministeriö"/>
    <s v=""/>
  </r>
  <r>
    <s v="Palvelut"/>
    <s v="Plupaus_2021_Oulun kaupunki.xlsx"/>
    <s v="Oulun kaupunki"/>
    <s v="Ilmoitus jätteen ammattimaisesta keräystoiminnasta jätehuoltorekisteriin"/>
    <s v="Jätteen ammattimaisesta keräystoiminnasta on tehtävä ilmoitus jätehuoltorekisteriin merkitsemistä varten kunnan ympäristönsuojeluviranomaiselle."/>
    <x v="170"/>
    <x v="1"/>
    <x v="0"/>
    <s v="Q4/2021"/>
    <s v="Myös luonnollisille henkilöille"/>
    <s v="käyttöönotetaan ePermit palvelussa vuoden 2021 aikana"/>
    <s v="Jätelaki (646/2011)"/>
    <x v="1"/>
    <s v="Pohjois-Pohjanmaa"/>
    <s v="yli 100 000"/>
  </r>
  <r>
    <s v="Palvelut"/>
    <s v="PLupaus_Porvoonkaupunki_2021.xlsx"/>
    <s v="Porvoon kaupunki"/>
    <s v="Ilmoitus jätteen ammattimaisesta keräystoiminnasta jätehuoltorekisteriin"/>
    <s v="Jätteen ammattimaisesta keräystoiminnasta on tehtävä ilmoitus jätehuoltorekisteriin merkitsemistä varten kunnan ympäristönsuojeluviranomaiselle."/>
    <x v="170"/>
    <x v="1"/>
    <x v="2"/>
    <s v="Myöhemmin"/>
    <s v="Vain elinkeinotoimintaa harjoittaville"/>
    <s v="Mielellään digitalisoidaan, mutta ei ole resursseja itse viedä asiaa eteenpäin."/>
    <s v="Jätelaki (646/2011)"/>
    <x v="1"/>
    <s v="Uusimaa"/>
    <s v="40 001 - 100 000"/>
  </r>
  <r>
    <s v="Palvelut"/>
    <s v="PLupaus_Pyhäjärvi_2021.xlsx"/>
    <s v="Pyhäjärven kaupunki"/>
    <s v="Ilmoitus jätteen ammattimaisesta keräystoiminnasta jätehuoltorekisteriin"/>
    <m/>
    <x v="170"/>
    <x v="1"/>
    <x v="0"/>
    <s v="Q4/2022"/>
    <s v="Vain elinkeinotoimintaa harjoittaville"/>
    <m/>
    <s v="Jätelaki (646/2011)"/>
    <x v="1"/>
    <s v="Pohjois-Pohjanmaa"/>
    <s v="alle 6001"/>
  </r>
  <r>
    <s v="Palvelut"/>
    <s v="Plupaus_2021_Turun kaupunki.xlsx"/>
    <s v="Turun kaupunki"/>
    <s v="Ilmoitus jätteen ammattimaisesta keräystoiminnasta jätehuoltorekisteriin"/>
    <s v="Jätteen ammattimaisesta keräystoiminnasta on tehtävä ilmoitus jätehuoltorekisteriin merkitsemistä varten kunnan ympäristönsuojeluviranomaiselle."/>
    <x v="170"/>
    <x v="1"/>
    <x v="2"/>
    <s v="2023, jos sähköinen lupajärjestelmä saadaan käyttöön"/>
    <s v="Vain elinkeinotoimintaa harjoittaville"/>
    <m/>
    <s v="Jätelaki (646/2011)"/>
    <x v="1"/>
    <s v="Varsinais-Suomi"/>
    <s v="yli 100 000"/>
  </r>
  <r>
    <s v="Palvelut"/>
    <s v="PLupaus_Vaasa_2021.xlsx"/>
    <s v="Vaasan kaupunki"/>
    <s v="Jätteen ammattimaisen keräyksen ilmoitus"/>
    <s v="Camilla Enell-Öst"/>
    <x v="170"/>
    <x v="1"/>
    <x v="2"/>
    <m/>
    <s v="Vain elinkeinotoimintaa harjoittaville"/>
    <m/>
    <s v="Jätelaki (646/2011)"/>
    <x v="1"/>
    <s v="Pohjanmaa"/>
    <s v="40 001 - 100 000"/>
  </r>
  <r>
    <s v="Palvelut"/>
    <s v="Traficom_Digipalvelulupaus_2021.XLSX"/>
    <s v="Liikenne- ja viestintävirasto TRAFICOM"/>
    <s v="Erikoiskuljetusten liikenteenohjaajien koulutuslupa"/>
    <s v="Traficom hyväksyy erikoiskuljetusten liikenteenohjaajien koulutuskeskukset."/>
    <x v="180"/>
    <x v="0"/>
    <x v="0"/>
    <s v="Myöhemmin"/>
    <s v="Vain elinkeinotoimintaa harjoittaville"/>
    <s v="Yleinen taloudellinen tilanne"/>
    <m/>
    <x v="0"/>
    <s v="Liikenne- ja viestintäministeriö"/>
    <s v=""/>
  </r>
  <r>
    <s v="Palvelut"/>
    <s v="Traficom_Digipalvelulupaus_2021.XLSX"/>
    <s v="Liikenne- ja viestintävirasto TRAFICOM"/>
    <s v="Erityiskilpihakemus"/>
    <s v="Ajoneuvoon voi hankkia erityiskilven, jonka kirjain- ja numeroyhdistelmän voi itse valita."/>
    <x v="181"/>
    <x v="0"/>
    <x v="2"/>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0"/>
    <s v="Liikenne- ja viestintäministeriö"/>
    <s v=""/>
  </r>
  <r>
    <s v="Palvelut"/>
    <s v="Plupaus_ARA_2021.xlsx"/>
    <s v="Asumisen rahoitus- ja kehittämiskeskus"/>
    <s v="Erityísryhmien investointiavustus"/>
    <s v="Avustuksen hakupalvelu"/>
    <x v="182"/>
    <x v="6"/>
    <x v="2"/>
    <s v="Q4/2022"/>
    <s v="Vain elinkeinotoimintaa harjoittaville"/>
    <m/>
    <m/>
    <x v="0"/>
    <s v="Ympäristöministeriö"/>
    <s v=""/>
  </r>
  <r>
    <s v="Palvelut"/>
    <s v="Traficom_Digipalvelulupaus_2021.XLSX"/>
    <s v="Liikenne- ja viestintävirasto TRAFICOM"/>
    <s v="Erivapaus luotsinkäyttövelvolisuudesta"/>
    <s v="Aluskohtainen lupakirja, joka voidaan myöntää aluksen päällikölle tai perämiehelle, jos aluksen bruttovetoisuus on alle 3700. Vapautus luotsinkäytöstä edellyttää kuitenkin, että aluksen päällikölle on myönnetty erivapaus. Erivapaus luotsinkäyttövelvollisuudesta voidaan myöntää yksittäiselle tai useammalle väylälle. "/>
    <x v="183"/>
    <x v="0"/>
    <x v="0"/>
    <s v="Myöhemmin"/>
    <s v="Myös luonnollisille henkilöille"/>
    <s v="Yleinen taloudellinen tilanne"/>
    <m/>
    <x v="0"/>
    <s v="Liikenne- ja viestintäministeriö"/>
    <s v=""/>
  </r>
  <r>
    <s v="Palvelut"/>
    <s v="Palvelulupaus_2021_Verohallinto.xlsx"/>
    <s v="Verohallinto"/>
    <s v="Eräiden yleishyödyllisten yhteisöjen veronhuojennus"/>
    <s v="Verohallinto voi vapauttaa yleishyödyllisen yhteisön kokonaan tai osittain suorittamasta tuloveroa eräiden yleishyödyllisten yhteisöjen veronhuojennuksista annetun lain (1976/680) mukaisesti. Veronhuojennusta voi hakea OmaVerossa tai paperilomakkeella."/>
    <x v="184"/>
    <x v="0"/>
    <x v="1"/>
    <m/>
    <s v="Vain elinkeinotoimintaa harjoittaville"/>
    <m/>
    <m/>
    <x v="0"/>
    <s v="Valtiovarainministeriö"/>
    <s v=""/>
  </r>
  <r>
    <s v="Palvelut"/>
    <s v="Plupaus_2021_Ylöjärven kaupunki.xlsx"/>
    <s v="Ylöjärven kaupunki"/>
    <s v="Ilmoitus jätteen ammattimaisesta käsittelystä"/>
    <s v="Ilmoitus jätteen ammattimaisesta käsittelystä hoidetaan kokonaisuudessaan Lupapiste -palvelussa&quot;&quot;"/>
    <x v="170"/>
    <x v="1"/>
    <x v="7"/>
    <m/>
    <s v="Myös luonnollisille henkilöille"/>
    <m/>
    <s v="Jätelaki (646/2011)"/>
    <x v="1"/>
    <s v="Pirkanmaa"/>
    <s v="20 001 - 40 000"/>
  </r>
  <r>
    <s v="Palvelut"/>
    <s v="RUOKAVIRASTO-#1460879-v1-Palvelulupaus_2021_Ruokavirasto.XLSX"/>
    <s v="Ruokavirasto"/>
    <s v="EU:n yhteisen kalastuspolitiikan rikkomusasiat"/>
    <s v="EU:n yhteisen  kalastuspolitiikan  sääntöihin kohdistuneiden rikkomusten käsittely ja päätöksenteko"/>
    <x v="185"/>
    <x v="1"/>
    <x v="0"/>
    <s v="Myöhemmin"/>
    <s v="Myös luonnollisille henkilöille"/>
    <m/>
    <m/>
    <x v="0"/>
    <s v="Maa- ja metsätalousministeriö"/>
    <s v=""/>
  </r>
  <r>
    <s v="Palvelut"/>
    <s v="Plupaus_2021_Tulli.xlsx"/>
    <s v="Tulli"/>
    <s v="EU-Ahvenanmaa -kaupan kotitullauslupa"/>
    <s v="Tulli-ilmoitus voidaan tehdä kirjanpitomerkinnällä yrityksen omassa kirjanpidossa ja antaa myöhemmin täydentävä ilmoitus."/>
    <x v="186"/>
    <x v="0"/>
    <x v="2"/>
    <m/>
    <s v="Vain elinkeinotoimintaa harjoittaville"/>
    <s v="Lupatyypin jatko selviää vuoden 2021 aikana, ilmeisesti poistuu."/>
    <m/>
    <x v="0"/>
    <s v="Valtiovarainministeriö"/>
    <s v=""/>
  </r>
  <r>
    <s v="Palvelut"/>
    <s v="Plupaus_2021_Tulli.xlsx"/>
    <s v="Tulli"/>
    <s v="EU-kaupan maksunlykkäys- ja yleisvakuuslupa"/>
    <s v="Lupa oikeuttaa tuonnissa yksinkertaistetun ilmoituksen menettelyn käyttöön."/>
    <x v="187"/>
    <x v="0"/>
    <x v="2"/>
    <m/>
    <s v="Vain elinkeinotoimintaa harjoittaville"/>
    <s v="Lupatyypin jatko selviää vuoden 2021 aikana, ilmeisesti poistuu."/>
    <m/>
    <x v="0"/>
    <s v="Valtiovarainministeriö"/>
    <s v=""/>
  </r>
  <r>
    <s v="Palvelut"/>
    <s v="Plupaus_2021_Tulli.xlsx"/>
    <s v="Tulli"/>
    <s v="EUR.1- ja A.TR.-tavaratodistusten vahvistaminen"/>
    <s v="Tulli vahvistaa viejäyrityksen tai sen valtuutetun edustajan täyttämiä EUR.1- ja A.TR.-todistuksia."/>
    <x v="188"/>
    <x v="0"/>
    <x v="3"/>
    <s v="Myöhemmin"/>
    <s v="Myös luonnollisille henkilöille"/>
    <s v="Perustuu EU-tason sopimuksiin"/>
    <m/>
    <x v="0"/>
    <s v="Valtiovarainministeriö"/>
    <s v=""/>
  </r>
  <r>
    <s v="Palvelut"/>
    <s v="PLupaus_SM_2021.XLSX"/>
    <s v="Sisäministeriö"/>
    <s v="EU:n sisäasioiden rahastojen ohjelmakausi 2021-2027"/>
    <s v="EU:n sisäasioiden rahastojen ohjelmakausi 2021-2027"/>
    <x v="189"/>
    <x v="6"/>
    <x v="6"/>
    <s v="Q4/2022"/>
    <s v="Vain elinkeinotoimintaa harjoittaville"/>
    <m/>
    <m/>
    <x v="0"/>
    <s v="Sisäministeriö"/>
    <s v=""/>
  </r>
  <r>
    <s v="Palvelut"/>
    <s v="PLupaus_SM_2021.XLSX"/>
    <s v="Sisäministeriö"/>
    <s v="EU:n sisäasioiden rahastojen ohjelmakausi 2014-2020"/>
    <s v="EU:n sisäasioiden rahastojen ohjelmakausi 2014-2020"/>
    <x v="190"/>
    <x v="6"/>
    <x v="5"/>
    <m/>
    <s v="Vain elinkeinotoimintaa harjoittaville"/>
    <m/>
    <m/>
    <x v="0"/>
    <s v="Sisäministeriö"/>
    <s v=""/>
  </r>
  <r>
    <s v="Palvelut"/>
    <s v="Traficom_Digipalvelulupaus_2021.XLSX"/>
    <s v="Liikenne- ja viestintävirasto TRAFICOM"/>
    <s v="EU-yksittäishyväksyntä (tuleva palvleu, josta ei vielä tietoa Traficom.fi:ssä tai suomi.fi:ssä)"/>
    <s v="Hae ajoneuvolle EU-yksittäishyväksyntää."/>
    <x v="191"/>
    <x v="0"/>
    <x v="3"/>
    <s v="Myöhemmin"/>
    <s v="Myös luonnollisille henkilöille"/>
    <s v="Yleinen taloudellinen tilanne"/>
    <m/>
    <x v="0"/>
    <s v="Liikenne- ja viestintäministeriö"/>
    <s v=""/>
  </r>
  <r>
    <s v="Palvelut"/>
    <s v="Plupaus_BusinessFinland_2021.xlsx"/>
    <s v="Business Finland"/>
    <s v="Expert search"/>
    <s v="Haku ja toimeksiantopalvelu, jossa yritys voi etsiä palveluntarjoajia innovaatioseteli, kansainvälistymis- ja tuotekehityshankkeisiin."/>
    <x v="192"/>
    <x v="3"/>
    <x v="2"/>
    <s v="Q4/2022"/>
    <s v="Vain elinkeinotoimintaa harjoittaville"/>
    <s v="Edellyttää, että ulkomaalaisten henkilöiden (myös EU:n ulkopuolisille) vahvalle tunnistamiselle on olemassa kansallinen ratkaisu. Saavutettavuus analyysi menossa 05-06/2020."/>
    <m/>
    <x v="0"/>
    <s v="Työ- ja elinkeinoministeriö"/>
    <s v=""/>
  </r>
  <r>
    <s v="Palvelut"/>
    <s v="Plupaus_BusinessFinland_2021.xlsx"/>
    <s v="Business Finland"/>
    <s v="Finnish supplier list"/>
    <s v="Suomalaisen tarjooman hakupalvelu, joka sisältää 1500 vientiyrityksen yritys, tuote ja palvelutiedot. Yritykset vastaavat itse oman vientiprofiilin&quot; ylläpidosta.&quot;"/>
    <x v="193"/>
    <x v="3"/>
    <x v="2"/>
    <s v="Q4/2022"/>
    <s v="Vain elinkeinotoimintaa harjoittaville"/>
    <s v="Master tiedon hallinta, julkiset hankinnat"/>
    <m/>
    <x v="0"/>
    <s v="Työ- ja elinkeinoministeriö"/>
    <s v=""/>
  </r>
  <r>
    <s v="Palvelut"/>
    <s v="Plupaus_Finnvera Oyj_2021.xlsx"/>
    <s v="Finnvera Oyj"/>
    <s v="Finnveran rahoituspalvelu: Finnveran rahoituspalvelut ovat suomalaisten asiakkaiden digitaalisesti haettavissa"/>
    <s v="Finnvera parantaa ja monipuolistaa yritysten rahoitusmahdollisuuksia lainoin, takauksin ja vienninrahoituspalveluin"/>
    <x v="194"/>
    <x v="6"/>
    <x v="5"/>
    <m/>
    <s v="Myös luonnollisille henkilöille"/>
    <m/>
    <m/>
    <x v="0"/>
    <s v="Työ- ja elinkeinoministeriö"/>
    <s v=""/>
  </r>
  <r>
    <s v="Palvelut"/>
    <s v="Traficom_Digipalvelulupaus_2021.XLSX"/>
    <s v="Liikenne- ja viestintävirasto TRAFICOM"/>
    <s v="Fi-verkkotunnuksen hallinnointi"/>
    <s v="Fi-verkkotunnuksen hakeminen (merkitseminen) fi-verkkotunnusrekisteriin ja olemassa olevien tietojen ylläpito. Asiointipalvelun osalta ei ole kehittämistarvetta."/>
    <x v="195"/>
    <x v="0"/>
    <x v="2"/>
    <m/>
    <s v="Myös luonnollisille henkilöille"/>
    <m/>
    <m/>
    <x v="0"/>
    <s v="Liikenne- ja viestintäministeriö"/>
    <s v=""/>
  </r>
  <r>
    <s v="Palvelut"/>
    <s v="Traficom_Digipalvelulupaus_2021.XLSX"/>
    <s v="Liikenne- ja viestintävirasto TRAFICOM"/>
    <s v="Fi-verkkotunnuksen poistovaatimus"/>
    <s v="Poistovaatimuksella voit vaatia omaa suojattua nimeäsi tai tavaramerkkiäsi loukkaavan verkkotunnuksen poistamista ja siirtoa itsellesi. Asiointipalvelun osalta ei ole kehittämistarvetta."/>
    <x v="196"/>
    <x v="0"/>
    <x v="2"/>
    <m/>
    <s v="Myös luonnollisille henkilöille"/>
    <m/>
    <m/>
    <x v="0"/>
    <s v="Liikenne- ja viestintäministeriö"/>
    <s v=""/>
  </r>
  <r>
    <s v="Palvelut"/>
    <s v="Traficom_Digipalvelulupaus_2021.XLSX"/>
    <s v="Liikenne- ja viestintävirasto TRAFICOM"/>
    <s v="Fi-verkkotunnusvälittäjäksi ilmoittautuminen"/>
    <s v="Vahvistus Fi-verkkotunnusvälittäjäksi aikovan on ilmoittauduttava Traficomille ja luotava asiointitili. Asiointipalvelun osalta ei ole kehittämistarvetta."/>
    <x v="197"/>
    <x v="1"/>
    <x v="2"/>
    <m/>
    <s v="Myös luonnollisille henkilöille"/>
    <m/>
    <m/>
    <x v="0"/>
    <s v="Liikenne- ja viestintäministeriö"/>
    <s v=""/>
  </r>
  <r>
    <s v="Palvelut"/>
    <s v="SLHK-Palvelulupaus2021.xlsx"/>
    <s v="Suomenlinnan hoitokunta"/>
    <s v="Granlund Manager"/>
    <s v="Palvelupyyntöjen ja vikailmoitusten jättäminen ja seuranta"/>
    <x v="198"/>
    <x v="4"/>
    <x v="5"/>
    <m/>
    <s v="Myös luonnollisille henkilöille"/>
    <s v="Osaaminen, haluttomuus, väärä kanava"/>
    <m/>
    <x v="0"/>
    <s v="Opetus- ja kulttuuriministeriö"/>
    <s v=""/>
  </r>
  <r>
    <s v="Palvelut"/>
    <s v="PLupaus_Helsinginkaupunki_2021.xlsx"/>
    <s v="Helsingin kaupunki"/>
    <s v="Ilmoitus pienimuotoisesta jätteiden sijoittamisesta maaperään"/>
    <s v="Ilmoitus tehdään pienimuotoisesta jätteen hyödyntämisestä luvantarpeen harkintaa ja valvonnan toteuttamista varten."/>
    <x v="199"/>
    <x v="1"/>
    <x v="2"/>
    <m/>
    <m/>
    <s v="Pieni volyymi"/>
    <s v="Ympäristönsuojelulaki (527/2014)"/>
    <x v="1"/>
    <s v="Uusimaa"/>
    <s v="yli 100 000"/>
  </r>
  <r>
    <s v="Palvelut"/>
    <s v="PLupaus_Vaasa_2021.xlsx"/>
    <s v="Vaasan kaupunki"/>
    <s v="Sijoituspaikkalupa (johdot, kaapelit, putket)"/>
    <s v="Haetaan katualueella tehtäville kaivuilla jos ei tarvita sijoituslupaa. Haetaan ePermit ohjelmalla"/>
    <x v="200"/>
    <x v="1"/>
    <x v="5"/>
    <m/>
    <s v="Myös luonnollisille henkilöille"/>
    <m/>
    <s v="Maankäyttö- ja rakennuslaki (132/1999)"/>
    <x v="1"/>
    <s v="Pohjanmaa"/>
    <s v="40 001 - 100 000"/>
  </r>
  <r>
    <s v="Palvelut"/>
    <s v="PLupaus_Helsinginkaupunki_2021.xlsx"/>
    <s v="Helsingin kaupunki"/>
    <s v="Haittojen hallintasuunnitelman lomake (Katutyöt)"/>
    <m/>
    <x v="201"/>
    <x v="1"/>
    <x v="2"/>
    <m/>
    <m/>
    <m/>
    <m/>
    <x v="1"/>
    <s v="Uusimaa"/>
    <s v="yli 100 000"/>
  </r>
  <r>
    <s v="Palvelut"/>
    <s v="Plupaus_Mikkeli_2020.xlsx"/>
    <s v="Mikkelin kaupunki"/>
    <s v="Kemikaalien käsittely- ja varastointilupa"/>
    <s v="Verkkosivuilta tulostettava lomake. Vastuutaho: Etelä-Savon Pelastuslaitos"/>
    <x v="202"/>
    <x v="1"/>
    <x v="0"/>
    <s v="Q4/2022"/>
    <s v="Myös luonnollisille henkilöille"/>
    <s v="Tavoitteena on valtakunnallinen sovellus vuoden 2022 loppuun mennessä. Aikatulu on haasteellinen ja maakuntauudistus vaikuttaa asiaan myös."/>
    <m/>
    <x v="1"/>
    <s v="Etelä-Savo"/>
    <s v="40 001 - 100 000"/>
  </r>
  <r>
    <s v="Palvelut"/>
    <s v="PLupaus_Helsinginkaupunki_2021.xlsx"/>
    <s v="Helsingin kaupunki"/>
    <s v="Ilmoitus koeluonteisesta toiminnasta"/>
    <s v="Ilmoitus tehdään koeluonteisesta lyhytaikaisesta muuten ympäristöluvanvaraisesta toiminnasta, kun tarkoituksena on kokeilla esimerkiksi uutta tekniikkaa tai raaka-ainetta halutaan selvittää toiminnan ympäristövaikutuksia, käyttökelpoisuutta tai muuta vastaavaa seikkaa."/>
    <x v="203"/>
    <x v="1"/>
    <x v="3"/>
    <m/>
    <m/>
    <s v="Pieni volyymi"/>
    <s v="Ympäristönsuojelulaki (527/2014)"/>
    <x v="1"/>
    <s v="Uusimaa"/>
    <s v="yli 100 000"/>
  </r>
  <r>
    <s v="Palvelut"/>
    <s v="Traficom_Digipalvelulupaus_2021.XLSX"/>
    <s v="Liikenne- ja viestintävirasto TRAFICOM"/>
    <s v="Hae ajoneuvolle vientirekisteröintiä"/>
    <s v="Vientirekisteröinti on väliaikainen rekisteröinti ajoneuvon siirtämiseksi Suomesta ulkomaille."/>
    <x v="204"/>
    <x v="0"/>
    <x v="0"/>
    <s v="Myöhemmin"/>
    <s v="Myös luonnollisille henkilöille"/>
    <s v="Asiakirjat (mm.ennakkoilmoitustodistus) on toimitettava liitteeksi alkuperäisenä (lainsäädännöstä tuleva vaatimus)."/>
    <m/>
    <x v="0"/>
    <s v="Liikenne- ja viestintäministeriö"/>
    <s v=""/>
  </r>
  <r>
    <s v="Palvelut"/>
    <s v="Traficom_Digipalvelulupaus_2021.XLSX"/>
    <s v="Liikenne- ja viestintävirasto TRAFICOM"/>
    <s v="Hae ennakkoilmoittajaksi"/>
    <s v="Ennakkoilmoituksella tarkoitetaan uuden tai keskeneräisen ajoneuvon tietojen ilmoittamista rekisterinpitäjälle eli Traficomille ennen ajoneuvon ensimmäistä käyttöönottoa ja ensirekisteröintiä. Ennakkoilmoitus on vaihtoehto rekisteröintikatsastukselle tai yksittäishyväksynnälle. Ennakkoilmoitus soveltuu mm. valmistajan edustajalle, joka maahantuo suuria määriä uusia, käyttämättömiä ajoneuvoja"/>
    <x v="205"/>
    <x v="0"/>
    <x v="3"/>
    <s v="Myöhemmin"/>
    <s v="Vain elinkeinotoimintaa harjoittaville"/>
    <s v="Yleinen taloudellinen tilanne"/>
    <m/>
    <x v="0"/>
    <s v="Liikenne- ja viestintäministeriö"/>
    <s v=""/>
  </r>
  <r>
    <s v="Palvelut"/>
    <s v="Traficom_Digipalvelulupaus_2021.XLSX"/>
    <s v="Liikenne- ja viestintävirasto TRAFICOM"/>
    <s v="Hae harrasterakenteisen ilma-aluksen hyväksyntää"/>
    <s v="Harrasterakenteisten ilma-alusten suunnittelulle ja suurten muutos- ja korjaustöiden suunnittelulle tarvitaan ilmailuviranomaisen hyväksyntä. Erillistä suunnittelun hyväksyntää ei tarvita, jos ilma-alus tehdään tunnettujen piirustusten mukaisesti. Jos ilma-aluksen suunnittelusta poiketaan siten, että suuren muutostyön määritelmä täyttyy, tulee suunnitelmalle hakea hyväksyntä ennen ilma-aluksen rakentamista (esim. alkuperäisestä suunnitelmasta poikkeava moottorityyppi)."/>
    <x v="206"/>
    <x v="0"/>
    <x v="0"/>
    <s v="Myöhemmin"/>
    <s v="Myös luonnollisille henkilöille"/>
    <s v="Yleinen taloudellinen tilanne"/>
    <m/>
    <x v="0"/>
    <s v="Liikenne- ja viestintäministeriö"/>
    <s v=""/>
  </r>
  <r>
    <s v="Palvelut"/>
    <s v="Traficom_Digipalvelulupaus_2021.XLSX"/>
    <s v="Liikenne- ja viestintävirasto TRAFICOM"/>
    <s v="Hae hyväksyntää lentoaseman muutokselle"/>
    <m/>
    <x v="207"/>
    <x v="0"/>
    <x v="0"/>
    <s v="Myöhemmin"/>
    <s v="Vain elinkeinotoimintaa harjoittaville"/>
    <s v="Yleinen taloudellinen tilanne"/>
    <m/>
    <x v="0"/>
    <s v="Liikenne- ja viestintäministeriö"/>
    <s v=""/>
  </r>
  <r>
    <s v="Palvelut"/>
    <s v="Traficom_Digipalvelulupaus_2021.XLSX"/>
    <s v="Liikenne- ja viestintävirasto TRAFICOM"/>
    <s v="Hae hyväksytyksi asiantuntijaksi"/>
    <s v="Hyväksytty asiantuntija voi antaa selvityksen ajoneuvon tai komponentin vaatimustenmukaisuudesta kansalliseen tyyppihyväksyntään, yksittäishyväksyntään tai käytettynä maahantuodun ajoneuvon rekisteröintikatsastukseen liittyen."/>
    <x v="208"/>
    <x v="0"/>
    <x v="3"/>
    <s v="Q4/2022"/>
    <s v="Vain elinkeinotoimintaa harjoittaville"/>
    <s v="Taloustilanne voi mahdollisesti osoittautua esteeksi"/>
    <m/>
    <x v="0"/>
    <s v="Liikenne- ja viestintäministeriö"/>
    <s v=""/>
  </r>
  <r>
    <s v="Palvelut"/>
    <s v="Traficom_Digipalvelulupaus_2021.XLSX"/>
    <s v="Liikenne- ja viestintävirasto TRAFICOM"/>
    <s v="Hae lentopaikan pitolupaa"/>
    <s v="Haetaan lentopaikan pitolupaa jossa varmistetaan lentopaikan ilmailumääräystenmukaisuus"/>
    <x v="209"/>
    <x v="0"/>
    <x v="0"/>
    <s v="Q3/2022"/>
    <s v="Myös luonnollisille henkilöille"/>
    <s v="Taloustilanne voi mahdollisesti osoittautua esteeksi"/>
    <m/>
    <x v="0"/>
    <s v="Liikenne- ja viestintäministeriö"/>
    <s v=""/>
  </r>
  <r>
    <s v="Palvelut"/>
    <s v="Traficom_Digipalvelulupaus_2021.XLSX"/>
    <s v="Liikenne- ja viestintävirasto TRAFICOM"/>
    <s v="Hae lentopaikan rakentamislupaa"/>
    <s v="Haetaan lentopaikan rakentamislupaa jossa varmistetaan ilmailumääräysten edellytyksien täyttyminen rakennettavalle lentopaikalle."/>
    <x v="210"/>
    <x v="0"/>
    <x v="0"/>
    <s v="Q3/2022"/>
    <s v="Myös luonnollisille henkilöille"/>
    <s v="Taloustilanne voi mahdollisesti osoittautua esteeksi"/>
    <m/>
    <x v="0"/>
    <s v="Liikenne- ja viestintäministeriö"/>
    <s v=""/>
  </r>
  <r>
    <s v="Palvelut"/>
    <s v="Traficom_Digipalvelulupaus_2021.XLSX"/>
    <s v="Liikenne- ja viestintävirasto TRAFICOM"/>
    <s v="Hae lupaa ilmailuun kieltoalueella"/>
    <s v="Traficom voi myöntää erityisistä syistä luvan ilmailuun kieltoalueella. Luvat myönnetään aina alue- ja tapauskohtaisesti."/>
    <x v="211"/>
    <x v="0"/>
    <x v="0"/>
    <s v="Myöhemmin"/>
    <s v="Myös luonnollisille henkilöille"/>
    <s v="Yleinen taloudellinen tilanne"/>
    <m/>
    <x v="0"/>
    <s v="Liikenne- ja viestintäministeriö"/>
    <s v=""/>
  </r>
  <r>
    <s v="Palvelut"/>
    <s v="Traficom_Digipalvelulupaus_2021.XLSX"/>
    <s v="Liikenne- ja viestintävirasto TRAFICOM"/>
    <s v="Hae lupaa lentonäytökselle tai -kilpailulle"/>
    <s v="Lentonäytösten ja -kilpailujen järjestämiseen vaaditaan Traficomin lupa."/>
    <x v="212"/>
    <x v="0"/>
    <x v="0"/>
    <s v="Myöhemmin"/>
    <m/>
    <s v="Yleinen taloudellinen tilanne"/>
    <m/>
    <x v="0"/>
    <s v="Liikenne- ja viestintäministeriö"/>
    <s v=""/>
  </r>
  <r>
    <s v="Palvelut"/>
    <s v="Traficom_Digipalvelulupaus_2021.XLSX"/>
    <s v="Liikenne- ja viestintävirasto TRAFICOM"/>
    <s v="Hae lupaa tai tee ilmoitus korjaamotoiminnasta"/>
    <s v="Lupa luvanvaraisen korjaamon toimintaan"/>
    <x v="213"/>
    <x v="0"/>
    <x v="2"/>
    <s v="Myöhemmin"/>
    <s v="Vain elinkeinotoimintaa harjoittaville"/>
    <s v="Yleinen taloudellinen tilanne"/>
    <m/>
    <x v="0"/>
    <s v="Liikenne- ja viestintäministeriö"/>
    <s v=""/>
  </r>
  <r>
    <s v="Palvelut"/>
    <s v="Traficom_Digipalvelulupaus_2021.XLSX"/>
    <s v="Liikenne- ja viestintävirasto TRAFICOM"/>
    <s v="Hae Merikartta-aineistojen käyttölupaa"/>
    <s v="Merikarttamateriaalin käyttöön liittyvä lupamenettelyy"/>
    <x v="214"/>
    <x v="0"/>
    <x v="3"/>
    <s v="Myöhemmin"/>
    <s v="Myös luonnollisille henkilöille"/>
    <s v="Yleinen taloudellinen tilanne"/>
    <m/>
    <x v="0"/>
    <s v="Liikenne- ja viestintäministeriö"/>
    <s v=""/>
  </r>
  <r>
    <s v="Palvelut"/>
    <s v="Traficom_Digipalvelulupaus_2021.XLSX"/>
    <s v="Liikenne- ja viestintävirasto TRAFICOM"/>
    <s v="Hae nimetyksi tutkimuslaitokseksi"/>
    <s v="Nimetty tutkimuslaitos voi suorittaa ajoneuvoille ja komponenteille direktiivien, asetuksien ja/tai E-sääntöjen mukaista testausta sekä valmistajien tuotannon vaatimustenmukaisuuden valvontaa."/>
    <x v="215"/>
    <x v="0"/>
    <x v="3"/>
    <s v="Q4/2022"/>
    <s v="Vain elinkeinotoimintaa harjoittaville"/>
    <s v="Taloustilanne voi mahdollisesti osoittautua esteeksi"/>
    <m/>
    <x v="0"/>
    <s v="Liikenne- ja viestintäministeriö"/>
    <s v=""/>
  </r>
  <r>
    <s v="Palvelut"/>
    <s v="Traficom_Digipalvelulupaus_2021.XLSX"/>
    <s v="Liikenne- ja viestintävirasto TRAFICOM"/>
    <s v="Hae rautatiekaluston markkinoillesaattamislupaa tai tyyppihyväksyntää"/>
    <s v="Ennen kuin uutta tai muutettua rautatieliikenteen kalustoyksikköä saa käyttää EU:n rataverkossa, sille on saatava lupa tai hyväksyntä. Lupa tai hyväksyntä voidaan myöntää kalustoyksikölle ja/tai kalustoyksikkötyypille (kalustoyksikön tyyppihyväksyntä) taikka yksittäiselle kalustoyksikölle, joka on tyyppihyväksytyn kalustoyksikkötyypin mukainen (kalustoyksikön markkinoillesaattamislupa)."/>
    <x v="216"/>
    <x v="0"/>
    <x v="2"/>
    <s v="Myöhemmin"/>
    <s v="Myös luonnollisille henkilöille"/>
    <s v="Yleinen taloudellinen tilanne"/>
    <m/>
    <x v="0"/>
    <s v="Liikenne- ja viestintäministeriö"/>
    <s v=""/>
  </r>
  <r>
    <s v="Palvelut"/>
    <s v="Traficom_Digipalvelulupaus_2021.XLSX"/>
    <s v="Liikenne- ja viestintävirasto TRAFICOM"/>
    <s v="Hae rautatieliikenteen kuljettajan lupaa"/>
    <s v="Voit hakea rautatieliikenteen kuljettajan lupakirjaa."/>
    <x v="217"/>
    <x v="0"/>
    <x v="0"/>
    <s v="Myöhemmin"/>
    <s v="Myös luonnollisille henkilöille"/>
    <s v="Yleinen taloudellinen tilanne"/>
    <m/>
    <x v="0"/>
    <s v="Liikenne- ja viestintäministeriö"/>
    <s v=""/>
  </r>
  <r>
    <s v="Palvelut"/>
    <s v="Traficom_Digipalvelulupaus_2021.XLSX"/>
    <s v="Liikenne- ja viestintävirasto TRAFICOM"/>
    <s v="Hae rautatieliikenteen näytön vastaanottajan hyväksyntää"/>
    <m/>
    <x v="218"/>
    <x v="0"/>
    <x v="0"/>
    <s v="Myöhemmin"/>
    <s v="Myös luonnollisille henkilöille"/>
    <s v="Yleinen taloudellinen tilanne"/>
    <m/>
    <x v="0"/>
    <s v="Liikenne- ja viestintäministeriö"/>
    <s v=""/>
  </r>
  <r>
    <s v="Palvelut"/>
    <s v="Traficom_Digipalvelulupaus_2021.XLSX"/>
    <s v="Liikenne- ja viestintävirasto TRAFICOM"/>
    <s v="Hae rautatieliikenteen oppilaitoksen hyväksyntää"/>
    <s v="Voit hakea rautatieliikenteen oppilaitoshyväksyntää."/>
    <x v="219"/>
    <x v="0"/>
    <x v="0"/>
    <s v="Myöhemmin"/>
    <s v="Vain elinkeinotoimintaa harjoittaville"/>
    <s v="Yleinen taloudellinen tilanne"/>
    <m/>
    <x v="0"/>
    <s v="Liikenne- ja viestintäministeriö"/>
    <s v=""/>
  </r>
  <r>
    <s v="Palvelut"/>
    <s v="Traficom_Digipalvelulupaus_2021.XLSX"/>
    <s v="Liikenne- ja viestintävirasto TRAFICOM"/>
    <s v="Hae tieturvallisuusarvioijan koulutukseen"/>
    <s v="Liikenne- ja viestintävirasto vastaa tieturvallisuusarvioijien koulutuksesta."/>
    <x v="220"/>
    <x v="0"/>
    <x v="3"/>
    <s v="Myöhemmin"/>
    <s v="Myös luonnollisille henkilöille"/>
    <s v="Koulutusten järjestymisen edellytyksenä min. osallistujamäärä"/>
    <m/>
    <x v="0"/>
    <s v="Liikenne- ja viestintäministeriö"/>
    <s v=""/>
  </r>
  <r>
    <s v="Palvelut"/>
    <s v="Traficom_Digipalvelulupaus_2021.XLSX"/>
    <s v="Liikenne- ja viestintävirasto TRAFICOM"/>
    <s v="Hae vesikulkuneuvon koetunnusta"/>
    <s v="Vesikulkuneuvon tai moottorin valmistajana, maahantuojana, myyjänä tai muuna vastaavana elinkeinonharjoittajana voit käyttää rekisteröimätöntä vesikulkuneuvoa esimerkiksi koeajossa tai markkinoinnissa, jos Traficom on myöntänyt yritykselle koetunnuksen."/>
    <x v="221"/>
    <x v="0"/>
    <x v="0"/>
    <s v="Myöhemmin"/>
    <s v="Vain elinkeinotoimintaa harjoittaville"/>
    <s v="Yleinen taloudellinen tilanne"/>
    <m/>
    <x v="0"/>
    <s v="Liikenne- ja viestintäministeriö"/>
    <s v=""/>
  </r>
  <r>
    <s v="Palvelut"/>
    <s v="Traficom_Digipalvelulupaus_2021.XLSX"/>
    <s v="Liikenne- ja viestintävirasto TRAFICOM"/>
    <s v="Hae vesiliikenteen kieltoja ja rajoituksia"/>
    <m/>
    <x v="222"/>
    <x v="0"/>
    <x v="0"/>
    <s v="Myöhemmin"/>
    <m/>
    <s v="Yleinen taloudellinen tilanne"/>
    <m/>
    <x v="0"/>
    <s v="Liikenne- ja viestintäministeriö"/>
    <s v=""/>
  </r>
  <r>
    <s v="Palvelut"/>
    <s v="Traficom_Digipalvelulupaus_2021.XLSX"/>
    <s v="Liikenne- ja viestintävirasto TRAFICOM"/>
    <s v="Hae väyläpäätöstä ja lupaa turvalaitteen asettamiseen"/>
    <m/>
    <x v="223"/>
    <x v="0"/>
    <x v="0"/>
    <s v="Myöhemmin"/>
    <m/>
    <s v="Yleinen taloudellinen tilanne"/>
    <m/>
    <x v="0"/>
    <s v="Liikenne- ja viestintäministeriö"/>
    <s v=""/>
  </r>
  <r>
    <s v="Palvelut"/>
    <s v="Plupaus_Kuopio_2021.xlsx"/>
    <s v="Kuopion kaupunki"/>
    <s v="Ympäristönsuojelulain mukainen ilmoitus koeluonteisesta toiminnasta"/>
    <s v="Koeluontoinen toiminta"/>
    <x v="203"/>
    <x v="1"/>
    <x v="5"/>
    <m/>
    <s v="Vain elinkeinotoimintaa harjoittaville"/>
    <m/>
    <s v="Ympäristönsuojelulaki (527/2014)"/>
    <x v="1"/>
    <s v="Pohjois-Savo"/>
    <s v="yli 100 000"/>
  </r>
  <r>
    <s v="Palvelut"/>
    <s v="Traficom_Digipalvelulupaus_2021.XLSX"/>
    <s v="Liikenne- ja viestintävirasto TRAFICOM"/>
    <s v="Hakemus hyväksynnästä toimia lentoliikenteen päästökaupan ja CORSIAn todentajana Suomessa"/>
    <s v="Traficom hyväksyy lentoliikenteen päästökaupan ja CORSIAn todentajat Suomessa."/>
    <x v="224"/>
    <x v="0"/>
    <x v="0"/>
    <s v="Myöhemmin"/>
    <s v="Vain elinkeinotoimintaa harjoittaville"/>
    <s v="Hyväksynnän hakijat ovat pääosin Suomen ulkopuolelta. Volyymit pieniä (tällä hetkellä Suomessa 1 hyväksytty todentaja)."/>
    <m/>
    <x v="0"/>
    <s v="Liikenne- ja viestintäministeriö"/>
    <s v=""/>
  </r>
  <r>
    <s v="Palvelut"/>
    <s v="Traficom_Digipalvelulupaus_2021.XLSX"/>
    <s v="Liikenne- ja viestintävirasto TRAFICOM"/>
    <s v="Hakemus ilma-aluksen muutostyösuunnitelman hyväksymiseksi"/>
    <s v="Tällä hakemuksella voit hakea muutostyö- tai korjaussuunnitelman hyväksyntää kansallisen sääntelyn alaiselle (Liite I) muulle kuin harrasterakenteiselle ilma-alukselle, mukaanlukien muutokset ilma-aluksen ohjekirjoihin, kuten lentokäsikirjaan tai huolto-ohjeisiin."/>
    <x v="225"/>
    <x v="0"/>
    <x v="2"/>
    <s v="Myöhemmin"/>
    <s v="Myös luonnollisille henkilöille"/>
    <s v="Yleinen taloudellinen tilanne"/>
    <m/>
    <x v="0"/>
    <s v="Liikenne- ja viestintäministeriö"/>
    <s v=""/>
  </r>
  <r>
    <s v="Palvelut"/>
    <s v="Traficom_Digipalvelulupaus_2021.XLSX"/>
    <s v="Liikenne- ja viestintävirasto TRAFICOM"/>
    <s v="Hakemus ilma-aluksen poistamiseksi ilma-alusrekisteristä"/>
    <s v="Ilma-aluksen omistaja voi hakea ilma-aluksen poistamista liikenneasioiden rekisteristä. Kiinnitettyä ilma-alusta ei voi poistaa rekisteristä ennen ilma-aluskiinnityksen kuolettamista. Rekisteristä poistettua ilma-alusta ei voi käyttää ilmailuun ennen uudelleen rekisteröintiä."/>
    <x v="226"/>
    <x v="4"/>
    <x v="6"/>
    <s v="Myöhemmin"/>
    <s v="Myös luonnollisille henkilöille"/>
    <s v="Yleinen taloudellinen tilanne"/>
    <m/>
    <x v="0"/>
    <s v="Liikenne- ja viestintäministeriö"/>
    <s v=""/>
  </r>
  <r>
    <s v="Palvelut"/>
    <s v="Plupaus_Kuopio_2021.xlsx"/>
    <s v="Kuopion kaupunki"/>
    <s v="Kunnan viralliset ilmoitukset"/>
    <s v="Ilmoitustaulu kunnan ja valtion kuulutuksille sekä ilmoituksille sijaitsee osoitteessa Tulliportinkatu 31 ja sähköisesti kunnan verkkosivuilla."/>
    <x v="227"/>
    <x v="1"/>
    <x v="0"/>
    <s v="Q4/2022"/>
    <s v="Myös luonnollisille henkilöille"/>
    <m/>
    <s v="Kuntalaki (410/2015)"/>
    <x v="1"/>
    <s v="Pohjois-Savo"/>
    <s v="yli 100 000"/>
  </r>
  <r>
    <s v="Palvelut"/>
    <s v="Plupaus_2021_Oulun kaupunki.xlsx"/>
    <s v="Oulun kaupunki"/>
    <s v="Ilmoitus lannan levittämisestä poikkeustilanteessa"/>
    <s v="Ilmoitus lannan levittämisestä levityksen kieltoaikana (marraskuu-maaliskuu) poikkeuksellisten olosuhteiden vuoksi."/>
    <x v="228"/>
    <x v="1"/>
    <x v="6"/>
    <m/>
    <s v="Myös luonnollisille henkilöille"/>
    <m/>
    <m/>
    <x v="1"/>
    <s v="Pohjois-Pohjanmaa"/>
    <s v="yli 100 000"/>
  </r>
  <r>
    <s v="Palvelut"/>
    <s v="PLupaus_Porvoonkaupunki_2021.xlsx"/>
    <s v="Porvoon kaupunki"/>
    <s v="Ilmoitus lannan levittämisestä poikkeustilanteessa"/>
    <s v="Ilmoitus lannan levittämisestä levityksen kieltoaikana (marraskuu-maaliskuu) poikkeuksellisten olosuhteiden vuoksi."/>
    <x v="228"/>
    <x v="1"/>
    <x v="5"/>
    <m/>
    <s v="Myös luonnollisille henkilöille"/>
    <m/>
    <m/>
    <x v="1"/>
    <s v="Uusimaa"/>
    <s v="40 001 - 100 000"/>
  </r>
  <r>
    <s v="Palvelut"/>
    <s v="Plupaus_Kuopio_2021.xlsx"/>
    <s v="Kuopion kaupunki"/>
    <s v="Leirintäalueilmoitus"/>
    <s v="Ulkoilulain mukaan leirintäalueen perustamisesta ja toiminnan olennaisesta muuttamisesta on tehtävä ilmoitus kunnan määräämälle viranomaiselle."/>
    <x v="229"/>
    <x v="1"/>
    <x v="2"/>
    <s v="Q4/2022"/>
    <s v="Myös luonnollisille henkilöille"/>
    <m/>
    <s v="Terveydensuojelulaki (763/1994)"/>
    <x v="1"/>
    <s v="Pohjois-Savo"/>
    <s v="yli 100 000"/>
  </r>
  <r>
    <s v="Palvelut"/>
    <s v="Plupaus_2021_Oulun kaupunki.xlsx"/>
    <s v="Oulun kaupunki"/>
    <s v="Leirintäalueesta ilmoittaminen"/>
    <s v="Tee leirintäalueilmoitus seudun ympäristötoimelle, kun perustat leirintäaluetta."/>
    <x v="229"/>
    <x v="1"/>
    <x v="0"/>
    <s v="Q4/2021"/>
    <s v="Myös luonnollisille henkilöille"/>
    <m/>
    <s v="Terveydensuojelulaki (763/1994)"/>
    <x v="1"/>
    <s v="Pohjois-Pohjanmaa"/>
    <s v="yli 100 000"/>
  </r>
  <r>
    <s v="Palvelut"/>
    <s v="Traficom_Digipalvelulupaus_2021.XLSX"/>
    <s v="Liikenne- ja viestintävirasto TRAFICOM"/>
    <s v="Hakemus lentokelpoisuuden valvontamaksusta vapauttamiseksi"/>
    <s v="Ilma-aluksen vuotuisesta lentokelpoisuuden valvontamaksusta voi hakemuksesta saada vapautuksen, jos ilma-alusta ei käytetä lentotoimintaan koko maksuvuonna."/>
    <x v="230"/>
    <x v="4"/>
    <x v="6"/>
    <s v="Myöhemmin"/>
    <s v="Myös luonnollisille henkilöille"/>
    <s v="Yleinen taloudellinen tilanne"/>
    <m/>
    <x v="0"/>
    <s v="Liikenne- ja viestintäministeriö"/>
    <s v=""/>
  </r>
  <r>
    <s v="Palvelut"/>
    <s v="Traficom_Digipalvelulupaus_2021.XLSX"/>
    <s v="Liikenne- ja viestintävirasto TRAFICOM"/>
    <s v="Hakemus lentokelpoisuustodistusta varten"/>
    <s v="Tyyppihyväksytylle ilma-alukselle voidaan myöntää lentokelpoisuustodistus. Lentokelpoisuustodistuksen tulee olla rekisteröintivaltion viranomaisen myöntämä."/>
    <x v="231"/>
    <x v="4"/>
    <x v="2"/>
    <s v="Myöhemmin"/>
    <s v="Myös luonnollisille henkilöille"/>
    <s v="Yleinen taloudellinen tilanne"/>
    <m/>
    <x v="0"/>
    <s v="Liikenne- ja viestintäministeriö"/>
    <s v=""/>
  </r>
  <r>
    <s v="Palvelut"/>
    <s v="Traficom_Digipalvelulupaus_2021.XLSX"/>
    <s v="Liikenne- ja viestintävirasto TRAFICOM"/>
    <s v="Hakemus lentää Suomen ilmatilassa ulkomaille rekisteröidyllä ilma-aluksella"/>
    <s v="Hakemus lentää Suomen ilmatilassa ulkomaille rekisteröidyllä ilma-aluksella, jolla ei ole ICAO:n mukaista lentokelpoisuustodistusta"/>
    <x v="232"/>
    <x v="0"/>
    <x v="0"/>
    <s v="Myöhemmin"/>
    <s v="Myös luonnollisille henkilöille"/>
    <s v="Yleinen taloudellinen tilanne"/>
    <m/>
    <x v="0"/>
    <s v="Liikenne- ja viestintäministeriö"/>
    <s v=""/>
  </r>
  <r>
    <s v="Palvelut"/>
    <s v="PLupaus_Porvoonkaupunki_2021.xlsx"/>
    <s v="Porvoon kaupunki"/>
    <s v="Leirintäalueesta ilmoittaminen"/>
    <s v="Tee leirintäalueilmoitus seudun ympäristötoimelle, kun perustat leirintäaluetta."/>
    <x v="229"/>
    <x v="1"/>
    <x v="0"/>
    <s v="Myöhemmin"/>
    <s v="Myös luonnollisille henkilöille"/>
    <s v="Erittäin harvinainen."/>
    <s v="Terveydensuojelulaki (763/1994)"/>
    <x v="1"/>
    <s v="Uusimaa"/>
    <s v="40 001 - 100 000"/>
  </r>
  <r>
    <s v="Palvelut"/>
    <s v="Traficom_Digipalvelulupaus_2021.XLSX"/>
    <s v="Liikenne- ja viestintävirasto TRAFICOM"/>
    <s v="Hakemus luvasta ilmailuun ja lentoehtojen hyväksymiseksi"/>
    <s v="Lupa ilmailuun tarvitaan silloin, kun lentokelpoisuustodistus ei jostain syystä ole voimassa tai sitä ei voida myöntää, mutta tästä huolimatta ilma-aluksella on tarve lentää ja voidaan lentää turvallisesti annettujen lentoehtojen puitteissa, kuten esimerkiksi tarvittaessa siirtolentolupa lentokelpoisuustarkastukseen edellisen lentokelpoisuuden tarkastustodistuksen päästyä jo vanhenemaan."/>
    <x v="233"/>
    <x v="0"/>
    <x v="2"/>
    <s v="Myöhemmin"/>
    <s v="Myös luonnollisille henkilöille"/>
    <s v="Yleinen taloudellinen tilanne"/>
    <m/>
    <x v="0"/>
    <s v="Liikenne- ja viestintäministeriö"/>
    <s v=""/>
  </r>
  <r>
    <s v="Palvelut"/>
    <s v="Traficom_Digipalvelulupaus_2021.XLSX"/>
    <s v="Liikenne- ja viestintävirasto TRAFICOM"/>
    <s v="Hakemus melutodistusta varten"/>
    <s v="Ilma-alukselle voidaan myöntää melutodistus sen melutason osoittamiseksi, kun edellytykset melutodistuksen myöntämiselle täyttyvät. Melutodistuksen tulee olla ilma-aluksen rekisteröintivaltion viranomaisen myöntämä."/>
    <x v="234"/>
    <x v="4"/>
    <x v="2"/>
    <s v="Myöhemmin"/>
    <s v="Myös luonnollisille henkilöille"/>
    <s v="Yleinen taloudellinen tilanne"/>
    <m/>
    <x v="0"/>
    <s v="Liikenne- ja viestintäministeriö"/>
    <s v=""/>
  </r>
  <r>
    <s v="Palvelut"/>
    <s v="Traficom_Digipalvelulupaus_2021.XLSX"/>
    <s v="Liikenne- ja viestintävirasto TRAFICOM"/>
    <s v="Hakemus miehityksen vahvistamiseksi"/>
    <s v="Aluksen miehityksen vahvistamisesta säädetään laivaväestä ja aluksen turvallisuusjohtamisesta annetussa laissa sekä aluksen miehityksestä ja laivaväen pätevyydestä annetussa asetuksessa. Asetuksessa annetaan tarkemmat säännökset hakemukseen liitettävistä selvityksistä"/>
    <x v="235"/>
    <x v="0"/>
    <x v="3"/>
    <s v="Myöhemmin"/>
    <s v="Myös luonnollisille henkilöille"/>
    <s v="Käyttöaste luultavasti vähäinen."/>
    <m/>
    <x v="0"/>
    <s v="Liikenne- ja viestintäministeriö"/>
    <s v=""/>
  </r>
  <r>
    <s v="Palvelut"/>
    <s v="Plupaus_2021_Tukes.xlsx"/>
    <s v="Turvallisuus- ja kemikaalivirasto (Tukes)"/>
    <s v="Hakemus nestekaasun teollisesta käsittelystä ja varastoinnista"/>
    <s v="Lupahakemus uudelle laitokselle tai muutoksia olemassaolevaan lupaan"/>
    <x v="236"/>
    <x v="0"/>
    <x v="2"/>
    <s v="Q4/2022"/>
    <s v="Vain elinkeinotoimintaa harjoittaville"/>
    <s v="Henkilö- ja raharesurssit"/>
    <m/>
    <x v="0"/>
    <s v="Työ- ja elinkeinoministeriö"/>
    <s v=""/>
  </r>
  <r>
    <s v="Palvelut"/>
    <s v="Plupaus_2021_Tukes.xlsx"/>
    <s v="Turvallisuus- ja kemikaalivirasto (Tukes)"/>
    <s v="Hakemus tuholaistorjujan kouluttajaksi/tutkinnon vastaanottajaksi"/>
    <m/>
    <x v="237"/>
    <x v="0"/>
    <x v="2"/>
    <s v="Q4/2022"/>
    <s v="Myös luonnollisille henkilöille"/>
    <s v="Henkilö- ja raharesurssit"/>
    <m/>
    <x v="0"/>
    <s v="Työ- ja elinkeinoministeriö"/>
    <s v=""/>
  </r>
  <r>
    <s v="Palvelut"/>
    <s v="PLupaus_Pyhäjärvi_2021.xlsx"/>
    <s v="Pyhäjärven kaupunki"/>
    <s v="Leirintäalueesta ilmoittaminen"/>
    <m/>
    <x v="229"/>
    <x v="1"/>
    <x v="0"/>
    <s v="Myöhemmin"/>
    <s v="Myös luonnollisille henkilöille"/>
    <m/>
    <s v="Terveydensuojelulaki (763/1994)"/>
    <x v="1"/>
    <s v="Pohjois-Pohjanmaa"/>
    <s v="alle 6001"/>
  </r>
  <r>
    <s v="Palvelut"/>
    <s v="Plupaus_2021_Turun kaupunki.xlsx"/>
    <s v="Turun kaupunki"/>
    <s v="Ilmoitus leirintäalueesta"/>
    <s v="Tee leirintäalueilmoitus seudun ympäristötoimelle, kun perustat leirintäaluetta."/>
    <x v="229"/>
    <x v="1"/>
    <x v="2"/>
    <s v="2023, jos sähköinen lupajärjestelmä saadaan käyttöön"/>
    <s v="Vain elinkeinotoimintaa harjoittaville"/>
    <s v="Pieni volyyminen palvelu (0-5 kpl vuodessa)"/>
    <s v="Terveydensuojelulaki (763/1994)"/>
    <x v="1"/>
    <s v="Varsinais-Suomi"/>
    <s v="yli 100 000"/>
  </r>
  <r>
    <s v="Palvelut"/>
    <s v="Traficom_Digipalvelulupaus_2021.XLSX"/>
    <s v="Liikenne- ja viestintävirasto TRAFICOM"/>
    <s v="Haltijan hallinnasta luopumisilmoitus"/>
    <s v="Jos omistaja ei pyynnöistä huolimatta poista ajoneuvon haltijaa, voi haltija tehdä ilmoituksen, jolla luopuu hallinnasta."/>
    <x v="238"/>
    <x v="1"/>
    <x v="0"/>
    <s v="Myöhemmin"/>
    <s v="Myös luonnollisille henkilöille"/>
    <s v="Yleinen taloudellinen tilanne"/>
    <m/>
    <x v="0"/>
    <s v="Liikenne- ja viestintäministeriö"/>
    <s v=""/>
  </r>
  <r>
    <s v="Palvelut"/>
    <s v="PLupaus_Vaasa_2021.xlsx"/>
    <s v="Vaasan kaupunki"/>
    <s v="Leirintäalueilmoitus"/>
    <s v="Leirintäalueen hyväksyminen"/>
    <x v="229"/>
    <x v="1"/>
    <x v="2"/>
    <m/>
    <s v="Vain elinkeinotoimintaa harjoittaville"/>
    <s v="Huom. Ulkoilulaki (606/1973)"/>
    <s v="Terveydensuojelulaki (763/1994)"/>
    <x v="1"/>
    <s v="Pohjanmaa"/>
    <s v="40 001 - 100 000"/>
  </r>
  <r>
    <s v="Palvelut"/>
    <s v="PLupaus_Pyhäjärvi_2021.xlsx"/>
    <s v="Pyhäjärven kaupunki"/>
    <s v="Liikkuvasta elintarvikehuoneistosta ilmoittaminen"/>
    <m/>
    <x v="239"/>
    <x v="1"/>
    <x v="0"/>
    <s v="Q4/2022"/>
    <s v="Vain elinkeinotoimintaa harjoittaville"/>
    <m/>
    <s v="Elintarvikelaki (23/2006)"/>
    <x v="1"/>
    <s v="Pohjois-Pohjanmaa"/>
    <s v="alle 6001"/>
  </r>
  <r>
    <s v="Palvelut"/>
    <s v="Palvelulupaus2021_PV.XLSX"/>
    <s v="Puolustusvoimat"/>
    <s v="Hankintojen sähköinen kilpailutus"/>
    <s v="Toteutuu osana valtionhallinnon yhteistä HANKI-palvelua"/>
    <x v="240"/>
    <x v="4"/>
    <x v="2"/>
    <s v="Myöhemmin"/>
    <s v="Myös luonnollisille henkilöille"/>
    <s v="Palvelu on jo käytössä digitaalisena. Palvelun omistaa Hansel Oy, jota ohjaa VM."/>
    <m/>
    <x v="0"/>
    <s v="Puolustusministeriö"/>
    <s v=""/>
  </r>
  <r>
    <s v="Palvelut"/>
    <s v="Palvelulupaus2021_PV.XLSX"/>
    <s v="Puolustusvoimat"/>
    <s v="Harjoitusalueen vuokraaminen"/>
    <s v="PV kumppani tekee esityksen tarpeesta,  metsähallitus laatii vuokrasopimuksen"/>
    <x v="241"/>
    <x v="0"/>
    <x v="0"/>
    <s v="Myöhemmin"/>
    <s v="Vain elinkeinotoimintaa harjoittaville"/>
    <m/>
    <m/>
    <x v="0"/>
    <s v="Puolustusministeriö"/>
    <s v=""/>
  </r>
  <r>
    <s v="Palvelut"/>
    <s v="Traficom_Digipalvelulupaus_2021.XLSX"/>
    <s v="Liikenne- ja viestintävirasto TRAFICOM"/>
    <s v="Havaro"/>
    <s v="Vakavien tietoturvaloukkauksien havainnointipalvelu"/>
    <x v="242"/>
    <x v="4"/>
    <x v="5"/>
    <m/>
    <s v="Vain elinkeinotoimintaa harjoittaville"/>
    <m/>
    <m/>
    <x v="0"/>
    <s v="Liikenne- ja viestintäministeriö"/>
    <s v=""/>
  </r>
  <r>
    <s v="Palvelut"/>
    <s v="PLupaus_Valvira_2021.xlsx"/>
    <s v="Valvira"/>
    <s v="Hedelmöityshoitolupa"/>
    <s v="Valvira myöntää luvan sukusolujen ja alkioiden varastointiin ja hedelmöityshoidon antamiseen. Hedelmöityshoidoista annetun lain mukaan hedelmöityshoitoja antavilla terveydenhuollon toimintayksiköillä on oltava Valviran lupa sukusolujen ja alkioiden varastointiin ja hedelmöityshoidon antamiseen."/>
    <x v="243"/>
    <x v="0"/>
    <x v="3"/>
    <s v="Q1/2022"/>
    <s v="Vain elinkeinotoimintaa harjoittaville"/>
    <m/>
    <m/>
    <x v="0"/>
    <s v="Sosiaali- ja terveysministeriö"/>
    <s v=""/>
  </r>
  <r>
    <s v="Palvelut"/>
    <s v="PLupaus_Iinkunta_2020.xlsx"/>
    <s v="Iin kunta "/>
    <s v="Ympäristöterveydenhuoltoviranomaisen lupapalvelut"/>
    <s v="Elintarvike- ja terveydensuojelulain mukaiset ilmoitukset ja luvat"/>
    <x v="244"/>
    <x v="1"/>
    <x v="2"/>
    <s v="Myöhemmin"/>
    <s v="Myös luonnollisille henkilöille"/>
    <s v="Valtakunnallinen digitaalinen menettely tulossa, aikataulu eri riipu kunnasta. Tulee käyttöön automaattisesti."/>
    <s v="Terveydensuojelulaki (763/1994)"/>
    <x v="1"/>
    <s v="Pohjois-Pohjanmaa"/>
    <s v="6 001 - 10000"/>
  </r>
  <r>
    <s v="Palvelut"/>
    <s v="Traficom_Digipalvelulupaus_2021.XLSX"/>
    <s v="Liikenne- ja viestintävirasto TRAFICOM"/>
    <s v="Henkilöliikenneluvan hakeminen sekä lupaan liittyvistä muutoksista ilmoittaminen"/>
    <s v="Palvelussa haetaan henkilöliikennelupaa, joka oikeuttaa ammattimaiseen henkilöiden kuljettamiseen linja-autolla. Lisäksi luvanhaltijat voivat palvelussa ilmoittaa lupaan liittyvistä muutoksista."/>
    <x v="245"/>
    <x v="0"/>
    <x v="2"/>
    <s v="Myöhemmin"/>
    <s v="Myös luonnollisille henkilöille"/>
    <s v="Yleinen taloudellinen tilanne"/>
    <m/>
    <x v="0"/>
    <s v="Liikenne- ja viestintäministeriö"/>
    <s v=""/>
  </r>
  <r>
    <s v="Palvelut"/>
    <s v="Palvelulupaus2021_PV.XLSX"/>
    <s v="Puolustusvoimat"/>
    <s v="Henkilövaraushakemus"/>
    <s v="Työnantajan hakemus varata henkilöstöään kriittisiin töihin poikkeusoloissa"/>
    <x v="246"/>
    <x v="0"/>
    <x v="0"/>
    <s v="Q4/2022"/>
    <s v="Vain elinkeinotoimintaa harjoittaville"/>
    <m/>
    <m/>
    <x v="0"/>
    <s v="Puolustusministeriö"/>
    <s v=""/>
  </r>
  <r>
    <s v="Palvelut"/>
    <s v="PLupaus_Iinkunta_2020.xlsx"/>
    <s v="Iin kunta "/>
    <s v="Ympäristöterveydenhuoltoviranomaisen lupapalvelut"/>
    <s v="Tupakan ja nikotiininesteiden myyntiluvat"/>
    <x v="244"/>
    <x v="1"/>
    <x v="5"/>
    <m/>
    <s v="Vain elinkeinotoimintaa harjoittaville"/>
    <m/>
    <s v="Terveydensuojelulaki (763/1994)"/>
    <x v="1"/>
    <s v="Pohjois-Pohjanmaa"/>
    <s v="6 001 - 10000"/>
  </r>
  <r>
    <s v="Palvelut"/>
    <s v="Plupaus_2021_Jyväskylän kaupunki_2021.xlsx"/>
    <s v="Jyväskylän kaupunki"/>
    <s v="KRP - Ympäristöterveydenhuolto: Terveydensuojelulain mukainen ilmoitus"/>
    <s v="Ilmoitus toiminnasta, josta mahdollisesti koituu terveyshaittaa"/>
    <x v="244"/>
    <x v="1"/>
    <x v="2"/>
    <s v="Q4/2022"/>
    <s v="Myös luonnollisille henkilöille"/>
    <m/>
    <s v="Terveydensuojelulaki (763/1994)"/>
    <x v="1"/>
    <s v="Keski-Suomi"/>
    <s v="yli 100 000"/>
  </r>
  <r>
    <s v="Palvelut"/>
    <s v="Plupaus_Mikkeli_2020.xlsx"/>
    <s v="Mikkelin kaupunki"/>
    <s v="Ilmoitus terveydensuojelulain 13§ mukaisesta huoneiston käyttöönotosta"/>
    <s v="Sähköisellä tunnistautumisella varustettu lomake, joka käsitellään kokonaan sähköisesti Fujitsun CaseM -järjestelmässä. Vastuu: Terveysvalvonta"/>
    <x v="244"/>
    <x v="1"/>
    <x v="2"/>
    <s v="Q4/2021"/>
    <s v="Myös luonnollisille henkilöille"/>
    <s v="VATI-kohdetietojärjestelmän kehittäjät eivät toteuta Suomi.fi kautta täytettävien sähköisten lomakeiden käyttöönottoa jo vuonna 2021."/>
    <s v="Terveydensuojelulaki (763/1994)"/>
    <x v="1"/>
    <s v="Etelä-Savo"/>
    <s v="40 001 - 100 000"/>
  </r>
  <r>
    <s v="Palvelut"/>
    <s v="Plupaus_2021_Oulun kaupunki.xlsx"/>
    <s v="Oulun kaupunki"/>
    <s v="Terveydensuojelulain mukainen ilmoitus"/>
    <s v="Toiminnasta, josta voi aiheutua terveyshaittaa, on tehtävä terveydensuojelulain mukainen ilmoitus."/>
    <x v="244"/>
    <x v="1"/>
    <x v="6"/>
    <s v="Q4/2021"/>
    <s v="Vain elinkeinotoimintaa harjoittaville"/>
    <s v="Valtakunnallisessa Ilppa-palvelussa koekäytössä"/>
    <s v="Terveydensuojelulaki (763/1994)"/>
    <x v="1"/>
    <s v="Pohjois-Pohjanmaa"/>
    <s v="yli 100 000"/>
  </r>
  <r>
    <s v="Palvelut"/>
    <s v="Plupaus_2021_Oulun kaupunki.xlsx"/>
    <s v="Oulun kaupunki"/>
    <s v="Yleinen ilmoitusmenettely"/>
    <s v="ampumaradat, eläinsuojat tms."/>
    <x v="244"/>
    <x v="1"/>
    <x v="6"/>
    <m/>
    <s v="Myös luonnollisille henkilöille"/>
    <m/>
    <s v="Terveydensuojelulaki (763/1994)"/>
    <x v="1"/>
    <s v="Pohjois-Pohjanmaa"/>
    <s v="yli 100 000"/>
  </r>
  <r>
    <s v="Palvelut"/>
    <s v="PLupaus_Porvoonkaupunki_2021.xlsx"/>
    <s v="Porvoon kaupunki"/>
    <s v="Toiminnan rekisteröinti ympäristönsuojelun tietojärjestelmään"/>
    <s v="Ympäristöön vaikuttavien toimintojen harjoittajilla on velvollisuus rekisteröidä toimintansa ympäristönsuojelun tietojärjestelmään."/>
    <x v="244"/>
    <x v="1"/>
    <x v="2"/>
    <s v="Myöhemmin"/>
    <s v="Vain elinkeinotoimintaa harjoittaville"/>
    <s v="Mielellään digitalisoidaan, mutta ei ole resursseja itse viedä asiaa eteenpäin."/>
    <s v="Terveydensuojelulaki (763/1994)"/>
    <x v="1"/>
    <s v="Uusimaa"/>
    <s v="40 001 - 100 000"/>
  </r>
  <r>
    <s v="Palvelut"/>
    <s v="Plupaus_ARA_2021.xlsx"/>
    <s v="Asumisen rahoitus- ja kehittämiskeskus"/>
    <s v="Hissiavustus"/>
    <s v="Avustuksen hakeminen hissin rakentamiseen"/>
    <x v="247"/>
    <x v="6"/>
    <x v="5"/>
    <m/>
    <s v="Vain elinkeinotoimintaa harjoittaville"/>
    <m/>
    <m/>
    <x v="0"/>
    <s v="Ympäristöministeriö"/>
    <s v=""/>
  </r>
  <r>
    <s v="Palvelut"/>
    <s v="Plupaus_THL_2021.xlsx"/>
    <s v="Terveyden ja hyvinvoinnin laitos (THL)"/>
    <s v="HIV-mapa diagnostiikka"/>
    <s v="HIV resistenssi-, integraasi- ja tropismimääritykset"/>
    <x v="248"/>
    <x v="4"/>
    <x v="0"/>
    <s v="Q4/2022"/>
    <m/>
    <s v="Toiminnalliset syyt. Asiointipalvelua ei voida kokonaisuudessaan digitalisoida fyysisistä näytteistä johtuen"/>
    <m/>
    <x v="0"/>
    <s v="Sosiaali- ja terveysministeriö"/>
    <s v=""/>
  </r>
  <r>
    <s v="Palvelut"/>
    <s v="PLupaus_Digi- ja väestötietovirasto_2021.xlsx"/>
    <s v="Digi- ja väestötietovirasto"/>
    <s v="Holhousasioiden rekisteri"/>
    <s v="Holhousasioiden rekisterin tietopalvelu"/>
    <x v="249"/>
    <x v="3"/>
    <x v="6"/>
    <s v="Myöhemmin"/>
    <s v="Vain elinkeinotoimintaa harjoittaville"/>
    <s v="Tietopalvelu digitalisoitu. Vain muutamia lupa-hakemuksia vuodessa, joille prosessi sähköpostitse."/>
    <m/>
    <x v="0"/>
    <s v="Valtiovarainministeriö"/>
    <s v=""/>
  </r>
  <r>
    <s v="Palvelut"/>
    <s v="Plupaus_THL_2021.xlsx"/>
    <s v="Terveyden ja hyvinvoinnin laitos (THL)"/>
    <s v="Hometaloanalytiikka"/>
    <s v="Ympäristöterveysyksikön laboratoriossa analysoidaan asiakkaiden toimittamia rakennusmateriaali-, pinta- ja ilmanäytteitä. Palvelu on tarjolla kaikille."/>
    <x v="250"/>
    <x v="4"/>
    <x v="2"/>
    <s v="Myöhemmin"/>
    <s v="Myös luonnollisille henkilöille"/>
    <s v="Toiminnalliset syyt. Asiointipalvelua ei voida kokonaisuudessaan digitalisoida fyysisistä näytteistä johtuen"/>
    <m/>
    <x v="0"/>
    <s v="Sosiaali- ja terveysministeriö"/>
    <s v=""/>
  </r>
  <r>
    <s v="Palvelut"/>
    <s v="ASHA-#407866-v1-Plupaus_2021_Maanmittauslaitos_xlsx.XLSX"/>
    <s v="Maanmittauslaitos"/>
    <s v="HTJ-tiedot rajapintoina (HTJ-lupa teknisen käyttöyhteyteen)"/>
    <s v="Luvan saanut sopimuskäyttäjä (isännöintitoimisto, pankki, kiinteistönvälitys tai vastaava) voi hakea tietoja HTJ:stä rajapintojen kautta."/>
    <x v="251"/>
    <x v="3"/>
    <x v="5"/>
    <m/>
    <s v="Vain elinkeinotoimintaa harjoittaville"/>
    <m/>
    <m/>
    <x v="0"/>
    <s v="Maa- ja metsätalousministeriö"/>
    <s v=""/>
  </r>
  <r>
    <s v="Palvelut"/>
    <s v="ASHA-#407866-v1-Plupaus_2021_Maanmittauslaitos_xlsx.XLSX"/>
    <s v="Maanmittauslaitos"/>
    <s v="Huoneiston omistajan yhteystietojen ylläpitäminen HTJ:ssä"/>
    <s v="Huoneistotietojärjestelmässä ylläpidetään huoneiston omistajan yhteystietoja, ja niitä käytetään taloyhtiön viestintään ja esim. kokouskutsujen lähettämiseen. Lähtökohtaisesti yhteystietoina huoneistotietojärjestelmässä ovat VTJ/YTJ yhteystiedot, mutta omistajalla on oikeus ilmoittaa tästä poikkeava yhteystieto."/>
    <x v="252"/>
    <x v="1"/>
    <x v="2"/>
    <s v="Myöhemmin"/>
    <s v="Myös luonnollisille henkilöille"/>
    <m/>
    <m/>
    <x v="0"/>
    <s v="Maa- ja metsätalousministeriö"/>
    <s v=""/>
  </r>
  <r>
    <s v="Palvelut"/>
    <s v="ASHA-#407866-v1-Plupaus_2021_Maanmittauslaitos_xlsx.XLSX"/>
    <s v="Maanmittauslaitos"/>
    <s v="Huoneistotietojärjestelmän tulosteet"/>
    <s v="Osakeluettelo (julkinen, yhtiön) ja osakehuoneistotuloste (laaja, suppea)."/>
    <x v="253"/>
    <x v="3"/>
    <x v="3"/>
    <s v="Q3/2022"/>
    <s v="Myös luonnollisille henkilöille"/>
    <m/>
    <m/>
    <x v="0"/>
    <s v="Maa- ja metsätalousministeriö"/>
    <s v=""/>
  </r>
  <r>
    <s v="Palvelut"/>
    <s v="Plupaus_2021_Tukes.xlsx"/>
    <s v="Turvallisuus- ja kemikaalivirasto (Tukes)"/>
    <s v="Hyväksytyn liikkeen toimintailmoitus"/>
    <s v="Hyväksytyn liikkeen ilmoitus toiminnan aloituksesta, vastuuhenkilöstä ja toimintaan liittyvistä muutoksista"/>
    <x v="254"/>
    <x v="1"/>
    <x v="5"/>
    <m/>
    <s v="Vain elinkeinotoimintaa harjoittaville"/>
    <m/>
    <m/>
    <x v="0"/>
    <s v="Työ- ja elinkeinoministeriö"/>
    <s v=""/>
  </r>
  <r>
    <s v="Palvelut"/>
    <s v="Traficom_Digipalvelulupaus_2021.XLSX"/>
    <s v="Liikenne- ja viestintävirasto TRAFICOM"/>
    <s v="Häiriönhallintajärjestelmä"/>
    <s v="Ilmoitus viestintäverkkoihin liittyvästä häiriöstä"/>
    <x v="255"/>
    <x v="4"/>
    <x v="5"/>
    <m/>
    <s v="Vain elinkeinotoimintaa harjoittaville"/>
    <m/>
    <m/>
    <x v="0"/>
    <s v="Liikenne- ja viestintäministeriö"/>
    <s v=""/>
  </r>
  <r>
    <s v="Palvelut"/>
    <s v="Plupaus_2021_Rovaniemi (1).xlsx"/>
    <s v="Rovaniemen kaupunki"/>
    <s v="Terveydensuojelulain mukainen ilmoitus"/>
    <s v="Rovakaaren ympäristöterveydenhuollon toiminta-alueella (Rovaniemi, Ranua, Pello, Ylitornio, Kolari)  sijaitsevasta toiminnasta tehtävä terveydensuojelulain 13 §:n mukainen ilmoitus terveydensuojeluviranomaiselle. Oma lomake mm. majoitustoiminnalle, oppilaitoksille, sos.alan huoneistoille, päiväkodeille, liikuntatiloille, uimahalleille, uimarannoille ja kauneushoitoloille."/>
    <x v="244"/>
    <x v="1"/>
    <x v="1"/>
    <m/>
    <s v="Vain elinkeinotoimintaa harjoittaville"/>
    <m/>
    <s v="Terveydensuojelulaki (763/1994)"/>
    <x v="1"/>
    <s v="Lappi"/>
    <s v="40 001 - 100 000"/>
  </r>
  <r>
    <s v="Palvelut"/>
    <s v="Traficom_Digipalvelulupaus_2021.XLSX"/>
    <s v="Liikenne- ja viestintävirasto TRAFICOM"/>
    <s v="Ilma-aluksen kiinnityksen kuolettaminen / Dödande av inteckningen av luftfartyg"/>
    <s v="Ilma-aluskiinnityksen uudistamista tai kuolettamista voi hakea se, jolla on alkuperäinen velkakirja tai velkakirjat hallussaan."/>
    <x v="256"/>
    <x v="4"/>
    <x v="0"/>
    <s v="Myöhemmin"/>
    <s v="Myös luonnollisille henkilöille"/>
    <s v="Yleinen taloudellinen tilanne"/>
    <m/>
    <x v="0"/>
    <s v="Liikenne- ja viestintäministeriö"/>
    <s v=""/>
  </r>
  <r>
    <s v="Palvelut"/>
    <s v="Traficom_Digipalvelulupaus_2021.XLSX"/>
    <s v="Liikenne- ja viestintävirasto TRAFICOM"/>
    <s v="Ilma-aluksen kiinnityksen uudistaminen / Förnyelse av inteckningen av luftfartyg"/>
    <s v="Ilma-aluskiinnityksen uudistamista tai kuolettamista voi hakea se, jolla on alkuperäinen velkakirja tai velkakirjat hallussaan."/>
    <x v="257"/>
    <x v="4"/>
    <x v="0"/>
    <s v="Myöhemmin"/>
    <s v="Myös luonnollisille henkilöille"/>
    <s v="Yleinen taloudellinen tilanne"/>
    <m/>
    <x v="0"/>
    <s v="Liikenne- ja viestintäministeriö"/>
    <s v=""/>
  </r>
  <r>
    <s v="Palvelut"/>
    <s v="Traficom_Digipalvelulupaus_2021.XLSX"/>
    <s v="Liikenne- ja viestintävirasto TRAFICOM"/>
    <s v="Ilma-aluksen rekisteritiedot"/>
    <s v="Voit tarkastaa omat tai julkiset ilma-alustiedot. Voit tehdä asiakirjatilauksen ilma-aluksen tiedoista."/>
    <x v="258"/>
    <x v="3"/>
    <x v="5"/>
    <m/>
    <s v="Myös luonnollisille henkilöille"/>
    <m/>
    <m/>
    <x v="0"/>
    <s v="Liikenne- ja viestintäministeriö"/>
    <s v=""/>
  </r>
  <r>
    <s v="Palvelut"/>
    <s v="Traficom_Digipalvelulupaus_2021.XLSX"/>
    <s v="Liikenne- ja viestintävirasto TRAFICOM"/>
    <s v="Ilma-aluksen rekisteröinti tai omistajan vaihdos"/>
    <s v="Ilma-aluksen omistaja voi hakea rekisteröintiä ilma-alukselle, joka täyttää ilmailulain asettamat rekisteröintiedellytykset. Ilma-aluksen tulee olla rekisteröity, jotta sitä voidaan käyttää ilmailuun. Rekisteröidyn ilma-aluksen omistajan vaihdoksesta on ilmoitettava 14 vuorokauden kuluessa Liikenne- ja viestintävirastoon."/>
    <x v="259"/>
    <x v="1"/>
    <x v="6"/>
    <s v="Myöhemmin"/>
    <s v="Myös luonnollisille henkilöille"/>
    <s v="Yleinen taloudellinen tilanne"/>
    <m/>
    <x v="0"/>
    <s v="Liikenne- ja viestintäministeriö"/>
    <s v=""/>
  </r>
  <r>
    <s v="Palvelut"/>
    <s v="Traficom_Digipalvelulupaus_2021.XLSX"/>
    <s v="Liikenne- ja viestintävirasto TRAFICOM"/>
    <s v="Ilma-aluskiinnityshakemus"/>
    <s v="Kiinnitettyä ilma-alusta voidaan käyttää velan vakuutena. Kiinnitystä voi hakea ilma-aluksen omistaja tai velkoja. Jos hakijana on velkoja, vaaditaan omistajan kirjallinen suostumus kiinnitykseen."/>
    <x v="260"/>
    <x v="4"/>
    <x v="0"/>
    <s v="Myöhemmin"/>
    <s v="Myös luonnollisille henkilöille"/>
    <s v="Palvelussa tarvitaan dokumentit alkuperäisinä."/>
    <m/>
    <x v="0"/>
    <s v="Liikenne- ja viestintäministeriö"/>
    <s v=""/>
  </r>
  <r>
    <s v="Palvelut"/>
    <s v="Traficom_Digipalvelulupaus_2021.XLSX"/>
    <s v="Liikenne- ja viestintävirasto TRAFICOM"/>
    <s v="Ilmailulääkäriksi hakeminen ja hyväksyminen sekä hyväksynnän uusiminen"/>
    <s v="Henkilöluvan myöntäminen"/>
    <x v="261"/>
    <x v="0"/>
    <x v="5"/>
    <m/>
    <s v="Myös luonnollisille henkilöille"/>
    <m/>
    <m/>
    <x v="0"/>
    <s v="Liikenne- ja viestintäministeriö"/>
    <s v=""/>
  </r>
  <r>
    <s v="Palvelut"/>
    <s v="Traficom_Digipalvelulupaus_2021.XLSX"/>
    <s v="Liikenne- ja viestintävirasto TRAFICOM"/>
    <s v="Ilmailun liikenneluvan hakeminen"/>
    <s v="Tarvitset Traficomin myöntämän liikenneluvan, jos Suomeen sijoittunut yrityksesi haluaa harjoittaa kaupallista ilmakuljetusta"/>
    <x v="262"/>
    <x v="0"/>
    <x v="0"/>
    <s v="Myöhemmin"/>
    <s v="Vain elinkeinotoimintaa harjoittaville"/>
    <s v="Yleinen taloudellinen tilanne"/>
    <m/>
    <x v="0"/>
    <s v="Liikenne- ja viestintäministeriö"/>
    <s v=""/>
  </r>
  <r>
    <s v="Palvelut"/>
    <s v="Traficom_Digipalvelulupaus_2021.XLSX"/>
    <s v="Liikenne- ja viestintävirasto TRAFICOM"/>
    <s v="Ilmailun tarkastuslentäjät ja kielitaitotarkastajat"/>
    <s v="Tarkastuslentäjän valtuutusta ja kielitaitotarkastajan valtuutusta ensimmäistä kertaa hakeville sekä kertauskoulutuksia valtuutusten ylläpitoon"/>
    <x v="263"/>
    <x v="0"/>
    <x v="0"/>
    <s v="Myöhemmin"/>
    <s v="Myös luonnollisille henkilöille"/>
    <s v="Yleinen taloudellinen tilanne"/>
    <m/>
    <x v="0"/>
    <s v="Liikenne- ja viestintäministeriö"/>
    <s v=""/>
  </r>
  <r>
    <s v="Palvelut"/>
    <s v="Traficom_Digipalvelulupaus_2021.XLSX"/>
    <s v="Liikenne- ja viestintävirasto TRAFICOM"/>
    <s v="Ilmaliikennepalvelukoulutusorganisaation toimiluvan hyväksyntä sisältäen koulutusohjelmien ja/tai suunnitelmien hyväksynnän"/>
    <s v="Toimijan tulee hakea lupa ryhtyäkseen toimimaan luvanvaraisena toimijana"/>
    <x v="264"/>
    <x v="0"/>
    <x v="0"/>
    <s v="Myöhemmin"/>
    <s v="Vain elinkeinotoimintaa harjoittaville"/>
    <s v="Yleinen taloudellinen tilanne"/>
    <m/>
    <x v="0"/>
    <s v="Liikenne- ja viestintäministeriö"/>
    <s v=""/>
  </r>
  <r>
    <s v="Palvelut"/>
    <s v="Traficom_Digipalvelulupaus_2021.XLSX"/>
    <s v="Liikenne- ja viestintävirasto TRAFICOM"/>
    <s v="Ilmaliikennepalvelukoulutusorganisaation toimiluvan, käsikirjan, suunnitelman tai koulutusohjelman muutos"/>
    <s v="Toimijan tulee hakea lupa muuttaa toimintaansa luvanvaraisena toimijana"/>
    <x v="265"/>
    <x v="0"/>
    <x v="0"/>
    <s v="Myöhemmin"/>
    <s v="Vain elinkeinotoimintaa harjoittaville"/>
    <s v="Yleinen taloudellinen tilanne"/>
    <m/>
    <x v="0"/>
    <s v="Liikenne- ja viestintäministeriö"/>
    <s v=""/>
  </r>
  <r>
    <s v="Palvelut"/>
    <s v="Plupaus_2021_Kansaneläkelaitos.xlsx"/>
    <s v="Kansaneläkelaitos"/>
    <s v="Ilman Y-tunnusta toimivien elinkeinonharjoittajien asiointi eri etuuksissa."/>
    <s v="Elinkeinonharjoittajia toimii mm. palveluntuottajina ja työnantajina Kelan kanssa henkilötunnuksella. Heillä on tarve hakea etuuksia, tehdä sopimuksia, ilmoittaa muutoksista ym."/>
    <x v="266"/>
    <x v="6"/>
    <x v="2"/>
    <s v="Myöhemmin"/>
    <s v="Vain elinkeinotoimintaa harjoittaville"/>
    <m/>
    <m/>
    <x v="0"/>
    <s v="Eduskunta"/>
    <s v=""/>
  </r>
  <r>
    <s v="Palvelut"/>
    <s v="Traficom_Digipalvelulupaus_2021.XLSX"/>
    <s v="Liikenne- ja viestintävirasto TRAFICOM"/>
    <s v="Ilmoita haavoittuvuudesta"/>
    <s v="Ilmoitus tietoturvaan liittyvästä haavoittuvuudesta tai uhasta. Tavoitetaso saavutetaan vuonna 2022. Myös luonnollisille henkilöille."/>
    <x v="267"/>
    <x v="1"/>
    <x v="2"/>
    <m/>
    <m/>
    <s v="Digitalisointi 2022"/>
    <m/>
    <x v="0"/>
    <s v="Liikenne- ja viestintäministeriö"/>
    <s v=""/>
  </r>
  <r>
    <s v="Palvelut"/>
    <s v="Traficom_Digipalvelulupaus_2021.XLSX"/>
    <s v="Liikenne- ja viestintävirasto TRAFICOM"/>
    <s v="Ilmoita luottamuspalvelun häiriö"/>
    <s v="Ilmoitus luottamuspalvelun tietoturvaloukkauksista tai eheyden menetyksistä Liikenne- ja viestintävirasto Traficomin Kyberturvallisuuskeskukselle. Asiointipalvelun osalta ei ole kehittämistarvetta."/>
    <x v="268"/>
    <x v="1"/>
    <x v="2"/>
    <m/>
    <s v="Vain elinkeinotoimintaa harjoittaville"/>
    <m/>
    <m/>
    <x v="0"/>
    <s v="Liikenne- ja viestintäministeriö"/>
    <s v=""/>
  </r>
  <r>
    <s v="Palvelut"/>
    <s v="Traficom_Digipalvelulupaus_2021.XLSX"/>
    <s v="Liikenne- ja viestintävirasto TRAFICOM"/>
    <s v="Ilmoita luottamuspalvelun muutos"/>
    <s v="Luottamuspalvelun tarjoajan ilmoitus muutoksista luottamuspalvelun tarjoamisessa.Asiointipalvelun osalta ei ole kehittämistarvetta."/>
    <x v="269"/>
    <x v="1"/>
    <x v="2"/>
    <m/>
    <s v="Vain elinkeinotoimintaa harjoittaville"/>
    <m/>
    <m/>
    <x v="0"/>
    <s v="Liikenne- ja viestintäministeriö"/>
    <s v=""/>
  </r>
  <r>
    <s v="Palvelut"/>
    <s v="Traficom_Digipalvelulupaus_2021.XLSX"/>
    <s v="Liikenne- ja viestintävirasto TRAFICOM"/>
    <s v="Ilmoita TM- tiedotustarpeesta"/>
    <s v="Sidosryhmien toimittama tiedotettava tieto"/>
    <x v="270"/>
    <x v="1"/>
    <x v="3"/>
    <s v="Myöhemmin"/>
    <m/>
    <s v="Yleinen taloudellinen tilanne"/>
    <m/>
    <x v="0"/>
    <s v="Liikenne- ja viestintäministeriö"/>
    <s v=""/>
  </r>
  <r>
    <s v="Palvelut"/>
    <s v="Traficom_Digipalvelulupaus_2021.XLSX"/>
    <s v="Liikenne- ja viestintävirasto TRAFICOM"/>
    <s v="Ilmoita tunnistusvälineen muutos"/>
    <s v="Sähköisen tunnistuspalvelun tarjoajan ilmoitus tunnistusvälinepalvelussa tapahtuneista muutoksista. Asiointipalvelun osalta ei ole kehittämistarvetta."/>
    <x v="271"/>
    <x v="1"/>
    <x v="2"/>
    <m/>
    <s v="Vain elinkeinotoimintaa harjoittaville"/>
    <m/>
    <m/>
    <x v="0"/>
    <s v="Liikenne- ja viestintäministeriö"/>
    <s v=""/>
  </r>
  <r>
    <s v="Palvelut"/>
    <s v="Traficom_Digipalvelulupaus_2021.XLSX"/>
    <s v="Liikenne- ja viestintävirasto TRAFICOM"/>
    <s v="Ilmoita tunnistusvälineen tai -palvelun häiriöstä"/>
    <s v="Palvelussa voit ilmoittaa tunnistusvälityspalvelun tai tunnistusvälineen häiriöstä. Asiointipalvelun osalta ei ole kehittämistarvetta."/>
    <x v="272"/>
    <x v="1"/>
    <x v="2"/>
    <m/>
    <s v="Vain elinkeinotoimintaa harjoittaville"/>
    <m/>
    <m/>
    <x v="0"/>
    <s v="Liikenne- ja viestintäministeriö"/>
    <s v=""/>
  </r>
  <r>
    <s v="Palvelut"/>
    <s v="Traficom_Digipalvelulupaus_2021.XLSX"/>
    <s v="Liikenne- ja viestintävirasto TRAFICOM"/>
    <s v="Ilmoita tunnistusvälityspalvelu/-välistyspalvelun muutos"/>
    <s v="Ilmoitus tunnistusvälityspalvelussa tapahtuneista muutoksista. Asiointipalvelun osalta ei ole kehittämistarvetta."/>
    <x v="273"/>
    <x v="1"/>
    <x v="2"/>
    <m/>
    <s v="Vain elinkeinotoimintaa harjoittaville"/>
    <m/>
    <m/>
    <x v="0"/>
    <s v="Liikenne- ja viestintäministeriö"/>
    <s v=""/>
  </r>
  <r>
    <s v="Palvelut"/>
    <s v="Traficom_Digipalvelulupaus_2021.XLSX"/>
    <s v="Liikenne- ja viestintävirasto TRAFICOM"/>
    <s v="Ilmoita uusi luottamuspalvelu"/>
    <s v="Luottamuspalvelun tarjoajan ilmoitus palvelun tarjoamisen aloittamisesta Liikenne- ja viestintävirasto Traficomin Kyberturvallisuuskeskukselle. Asiointipalvelun osalta ei ole kehittämistarvetta."/>
    <x v="274"/>
    <x v="1"/>
    <x v="2"/>
    <m/>
    <s v="Vain elinkeinotoimintaa harjoittaville"/>
    <m/>
    <m/>
    <x v="0"/>
    <s v="Liikenne- ja viestintäministeriö"/>
    <s v=""/>
  </r>
  <r>
    <s v="Palvelut"/>
    <s v="Traficom_Digipalvelulupaus_2021.XLSX"/>
    <s v="Liikenne- ja viestintävirasto TRAFICOM"/>
    <s v="Ilmoita uusi tunnistusväline"/>
    <s v="Sähköisen tunnistamisen välineen tarjoajan ilmoitus uudesta tunnistusvälineestä Liikenne- ja viestintävirasto Traficomin Kyberturvallisuuskeskukselle. Asiointipalvelun osalta ei ole kehittämistarvetta."/>
    <x v="275"/>
    <x v="1"/>
    <x v="2"/>
    <m/>
    <s v="Vain elinkeinotoimintaa harjoittaville"/>
    <m/>
    <m/>
    <x v="0"/>
    <s v="Liikenne- ja viestintäministeriö"/>
    <s v=""/>
  </r>
  <r>
    <s v="Palvelut"/>
    <s v="Traficom_Digipalvelulupaus_2021.XLSX"/>
    <s v="Liikenne- ja viestintävirasto TRAFICOM"/>
    <s v="Ilmoita uusi tunnistusvälityspalvelu"/>
    <s v="Tällä lomakkeella tunnistusvälityksen tarjoaja ilmoittaa uudesta tunnistusvälityspalvelusta ennen toiminnan aloittamista. Asiointipalvelun osalta ei ole kehittämistarvetta."/>
    <x v="276"/>
    <x v="1"/>
    <x v="2"/>
    <m/>
    <s v="Vain elinkeinotoimintaa harjoittaville"/>
    <m/>
    <m/>
    <x v="0"/>
    <s v="Liikenne- ja viestintäministeriö"/>
    <s v=""/>
  </r>
  <r>
    <s v="Palvelut"/>
    <s v="Traficom_Digipalvelulupaus_2021.XLSX"/>
    <s v="Liikenne- ja viestintävirasto TRAFICOM"/>
    <s v="Ilmoita vesiliikennemerkin ja valo-opasteen asettamisesta"/>
    <s v="Väyläpäätösmenettelyyn liittyvä ilmoitus"/>
    <x v="277"/>
    <x v="1"/>
    <x v="3"/>
    <s v="Myöhemmin"/>
    <m/>
    <s v="Yleinen taloudellinen tilanne"/>
    <m/>
    <x v="0"/>
    <s v="Liikenne- ja viestintäministeriö"/>
    <s v=""/>
  </r>
  <r>
    <s v="Palvelut"/>
    <s v="Traficom_Digipalvelulupaus_2021.XLSX"/>
    <s v="Liikenne- ja viestintävirasto TRAFICOM"/>
    <s v="Ilmoita vikaantuneesta turvalaitteesta"/>
    <s v="Ilmoitus vikaantuneesta turvalaitteesta merellä / sisävesillä"/>
    <x v="278"/>
    <x v="1"/>
    <x v="3"/>
    <s v="Myöhemmin"/>
    <s v="Myös luonnollisille henkilöille"/>
    <s v="Yleinen taloudellinen tilanne"/>
    <m/>
    <x v="0"/>
    <s v="Liikenne- ja viestintäministeriö"/>
    <s v=""/>
  </r>
  <r>
    <s v="Palvelut"/>
    <s v="Traficom_Digipalvelulupaus_2021.XLSX"/>
    <s v="Liikenne- ja viestintävirasto TRAFICOM"/>
    <s v="Ilmoittautuminen ilmailun ilmoituksenvaraiseksi koulutusorganisaatioksi (DTO)"/>
    <s v="Ilmoituksenvarainen koulutusorganisaatio (DTO) voi antaa koulutusta yksimoottorisilla lentokoneilla ja helikoptereilla"/>
    <x v="279"/>
    <x v="1"/>
    <x v="0"/>
    <s v="Myöhemmin"/>
    <s v="Vain elinkeinotoimintaa harjoittaville"/>
    <s v="Yleinen taloudellinen tilanne"/>
    <m/>
    <x v="0"/>
    <s v="Liikenne- ja viestintäministeriö"/>
    <s v=""/>
  </r>
  <r>
    <s v="Palvelut"/>
    <s v="Traficom_Digipalvelulupaus_2021.XLSX"/>
    <s v="Liikenne- ja viestintävirasto TRAFICOM"/>
    <s v="Ilmoittautuminen taksi- ja/tai tavaraliikenteen harjoittajaksi. Ilmoitukseen liittyvistä muutoksista ilmoittaminen."/>
    <s v="Palvelussa tehdään ilmoitus, jonka nojalla ilmoittajalla on oikeus harjoittaa taksiliikennettä voimassaolevan tavara- tai henkilöliikenneluvan nojalla taikka tavaraliikennettä kokonaismassaltaan yli 2 000 mutta enintään 3 500 kiloisella ajoneuvolla tai ajoneuvoyhdistelmällä. Lisäksi palveluntarjoajat voivat palvelussa ilmoittaa ilmoitukseen liittyvistä muutoksista."/>
    <x v="280"/>
    <x v="1"/>
    <x v="2"/>
    <s v="Myöhemmin"/>
    <s v="Myös luonnollisille henkilöille"/>
    <s v="Yleinen taloudellinen tilanne"/>
    <m/>
    <x v="0"/>
    <s v="Liikenne- ja viestintäministeriö"/>
    <s v=""/>
  </r>
  <r>
    <s v="Palvelut"/>
    <s v="Plupaus_2021_Turun kaupunki.xlsx"/>
    <s v="Turun kaupunki"/>
    <s v="Terveydensuojelulain mukainen ilmoitus"/>
    <s v="Toiminnasta, josta voi aiheutua terveyshaittaa, on tehtävä terveydensuojelulain mukainen ilmoitus."/>
    <x v="244"/>
    <x v="1"/>
    <x v="6"/>
    <m/>
    <s v="Myös luonnollisille henkilöille"/>
    <s v="Ruokaviraston ilppa-Ympäristöterveydenhuollon sähköisen ilmoituspalvelun toimivuus"/>
    <s v="Terveydensuojelulaki (763/1994)"/>
    <x v="1"/>
    <s v="Varsinais-Suomi"/>
    <s v="yli 100 000"/>
  </r>
  <r>
    <s v="Palvelut"/>
    <s v="Traficom_Digipalvelulupaus_2021.XLSX"/>
    <s v="Liikenne- ja viestintävirasto TRAFICOM"/>
    <s v="Kaupunkiraideliikenteen ilmoitusmenettely"/>
    <s v="Metro- ja raitioliikenteen harjoittamisesta ja liikenteen harjoittamiseen käytettävän rataverkon hallinnasta on tehtävä kirjallinen ilmoitus Traficomille viimeistään 3 kk ennen toiminnan aloittamista. Vapaamuotoisen ilmoituksen lisäksi toimijan tulee toimittaa Traficomiin turvallisuusjohtamisjärjestelmä."/>
    <x v="281"/>
    <x v="1"/>
    <x v="3"/>
    <s v="Myöhemmin"/>
    <s v="Vain elinkeinotoimintaa harjoittaville"/>
    <s v="Yleinen taloudellinen tilanne"/>
    <m/>
    <x v="0"/>
    <s v="Liikenne- ja viestintäministeriö"/>
    <s v=""/>
  </r>
  <r>
    <s v="Palvelut"/>
    <s v="PLupaus_Valvira_2021.xlsx"/>
    <s v="Valvira"/>
    <s v="Ilmoitus alkoholijuomien myynnistä kansainvälisessä liikenteessä"/>
    <s v="Suomen ja ulkomaiden välillä liikennettä harjoittavasta suomalaisesta laivasta tai lentokoneesta, jossa myydään alkoholijuomia matkustajille, on ennen myyntitoiminnan aloittamista tehtävä kirjallinen ilmoitus. Ilmoitus tehdään myös lentoasemalla verottomien tavaroiden myymälässä tapahtuvaan alkoholijuomien vähittäismyynnistä vain ulkomaille matkustaville mukaan otettavaksi ja anniskelusta ulkomaanliikenteeseen käytettävällä lentoasema-alueella, jonne vain matkustajat pääsevät lentolipun esittämällä."/>
    <x v="282"/>
    <x v="1"/>
    <x v="0"/>
    <s v="Q2/2022"/>
    <s v="Vain elinkeinotoimintaa harjoittaville"/>
    <m/>
    <m/>
    <x v="0"/>
    <s v="Sosiaali- ja terveysministeriö"/>
    <s v=""/>
  </r>
  <r>
    <s v="Palvelut"/>
    <s v="Traficom_Digipalvelulupaus_2021.XLSX"/>
    <s v="Liikenne- ja viestintävirasto TRAFICOM"/>
    <s v="Ilmoitus aluksen käytön yhteydessä tapahtuneesta onnettomuudesta ja vaaratilanteesta"/>
    <s v="Tietoa onnettomuuksista ja vaaratilanteista Traficomille turvallisuusvirastossa käytetään turvallisuustyön kehittämiseksi ja sen edistämiseksi."/>
    <x v="283"/>
    <x v="1"/>
    <x v="2"/>
    <s v="Myöhemmin"/>
    <s v="Myös luonnollisille henkilöille"/>
    <s v="Yleinen taloudellinen tilanne"/>
    <m/>
    <x v="0"/>
    <s v="Liikenne- ja viestintäministeriö"/>
    <s v=""/>
  </r>
  <r>
    <s v="Palvelut"/>
    <s v="PLupaus_Vaasa_2021.xlsx"/>
    <s v="Vaasan kaupunki"/>
    <s v="Mahdollista terveyshaittaa aiheuttavan toiminnan aloittamisilmoitus"/>
    <s v="Ilmoitus terveyshaittariskin sisältävän toiminnan aloittamisesta"/>
    <x v="244"/>
    <x v="1"/>
    <x v="5"/>
    <m/>
    <s v="Vain elinkeinotoimintaa harjoittaville"/>
    <m/>
    <s v="Terveydensuojelulaki (763/1994)"/>
    <x v="1"/>
    <s v="Pohjanmaa"/>
    <s v="40 001 - 100 000"/>
  </r>
  <r>
    <s v="Palvelut"/>
    <s v="Plupaus_Vantaa_2020.xlsx"/>
    <s v="Vantaan kaupunki"/>
    <s v="Ympäristöterveydenhuollon ilmoitukset, tiedoitukset ja hakemukset Oma Vantaa palvelussa"/>
    <s v="Vantaan Ympäristöterveydenhuollon ilmoitukset, tiedoitukset ja hakemukset Oma Vantaa palvelussa"/>
    <x v="244"/>
    <x v="1"/>
    <x v="1"/>
    <s v="Q1/2022"/>
    <m/>
    <s v="Saavutettavuuden huomiointi kesken, ratkaisun tiekartta tekeillä"/>
    <s v="Terveydensuojelulaki (763/1994)"/>
    <x v="1"/>
    <s v="Uusimaa"/>
    <s v="yli 100 000"/>
  </r>
  <r>
    <s v="Palvelut"/>
    <s v="PLupaus_Helsinginkaupunki_2021.xlsx"/>
    <s v="Helsingin kaupunki"/>
    <s v="Meluilmoitus Ympäristönsuojelulain 118 §:n mukainen ilmoitus melua ja tärinää aiheuttava tilapäinen toiminta"/>
    <s v="Erityisen häiritsevää melua tai tärinää aiheuttavasta tilapäisestä toiminnasta on tehtävä ilmoitus kaupungin ympäristöpalvelujen ympäristönsuojeluyksikköön."/>
    <x v="284"/>
    <x v="1"/>
    <x v="5"/>
    <m/>
    <m/>
    <m/>
    <s v="Ympäristönsuojelulaki (527/2014)"/>
    <x v="1"/>
    <s v="Uusimaa"/>
    <s v="yli 100 000"/>
  </r>
  <r>
    <s v="Palvelut"/>
    <s v="Plupaus_2021_Jyväskylän kaupunki_2021.xlsx"/>
    <s v="Jyväskylän kaupunki"/>
    <s v="KRP - Ympäristönsuojelun luvat: Meluilmoitus"/>
    <s v="Ilmoitus melua tuottavasta toiminnasta"/>
    <x v="284"/>
    <x v="1"/>
    <x v="5"/>
    <m/>
    <s v="Myös luonnollisille henkilöille"/>
    <m/>
    <s v="Ympäristönsuojelulaki (527/2014)"/>
    <x v="1"/>
    <s v="Keski-Suomi"/>
    <s v="yli 100 000"/>
  </r>
  <r>
    <s v="Palvelut"/>
    <s v="Plupaus_Kuopio_2021.xlsx"/>
    <s v="Kuopion kaupunki"/>
    <s v="Ilmoitus melusta ja tärinästä"/>
    <s v="Ilmoitus tehdään esimerkiksi isoista yleisötapahtumista ja rakennushankkeista."/>
    <x v="284"/>
    <x v="1"/>
    <x v="5"/>
    <m/>
    <s v="Myös luonnollisille henkilöille"/>
    <m/>
    <s v="Ympäristönsuojelulaki (527/2014)"/>
    <x v="1"/>
    <s v="Pohjois-Savo"/>
    <s v="yli 100 000"/>
  </r>
  <r>
    <s v="Palvelut"/>
    <s v="Plupaus_2021_Lieksan kaupunki.xlsx"/>
    <s v="Lieksan kaupunki"/>
    <s v="Meluilmoituksen tekeminen"/>
    <m/>
    <x v="284"/>
    <x v="1"/>
    <x v="5"/>
    <m/>
    <s v="Myös luonnollisille henkilöille"/>
    <m/>
    <s v="Ympäristönsuojelulaki (527/2014)"/>
    <x v="1"/>
    <s v="Pohjois-Karjala"/>
    <s v="10 001 - 20 000"/>
  </r>
  <r>
    <s v="Palvelut"/>
    <s v="Plupaus_Mikkeli_2020.xlsx"/>
    <s v="Mikkelin kaupunki"/>
    <s v="Meluilmoitus"/>
    <s v="Käsitellään lupapiste.fi -palvelun kautta, johon käyttäjä tunnistautuu sähköisesti. Kokonaan sähköinen palveluprosessi. Vastuualue: Ympäristöpalvelut"/>
    <x v="284"/>
    <x v="1"/>
    <x v="5"/>
    <m/>
    <s v="Myös luonnollisille henkilöille"/>
    <m/>
    <s v="Ympäristönsuojelulaki (527/2014)"/>
    <x v="1"/>
    <s v="Etelä-Savo"/>
    <s v="40 001 - 100 000"/>
  </r>
  <r>
    <s v="Palvelut"/>
    <s v="Plupaus_2021_Oulun kaupunki.xlsx"/>
    <s v="Oulun kaupunki"/>
    <s v="Ilmoitus melusta ja tärinästä"/>
    <s v="Melu- ja tärinäilmoitus tehdään esimerkiksi isoista yleisötapahtumista ja rakennushankkeista."/>
    <x v="284"/>
    <x v="1"/>
    <x v="6"/>
    <m/>
    <s v="Myös luonnollisille henkilöille"/>
    <m/>
    <s v="Ympäristönsuojelulaki (527/2014)"/>
    <x v="1"/>
    <s v="Pohjois-Pohjanmaa"/>
    <s v="yli 100 000"/>
  </r>
  <r>
    <s v="Palvelut"/>
    <s v="Traficom_Digipalvelulupaus_2021.XLSX"/>
    <s v="Liikenne- ja viestintävirasto TRAFICOM"/>
    <s v="Ilmoitus ilma-aluksen käyttäjästä/edustajasta/haltijasta (Ilma-alusrekisteriä varten)"/>
    <s v="Ilma-aluksen käyttäjää, haltijaa tai edustajaa koskevien tietojen muutoksista on ilmoitettava 14 päivän kuluessa Liikenne- ja viestintävirastoon."/>
    <x v="285"/>
    <x v="1"/>
    <x v="0"/>
    <s v="Myöhemmin"/>
    <s v="Myös luonnollisille henkilöille"/>
    <s v="Yleinen taloudellinen tilanne"/>
    <m/>
    <x v="0"/>
    <s v="Liikenne- ja viestintäministeriö"/>
    <s v=""/>
  </r>
  <r>
    <s v="Palvelut"/>
    <s v="Traficom_Digipalvelulupaus_2021.XLSX"/>
    <s v="Liikenne- ja viestintävirasto TRAFICOM"/>
    <s v="Ilmoitus ilma-aluksen myynnistä (ilma-alusrekisteriä varten)"/>
    <s v="Ilma-aluksen myyjä voi ilmoittaa viranomaiselle omistusoikeutensa päättymisestä sen varmistamiseksi, että hän vapautuu omistajan velvoitteista ilma-aluksen osalta."/>
    <x v="286"/>
    <x v="1"/>
    <x v="0"/>
    <s v="Myöhemmin"/>
    <s v="Myös luonnollisille henkilöille"/>
    <s v="Yleinen taloudellinen tilanne"/>
    <m/>
    <x v="0"/>
    <s v="Liikenne- ja viestintäministeriö"/>
    <s v=""/>
  </r>
  <r>
    <s v="Palvelut"/>
    <s v="Plupaus_Poliisihallitus_2021.xlsx"/>
    <s v="Poliisihallitus"/>
    <s v="Ilmoitus ilotulitusnäytöksestä"/>
    <m/>
    <x v="287"/>
    <x v="1"/>
    <x v="3"/>
    <m/>
    <s v="Myös luonnollisille henkilöille"/>
    <m/>
    <m/>
    <x v="0"/>
    <s v="Sisäministeriö"/>
    <s v=""/>
  </r>
  <r>
    <s v="Palvelut"/>
    <s v="Plupaus_2021_Tukes.xlsx"/>
    <s v="Turvallisuus- ja kemikaalivirasto (Tukes)"/>
    <s v="Ilmoitus kasvinsuojelututkinnon suorittaneista"/>
    <s v="KS-tutkinnon järjestäjä ilmoittaa Tukesiin tutkinnon suorittaneet"/>
    <x v="288"/>
    <x v="1"/>
    <x v="5"/>
    <m/>
    <s v="Myös luonnollisille henkilöille"/>
    <m/>
    <m/>
    <x v="0"/>
    <s v="Työ- ja elinkeinoministeriö"/>
    <s v=""/>
  </r>
  <r>
    <s v="Palvelut"/>
    <s v="Plupaus_Säteilyturvakeskus_2021_xlsx.XLSX"/>
    <s v="Säteilyturvakeskus"/>
    <s v="Ilmoitus korkea-aktiivisen umpilähteen kuljetuksesta"/>
    <s v="Kuljetuksen suorittajan on ilmoitettava Säteilyturvakeskukselle (STUK) jokaisesta turvallisuuslupaa edellyttävästä korkea-aktiivisen umpilähteen kuljetuksesta ennen kuljetuksen suorittamista tai säteilylähteen saapumista Suomeen."/>
    <x v="289"/>
    <x v="1"/>
    <x v="5"/>
    <m/>
    <s v="Vain elinkeinotoimintaa harjoittaville"/>
    <m/>
    <m/>
    <x v="0"/>
    <s v="Sosiaali- ja terveysministeriö"/>
    <s v=""/>
  </r>
  <r>
    <s v="Palvelut"/>
    <s v="Traficom_Digipalvelulupaus_2021.XLSX"/>
    <s v="Liikenne- ja viestintävirasto TRAFICOM"/>
    <s v="Ilmoitus kuorma-auton perävaunun vetolaitteen käyttöönotosta tai käyttämättömyydestä"/>
    <s v="Mikäli kuorma-autoa ei käytetä perävaunun vetämiseen, voi auton omistaja tai haltija ilmoittaa vetolaitteen käyttämättömyydestä."/>
    <x v="290"/>
    <x v="1"/>
    <x v="5"/>
    <m/>
    <s v="Myös luonnollisille henkilöille"/>
    <m/>
    <m/>
    <x v="0"/>
    <s v="Liikenne- ja viestintäministeriö"/>
    <s v=""/>
  </r>
  <r>
    <s v="Palvelut"/>
    <s v="Plupaus_2021_Tukes.xlsx"/>
    <s v="Turvallisuus- ja kemikaalivirasto (Tukes)"/>
    <s v="Ilmoitus laitoksen toiminnan lopettamisesta/keskeyttämisestä/muutoksista"/>
    <s v="Ilmoitetaan laajamittaisen laitoksen toiminnan muutoksista"/>
    <x v="291"/>
    <x v="1"/>
    <x v="2"/>
    <s v="Q2/2022"/>
    <s v="Vain elinkeinotoimintaa harjoittaville"/>
    <s v="Henkilö- ja raharesurssit"/>
    <m/>
    <x v="0"/>
    <s v="Työ- ja elinkeinoministeriö"/>
    <s v=""/>
  </r>
  <r>
    <s v="Palvelut"/>
    <s v="Traficom_Digipalvelulupaus_2021.XLSX"/>
    <s v="Liikenne- ja viestintävirasto TRAFICOM"/>
    <s v="Ilmoitus lentokelpoisuuden tarkastuksesta / jatkosta"/>
    <s v="Tällä lomakkeella lentokelpoisuuden tarkastaja voi ilmoittaa sähköisesti tarkastuksesta ja lentokelpoisuuden jatkosta. Ilmoitus tulee tehdä 10 vuorokauden kuluessa  tarkastuksesta/jatkosta."/>
    <x v="292"/>
    <x v="1"/>
    <x v="2"/>
    <s v="Myöhemmin"/>
    <s v="Myös luonnollisille henkilöille"/>
    <s v="Yleinen taloudellinen tilanne"/>
    <m/>
    <x v="0"/>
    <s v="Liikenne- ja viestintäministeriö"/>
    <s v=""/>
  </r>
  <r>
    <s v="Palvelut"/>
    <s v="Plupaus_2021_Tukes.xlsx"/>
    <s v="Turvallisuus- ja kemikaalivirasto (Tukes)"/>
    <s v="Ilmoitus maa/biokaasun käytön valvojasta"/>
    <s v="Ilmoitetaan maa- ja/tai biokaasulaitoksen käytön valvoja"/>
    <x v="293"/>
    <x v="1"/>
    <x v="2"/>
    <s v="Q1/2022"/>
    <s v="Myös luonnollisille henkilöille"/>
    <s v="Henkilö- ja raharesurssit"/>
    <m/>
    <x v="0"/>
    <s v="Työ- ja elinkeinoministeriö"/>
    <s v=""/>
  </r>
  <r>
    <s v="Palvelut"/>
    <s v="PLupaus_Porvoonkaupunki_2021.xlsx"/>
    <s v="Porvoon kaupunki"/>
    <s v="Ilmoitus melusta ja tärinästä"/>
    <s v="Melu- ja tärinäilmoitus tehdään esimerkiksi isoista yleisötapahtumista ja rakennushankkeista."/>
    <x v="284"/>
    <x v="1"/>
    <x v="5"/>
    <m/>
    <s v="Myös luonnollisille henkilöille"/>
    <m/>
    <s v="Ympäristönsuojelulaki (527/2014)"/>
    <x v="1"/>
    <s v="Uusimaa"/>
    <s v="40 001 - 100 000"/>
  </r>
  <r>
    <s v="Palvelut"/>
    <s v="PLupaus_Pyhäjärvi_2021.xlsx"/>
    <s v="Pyhäjärven kaupunki"/>
    <s v="Ilmoitus melusta ja tärinästä"/>
    <m/>
    <x v="284"/>
    <x v="1"/>
    <x v="0"/>
    <s v="Q4/2022"/>
    <s v="Myös luonnollisille henkilöille"/>
    <m/>
    <s v="Ympäristönsuojelulaki (527/2014)"/>
    <x v="1"/>
    <s v="Pohjois-Pohjanmaa"/>
    <s v="alle 6001"/>
  </r>
  <r>
    <s v="Palvelut"/>
    <s v="Plupaus_Rautalampi_2020.xlsx"/>
    <s v="Rautalammin kunta"/>
    <s v="Ilmoitus melua ja tärinää aiheuttavasta tilapäisestä toiminnasta"/>
    <s v="Ysl 118 § mukainen ilmoitusmenettely"/>
    <x v="284"/>
    <x v="1"/>
    <x v="0"/>
    <s v="Q4/2021"/>
    <s v="Myös luonnollisille henkilöille"/>
    <m/>
    <s v="Ympäristönsuojelulaki (527/2014)"/>
    <x v="1"/>
    <s v="Pohjois-Savo"/>
    <s v="alle 6001"/>
  </r>
  <r>
    <s v="Palvelut"/>
    <s v="PLupaus_Valvira_2021.xlsx"/>
    <s v="Valvira"/>
    <s v="Ilmoitus potilas- ja asiakastietojen käsittelyyn tarkoitetun tietojärjestelmän poikkeamasta"/>
    <s v="Ilmoitus potilas- ja asiakastietojen käsittelyyn tarkoitetun tietojärjestelmän aiheuttamasta merkittävästä poikkeamasta"/>
    <x v="294"/>
    <x v="1"/>
    <x v="2"/>
    <s v="Q4/2022"/>
    <s v="Vain elinkeinotoimintaa harjoittaville"/>
    <m/>
    <m/>
    <x v="0"/>
    <s v="Sosiaali- ja terveysministeriö"/>
    <s v=""/>
  </r>
  <r>
    <s v="Palvelut"/>
    <s v="Traficom_Digipalvelulupaus_2021.XLSX"/>
    <s v="Liikenne- ja viestintävirasto TRAFICOM"/>
    <s v="Ilmoitus radiohäiriöstä"/>
    <s v="Palvelussa voi ilmoittaa havaitsemastaan radiohäiriöstä. Asiointipalvelun osalta ei ole kehittämistarvetta."/>
    <x v="295"/>
    <x v="1"/>
    <x v="2"/>
    <m/>
    <s v="Myös luonnollisille henkilöille"/>
    <m/>
    <m/>
    <x v="0"/>
    <s v="Liikenne- ja viestintäministeriö"/>
    <s v=""/>
  </r>
  <r>
    <s v="Palvelut"/>
    <s v="Plupaus_Poliisihallitus_2021.xlsx"/>
    <s v="Poliisihallitus"/>
    <s v="Ilmoitus räjäytystyöstä"/>
    <m/>
    <x v="296"/>
    <x v="1"/>
    <x v="3"/>
    <m/>
    <s v="Myös luonnollisille henkilöille"/>
    <m/>
    <m/>
    <x v="0"/>
    <s v="Sisäministeriö"/>
    <s v=""/>
  </r>
  <r>
    <s v="Palvelut"/>
    <s v="Plupaus_2021_Turun kaupunki.xlsx"/>
    <s v="Turun kaupunki"/>
    <s v="Ilmoitus melusta ja tärinästä"/>
    <s v="Erityisen häiritsevää melua koskeva ilmoitus"/>
    <x v="284"/>
    <x v="1"/>
    <x v="2"/>
    <s v="2023, jos sähköinen lupajärjestelmä saadaan käyttöön"/>
    <s v="Myös luonnollisille henkilöille"/>
    <m/>
    <s v="Ympäristönsuojelulaki (527/2014)"/>
    <x v="1"/>
    <s v="Varsinais-Suomi"/>
    <s v="yli 100 000"/>
  </r>
  <r>
    <s v="Palvelut"/>
    <s v="Traficom_Digipalvelulupaus_2021.XLSX"/>
    <s v="Liikenne- ja viestintävirasto TRAFICOM"/>
    <s v="Ilmoitus tietoturvaloukkauksesta"/>
    <s v="Yksityishenkilön, yrityksen tai organisaation ilmoitus tietoturvaloukkauksesta. Tavoitetaso saavutetaan vuonna 2022. Myös luonnollisille henkilöille."/>
    <x v="297"/>
    <x v="1"/>
    <x v="2"/>
    <m/>
    <m/>
    <s v="Digitalisointi 2022"/>
    <m/>
    <x v="0"/>
    <s v="Liikenne- ja viestintäministeriö"/>
    <s v=""/>
  </r>
  <r>
    <s v="Palvelut"/>
    <s v="Plupaus_2021_Ylöjärven kaupunki.xlsx"/>
    <s v="Ylöjärven kaupunki"/>
    <s v="Ilmoitus melusta ja tärinästä"/>
    <s v="Ilmoitus melusta ja tärinästä hoidetaan kokonaisuudessaan Lupapiste -palvelussa tai erillisellä lomakkeella.&quot;&quot;"/>
    <x v="284"/>
    <x v="1"/>
    <x v="7"/>
    <m/>
    <s v="Myös luonnollisille henkilöille"/>
    <m/>
    <s v="Ympäristönsuojelulaki (527/2014)"/>
    <x v="1"/>
    <s v="Pirkanmaa"/>
    <s v="20 001 - 40 000"/>
  </r>
  <r>
    <s v="Palvelut"/>
    <s v="Plupaus_2021_Oulun kaupunki.xlsx"/>
    <s v="Oulun kaupunki"/>
    <s v="Moottorikelkkareitin perustaminen"/>
    <m/>
    <x v="298"/>
    <x v="1"/>
    <x v="3"/>
    <s v="Q4/2022"/>
    <m/>
    <m/>
    <s v="Maastoliikennelaki (1710/1995)"/>
    <x v="1"/>
    <s v="Pohjois-Pohjanmaa"/>
    <s v="yli 100 000"/>
  </r>
  <r>
    <s v="Palvelut"/>
    <s v="Plupaus_2021_Rovaniemi (1).xlsx"/>
    <s v="Rovaniemen kaupunki"/>
    <s v="Koko kaupungin palautejärjestelmä"/>
    <s v="Palautejärjestelmä, jota voidaan käyttää kaupungin omistamissa konserniyhtiöissä."/>
    <x v="299"/>
    <x v="1"/>
    <x v="5"/>
    <m/>
    <s v="Myös luonnollisille henkilöille"/>
    <m/>
    <m/>
    <x v="1"/>
    <s v="Lappi"/>
    <s v="40 001 - 100 000"/>
  </r>
  <r>
    <s v="Palvelut"/>
    <s v="Plupaus_2021_Tukes.xlsx"/>
    <s v="Turvallisuus- ja kemikaalivirasto (Tukes)"/>
    <s v="Ilmoitus tuholaistorjujan tutkinnosta tai yritystoiminnasta"/>
    <m/>
    <x v="300"/>
    <x v="1"/>
    <x v="2"/>
    <s v="Q4/2022"/>
    <s v="Myös luonnollisille henkilöille"/>
    <s v="Henkilö- ja raharesurssit"/>
    <m/>
    <x v="0"/>
    <s v="Työ- ja elinkeinoministeriö"/>
    <s v=""/>
  </r>
  <r>
    <s v="Palvelut"/>
    <s v="Plupaus_2021_Tukes.xlsx"/>
    <s v="Turvallisuus- ja kemikaalivirasto (Tukes)"/>
    <s v="Ilmoitukset vaarallisista tai puutteellisista tuotteista ja vaarallisista kuluttajapalveluista"/>
    <m/>
    <x v="301"/>
    <x v="1"/>
    <x v="2"/>
    <s v="Myöhemmin"/>
    <s v="Myös luonnollisille henkilöille"/>
    <s v="Henkilö- ja raharesurssit"/>
    <m/>
    <x v="0"/>
    <s v="Työ- ja elinkeinoministeriö"/>
    <s v=""/>
  </r>
  <r>
    <s v="Palvelut"/>
    <s v="Plupaus_Kuopio_2021.xlsx"/>
    <s v="Kuopion kaupunki"/>
    <s v="Palautteen antaminen kaupungille"/>
    <s v="Voit antaa palautetta kaupungille."/>
    <x v="302"/>
    <x v="1"/>
    <x v="5"/>
    <m/>
    <s v="Myös luonnollisille henkilöille"/>
    <m/>
    <m/>
    <x v="1"/>
    <s v="Pohjois-Savo"/>
    <s v="yli 100 000"/>
  </r>
  <r>
    <s v="Palvelut"/>
    <s v="PLupaus_Porvoonkaupunki_2021.xlsx"/>
    <s v="Porvoon kaupunki"/>
    <s v="Oikaisuvaatimus pysäköintivirhemaksuun"/>
    <s v="Oikaisuvaatimus pysäköintivirhemaksuun sekä pysäköintiluvat yrityksille, viranomaisille ja asukkaille"/>
    <x v="303"/>
    <x v="1"/>
    <x v="5"/>
    <m/>
    <s v="Myös luonnollisille henkilöille"/>
    <m/>
    <s v="Laki pysäköinninvalvonnasta (727/2011)"/>
    <x v="1"/>
    <s v="Uusimaa"/>
    <s v="40 001 - 100 000"/>
  </r>
  <r>
    <s v="Palvelut"/>
    <s v="PLupaus_Helsinginkaupunki_2021.xlsx"/>
    <s v="Helsingin kaupunki"/>
    <s v="Selvitys kiinteistön jätevesijärjestelmästä"/>
    <s v="Jätevesien kiinteistökohtaisen käsittelyjärjestelmän on täytettävä ympäristönsuojelulaissa annetut puhdistustehovaatimukset."/>
    <x v="304"/>
    <x v="1"/>
    <x v="2"/>
    <m/>
    <m/>
    <s v="Pieni volyymi"/>
    <s v="Maankäyttö- ja rakennuslaki (132/1999)"/>
    <x v="1"/>
    <s v="Uusimaa"/>
    <s v="yli 100 000"/>
  </r>
  <r>
    <s v="Palvelut"/>
    <s v="Plupaus_Poliisihallitus_2021.xlsx"/>
    <s v="Poliisihallitus"/>
    <s v="Ilmoitus yleisestä kokouksesta"/>
    <m/>
    <x v="305"/>
    <x v="1"/>
    <x v="3"/>
    <m/>
    <s v="Myös luonnollisille henkilöille"/>
    <m/>
    <m/>
    <x v="0"/>
    <s v="Sisäministeriö"/>
    <s v=""/>
  </r>
  <r>
    <s v="Palvelut"/>
    <s v="Plupaus_Poliisihallitus_2021.xlsx"/>
    <s v="Poliisihallitus"/>
    <s v="Ilmoitus yleisötilaisuuden järjestämisestä"/>
    <m/>
    <x v="306"/>
    <x v="1"/>
    <x v="3"/>
    <m/>
    <s v="Myös luonnollisille henkilöille"/>
    <m/>
    <m/>
    <x v="0"/>
    <s v="Sisäministeriö"/>
    <s v=""/>
  </r>
  <r>
    <s v="Palvelut"/>
    <s v="PLupaus_Helsinginkaupunki_2021.xlsx"/>
    <s v="Helsingin kaupunki"/>
    <s v="Selvitys rakennus- ja purkujätteen käsittelystä "/>
    <m/>
    <x v="304"/>
    <x v="1"/>
    <x v="2"/>
    <m/>
    <m/>
    <m/>
    <s v="Maankäyttö- ja rakennuslaki (132/1999)"/>
    <x v="1"/>
    <s v="Uusimaa"/>
    <s v="yli 100 000"/>
  </r>
  <r>
    <s v="Palvelut"/>
    <s v="PLupaus_Helsinginkaupunki_2021.xlsx"/>
    <s v="Helsingin kaupunki"/>
    <s v="Tonttikorkeusilmoitus"/>
    <s v="Tonttikorkeusilmoitus on osa rakennuslupaan tarvittavaa kartta-aineistoa. Ilmoituksessa annetaan pihamaan korkeusasemat suhteessa katukorkeuksiin ja naapurikiinteistöihin."/>
    <x v="304"/>
    <x v="1"/>
    <x v="2"/>
    <m/>
    <m/>
    <m/>
    <s v="Maankäyttö- ja rakennuslaki (132/1999)"/>
    <x v="1"/>
    <s v="Uusimaa"/>
    <s v="yli 100 000"/>
  </r>
  <r>
    <s v="Palvelut"/>
    <s v="PLupaus_Helsinginkaupunki_2021.xlsx"/>
    <s v="Helsingin kaupunki"/>
    <s v="Aloituskokous ja aloittamisilmoitus"/>
    <s v="Rakennushankkeeseen ryhtyvän tulee sopia kaupungin rakennusvalvonnan kanssa aloituskokouksen ajankohdasta, jos rakennusluvassa on edellytetty kokouksen pitämistä. Kokous pitää kutsua koolle ennen rakennustyön aloittamista. Kaikesta muusta luvanvaraisesta rakennustyöstä tai toimenpiteestä on ennen sen aloittamista tehtävä aloittamisilmoitus Helsingin rakennusvalvontaan, jos aloituskokousta ei tule kutsua koolle."/>
    <x v="304"/>
    <x v="1"/>
    <x v="4"/>
    <m/>
    <m/>
    <m/>
    <s v="Maankäyttö- ja rakennuslaki (132/1999)"/>
    <x v="1"/>
    <s v="Uusimaa"/>
    <s v="yli 100 000"/>
  </r>
  <r>
    <s v="Palvelut"/>
    <s v="Plupaus_Kuopio_2021.xlsx"/>
    <s v="Kuopion kaupunki"/>
    <s v="Rasitetoimitus"/>
    <s v="Rasitetoimituksessa käsitellään kiinteistörasitteita eli maahan kohdistuvia oikeuksia."/>
    <x v="307"/>
    <x v="1"/>
    <x v="5"/>
    <m/>
    <s v="Myös luonnollisille henkilöille"/>
    <m/>
    <s v="Maankäyttö- ja rakennuslaki (132/1999)"/>
    <x v="1"/>
    <s v="Pohjois-Savo"/>
    <s v="yli 100 000"/>
  </r>
  <r>
    <s v="Palvelut"/>
    <s v="Plupaus_2021_Ylöjärven kaupunki.xlsx"/>
    <s v="Ylöjärven kaupunki"/>
    <s v="Toimenpideilmoitus"/>
    <s v="Toimenpideilmoitusprosessi suoritetaan kokonaisuudessaan Lupapiste -palvelussa&quot;&quot;"/>
    <x v="308"/>
    <x v="1"/>
    <x v="7"/>
    <m/>
    <s v="Myös luonnollisille henkilöille"/>
    <m/>
    <s v="Maankäyttö- ja rakennuslaki (132/1999)"/>
    <x v="1"/>
    <s v="Pirkanmaa"/>
    <s v="20 001 - 40 000"/>
  </r>
  <r>
    <s v="Palvelut"/>
    <s v="Plupaus_2021_Oulun kaupunki.xlsx"/>
    <s v="Oulun kaupunki"/>
    <s v="Rekisteröinti-ilmoistus (Ympäristösuojelun tietojärjestelmään)"/>
    <s v="Ympäristöön vaikuttavien toimintojen harjoittajilla on velvollisuus rekisteröidä toimintansa ympäristönsuojelun tietojärjestelmään., pesulat, huoltoasemat tms."/>
    <x v="309"/>
    <x v="1"/>
    <x v="6"/>
    <m/>
    <s v="Myös luonnollisille henkilöille"/>
    <m/>
    <s v="Ympäristönsuojelulaki (527/2014)"/>
    <x v="1"/>
    <s v="Pohjois-Pohjanmaa"/>
    <s v="yli 100 000"/>
  </r>
  <r>
    <s v="Palvelut"/>
    <s v="PLupaus_Pyhäjärvi_2021.xlsx"/>
    <s v="Pyhäjärven kaupunki"/>
    <s v="Rekisteröinti-ilmoitus ympäristöön vaikuttavan toiminnan aloittamisesta"/>
    <m/>
    <x v="309"/>
    <x v="1"/>
    <x v="0"/>
    <s v="Q4/2022"/>
    <m/>
    <m/>
    <s v="Ympäristönsuojelulaki (527/2014)"/>
    <x v="1"/>
    <s v="Pohjois-Pohjanmaa"/>
    <s v="alle 6001"/>
  </r>
  <r>
    <s v="Palvelut"/>
    <s v="PLupaus_Helsinginkaupunki_2021.xlsx"/>
    <s v="Helsingin kaupunki"/>
    <s v="Rottahavainnoista ilmoittaminen"/>
    <s v="Rotan ja muiden tuhoeläinten hävittäminen kuuluu kiinteistön omistajan tai haltijan vastuulle. Ympäristöterveysyksikön tehtävä on tarvittaessa arvioida voiko rottien esiintymisestä aiheutua terveyshaittaa."/>
    <x v="310"/>
    <x v="1"/>
    <x v="3"/>
    <m/>
    <s v="Myös luonnollisille henkilöille"/>
    <m/>
    <s v="Terveydensuojelulaki (763/1994)"/>
    <x v="1"/>
    <s v="Uusimaa"/>
    <s v="yli 100 000"/>
  </r>
  <r>
    <s v="Palvelut"/>
    <s v="PLupaus_Helsinginkaupunki_2021.xlsx"/>
    <s v="Helsingin kaupunki"/>
    <s v="Elinkeinonharjoittajan ilmoitus ruokamyrkytysepäilystä"/>
    <s v="Mikäli olet syönyt helsinkiläisessä elintarvikehuoneistossa tai ostanut elintarvikkeita Helsingistä ja epäilet sairastuneesi ruokamyrkytykseen ruokailun jälkeen voit ilmoittaa ruokamyrkytyksestäsi kaupunkiympäristön toimialan elintarviketurvallisuusyksikköön, joka vastaa ruokamyrkytysten selvitystyöstä."/>
    <x v="311"/>
    <x v="1"/>
    <x v="2"/>
    <m/>
    <m/>
    <m/>
    <s v="Elintarvikelaki (23/2006)"/>
    <x v="1"/>
    <s v="Uusimaa"/>
    <s v="yli 100 000"/>
  </r>
  <r>
    <s v="Palvelut"/>
    <s v="Plupaus_Kuopio_2021.xlsx"/>
    <s v="Kuopion kaupunki"/>
    <s v="Ilmoitus ruokamyrkytysepäilystä"/>
    <s v="Elintarvikealan toimijan tulee ilmoittaa käsittelemäänsä elintarvikkeeseen liittyvästä ruokamyrkytysepäilystä elintarvikevalvontaviranomaiselle."/>
    <x v="311"/>
    <x v="1"/>
    <x v="5"/>
    <m/>
    <s v="Myös luonnollisille henkilöille"/>
    <m/>
    <s v="Elintarvikelaki (23/2006)"/>
    <x v="1"/>
    <s v="Pohjois-Savo"/>
    <s v="yli 100 000"/>
  </r>
  <r>
    <s v="Palvelut"/>
    <s v="PLupaus_Porvoonkaupunki_2021.xlsx"/>
    <s v="Porvoon kaupunki"/>
    <s v="Ruokamyrkytysepäilyilmoitus"/>
    <s v="Sairastunut tai elintarvikkeet myynyt/tarjoillut yritys voivat tehdä sähköisen ilmoituksen epäillystä ruokamyrkytysepidemiasta"/>
    <x v="311"/>
    <x v="1"/>
    <x v="2"/>
    <s v="Myöhemmin"/>
    <s v="Myös luonnollisille henkilöille"/>
    <s v="Tietoturva nykyisessä järjestelmässä puutteellinen, minkä vuoksi kaikkia tietoja ei voida ilmoittaa sähköisesti. Digitalisoinnin kehittäminen valtion tietojärjestelmässä on riippuvainen valtion panostuksista. On mukana kehityslistalla, prioriteetti ei kovin korkea."/>
    <s v="Elintarvikelaki (23/2006)"/>
    <x v="1"/>
    <s v="Uusimaa"/>
    <s v="40 001 - 100 000"/>
  </r>
  <r>
    <s v="Palvelut"/>
    <s v="Plupaus_2021_Rovaniemi (1).xlsx"/>
    <s v="Rovaniemen kaupunki"/>
    <s v="Ruokamyrkytysepäilystä ilmoittaminen"/>
    <s v="Elintarvikealan toimijan on lakisääteisesti ilmoitettava elintarvikevalvontaviranomaiselle välittömästi valmistamansa tai käsittelemänsä elintarvikkeen aiheuttamasta ruokamyrkytyksestä tai sille tulleesta ruokamyrkytysepäilystä. Yksityishenkilö voi tehdä ilmoituksen, jos  epäilee saaneensa ruokamyrkytyksen.  Rovaniemen, Ranuan, Pellon, Ylitornion ja Kolarin alueella ilmoitus tehdään Rovakaaren ympäristöterveydenhuoltoon."/>
    <x v="311"/>
    <x v="1"/>
    <x v="2"/>
    <s v="Myöhemmin"/>
    <s v="Myös luonnollisille henkilöille"/>
    <s v="ei tietoa siirtyykö ja milloin asioinnin aloitus siirtyy valtakunnalliseen ympäristöterveydenhuollon sähköiseen ilmoituspalveluun ILPPAan (Ruokavirasto).  ilppa.fi"/>
    <s v="Elintarvikelaki (23/2006)"/>
    <x v="1"/>
    <s v="Lappi"/>
    <s v="40 001 - 100 000"/>
  </r>
  <r>
    <s v="Palvelut"/>
    <s v="Plupaus_2021_Turun kaupunki.xlsx"/>
    <s v="Turun kaupunki"/>
    <s v="Sisämarkkinavalvonta"/>
    <s v="Elintarvikkeiden maahantuonti muista EU-maista."/>
    <x v="312"/>
    <x v="1"/>
    <x v="6"/>
    <m/>
    <s v="Myös luonnollisille henkilöille"/>
    <s v="Ruokaviraston ilppa-Ympäristöterveydenhuollon sähköisen ilmoituspalvelun toimivuus"/>
    <s v="Elintarvikelaki (297/2021)"/>
    <x v="1"/>
    <s v="Varsinais-Suomi"/>
    <s v="yli 100 000"/>
  </r>
  <r>
    <s v="Palvelut"/>
    <s v="Plupaus_2021_Huittisten kaupunki.xlsx"/>
    <s v="Huittisten kaupunki"/>
    <s v="Palvelusetelituottaja"/>
    <s v="Hakemus palvelusetelituottajaksi sivistys- ja perusturvapalvelukeskuksiin"/>
    <x v="313"/>
    <x v="1"/>
    <x v="0"/>
    <s v="Q4/2022"/>
    <s v="Vain elinkeinotoimintaa harjoittaville"/>
    <m/>
    <s v="Laki sosiaali- ja terveydenhuollon palvelusetelistä (569/2009)"/>
    <x v="1"/>
    <s v="Satakunta"/>
    <s v="10 001 - 20 000"/>
  </r>
  <r>
    <s v="Palvelut"/>
    <s v="Plupaus_2021_Pielaveden kunta.xlsx"/>
    <s v="Pielaveden kunta"/>
    <s v="Ilmoitus yksityisen sosiaalipalvelun tuottamisesta"/>
    <s v="Kunnan perusturvalautakuntaan tehtävä ilmoitus kotihoidon tukipalvelujen järjestämisestä. Tukipalveluita ovat esimerkiksi ateriapalvelut, siivous, sauna- ja kylvetyspalvelut tai turvapuhelinpalvelut. Niitä voidaan järjestää myös erikseen, ilman muuta kotipalvelua. Ilmoitus tehdään siihen kuntaan, missä palvelua annetaan."/>
    <x v="313"/>
    <x v="1"/>
    <x v="0"/>
    <s v="Myöhemmin"/>
    <s v="Vain elinkeinotoimintaa harjoittaville"/>
    <s v="Aluehallintoviraston lomake, joka kiertää kuntaan"/>
    <s v="Laki sosiaali- ja terveydenhuollon palvelusetelistä (569/2009)"/>
    <x v="1"/>
    <s v="Pohjois-Savo"/>
    <s v="alle 6001"/>
  </r>
  <r>
    <s v="Palvelut"/>
    <s v="Plupaus_2021_Pielaveden kunta.xlsx"/>
    <s v="Pielaveden kunta"/>
    <s v="Ilmoitus yksityisten varhaiskasvatuspalvelujen tuottamisesta tai muutoksesta"/>
    <s v="Yksityistä varhaiskasvatuspalvelua tuottavan tulee tehdä kuntaan kirjallinen ilmoitus toiminnan aloittamisesta, muuttamisesta tai lopettamisesta."/>
    <x v="313"/>
    <x v="1"/>
    <x v="0"/>
    <s v="Myöhemmin"/>
    <s v="Vain elinkeinotoimintaa harjoittaville"/>
    <s v="Aluehallintoviraston lomake, joka kiertää kuntaan"/>
    <s v="Laki sosiaali- ja terveydenhuollon palvelusetelistä (569/2009)"/>
    <x v="1"/>
    <s v="Pohjois-Savo"/>
    <s v="alle 6001"/>
  </r>
  <r>
    <s v="Palvelut"/>
    <s v="PLupaus_Vaasa_2021.xlsx"/>
    <s v="Vaasan kaupunki"/>
    <s v="Sosiaalihuollon toimipaikkailmoitus"/>
    <s v="Ilmoitus laitoksen käyttöönotosta"/>
    <x v="313"/>
    <x v="1"/>
    <x v="5"/>
    <m/>
    <s v="Vain elinkeinotoimintaa harjoittaville"/>
    <m/>
    <s v="Laki sosiaali- ja terveydenhuollon palvelusetelistä (569/2009)"/>
    <x v="1"/>
    <s v="Pohjanmaa"/>
    <s v="40 001 - 100 000"/>
  </r>
  <r>
    <s v="Palvelut"/>
    <s v="Plupaus_ALAVUS_2020.xlsx"/>
    <s v="Alavuden kaupunki"/>
    <s v="Selvitys suuresta yleisötilaisuudesta"/>
    <s v="Toimija selvittää yli 500 henkilöä käsittävän yleisötilaisuuden järjestelyt."/>
    <x v="314"/>
    <x v="1"/>
    <x v="0"/>
    <s v="Q4/2021"/>
    <m/>
    <m/>
    <m/>
    <x v="1"/>
    <s v="Pohjois-Pohjanmaa"/>
    <s v="alle 6001"/>
  </r>
  <r>
    <s v="Palvelut"/>
    <s v="PLupaus_Helsinginkaupunki_2021.xlsx"/>
    <s v="Helsingin kaupunki"/>
    <s v="Tapahtumailmoitus"/>
    <s v="Tarvitset luvan tapahtuman järjestämiseen kadulla, torilla tai puistossa, jos tapahtuma rajoittaa alueen yleistä käyttöä."/>
    <x v="314"/>
    <x v="1"/>
    <x v="5"/>
    <m/>
    <m/>
    <m/>
    <m/>
    <x v="1"/>
    <s v="Uusimaa"/>
    <s v="yli 100 000"/>
  </r>
  <r>
    <s v="Palvelut"/>
    <s v="Plupaus_2021_Jyväskylän kaupunki_2021.xlsx"/>
    <s v="Jyväskylän kaupunki"/>
    <s v="KRP - Tapahtumaluvat: Maa-alueen käyttölupa tapahtuman jörjestämiseen"/>
    <s v="Lupa alueella järjestettävälle tapahtumalle"/>
    <x v="314"/>
    <x v="1"/>
    <x v="5"/>
    <m/>
    <s v="Myös luonnollisille henkilöille"/>
    <m/>
    <m/>
    <x v="1"/>
    <s v="Keski-Suomi"/>
    <s v="yli 100 000"/>
  </r>
  <r>
    <s v="Palvelut"/>
    <s v="Plupaus_Lahden kaupunki_2020.xlsx"/>
    <s v="Lahden kaupunki"/>
    <s v="E-tapahtuma"/>
    <s v="Tapahtumapaikan varaaminen sekä tapahtuman järjestämiseen liittyvien lupien sähköinen hakeminen."/>
    <x v="314"/>
    <x v="1"/>
    <x v="2"/>
    <s v="Q4/2021"/>
    <s v="Myös luonnollisille henkilöille"/>
    <m/>
    <m/>
    <x v="1"/>
    <s v="Päijät-Häme"/>
    <s v="yli 100 000"/>
  </r>
  <r>
    <s v="Palvelut"/>
    <s v="Plupaus_Mikkeli_2020.xlsx"/>
    <s v="Mikkelin kaupunki"/>
    <s v="Ilmoitus suuresta yleisötilaisuudesta"/>
    <s v="Verkkosivuilta tulostettava lomake. Vastuualue: Terveysvalvonta"/>
    <x v="314"/>
    <x v="1"/>
    <x v="0"/>
    <s v="Q4/2021"/>
    <s v="Myös luonnollisille henkilöille"/>
    <s v="VATI-kohdetietojärjestelmän kehittäjät eivät toteuta Suomi.fi kautta täytettävien sähköisten lomakeiden käyttöönottoa jo vuonna 2021."/>
    <m/>
    <x v="1"/>
    <s v="Etelä-Savo"/>
    <s v="40 001 - 100 000"/>
  </r>
  <r>
    <s v="Palvelut"/>
    <s v="Liite_1_YritysDigi-hankkeen_palvelulupaus_digitaalisten_palvelujen_t.XLSX"/>
    <s v="Kilpailu- ja kuluttajavirasto"/>
    <s v="Ilmoitus yrityskaupasta"/>
    <s v="Yritykset, jotka ovat lain mukaan velvollisia tekemään ilmoituksen yrityskaupastaan, toimittavat ilmoituksen liitteineen turvaviestillä."/>
    <x v="315"/>
    <x v="1"/>
    <x v="2"/>
    <s v="Q4/2022"/>
    <s v="Vain elinkeinotoimintaa harjoittaville"/>
    <m/>
    <m/>
    <x v="0"/>
    <s v="Työ- ja elinkeinoministeriö"/>
    <s v=""/>
  </r>
  <r>
    <s v="Palvelut"/>
    <s v="Plupaus_Naantalinkaupunki_2020.xlsx"/>
    <s v="Naantalin kaupunki"/>
    <s v="Tapahtumaluvat"/>
    <s v="Yleisötilaisuudet ja massatapahtumat"/>
    <x v="314"/>
    <x v="1"/>
    <x v="0"/>
    <s v="Myöhemmin"/>
    <s v="Myös luonnollisille henkilöille"/>
    <s v="Taloudelliset ja henkilöresurssit"/>
    <m/>
    <x v="1"/>
    <s v="Varsinais-Suomi"/>
    <s v="10 001 - 20 000"/>
  </r>
  <r>
    <s v="Palvelut"/>
    <s v="Plupaus_2021_Oulun kaupunki.xlsx"/>
    <s v="Oulun kaupunki"/>
    <s v="Ilmoitus yleisötilaisuudesta"/>
    <s v="Tee ilmoitus yleisötapahtumasta Kunnan Ympäristöterveyteen."/>
    <x v="314"/>
    <x v="1"/>
    <x v="0"/>
    <s v="Q4/2021"/>
    <s v="Myös luonnollisille henkilöille"/>
    <m/>
    <m/>
    <x v="1"/>
    <s v="Pohjois-Pohjanmaa"/>
    <s v="yli 100 000"/>
  </r>
  <r>
    <s v="Palvelut"/>
    <s v="PLupaus_Porvoonkaupunki_2021.xlsx"/>
    <s v="Porvoon kaupunki"/>
    <s v="Ilmoitus yleisötilaisuudesta"/>
    <s v="Tee ilmoitus yleisötapahtumasta Kunnan Ympäristöterveyteen."/>
    <x v="314"/>
    <x v="1"/>
    <x v="2"/>
    <s v="Myöhemmin"/>
    <s v="Myös luonnollisille henkilöille"/>
    <s v="Ilmoittaminen ei ole tällä hetkellä lakisääteistä, vaikka onkin tarpeellista terveyshaittojen ennaltaehkäisemiseksi."/>
    <s v="Terveydensuojelulaki (763/1994)"/>
    <x v="1"/>
    <s v="Uusimaa"/>
    <s v="40 001 - 100 000"/>
  </r>
  <r>
    <s v="Palvelut"/>
    <s v="Plupaus_Teuvan kunta_2020.xlsx"/>
    <s v="Teak Oy"/>
    <s v="Ilmoitus yleisötilaisuudesta"/>
    <m/>
    <x v="314"/>
    <x v="1"/>
    <x v="0"/>
    <s v="Myöhemmin"/>
    <s v="Myös luonnollisille henkilöille"/>
    <s v="Palvelun tuottaa Suupohjan peruspalveluliikelaitokuntayhtymä, Toimii vastuu organisaationa"/>
    <m/>
    <x v="2"/>
    <s v="Etelä-Pohjanmaa"/>
    <s v="alle 6001"/>
  </r>
  <r>
    <s v="Palvelut"/>
    <s v="Plupaus_THL_2021.xlsx"/>
    <s v="Terveyden ja hyvinvoinnin laitos (THL)"/>
    <s v="Imeväisikäisten ruokintaan liittyvän kaupallisen tiedotusaineiston ennakkotarkastus"/>
    <s v="Terveyden ja hyvinvoinnin laitos (THL) tarkistaa imeväisikäisten ruokintaan liittyvän kaupallisen tiedotusaineiston. Kaikille, jotka tuottavat kaupallista aineistoa liittyen imeväisikäisten ravitsemukseen ja ruokintaan."/>
    <x v="316"/>
    <x v="4"/>
    <x v="2"/>
    <s v="Q4/2022"/>
    <s v="Myös luonnollisille henkilöille"/>
    <s v="Toiminnalliset syyt."/>
    <m/>
    <x v="0"/>
    <s v="Sosiaali- ja terveysministeriö"/>
    <s v=""/>
  </r>
  <r>
    <s v="Palvelut"/>
    <s v="Plupaus_2021_Tulli.xlsx"/>
    <s v="Tulli"/>
    <s v="Intrastat-ilmoituspalvelu yrityksille"/>
    <s v="Anna tilastoilmoitus tuonnista ja viennistä EU-sisäkaupassa."/>
    <x v="317"/>
    <x v="1"/>
    <x v="1"/>
    <m/>
    <s v="Vain elinkeinotoimintaa harjoittaville"/>
    <m/>
    <m/>
    <x v="0"/>
    <s v="Valtiovarainministeriö"/>
    <s v=""/>
  </r>
  <r>
    <s v="Palvelut"/>
    <s v="Plupaus_2021_Tulli.xlsx"/>
    <s v="Tulli"/>
    <s v="Intrastat-sanoma-asiointi yrityksille"/>
    <s v="Anna tilastoilmoitus tuonnista ja viennistä EU-sisäkaupassa sanoma-asioinnilla."/>
    <x v="318"/>
    <x v="1"/>
    <x v="7"/>
    <m/>
    <s v="Vain elinkeinotoimintaa harjoittaville"/>
    <m/>
    <m/>
    <x v="0"/>
    <s v="Valtiovarainministeriö"/>
    <s v=""/>
  </r>
  <r>
    <s v="Palvelut"/>
    <s v="Liite_1_YritysDigi-hankkeen_palvelulupaus_digitaalisten_palvelujen_t.XLSX"/>
    <s v="Kilpailu- ja kuluttajavirasto"/>
    <s v="Irrottaudu kartellista ja vapaudu seuraamusmaksusta"/>
    <s v="Puhelimitse ja/tai turvaviesti"/>
    <x v="319"/>
    <x v="1"/>
    <x v="2"/>
    <s v="Q4/2022"/>
    <s v="Vain elinkeinotoimintaa harjoittaville"/>
    <m/>
    <m/>
    <x v="0"/>
    <s v="Työ- ja elinkeinoministeriö"/>
    <s v=""/>
  </r>
  <r>
    <s v="Palvelut"/>
    <s v="Traficom_Digipalvelulupaus_2021.XLSX"/>
    <s v="Liikenne- ja viestintävirasto TRAFICOM"/>
    <s v="Jatko-osa, hakemus ilma-aluksen rekisteröimiseksi"/>
    <m/>
    <x v="320"/>
    <x v="1"/>
    <x v="0"/>
    <s v="Myöhemmin"/>
    <s v="Myös luonnollisille henkilöille"/>
    <s v="Yleinen taloudellinen tilanne"/>
    <m/>
    <x v="0"/>
    <s v="Liikenne- ja viestintäministeriö"/>
    <s v=""/>
  </r>
  <r>
    <s v="Palvelut"/>
    <s v="Plupaus_2021_Turun kaupunki.xlsx"/>
    <s v="Turun kaupunki"/>
    <s v="Ilmoitus yleisötilaisuudesta"/>
    <s v="Tee ilmoitus yleisötapahtumasta Kunnan Ympäristöterveyteen."/>
    <x v="314"/>
    <x v="1"/>
    <x v="0"/>
    <s v="Myöhemmin"/>
    <s v="Myös luonnollisille henkilöille"/>
    <s v="Lakiperusteet ja lainsäädännön muutokset"/>
    <s v="Terveydensuojelulaki (763/1994)"/>
    <x v="1"/>
    <s v="Varsinais-Suomi"/>
    <s v="yli 100 000"/>
  </r>
  <r>
    <s v="Palvelut"/>
    <s v="Plupaus_BusinessFinland_2021.xlsx"/>
    <s v="Business Finland"/>
    <s v="Jobs in Finland"/>
    <s v="Jobs in Finland is part of Talent Boost, an initiative that aims to promote employment-based immigration to tackle the labor shortage in Finland. This service aims to aggregate job openings that don’t require Finnish skills, serving employers in Finland and job seekers in Finland and abroad."/>
    <x v="321"/>
    <x v="3"/>
    <x v="2"/>
    <s v="Q4/2022"/>
    <s v="Myös luonnollisille henkilöille"/>
    <s v="https://kokeile.tyomarkkinatori.fi/en/Etusivu on tarkoitus korvata tämän palvelu."/>
    <m/>
    <x v="0"/>
    <s v="Työ- ja elinkeinoministeriö"/>
    <s v=""/>
  </r>
  <r>
    <s v="Palvelut"/>
    <s v="Plupaus_Vantaa_2020.xlsx"/>
    <s v="Vantaan kaupunki"/>
    <s v="Vantaan tapahtumakalenteri"/>
    <s v="Mahdollisuus ilmoittaa tapahtuma kaupungin tapahtumakalenteriin"/>
    <x v="314"/>
    <x v="1"/>
    <x v="2"/>
    <s v="Q3/2021"/>
    <m/>
    <s v="Uusi ratkaisu hankinnassa"/>
    <m/>
    <x v="1"/>
    <s v="Uusimaa"/>
    <s v="yli 100 000"/>
  </r>
  <r>
    <s v="Palvelut"/>
    <s v="PLupaus_Pyhäjärvi_2021.xlsx"/>
    <s v="Pyhäjärven kaupunki"/>
    <s v="Ilmoitus yleisötilaisuudesta"/>
    <m/>
    <x v="322"/>
    <x v="1"/>
    <x v="0"/>
    <s v="Q4/2022"/>
    <s v="Myös luonnollisille henkilöille"/>
    <m/>
    <m/>
    <x v="1"/>
    <s v="Pohjois-Pohjanmaa"/>
    <s v="alle 6001"/>
  </r>
  <r>
    <s v="Palvelut"/>
    <s v="Plupaus_2021_Turun kaupunki.xlsx"/>
    <s v="Turun kaupunki"/>
    <s v="Yleisötilaisuuden jätehuoltosuunnitelma"/>
    <s v="Tapahtuman järjestäjän on tehtävä jätehuoltosuunnitelma yli 500 henkilön yleisötapahtumasta"/>
    <x v="323"/>
    <x v="1"/>
    <x v="2"/>
    <m/>
    <s v="Vain elinkeinotoimintaa harjoittaville"/>
    <m/>
    <s v="Jätelaki (646/2011)"/>
    <x v="1"/>
    <s v="Varsinais-Suomi"/>
    <s v="yli 100 000"/>
  </r>
  <r>
    <s v="Palvelut"/>
    <s v="PLupaus_Helsinginkaupunki_2021.xlsx"/>
    <s v="Helsingin kaupunki"/>
    <s v="Terveydensuojelulain mukainen ilmoitus"/>
    <s v="Ympäristöterveydenhuoltoon kuuluvat terveydensuojelulain, elintarvikelain, tupakkalain ja eläinlääkintähuoltolain mukaiset tehtävät."/>
    <x v="324"/>
    <x v="1"/>
    <x v="5"/>
    <m/>
    <m/>
    <m/>
    <s v="Terveydensuojelulaki (763/1994)"/>
    <x v="1"/>
    <s v="Uusimaa"/>
    <s v="yli 100 000"/>
  </r>
  <r>
    <s v="Palvelut"/>
    <s v="Plupaus_Kuopio_2021.xlsx"/>
    <s v="Kuopion kaupunki"/>
    <s v="Terveydensuojelulain mukainen ilmoitus"/>
    <s v="Terveydensuojelulain mukainen ilmoitus Kuopiossa"/>
    <x v="324"/>
    <x v="1"/>
    <x v="1"/>
    <m/>
    <s v="Myös luonnollisille henkilöille"/>
    <m/>
    <s v="Terveydensuojelulaki (763/1994)"/>
    <x v="1"/>
    <s v="Pohjois-Savo"/>
    <s v="yli 100 000"/>
  </r>
  <r>
    <s v="Palvelut"/>
    <s v="PLupaus_Digi- ja väestötietovirasto_2021.xlsx"/>
    <s v="Digi- ja väestötietovirasto"/>
    <s v="Julkisen notaarin palvelut"/>
    <s v="Asiakirjojen ja allekirjoitusten oikeaksi todistaminen, toimivallan vahvistaminen, apostille -todistukset"/>
    <x v="325"/>
    <x v="4"/>
    <x v="0"/>
    <s v="Myöhemmin"/>
    <s v="Myös luonnollisille henkilöille"/>
    <s v="Palvelua ei voi kaikilta osin sähköistää. Palvelussa käsitellään alkuperäisiä muista viranomaislähteistä peräisin olevia asiakirjoja."/>
    <m/>
    <x v="0"/>
    <s v="Valtiovarainministeriö"/>
    <s v=""/>
  </r>
  <r>
    <s v="Palvelut"/>
    <s v="PLupaus_Pyhäjärvi_2021.xlsx"/>
    <s v="Pyhäjärven kaupunki"/>
    <s v="Terveydensuojelulain mukainen ilmoitus"/>
    <m/>
    <x v="324"/>
    <x v="1"/>
    <x v="0"/>
    <s v="Q4/2022"/>
    <s v="Myös luonnollisille henkilöille"/>
    <m/>
    <s v="Terveydensuojelulaki (763/1994)"/>
    <x v="1"/>
    <s v="Pohjois-Pohjanmaa"/>
    <s v="alle 6001"/>
  </r>
  <r>
    <s v="Palvelut"/>
    <s v="Plupaus_2021_Oulun kaupunki.xlsx"/>
    <s v="Oulun kaupunki"/>
    <s v="Terveyshaitta-asian selvityspyyntö"/>
    <m/>
    <x v="326"/>
    <x v="1"/>
    <x v="6"/>
    <m/>
    <s v="Myös luonnollisille henkilöille"/>
    <m/>
    <s v="Terveydensuojelulaki (763/1994)"/>
    <x v="1"/>
    <s v="Pohjois-Pohjanmaa"/>
    <s v="yli 100 000"/>
  </r>
  <r>
    <s v="Palvelut"/>
    <s v="PLupaus_Porvoonkaupunki_2021.xlsx"/>
    <s v="Porvoon kaupunki"/>
    <s v="Ilmoitus epäillystä asunnon terveyshaitasta"/>
    <s v="Asunnon haltija tai vuokranantaja voi ilmoittaa asunnossa epäillystä terveyshaitasta, jos kiinteistön omistaja ei ole ryhtynyt toimenpiteisiin terveyshaitan selvittämiseksi ja poistamiseksi."/>
    <x v="326"/>
    <x v="1"/>
    <x v="2"/>
    <s v="Myöhemmin"/>
    <s v="Myös luonnollisille henkilöille"/>
    <s v="Tietoturva nykyisessä järjestelmässä puutteellinen, minkä vuoksi kaikkia tietoja ei voida ilmoittaa sähköisesti. Digitalisoinnin kehittäminen valtion tietojärjestelmässä on riippuvainen valtion panostuksista. Tällä hetkellä asia on kehityslistalla, mutta ei kovin korkealla prioriteetilla."/>
    <s v="Terveydensuojelulaki (763/1994)"/>
    <x v="1"/>
    <s v="Uusimaa"/>
    <s v="40 001 - 100 000"/>
  </r>
  <r>
    <s v="Palvelut"/>
    <s v="Plupaus_2021_Rovaniemi (1).xlsx"/>
    <s v="Rovaniemen kaupunki"/>
    <s v="Asunnon terveyshaitan selvittäminen"/>
    <s v="Rovakaaren ympäristöterveydenhuollon toiminta-alueella (Rovaniemi, Ranua, Pello, Ylitornio, Kolari) sijaitsevan asunnon terveyshaitan selvittäminen aloitetaan kirjallisella pyynnöllä (asunnontarkastuspyyntölomake). Pyynnön voi tehdä asukas, isännöitsijä/kiinteistön omistaja tai muu asianomainen."/>
    <x v="326"/>
    <x v="1"/>
    <x v="2"/>
    <s v="Myöhemmin"/>
    <s v="Myös luonnollisille henkilöille"/>
    <m/>
    <s v="Terveydensuojelulaki (763/1994)"/>
    <x v="1"/>
    <s v="Lappi"/>
    <s v="40 001 - 100 000"/>
  </r>
  <r>
    <s v="Palvelut"/>
    <s v="Plupaus_2021_Turun kaupunki.xlsx"/>
    <s v="Turun kaupunki"/>
    <s v="Asunnontarkastus"/>
    <s v="Pyydetään asunnontarkastusta epäiltäessä terveyshaittaa"/>
    <x v="326"/>
    <x v="1"/>
    <x v="2"/>
    <m/>
    <s v="Myös luonnollisille henkilöille"/>
    <s v="Järjestelmän toimivuus ja tietosuoja-asiat"/>
    <s v="Terveydensuojelulaki (763/1994)"/>
    <x v="1"/>
    <s v="Varsinais-Suomi"/>
    <s v="yli 100 000"/>
  </r>
  <r>
    <s v="Palvelut"/>
    <s v="PLupaus_Helsinginkaupunki_2021.xlsx"/>
    <s v="Helsingin kaupunki"/>
    <s v="Tiedottaminen tilapäisestä elintarvikemyynnistä"/>
    <m/>
    <x v="327"/>
    <x v="1"/>
    <x v="5"/>
    <m/>
    <m/>
    <m/>
    <s v="Elintarvikelaki (23/2006)"/>
    <x v="1"/>
    <s v="Uusimaa"/>
    <s v="yli 100 000"/>
  </r>
  <r>
    <s v="Palvelut"/>
    <s v="PLupaus_Porvoonkaupunki_2021.xlsx"/>
    <s v="Porvoon kaupunki"/>
    <s v="Liikkuvasta elintarvikehuoneistosta tiedottaminen"/>
    <s v="Elintarvikealan toimijan on tiedotettava elintarvikkeen myynnistä ja muusta käsittelystä liikkuvassa elintarvikehuoneistossa sijaintikunnan elintarvikevalvontaviranomaiselle."/>
    <x v="327"/>
    <x v="1"/>
    <x v="2"/>
    <s v="Myöhemmin"/>
    <s v="Vain elinkeinotoimintaa harjoittaville"/>
    <s v="Digitalisoinnin kehittäminen valtion tietojärjestelmässä on riippuvainen valtion panostuksista. Asia on kehityslistalla melko korkealla prioriteetilla."/>
    <s v="Elintarvikelaki (23/2006)"/>
    <x v="1"/>
    <s v="Uusimaa"/>
    <s v="40 001 - 100 000"/>
  </r>
  <r>
    <s v="Palvelut"/>
    <s v="PLupaus_Helsinginkaupunki_2021.xlsx"/>
    <s v="Helsingin kaupunki"/>
    <s v="Tilapäiset liikennejärjestelyt"/>
    <s v="Jos työskentely kadulla tai puistossa vaikuttaa jalankulkuun, pyöräliikenteeseen tai muuhun ajoneuvoliikenteeseen, tarvitaan suunnitelma tilapäisistä liikennejärjestelyistä. Suunnitelma tarvitaan myös silloin, kun pysäköintipaikkoja varataan muuhun käyttöön siirtokehotuskyltillä."/>
    <x v="328"/>
    <x v="1"/>
    <x v="2"/>
    <m/>
    <m/>
    <m/>
    <m/>
    <x v="1"/>
    <s v="Uusimaa"/>
    <s v="yli 100 000"/>
  </r>
  <r>
    <s v="Palvelut"/>
    <s v="Plupaus_2021_Turun kaupunki.xlsx"/>
    <s v="Turun kaupunki"/>
    <s v="Toiminnan rekisteröinti ympäristönsuojelun tietojärjestelmään"/>
    <s v="Rekisteröinti-ilmoitus"/>
    <x v="329"/>
    <x v="1"/>
    <x v="2"/>
    <s v="2023, jos sähköinen lupajärjestelmä saadaan käyttöön"/>
    <s v="Vain elinkeinotoimintaa harjoittaville"/>
    <m/>
    <s v="Ympäristönsuojelulaki (527/2014)"/>
    <x v="1"/>
    <s v="Varsinais-Suomi"/>
    <s v="yli 100 000"/>
  </r>
  <r>
    <s v="Palvelut"/>
    <s v="PLupaus_Helsinginkaupunki_2021.xlsx"/>
    <s v="Helsingin kaupunki"/>
    <s v="Ulkoilmatapahtuman jätehuoltosuunnitelma ja loppuraportti"/>
    <s v="Yleisötilaisuuden, johon ennakoidaan osallistuvan yhtä aikaa yli 500 henkilöä, järjestäjän on toimitettava jätehuoltosuunnitelma kaupungin ympäristöpalveluille."/>
    <x v="330"/>
    <x v="1"/>
    <x v="2"/>
    <m/>
    <m/>
    <m/>
    <s v="Terveydensuojelulaki (763/1994)"/>
    <x v="1"/>
    <s v="Uusimaa"/>
    <s v="yli 100 000"/>
  </r>
  <r>
    <s v="Palvelut"/>
    <s v="PLupaus_Porvoonkaupunki_2021.xlsx"/>
    <s v="Porvoon kaupunki"/>
    <s v="Vahingonkorvaus katujen kunnossapidon laiminlyönnin vuoksi"/>
    <s v="Asiointi e-Porvoon kautta"/>
    <x v="331"/>
    <x v="1"/>
    <x v="5"/>
    <m/>
    <s v="Myös luonnollisille henkilöille"/>
    <m/>
    <s v="Laki kadun ja eräiden yleisten alueiden kunnossa- ja puhtaanapidosta (669/1978)"/>
    <x v="1"/>
    <s v="Uusimaa"/>
    <s v="40 001 - 100 000"/>
  </r>
  <r>
    <s v="Palvelut"/>
    <s v="PLupaus_Helsinginkaupunki_2021.xlsx"/>
    <s v="Helsingin kaupunki"/>
    <s v="Ilmoitus vedenjakelualueesta"/>
    <m/>
    <x v="332"/>
    <x v="1"/>
    <x v="2"/>
    <m/>
    <m/>
    <s v="Pieni volyymi"/>
    <s v="Terveydensuojelulaki (763/1994)"/>
    <x v="1"/>
    <s v="Uusimaa"/>
    <s v="yli 100 000"/>
  </r>
  <r>
    <s v="Palvelut"/>
    <s v="PLupaus_Porvoonkaupunki_2021.xlsx"/>
    <s v="Porvoon kaupunki"/>
    <s v="Ilmoitus vedenjakelualueesta"/>
    <s v="Talousvettä toimittavan laitoksen, jolla ei ole omaa vedenhankintaa, sekä kiinteistöjen yhteisen talousvesikaivon haltijan tulee ilmoittaa vedenjakelualueen perustamisesta tai muuttamisesta 30 vrk ennen toiminnan aloittamista. Myös lopettamisesta ilmoitettava."/>
    <x v="332"/>
    <x v="1"/>
    <x v="2"/>
    <s v="Myöhemmin"/>
    <s v="Myös luonnollisille henkilöille"/>
    <s v="Digitalisoinnin kehittäminen valtion tietojärjestelmässä on riippuvainen valtion panostuksista."/>
    <s v="Terveydensuojelulaki (763/1994)"/>
    <x v="1"/>
    <s v="Uusimaa"/>
    <s v="40 001 - 100 000"/>
  </r>
  <r>
    <s v="Palvelut"/>
    <s v="Plupaus_2021_Huittisten kaupunki.xlsx"/>
    <s v="Huittisten kaupunki"/>
    <s v="Vesimittarien lukeminen"/>
    <s v="Vesiliittymien omistajat ilmoittavat mittarilukemat"/>
    <x v="333"/>
    <x v="1"/>
    <x v="2"/>
    <s v="Q4/2022"/>
    <m/>
    <m/>
    <s v="Vesihuoltolaki (119/2001)"/>
    <x v="1"/>
    <s v="Satakunta"/>
    <s v="10 001 - 20 000"/>
  </r>
  <r>
    <s v="Palvelut"/>
    <s v="PLupaus_Jämsä_2021.xlsx"/>
    <s v="Jämsän kaupunki"/>
    <s v="Vesiliikelaitos"/>
    <s v="VesikantaPlus sekä KulutusWeb"/>
    <x v="333"/>
    <x v="1"/>
    <x v="2"/>
    <s v="Myöhemmin"/>
    <s v="Myös luonnollisille henkilöille"/>
    <m/>
    <s v="Vesihuoltolaki (119/2001)"/>
    <x v="1"/>
    <s v="Keski-Suomi"/>
    <s v="20 001 - 40 000"/>
  </r>
  <r>
    <s v="Palvelut"/>
    <s v="Plupaus_2021_Lieksan kaupunki.xlsx"/>
    <s v="Lieksan kaupunki"/>
    <s v="Vesimittarilukeman ilmoittaminen"/>
    <m/>
    <x v="333"/>
    <x v="1"/>
    <x v="2"/>
    <s v="Q4/2021"/>
    <s v="Myös luonnollisille henkilöille"/>
    <m/>
    <s v="Vesihuoltolaki (119/2001)"/>
    <x v="1"/>
    <s v="Pohjois-Karjala"/>
    <s v="10 001 - 20 000"/>
  </r>
  <r>
    <s v="Palvelut"/>
    <s v="PLupaus_Vaasa_2021.xlsx"/>
    <s v="Vaasan kaupunki"/>
    <s v="Vedenjakelualueesta ilmoittaminen"/>
    <s v="Ilmoitus merkittävästä talousveden jakelusta"/>
    <x v="333"/>
    <x v="1"/>
    <x v="2"/>
    <m/>
    <s v="Vain elinkeinotoimintaa harjoittaville"/>
    <m/>
    <s v="Vesihuoltolaki (119/2001)"/>
    <x v="1"/>
    <s v="Pohjanmaa"/>
    <s v="40 001 - 100 000"/>
  </r>
  <r>
    <s v="Palvelut"/>
    <s v="PLupaus_Vaasa_2021.xlsx"/>
    <s v="Vaasan kaupunki"/>
    <s v="Vesimittarilukeman ilmoittaminen"/>
    <s v="Vesimittarinlukema on ilmoitettavissa verkkopalvelussa"/>
    <x v="333"/>
    <x v="1"/>
    <x v="5"/>
    <m/>
    <s v="Myös luonnollisille henkilöille"/>
    <m/>
    <s v="Vesihuoltolaki (119/2001)"/>
    <x v="1"/>
    <s v="Pohjanmaa"/>
    <s v="40 001 - 100 000"/>
  </r>
  <r>
    <s v="Palvelut"/>
    <s v="PLupaus_Porvoonkaupunki_2021.xlsx"/>
    <s v="Porvoon kaupunki"/>
    <s v="Ilmoitus vesivälitteisestä epidemiasta"/>
    <s v="Sairastunut sekä vettä toimittava laitos, uimarannan tai uima-altaan ylläpitäjä voivat tehdä sähköisen ilmoituksen epäillystä vesiepidemiasta"/>
    <x v="334"/>
    <x v="1"/>
    <x v="3"/>
    <s v="Myöhemmin"/>
    <s v="Myös luonnollisille henkilöille"/>
    <s v="Digitalisoinnin kehittäminen valtion tietojärjestelmässä on riippuvainen valtion panostuksista. On mukana kehityslistalla, prioriteetti ei kovin korkea. Ilmoitukset melko harvinaisia."/>
    <s v="Tartuntatautilaki (1227/2016)"/>
    <x v="1"/>
    <s v="Uusimaa"/>
    <s v="40 001 - 100 000"/>
  </r>
  <r>
    <s v="Palvelut"/>
    <s v="Plupaus_2021_Rovaniemi (1).xlsx"/>
    <s v="Rovaniemen kaupunki"/>
    <s v="Ilmoitus vesivälitteisestä epidemiasta"/>
    <s v="Toiminnanharjoittajalla on lakisääteinen ilmoitusvelvollisuus terveydensuojeluviranomaiselle omaa toimintaansa koskevasta epidemiasta tai sen epäilystä. Yksityishenkilö voi tehdä ilmoituksen epidemiaepäilystä. Rovaniemen, Ranuan, Pellon, Ylitornion ja Kolarin alueella ilmoitus tehdään Rovakaaren ympäristöterveydenhuoltoon.  Talousvesi, allasvesi tai uimarantavesi."/>
    <x v="334"/>
    <x v="1"/>
    <x v="2"/>
    <s v="Myöhemmin"/>
    <s v="Myös luonnollisille henkilöille"/>
    <s v="ei tietoa siirtyykö ja milloin asioinnin aloitus siirtyy valtakunnalliseen ympäristöterveydenhuollon sähköiseen ilmoituspalveluun ILPPAan (Ruokavirasto).  ilppa.fi"/>
    <s v="Tartuntatautilaki (1227/2016)"/>
    <x v="1"/>
    <s v="Lappi"/>
    <s v="40 001 - 100 000"/>
  </r>
  <r>
    <s v="Palvelut"/>
    <s v="PLupaus_Vaasa_2021.xlsx"/>
    <s v="Vaasan kaupunki"/>
    <s v="Vesivälitteisen epidemian ilmoitus"/>
    <s v="Ilmoitus leviävästä epidemiasta"/>
    <x v="334"/>
    <x v="1"/>
    <x v="2"/>
    <s v="Myöhemmin"/>
    <s v="Myös luonnollisille henkilöille"/>
    <m/>
    <s v="Tartuntatautilaki (1227/2016)"/>
    <x v="1"/>
    <s v="Pohjanmaa"/>
    <s v="40 001 - 100 000"/>
  </r>
  <r>
    <s v="Palvelut"/>
    <s v="PLupaus_Helsinginkaupunki_2021.xlsx"/>
    <s v="Helsingin kaupunki"/>
    <s v="Ympäristöhaittaa koskeva toimenpidepyyntö"/>
    <s v="Ympäristöhaittaa koskeva toimenpidepyyntö on ilmoitus asiasta, joka aiheuttaa haittaa ympäristössä ja jota asukas pyytää kaupunkiympäristön toimialan ympäristöpalveluita selvittämään."/>
    <x v="335"/>
    <x v="1"/>
    <x v="2"/>
    <m/>
    <m/>
    <m/>
    <s v="Ympäristönsuojelulaki (527/2014)"/>
    <x v="1"/>
    <s v="Uusimaa"/>
    <s v="yli 100 000"/>
  </r>
  <r>
    <s v="Palvelut"/>
    <s v="PLupaus_Helsinginkaupunki_2021.xlsx"/>
    <s v="Helsingin kaupunki"/>
    <s v="Ympäristönsuojelulain 136 §:n mukainen ilmoitus pilaantuneen maaperän puhdistamisesta"/>
    <s v="Pilaantuneen maaperän puhdistamisesta ja pilaantuneen maa-aineksen käsittelystä tulee tehdä ilmoitus kaupunkiympäristön toimialan ympäristönsuojeluyksikölle."/>
    <x v="335"/>
    <x v="1"/>
    <x v="3"/>
    <m/>
    <m/>
    <m/>
    <s v="Ympäristönsuojelulaki (527/2014)"/>
    <x v="1"/>
    <s v="Uusimaa"/>
    <s v="yli 100 000"/>
  </r>
  <r>
    <s v="Palvelut"/>
    <s v="PLupaus_Helsinginkaupunki_2021.xlsx"/>
    <s v="Helsingin kaupunki"/>
    <s v="Ympäristönsuojelulain 136 §:n mukainen ilmoitus pilaantuneen maaperän puhdistamisesta"/>
    <s v="Pilaantuneen maaperän puhdistamisesta ja pilaantuneen maa-aineksen käsittelystä tulee tehdä ilmoitus kaupunkiympäristön toimialan ympäristönsuojeluyksikölle."/>
    <x v="335"/>
    <x v="1"/>
    <x v="3"/>
    <m/>
    <m/>
    <m/>
    <s v="Ympäristönsuojelulaki (527/2014)"/>
    <x v="1"/>
    <s v="Uusimaa"/>
    <s v="yli 100 000"/>
  </r>
  <r>
    <s v="Palvelut"/>
    <s v="Plupaus_Kuopio_2021.xlsx"/>
    <s v="Kuopion kaupunki"/>
    <s v="Ympäristönsuojelulain mukainen ilmoitus poikkeuksellisesta tilanteesta"/>
    <s v="Toiminnasta vastaavan tai jätteen haltijan on tehtävä ilmoitus poikkeuksellisesta tilanteesta"/>
    <x v="335"/>
    <x v="1"/>
    <x v="3"/>
    <s v="Q4/2022"/>
    <s v="Vain elinkeinotoimintaa harjoittaville"/>
    <s v="Ilmoitus ei ole määrämuotoinen, koska voi koskea hyvin erilaisia poikkeuksellisia tapahtumia ja päästöjä."/>
    <s v="Ympäristönsuojelulaki (527/2014)"/>
    <x v="1"/>
    <s v="Pohjois-Savo"/>
    <s v="yli 100 000"/>
  </r>
  <r>
    <s v="Palvelut"/>
    <s v="Plupaus_2021_Oulun kaupunki.xlsx"/>
    <s v="Oulun kaupunki"/>
    <s v="Ilmoitus poikkeuksellisesta tilanteesta, ympäristönsuojelu"/>
    <s v="Ympäristönsuojelu, ilmoitus poikkeuksellisesta tilanteesta"/>
    <x v="335"/>
    <x v="1"/>
    <x v="3"/>
    <s v="Q4/2021"/>
    <s v="Myös luonnollisille henkilöille"/>
    <s v="Tarvittaessa julkaistaan ePermitiin"/>
    <s v="Ympäristönsuojelulaki (527/2014)"/>
    <x v="1"/>
    <s v="Pohjois-Pohjanmaa"/>
    <s v="yli 100 000"/>
  </r>
  <r>
    <s v="Palvelut"/>
    <s v="PLupaus_Porvoonkaupunki_2021.xlsx"/>
    <s v="Porvoon kaupunki"/>
    <s v="Ilmoitus poikkeuksellisesta tilanteesta, ympäristönsuojelu"/>
    <s v="Ympäristönsuojelu, ilmoitus poikkeuksellisesta tilanteesta"/>
    <x v="335"/>
    <x v="1"/>
    <x v="0"/>
    <s v="Myöhemmin"/>
    <s v="Vain elinkeinotoimintaa harjoittaville"/>
    <s v="Mielellään digitalisoidaan, mutta ei ole resursseja itse viedä asiaa eteenpäin."/>
    <s v="Ympäristönsuojelulaki (527/2014)"/>
    <x v="1"/>
    <s v="Uusimaa"/>
    <s v="40 001 - 100 000"/>
  </r>
  <r>
    <s v="Palvelut"/>
    <s v="PLupaus_Pyhäjärvi_2021.xlsx"/>
    <s v="Pyhäjärven kaupunki"/>
    <s v="Ympäristönsuojelu, vesiensuojelu"/>
    <m/>
    <x v="335"/>
    <x v="1"/>
    <x v="0"/>
    <s v="Q4/2022"/>
    <s v="Myös luonnollisille henkilöille"/>
    <m/>
    <s v="Ympäristönsuojelulaki (527/2014)"/>
    <x v="1"/>
    <s v="Pohjois-Pohjanmaa"/>
    <s v="alle 6001"/>
  </r>
  <r>
    <s v="Palvelut"/>
    <s v="PLupaus_Pyhäjärvi_2021.xlsx"/>
    <s v="Pyhäjärven kaupunki"/>
    <s v="Ympäristönsuojelu, ympäristöluvat ja ilmoitukset"/>
    <m/>
    <x v="335"/>
    <x v="1"/>
    <x v="0"/>
    <s v="Q4/2022"/>
    <s v="Myös luonnollisille henkilöille"/>
    <m/>
    <s v="Ympäristönsuojelulaki (527/2014)"/>
    <x v="1"/>
    <s v="Pohjois-Pohjanmaa"/>
    <s v="alle 6001"/>
  </r>
  <r>
    <s v="Palvelut"/>
    <s v="PLupaus_Pyhäjärvi_2021.xlsx"/>
    <s v="Pyhäjärven kaupunki"/>
    <s v="Ympäristönsuojelu, maasto- ja vesiliikenteen luvat"/>
    <m/>
    <x v="335"/>
    <x v="1"/>
    <x v="3"/>
    <s v="Q4/2022"/>
    <s v="Vain elinkeinotoimintaa harjoittaville"/>
    <m/>
    <s v="Ympäristönsuojelulaki (527/2014)"/>
    <x v="1"/>
    <s v="Pohjois-Pohjanmaa"/>
    <s v="alle 6001"/>
  </r>
  <r>
    <s v="Palvelut"/>
    <s v="Plupaus_2021_Turun kaupunki.xlsx"/>
    <s v="Turun kaupunki"/>
    <s v="Ympäristönsuojelulain mukainen ilmoitus koeluontoisesta toiminnasta"/>
    <s v="Koetoimintailmoitus"/>
    <x v="335"/>
    <x v="1"/>
    <x v="0"/>
    <s v="2023, jos sähköinen lupajärjestelmä saadaan käyttöön"/>
    <s v="Vain elinkeinotoimintaa harjoittaville"/>
    <s v="Pieni volyyminen palvelu (0-5 kpl vuodessa)"/>
    <s v="Ympäristönsuojelulaki (527/2014)"/>
    <x v="1"/>
    <s v="Varsinais-Suomi"/>
    <s v="yli 100 000"/>
  </r>
  <r>
    <s v="Palvelut"/>
    <s v="Plupaus_2021_Turun kaupunki.xlsx"/>
    <s v="Turun kaupunki"/>
    <s v="Ilmoitus poikkeuksellisesta tilanteesta, ympäristönsuojelu"/>
    <s v="Ympäristönsuojelu, ilmoitus poikkeuksellisesta tilanteesta"/>
    <x v="335"/>
    <x v="1"/>
    <x v="2"/>
    <s v="2023, jos sähköinen lupajärjestelmä saadaan käyttöön"/>
    <s v="Vain elinkeinotoimintaa harjoittaville"/>
    <s v="Pieni volyyminen palvelu (0-5 kpl vuodessa)"/>
    <s v="Ympäristönsuojelulaki (527/2014)"/>
    <x v="1"/>
    <s v="Varsinais-Suomi"/>
    <s v="yli 100 000"/>
  </r>
  <r>
    <s v="Palvelut"/>
    <s v="PLupaus_Vaasa_2021.xlsx"/>
    <s v="Vaasan kaupunki"/>
    <s v="Ympäristön äkillisestä pilaantumisesta tai vaarasta tehtävä ilmoitus"/>
    <s v="Ilmoitus jätteen tai aineen pääsystä /riskistä päästä ympäristöön"/>
    <x v="335"/>
    <x v="1"/>
    <x v="2"/>
    <s v="Myöhemmin"/>
    <s v="Vain elinkeinotoimintaa harjoittaville"/>
    <m/>
    <s v="Ympäristönsuojelulaki (527/2014)"/>
    <x v="1"/>
    <s v="Pohjanmaa"/>
    <s v="40 001 - 100 000"/>
  </r>
  <r>
    <s v="Palvelut"/>
    <s v="Plupaus_Mikkeli_2020.xlsx"/>
    <s v="Mikkelin kaupunki"/>
    <s v="Öljylämmityslaitteiston käyttöönottoilmoitus"/>
    <s v="Verkkosivuilta tulostettava lomake. Vastuutaho: Etelä-Savon Pelastuslaitos"/>
    <x v="336"/>
    <x v="1"/>
    <x v="0"/>
    <s v="Q4/2022"/>
    <s v="Myös luonnollisille henkilöille"/>
    <s v="Tavoitteena on valtakunnallinen sovellus vuoden 2022 loppuun mennessä. Aikatulu on haasteellinen ja maakuntauudistus vaikuttaa asiaan myös."/>
    <m/>
    <x v="1"/>
    <s v="Etelä-Savo"/>
    <s v="40 001 - 100 000"/>
  </r>
  <r>
    <s v="Palvelut"/>
    <s v="Plupaus_2021_Jyväskylän kaupunki_2021.xlsx"/>
    <s v="Jyväskylän kaupunki"/>
    <s v="KRP - Jatehuollon luvat: Hakemus sekajätteen pidennetystä tyhjennysvälistä"/>
    <s v="Lupa 8 viikon tyhjennysvälille"/>
    <x v="337"/>
    <x v="7"/>
    <x v="5"/>
    <m/>
    <s v="Myös luonnollisille henkilöille"/>
    <m/>
    <s v="Jätelaki (646/2011)"/>
    <x v="1"/>
    <s v="Keski-Suomi"/>
    <s v="yli 100 000"/>
  </r>
  <r>
    <s v="Palvelut"/>
    <s v="Plupaus_2021_Jyväskylän kaupunki_2021.xlsx"/>
    <s v="Jyväskylän kaupunki"/>
    <s v="KRP - Jätehuollon luvat: Hakemus jäteastian tyhjennysten keskeyttämisestä"/>
    <s v="Lupa jätehuollon keskeyttämiselle"/>
    <x v="337"/>
    <x v="7"/>
    <x v="5"/>
    <m/>
    <s v="Myös luonnollisille henkilöille"/>
    <m/>
    <s v="Jätelaki (646/2011)"/>
    <x v="1"/>
    <s v="Keski-Suomi"/>
    <s v="yli 100 000"/>
  </r>
  <r>
    <s v="Palvelut"/>
    <s v="PLupaus_Jämsä_2021.xlsx"/>
    <s v="Jämsän kaupunki"/>
    <s v="Jätehuolto - jäteastian tyhjennysvälin pidentäminen"/>
    <s v="Asiakas täyttää Word-lomakkeen ja lähettää sen sähköpostilla tai tulostettuna"/>
    <x v="337"/>
    <x v="7"/>
    <x v="0"/>
    <s v="Myöhemmin"/>
    <s v="Myös luonnollisille henkilöille"/>
    <m/>
    <s v="Jätelaki (646/2011)"/>
    <x v="1"/>
    <s v="Keski-Suomi"/>
    <s v="20 001 - 40 000"/>
  </r>
  <r>
    <s v="Palvelut"/>
    <s v="PLupaus_Vaasa_2021.xlsx"/>
    <s v="Vaasan kaupunki"/>
    <s v="Hakemus itujen alkutuotantopaikan hyväksymiseksi"/>
    <s v="Itujen alkutuotantopaikan hakemuksen käsittely"/>
    <x v="21"/>
    <x v="0"/>
    <x v="2"/>
    <s v="Myöhemmin"/>
    <s v="Vain elinkeinotoimintaa harjoittaville"/>
    <m/>
    <s v="Elintarvikelaki 297/2021 ja MMM:n asetus elintarvikehygieniasta 318/2021"/>
    <x v="1"/>
    <s v="Pohjanmaa"/>
    <s v="40 001 - 100 000"/>
  </r>
  <r>
    <s v="Palvelut"/>
    <s v="PLupaus_Porvoonkaupunki_2021.xlsx"/>
    <s v="Porvoon kaupunki"/>
    <s v="Pyyntö kansainvälisen terveyssäännöstön mukaisen kansainvälisen terveyssäännöstön mukaisen todistuksen saamiseksi ulkomaan liikenteen alukselle"/>
    <s v="Kunnan terveydensuojeluviranomainen voi tarkastuksen perusteella myöntää kansainvälisen terveyssäännöstön mukaisen todistuksen ulkomaanliikenteen alukselle Valviran nimeämissä satamissa."/>
    <x v="338"/>
    <x v="0"/>
    <x v="3"/>
    <s v="Myöhemmin"/>
    <s v="Vain elinkeinotoimintaa harjoittaville"/>
    <s v="Tietojärjestelmien yhteensopivuus: saniteettitodistusten laatimiseen käytetään EU:n valvontatietokantaa ja vain kirjaus tehdään valtion VATI-ohjelmaan. Digitalisoinnin kehittäminen valtion tietojärjestelmässä on riippuvainen valtion panostuksista."/>
    <s v="Terveydensuojelulaki (763/1994)"/>
    <x v="1"/>
    <s v="Uusimaa"/>
    <s v="40 001 - 100 000"/>
  </r>
  <r>
    <s v="Palvelut"/>
    <s v="Plupaus_2021_Turun kaupunki.xlsx"/>
    <s v="Turun kaupunki"/>
    <s v="Alusten saniteettitodistuksen myöntäminen"/>
    <s v="Alusten pitää hakea todistusta säännöllisin väliajoin"/>
    <x v="338"/>
    <x v="0"/>
    <x v="2"/>
    <m/>
    <s v="Vain elinkeinotoimintaa harjoittaville"/>
    <s v="ilppa-järjestelmän tai vastaavan toimivuus"/>
    <s v="Terveydensuojelulaki (763/1994)"/>
    <x v="1"/>
    <s v="Varsinais-Suomi"/>
    <s v="yli 100 000"/>
  </r>
  <r>
    <s v="Palvelut"/>
    <s v="PLupaus_Helsinginkaupunki_2021.xlsx"/>
    <s v="Helsingin kaupunki"/>
    <s v="Asemakaavan muutoksen hakeminen"/>
    <s v="Tontin omistaja tai haltija voi hakea muutosta voimassa olevaan asemakaavaan."/>
    <x v="339"/>
    <x v="0"/>
    <x v="2"/>
    <m/>
    <s v="Myös luonnollisille henkilöille"/>
    <m/>
    <s v="Maankäyttö- ja rakennuslaki (132/1999)"/>
    <x v="1"/>
    <s v="Uusimaa"/>
    <s v="yli 100 000"/>
  </r>
  <r>
    <s v="Palvelut"/>
    <s v="Traficom_Digipalvelulupaus_2021.XLSX"/>
    <s v="Liikenne- ja viestintävirasto TRAFICOM"/>
    <s v="Kadonneet kirjelähetykset"/>
    <s v="Traficom käsittelee sellaiset kirjelähetykset, joita postiyritys ei pysty jakamaan vastaanottajalle tai palauttamaan lähettäjälle. Useimmiten syynä ovat lähetyksen puutteelliset tai virheelliset osoitetiedot. Asiointipalvelun osalta ei ole kehittämistarvetta."/>
    <x v="340"/>
    <x v="1"/>
    <x v="2"/>
    <m/>
    <s v="Myös luonnollisille henkilöille"/>
    <m/>
    <m/>
    <x v="0"/>
    <s v="Liikenne- ja viestintäministeriö"/>
    <s v=""/>
  </r>
  <r>
    <s v="Palvelut"/>
    <s v="Plupaus_2021_Tukes.xlsx"/>
    <s v="Turvallisuus- ja kemikaalivirasto (Tukes)"/>
    <s v="Kaivoslupa"/>
    <m/>
    <x v="341"/>
    <x v="0"/>
    <x v="2"/>
    <s v="Q4/2022"/>
    <s v="Vain elinkeinotoimintaa harjoittaville"/>
    <s v="Henkilö- ja raharesurssit. Viraston päässä prosessien monimutkaisuus täytyy huomioida kehittämisessä."/>
    <m/>
    <x v="0"/>
    <s v="Työ- ja elinkeinoministeriö"/>
    <s v=""/>
  </r>
  <r>
    <s v="Palvelut"/>
    <s v="Plupaus_2021_Tukes.xlsx"/>
    <s v="Turvallisuus- ja kemikaalivirasto (Tukes)"/>
    <s v="Kaivosturvallisuuslupa"/>
    <m/>
    <x v="342"/>
    <x v="0"/>
    <x v="2"/>
    <s v="Q4/2022"/>
    <s v="Vain elinkeinotoimintaa harjoittaville"/>
    <s v="Henkilö- ja raharesurssit. Viraston päässä prosessien monimutkaisuus täytyy huomioida kehittämisessä."/>
    <m/>
    <x v="0"/>
    <s v="Työ- ja elinkeinoministeriö"/>
    <s v=""/>
  </r>
  <r>
    <s v="Palvelut"/>
    <s v="Plupaus_2021_Jyväskylän kaupunki_2021.xlsx"/>
    <s v="Jyväskylän kaupunki"/>
    <s v="KRP - Kaavamuistutukset ja kaavalausunnot"/>
    <s v="Yritys voi esittää muistutuksen tai lausunnon liittyen kaavoitukseen"/>
    <x v="339"/>
    <x v="0"/>
    <x v="3"/>
    <s v="Q4/2022"/>
    <s v="Myös luonnollisille henkilöille"/>
    <m/>
    <s v="Maankäyttö- ja rakennuslaki (132/1999)"/>
    <x v="1"/>
    <s v="Keski-Suomi"/>
    <s v="yli 100 000"/>
  </r>
  <r>
    <s v="Palvelut"/>
    <s v="Plupaus_2021_Jyväskylän kaupunki_2021.xlsx"/>
    <s v="Jyväskylän kaupunki"/>
    <s v="KRP - Asemakaavamuutos"/>
    <s v="Yritys voi hakea asemakaavan muutosta."/>
    <x v="339"/>
    <x v="0"/>
    <x v="5"/>
    <m/>
    <s v="Myös luonnollisille henkilöille"/>
    <m/>
    <s v="Maankäyttö- ja rakennuslaki (132/1999)"/>
    <x v="1"/>
    <s v="Keski-Suomi"/>
    <s v="yli 100 000"/>
  </r>
  <r>
    <s v="Palvelut"/>
    <s v="Plupaus_2021_Rovaniemi (1).xlsx"/>
    <s v="Rovaniemen kaupunki"/>
    <s v="Asemakaavan ja tonttijaon muutoshakemus"/>
    <s v="Tulostetaan lomake, täytetään se ja palautetaan allekirjoitettuna kaupungin kirjaamoon."/>
    <x v="339"/>
    <x v="0"/>
    <x v="0"/>
    <s v="Myöhemmin"/>
    <s v="Myös luonnollisille henkilöille"/>
    <s v="Vaati sähköisen allekirjoituksen muutoshakemuksen tekijältä."/>
    <s v="Maankäyttö- ja rakennuslaki (132/1999)"/>
    <x v="1"/>
    <s v="Lappi"/>
    <s v="40 001 - 100 000"/>
  </r>
  <r>
    <s v="Palvelut"/>
    <s v="Plupaus_Kuopio_2021.xlsx"/>
    <s v="Kuopion kaupunki"/>
    <s v="Ilmoitus elintarviketoiminnasta"/>
    <s v="Elintarvikevalvontaviranomaiselle tehtävä ilmoitus elintarvikehuoneistosta tai elintarvikealan toiminnasta"/>
    <x v="66"/>
    <x v="0"/>
    <x v="1"/>
    <m/>
    <s v="Vain elinkeinotoimintaa harjoittaville"/>
    <m/>
    <s v="Elintarvikelaki (23/2006)"/>
    <x v="1"/>
    <s v="Pohjois-Savo"/>
    <s v="yli 100 000"/>
  </r>
  <r>
    <s v="Palvelut"/>
    <s v="Plupaus_2021_Rovaniemi (1).xlsx"/>
    <s v="Rovaniemen kaupunki"/>
    <s v="Tiedotus liikkuvasta elintarvikehuoneistosta ja elintarvikkeiden tilapäisestä myynnistä"/>
    <s v="Rovakaaren yhteistoiminta-alueen (Rovaniemi, Ranua, Pello, Ylitornio ja Kolari) ulkopuolelta tulevat toimijat ilmoittavat tiedottavat toiminnastaan elintarvikevalvontaan. Luonnolliset henkilöt vain, jos vähäistä suurempi riski."/>
    <x v="66"/>
    <x v="0"/>
    <x v="2"/>
    <s v="Myöhemmin"/>
    <s v="Myös luonnollisille henkilöille"/>
    <m/>
    <s v="Elintarvikelaki (23/2006)"/>
    <x v="1"/>
    <s v="Lappi"/>
    <s v="40 001 - 100 000"/>
  </r>
  <r>
    <s v="Palvelut"/>
    <s v="PLupaus_Helsinginkaupunki_2021.xlsx"/>
    <s v="Helsingin kaupunki"/>
    <s v="Elintarvikehuoneiston hyväksyminen laitokseksi"/>
    <s v="Elintarvikelain (297/2021) 11 § mukaan elintarvikealan toimijan, joka käsittelee eläinperäisiä elintarvikkeita ennen vähittäismyyntiä (Euroopan parlamentin ja neuvoston asetus (EY) N:o 853/2004) on haettava toimivaltaiselta valvontaviranomaiselta elintarvikehuoneiston hyväksymistä ennen toiminnan aloittamista tai olennaista muuttamista."/>
    <x v="118"/>
    <x v="0"/>
    <x v="4"/>
    <m/>
    <m/>
    <m/>
    <s v="Elintarvikelaki (23/2006)"/>
    <x v="1"/>
    <s v="Uusimaa"/>
    <s v="yli 100 000"/>
  </r>
  <r>
    <s v="Palvelut"/>
    <s v="PLupaus_Helsinginkaupunki_2021.xlsx"/>
    <s v="Helsingin kaupunki"/>
    <s v="Hakemus laitostoiminnan hyväksymiseksi"/>
    <m/>
    <x v="118"/>
    <x v="0"/>
    <x v="2"/>
    <m/>
    <m/>
    <s v="Pieni volyymi"/>
    <s v="Elintarvikelaki (23/2006)"/>
    <x v="1"/>
    <s v="Uusimaa"/>
    <s v="yli 100 000"/>
  </r>
  <r>
    <s v="Palvelut"/>
    <s v="Plupaus_2021_Jyväskylän kaupunki_2021.xlsx"/>
    <s v="Jyväskylän kaupunki"/>
    <s v="KRP - Ympäristöterveydenhuolto: Elintarvikehuoneiston hyväksyminen laitokseksi"/>
    <s v="Ilmoitus laitoksesta tai toiminnasta jossa käsitellään eläimistä saatavia elintarvikkeita"/>
    <x v="118"/>
    <x v="0"/>
    <x v="2"/>
    <s v="Q4/2022"/>
    <s v="Myös luonnollisille henkilöille"/>
    <m/>
    <s v="Elintarvikelaki (23/2006)"/>
    <x v="1"/>
    <s v="Keski-Suomi"/>
    <s v="yli 100 000"/>
  </r>
  <r>
    <s v="Palvelut"/>
    <s v="Plupaus_2021_KEHA-keskus.xlsx"/>
    <s v="KEHA-keskus"/>
    <s v="Kalastuslain mukaiset kiellot ja rajoitukset"/>
    <s v="Palvelu sisältää kalastuksen rajoittamisen (pyydykset, ajankohta, saalis, pyyntimitta yms), Yleiskalastusoikeuden rajoittamisen, Kalojen ja rapujen istuttamiskiellot, Kielto kalastaa padon alapuolella, patoaltaassa tai tekoaltaassa. Em. palvelut tuotetaan kalastuslain mukaisesti ja hoidetaan keskitettyinä tehtävinä 3 ELYn toimesta kielillä suomi ja ruotsi. Palveluiden nykytaso on 0,3, tavoite on volyymiltaan vaikuttavimman yleiskalastusoikeuksien rajoittamista koskien onki-,pilkki- ja viehekalastusoikeuksien rajoittamista koskevan asioinnin osalta asettaa tavoitetaso 0,9-1.0."/>
    <x v="343"/>
    <x v="0"/>
    <x v="0"/>
    <s v="Q1/2022"/>
    <s v="Myös luonnollisille henkilöille"/>
    <s v="Palvelukokonaisuuden kehittämisen resursoinnin ja rahoituksen haasteet ja aikataulujen yhteensovittaminen. Askelien sovittaminen siten että harppaus ei tule liian suureksi palveluiden tuottamisen turvaamisen kannalta, USPA-sähköisen asianhallinta ja arkistointi järjestelmän käyttöönotto (2020)"/>
    <m/>
    <x v="0"/>
    <s v="Työ- ja elinkeinoministeriö"/>
    <s v=""/>
  </r>
  <r>
    <s v="Palvelut"/>
    <s v="Plupaus_2021_KEHA-keskus.xlsx"/>
    <s v="KEHA-keskus"/>
    <s v="Kalastuslain mukaiset luvat"/>
    <s v="Palvelu sisältää kalastusoppaiden lupa-asiat, kalastuksenvalvojien luvat, uuden kala- tai rapulajin istutusluvat, kalojen ja rapujen maahantuontiluvat, kaupallisen kalastuksen alueelliset luvat, kalastuksen poikkeusluvat kotiutusistutukseen, siirtoistutusta, kalanviljelyä, tutkimusta, kalastusperinnettä, kalatalousvelvoitteiden toimeenpanoa tai muuta kalavarojen käyttöä ja hoitoa varten. Em. palvelut tuotetaan kalastuslain mukaisesti ja hoidetaan keskitettyinä tehtävinä 3 ELYn toimesta kielillä suomi ja ruotsi. Palveluiden nykytaso on 0,3, tavoite on mahdollistaa volyymiltaan suurimmille ja toistuvimmille asiakasryhmille kalastusoppaille ja kalastuksenvalvojille lupa -asioita koskevan asioinnin sähköisesti ja asettaa tavoitetaso 0,9-1.0."/>
    <x v="344"/>
    <x v="0"/>
    <x v="0"/>
    <s v="Q1/2022"/>
    <s v="Vain elinkeinotoimintaa harjoittaville"/>
    <s v="Palvelukokonaisuuden kehittämisen resursoinnin ja rahoituksen haasteet ja aikataulujen yhteensovittaminen. Askelien sovittaminen siten että harppaus ei tule liian suureksi palveluiden tuottamisen turvaamisen kannalta, USPA-sähköisen asianhallinta ja arkistointi järjestelmän käyttöönotto (2020)"/>
    <m/>
    <x v="0"/>
    <s v="Työ- ja elinkeinoministeriö"/>
    <s v=""/>
  </r>
  <r>
    <s v="Palvelut"/>
    <s v="Plupaus_Kuopio_2021.xlsx"/>
    <s v="Kuopion kaupunki"/>
    <s v="Elintarvikehuoneiston hyväksyminen laitokseksi"/>
    <s v="Eläinperäisiä elintarvikkeita käsittelevän laitoksen hyväksyminen elintarvikehuoneistoksi."/>
    <x v="118"/>
    <x v="0"/>
    <x v="3"/>
    <s v="Q4/2022"/>
    <s v="Vain elinkeinotoimintaa harjoittaville"/>
    <m/>
    <s v="Elintarvikelaki (23/2006)"/>
    <x v="1"/>
    <s v="Pohjois-Savo"/>
    <s v="yli 100 000"/>
  </r>
  <r>
    <s v="Palvelut"/>
    <s v="Plupaus_2021_Oulun kaupunki.xlsx"/>
    <s v="Oulun kaupunki"/>
    <s v="Elintarvikehuoneiston hyväksyminen laitokseksi"/>
    <s v="Hae elintarvikehuoneiston hyväksymistä laitokseksi, kun perustat laitosta tai muutat toimintaa, jossa käsitellään eläimistä saatavia elintarvikkeita."/>
    <x v="118"/>
    <x v="0"/>
    <x v="0"/>
    <s v="Q4/2021"/>
    <s v="Myös luonnollisille henkilöille"/>
    <m/>
    <s v="Elintarvikelaki (23/2006)"/>
    <x v="1"/>
    <s v="Pohjois-Pohjanmaa"/>
    <s v="yli 100 000"/>
  </r>
  <r>
    <s v="Palvelut"/>
    <s v="Traficom_Digipalvelulupaus_2021.XLSX"/>
    <s v="Liikenne- ja viestintävirasto TRAFICOM"/>
    <s v="Kansainväliset kuljetusluvat"/>
    <s v="Traficom myöntää yrityksille kansainväliset tavara- ja henkilöliikenteen kuljetusluvat sekä kuljetuskirjavihkot."/>
    <x v="345"/>
    <x v="0"/>
    <x v="0"/>
    <s v="Q4/2022"/>
    <s v="Vain elinkeinotoimintaa harjoittaville"/>
    <s v="Yleinen taloudellinen tilanne"/>
    <m/>
    <x v="0"/>
    <s v="Liikenne- ja viestintäministeriö"/>
    <s v=""/>
  </r>
  <r>
    <s v="Palvelut"/>
    <s v="Plupaus_2021_Oulun kaupunki.xlsx"/>
    <s v="Oulun kaupunki"/>
    <s v="Elintarvikelain mukaiset hakemukset"/>
    <s v="Eläinperäisiä elintarvikkeita käsittelevän tai varastoivan laitoksen toiminnan aloittamisesta tulee tehdä hakemus."/>
    <x v="118"/>
    <x v="0"/>
    <x v="0"/>
    <s v="Q4/2021"/>
    <s v="Myös luonnollisille henkilöille"/>
    <m/>
    <s v="Elintarvikelaki (23/2006)"/>
    <x v="1"/>
    <s v="Pohjois-Pohjanmaa"/>
    <s v="yli 100 000"/>
  </r>
  <r>
    <s v="Palvelut"/>
    <s v="PLupaus_Porvoonkaupunki_2021.xlsx"/>
    <s v="Porvoon kaupunki"/>
    <s v="Elintarvikelain mukainen hakemus huoneiston hyväksymiseksi laitokseksi"/>
    <s v="Eläinperäisiä elintarvikkeita käsittelevän tai varastoivan laitoksen toiminnan aloittamisesta tai toiminnan olennaisesta muuttumisesta sekä itukasvattamon aloittamisesta ja toiminnan muuttamisesta tulee tehdä hakemus sekä toiminnan lopettamisesta ilmoitus."/>
    <x v="118"/>
    <x v="0"/>
    <x v="2"/>
    <s v="Myöhemmin"/>
    <s v="Vain elinkeinotoimintaa harjoittaville"/>
    <s v="Digitalisoinnin kehittäminen valtion tietojärjestelmässä on riippuvainen valtion panostuksista. Asia mukana kehityslistalla, muttei kovin korkealla prioriteetilla."/>
    <s v="Elintarvikelaki (23/2006)"/>
    <x v="1"/>
    <s v="Uusimaa"/>
    <s v="40 001 - 100 000"/>
  </r>
  <r>
    <s v="Palvelut"/>
    <s v="PLupaus_Pyhäjärvi_2021.xlsx"/>
    <s v="Pyhäjärven kaupunki"/>
    <s v="Elintarvikehuoneiston hyväksyminen laitokseksi"/>
    <m/>
    <x v="118"/>
    <x v="0"/>
    <x v="3"/>
    <s v="Q4/2022"/>
    <s v="Vain elinkeinotoimintaa harjoittaville"/>
    <m/>
    <s v="Elintarvikelaki (23/2006)"/>
    <x v="1"/>
    <s v="Pohjois-Pohjanmaa"/>
    <s v="alle 6001"/>
  </r>
  <r>
    <s v="Palvelut"/>
    <s v="Plupaus_2021_Ranuan kunta_V2.xlsx"/>
    <s v="Ranuan kunta"/>
    <s v="Elintarvikehuoneiston hyväksyminen laitokseksi"/>
    <s v="Ohjeet, lomakkeet ja yhteystiedot"/>
    <x v="118"/>
    <x v="0"/>
    <x v="5"/>
    <m/>
    <s v="Vain elinkeinotoimintaa harjoittaville"/>
    <m/>
    <s v="Elintarvikelaki (23/2006)"/>
    <x v="1"/>
    <s v="Lappi"/>
    <s v="alle 6001"/>
  </r>
  <r>
    <s v="Palvelut"/>
    <s v="Plupaus_2021_Rovaniemi (1).xlsx"/>
    <s v="Rovaniemen kaupunki"/>
    <s v="Elintarvikehuoneiston hyväksyminen laitokseksi"/>
    <s v="Hakemus laitoshyväksynnästä Rovakaaren ympäristöterveydenhuollon toiminta-alueella (Rovaniemi, Ranua, Pello, Ylitornio, Kolari) sijaitsevalle elintarvikehuoneistolle.  Kala-, liha-, maito- ja muna-alan laitokselle sekä varastolaitokselle on oma lomakkeensa."/>
    <x v="118"/>
    <x v="0"/>
    <x v="2"/>
    <s v="Myöhemmin"/>
    <s v="Vain elinkeinotoimintaa harjoittaville"/>
    <s v="ei tietoa milloin asioinnin aloitus siirtyy valtakunnalliseen ympäristöterveydenhuollon sähköiseen ilmoituspalveluun ILPPAan (Ruokavirasto).  ilppa.fi"/>
    <s v="Elintarvikelaki (23/2006)"/>
    <x v="1"/>
    <s v="Lappi"/>
    <s v="40 001 - 100 000"/>
  </r>
  <r>
    <s v="Palvelut"/>
    <s v="Plupaus_2021_Turun kaupunki.xlsx"/>
    <s v="Turun kaupunki"/>
    <s v="Elintarvikehuoneiston hyväksyminen laitokseksi"/>
    <s v="Hae elintarvikehuoneiston hyväksymistä laitokseksi, kun perustat laitosta tai muutat toimintaa, jossa käsitellään eläimistä saatavia elintarvikkeita."/>
    <x v="118"/>
    <x v="0"/>
    <x v="2"/>
    <m/>
    <s v="Myös luonnollisille henkilöille"/>
    <s v="Ruokavirasto valmistelee. Ruokaviraston ilppa-Ympäristöterveydenhuollon sähköisen ilmoituspalvelun toimivuus"/>
    <s v="Elintarvikelaki (297/2021)"/>
    <x v="1"/>
    <s v="Varsinais-Suomi"/>
    <s v="yli 100 000"/>
  </r>
  <r>
    <s v="Palvelut"/>
    <s v="Plupaus_2021_Turun kaupunki.xlsx"/>
    <s v="Turun kaupunki"/>
    <s v="Elintarvikelain mukaiset hakemukset"/>
    <s v="Eläinperäisiä elintarvikkeita käsittelevän tai varastoivan elintarvikehuoneiston toiminnan aloittamisesta tulee tehdä hakemus tai muun hyväksymistä vaativa toiminta."/>
    <x v="118"/>
    <x v="0"/>
    <x v="2"/>
    <m/>
    <s v="Myös luonnollisille henkilöille"/>
    <s v="Ruokavirasto valmistelee. Ruokaviraston ilppa-Ympäristöterveydenhuollon sähköisen ilmoituspalvelun toimivuus"/>
    <s v="Elintarvikelaki (297/2021)"/>
    <x v="1"/>
    <s v="Varsinais-Suomi"/>
    <s v="yli 100 000"/>
  </r>
  <r>
    <s v="Palvelut"/>
    <s v="PLupaus_Vaasa_2021.xlsx"/>
    <s v="Vaasan kaupunki"/>
    <s v="Elintarvikehuoneiston hyväksyminen laitokseksi"/>
    <s v="Eläimistä saatavien elintarvikkeiden käsittelyä ennen vähittäismyyntiä suorittavan laitoksen hyväksyntä"/>
    <x v="118"/>
    <x v="0"/>
    <x v="5"/>
    <m/>
    <s v="Vain elinkeinotoimintaa harjoittaville"/>
    <m/>
    <s v="Elintarvikelaki (23/2006)"/>
    <x v="1"/>
    <s v="Pohjanmaa"/>
    <s v="40 001 - 100 000"/>
  </r>
  <r>
    <s v="Palvelut"/>
    <s v="Plupaus_2021_Ranuan kunta_V2.xlsx"/>
    <s v="Ranuan kunta"/>
    <s v="Elintarvikekontaktimateriaalialan toimintailmoitus"/>
    <s v="Ohjeet, lomakkeet ja yhteystiedot"/>
    <x v="119"/>
    <x v="0"/>
    <x v="5"/>
    <m/>
    <s v="Vain elinkeinotoimintaa harjoittaville"/>
    <m/>
    <s v="Elintarvikelaki (23/2006)"/>
    <x v="1"/>
    <s v="Lappi"/>
    <s v="alle 6001"/>
  </r>
  <r>
    <s v="Palvelut"/>
    <s v="PLupaus_Pyhäjärvi_2021.xlsx"/>
    <s v="Pyhäjärven kaupunki"/>
    <s v="Elintarvikelain mukaiset hakemukset"/>
    <m/>
    <x v="346"/>
    <x v="0"/>
    <x v="3"/>
    <s v="Q4/2022"/>
    <s v="Vain elinkeinotoimintaa harjoittaville"/>
    <m/>
    <s v="Elintarvikelaki (23/2006)"/>
    <x v="1"/>
    <s v="Pohjois-Pohjanmaa"/>
    <s v="alle 6001"/>
  </r>
  <r>
    <s v="Palvelut"/>
    <s v="Plupaus_2021_Oulun kaupunki.xlsx"/>
    <s v="Oulun kaupunki"/>
    <s v="Sivutuotelaitoksen rekisteröinti"/>
    <s v="Tarvitset hyväksynnän eläinperäisen sivutuotelaitoksen toiminnan aloittamiseen."/>
    <x v="121"/>
    <x v="0"/>
    <x v="3"/>
    <m/>
    <s v="Vain elinkeinotoimintaa harjoittaville"/>
    <s v="Lomake Ruokaviraston sivuilla, toimitetaan kunnan eläinlääkärille"/>
    <s v="Elintarvikelaki (23/2006)"/>
    <x v="1"/>
    <s v="Pohjois-Pohjanmaa"/>
    <s v="yli 100 000"/>
  </r>
  <r>
    <s v="Palvelut"/>
    <s v="PLupaus_Porvoonkaupunki_2021.xlsx"/>
    <s v="Porvoon kaupunki"/>
    <s v="Sivutuotelaitoksen rekisteröinti / hyväksyntä"/>
    <s v="Tarvitset hyväksynnän/rekisteröinnin eläinperäisen sivutuotelaitoksen kuten tilarehustamon, varastointilaitoksen, teknisen laitoksen, polttolaitoksen ym. toiminnan aloittamiseen."/>
    <x v="121"/>
    <x v="0"/>
    <x v="2"/>
    <s v="Myöhemmin"/>
    <s v="Vain elinkeinotoimintaa harjoittaville"/>
    <s v="Valtion vastuulla oleva tehtävä, johon liittyviä tehtäviä kunnan viranhaltijat hoitavat. Kunta ei vastaa palvelujen digitalisoinnista. Laki eläimistä saatavista sivutuotteista (517/2015)"/>
    <s v="Elintarvikelaki (23/2006)"/>
    <x v="1"/>
    <s v="Uusimaa"/>
    <s v="40 001 - 100 000"/>
  </r>
  <r>
    <s v="Palvelut"/>
    <s v="Plupaus_2021_Rovaniemi (1).xlsx"/>
    <s v="Rovaniemen kaupunki"/>
    <s v="Sivutuotelaitoksen hyväksyntä ja rekisteröinti"/>
    <s v="Rovakaaren ympäristöterveydenhuollon toimialueella sivutuotelaitoksen hyväksynnän tai rekisteröinnin tekee hakemuksesta valvontaeläinlääkäri. Rekisterin toiminnasta vastaa Ruokavirasto. Hakemus tehdään Ruokaviraston lomakkeella K (jota ei ole tällä hetkellä saatavilla)."/>
    <x v="121"/>
    <x v="0"/>
    <x v="3"/>
    <s v="Myöhemmin"/>
    <s v="Vain elinkeinotoimintaa harjoittaville"/>
    <s v="Asionnin aloitus tapahtuu Ruokaviraston lomakkeilla, toteutus riippuu Ruokavirastosta"/>
    <s v="Elintarvikelaki (23/2006)"/>
    <x v="1"/>
    <s v="Lappi"/>
    <s v="40 001 - 100 000"/>
  </r>
  <r>
    <s v="Palvelut"/>
    <s v="Plupaus_2021_Turun kaupunki.xlsx"/>
    <s v="Turun kaupunki"/>
    <s v="Sivutuotelaitoksen rekisteröinti/hyväksyminen"/>
    <s v="Kaikkien sivutuotealan laitosten on oltava hyväksyttyjä tai rekisteröityjä ennen toiminnan aloittamista."/>
    <x v="121"/>
    <x v="0"/>
    <x v="0"/>
    <m/>
    <s v="Myös luonnollisille henkilöille"/>
    <s v="Ruokaviraston ilppa-Ympäristöterveydenhuollon sähköisen ilmoituspalvelun toimivuus"/>
    <s v="Elintarvikelaki (23/2006)"/>
    <x v="1"/>
    <s v="Varsinais-Suomi"/>
    <s v="yli 100 000"/>
  </r>
  <r>
    <s v="Palvelut"/>
    <s v="PLupaus_Porvoonkaupunki_2021.xlsx"/>
    <s v="Porvoon kaupunki"/>
    <s v="Vientitodistus tilaus, elävät eläimet, sukusolut ja eläinperäiset tuotteet jne."/>
    <s v="Voit tilata eläinlääkärin todistuksen elävän eläimen, sukusolujen ja eläinperäisten tuotteiden vientiä varten."/>
    <x v="347"/>
    <x v="0"/>
    <x v="3"/>
    <s v="Myöhemmin"/>
    <s v="Myös luonnollisille henkilöille"/>
    <s v="Valtion vastuulla oleva tehtävä, johon liittyviä tehtäviä kunnan viranhaltijat hoitavat. Kunta ei vastaa palvelujen digitalisoinnista."/>
    <s v="Eläintautilaki (441/2013)"/>
    <x v="1"/>
    <s v="Uusimaa"/>
    <s v="40 001 - 100 000"/>
  </r>
  <r>
    <s v="Palvelut"/>
    <s v="PLupaus_Porvoonkaupunki_2021.xlsx"/>
    <s v="Porvoon kaupunki"/>
    <s v="Vientitodistustilaus - elintarvikkeet"/>
    <s v="Voit tilata eräkohtaisen eläinlääkärin todistuksen eläinperäisten elintarvikkeiden vientiä varten sekä todistuksen siitä, että vientiä harjoittava elintarvikehuoneisto on elintarvikevalvonnan piirissä."/>
    <x v="347"/>
    <x v="0"/>
    <x v="3"/>
    <s v="Myöhemmin"/>
    <s v="Vain elinkeinotoimintaa harjoittaville"/>
    <s v="Vientimaiden vaatimukset vaihtelevat, mistä syystä digitoteutus on haastavaa. Tällä hetkellä vientitodistusten määrät ovat pieniä eikä digipalvelu ole tässä palvelussa kannattavaa. Digitalisoinnin kehittäminen valtion tietojärjestelmässä on riippuvainen valtion panostuksista."/>
    <s v="Eläintautilaki (441/2013)"/>
    <x v="1"/>
    <s v="Uusimaa"/>
    <s v="40 001 - 100 000"/>
  </r>
  <r>
    <s v="Palvelut"/>
    <s v="PLupaus_Helsinginkaupunki_2021.xlsx"/>
    <s v="Helsingin kaupunki"/>
    <s v="Eläinperäisten elintarvikkeiden sisämarkkinatuonti"/>
    <s v="Elintarvikkeiden maahantuonti muista EU-maista."/>
    <x v="348"/>
    <x v="0"/>
    <x v="1"/>
    <m/>
    <m/>
    <m/>
    <s v="Elintarvikelaki (23/2006)"/>
    <x v="1"/>
    <s v="Uusimaa"/>
    <s v="yli 100 000"/>
  </r>
  <r>
    <s v="Palvelut"/>
    <s v="PLupaus_Helsinginkaupunki_2021.xlsx"/>
    <s v="Helsingin kaupunki"/>
    <s v="Eläintarhan sivutuotelupa"/>
    <m/>
    <x v="349"/>
    <x v="0"/>
    <x v="2"/>
    <m/>
    <m/>
    <s v="Pieni volyymi"/>
    <s v="Laki eläimistä saatavista sivutuotteista (517/2015)"/>
    <x v="1"/>
    <s v="Uusimaa"/>
    <s v="yli 100 000"/>
  </r>
  <r>
    <s v="Palvelut"/>
    <s v="Plupaus_2021_Ranuan kunta_V2.xlsx"/>
    <s v="Ranuan kunta"/>
    <s v="Eläintarhan sivutuotelupa"/>
    <s v="Eläintarha tarvitsee kunnaneläinlääkärin luvan, jos se käyttää eläintarhansa eläimiä muiden eläinten ruokintaan omassa eläintarhassaan."/>
    <x v="349"/>
    <x v="0"/>
    <x v="0"/>
    <m/>
    <s v="Vain elinkeinotoimintaa harjoittaville"/>
    <m/>
    <s v="Laki eläimistä saatavista sivutuotteista (517/2015)"/>
    <x v="1"/>
    <s v="Lappi"/>
    <s v="alle 6001"/>
  </r>
  <r>
    <s v="Palvelut"/>
    <s v="Plupaus_THL_2021.xlsx"/>
    <s v="Terveyden ja hyvinvoinnin laitos (THL)"/>
    <s v="Kansallinen elintarvikkeiden koostumustietokanta Fineli"/>
    <s v="Fineli on elintarvikkeiden kansallinen koostumustietopankki, jota ylläpitää Terveyden ja hyvinvoinnin laitos (THL). Asiakas voi ottaa yhteyttä ylläpitäjiin sähköisen lomakkeen kautta. Asiakas voi ladata tietoja itselleen ilman rekisteröintiä (avoin data). Palvelun käyttäjäjillä tulee olla mahdollisuus myös anonyymiin käyttöön, minkä vuoksi vahvaa tunnistautumista ei edellytetä. Samoin asiakas voi tallentaa ruokapäiväkirjaa joko rekisteröityneenä käyttäjänä tai ilman rekisteröintiä. Palvelua voi käyttää myös rajapinnan (API) kautta."/>
    <x v="350"/>
    <x v="3"/>
    <x v="5"/>
    <m/>
    <s v="Myös luonnollisille henkilöille"/>
    <m/>
    <m/>
    <x v="0"/>
    <s v="Sosiaali- ja terveysministeriö"/>
    <s v=""/>
  </r>
  <r>
    <s v="Palvelut"/>
    <s v="Traficom_Digipalvelulupaus_2021.XLSX"/>
    <s v="Liikenne- ja viestintävirasto TRAFICOM"/>
    <s v="Kansallisen harrasteilmailun lentokoulutusluvan hakeminen"/>
    <s v="Lupa on tarkoitettu koulutusorganisaatioille, jotka haluavat antaa teoria- ja lentokoulutusta kansallista harrastelentäjän lupakirjaa varten."/>
    <x v="351"/>
    <x v="0"/>
    <x v="0"/>
    <s v="Myöhemmin"/>
    <s v="Vain elinkeinotoimintaa harjoittaville"/>
    <s v="Yleinen taloudellinen tilanne"/>
    <m/>
    <x v="0"/>
    <s v="Liikenne- ja viestintäministeriö"/>
    <s v=""/>
  </r>
  <r>
    <s v="Palvelut"/>
    <s v="Plupaus_2021_Kansaneläkelaitos.xlsx"/>
    <s v="Kansaneläkelaitos"/>
    <s v="Kanta-asiakkuuden irtisanominen"/>
    <s v="Asiakas päättää asiakassopimuksen Kelan kanssa."/>
    <x v="352"/>
    <x v="4"/>
    <x v="6"/>
    <s v="Myöhemmin"/>
    <s v="Vain elinkeinotoimintaa harjoittaville"/>
    <m/>
    <m/>
    <x v="0"/>
    <s v="Eduskunta"/>
    <s v=""/>
  </r>
  <r>
    <s v="Palvelut"/>
    <s v="Plupaus_2021_Kansaneläkelaitos.xlsx"/>
    <s v="Kansaneläkelaitos"/>
    <s v="Kanta-asiakkuuden sitoumuksen allekirjoittaminen ja toimittaminen"/>
    <s v="Asiakas allekirjoittaa asiakassopimuksen Kelan kanssa Kanta Ekstranetissä"/>
    <x v="353"/>
    <x v="4"/>
    <x v="5"/>
    <m/>
    <s v="Vain elinkeinotoimintaa harjoittaville"/>
    <m/>
    <m/>
    <x v="0"/>
    <s v="Eduskunta"/>
    <s v=""/>
  </r>
  <r>
    <s v="Palvelut"/>
    <s v="Plupaus_2021_Kansaneläkelaitos.xlsx"/>
    <s v="Kansaneläkelaitos"/>
    <s v="Kanta-palvelun hallinnollinen käyttöönotto"/>
    <s v="Asiakas tekee hakemuksen Kanta-palvelun käyttäjäksi Kanta Ekstranetissä"/>
    <x v="354"/>
    <x v="4"/>
    <x v="5"/>
    <m/>
    <s v="Vain elinkeinotoimintaa harjoittaville"/>
    <m/>
    <m/>
    <x v="0"/>
    <s v="Eduskunta"/>
    <s v=""/>
  </r>
  <r>
    <s v="Palvelut"/>
    <s v="ASHA-#407866-v1-Plupaus_2021_Maanmittauslaitos_xlsx.XLSX"/>
    <s v="Maanmittauslaitos"/>
    <s v="Kartat ja karttatulosteet"/>
    <s v="Yritys voi ostaa painettuja karttoja taikka räätälöidyn karttatulosteen haluamaltaan alueelta."/>
    <x v="355"/>
    <x v="4"/>
    <x v="5"/>
    <m/>
    <s v="Myös luonnollisille henkilöille"/>
    <m/>
    <m/>
    <x v="0"/>
    <s v="Maa- ja metsätalousministeriö"/>
    <s v=""/>
  </r>
  <r>
    <s v="Palvelut"/>
    <s v="Plupaus_2021_Rovaniemi (1).xlsx"/>
    <s v="Rovaniemen kaupunki"/>
    <s v="Eläintarhan sivutuotelupa"/>
    <s v="Eläintarhan lupa käyttää eläintarhansa eläimiä muiden eläinten ruokintaan omassa eläintarhassa. Rovakaaren ympäristöterveydenhuollon toiminta-alueella (Rovaniemi, Ranua, Pello, Ylitornio, Kolari) lupa haetaan valvontaeläinlääkäriltä vapaamuotoisella, kirjallisella lupahakemuksella."/>
    <x v="349"/>
    <x v="0"/>
    <x v="3"/>
    <s v="Myöhemmin"/>
    <s v="Vain elinkeinotoimintaa harjoittaville"/>
    <m/>
    <s v="Laki eläimistä saatavista sivutuotteista (517/2015)"/>
    <x v="1"/>
    <s v="Lappi"/>
    <s v="40 001 - 100 000"/>
  </r>
  <r>
    <s v="Palvelut"/>
    <s v="PLupaus_Vaasa_2021.xlsx"/>
    <s v="Vaasan kaupunki"/>
    <s v="Eläintarhan sivutuotelupa"/>
    <s v="Lupa eläintarhaeläinten ruokkimiseksi eläintarhaeläimillä."/>
    <x v="349"/>
    <x v="0"/>
    <x v="2"/>
    <s v="Myöhemmin"/>
    <s v="Vain elinkeinotoimintaa harjoittaville"/>
    <m/>
    <s v="Laki eläimistä saatavista sivutuotteista (517/2015)"/>
    <x v="1"/>
    <s v="Pohjanmaa"/>
    <s v="40 001 - 100 000"/>
  </r>
  <r>
    <s v="Palvelut"/>
    <s v="Plupaus_2021_Jyväskylän kaupunki_2021.xlsx"/>
    <s v="Jyväskylän kaupunki"/>
    <s v="KRP - Ympäristönsuojelun luvat: Energiatuotantolaitoksen rekisteröinti-ilmoitus"/>
    <s v="Ilmoitus alle 50MW energiatuotantolaitoksen käyttöönotosta (jos ei tarvitse ympäristölupaa)"/>
    <x v="356"/>
    <x v="0"/>
    <x v="5"/>
    <m/>
    <s v="Myös luonnollisille henkilöille"/>
    <m/>
    <s v="Ympäristönsuojelulaki (527/2014)"/>
    <x v="1"/>
    <s v="Keski-Suomi"/>
    <s v="yli 100 000"/>
  </r>
  <r>
    <s v="Palvelut"/>
    <s v="Plupaus_ALAVUS_2020.xlsx"/>
    <s v="Alavuden kaupunki"/>
    <s v="Erikoiskuljetuslupahakemus"/>
    <s v="Tarvittava erikoiskuljetuslupa haetaan Ely-keskukselta"/>
    <x v="357"/>
    <x v="0"/>
    <x v="1"/>
    <m/>
    <m/>
    <m/>
    <m/>
    <x v="1"/>
    <s v="Pohjois-Pohjanmaa"/>
    <s v="alle 6001"/>
  </r>
  <r>
    <s v="Palvelut"/>
    <s v="Plupaus_2021_Jyväskylän kaupunki_2021.xlsx"/>
    <s v="Jyväskylän kaupunki"/>
    <s v="KRP - Lupa erikoiskuljetuksille"/>
    <s v="Lupa normaaliliikenteen mittarajat ja painorajoitukset ylittävälle kuljetukselle."/>
    <x v="357"/>
    <x v="0"/>
    <x v="5"/>
    <m/>
    <s v="Myös luonnollisille henkilöille"/>
    <s v="Haetaan ELY:n kautta"/>
    <m/>
    <x v="1"/>
    <s v="Keski-Suomi"/>
    <s v="yli 100 000"/>
  </r>
  <r>
    <s v="Palvelut"/>
    <s v="Plupaus_2021_Turun kaupunki.xlsx"/>
    <s v="Turun kaupunki"/>
    <s v="Raskaan liikenteen erityislupa Turun keskusta-alueelle"/>
    <s v="Yli 15 metriä pitkät ajoneuvot tarvitsevat erityisluvan ajaakseen Turun keskusta-alueen rajoitusalueella."/>
    <x v="357"/>
    <x v="0"/>
    <x v="0"/>
    <m/>
    <s v="Myös luonnollisille henkilöille"/>
    <s v="Toteutus ePermit-palvelussa mahdollinen, mutta asiakkaat todennäköisesti eivät käyttäisi sähköistä asiointia"/>
    <m/>
    <x v="1"/>
    <s v="Varsinais-Suomi"/>
    <s v="yli 100 000"/>
  </r>
  <r>
    <s v="Palvelut"/>
    <s v="Plupaus_2021_Turun kaupunki.xlsx"/>
    <s v="Turun kaupunki"/>
    <s v="Erikoiskuljetukset"/>
    <s v="Hakija jättää hakemuksen ELY-keskukselle, joka kadunkäyttösopimuksen mukaan joko myöntää luvan erikoiskuljetukselle suoraan tai alistaa ylimassaisen kuljetuksen reittiluvan Turun kaupungin päätettäväksi"/>
    <x v="357"/>
    <x v="0"/>
    <x v="2"/>
    <m/>
    <s v="Vain elinkeinotoimintaa harjoittaville"/>
    <s v="Kuormakaaviot ovat ainoastaan paperisessa muodossa"/>
    <m/>
    <x v="1"/>
    <s v="Varsinais-Suomi"/>
    <s v="yli 100 000"/>
  </r>
  <r>
    <s v="Palvelut"/>
    <s v="Plupaus_2021_Jyväskylän kaupunki_2021.xlsx"/>
    <s v="Jyväskylän kaupunki"/>
    <s v="KRP - Ympäristönsuojelun luvat: Kemikaalisäiliön jättäminen maaperään"/>
    <s v="Lupa jättää kemikaaliusäiliö maaperään"/>
    <x v="358"/>
    <x v="0"/>
    <x v="5"/>
    <m/>
    <s v="Myös luonnollisille henkilöille"/>
    <m/>
    <s v="Ympäristönsuojelulaki (527/2014)"/>
    <x v="1"/>
    <s v="Keski-Suomi"/>
    <s v="yli 100 000"/>
  </r>
  <r>
    <s v="Palvelut"/>
    <s v="RUOKAVIRASTO-#1460879-v1-Palvelulupaus_2021_Ruokavirasto.XLSX"/>
    <s v="Ruokavirasto"/>
    <s v="Kasvien tukku- ja vähittäismyynti - Toiminnan aloittaminen"/>
    <s v="Toimijan rekisteröinti kasvinterveysrekisteriin."/>
    <x v="359"/>
    <x v="1"/>
    <x v="5"/>
    <m/>
    <s v="Vain elinkeinotoimintaa harjoittaville"/>
    <m/>
    <s v=""/>
    <x v="0"/>
    <s v="Maa- ja metsätalousministeriö"/>
    <s v=""/>
  </r>
  <r>
    <s v="Palvelut"/>
    <s v="RUOKAVIRASTO-#1460879-v1-Palvelulupaus_2021_Ruokavirasto.XLSX"/>
    <s v="Ruokavirasto"/>
    <s v="Kasvien tukku- ja vähittäismyynti - Toiminnan harjoittaminen"/>
    <s v="Toimija päivittää rekisteritietojaan kasvinterveysrekisteriin säännöllisesti kerran vuodessa."/>
    <x v="360"/>
    <x v="1"/>
    <x v="5"/>
    <m/>
    <s v="Vain elinkeinotoimintaa harjoittaville"/>
    <m/>
    <s v=""/>
    <x v="0"/>
    <s v="Maa- ja metsätalousministeriö"/>
    <s v=""/>
  </r>
  <r>
    <s v="Palvelut"/>
    <s v="RUOKAVIRASTO-#1460879-v1-Palvelulupaus_2021_Ruokavirasto.XLSX"/>
    <s v="Ruokavirasto"/>
    <s v="Kasvien tukku- ja vähittäismyynti - Toiminnan lopettaminen"/>
    <s v="Toimijan poistaminen kasvinterveysrekisteristä."/>
    <x v="361"/>
    <x v="0"/>
    <x v="5"/>
    <m/>
    <s v="Vain elinkeinotoimintaa harjoittaville"/>
    <m/>
    <s v=""/>
    <x v="0"/>
    <s v="Maa- ja metsätalousministeriö"/>
    <s v=""/>
  </r>
  <r>
    <s v="Palvelut"/>
    <s v="Plupaus_2021_Tukes.xlsx"/>
    <s v="Turvallisuus- ja kemikaalivirasto (Tukes)"/>
    <s v="Kasvinsuojeluaineisiin liittyvä asiointi (lomakkeita 6 kpl)"/>
    <s v="Haetaan kasvinsuojeluainelupaa"/>
    <x v="362"/>
    <x v="1"/>
    <x v="2"/>
    <s v="Myöhemmin"/>
    <s v="Vain elinkeinotoimintaa harjoittaville"/>
    <s v="Henkilö- ja raharesurssit. Tekniset esteet, jos osa hakijoista on ulkomaalaisia."/>
    <m/>
    <x v="0"/>
    <s v="Työ- ja elinkeinoministeriö"/>
    <s v=""/>
  </r>
  <r>
    <s v="Palvelut"/>
    <s v="Plupaus_2021_Tukes.xlsx"/>
    <s v="Turvallisuus- ja kemikaalivirasto (Tukes)"/>
    <s v="Kasvinsuojeluainekouluttajaksi/tutkinnonjärjestäjäksi/ruiskuntestaajaksi haku"/>
    <m/>
    <x v="363"/>
    <x v="0"/>
    <x v="2"/>
    <s v="Q2/2022"/>
    <s v="Myös luonnollisille henkilöille"/>
    <s v="Henkilö- ja raharesurssit"/>
    <m/>
    <x v="0"/>
    <s v="Työ- ja elinkeinoministeriö"/>
    <s v=""/>
  </r>
  <r>
    <s v="Palvelut"/>
    <s v="RUOKAVIRASTO-#1460879-v1-Palvelulupaus_2021_Ruokavirasto.XLSX"/>
    <s v="Ruokavirasto"/>
    <s v="Kasvintuotannon aloittamisen tuet"/>
    <s v="Toimija hakee julkista rahoitusta toiminnan aloittamiseen."/>
    <x v="364"/>
    <x v="6"/>
    <x v="5"/>
    <m/>
    <s v="Myös luonnollisille henkilöille"/>
    <m/>
    <s v=""/>
    <x v="0"/>
    <s v="Maa- ja metsätalousministeriö"/>
    <s v=""/>
  </r>
  <r>
    <s v="Palvelut"/>
    <s v="RUOKAVIRASTO-#1460879-v1-Palvelulupaus_2021_Ruokavirasto.XLSX"/>
    <s v="Ruokavirasto"/>
    <s v="Kasvintuotannon harjoittaminen"/>
    <s v="Viljelijä voi ilmoittaa karanteenikasvituhoojasta. Palvelun tämän hetken toteutustaso on riittävä."/>
    <x v="365"/>
    <x v="0"/>
    <x v="2"/>
    <m/>
    <s v="Myös luonnollisille henkilöille"/>
    <m/>
    <s v=""/>
    <x v="0"/>
    <s v="Maa- ja metsätalousministeriö"/>
    <s v=""/>
  </r>
  <r>
    <s v="Palvelut"/>
    <s v="RUOKAVIRASTO-#1460879-v1-Palvelulupaus_2021_Ruokavirasto.XLSX"/>
    <s v="Ruokavirasto"/>
    <s v="Kasvit, metsä ja puu - Kasvipassia vaativan toiminnan aloittaminen"/>
    <s v="Kasvipassin käyttövelvollisen toimijan hyväksyminen."/>
    <x v="366"/>
    <x v="0"/>
    <x v="5"/>
    <m/>
    <s v="Vain elinkeinotoimintaa harjoittaville"/>
    <m/>
    <s v=""/>
    <x v="0"/>
    <s v="Maa- ja metsätalousministeriö"/>
    <s v=""/>
  </r>
  <r>
    <s v="Palvelut"/>
    <s v="RUOKAVIRASTO-#1460879-v1-Palvelulupaus_2021_Ruokavirasto.XLSX"/>
    <s v="Ruokavirasto"/>
    <s v="Kasvit, metsä ja puu - Kasvipassia vaativan toiminnan harjoittaminen"/>
    <s v="Kasvipassin käyttövelvollinen toimija ylläpitää rekisteritietojaan vuosittain."/>
    <x v="367"/>
    <x v="0"/>
    <x v="5"/>
    <m/>
    <s v="Vain elinkeinotoimintaa harjoittaville"/>
    <m/>
    <s v=""/>
    <x v="0"/>
    <s v="Maa- ja metsätalousministeriö"/>
    <s v=""/>
  </r>
  <r>
    <s v="Palvelut"/>
    <s v="RUOKAVIRASTO-#1460879-v1-Palvelulupaus_2021_Ruokavirasto.XLSX"/>
    <s v="Ruokavirasto"/>
    <s v="Kasvit, metsä ja puu - Kasvipassia vaativan toiminnan lopettaminen"/>
    <s v="Toimijan poistaminen kasvinterveysrekisteristä."/>
    <x v="368"/>
    <x v="0"/>
    <x v="5"/>
    <m/>
    <s v="Vain elinkeinotoimintaa harjoittaville"/>
    <m/>
    <s v=""/>
    <x v="0"/>
    <s v="Maa- ja metsätalousministeriö"/>
    <s v=""/>
  </r>
  <r>
    <s v="Palvelut"/>
    <s v="RUOKAVIRASTO-#1460879-v1-Palvelulupaus_2021_Ruokavirasto.XLSX"/>
    <s v="Ruokavirasto"/>
    <s v="Kasvit, metsä ja puu - Luomu luvat"/>
    <s v="Kasvinviljelijä hakee luomukasvintuotannon poikkeuslupia"/>
    <x v="369"/>
    <x v="0"/>
    <x v="0"/>
    <s v="Myöhemmin"/>
    <s v="Vain elinkeinotoimintaa harjoittaville"/>
    <s v="Ei resursseja."/>
    <s v=""/>
    <x v="0"/>
    <s v="Maa- ja metsätalousministeriö"/>
    <s v=""/>
  </r>
  <r>
    <s v="Palvelut"/>
    <s v="RUOKAVIRASTO-#1460879-v1-Palvelulupaus_2021_Ruokavirasto.XLSX"/>
    <s v="Ruokavirasto"/>
    <s v="Kasvit, metsä ja puu - Luomusertifikaatti"/>
    <s v="Kasvinviljelijä hakeutuu luomuvalvontaan saadakseen luomusertifikaatin"/>
    <x v="370"/>
    <x v="0"/>
    <x v="0"/>
    <s v="Myöhemmin"/>
    <s v="Vain elinkeinotoimintaa harjoittaville"/>
    <s v="Ei resursseja."/>
    <s v=""/>
    <x v="0"/>
    <s v="Maa- ja metsätalousministeriö"/>
    <s v=""/>
  </r>
  <r>
    <s v="Palvelut"/>
    <s v="RUOKAVIRASTO-#1460879-v1-Palvelulupaus_2021_Ruokavirasto.XLSX"/>
    <s v="Ruokavirasto"/>
    <s v="Kasvit, metsä ja puu - Tuonnin aloittaminen"/>
    <s v="Toimijan rekisteröinti kasvinterveysrekisteriin."/>
    <x v="371"/>
    <x v="0"/>
    <x v="5"/>
    <m/>
    <s v="Myös luonnollisille henkilöille"/>
    <m/>
    <s v=""/>
    <x v="0"/>
    <s v="Maa- ja metsätalousministeriö"/>
    <s v=""/>
  </r>
  <r>
    <s v="Palvelut"/>
    <s v="RUOKAVIRASTO-#1460879-v1-Palvelulupaus_2021_Ruokavirasto.XLSX"/>
    <s v="Ruokavirasto"/>
    <s v="Kasvit, metsä ja puu - Tuonnin harjoittaminen"/>
    <s v="Tuonti-ilmoitukset, luvat ja -tarkastukset"/>
    <x v="372"/>
    <x v="0"/>
    <x v="2"/>
    <s v="Myöhemmin"/>
    <s v="Myös luonnollisille henkilöille"/>
    <s v="Ei resursseja."/>
    <s v=""/>
    <x v="0"/>
    <s v="Maa- ja metsätalousministeriö"/>
    <s v=""/>
  </r>
  <r>
    <s v="Palvelut"/>
    <s v="RUOKAVIRASTO-#1460879-v1-Palvelulupaus_2021_Ruokavirasto.XLSX"/>
    <s v="Ruokavirasto"/>
    <s v="Kasvit, metsä ja puu - Tuonnin lopettaminen"/>
    <s v="Toimijan poistaminen kasvinterveysrekisteristä."/>
    <x v="373"/>
    <x v="0"/>
    <x v="5"/>
    <m/>
    <s v="Myös luonnollisille henkilöille"/>
    <m/>
    <s v=""/>
    <x v="0"/>
    <s v="Maa- ja metsätalousministeriö"/>
    <s v=""/>
  </r>
  <r>
    <s v="Palvelut"/>
    <s v="RUOKAVIRASTO-#1460879-v1-Palvelulupaus_2021_Ruokavirasto.XLSX"/>
    <s v="Ruokavirasto"/>
    <s v="Kasvit, metsä ja puu - Vientitoiminnan aloittaminen"/>
    <s v="Toimijan rekisteröinti kasvinterveysrekisteriin."/>
    <x v="374"/>
    <x v="0"/>
    <x v="5"/>
    <m/>
    <s v="Myös luonnollisille henkilöille"/>
    <m/>
    <s v=""/>
    <x v="0"/>
    <s v="Maa- ja metsätalousministeriö"/>
    <s v=""/>
  </r>
  <r>
    <s v="Palvelut"/>
    <s v="RUOKAVIRASTO-#1460879-v1-Palvelulupaus_2021_Ruokavirasto.XLSX"/>
    <s v="Ruokavirasto"/>
    <s v="Kasvit, metsä ja puu - Vientitoiminnan harjoittaminen"/>
    <s v="Vientitodistukset ja -tarkastukset"/>
    <x v="375"/>
    <x v="0"/>
    <x v="5"/>
    <m/>
    <s v="Myös luonnollisille henkilöille"/>
    <s v="Rahoitus auki, vaiheittain siirtyminen kansainväliseen täysin sähköiseen järjestelmään"/>
    <s v=""/>
    <x v="0"/>
    <s v="Maa- ja metsätalousministeriö"/>
    <s v=""/>
  </r>
  <r>
    <s v="Palvelut"/>
    <s v="RUOKAVIRASTO-#1460879-v1-Palvelulupaus_2021_Ruokavirasto.XLSX"/>
    <s v="Ruokavirasto"/>
    <s v="Kasvit, metsä ja puu - Vientitoiminnan lopettaminen"/>
    <s v="Toimijan poistaminen kasvinterveysrekisteristä."/>
    <x v="376"/>
    <x v="0"/>
    <x v="5"/>
    <m/>
    <s v="Myös luonnollisille henkilöille"/>
    <m/>
    <s v=""/>
    <x v="0"/>
    <s v="Maa- ja metsätalousministeriö"/>
    <s v=""/>
  </r>
  <r>
    <s v="Palvelut"/>
    <s v="RUOKAVIRASTO-#1460879-v1-Palvelulupaus_2021_Ruokavirasto.XLSX"/>
    <s v="Ruokavirasto"/>
    <s v="Kasvituotannon lopettaminen"/>
    <s v="Toimijan poistaminen kasvinterveysrekisteristä."/>
    <x v="377"/>
    <x v="0"/>
    <x v="5"/>
    <m/>
    <s v="Vain elinkeinotoimintaa harjoittaville"/>
    <m/>
    <s v=""/>
    <x v="0"/>
    <s v="Maa- ja metsätalousministeriö"/>
    <s v=""/>
  </r>
  <r>
    <s v="Palvelut"/>
    <s v="Plupaus_2021_Lieksan kaupunki.xlsx"/>
    <s v="Lieksan kaupunki"/>
    <s v="Hakemus käytöstä poistetun öljysäiliön jättämiseksi maahan"/>
    <m/>
    <x v="358"/>
    <x v="0"/>
    <x v="6"/>
    <s v="Myöhemmin"/>
    <s v="Myös luonnollisille henkilöille"/>
    <m/>
    <s v="Ympäristönsuojelulaki (527/2014)"/>
    <x v="1"/>
    <s v="Pohjois-Karjala"/>
    <s v="10 001 - 20 000"/>
  </r>
  <r>
    <s v="Palvelut"/>
    <s v="Plupaus_2021_Oulun kaupunki.xlsx"/>
    <s v="Oulun kaupunki"/>
    <s v="Hakemus käytöstä poistetun öljysäiliön jättämiseksi maahan"/>
    <s v="Käytöstä poistetut maanalaiset öljysäiliöt on poistettava maasta kunnan ympäristönsuojelumääräysten mukaan."/>
    <x v="358"/>
    <x v="0"/>
    <x v="6"/>
    <m/>
    <s v="Myös luonnollisille henkilöille"/>
    <m/>
    <s v="Ympäristönsuojelulaki (527/2014)"/>
    <x v="1"/>
    <s v="Pohjois-Pohjanmaa"/>
    <s v="yli 100 000"/>
  </r>
  <r>
    <s v="Palvelut"/>
    <s v="PLupaus_Porvoonkaupunki_2021.xlsx"/>
    <s v="Porvoon kaupunki"/>
    <s v="Hakemus käytöstä poistetun öljysäiliön jättämiseksi maahan"/>
    <s v="Käytöstä poistetut maanalaiset öljysäiliöt on poistettava maasta kunnan ympäristönsuojelumääräysten mukaan."/>
    <x v="358"/>
    <x v="0"/>
    <x v="0"/>
    <s v="Myöhemmin"/>
    <s v="Myös luonnollisille henkilöille"/>
    <s v="Mielellään digitalisoidaan, mutta ei ole resursseja itse viedä asiaa eteenpäin."/>
    <s v="Ympäristönsuojelulaki (527/2014)"/>
    <x v="1"/>
    <s v="Uusimaa"/>
    <s v="40 001 - 100 000"/>
  </r>
  <r>
    <s v="Palvelut"/>
    <s v="PLupaus_Pyhäjärvi_2021.xlsx"/>
    <s v="Pyhäjärven kaupunki"/>
    <s v="Hakemus käytöstä poistetun öljysäiliön jättämiseksi maahan"/>
    <m/>
    <x v="358"/>
    <x v="0"/>
    <x v="3"/>
    <m/>
    <s v="Myös luonnollisille henkilöille"/>
    <m/>
    <s v="Ympäristönsuojelulaki (527/2014)"/>
    <x v="1"/>
    <s v="Pohjois-Pohjanmaa"/>
    <s v="alle 6001"/>
  </r>
  <r>
    <s v="Palvelut"/>
    <s v="Plupaus_2021_Oulun kaupunki.xlsx"/>
    <s v="Oulun kaupunki"/>
    <s v="Hakemus luonnonmuistomerkiksi"/>
    <m/>
    <x v="378"/>
    <x v="0"/>
    <x v="6"/>
    <m/>
    <s v="Myös luonnollisille henkilöille"/>
    <m/>
    <s v="Luonnonsuojelulaki (1096/1996)"/>
    <x v="1"/>
    <s v="Pohjois-Pohjanmaa"/>
    <s v="yli 100 000"/>
  </r>
  <r>
    <s v="Palvelut"/>
    <s v="PLupaus_Helsinginkaupunki_2021.xlsx"/>
    <s v="Helsingin kaupunki"/>
    <s v="Kasvatus ja koulutus, iltapäivätoiminnan maksuvapautuskompensaatiohakemus"/>
    <s v="Järjestöt ja muut yhteisöt voivat hakea perusopetuslain mukaisen iltapäivätoiminnan maksuvapautuskompensaatiota maksuhuojennusten takia menetetyistä asiakasmaksuista."/>
    <x v="379"/>
    <x v="0"/>
    <x v="4"/>
    <m/>
    <s v="Vain elinkeinotoimintaa harjoittaville"/>
    <m/>
    <m/>
    <x v="1"/>
    <s v="Uusimaa"/>
    <s v="yli 100 000"/>
  </r>
  <r>
    <s v="Palvelut"/>
    <s v="Traficom_Digipalvelulupaus_2021.XLSX"/>
    <s v="Liikenne- ja viestintävirasto TRAFICOM"/>
    <s v="Kauko-ohjaajien tutkinnot - Valvottu lisäteoriakoe"/>
    <s v="Miehittämättömän ilma-alusjärjestelmän kauko-ohjaaja voi rekisteröityä valvottuun lisäteoriakokeeseen (vaatimus ei vielä sovellettava)"/>
    <x v="380"/>
    <x v="0"/>
    <x v="4"/>
    <m/>
    <s v="Myös luonnollisille henkilöille"/>
    <m/>
    <m/>
    <x v="0"/>
    <s v="Liikenne- ja viestintäministeriö"/>
    <s v=""/>
  </r>
  <r>
    <s v="Palvelut"/>
    <s v="Traficom_Digipalvelulupaus_2021.XLSX"/>
    <s v="Liikenne- ja viestintävirasto TRAFICOM"/>
    <s v="Kauko-ohjaajien tutkinnot - Verkkoteoriakoe"/>
    <s v="Miehittämättömän ilma-alusjärjestelmän kauko-ohjaaja voi rekisteröityä verkkoteoriakokeeseen (vaatimus ei vielä sovellettava)"/>
    <x v="381"/>
    <x v="0"/>
    <x v="4"/>
    <m/>
    <s v="Myös luonnollisille henkilöille"/>
    <m/>
    <m/>
    <x v="0"/>
    <s v="Liikenne- ja viestintäministeriö"/>
    <s v=""/>
  </r>
  <r>
    <s v="Palvelut"/>
    <s v="Plupaus_2021_Ylöjärven kaupunki.xlsx"/>
    <s v="Ylöjärven kaupunki"/>
    <s v="Julkipano (rakentamisen luvat)"/>
    <s v="Lupapäätösten sähköinen julkipano"/>
    <x v="382"/>
    <x v="0"/>
    <x v="7"/>
    <m/>
    <s v="Myös luonnollisille henkilöille"/>
    <m/>
    <s v="Maankäyttö- ja rakennuslaki (132/1999)"/>
    <x v="1"/>
    <s v="Pirkanmaa"/>
    <s v="20 001 - 40 000"/>
  </r>
  <r>
    <s v="Palvelut"/>
    <s v="Traficom_Digipalvelulupaus_2021.XLSX"/>
    <s v="Liikenne- ja viestintävirasto TRAFICOM"/>
    <s v="Kaupallinen erityislentotoiminta (SPO)"/>
    <s v="Hae lupaa kaupalliseen erityislentotoimintaan (SPO)"/>
    <x v="383"/>
    <x v="0"/>
    <x v="0"/>
    <s v="Myöhemmin"/>
    <s v="Vain elinkeinotoimintaa harjoittaville"/>
    <s v="Yleinen taloudellinen tilanne"/>
    <m/>
    <x v="0"/>
    <s v="Liikenne- ja viestintäministeriö"/>
    <s v=""/>
  </r>
  <r>
    <s v="Palvelut"/>
    <s v="Plupaus_2021_Jyväskylän kaupunki_2021.xlsx"/>
    <s v="Jyväskylän kaupunki"/>
    <s v="KRP - Tulossa olevat palvelut: Ilmoitus asumisessa syntyvien jätevesilietteiden omatoimisesta käsittelystä"/>
    <s v="Ilmoitys jätevesilietteen käsittelyn aloittamisesta tai lopettamisesta"/>
    <x v="169"/>
    <x v="0"/>
    <x v="5"/>
    <m/>
    <s v="Myös luonnollisille henkilöille"/>
    <m/>
    <s v="Ympäristönsuojelulaki (527/2014)"/>
    <x v="1"/>
    <s v="Keski-Suomi"/>
    <s v="yli 100 000"/>
  </r>
  <r>
    <s v="Palvelut"/>
    <s v="Plupaus_2021_Jyväskylän kaupunki_2021.xlsx"/>
    <s v="Jyväskylän kaupunki"/>
    <s v="KRP - Ympäristönsuojelun luvat: Poikkeamishakemus jätevesien käsittelystä"/>
    <s v="Lupa poiketa jätevesien lainmukaisesta käsittelystä haja-asutusalueella"/>
    <x v="169"/>
    <x v="0"/>
    <x v="5"/>
    <m/>
    <s v="Myös luonnollisille henkilöille"/>
    <m/>
    <s v="Ympäristönsuojelulaki (527/2014)"/>
    <x v="1"/>
    <s v="Keski-Suomi"/>
    <s v="yli 100 000"/>
  </r>
  <r>
    <s v="Palvelut"/>
    <s v="Plupaus_2021_Jyväskylän kaupunki_2021.xlsx"/>
    <s v="Jyväskylän kaupunki"/>
    <s v="KRP - Ympäristönsuojelun luvat: Vapautus liittymisestä vesi- tai veimäriverkostoon"/>
    <s v="Lupa olla liittymättä vesihuolto- ja viemäriverkostoon"/>
    <x v="169"/>
    <x v="0"/>
    <x v="5"/>
    <m/>
    <s v="Myös luonnollisille henkilöille"/>
    <m/>
    <s v="Ympäristönsuojelulaki (527/2014)"/>
    <x v="1"/>
    <s v="Keski-Suomi"/>
    <s v="yli 100 000"/>
  </r>
  <r>
    <s v="Palvelut"/>
    <s v="Plupaus_Mikkeli_2020.xlsx"/>
    <s v="Mikkelin kaupunki"/>
    <s v="Vesihuoltolain mukainen 11§ mukainen poikkeaminen"/>
    <s v="Käsitellään lupapiste.fi -palvelun kautta, johon käyttäjä tunnistautuu sähköisesti. Lisäksi verkkosivuilta tulostettava lomake. Vastuualue: Ympäristöpalvelut"/>
    <x v="169"/>
    <x v="0"/>
    <x v="5"/>
    <m/>
    <s v="Myös luonnollisille henkilöille"/>
    <m/>
    <s v="Ympäristönsuojelulaki (527/2014)"/>
    <x v="1"/>
    <s v="Etelä-Savo"/>
    <s v="40 001 - 100 000"/>
  </r>
  <r>
    <s v="Palvelut"/>
    <s v="Plupaus_Tampereen_kaupunki_2020.xlsx"/>
    <s v="Tampereen kaupunki"/>
    <s v="Jätehuollon järjestämisen poikkeamispäätökset"/>
    <s v="Jätemaksun kohtuullistamispäätös, jätehuoltomääräysten poikkeamispäätös"/>
    <x v="169"/>
    <x v="0"/>
    <x v="2"/>
    <s v="Q4/2021"/>
    <s v="Myös luonnollisille henkilöille"/>
    <s v="Taustaprosessit ja -teknologia"/>
    <s v="Ympäristönsuojelulaki (527/2014)"/>
    <x v="1"/>
    <s v="Pirkanmaa"/>
    <s v="yli 100 000"/>
  </r>
  <r>
    <s v="Palvelut"/>
    <s v="Plupaus_2021_Jyväskylän kaupunki_2021.xlsx"/>
    <s v="Jyväskylän kaupunki"/>
    <s v="KRP - Ympäristönsuojelun luvat: Jätteen pienimuotoinen hyödyntäminen maanrakentamisessa"/>
    <s v="Lupa käyttää jätettä pienimuotoisesti maanrakentamisessa"/>
    <x v="199"/>
    <x v="0"/>
    <x v="5"/>
    <m/>
    <s v="Myös luonnollisille henkilöille"/>
    <m/>
    <s v="Ympäristönsuojelulaki (527/2014)"/>
    <x v="1"/>
    <s v="Keski-Suomi"/>
    <s v="yli 100 000"/>
  </r>
  <r>
    <s v="Palvelut"/>
    <s v="PLupaus_Jämsä_2021.xlsx"/>
    <s v="Jämsän kaupunki"/>
    <s v="Jätehuolto - jätteen sijoittaminen maaperään"/>
    <s v="Asiakas täyttää Word-lomakkeen ja lähettää sen sähköpostilla tai tulostettuna"/>
    <x v="199"/>
    <x v="0"/>
    <x v="0"/>
    <s v="Myöhemmin"/>
    <s v="Myös luonnollisille henkilöille"/>
    <m/>
    <s v="Ympäristönsuojelulaki (527/2014)"/>
    <x v="1"/>
    <s v="Keski-Suomi"/>
    <s v="20 001 - 40 000"/>
  </r>
  <r>
    <s v="Palvelut"/>
    <s v="Plupaus_2021_Tukes.xlsx"/>
    <s v="Turvallisuus- ja kemikaalivirasto (Tukes)"/>
    <s v="Kemikaali-ilmoitus"/>
    <s v="Ilmoitetaan kemikaalin tiedot"/>
    <x v="202"/>
    <x v="1"/>
    <x v="5"/>
    <m/>
    <s v="Vain elinkeinotoimintaa harjoittaville"/>
    <m/>
    <m/>
    <x v="0"/>
    <s v="Työ- ja elinkeinoministeriö"/>
    <s v=""/>
  </r>
  <r>
    <s v="Palvelut"/>
    <s v="Plupaus_2021_Oulun kaupunki.xlsx"/>
    <s v="Oulun kaupunki"/>
    <s v="Jätteen sijoittaminen maaperään (Jätteen kertaluontoinen hyödyntäminen maarakenteissa)"/>
    <s v="Jätteen käytöstä maarakentamisessa tai muusta jätteen sijoittamisesta maaperään tulee olla yhteydessä ympäristökeskukseen ennen toimintaan ryhtymistä."/>
    <x v="199"/>
    <x v="0"/>
    <x v="6"/>
    <m/>
    <s v="Myös luonnollisille henkilöille"/>
    <m/>
    <s v="Ympäristönsuojelulaki (527/2014)"/>
    <x v="1"/>
    <s v="Pohjois-Pohjanmaa"/>
    <s v="yli 100 000"/>
  </r>
  <r>
    <s v="Palvelut"/>
    <s v="Plupaus_2021_Tukes.xlsx"/>
    <s v="Turvallisuus- ja kemikaalivirasto (Tukes)"/>
    <s v="Reach/CLP/Biosidit Kemikaalineuvontapalvelu"/>
    <m/>
    <x v="384"/>
    <x v="5"/>
    <x v="5"/>
    <m/>
    <s v="Vain elinkeinotoimintaa harjoittaville"/>
    <m/>
    <m/>
    <x v="0"/>
    <s v="Työ- ja elinkeinoministeriö"/>
    <s v=""/>
  </r>
  <r>
    <s v="Palvelut"/>
    <s v="Plupaus_2021_Tukes.xlsx"/>
    <s v="Turvallisuus- ja kemikaalivirasto (Tukes)"/>
    <s v="Kemikaaliturvallisuuslupa"/>
    <s v="Lupa uudelle laajamittaiselle laitokselle tai olemassaolevan laitoksen muutoksille"/>
    <x v="385"/>
    <x v="0"/>
    <x v="5"/>
    <m/>
    <s v="Vain elinkeinotoimintaa harjoittaville"/>
    <m/>
    <m/>
    <x v="0"/>
    <s v="Työ- ja elinkeinoministeriö"/>
    <s v=""/>
  </r>
  <r>
    <s v="Palvelut"/>
    <s v="PLupaus_Porvoonkaupunki_2021.xlsx"/>
    <s v="Porvoon kaupunki"/>
    <s v="Jätteen sijoittaminen maaperään"/>
    <s v="Jätteen käytöstä maarakentamisessa tai muusta jätteen sijoittamisesta maaperään tulee olla yhteydessä ympäristökeskukseen ennen toimintaan ryhtymistä."/>
    <x v="199"/>
    <x v="0"/>
    <x v="0"/>
    <s v="Myöhemmin"/>
    <s v="Myös luonnollisille henkilöille"/>
    <s v="Mielellään digitalisoidaan, mutta ei ole resursseja itse viedä asiaa eteenpäin."/>
    <s v="Ympäristönsuojelulaki (527/2014)"/>
    <x v="1"/>
    <s v="Uusimaa"/>
    <s v="40 001 - 100 000"/>
  </r>
  <r>
    <s v="Palvelut"/>
    <s v="Plupaus_2021_Tulli.xlsx"/>
    <s v="Tulli"/>
    <s v="Keskitetyn tulliselvityksen lupa"/>
    <s v="Yritys voi tullata tavarat kotipaikkansa Tullissa, vaikka ne sijaitsevat toisessa EU-maassa."/>
    <x v="386"/>
    <x v="0"/>
    <x v="1"/>
    <m/>
    <s v="Vain elinkeinotoimintaa harjoittaville"/>
    <m/>
    <m/>
    <x v="0"/>
    <s v="Valtiovarainministeriö"/>
    <s v=""/>
  </r>
  <r>
    <s v="Palvelut"/>
    <s v="PLupaus_Pyhäjärvi_2021.xlsx"/>
    <s v="Pyhäjärven kaupunki"/>
    <s v="Jätteen sijoittaminen maaperään"/>
    <m/>
    <x v="199"/>
    <x v="0"/>
    <x v="0"/>
    <s v="Q4/2022"/>
    <m/>
    <m/>
    <s v="Ympäristönsuojelulaki (527/2014)"/>
    <x v="1"/>
    <s v="Pohjois-Pohjanmaa"/>
    <s v="alle 6001"/>
  </r>
  <r>
    <s v="Palvelut"/>
    <s v="PLupaus_Vaasa_2021.xlsx"/>
    <s v="Vaasan kaupunki"/>
    <s v="Jätteen sijoittaminen maaperään"/>
    <s v="Jätteen hyödyntäminen maanrakentamisessa ympäristöluvalla"/>
    <x v="199"/>
    <x v="0"/>
    <x v="2"/>
    <s v="Myöhemmin"/>
    <s v="Vain elinkeinotoimintaa harjoittaville"/>
    <s v="Huom. Tiettyjä jätteitä voidaan hyödyntää maanrakentamisessa asetuksen 843/2017 nojalla ilmoittamalla ELY-keskukselle"/>
    <s v="Ympäristönsuojelulaki (527/2014)"/>
    <x v="1"/>
    <s v="Pohjanmaa"/>
    <s v="40 001 - 100 000"/>
  </r>
  <r>
    <s v="Palvelut"/>
    <s v="Plupaus_2021_Jyväskylän kaupunki_2021.xlsx"/>
    <s v="Jyväskylän kaupunki"/>
    <s v="KRP - Yleisten alueiden luvat: Maa-alueen omistajan lupa muuntamon sijoittamista varten"/>
    <s v="Lupa sitjoittaa muuntamo tai pumppaamo kaupungin omistamalle maalle"/>
    <x v="200"/>
    <x v="0"/>
    <x v="5"/>
    <m/>
    <s v="Myös luonnollisille henkilöille"/>
    <m/>
    <s v="Laki kadun ja eräiden yleisten alueiden kunnossa- ja puhtaanapidosta (669/1978)"/>
    <x v="1"/>
    <s v="Keski-Suomi"/>
    <s v="yli 100 000"/>
  </r>
  <r>
    <s v="Palvelut"/>
    <s v="Plupaus_2021_Oulun kaupunki.xlsx"/>
    <s v="Oulun kaupunki"/>
    <s v="Kaivulupa"/>
    <s v="Yleisellä alueella tapahtuvaan kaivamiseen tarvitset aina erillisen kaivuluvan."/>
    <x v="200"/>
    <x v="0"/>
    <x v="5"/>
    <m/>
    <s v="Myös luonnollisille henkilöille"/>
    <m/>
    <s v="Laki kadun ja eräiden yleisten alueiden kunnossa- ja puhtaanapidosta (669/1978)"/>
    <x v="1"/>
    <s v="Pohjois-Pohjanmaa"/>
    <s v="yli 100 000"/>
  </r>
  <r>
    <s v="Palvelut"/>
    <s v="ASHA-#407866-v1-Plupaus_2021_Maanmittauslaitos_xlsx.XLSX"/>
    <s v="Maanmittauslaitos"/>
    <s v="Kiinteistön käyttäminen lainan  vakuutena"/>
    <s v="Hakemus kiinnityksen vahvistamiseksi kiinteistöön"/>
    <x v="387"/>
    <x v="1"/>
    <x v="1"/>
    <m/>
    <s v="Myös luonnollisille henkilöille"/>
    <m/>
    <m/>
    <x v="0"/>
    <s v="Maa- ja metsätalousministeriö"/>
    <s v=""/>
  </r>
  <r>
    <s v="Palvelut"/>
    <s v="ASHA-#407866-v1-Plupaus_2021_Maanmittauslaitos_xlsx.XLSX"/>
    <s v="Maanmittauslaitos"/>
    <s v="Kiinteistön muun erityisen oikeuden kirjaaminen"/>
    <s v="Hakemus muun erityisen oikeuden (käyttöoikeus, eläkeoikeus ja hallinnanjakosopimus) vahvistamiseksi toisen omistamaan kiinteistöön."/>
    <x v="388"/>
    <x v="1"/>
    <x v="2"/>
    <s v="Q3/2022"/>
    <s v="Myös luonnollisille henkilöille"/>
    <m/>
    <m/>
    <x v="0"/>
    <s v="Maa- ja metsätalousministeriö"/>
    <s v=""/>
  </r>
  <r>
    <s v="Palvelut"/>
    <s v="ASHA-#407866-v1-Plupaus_2021_Maanmittauslaitos_xlsx.XLSX"/>
    <s v="Maanmittauslaitos"/>
    <s v="Kiinteistön omistusoikeuden rekisteröinti (Lainhuuto)"/>
    <s v="Kiinteistön saaja voi hakea omistusoikeutensa rekisteröintiä. Omistusoikeus merkitään lainhuuto- ja kiinnitysrekisteriin."/>
    <x v="389"/>
    <x v="1"/>
    <x v="1"/>
    <m/>
    <s v="Myös luonnollisille henkilöille"/>
    <m/>
    <m/>
    <x v="0"/>
    <s v="Maa- ja metsätalousministeriö"/>
    <s v=""/>
  </r>
  <r>
    <s v="Palvelut"/>
    <s v="ASHA-#407866-v1-Plupaus_2021_Maanmittauslaitos_xlsx.XLSX"/>
    <s v="Maanmittauslaitos"/>
    <s v="Kiinteistön vuokraoikeuden kirjaaminen"/>
    <s v="Hakemus vuokraoikeuden vahvistamiseksi toisen omistamaan kiinteistöön"/>
    <x v="390"/>
    <x v="1"/>
    <x v="1"/>
    <m/>
    <s v="Vain elinkeinotoimintaa harjoittaville"/>
    <m/>
    <m/>
    <x v="0"/>
    <s v="Maa- ja metsätalousministeriö"/>
    <s v=""/>
  </r>
  <r>
    <s v="Palvelut"/>
    <s v="ASHA-#407866-v1-Plupaus_2021_Maanmittauslaitos_xlsx.XLSX"/>
    <s v="Maanmittauslaitos"/>
    <s v="Kiinteistönluovutusilmoitus"/>
    <s v="Kaupanvahvistaja tekee MML:lle ilmoituksen vahvistamastaan kiinteistöluovutuksesta"/>
    <x v="391"/>
    <x v="1"/>
    <x v="1"/>
    <m/>
    <s v="Myös luonnollisille henkilöille"/>
    <m/>
    <m/>
    <x v="0"/>
    <s v="Maa- ja metsätalousministeriö"/>
    <s v=""/>
  </r>
  <r>
    <s v="Palvelut"/>
    <s v="Plupaus_2021_Pielaveden kunta.xlsx"/>
    <s v="Pielaveden kunta"/>
    <s v="Kaivu- ja sijoitusluvat"/>
    <s v="Kaduille ja muille yleisille alueilla sijoitettavien johtojen sijoitusluvat ja kaivuluvat ja -ilmoitukset."/>
    <x v="200"/>
    <x v="0"/>
    <x v="2"/>
    <s v="Myöhemmin"/>
    <s v="Vain elinkeinotoimintaa harjoittaville"/>
    <s v="Ohjelmistotoimittajasta johtuvat syyt: rekisteriperusteinen toisen puolesta asioinnin mahdollisuus puuttuu."/>
    <s v="Laki kadun ja eräiden yleisten alueiden kunnossa- ja puhtaanapidosta (669/1978)"/>
    <x v="1"/>
    <s v="Pohjois-Savo"/>
    <s v="alle 6001"/>
  </r>
  <r>
    <s v="Palvelut"/>
    <s v="PLupaus_Porvoonkaupunki_2021.xlsx"/>
    <s v="Porvoon kaupunki"/>
    <s v="Kaivuilmoitus"/>
    <s v="Kaivuilmoituksella ilmoitat kaivutyöstä yleisellä alueella."/>
    <x v="200"/>
    <x v="0"/>
    <x v="5"/>
    <m/>
    <s v="Myös luonnollisille henkilöille"/>
    <m/>
    <s v="Laki kadun ja eräiden yleisten alueiden kunnossa- ja puhtaanapidosta (669/1978)"/>
    <x v="1"/>
    <s v="Uusimaa"/>
    <s v="40 001 - 100 000"/>
  </r>
  <r>
    <s v="Palvelut"/>
    <s v="ASHA-#407866-v1-Plupaus_2021_Maanmittauslaitos_xlsx.XLSX"/>
    <s v="Maanmittauslaitos"/>
    <s v="Kiinteistörekisterinpitäjän päätös"/>
    <s v="Lunastuslupa, tutkimuslupa, kaupanvahvistajan määräys, rasitteen lakkauttaminen, yhteisen alueen liittäminen kiinteistöön ym. Päätökset jotka eivät edellytä maanmittaustoimitusta.."/>
    <x v="392"/>
    <x v="1"/>
    <x v="2"/>
    <s v="Q3/2022"/>
    <s v="Vain elinkeinotoimintaa harjoittaville"/>
    <m/>
    <m/>
    <x v="0"/>
    <s v="Maa- ja metsätalousministeriö"/>
    <s v=""/>
  </r>
  <r>
    <s v="Palvelut"/>
    <s v="ASHA-#407866-v1-Plupaus_2021_Maanmittauslaitos_xlsx.XLSX"/>
    <s v="Maanmittauslaitos"/>
    <s v="Kiinteistötietojärjestelmän tiedot"/>
    <s v="KTJ tietotuotteet rajapinnoilta"/>
    <x v="393"/>
    <x v="1"/>
    <x v="5"/>
    <m/>
    <s v="Vain elinkeinotoimintaa harjoittaville"/>
    <m/>
    <m/>
    <x v="0"/>
    <s v="Maa- ja metsätalousministeriö"/>
    <s v=""/>
  </r>
  <r>
    <s v="Palvelut"/>
    <s v="ASHA-#407866-v1-Plupaus_2021_Maanmittauslaitos_xlsx.XLSX"/>
    <s v="Maanmittauslaitos"/>
    <s v="Kiinteistötoimituksen hakeminen"/>
    <s v="Kiinteistön omistaja hakee maanmittaustoimitusta."/>
    <x v="394"/>
    <x v="1"/>
    <x v="2"/>
    <s v="Q3/2022"/>
    <s v="Myös luonnollisille henkilöille"/>
    <m/>
    <m/>
    <x v="0"/>
    <s v="Maa- ja metsätalousministeriö"/>
    <s v=""/>
  </r>
  <r>
    <s v="Palvelut"/>
    <s v="ASHA-#407866-v1-Plupaus_2021_Maanmittauslaitos_xlsx.XLSX"/>
    <s v="Maanmittauslaitos"/>
    <s v="Kiinteistövaihdannan palvelu ml. luovutuskirjan luonnostelupalvelu"/>
    <s v="Myyjä voi luonnostella kauppakirjan tai muun kiinteistön luovutuskirjan jonka jälkeen myyjä ja ostaja allekirjoittavat sen sähköisesti. Kiinteistön luovutuskirjan voi luonnostella myös integraattorin tarjoamassa palvelussa ja toimittaa XML sanomana MML:een"/>
    <x v="395"/>
    <x v="1"/>
    <x v="1"/>
    <m/>
    <s v="Myös luonnollisille henkilöille"/>
    <m/>
    <m/>
    <x v="0"/>
    <s v="Maa- ja metsätalousministeriö"/>
    <s v=""/>
  </r>
  <r>
    <s v="Palvelut"/>
    <s v="Palvelulupaus_2021_Verohallinto.xlsx"/>
    <s v="Verohallinto"/>
    <s v="Kiinteistöveroilmoitus"/>
    <s v="Yritykset ja yhteisöt voivat tarkistaa ja antaa kiinteistöveroilmoituksen OmaVerossa."/>
    <x v="396"/>
    <x v="1"/>
    <x v="1"/>
    <m/>
    <s v="Myös luonnollisille henkilöille"/>
    <m/>
    <m/>
    <x v="0"/>
    <s v="Valtiovarainministeriö"/>
    <s v=""/>
  </r>
  <r>
    <s v="Palvelut"/>
    <s v="Plupaus_THL_2021.xlsx"/>
    <s v="Terveyden ja hyvinvoinnin laitos (THL)"/>
    <s v="Kirjaamo- ja arkistopalvelut"/>
    <s v="Terveyden ja hyvinvoinnin laitoksen (THL) kirjaamo vastaa rekisteröityjä asiakirjoja koskeviin kysymyksiin ja asiakirjapyyntöihin. Viranomaisten toimintaa julkisuudessa koskevan lain mukaan jokaisella on oikeus saada tieto viranomaisen julkisista asiakirjoista. Asiakkaalla mahdollisuus käyttää turvapostia tai THL:n kirjaamon julkisella avaimella salattua sähköpostia sekä Suomi.fi-viestipalvelua"/>
    <x v="397"/>
    <x v="4"/>
    <x v="5"/>
    <s v="Myöhemmin"/>
    <s v="Myös luonnollisille henkilöille"/>
    <m/>
    <m/>
    <x v="0"/>
    <s v="Sosiaali- ja terveysministeriö"/>
    <s v=""/>
  </r>
  <r>
    <s v="Palvelut"/>
    <s v="Traficom_Digipalvelulupaus_2021.XLSX"/>
    <s v="Liikenne- ja viestintävirasto TRAFICOM"/>
    <s v="Kirjallinen ilmoitus meriselitystä varten"/>
    <s v="Merioikeuksissa otetaan vastaan meriselityksiä, joiden antamisvelvollisuudesta säädetään merilaissa. "/>
    <x v="398"/>
    <x v="1"/>
    <x v="0"/>
    <s v="Myöhemmin"/>
    <m/>
    <s v="Yleinen taloudellinen tilanne"/>
    <m/>
    <x v="0"/>
    <s v="Liikenne- ja viestintäministeriö"/>
    <s v=""/>
  </r>
  <r>
    <s v="Palvelut"/>
    <s v="Palvelulupaus_2021_Verohallinto.xlsx"/>
    <s v="Verohallinto"/>
    <s v="Kirjallinen ohjauspyyntö"/>
    <s v="OmaVerossa voi hakea kirjallista ohjausta arvonlisäverotuksesta ja vakuutusmaksuverotuksesta."/>
    <x v="399"/>
    <x v="4"/>
    <x v="1"/>
    <m/>
    <s v="Vain elinkeinotoimintaa harjoittaville"/>
    <m/>
    <m/>
    <x v="0"/>
    <s v="Valtiovarainministeriö"/>
    <s v=""/>
  </r>
  <r>
    <s v="Palvelut"/>
    <s v="Plupaus_2021_Tulli.xlsx"/>
    <s v="Tulli"/>
    <s v="Kirjanpidollisen materiaalin erottelun lupa"/>
    <s v="Kirjanpidollisen materiaalin erottelun lupa koskee alkueräselvitystä."/>
    <x v="400"/>
    <x v="0"/>
    <x v="2"/>
    <s v="Q4/2021"/>
    <s v="Vain elinkeinotoimintaa harjoittaville"/>
    <m/>
    <m/>
    <x v="0"/>
    <s v="Valtiovarainministeriö"/>
    <s v=""/>
  </r>
  <r>
    <s v="Palvelut"/>
    <s v="PLupaus_Porvoonkaupunki_2021.xlsx"/>
    <s v="Porvoon kaupunki"/>
    <s v="Kaivulupa"/>
    <s v="Yleisellä alueella tapahtuvaan kaivamiseen tarvitset aina erillisen kaivuluvan."/>
    <x v="200"/>
    <x v="0"/>
    <x v="5"/>
    <m/>
    <s v="Myös luonnollisille henkilöille"/>
    <m/>
    <s v="Laki kadun ja eräiden yleisten alueiden kunnossa- ja puhtaanapidosta (669/1978)"/>
    <x v="1"/>
    <s v="Uusimaa"/>
    <s v="40 001 - 100 000"/>
  </r>
  <r>
    <s v="Palvelut"/>
    <s v="Plupaus_THL_2021.xlsx"/>
    <s v="Terveyden ja hyvinvoinnin laitos (THL)"/>
    <s v="Kliinisen mikrobiologian laboratorioiden toimilupamenettely"/>
    <s v="Toimilupamenettely perustuu Tartuntatautilain 18§ 21.12.2016/1227, jossa määritellään tartuntatautien toteaminen ja torjuminen sekä näihin tarkoitetut potilasnäytediagnostiikkaa tekevien laboratorioiden toiminta luvanvaraiseksi."/>
    <x v="401"/>
    <x v="0"/>
    <x v="6"/>
    <s v="Q2/2022"/>
    <m/>
    <m/>
    <m/>
    <x v="0"/>
    <s v="Sosiaali- ja terveysministeriö"/>
    <s v=""/>
  </r>
  <r>
    <s v="Palvelut"/>
    <s v="RUOKAVIRASTO-#1460879-v1-Palvelulupaus_2021_Ruokavirasto.XLSX"/>
    <s v="Ruokavirasto"/>
    <s v="Koe-eläintoiminta"/>
    <s v="Toimijat hakevat lupaa AVIlta koe-eläinlaitokselle, lupa tallennetaan Ruokaviraston ylläpitämään järjestelmään. Nykyinen palvelun taso on riittävä (hakemuksia n. 10 kpl/vuosi)."/>
    <x v="402"/>
    <x v="0"/>
    <x v="2"/>
    <m/>
    <s v="Vain elinkeinotoimintaa harjoittaville"/>
    <m/>
    <s v=""/>
    <x v="0"/>
    <s v="Maa- ja metsätalousministeriö"/>
    <s v=""/>
  </r>
  <r>
    <s v="Palvelut"/>
    <s v="PLupaus_Pyhäjärvi_2021.xlsx"/>
    <s v="Pyhäjärven kaupunki"/>
    <s v="Kaivulupa"/>
    <m/>
    <x v="200"/>
    <x v="0"/>
    <x v="6"/>
    <m/>
    <s v="Myös luonnollisille henkilöille"/>
    <m/>
    <s v="Laki kadun ja eräiden yleisten alueiden kunnossa- ja puhtaanapidosta (669/1978)"/>
    <x v="1"/>
    <s v="Pohjois-Pohjanmaa"/>
    <s v="alle 6001"/>
  </r>
  <r>
    <s v="Palvelut"/>
    <s v="Plupaus_2021_Turun kaupunki.xlsx"/>
    <s v="Turun kaupunki"/>
    <s v="Kaivulupa"/>
    <s v="Yleisellä alueella tapahtuvaan kaivamiseen tarvitset aina erillisen kaivuluvan."/>
    <x v="200"/>
    <x v="0"/>
    <x v="6"/>
    <m/>
    <s v="Myös luonnollisille henkilöille"/>
    <m/>
    <s v="Maankäyttö- ja rakennuslaki (132/1999)"/>
    <x v="1"/>
    <s v="Varsinais-Suomi"/>
    <s v="yli 100 000"/>
  </r>
  <r>
    <s v="Palvelut"/>
    <s v="PLupaus_Porvoonkaupunki_2021.xlsx"/>
    <s v="Porvoon kaupunki"/>
    <s v="Kalastuslupamyynti"/>
    <s v="Kalastuslupien lupamyynti"/>
    <x v="403"/>
    <x v="0"/>
    <x v="3"/>
    <s v="Q4/2022"/>
    <s v="Myös luonnollisille henkilöille"/>
    <m/>
    <m/>
    <x v="1"/>
    <s v="Uusimaa"/>
    <s v="40 001 - 100 000"/>
  </r>
  <r>
    <s v="Palvelut"/>
    <s v="Plupaus_2021_Turun kaupunki.xlsx"/>
    <s v="Turun kaupunki"/>
    <s v="Kalastuslupa ammattikalastajille"/>
    <s v="Ammattikalastaja hakee lupaa kalastaa kaupungin vesialueilla"/>
    <x v="403"/>
    <x v="0"/>
    <x v="0"/>
    <m/>
    <s v="Vain elinkeinotoimintaa harjoittaville"/>
    <s v="Pieni volyymi (0-5 kpl vuodessa). Hakemukset ovat vapaamuotoisia, niitä on vähän ja harvoin. Ei kannata tätä varten kehittää digitaalista palvelua tai luvan hakua."/>
    <m/>
    <x v="1"/>
    <s v="Varsinais-Suomi"/>
    <s v="yli 100 000"/>
  </r>
  <r>
    <s v="Palvelut"/>
    <s v="PLupaus_Helsinginkaupunki_2021.xlsx"/>
    <s v="Helsingin kaupunki"/>
    <s v="Aluevuokraus: Kadun, torin tai puiston käyttö työalueena"/>
    <s v="Katua, toria tai puistoa voidaan käyttää kaupungin luvalla työalueena esimerkiksi rakennustyössä, muutossa, nostotyössä, kiinteistöremontissa, lumenpudotuksessa, elokuva- ja tv-tuotannoissa tai vaihtolavalle."/>
    <x v="201"/>
    <x v="0"/>
    <x v="2"/>
    <m/>
    <m/>
    <m/>
    <m/>
    <x v="1"/>
    <s v="Uusimaa"/>
    <s v="yli 100 000"/>
  </r>
  <r>
    <s v="Palvelut"/>
    <s v="Traficom_Digipalvelulupaus_2021.XLSX"/>
    <s v="Liikenne- ja viestintävirasto TRAFICOM"/>
    <s v="Koenumerotodistushakemus"/>
    <s v="Koenumerotodistus on yritykselle myönnetty todistus ajoneuvon väliaikaista siirtoa ja käyttöä varten, johon kuuluu koenumerokilvet."/>
    <x v="404"/>
    <x v="0"/>
    <x v="0"/>
    <s v="Q4/2021"/>
    <s v="Vain elinkeinotoimintaa harjoittaville"/>
    <s v="Taloustilanne voi mahdollisesti osoittautua esteeksi"/>
    <m/>
    <x v="0"/>
    <s v="Liikenne- ja viestintäministeriö"/>
    <s v=""/>
  </r>
  <r>
    <s v="Palvelut"/>
    <s v="PLupaus_Helsinginkaupunki_2021.xlsx"/>
    <s v="Helsingin kaupunki"/>
    <s v="Aluevuokraus: Kaivutyöt katu- tai puistoalueella"/>
    <s v="Kaivuilmoituksella ilmoitat kaivutyöstä yleisellä alueella."/>
    <x v="201"/>
    <x v="0"/>
    <x v="2"/>
    <m/>
    <m/>
    <m/>
    <m/>
    <x v="1"/>
    <s v="Uusimaa"/>
    <s v="yli 100 000"/>
  </r>
  <r>
    <s v="Palvelut"/>
    <s v="PLupaus_Helsinginkaupunki_2021.xlsx"/>
    <s v="Helsingin kaupunki"/>
    <s v="Katutyölupa"/>
    <s v="Kun katualueella tai puistossa kaivetaan tai tehdään muuta työtä, tarvitaan katutyölupa."/>
    <x v="201"/>
    <x v="0"/>
    <x v="4"/>
    <m/>
    <m/>
    <m/>
    <s v="Laki kadun ja eräiden yleisten alueiden kunnossa- ja puhtaanapidosta (669/1978)"/>
    <x v="1"/>
    <s v="Uusimaa"/>
    <s v="yli 100 000"/>
  </r>
  <r>
    <s v="Palvelut"/>
    <s v="Plupaus_2021_Jyväskylän kaupunki_2021.xlsx"/>
    <s v="Jyväskylän kaupunki"/>
    <s v="KRP - Yleisten alueiden luvat: Katutyölupa"/>
    <s v="Lupa tehdä työtä katualueella"/>
    <x v="201"/>
    <x v="0"/>
    <x v="5"/>
    <m/>
    <s v="Myös luonnollisille henkilöille"/>
    <m/>
    <s v="Laki kadun ja eräiden yleisten alueiden kunnossa- ja puhtaanapidosta (669/1978)"/>
    <x v="1"/>
    <s v="Keski-Suomi"/>
    <s v="yli 100 000"/>
  </r>
  <r>
    <s v="Palvelut"/>
    <s v="Plupaus_2021_Oulun kaupunki.xlsx"/>
    <s v="Oulun kaupunki"/>
    <s v="Katutyöluvat"/>
    <s v="Kun katualueella tai puistossa kaivetaan tai tehdään muuta työtä, tarvitaan katutyölupa."/>
    <x v="201"/>
    <x v="0"/>
    <x v="5"/>
    <m/>
    <s v="Myös luonnollisille henkilöille"/>
    <m/>
    <s v="Laki kadun ja eräiden yleisten alueiden kunnossa- ja puhtaanapidosta (669/1978)"/>
    <x v="1"/>
    <s v="Pohjois-Pohjanmaa"/>
    <s v="yli 100 000"/>
  </r>
  <r>
    <s v="Palvelut"/>
    <s v="PLupaus_Porvoonkaupunki_2021.xlsx"/>
    <s v="Porvoon kaupunki"/>
    <s v="Katutyöluvat"/>
    <s v="Kun katualueella tai puistossa kaivetaan tai tehdään muuta työtä, tarvitaan katutyölupa."/>
    <x v="201"/>
    <x v="0"/>
    <x v="5"/>
    <m/>
    <s v="Myös luonnollisille henkilöille"/>
    <m/>
    <s v="Laki kadun ja eräiden yleisten alueiden kunnossa- ja puhtaanapidosta (669/1978)"/>
    <x v="1"/>
    <s v="Uusimaa"/>
    <s v="40 001 - 100 000"/>
  </r>
  <r>
    <s v="Palvelut"/>
    <s v="Plupaus_2021_Turun kaupunki.xlsx"/>
    <s v="Turun kaupunki"/>
    <s v="Aluevuokraus"/>
    <s v="Aitaamislupa väliaikaiseen työmaakäyttöön"/>
    <x v="201"/>
    <x v="0"/>
    <x v="5"/>
    <m/>
    <s v="Myös luonnollisille henkilöille"/>
    <m/>
    <m/>
    <x v="1"/>
    <s v="Varsinais-Suomi"/>
    <s v="yli 100 000"/>
  </r>
  <r>
    <s v="Palvelut"/>
    <s v="Plupaus_2021_Utajärven kunta.xlsx"/>
    <s v="Utajärven kunta"/>
    <s v="Katujen ja yleisten alueiden kunnossapito"/>
    <s v="Kunnan vastuulla on pääsääntöisesti asemakaava-alueella olevien katujen, torien, katuaukioiden, puistojen, istutusten ja muiden näihin verrattavien yleisten alueiden kunnossa- ja puhtaanapito."/>
    <x v="201"/>
    <x v="0"/>
    <x v="5"/>
    <m/>
    <s v="Myös luonnollisille henkilöille"/>
    <m/>
    <s v="Laki kadun ja eräiden yleisten alueiden kunnossa- ja puhtaanapidosta (669/1978)"/>
    <x v="1"/>
    <s v="Pohjois-Pohjanmaa"/>
    <s v="alle 6001"/>
  </r>
  <r>
    <s v="Palvelut"/>
    <s v="Plupaus_2021_Ylöjärven kaupunki.xlsx"/>
    <s v="Ylöjärven kaupunki"/>
    <s v="Katulupa"/>
    <s v="Katulupa hakemuksineen hoidetaan kokonaisuudessaan Lupapiste -palvelussa&quot;&quot;"/>
    <x v="201"/>
    <x v="0"/>
    <x v="7"/>
    <m/>
    <s v="Myös luonnollisille henkilöille"/>
    <m/>
    <s v="Laki kadun ja eräiden yleisten alueiden kunnossa- ja puhtaanapidosta (669/1978)"/>
    <x v="1"/>
    <s v="Pirkanmaa"/>
    <s v="20 001 - 40 000"/>
  </r>
  <r>
    <s v="Palvelut"/>
    <s v="Plupaus_2021_Utajärven kunta.xlsx"/>
    <s v="Utajärven kunta"/>
    <s v="Kaupanvahvistus"/>
    <s v="Kaupanvahvistuksessa kiinteistön luovutus vahvistetaan kaikkien luovutuskirjan allekirjoittajien läsnä ollessa."/>
    <x v="405"/>
    <x v="0"/>
    <x v="3"/>
    <s v="Q4/2022"/>
    <s v="Myös luonnollisille henkilöille"/>
    <m/>
    <s v="Laki kaupanvahvistajista (573/2009)"/>
    <x v="1"/>
    <s v="Pohjois-Pohjanmaa"/>
    <s v="alle 6001"/>
  </r>
  <r>
    <s v="Palvelut"/>
    <s v="Plupaus_2021_Jyväskylän kaupunki_2021.xlsx"/>
    <s v="Jyväskylän kaupunki"/>
    <s v="KRP - Hakemus kaupunkikuvatoimikunnan ennakkolausunnosta"/>
    <s v="Hakemus kaupunkikuvatoimikunnan ennakkolausunnosta"/>
    <x v="406"/>
    <x v="0"/>
    <x v="5"/>
    <m/>
    <s v="Myös luonnollisille henkilöille"/>
    <m/>
    <m/>
    <x v="1"/>
    <s v="Keski-Suomi"/>
    <s v="yli 100 000"/>
  </r>
  <r>
    <s v="Palvelut"/>
    <s v="PLupaus_Porvoonkaupunki_2021.xlsx"/>
    <s v="Porvoon kaupunki"/>
    <s v="Tonttien luovutus"/>
    <s v="Tontteja myydään ja vuokrataan yksityisille ja yrityksille"/>
    <x v="407"/>
    <x v="0"/>
    <x v="2"/>
    <s v="Myöhemmin"/>
    <s v="Myös luonnollisille henkilöille"/>
    <s v="Resurssivaje"/>
    <m/>
    <x v="1"/>
    <s v="Uusimaa"/>
    <s v="40 001 - 100 000"/>
  </r>
  <r>
    <s v="Palvelut"/>
    <s v="Plupaus_ARA_2021.xlsx"/>
    <s v="Asumisen rahoitus- ja kehittämiskeskus"/>
    <s v="Korkotukilainat rakentamiseen, korjaamiseen ja hankintaan"/>
    <s v="Korkotukilainan hakeminen vuokra-, asumisoikeus- ja osaomistustalohankkeisiin."/>
    <x v="408"/>
    <x v="6"/>
    <x v="2"/>
    <s v="Q4/2022"/>
    <s v="Vain elinkeinotoimintaa harjoittaville"/>
    <m/>
    <m/>
    <x v="0"/>
    <s v="Ympäristöministeriö"/>
    <s v=""/>
  </r>
  <r>
    <s v="Palvelut"/>
    <s v="Plupaus_2021_Rovaniemi (1).xlsx"/>
    <s v="Rovaniemen kaupunki"/>
    <s v="Kiinteistötoimitukset"/>
    <s v="Tontin lohkominen, tonttijaon muutokset, laadun muutos, rajankäynti."/>
    <x v="409"/>
    <x v="0"/>
    <x v="6"/>
    <s v="Myöhemmin"/>
    <s v="Myös luonnollisille henkilöille"/>
    <m/>
    <s v="Maankäyttö- ja rakennuslaki (132/1999)"/>
    <x v="1"/>
    <s v="Lappi"/>
    <s v="40 001 - 100 000"/>
  </r>
  <r>
    <s v="Palvelut"/>
    <s v="Plupaus_2021_Jyväskylän kaupunki_2021.xlsx"/>
    <s v="Jyväskylän kaupunki"/>
    <s v="KRP - Ympäristönsuojelun luvat: Ilmoitus koeluontoisesta toiminnasta"/>
    <s v="Ilmoitus koeluontoisesta lyhytaikaisesta toiminnasta ympäristössä"/>
    <x v="203"/>
    <x v="0"/>
    <x v="5"/>
    <m/>
    <s v="Myös luonnollisille henkilöille"/>
    <m/>
    <s v="Ympäristönsuojelulaki (527/2014)"/>
    <x v="1"/>
    <s v="Keski-Suomi"/>
    <s v="yli 100 000"/>
  </r>
  <r>
    <s v="Palvelut"/>
    <s v="Plupaus_2021_Oulun kaupunki.xlsx"/>
    <s v="Oulun kaupunki"/>
    <s v="Ympäristönsuojelulain mukainen ilmoitus koeluonteisesta toiminnasta (koeluonteinen toiminta, ilmoitus )"/>
    <s v="Koeluonteista toimintaa harjoittava yritys tai toimija on velvollinen ilmoittamaan asiasta kunnalle viimeistään 30 päivää ennen sen aloittamista."/>
    <x v="203"/>
    <x v="0"/>
    <x v="6"/>
    <m/>
    <s v="Myös luonnollisille henkilöille"/>
    <m/>
    <s v="Ympäristönsuojelulaki (527/2014)"/>
    <x v="1"/>
    <s v="Pohjois-Pohjanmaa"/>
    <s v="yli 100 000"/>
  </r>
  <r>
    <s v="Palvelut"/>
    <s v="PLupaus_Porvoonkaupunki_2021.xlsx"/>
    <s v="Porvoon kaupunki"/>
    <s v="Ympäristönsuojelulain mukainen ilmoitus koeluonteisesta toiminnasta"/>
    <s v="Koeluonteista toimintaa harjoittava yritys tai toimija on velvollinen ilmoittamaan asiasta kunnalle viimeistään 30 päivää ennen sen aloittamista."/>
    <x v="203"/>
    <x v="0"/>
    <x v="0"/>
    <s v="Myöhemmin"/>
    <s v="Vain elinkeinotoimintaa harjoittaville"/>
    <s v="Mielellään digitalisoidaan, mutta ei ole resursseja itse viedä asiaa eteenpäin."/>
    <s v="Ympäristönsuojelulaki (527/2014)"/>
    <x v="1"/>
    <s v="Uusimaa"/>
    <s v="40 001 - 100 000"/>
  </r>
  <r>
    <s v="Palvelut"/>
    <s v="Plupaus_Mikkeli_2020.xlsx"/>
    <s v="Mikkelin kaupunki"/>
    <s v="Kulotuslupa"/>
    <s v="Verkkosivuilta tulostettava lomake. Vastuutaho: Etelä-Savon Pelastuslaitos"/>
    <x v="410"/>
    <x v="0"/>
    <x v="0"/>
    <s v="Q4/2022"/>
    <s v="Myös luonnollisille henkilöille"/>
    <s v="Tavoitteena on valtakunnallinen sovellus vuoden 2022 loppuun mennessä. Aikatulu on haasteellinen ja maakuntauudistus vaikuttaa asiaan myös."/>
    <m/>
    <x v="1"/>
    <s v="Etelä-Savo"/>
    <s v="40 001 - 100 000"/>
  </r>
  <r>
    <s v="Palvelut"/>
    <s v="Plupaus_2021_Kansaneläkelaitos.xlsx"/>
    <s v="Kansaneläkelaitos"/>
    <s v="Koulukuljetukseen liittyvä koulumatkatuen laskuttaminen"/>
    <s v="Kuljetuspalvelun järjestäjä laskuttaa koulumatkatuet."/>
    <x v="411"/>
    <x v="6"/>
    <x v="0"/>
    <s v="Myöhemmin"/>
    <s v="Vain elinkeinotoimintaa harjoittaville"/>
    <s v="Tarve palvelulle voi muuttua/päättyä tulossa olevan lainmuutoksen (1.8.2023) myötä."/>
    <m/>
    <x v="0"/>
    <s v="Eduskunta"/>
    <s v=""/>
  </r>
  <r>
    <s v="Palvelut"/>
    <s v="Plupaus_2021_Jyväskylän kaupunki_2021.xlsx"/>
    <s v="Jyväskylän kaupunki"/>
    <s v="KRP - Tulossa olevat palvelut: Yksityistiet / Kaupungin suostumus liikenteen ohjauslaitteen asentamiseksi"/>
    <s v="Ilmoitus / Lupa liikenteen ohjauslaitteen asentamiseksi yksityistielle"/>
    <x v="412"/>
    <x v="0"/>
    <x v="5"/>
    <m/>
    <s v="Myös luonnollisille henkilöille"/>
    <m/>
    <s v="Tieliikennelaki (267/1981)"/>
    <x v="1"/>
    <s v="Keski-Suomi"/>
    <s v="yli 100 000"/>
  </r>
  <r>
    <s v="Palvelut"/>
    <s v="Plupaus_2021_Oulun kaupunki.xlsx"/>
    <s v="Oulun kaupunki"/>
    <s v="Liikenteenohjauslaitteiden asentaminen yksityisteille"/>
    <s v="Pysyvien liikenteenohjauslaitteiden sijoittaminen yksityisteille vaatii kaupungin luvan."/>
    <x v="412"/>
    <x v="0"/>
    <x v="3"/>
    <s v="Q1/2022"/>
    <s v="Myös luonnollisille henkilöille"/>
    <m/>
    <s v="Tieliikennelaki (267/1981)"/>
    <x v="1"/>
    <s v="Pohjois-Pohjanmaa"/>
    <s v="yli 100 000"/>
  </r>
  <r>
    <s v="Palvelut"/>
    <s v="ASHA-#407866-v1-Plupaus_2021_Maanmittauslaitos_xlsx.XLSX"/>
    <s v="Maanmittauslaitos"/>
    <s v="KTJ-tietopalvelurajapinnat (KTJ-lupa teknisen käyttöyhteyteen)"/>
    <s v="Asiakas saa käyttöoikeuden rajapinnan kautta Kiinteistötietojärjestelmän aineistoon"/>
    <x v="413"/>
    <x v="3"/>
    <x v="5"/>
    <m/>
    <s v="Vain elinkeinotoimintaa harjoittaville"/>
    <m/>
    <m/>
    <x v="0"/>
    <s v="Maa- ja metsätalousministeriö"/>
    <s v=""/>
  </r>
  <r>
    <s v="Palvelut"/>
    <s v="Traficom_Digipalvelulupaus_2021.XLSX"/>
    <s v="Liikenne- ja viestintävirasto TRAFICOM"/>
    <s v="Kuljettajaopetus ja -tutkinnot"/>
    <s v="Kuljettajantutkintoon liittyvät ajokokeet ja suulliset teoriakokeet"/>
    <x v="414"/>
    <x v="4"/>
    <x v="3"/>
    <s v="Myöhemmin"/>
    <m/>
    <s v="Yleinen taloudellinen tilanne"/>
    <m/>
    <x v="0"/>
    <s v="Liikenne- ja viestintäministeriö"/>
    <s v=""/>
  </r>
  <r>
    <s v="Palvelut"/>
    <s v="Traficom_Digipalvelulupaus_2021.XLSX"/>
    <s v="Liikenne- ja viestintävirasto TRAFICOM"/>
    <s v="Kuljettajatiedot"/>
    <s v="Voit tarkastaa omat tai julkiset kuljettajatiedot."/>
    <x v="415"/>
    <x v="3"/>
    <x v="5"/>
    <m/>
    <s v="Myös luonnollisille henkilöille"/>
    <m/>
    <m/>
    <x v="0"/>
    <s v="Liikenne- ja viestintäministeriö"/>
    <s v=""/>
  </r>
  <r>
    <s v="Palvelut"/>
    <s v="Traficom_Digipalvelulupaus_2021.XLSX"/>
    <s v="Liikenne- ja viestintävirasto TRAFICOM"/>
    <s v="Kuljettajatodistuksen hakeminen"/>
    <s v="Tavaraliikenteen yhteisöluvan haltija hakee kuljettajatodistusta kuljettajalleen, joka on nk. kolmannen maan kansalainen."/>
    <x v="416"/>
    <x v="0"/>
    <x v="2"/>
    <s v="Myöhemmin"/>
    <s v="Vain elinkeinotoimintaa harjoittaville"/>
    <s v="Yleinen taloudellinen tilanne"/>
    <m/>
    <x v="0"/>
    <s v="Liikenne- ja viestintäministeriö"/>
    <s v=""/>
  </r>
  <r>
    <s v="Palvelut"/>
    <s v="Traficom_Digipalvelulupaus_2021.XLSX"/>
    <s v="Liikenne- ja viestintävirasto TRAFICOM"/>
    <s v="Kuljetusyritysten vastuullisuusmalli"/>
    <s v="Traficom myöntää vapaaehtoisen vastuullisuustodistuksen tieliikenteen kuljetusyritykselle."/>
    <x v="417"/>
    <x v="0"/>
    <x v="0"/>
    <s v="Myöhemmin"/>
    <s v="Vain elinkeinotoimintaa harjoittaville"/>
    <s v="Yleinen taloudellinen tilanne, tuote poistunut Traficomin valikoimasta"/>
    <m/>
    <x v="0"/>
    <s v="Liikenne- ja viestintäministeriö"/>
    <s v=""/>
  </r>
  <r>
    <s v="Palvelut"/>
    <s v="Plupaus_2021_Tukes.xlsx"/>
    <s v="Turvallisuus- ja kemikaalivirasto (Tukes)"/>
    <s v="Kullanhuuhdonta-asiointi"/>
    <s v="Lupahakemus kullanhuuhdontaa varten, vuosittainen selvitys kullanhuuhdonnasta sekä kaivannaisjätteen jätehuoltosuunnitelma"/>
    <x v="418"/>
    <x v="0"/>
    <x v="2"/>
    <s v="Q3/2022"/>
    <s v="Myös luonnollisille henkilöille"/>
    <s v="Henkilö- ja raharesurssit. Viraston päässä prosessien monimutkaisuus täytyy huomioida kehittämisessä."/>
    <m/>
    <x v="0"/>
    <s v="Työ- ja elinkeinoministeriö"/>
    <s v=""/>
  </r>
  <r>
    <s v="Palvelut"/>
    <s v="Plupaus_2021_Pielaveden kunta.xlsx"/>
    <s v="Pielaveden kunta"/>
    <s v="Liikenteenohjauslaitteiden asentaminen yksityisteille"/>
    <s v="Pysyvien liikenteenohjauslaitteiden sijoittaminen yksityisteille vaatii kunnan luvan."/>
    <x v="412"/>
    <x v="0"/>
    <x v="2"/>
    <s v="Myöhemmin"/>
    <s v="Vain elinkeinotoimintaa harjoittaville"/>
    <s v="Ohjelmistotoimittajasta johtuvat syyt: rekisteriperusteinen toisen puolesta asioinnin mahdollisuus puuttuu."/>
    <s v="Tieliikennelaki (267/1981)"/>
    <x v="1"/>
    <s v="Pohjois-Savo"/>
    <s v="alle 6001"/>
  </r>
  <r>
    <s v="Palvelut"/>
    <s v="PLupaus_Porvoonkaupunki_2021.xlsx"/>
    <s v="Porvoon kaupunki"/>
    <s v="Liikenteenohjauslaitteiden asentaminen yksityisteille"/>
    <s v="Pysyvien liikenteenohjauslaitteiden sijoittaminen yksityisteille vaatii kaupungin luvan."/>
    <x v="412"/>
    <x v="0"/>
    <x v="0"/>
    <s v="Myöhemmin"/>
    <s v="Myös luonnollisille henkilöille"/>
    <m/>
    <s v="Tieliikennelaki (267/1981)"/>
    <x v="1"/>
    <s v="Uusimaa"/>
    <s v="40 001 - 100 000"/>
  </r>
  <r>
    <s v="Palvelut"/>
    <s v="PLupaus_Pyhäjärvi_2021.xlsx"/>
    <s v="Pyhäjärven kaupunki"/>
    <s v="Liikenteenohjauslaitteiden asentaminen yksityisteille"/>
    <m/>
    <x v="412"/>
    <x v="0"/>
    <x v="3"/>
    <s v="Q4/2022"/>
    <s v="Myös luonnollisille henkilöille"/>
    <m/>
    <s v="Tieliikennelaki (267/1981)"/>
    <x v="1"/>
    <s v="Pohjois-Pohjanmaa"/>
    <s v="alle 6001"/>
  </r>
  <r>
    <s v="Palvelut"/>
    <s v="Plupaus_ARA_2021.xlsx"/>
    <s v="Asumisen rahoitus- ja kehittämiskeskus"/>
    <s v="Kunnallistekniikan rakentamisavustus"/>
    <s v="Avustuksen hakupalvelu "/>
    <x v="419"/>
    <x v="6"/>
    <x v="5"/>
    <m/>
    <s v="Vain elinkeinotoimintaa harjoittaville"/>
    <m/>
    <m/>
    <x v="0"/>
    <s v="Ympäristöministeriö"/>
    <s v=""/>
  </r>
  <r>
    <s v="Palvelut"/>
    <s v="Plupaus_2021_Turun kaupunki.xlsx"/>
    <s v="Turun kaupunki"/>
    <s v="Liikenteenohjauslaitteiden asentaminen yksityisteille"/>
    <s v="Pysyvien liikenteenohjauslaitteiden sijoittaminen yksityisteille vaatii kaupungin luvan."/>
    <x v="412"/>
    <x v="0"/>
    <x v="3"/>
    <m/>
    <s v="Vain elinkeinotoimintaa harjoittaville"/>
    <s v="Pieni volyyminen palvelu (noin 10 kpl vuodessa)"/>
    <s v="Tieliikennelaki (267/1981)"/>
    <x v="1"/>
    <s v="Varsinais-Suomi"/>
    <s v="yli 100 000"/>
  </r>
  <r>
    <s v="Palvelut"/>
    <s v="PLupaus_Vaasa_2021.xlsx"/>
    <s v="Vaasan kaupunki"/>
    <s v="Liikenteenohjauslaitteiden sijoittaminen"/>
    <s v="Organisaatiomuutos on käynnissä  ja käynnissä on useita sähköiseen asiointiin liittyviä uudistuksia, joita ei ole vielä otettu täysimääräisesti käyttöön."/>
    <x v="412"/>
    <x v="0"/>
    <x v="2"/>
    <s v="Myöhemmin"/>
    <s v="Myös luonnollisille henkilöille"/>
    <m/>
    <s v="Tieliikennelaki (267/1981)"/>
    <x v="1"/>
    <s v="Pohjanmaa"/>
    <s v="40 001 - 100 000"/>
  </r>
  <r>
    <s v="Palvelut"/>
    <s v="Plupaus_2021_Rovaniemi (1).xlsx"/>
    <s v="Rovaniemen kaupunki"/>
    <s v="Liikuntapaikkojen varaaminen"/>
    <s v="Tilat ja paikat varataan sähköisen järjestelmän kautta. Sähköistä maksamista ei vielä ole, lasku lähtee automaattisesti. Vahva tunnistautuminen löytyy."/>
    <x v="420"/>
    <x v="0"/>
    <x v="6"/>
    <s v="Myöhemmin"/>
    <s v="Myös luonnollisille henkilöille"/>
    <s v="Ei vielä maksuominaisuutta."/>
    <m/>
    <x v="1"/>
    <s v="Lappi"/>
    <s v="40 001 - 100 000"/>
  </r>
  <r>
    <s v="Palvelut"/>
    <s v="Plupaus_2021_Oulun kaupunki.xlsx"/>
    <s v="Oulun kaupunki"/>
    <s v="Vapautus viemäriverkostoon tai talousvesijohtoon liittymisestä"/>
    <m/>
    <x v="421"/>
    <x v="0"/>
    <x v="0"/>
    <s v="Q4/2021"/>
    <s v="Myös luonnollisille henkilöille"/>
    <s v="Tulossa ePermitiin"/>
    <s v="Vesihuoltolaki (119/2001)"/>
    <x v="1"/>
    <s v="Pohjois-Pohjanmaa"/>
    <s v="yli 100 000"/>
  </r>
  <r>
    <s v="Palvelut"/>
    <s v="Plupaus_ARA_2021.xlsx"/>
    <s v="Asumisen rahoitus- ja kehittämiskeskus"/>
    <s v="Kuntotutkimus"/>
    <m/>
    <x v="422"/>
    <x v="6"/>
    <x v="5"/>
    <m/>
    <s v="Myös luonnollisille henkilöille"/>
    <m/>
    <m/>
    <x v="0"/>
    <s v="Ympäristöministeriö"/>
    <s v=""/>
  </r>
  <r>
    <s v="Palvelut"/>
    <s v="Plupaus_2021_Kansaneläkelaitos.xlsx"/>
    <s v="Kansaneläkelaitos"/>
    <s v="Kuntoutuksen kurssijärjestelmä"/>
    <s v="Kurssien päivitys kuntoutuksen kurssijärjestelmään."/>
    <x v="423"/>
    <x v="4"/>
    <x v="7"/>
    <m/>
    <s v="Vain elinkeinotoimintaa harjoittaville"/>
    <m/>
    <m/>
    <x v="0"/>
    <s v="Eduskunta"/>
    <s v=""/>
  </r>
  <r>
    <s v="Palvelut"/>
    <s v="Plupaus_2021_Kansaneläkelaitos.xlsx"/>
    <s v="Kansaneläkelaitos"/>
    <s v="Kuntoutuksen palveluntuottajat"/>
    <s v="Sähköinen laskutus (kuntoutustilitykset)"/>
    <x v="424"/>
    <x v="6"/>
    <x v="3"/>
    <s v="Q4/2021"/>
    <s v="Vain elinkeinotoimintaa harjoittaville"/>
    <m/>
    <m/>
    <x v="0"/>
    <s v="Eduskunta"/>
    <s v=""/>
  </r>
  <r>
    <s v="Palvelut"/>
    <s v="Plupaus_2021_Kansaneläkelaitos.xlsx"/>
    <s v="Kansaneläkelaitos"/>
    <s v="Kuntoutuksen vaikuttavuuden arviointi"/>
    <s v="Kuntoutuksen palveluntuottaja  kerää arviointitiedot asiakkaalta ja toimittaa ne Kelaan"/>
    <x v="425"/>
    <x v="6"/>
    <x v="7"/>
    <m/>
    <s v="Vain elinkeinotoimintaa harjoittaville"/>
    <m/>
    <m/>
    <x v="0"/>
    <s v="Eduskunta"/>
    <s v=""/>
  </r>
  <r>
    <s v="Palvelut"/>
    <s v="Plupaus_2021_Kansaneläkelaitos.xlsx"/>
    <s v="Kansaneläkelaitos"/>
    <s v="Kuntoutuspalvelun rekisteröinti Kelan kuntoutuspalveluiden palveluntuottajaksi"/>
    <s v="Uusi palvelu, jossa kuntoutuksen palveluntuottaja rekisteröityy"/>
    <x v="426"/>
    <x v="4"/>
    <x v="1"/>
    <m/>
    <s v="Vain elinkeinotoimintaa harjoittaville"/>
    <m/>
    <m/>
    <x v="0"/>
    <s v="Eduskunta"/>
    <s v=""/>
  </r>
  <r>
    <s v="Palvelut"/>
    <s v="Plupaus_2021_Kansaneläkelaitos.xlsx"/>
    <s v="Kansaneläkelaitos"/>
    <s v="Kuntoutustarpeen ilmoittamisen järjestelmä (KIILA)"/>
    <s v="Työnantaja hakee KIILA-kuntoutuskurssia asiontipalvelussa."/>
    <x v="427"/>
    <x v="4"/>
    <x v="1"/>
    <m/>
    <s v="Vain elinkeinotoimintaa harjoittaville"/>
    <m/>
    <m/>
    <x v="0"/>
    <s v="Eduskunta"/>
    <s v=""/>
  </r>
  <r>
    <s v="Palvelut"/>
    <s v="Plupaus_THL_2021.xlsx"/>
    <s v="Terveyden ja hyvinvoinnin laitos (THL)"/>
    <s v="Kuolemansyyn selvittämisen ohjaus ja valvonta"/>
    <s v="Terveyden ja hyvinvoinnin laitoksen (THL) oikeuslääkärit tarkastavat kaikki Suomessa laaditut kuolintodistukset ja kuolinselvitykset. Poliisille ja terveydenhuollon ammattilaisille tarkoitettu valtakunnallinen konsultaatiopuhelin palvelee kuolemansyyn selvittämistä koskevissa kysymyksissä"/>
    <x v="428"/>
    <x v="4"/>
    <x v="2"/>
    <m/>
    <s v="Myös luonnollisille henkilöille"/>
    <s v="Nykyinen lainsäädäntö estää kuolintodistuslomakkeen liikkumisen sähköisesti sote-toimijoilta THL:een. Tavoitetasossa 1.1 saavutetaan sillä edellytyksellä että lainsäädäntöön saadaan muutoksia ja potilastietojärjestelmät siirtyvät käyttämään sähköistä kuolintodistuslomaketta."/>
    <m/>
    <x v="0"/>
    <s v="Sosiaali- ja terveysministeriö"/>
    <s v=""/>
  </r>
  <r>
    <s v="Palvelut"/>
    <s v="Traficom_Digipalvelulupaus_2021.XLSX"/>
    <s v="Liikenne- ja viestintävirasto TRAFICOM"/>
    <s v="Kuolinpesän ilmoitus liikennöinnin jatkamisesta"/>
    <s v="Palvelussa kuolinpesä ilmoittaa halustaan jatkaa liikenteen harjoittamista kuolleen luvanhaltijan liikenneluvan nojalla."/>
    <x v="429"/>
    <x v="1"/>
    <x v="2"/>
    <s v="Myöhemmin"/>
    <s v="Myös luonnollisille henkilöille"/>
    <s v="Yleinen taloudellinen tilanne"/>
    <m/>
    <x v="0"/>
    <s v="Liikenne- ja viestintäministeriö"/>
    <s v=""/>
  </r>
  <r>
    <s v="Palvelut"/>
    <s v="Plupaus_2021_Utajärven kunta.xlsx"/>
    <s v="Utajärven kunta"/>
    <s v="Liittyminen vesi- ja viemäriverkostoon"/>
    <s v="Kun kiinteistönomistaja haluaa liittää kiinteistön vesihuoltolaitoksen vesijohtoon ja jätevesiviemäriin, on käännyttävä vesihuoltolaitoksen puoleen."/>
    <x v="421"/>
    <x v="0"/>
    <x v="0"/>
    <s v="Q4/2022"/>
    <s v="Myös luonnollisille henkilöille"/>
    <m/>
    <s v="Vesihuoltolaki (119/2001)"/>
    <x v="1"/>
    <s v="Pohjois-Pohjanmaa"/>
    <s v="alle 6001"/>
  </r>
  <r>
    <s v="Palvelut"/>
    <s v="Plupaus_ALAVUS_2020.xlsx"/>
    <s v="Alavuden kaupunki"/>
    <s v="Maatalousyrittäjän lomituspalvelut"/>
    <s v="Maatalousyrittäjä hakee vuosilomitusta, sijaisapua ja maksullista lomittaja-apua, turkistuottaja hakee vuosilomaa ja lisävapaata"/>
    <x v="430"/>
    <x v="0"/>
    <x v="1"/>
    <m/>
    <m/>
    <s v="Valtakunnallinen palvelu, ylläpitäjä ruokavirasto. Osa asiakkaista haluaa lomituspalvleujen tuottamaa apua palvelun käytössä."/>
    <s v="Maatalousyrittäjien lomituspalvelulaki (1231/1996)"/>
    <x v="1"/>
    <s v="Pohjois-Pohjanmaa"/>
    <s v="alle 6001"/>
  </r>
  <r>
    <s v="Palvelut"/>
    <s v="Traficom_Digipalvelulupaus_2021.XLSX"/>
    <s v="Liikenne- ja viestintävirasto TRAFICOM"/>
    <s v="Kuorma- ja linja-autojen ja niiden perävaunujen jarrujärjestelmien korjaukseen liittyvät luvat"/>
    <s v="Kuorma- ja linja-autojen ja niiden perävaunujen jarrujärjestelmien korjaukseen liittyvät lupahakemukset."/>
    <x v="431"/>
    <x v="0"/>
    <x v="2"/>
    <s v="Myöhemmin"/>
    <s v="Vain elinkeinotoimintaa harjoittaville"/>
    <s v="Yleinen taloudellinen tilanne"/>
    <m/>
    <x v="0"/>
    <s v="Liikenne- ja viestintäministeriö"/>
    <s v=""/>
  </r>
  <r>
    <s v="Palvelut"/>
    <s v="Plupaus_Poliisihallitus_2021.xlsx"/>
    <s v="Poliisihallitus"/>
    <s v="Kuuleminen ajo-oikeusasiassa"/>
    <s v="Esimerkiksi yrityksen vuokra-auton ajaessa liikenneturvallisuuskameraan"/>
    <x v="432"/>
    <x v="4"/>
    <x v="2"/>
    <s v="Myöhemmin"/>
    <s v="Myös luonnollisille henkilöille"/>
    <s v="Liike-hankkeen puitteissa toteutettava sähköisen asiointipalvelun laajennus"/>
    <m/>
    <x v="0"/>
    <s v="Sisäministeriö"/>
    <s v=""/>
  </r>
  <r>
    <s v="Palvelut"/>
    <s v="Plupaus_2021_Jyväskylän kaupunki_2021.xlsx"/>
    <s v="Jyväskylän kaupunki"/>
    <s v="KRP - Maatalousyrittäjien lomituspalvelut"/>
    <s v="Lomittaja-apu maatalousyrittäjille ja turkistuottajille"/>
    <x v="430"/>
    <x v="0"/>
    <x v="0"/>
    <s v="Q4/2022"/>
    <s v="Myös luonnollisille henkilöille"/>
    <s v="Ulkoistettu Keuruulle"/>
    <s v="Maatalousyrittäjien lomituspalvelulaki (1231/1996)"/>
    <x v="1"/>
    <s v="Keski-Suomi"/>
    <s v="yli 100 000"/>
  </r>
  <r>
    <s v="Palvelut"/>
    <s v="Plupaus_2021_Tukes.xlsx"/>
    <s v="Turvallisuus- ja kemikaalivirasto (Tukes)"/>
    <s v="Kylmäalan pätevyyshakemus"/>
    <s v="Kylmäalan vastuuhenkilön pätevyyshakemus"/>
    <x v="433"/>
    <x v="0"/>
    <x v="5"/>
    <m/>
    <s v="Myös luonnollisille henkilöille"/>
    <m/>
    <m/>
    <x v="0"/>
    <s v="Työ- ja elinkeinoministeriö"/>
    <s v=""/>
  </r>
  <r>
    <s v="Palvelut"/>
    <s v="Plupaus_2021_Tukes.xlsx"/>
    <s v="Turvallisuus- ja kemikaalivirasto (Tukes)"/>
    <s v="Kylmälaiteliikkeen toimintailmoitus"/>
    <s v="Kylmäalan toiminnanharjoittajan ilmoitus toiminnan aloituksesta, vastuuhenkilöstä ja toimintaan liittyvistä muutoksista"/>
    <x v="434"/>
    <x v="1"/>
    <x v="5"/>
    <m/>
    <s v="Vain elinkeinotoimintaa harjoittaville"/>
    <m/>
    <m/>
    <x v="0"/>
    <s v="Työ- ja elinkeinoministeriö"/>
    <s v=""/>
  </r>
  <r>
    <s v="Palvelut"/>
    <s v="Plupaus_2021_Kansaneläkelaitos.xlsx"/>
    <s v="Kansaneläkelaitos"/>
    <s v="Kyselypalvelu terveydenhuollon palveluntuottajille"/>
    <s v="Yksityiset terveydenhuollon palveluntuottajat (sekä laitokset että ammatinharjoittajat) tarvisevat tiedon siitä, voiko asiakkaalle antaa sairausvakuutuslain mukaisen suorakorvauksen."/>
    <x v="435"/>
    <x v="6"/>
    <x v="3"/>
    <s v="Q4/2022"/>
    <s v="Vain elinkeinotoimintaa harjoittaville"/>
    <m/>
    <m/>
    <x v="0"/>
    <s v="Eduskunta"/>
    <s v=""/>
  </r>
  <r>
    <s v="Palvelut"/>
    <s v="Plupaus_ARA_2021.xlsx"/>
    <s v="Asumisen rahoitus- ja kehittämiskeskus"/>
    <s v="Käynnistysavustus"/>
    <s v="Avustuksen hakupalvelu"/>
    <x v="436"/>
    <x v="6"/>
    <x v="2"/>
    <s v="Q4/2022"/>
    <s v="Vain elinkeinotoimintaa harjoittaville"/>
    <m/>
    <m/>
    <x v="0"/>
    <s v="Ympäristöministeriö"/>
    <s v=""/>
  </r>
  <r>
    <s v="Palvelut"/>
    <s v="Plupaus_ARA_2021.xlsx"/>
    <s v="Asumisen rahoitus- ja kehittämiskeskus"/>
    <s v="Käyttötarkoituksen muutosavustus"/>
    <s v="Avustuksen hakupalvelu"/>
    <x v="437"/>
    <x v="6"/>
    <x v="2"/>
    <s v="Myöhemmin"/>
    <s v="Vain elinkeinotoimintaa harjoittaville"/>
    <s v="Pieni määräaikainen avustus, ei digitoteutusta ainakaan vielä"/>
    <m/>
    <x v="0"/>
    <s v="Ympäristöministeriö"/>
    <s v=""/>
  </r>
  <r>
    <s v="Palvelut"/>
    <s v="Plupaus_2021_Kansaneläkelaitos.xlsx"/>
    <s v="Kansaneläkelaitos"/>
    <s v="Käytössä olevan palvelun teknisten tietojen muutoksista ilmoittaminen"/>
    <s v="Asiakas päivittää käytössä olevan palvelun teknisiä tietoja."/>
    <x v="438"/>
    <x v="4"/>
    <x v="6"/>
    <s v="Myöhemmin"/>
    <s v="Vain elinkeinotoimintaa harjoittaville"/>
    <m/>
    <m/>
    <x v="0"/>
    <s v="Eduskunta"/>
    <s v=""/>
  </r>
  <r>
    <s v="Palvelut"/>
    <s v="Traficom_Digipalvelulupaus_2021.XLSX"/>
    <s v="Liikenne- ja viestintävirasto TRAFICOM"/>
    <s v="Laajakaistatuen hakeminen"/>
    <s v="Laajakaistatukea voi hakea alueelle, joilla rakentaminen ei tapahdu markkinaehtoisesti. Asiointipalvelun osalta ei ole kehittämistarvetta."/>
    <x v="439"/>
    <x v="6"/>
    <x v="0"/>
    <m/>
    <s v="Vain elinkeinotoimintaa harjoittaville"/>
    <m/>
    <m/>
    <x v="0"/>
    <s v="Liikenne- ja viestintäministeriö"/>
    <s v=""/>
  </r>
  <r>
    <s v="Palvelut"/>
    <s v="Traficom_Digipalvelulupaus_2021.XLSX"/>
    <s v="Liikenne- ja viestintävirasto TRAFICOM"/>
    <s v="Laajakaistatuen maksun hakeminen"/>
    <s v="Maksua voi hakea kun tukipäätöksessä kuvattu verkko on rakennettu valmiiksi. Asiointipalvelun osalta ei ole kehittämistarvetta."/>
    <x v="440"/>
    <x v="6"/>
    <x v="0"/>
    <m/>
    <s v="Vain elinkeinotoimintaa harjoittaville"/>
    <m/>
    <m/>
    <x v="0"/>
    <s v="Liikenne- ja viestintäministeriö"/>
    <s v=""/>
  </r>
  <r>
    <s v="Palvelut"/>
    <s v="Palvelulupaus_2021_Verohallinto.xlsx"/>
    <s v="Verohallinto"/>
    <s v="Lahjaveroilmoitus"/>
    <s v="Yritys tai yhteisö voi antaa lahjaveroilmoituksen OmaVerossa sekä hakea pidennystä lahjaveroilmoituksen jättämiseen OmaVerossa."/>
    <x v="441"/>
    <x v="1"/>
    <x v="1"/>
    <m/>
    <s v="Myös luonnollisille henkilöille"/>
    <m/>
    <m/>
    <x v="0"/>
    <s v="Valtiovarainministeriö"/>
    <s v=""/>
  </r>
  <r>
    <s v="Palvelut"/>
    <s v="Plupaus_2021_Ristijärven kunta.xlsx"/>
    <s v="Ristijärven kunta"/>
    <s v="Turkistuottajien lomituspalvelut"/>
    <s v="Turkistuottaja hakee lomatoimistosta vuosilomaa ja lisävapaata."/>
    <x v="430"/>
    <x v="0"/>
    <x v="0"/>
    <s v="Q1/2022"/>
    <s v="Myös luonnollisille henkilöille"/>
    <s v="Lakimuutoksen aikataulu viivästyy."/>
    <s v="Maatalousyrittäjien lomituspalvelulaki (1231/1996)"/>
    <x v="1"/>
    <s v="Kainuu"/>
    <s v="alle 6001"/>
  </r>
  <r>
    <s v="Palvelut"/>
    <s v="Plupaus_BusinessFinland_2021.xlsx"/>
    <s v="Business Finland"/>
    <s v="Laivauskäsikirja (Shipping handbook)"/>
    <s v="Vientiä harjoittavan tai suunnittelevan yrityksen ajantasainen tietopalvelu, joka kattaa 190 maan tiedot tuontirajoituksista, vaadittavista asiakirjoista ja muista vientiin liittyvistä muodollisuuksista. Tiedonkeruussa hyödynnetään ohjelmistorobotiikkaa."/>
    <x v="442"/>
    <x v="3"/>
    <x v="6"/>
    <s v="Myöhemmin"/>
    <s v="Vain elinkeinotoimintaa harjoittaville"/>
    <s v="Master tiedon hallinta, julkiset hankinnat"/>
    <m/>
    <x v="0"/>
    <s v="Työ- ja elinkeinoministeriö"/>
    <s v=""/>
  </r>
  <r>
    <s v="Palvelut"/>
    <s v="RUOKAVIRASTO-#1460879-v1-Palvelulupaus_2021_Ruokavirasto.XLSX"/>
    <s v="Ruokavirasto"/>
    <s v="Lajiketestaus ja -rekisteröinti - Toiminnan harjoittaminen"/>
    <s v="Ilmoitus ja hakemus lajikkeen testaamiseksi, lajikeluetteon hakemiseksi ja suojaamiseksi"/>
    <x v="443"/>
    <x v="1"/>
    <x v="0"/>
    <s v="Myöhemmin"/>
    <s v="Myös luonnollisille henkilöille"/>
    <s v="Resurssien puute"/>
    <s v=""/>
    <x v="0"/>
    <s v="Maa- ja metsätalousministeriö"/>
    <s v=""/>
  </r>
  <r>
    <s v="Palvelut"/>
    <s v="Plupaus_2021_Ristijärven kunta.xlsx"/>
    <s v="Ristijärven kunta"/>
    <s v="Maatalousyrittäjien lomituspalvelut"/>
    <s v="Maatalousyrittäjä hakee lomatoimistosta  vuosilomalomitusta, sijaisapua ja maksullista lomittaja-apua."/>
    <x v="430"/>
    <x v="0"/>
    <x v="6"/>
    <m/>
    <s v="Myös luonnollisille henkilöille"/>
    <m/>
    <s v="Maatalousyrittäjien lomituspalvelulaki (1231/1996)"/>
    <x v="1"/>
    <s v="Kainuu"/>
    <s v="alle 6001"/>
  </r>
  <r>
    <s v="Palvelut"/>
    <s v="Plupaus_ALAVUS_2020.xlsx"/>
    <s v="Alavuden kaupunki"/>
    <s v="Maa-ainesluvat"/>
    <s v="Yrittäjä ilmoittaa vuotuiset maa-ainesten ottomäärät."/>
    <x v="444"/>
    <x v="0"/>
    <x v="1"/>
    <m/>
    <m/>
    <m/>
    <s v="Maa-aineslaki (555/1981)"/>
    <x v="1"/>
    <s v="Pohjois-Pohjanmaa"/>
    <s v="alle 6001"/>
  </r>
  <r>
    <s v="Palvelut"/>
    <s v="RUOKAVIRASTO-#1460879-v1-Palvelulupaus_2021_Ruokavirasto.XLSX"/>
    <s v="Ruokavirasto"/>
    <s v="Lannoitevalmisteet - Luomu"/>
    <s v="Lannoitealan toimija pyytää arvion lannoitteen soveltuvuudesta luomutuotantoon ja tuotteen listaaminen. Palvelun nykyinen taso on riittävä."/>
    <x v="445"/>
    <x v="0"/>
    <x v="3"/>
    <m/>
    <s v="Vain elinkeinotoimintaa harjoittaville"/>
    <m/>
    <s v=""/>
    <x v="0"/>
    <s v="Maa- ja metsätalousministeriö"/>
    <s v=""/>
  </r>
  <r>
    <s v="Palvelut"/>
    <s v="RUOKAVIRASTO-#1460879-v1-Palvelulupaus_2021_Ruokavirasto.XLSX"/>
    <s v="Ruokavirasto"/>
    <s v="Lannoitevalmisteet - Tuonti"/>
    <s v="Toimija ilmoittaa maahan tuotavasta lannoitevalmisteesta"/>
    <x v="446"/>
    <x v="0"/>
    <x v="2"/>
    <s v="Q4/2022"/>
    <s v="Vain elinkeinotoimintaa harjoittaville"/>
    <s v="Resurssien puute."/>
    <s v=""/>
    <x v="0"/>
    <s v="Maa- ja metsätalousministeriö"/>
    <s v=""/>
  </r>
  <r>
    <s v="Palvelut"/>
    <s v="RUOKAVIRASTO-#1460879-v1-Palvelulupaus_2021_Ruokavirasto.XLSX"/>
    <s v="Ruokavirasto"/>
    <s v="Lannoitevalmisteet - Vienti"/>
    <s v="Toimija esittää vapaamuotoisen pyynnön saada todistussertifikaatti tuotteen vaatimustenmukaisuudesta. Vuosittain tulevien pyyntöjen määrä 10 - 20 kpl vuosittain, joten nykyinen toteutustaso on riittävä (kustannus-hyöty-näkökulmasta ei kannattavaa sähköistää)"/>
    <x v="447"/>
    <x v="0"/>
    <x v="2"/>
    <m/>
    <s v="Vain elinkeinotoimintaa harjoittaville"/>
    <m/>
    <s v=""/>
    <x v="0"/>
    <s v="Maa- ja metsätalousministeriö"/>
    <s v=""/>
  </r>
  <r>
    <s v="Palvelut"/>
    <s v="RUOKAVIRASTO-#1460879-v1-Palvelulupaus_2021_Ruokavirasto.XLSX"/>
    <s v="Ruokavirasto"/>
    <s v="Lannoitevalmistetoiminnan aloittaminen"/>
    <s v="Hyväksyntävelvollinen toimija (orgaanisia lannoitevalmisteita valmistavat laitokset) voi hakea hyväksyntää aloittaakseen lannoitevalmistetoiminnan. Muille toimijoille riittää pelkkä aloittamisilmoitus. Hakemukset tapahtuvat lomakkeella, ilmoitukset voidaan tehdä sähköisen asiointijärjestelmän (Touko) kautta."/>
    <x v="448"/>
    <x v="0"/>
    <x v="2"/>
    <s v="Q4/2022"/>
    <s v="Vain elinkeinotoimintaa harjoittaville"/>
    <s v="Resurssien puute."/>
    <s v=""/>
    <x v="0"/>
    <s v="Maa- ja metsätalousministeriö"/>
    <s v=""/>
  </r>
  <r>
    <s v="Palvelut"/>
    <s v="RUOKAVIRASTO-#1460879-v1-Palvelulupaus_2021_Ruokavirasto.XLSX"/>
    <s v="Ruokavirasto"/>
    <s v="Lannoitevalmistetoiminnan harjoittaminen - ilmoitukset"/>
    <s v="Toimija voi tehdä vuosittaiset lakisääteiset ilmoitukset sekä muut tarvittavat toiminnan muutosilmoitukset"/>
    <x v="449"/>
    <x v="0"/>
    <x v="2"/>
    <s v="Q4/2022"/>
    <s v="Vain elinkeinotoimintaa harjoittaville"/>
    <s v="Resurssien puute."/>
    <s v=""/>
    <x v="0"/>
    <s v="Maa- ja metsätalousministeriö"/>
    <s v=""/>
  </r>
  <r>
    <s v="Palvelut"/>
    <s v="RUOKAVIRASTO-#1460879-v1-Palvelulupaus_2021_Ruokavirasto.XLSX"/>
    <s v="Ruokavirasto"/>
    <s v="Lannoitevalmistetoiminnan harjoittaminen - laboratoriopalvelut"/>
    <s v="Ohjeessa todetaan, että otettava yhteys viranomaiseen ennen lähetteen lähettämistä, yhteystietona vain puhelinnumero. Nykyinen toteutustaso riittävä."/>
    <x v="450"/>
    <x v="0"/>
    <x v="3"/>
    <m/>
    <s v="Vain elinkeinotoimintaa harjoittaville"/>
    <m/>
    <s v=""/>
    <x v="0"/>
    <s v="Maa- ja metsätalousministeriö"/>
    <s v=""/>
  </r>
  <r>
    <s v="Palvelut"/>
    <s v="RUOKAVIRASTO-#1460879-v1-Palvelulupaus_2021_Ruokavirasto.XLSX"/>
    <s v="Ruokavirasto"/>
    <s v="Lannoitevalmistetoiminnan lopettaminen"/>
    <s v="Toimija ilmoittaa toimintansa lopettamisesta. Lakisääteinen ilmoitus."/>
    <x v="451"/>
    <x v="0"/>
    <x v="5"/>
    <m/>
    <s v="Vain elinkeinotoimintaa harjoittaville"/>
    <m/>
    <s v=""/>
    <x v="0"/>
    <s v="Maa- ja metsätalousministeriö"/>
    <s v=""/>
  </r>
  <r>
    <s v="Palvelut"/>
    <s v="Plupaus_2021_Jyväskylän kaupunki_2021.xlsx"/>
    <s v="Jyväskylän kaupunki"/>
    <s v="KRP - Ympäristönsuojelun luvat: Maa-aineslupa"/>
    <s v="Lupa maa-aineksen ottamiseksi pois kuljetettavaksi"/>
    <x v="444"/>
    <x v="0"/>
    <x v="5"/>
    <m/>
    <s v="Myös luonnollisille henkilöille"/>
    <m/>
    <s v="Maa-aineslaki (555/1981)"/>
    <x v="1"/>
    <s v="Keski-Suomi"/>
    <s v="yli 100 000"/>
  </r>
  <r>
    <s v="Palvelut"/>
    <s v="Traficom_Digipalvelulupaus_2021.XLSX"/>
    <s v="Liikenne- ja viestintävirasto TRAFICOM"/>
    <s v="Laskutussopimus yritysasiakkaille"/>
    <s v="Yrityksillä on mahdollisuus solmia Traficomin kanssa laskutussopimus autojensa ajoneuvoverotuksesta."/>
    <x v="452"/>
    <x v="4"/>
    <x v="2"/>
    <s v="Myöhemmin"/>
    <s v="Vain elinkeinotoimintaa harjoittaville"/>
    <s v="Yleinen taloudellinen tilanne"/>
    <m/>
    <x v="0"/>
    <s v="Liikenne- ja viestintäministeriö"/>
    <s v=""/>
  </r>
  <r>
    <s v="Palvelut"/>
    <s v="Plupaus_Kuopio_2021.xlsx"/>
    <s v="Kuopion kaupunki"/>
    <s v="Maa-ainesten ottamiseen liittyvä ilmoitus ja luvat"/>
    <s v="Maa-ainesten ottamiseen tarvitaan pääsääntöisesti lupa, jonka Kuopiossa myöntää ympäristö- ja rakennuslautakunta."/>
    <x v="444"/>
    <x v="0"/>
    <x v="5"/>
    <m/>
    <s v="Myös luonnollisille henkilöille"/>
    <m/>
    <s v="Maa-aineslaki (555/1981)"/>
    <x v="1"/>
    <s v="Pohjois-Savo"/>
    <s v="yli 100 000"/>
  </r>
  <r>
    <s v="Palvelut"/>
    <s v="Plupaus_Mikkeli_2020.xlsx"/>
    <s v="Mikkelin kaupunki"/>
    <s v="Maa-aineslupa"/>
    <s v="Käsitellään lupapiste.fi -palvelun kautta, johon käyttäjä tunnistautuu sähköisesti. Kokonaan sähköinen palveluprosessi. Vastuualue: Ympäristöpalvelut"/>
    <x v="444"/>
    <x v="0"/>
    <x v="5"/>
    <m/>
    <s v="Myös luonnollisille henkilöille"/>
    <m/>
    <s v="Maa-aineslaki (555/1981)"/>
    <x v="1"/>
    <s v="Etelä-Savo"/>
    <s v="40 001 - 100 000"/>
  </r>
  <r>
    <s v="Palvelut"/>
    <s v="Plupaus_2021_Oulun kaupunki.xlsx"/>
    <s v="Oulun kaupunki"/>
    <s v="Maa-ainesten ottamislupa"/>
    <s v="Kaupallisessa tarkoituksessa suoritettuun maa-ainesten ottamiseen tarvitaan maa-aineslupa."/>
    <x v="444"/>
    <x v="0"/>
    <x v="6"/>
    <m/>
    <m/>
    <s v="Toteutettu ePermitiin"/>
    <s v="Maa-aineslaki (555/1981)"/>
    <x v="1"/>
    <s v="Pohjois-Pohjanmaa"/>
    <s v="yli 100 000"/>
  </r>
  <r>
    <s v="Palvelut"/>
    <s v="Plupaus_2021_Paltamon kunta.xlsx"/>
    <s v="Paltamon kunta"/>
    <s v="Maa-aineslupa"/>
    <s v="Lupakäsittely kaupallisessa tarkoituksessa suoritettavaa maa-ainesten ottamista varten"/>
    <x v="444"/>
    <x v="0"/>
    <x v="2"/>
    <s v="Myöhemmin"/>
    <s v="Myös luonnollisille henkilöille"/>
    <s v="resurssit"/>
    <s v="Maa-aineslaki (555/1981)"/>
    <x v="1"/>
    <s v="Kainuu"/>
    <s v="alle 6001"/>
  </r>
  <r>
    <s v="Palvelut"/>
    <s v="Plupaus_2021_Patentti- ja rekisterihal.xlsx"/>
    <s v="Patentti- ja rekisterihallitus (PRH)"/>
    <s v="LEI -hakemukset"/>
    <m/>
    <x v="453"/>
    <x v="0"/>
    <x v="2"/>
    <s v="Myöhemmin"/>
    <s v="Vain elinkeinotoimintaa harjoittaville"/>
    <s v="YTJ asioinnin kehittäminen vuosina 2021-2023 erittäin laajamittaista Kaupparekisterilain uudistamisen takia. LEI tunnisterekisterin kustannusvastaavuus ei mahdollista laajamittaista kehittämistä."/>
    <m/>
    <x v="0"/>
    <s v="Työ- ja elinkeinoministeriö"/>
    <s v=""/>
  </r>
  <r>
    <s v="Palvelut"/>
    <s v="PLupaus_Porvoonkaupunki_2021.xlsx"/>
    <s v="Porvoon kaupunki"/>
    <s v="Maa-ainesten ottamislupa"/>
    <s v="Kaupallisessa tarkoituksessa suoritettuun maa-ainesten ottamiseen tarvitaan maa-aineslupa."/>
    <x v="444"/>
    <x v="0"/>
    <x v="5"/>
    <m/>
    <s v="Myös luonnollisille henkilöille"/>
    <m/>
    <s v="Maa-aineslaki (555/1981)"/>
    <x v="1"/>
    <s v="Uusimaa"/>
    <s v="40 001 - 100 000"/>
  </r>
  <r>
    <s v="Palvelut"/>
    <s v="PLupaus_Pyhäjärvi_2021.xlsx"/>
    <s v="Pyhäjärven kaupunki"/>
    <s v="Maa-ainesten ottamislupa"/>
    <m/>
    <x v="444"/>
    <x v="0"/>
    <x v="0"/>
    <s v="Q4/2022"/>
    <s v="Myös luonnollisille henkilöille"/>
    <m/>
    <s v="Maa-aineslaki (555/1981)"/>
    <x v="1"/>
    <s v="Pohjois-Pohjanmaa"/>
    <s v="alle 6001"/>
  </r>
  <r>
    <s v="Palvelut"/>
    <s v="Plupaus_2021_Ranuan kunta_V2.xlsx"/>
    <s v="Ranuan kunta"/>
    <s v="Maa-aineslupa"/>
    <s v="Maa-ainesluvan haku"/>
    <x v="444"/>
    <x v="0"/>
    <x v="3"/>
    <s v="Myöhemmin"/>
    <s v="Myös luonnollisille henkilöille"/>
    <m/>
    <s v="Maa-aineslaki (555/1981)"/>
    <x v="1"/>
    <s v="Lappi"/>
    <s v="alle 6001"/>
  </r>
  <r>
    <s v="Palvelut"/>
    <s v="Plupaus_2021_Turun kaupunki.xlsx"/>
    <s v="Turun kaupunki"/>
    <s v="Maa-ainesten ottamislupa"/>
    <s v="Kaupallisessa tarkoituksessa suoritettuun maa-ainesten ottamiseen tarvitaan maa-aineslupa."/>
    <x v="444"/>
    <x v="0"/>
    <x v="2"/>
    <s v="2023, jos sähköinen lupajärjestelmä saadaan käyttöön"/>
    <s v="Myös luonnollisille henkilöille"/>
    <s v="Pieni volyyminen palvelu (0-5 kpl vuodessa)"/>
    <s v="Maa-aineslaki (555/1981)"/>
    <x v="1"/>
    <s v="Varsinais-Suomi"/>
    <s v="yli 100 000"/>
  </r>
  <r>
    <s v="Palvelut"/>
    <s v="PLupaus_Vaasa_2021.xlsx"/>
    <s v="Vaasan kaupunki"/>
    <s v="Maa-aineslupa"/>
    <s v="Luvan hakua ei ole sähköistetty asiointipalveluun."/>
    <x v="444"/>
    <x v="0"/>
    <x v="2"/>
    <s v="Myöhemmin"/>
    <m/>
    <m/>
    <s v="Maa-aineslaki (555/1981)"/>
    <x v="1"/>
    <s v="Pohjanmaa"/>
    <s v="40 001 - 100 000"/>
  </r>
  <r>
    <s v="Palvelut"/>
    <s v="Plupaus_2021_Ylöjärven kaupunki.xlsx"/>
    <s v="Ylöjärven kaupunki"/>
    <s v="Maa-aineslupa"/>
    <s v="Maa-aineslupa hakemuksineen hoidetaan kokonaisuudessaan Lupapiste -palvelussa&quot;&quot;"/>
    <x v="444"/>
    <x v="0"/>
    <x v="7"/>
    <m/>
    <s v="Myös luonnollisille henkilöille"/>
    <m/>
    <s v="Maa-aineslaki (555/1981)"/>
    <x v="1"/>
    <s v="Pirkanmaa"/>
    <s v="20 001 - 40 000"/>
  </r>
  <r>
    <s v="Palvelut"/>
    <s v="Traficom_Digipalvelulupaus_2021.XLSX"/>
    <s v="Liikenne- ja viestintävirasto TRAFICOM"/>
    <s v="Lennonjohtajan/lennontiedottajan lupakirjahakemukset"/>
    <s v="Hae lennonjohtajan (ATCO) tai lennontiedottajan lupakirjaa, kelpuutusta, yksikköhyväksyntämerkintää tai lupakirjan merkintää."/>
    <x v="454"/>
    <x v="0"/>
    <x v="6"/>
    <s v="Myöhemmin"/>
    <s v="Myös luonnollisille henkilöille"/>
    <s v="Yleinen taloudellinen tilanne"/>
    <m/>
    <x v="0"/>
    <s v="Liikenne- ja viestintäministeriö"/>
    <s v=""/>
  </r>
  <r>
    <s v="Palvelut"/>
    <s v="Traficom_Digipalvelulupaus_2021.XLSX"/>
    <s v="Liikenne- ja viestintävirasto TRAFICOM"/>
    <s v="Lennonvarmistuspalvelun tarjoajan toimilupa tai lentomittausorganisaation hyväksyntä"/>
    <s v="Toimijan tulee hakea lupa ryhtyäkseen toimimaan luvanvaraisena toimijana"/>
    <x v="455"/>
    <x v="0"/>
    <x v="0"/>
    <s v="Myöhemmin"/>
    <s v="Vain elinkeinotoimintaa harjoittaville"/>
    <s v="Yleinen taloudellinen tilanne"/>
    <m/>
    <x v="0"/>
    <s v="Liikenne- ja viestintäministeriö"/>
    <s v=""/>
  </r>
  <r>
    <s v="Palvelut"/>
    <s v="Traficom_Digipalvelulupaus_2021.XLSX"/>
    <s v="Liikenne- ja viestintävirasto TRAFICOM"/>
    <s v="Lennonvarmistuspalveluun liittyvän poikkeamahakemuksen käsittely taikka luvan tai hyväksynnän peruuttaminen luvanhaltijan pyynnöstä"/>
    <s v="Luvanvarainen toimija voi hakea lupaa poiketa hyväksytyistä menettelyistä"/>
    <x v="456"/>
    <x v="0"/>
    <x v="0"/>
    <s v="Myöhemmin"/>
    <s v="Vain elinkeinotoimintaa harjoittaville"/>
    <s v="Yleinen taloudellinen tilanne"/>
    <m/>
    <x v="0"/>
    <s v="Liikenne- ja viestintäministeriö"/>
    <s v=""/>
  </r>
  <r>
    <s v="Palvelut"/>
    <s v="Traficom_Digipalvelulupaus_2021.XLSX"/>
    <s v="Liikenne- ja viestintävirasto TRAFICOM"/>
    <s v="Lentokelpoisuuden tarkastuksen tilaus"/>
    <s v="Lentokelpoisuustarkastuksen tilaaminen viranomaiselta"/>
    <x v="457"/>
    <x v="4"/>
    <x v="0"/>
    <s v="Myöhemmin"/>
    <s v="Myös luonnollisille henkilöille"/>
    <s v="Yleinen taloudellinen tilanne"/>
    <m/>
    <x v="0"/>
    <s v="Liikenne- ja viestintäministeriö"/>
    <s v=""/>
  </r>
  <r>
    <s v="Palvelut"/>
    <s v="Traficom_Digipalvelulupaus_2021.XLSX"/>
    <s v="Liikenne- ja viestintävirasto TRAFICOM"/>
    <s v="Lentoliikenteen onnettomuuksista ja vaaratilanteista ilmoittaminen"/>
    <s v="Onnettomuuksista, vakavista vaaratilanteista ja poikkeamista siviili-ilmailussa Suomen alueella tai suomalaisella ilma-aluksella tai Suomessa myönnetyn lentotoimintaluvan nojalla on ilmoitettava Traficomille."/>
    <x v="458"/>
    <x v="1"/>
    <x v="2"/>
    <s v="Myöhemmin"/>
    <s v="Myös luonnollisille henkilöille"/>
    <s v="Yleinen taloudellinen tilanne"/>
    <m/>
    <x v="0"/>
    <s v="Liikenne- ja viestintäministeriö"/>
    <s v=""/>
  </r>
  <r>
    <s v="Palvelut"/>
    <s v="Palvelulupaus2021_PV.XLSX"/>
    <s v="Puolustusvoimat"/>
    <s v="Lentomeluilmoitukset"/>
    <s v="Mahdollisuus ilmoittaa lentomelusta aiheutuneista vahingoista."/>
    <x v="459"/>
    <x v="1"/>
    <x v="0"/>
    <s v="Myöhemmin"/>
    <s v="Myös luonnollisille henkilöille"/>
    <m/>
    <m/>
    <x v="0"/>
    <s v="Puolustusministeriö"/>
    <s v=""/>
  </r>
  <r>
    <s v="Palvelut"/>
    <s v="Palvelulupaus2021_PV.XLSX"/>
    <s v="Puolustusvoimat"/>
    <s v="Lentonäytökset/ylilennot"/>
    <s v="Mahdollisuus esittää pyyntö lentonäytöksen / ylilennon toteutuksesta"/>
    <x v="460"/>
    <x v="0"/>
    <x v="0"/>
    <s v="Myöhemmin"/>
    <s v="Vain elinkeinotoimintaa harjoittaville"/>
    <m/>
    <m/>
    <x v="0"/>
    <s v="Puolustusministeriö"/>
    <s v=""/>
  </r>
  <r>
    <s v="Palvelut"/>
    <s v="Traficom_Digipalvelulupaus_2021.XLSX"/>
    <s v="Liikenne- ja viestintävirasto TRAFICOM"/>
    <s v="Lentotoimintailmoitus"/>
    <s v="Jokaisesta Suomen ilma-alusrekisteriin merkitystä ilma-aluksesta on tehtävä vuosittain tilastoilmoitus ilma-aluksella lennetyistä lennoista"/>
    <x v="461"/>
    <x v="0"/>
    <x v="0"/>
    <s v="Myöhemmin"/>
    <s v="Myös luonnollisille henkilöille"/>
    <s v="Yleinen taloudellinen tilanne"/>
    <m/>
    <x v="0"/>
    <s v="Liikenne- ja viestintäministeriö"/>
    <s v=""/>
  </r>
  <r>
    <s v="Palvelut"/>
    <s v="PLupaus_Valvira_2021.xlsx"/>
    <s v="Valvira"/>
    <s v="Lievästi denaturoidun väkiviinan myynti-ilmoitus"/>
    <s v="Se, joka myy lievästi denaturoitua väkiviinaa, on velvollinen ilmoittamaan toiminnan aloittamisesta Valviraan."/>
    <x v="462"/>
    <x v="1"/>
    <x v="0"/>
    <s v="Q2/2022"/>
    <s v="Vain elinkeinotoimintaa harjoittaville"/>
    <m/>
    <m/>
    <x v="0"/>
    <s v="Sosiaali- ja terveysministeriö"/>
    <s v=""/>
  </r>
  <r>
    <s v="Palvelut"/>
    <s v="Plupaus_2021_Jyväskylän kaupunki_2021.xlsx"/>
    <s v="Jyväskylän kaupunki"/>
    <s v="KRP - Ympäristönsuojelun luvat: Maastoliikennelain mukainen lupa"/>
    <s v="Lupa moottoriurheiluun (kilpailu &amp; harjoittelu) sekä tapahtuman järjestämiseen maastossa"/>
    <x v="463"/>
    <x v="0"/>
    <x v="5"/>
    <m/>
    <s v="Myös luonnollisille henkilöille"/>
    <m/>
    <s v="Maastoliikennelaki (1710/1995)"/>
    <x v="1"/>
    <s v="Keski-Suomi"/>
    <s v="yli 100 000"/>
  </r>
  <r>
    <s v="Palvelut"/>
    <s v="Plupaus_2021_Jyväskylän kaupunki_2021.xlsx"/>
    <s v="Jyväskylän kaupunki"/>
    <s v="KRP - Ympäristönsuojelun luvat: Vesiliikennelain mukainen lupa"/>
    <s v="Lupa moottoriurheiluun (kilpailu &amp; harjoittelu) sekä tapahtuman järjestämiseen vesialueella."/>
    <x v="463"/>
    <x v="0"/>
    <x v="5"/>
    <m/>
    <s v="Myös luonnollisille henkilöille"/>
    <m/>
    <s v="Maastoliikennelaki (1710/1995)"/>
    <x v="1"/>
    <s v="Keski-Suomi"/>
    <s v="yli 100 000"/>
  </r>
  <r>
    <s v="Palvelut"/>
    <s v="Plupaus_Kuopio_2021.xlsx"/>
    <s v="Kuopion kaupunki"/>
    <s v="Maastoliikennelain mukainen lupa"/>
    <s v="Maastoliikennelain mukainen lupa moottorikäyttöisellä ajoneuvolla tapahtuviin harjoituksiin ja kilpailuihin ja moottorikelkkareittien hyväksymiseen"/>
    <x v="463"/>
    <x v="0"/>
    <x v="3"/>
    <m/>
    <s v="Myös luonnollisille henkilöille"/>
    <s v="Hankkeet ovat niin isoja ja moninaisia, ettei niitä voi hakea yhdellä lomakkeella liitteineen. Ei ole järkevää, että yksittäinen kunta lähtisi laatimaan tällaista lomaketta"/>
    <s v="Maastoliikennelaki (1710/1995)"/>
    <x v="1"/>
    <s v="Pohjois-Savo"/>
    <s v="yli 100 000"/>
  </r>
  <r>
    <s v="Palvelut"/>
    <s v="Plupaus_Mikkeli_2020.xlsx"/>
    <s v="Mikkelin kaupunki"/>
    <s v="Vesiliikennelain 21§ mukainen lupa"/>
    <s v="Verkkosivuilta tulostettava lomake. Vastuualue: Ympäristöpalvelut"/>
    <x v="463"/>
    <x v="0"/>
    <x v="0"/>
    <s v="Q4/2022"/>
    <s v="Myös luonnollisille henkilöille"/>
    <s v="Pyritään saamaan mukaan Lupapisteeseen. Lupapiste -palvelun tarjoaja ratkaisee asian."/>
    <s v="Maastoliikennelaki (1710/1995)"/>
    <x v="1"/>
    <s v="Etelä-Savo"/>
    <s v="40 001 - 100 000"/>
  </r>
  <r>
    <s v="Palvelut"/>
    <s v="Plupaus_Mikkeli_2020.xlsx"/>
    <s v="Mikkelin kaupunki"/>
    <s v="Maastoliikennelain 30§ mukainen lupahakemus"/>
    <s v="Käsitellään lupapiste.fi -palvelun kautta, johon käyttäjä tunnistautuu sähköisesti. Lisäksi verkkosivuilta tulostettava lomake. Vastuualue: Ympäristöpalvelut"/>
    <x v="463"/>
    <x v="0"/>
    <x v="5"/>
    <m/>
    <s v="Myös luonnollisille henkilöille"/>
    <m/>
    <s v="Maastoliikennelaki (1710/1995)"/>
    <x v="1"/>
    <s v="Etelä-Savo"/>
    <s v="40 001 - 100 000"/>
  </r>
  <r>
    <s v="Palvelut"/>
    <s v="Plupaus_2021_Oulun kaupunki.xlsx"/>
    <s v="Oulun kaupunki"/>
    <s v="Ympäristönsuojelu, maasto- ja vesiliikenteen luvat"/>
    <s v="Maasto- ja vesiliikenteen luvat"/>
    <x v="463"/>
    <x v="0"/>
    <x v="0"/>
    <s v="Q4/2021"/>
    <s v="Vain elinkeinotoimintaa harjoittaville"/>
    <s v="Käyttöönotetaan ePermit palvelussa vuoden 2020 aikana"/>
    <s v="Maastoliikennelaki (1710/1995)"/>
    <x v="1"/>
    <s v="Pohjois-Pohjanmaa"/>
    <s v="yli 100 000"/>
  </r>
  <r>
    <s v="Palvelut"/>
    <s v="PLupaus_Porvoonkaupunki_2021.xlsx"/>
    <s v="Porvoon kaupunki"/>
    <s v="Maastoliikennelain mukainen lupa"/>
    <s v="Jos maastossa järjestetään luonnolle, asutukselle ja virkistäytymiselle haittaa aiheuttavia tapahtumia, sille on haettava lupa."/>
    <x v="463"/>
    <x v="0"/>
    <x v="0"/>
    <s v="Myöhemmin"/>
    <s v="Myös luonnollisille henkilöille"/>
    <s v="Mielellään digitalisoidaan, mutta ei ole resursseja itse viedä asiaa eteenpäin."/>
    <s v="Maastoliikennelaki (1710/1995)"/>
    <x v="1"/>
    <s v="Uusimaa"/>
    <s v="40 001 - 100 000"/>
  </r>
  <r>
    <s v="Palvelut"/>
    <s v="PLupaus_Porvoonkaupunki_2021.xlsx"/>
    <s v="Porvoon kaupunki"/>
    <s v="Ympäristönsuojelu, maasto- ja vesiliikenteen luvat"/>
    <s v="Maasto- ja vesiliikenteen luvat"/>
    <x v="463"/>
    <x v="0"/>
    <x v="0"/>
    <s v="Myöhemmin"/>
    <s v="Myös luonnollisille henkilöille"/>
    <s v="Mielellään digitalisoidaan, mutta ei ole resursseja itse viedä asiaa eteenpäin."/>
    <s v="Maastoliikennelaki (1710/1995)"/>
    <x v="1"/>
    <s v="Uusimaa"/>
    <s v="40 001 - 100 000"/>
  </r>
  <r>
    <s v="Palvelut"/>
    <s v="PLupaus_Pyhäjärvi_2021.xlsx"/>
    <s v="Pyhäjärven kaupunki"/>
    <s v="Maastoliikennelain mukainen lupa"/>
    <m/>
    <x v="463"/>
    <x v="0"/>
    <x v="0"/>
    <s v="Q4/2022"/>
    <m/>
    <m/>
    <s v="Maastoliikennelaki (1710/1995)"/>
    <x v="1"/>
    <s v="Pohjois-Pohjanmaa"/>
    <s v="alle 6001"/>
  </r>
  <r>
    <s v="Palvelut"/>
    <s v="Plupaus_2021_Turun kaupunki.xlsx"/>
    <s v="Turun kaupunki"/>
    <s v="Maastoliikennelain mukainen lupa"/>
    <s v="Jos maastossa järjestetään luonnolle, asutukselle ja virkistäytymiselle haittaa aiheuttavia tapahtumia, sille on haettava lupa."/>
    <x v="463"/>
    <x v="0"/>
    <x v="2"/>
    <s v="2023, jos sähköinen lupajärjestelmä saadaan käyttöön"/>
    <s v="Myös luonnollisille henkilöille"/>
    <s v="Pieni volyyminen palvelu (0-5 kpl vuodessa)"/>
    <s v="Maastoliikennelaki (1710/1995)"/>
    <x v="1"/>
    <s v="Varsinais-Suomi"/>
    <s v="yli 100 000"/>
  </r>
  <r>
    <s v="Palvelut"/>
    <s v="PLupaus_Vaasa_2021.xlsx"/>
    <s v="Vaasan kaupunki"/>
    <s v="Maastossa tai vesistössä tapahtuvan kilpailun tai harjoituksen ilmoitus"/>
    <s v="Kilpailuun tai harjoitteluun tietyllä alueella liittyvän hakemuksen käsittely"/>
    <x v="463"/>
    <x v="0"/>
    <x v="2"/>
    <s v="Myöhemmin"/>
    <s v="Myös luonnollisille henkilöille"/>
    <m/>
    <s v="Maastoliikennelaki (1710/1995)"/>
    <x v="1"/>
    <s v="Pohjanmaa"/>
    <s v="40 001 - 100 000"/>
  </r>
  <r>
    <s v="Palvelut"/>
    <s v="PLupaus_Vaasa_2021.xlsx"/>
    <s v="Vaasan kaupunki"/>
    <s v="Maastossa tai vesistössä tapahtuvan kilpailun tai harjoituksen ilmoitus"/>
    <s v="Organisaatiomuutos on käynnissä  ja käynnissä on useita sähköiseen asiointiin liittyviä uudistuksia, joita ei ole vielä otettu täysimääräisesti käyttöön."/>
    <x v="463"/>
    <x v="0"/>
    <x v="2"/>
    <s v="Myöhemmin"/>
    <s v="Myös luonnollisille henkilöille"/>
    <m/>
    <s v="Maastoliikennelaki (1710/1995)"/>
    <x v="1"/>
    <s v="Pohjanmaa"/>
    <s v="40 001 - 100 000"/>
  </r>
  <r>
    <s v="Palvelut"/>
    <s v="Plupaus_2021_Ylöjärven kaupunki.xlsx"/>
    <s v="Ylöjärven kaupunki"/>
    <s v="Maastoliikennelain mukaiset hakemukset"/>
    <s v="Maastoliikennelain mukaiset hakemukset hoidetaan kokonaisuudessaan Lupapiste -palvelussa&quot;&quot;"/>
    <x v="463"/>
    <x v="0"/>
    <x v="7"/>
    <m/>
    <s v="Myös luonnollisille henkilöille"/>
    <m/>
    <s v="Maastoliikennelaki (1710/1995)"/>
    <x v="1"/>
    <s v="Pirkanmaa"/>
    <s v="20 001 - 40 000"/>
  </r>
  <r>
    <s v="Palvelut"/>
    <s v="Plupaus_2021_Jyväskylän kaupunki_2021.xlsx"/>
    <s v="Jyväskylän kaupunki"/>
    <s v="KRP - Ympäristönsuojelun luvat: Jakelusaseman rekisteröinti-ilmoitus"/>
    <s v="Ilmoitus yli 10m3 polttoainesäiliön käyttöönotosta"/>
    <x v="244"/>
    <x v="0"/>
    <x v="5"/>
    <m/>
    <s v="Myös luonnollisille henkilöille"/>
    <m/>
    <s v="Terveydensuojelulaki (763/1994)"/>
    <x v="1"/>
    <s v="Keski-Suomi"/>
    <s v="yli 100 000"/>
  </r>
  <r>
    <s v="Palvelut"/>
    <s v="Plupaus_Mikkeli_2020.xlsx"/>
    <s v="Mikkelin kaupunki"/>
    <s v="Energiantuotantolaitoksen, nestemäisen polttoaineen jakelupisteen tai asfalttiaseman rekisteröinti"/>
    <s v="Käsitellään lupapiste.fi -palvelun kautta, johon käyttäjä tunnistautuu sähköisesti. Kokonaan sähköinen palveluprosessi. Vastuualue: Ympäristöpalvelut"/>
    <x v="244"/>
    <x v="0"/>
    <x v="5"/>
    <m/>
    <s v="Myös luonnollisille henkilöille"/>
    <m/>
    <s v="Terveydensuojelulaki (763/1994)"/>
    <x v="1"/>
    <s v="Etelä-Savo"/>
    <s v="40 001 - 100 000"/>
  </r>
  <r>
    <s v="Palvelut"/>
    <s v="Plupaus_2021_Oulun kaupunki.xlsx"/>
    <s v="Oulun kaupunki"/>
    <s v="Mainos- ja viitoituslupa"/>
    <s v="eServices. Tarvitset luvan yleiselle alueelle laitettaville tilapäisille mainoksille ja viitoituksille."/>
    <x v="464"/>
    <x v="0"/>
    <x v="5"/>
    <m/>
    <s v="Myös luonnollisille henkilöille"/>
    <m/>
    <m/>
    <x v="1"/>
    <s v="Pohjois-Pohjanmaa"/>
    <s v="yli 100 000"/>
  </r>
  <r>
    <s v="Palvelut"/>
    <s v="Plupaus_2021_Pielaveden kunta.xlsx"/>
    <s v="Pielaveden kunta"/>
    <s v="Mainos- ja viitoituslupa"/>
    <s v="Tarvitset luvan taajama-alueelle yleiselle alueelle laitettaville tilapäisille mainoksille ja viitoituksille. Lupa haetaan kunnasta, jonka taajama-alueella mainos tai viitoitus sijaitsee."/>
    <x v="464"/>
    <x v="0"/>
    <x v="2"/>
    <s v="Myöhemmin"/>
    <s v="Vain elinkeinotoimintaa harjoittaville"/>
    <s v="Ohjelmistotoimittajasta johtuvat syyt: rekisteriperusteinen toisen puolesta asioinnin mahdollisuus puuttuu."/>
    <m/>
    <x v="1"/>
    <s v="Pohjois-Savo"/>
    <s v="alle 6001"/>
  </r>
  <r>
    <s v="Palvelut"/>
    <s v="PLupaus_Porvoonkaupunki_2021.xlsx"/>
    <s v="Porvoon kaupunki"/>
    <s v="Mainos- ja viitoituslupa"/>
    <s v="Tarvitset luvan yleiselle alueelle laitettaville tilapäisille mainoksille ja viitoituksille."/>
    <x v="464"/>
    <x v="0"/>
    <x v="5"/>
    <m/>
    <s v="Myös luonnollisille henkilöille"/>
    <m/>
    <m/>
    <x v="1"/>
    <s v="Uusimaa"/>
    <s v="40 001 - 100 000"/>
  </r>
  <r>
    <s v="Palvelut"/>
    <s v="PLupaus_Pyhäjärvi_2021.xlsx"/>
    <s v="Pyhäjärven kaupunki"/>
    <s v="Mainos- ja viitoituslupa"/>
    <m/>
    <x v="464"/>
    <x v="0"/>
    <x v="3"/>
    <s v="Myöhemmin"/>
    <s v="Myös luonnollisille henkilöille"/>
    <m/>
    <m/>
    <x v="1"/>
    <s v="Pohjois-Pohjanmaa"/>
    <s v="alle 6001"/>
  </r>
  <r>
    <s v="Palvelut"/>
    <s v="Plupaus_2021_Turun kaupunki.xlsx"/>
    <s v="Turun kaupunki"/>
    <s v="Mainos- ja viitoituslupa"/>
    <s v="Tarvitset luvan yleiselle alueelle laitettaville tilapäisille mainoksille ja viitoituksille."/>
    <x v="464"/>
    <x v="0"/>
    <x v="0"/>
    <m/>
    <s v="Myös luonnollisille henkilöille"/>
    <m/>
    <m/>
    <x v="1"/>
    <s v="Varsinais-Suomi"/>
    <s v="yli 100 000"/>
  </r>
  <r>
    <s v="Palvelut"/>
    <s v="Plupaus_ALAVUS_2020.xlsx"/>
    <s v="Alavuden kaupunki"/>
    <s v="Maisematyöluvat"/>
    <s v="Kun toimenpide vaikuttaa ympäristönäkymään haetaan lupa lupapiste.fi -palvelun kautta."/>
    <x v="465"/>
    <x v="0"/>
    <x v="1"/>
    <m/>
    <s v="Myös luonnollisille henkilöille"/>
    <m/>
    <s v="Maankäyttö- ja rakennuslaki (132/1999)"/>
    <x v="1"/>
    <s v="Pohjois-Pohjanmaa"/>
    <s v="alle 6001"/>
  </r>
  <r>
    <s v="Palvelut"/>
    <s v="PLupaus_Helsinginkaupunki_2021.xlsx"/>
    <s v="Helsingin kaupunki"/>
    <s v="Maisematyölupa MRL 128 §"/>
    <s v="Maisemaa muuttavalle toimenpiteelle myönnettävä lupa"/>
    <x v="465"/>
    <x v="0"/>
    <x v="5"/>
    <m/>
    <s v="Myös luonnollisille henkilöille"/>
    <m/>
    <s v="Maankäyttö- ja rakennuslaki (132/1999)"/>
    <x v="1"/>
    <s v="Uusimaa"/>
    <s v="yli 100 000"/>
  </r>
  <r>
    <s v="Palvelut"/>
    <s v="Plupaus_2021_Jyväskylän kaupunki_2021.xlsx"/>
    <s v="Jyväskylän kaupunki"/>
    <s v="KRP - Maisematyöluvat: Maisematyölupa"/>
    <s v="Lupa tehdä muutostyö rakennuskielto- tai kaava-alueella"/>
    <x v="465"/>
    <x v="0"/>
    <x v="5"/>
    <m/>
    <s v="Myös luonnollisille henkilöille"/>
    <m/>
    <s v="Maankäyttö- ja rakennuslaki (132/1999)"/>
    <x v="1"/>
    <s v="Keski-Suomi"/>
    <s v="yli 100 000"/>
  </r>
  <r>
    <s v="Palvelut"/>
    <s v="Plupaus_2021_Jyväskylän kaupunki_2021.xlsx"/>
    <s v="Jyväskylän kaupunki"/>
    <s v="KRP - Maisematyöluvat: Puiden kaataminen"/>
    <s v="Lupa yli kymmenen puun kaatamiselle"/>
    <x v="465"/>
    <x v="0"/>
    <x v="5"/>
    <m/>
    <s v="Myös luonnollisille henkilöille"/>
    <m/>
    <s v="Maankäyttö- ja rakennuslaki (132/1999)"/>
    <x v="1"/>
    <s v="Keski-Suomi"/>
    <s v="yli 100 000"/>
  </r>
  <r>
    <s v="Palvelut"/>
    <s v="Plupaus_2021_Jyväskylän kaupunki_2021.xlsx"/>
    <s v="Jyväskylän kaupunki"/>
    <s v="KRP - Yleisten alueiden luvat: Viherhoitolupa"/>
    <s v="Lupa kaupungin asemakaava-alueen hoitamiseen"/>
    <x v="465"/>
    <x v="0"/>
    <x v="5"/>
    <m/>
    <s v="Myös luonnollisille henkilöille"/>
    <m/>
    <s v="Maankäyttö- ja rakennuslaki (132/1999)"/>
    <x v="1"/>
    <s v="Keski-Suomi"/>
    <s v="yli 100 000"/>
  </r>
  <r>
    <s v="Palvelut"/>
    <s v="PLupaus_Jämsä_2021.xlsx"/>
    <s v="Jämsän kaupunki"/>
    <s v="Maisematyölupa"/>
    <s v="Asiakas hakee lupaa lupapiste.fi palvelun kautta"/>
    <x v="465"/>
    <x v="0"/>
    <x v="6"/>
    <s v="Myöhemmin"/>
    <s v="Myös luonnollisille henkilöille"/>
    <m/>
    <s v="Maankäyttö- ja rakennuslaki (132/1999)"/>
    <x v="1"/>
    <s v="Keski-Suomi"/>
    <s v="20 001 - 40 000"/>
  </r>
  <r>
    <s v="Palvelut"/>
    <s v="Plupaus_Kankaanpään kaupunki_2020.xlsx"/>
    <s v="Kankaanpään kaupunki"/>
    <s v="Maisematyölupa"/>
    <s v="on haettava lupa maisemaa muuttavaan maanrakennustyöhön, puiden kaatamiseen ym. toimiin"/>
    <x v="465"/>
    <x v="0"/>
    <x v="0"/>
    <s v="Q4/2021"/>
    <s v="Myös luonnollisille henkilöille"/>
    <m/>
    <s v="Maankäyttö- ja rakennuslaki (132/1999)"/>
    <x v="1"/>
    <s v="Satakunta"/>
    <s v="10 001 - 20 000"/>
  </r>
  <r>
    <s v="Palvelut"/>
    <s v="Plupaus_Kuopio_2021.xlsx"/>
    <s v="Kuopion kaupunki"/>
    <s v="Maisematyölupa"/>
    <s v="Lupa on haettava, ellei toimenpide ole vähäinen. Kuopiossa maisematyöluvan myöntää ympäristöjohtaja."/>
    <x v="465"/>
    <x v="0"/>
    <x v="2"/>
    <m/>
    <s v="Myös luonnollisille henkilöille"/>
    <s v="Lupapisteen kautta jätetty maisematyölupahakemus ohjautuu rakennujsvalvontaan."/>
    <s v="Maankäyttö- ja rakennuslaki (132/1999)"/>
    <x v="1"/>
    <s v="Pohjois-Savo"/>
    <s v="yli 100 000"/>
  </r>
  <r>
    <s v="Palvelut"/>
    <s v="Plupaus_2021_Oulun kaupunki.xlsx"/>
    <s v="Oulun kaupunki"/>
    <s v="Maisematyölupa"/>
    <s v="Maa-alueen omistajan tai haltijan on haettava lupa maisemaa muuttavaan maanrakennustyöhön, puiden kaatamiseen ym. toimiin asemakaava-alueella."/>
    <x v="465"/>
    <x v="0"/>
    <x v="6"/>
    <m/>
    <m/>
    <m/>
    <s v="Maankäyttö- ja rakennuslaki (132/1999)"/>
    <x v="1"/>
    <s v="Pohjois-Pohjanmaa"/>
    <s v="yli 100 000"/>
  </r>
  <r>
    <s v="Palvelut"/>
    <s v="PLupaus_Porvoonkaupunki_2021.xlsx"/>
    <s v="Porvoon kaupunki"/>
    <s v="Maisematyölupa"/>
    <s v="Maa-alueen omistajan tai haltijan on haettava lupa maisemaa muuttavaan maanrakennustyöhön, puiden kaatamiseen ym. toimiin asemakaava-alueella."/>
    <x v="465"/>
    <x v="0"/>
    <x v="5"/>
    <m/>
    <s v="Myös luonnollisille henkilöille"/>
    <m/>
    <s v="Maankäyttö- ja rakennuslaki (132/1999)"/>
    <x v="1"/>
    <s v="Uusimaa"/>
    <s v="40 001 - 100 000"/>
  </r>
  <r>
    <s v="Palvelut"/>
    <s v="PLupaus_Pyhäjärvi_2021.xlsx"/>
    <s v="Pyhäjärven kaupunki"/>
    <s v="Maisematyölupa"/>
    <m/>
    <x v="465"/>
    <x v="0"/>
    <x v="6"/>
    <m/>
    <s v="Myös luonnollisille henkilöille"/>
    <m/>
    <s v="Maankäyttö- ja rakennuslaki (132/1999)"/>
    <x v="1"/>
    <s v="Pohjois-Pohjanmaa"/>
    <s v="alle 6001"/>
  </r>
  <r>
    <s v="Palvelut"/>
    <s v="Plupaus_2021_Ranuan kunta_V2.xlsx"/>
    <s v="Ranuan kunta"/>
    <s v="Maisematyölupa"/>
    <s v="Ohjeet, lomakkeet ja yhteystiedot"/>
    <x v="465"/>
    <x v="0"/>
    <x v="5"/>
    <m/>
    <s v="Myös luonnollisille henkilöille"/>
    <m/>
    <s v="Maankäyttö- ja rakennuslaki (132/1999)"/>
    <x v="1"/>
    <s v="Lappi"/>
    <s v="alle 6001"/>
  </r>
  <r>
    <s v="Palvelut"/>
    <s v="PLupaus_Ruokolahden kunta_2021.xlsx"/>
    <s v="Ruokolahden kunta"/>
    <s v="Maisematyölupa"/>
    <s v="Lupapiste.fi"/>
    <x v="465"/>
    <x v="0"/>
    <x v="5"/>
    <m/>
    <s v="Myös luonnollisille henkilöille"/>
    <m/>
    <s v="Maankäyttö- ja rakennuslaki (132/1999)"/>
    <x v="1"/>
    <s v="Etelä-Karjala"/>
    <s v="alle 6001"/>
  </r>
  <r>
    <s v="Palvelut"/>
    <s v="Plupaus_2021_Turun kaupunki.xlsx"/>
    <s v="Turun kaupunki"/>
    <s v="Maisematyölupa"/>
    <s v="Maa-alueen omistajan tai haltijan on haettava lupa maisemaa muuttavaan maanrakennustyöhön, puiden kaatamiseen ym. toimiin asemakaava-alueella."/>
    <x v="465"/>
    <x v="0"/>
    <x v="5"/>
    <m/>
    <s v="Myös luonnollisille henkilöille"/>
    <m/>
    <s v="Maankäyttö- ja rakennuslaki (132/1999)"/>
    <x v="1"/>
    <s v="Varsinais-Suomi"/>
    <s v="yli 100 000"/>
  </r>
  <r>
    <s v="Palvelut"/>
    <s v="Plupaus_2021_Utajärven kunta.xlsx"/>
    <s v="Utajärven kunta"/>
    <s v="Maisematyölupa"/>
    <s v="Kiinteistön omistaja hakee lupaa maisemaa muuttavaan rakennustyöhön ja puiden kaatamiseen asemakaava-alueilla."/>
    <x v="465"/>
    <x v="0"/>
    <x v="5"/>
    <m/>
    <s v="Myös luonnollisille henkilöille"/>
    <m/>
    <s v="Maankäyttö- ja rakennuslaki (132/1999)"/>
    <x v="1"/>
    <s v="Pohjois-Pohjanmaa"/>
    <s v="alle 6001"/>
  </r>
  <r>
    <s v="Palvelut"/>
    <s v="PLupaus_Vaasa_2021.xlsx"/>
    <s v="Vaasan kaupunki"/>
    <s v="Maisematyölupa"/>
    <s v="Päivi Korkealaakso; Paula Frank"/>
    <x v="465"/>
    <x v="0"/>
    <x v="2"/>
    <m/>
    <s v="Myös luonnollisille henkilöille"/>
    <m/>
    <s v="Maankäyttö- ja rakennuslaki (132/1999)"/>
    <x v="1"/>
    <s v="Pohjanmaa"/>
    <s v="40 001 - 100 000"/>
  </r>
  <r>
    <s v="Palvelut"/>
    <s v="Plupaus_2021_Ylöjärven kaupunki.xlsx"/>
    <s v="Ylöjärven kaupunki"/>
    <s v="Maisematyölupa (kaavoitus ja rakennusvalvonta)"/>
    <s v="Maisematyölupa hakemuksineen hoidetaan kokonaisuudessaan Lupapiste -palvelussa&quot;&quot;"/>
    <x v="465"/>
    <x v="0"/>
    <x v="7"/>
    <m/>
    <s v="Myös luonnollisille henkilöille"/>
    <m/>
    <s v="Maankäyttö- ja rakennuslaki (132/1999)"/>
    <x v="1"/>
    <s v="Pirkanmaa"/>
    <s v="20 001 - 40 000"/>
  </r>
  <r>
    <s v="Palvelut"/>
    <s v="Plupaus_2021_Lieksan kaupunki.xlsx"/>
    <s v="Lieksan kaupunki"/>
    <s v="Metsästysoikeuksien vuokraaminen"/>
    <m/>
    <x v="466"/>
    <x v="0"/>
    <x v="3"/>
    <s v="Myöhemmin"/>
    <s v="Vain elinkeinotoimintaa harjoittaville"/>
    <m/>
    <m/>
    <x v="1"/>
    <s v="Pohjois-Karjala"/>
    <s v="10 001 - 20 000"/>
  </r>
  <r>
    <s v="Palvelut"/>
    <s v="PLupaus_Vaasa_2021.xlsx"/>
    <s v="Vaasan kaupunki"/>
    <s v="Moottorikelkkareitin perustamishakemus"/>
    <s v="Reitin pitäjän ja reittisuunnitelman hyväksyminen"/>
    <x v="298"/>
    <x v="0"/>
    <x v="2"/>
    <s v="Myöhemmin"/>
    <s v="Myös luonnollisille henkilöille"/>
    <m/>
    <s v="Maastoliikennelaki (1710/1995)"/>
    <x v="1"/>
    <s v="Pohjanmaa"/>
    <s v="40 001 - 100 000"/>
  </r>
  <r>
    <s v="Palvelut"/>
    <s v="PLupaus_Vaasa_2021.xlsx"/>
    <s v="Vaasan kaupunki"/>
    <s v="Moottorikelkkareitin perustamishakemus"/>
    <s v="Organisaatiomuutos on käynnissä  ja käynnissä on useita sähköiseen asiointiin liittyviä uudistuksia, joita ei ole vielä otettu täysimääräisesti käyttöön."/>
    <x v="298"/>
    <x v="0"/>
    <x v="2"/>
    <s v="Myöhemmin"/>
    <s v="Myös luonnollisille henkilöille"/>
    <m/>
    <s v="Maastoliikennelaki (1710/1995)"/>
    <x v="1"/>
    <s v="Pohjanmaa"/>
    <s v="40 001 - 100 000"/>
  </r>
  <r>
    <s v="Palvelut"/>
    <s v="Plupaus_2021_Jyväskylän kaupunki_2021.xlsx"/>
    <s v="Jyväskylän kaupunki"/>
    <s v="KRP - Joulukuusien myynti"/>
    <s v="Myyntipaikoista ilmoittaminen, myyntipaikkojen lunastaminen (kauppatori)"/>
    <x v="467"/>
    <x v="0"/>
    <x v="3"/>
    <s v="Q4/2022"/>
    <s v="Myös luonnollisille henkilöille"/>
    <m/>
    <m/>
    <x v="1"/>
    <s v="Keski-Suomi"/>
    <s v="yli 100 000"/>
  </r>
  <r>
    <s v="Palvelut"/>
    <s v="Plupaus_2021_Lieksan kaupunki.xlsx"/>
    <s v="Lieksan kaupunki"/>
    <s v="Toripaikkojen vuokraaminen"/>
    <m/>
    <x v="467"/>
    <x v="0"/>
    <x v="3"/>
    <s v="Myöhemmin"/>
    <s v="Myös luonnollisille henkilöille"/>
    <m/>
    <m/>
    <x v="1"/>
    <s v="Pohjois-Karjala"/>
    <s v="10 001 - 20 000"/>
  </r>
  <r>
    <s v="Palvelut"/>
    <s v="Plupaus_Mikkeli_2020.xlsx"/>
    <s v="Mikkelin kaupunki"/>
    <s v="Torin myyntipaikan varaus"/>
    <s v="Verkkosivuilla täytettävä sähköinen lomake (ei tunnistautumisvaadetta mutta mahdollinen)"/>
    <x v="467"/>
    <x v="0"/>
    <x v="0"/>
    <s v="Q4/2022"/>
    <s v="Myös luonnollisille henkilöille"/>
    <m/>
    <m/>
    <x v="1"/>
    <s v="Etelä-Savo"/>
    <s v="40 001 - 100 000"/>
  </r>
  <r>
    <s v="Palvelut"/>
    <s v="Plupaus_Naantalinkaupunki_2020.xlsx"/>
    <s v="Naantalin kaupunki"/>
    <s v="Torimyynti"/>
    <s v="torin myyntipaikat"/>
    <x v="467"/>
    <x v="0"/>
    <x v="2"/>
    <s v="Myöhemmin"/>
    <s v="Vain elinkeinotoimintaa harjoittaville"/>
    <s v="Taloudelliset ja henkilöresurssit"/>
    <m/>
    <x v="1"/>
    <s v="Varsinais-Suomi"/>
    <s v="10 001 - 20 000"/>
  </r>
  <r>
    <s v="Palvelut"/>
    <s v="Plupaus_2021_Oulun kaupunki.xlsx"/>
    <s v="Oulun kaupunki"/>
    <s v="Kauppahallin myyntipaikkojen vuokraus"/>
    <s v="Yrittäjät voivat vuokrata myyntipaikkoja kauppahalleista."/>
    <x v="467"/>
    <x v="0"/>
    <x v="0"/>
    <s v="Q1/2022"/>
    <s v="Vain elinkeinotoimintaa harjoittaville"/>
    <m/>
    <m/>
    <x v="1"/>
    <s v="Pohjois-Pohjanmaa"/>
    <s v="yli 100 000"/>
  </r>
  <r>
    <s v="Palvelut"/>
    <s v="Plupaus_2021_Oulun kaupunki.xlsx"/>
    <s v="Oulun kaupunki"/>
    <s v="Joulukuusien myyntipaikat"/>
    <s v="Yleisen alueen käyttöluvat.Kaupunki järjestää joulukuusien myyjille myyntipaikkoja toreilta, puistoista ja aukioilta. Myyntipaikat jaetaan huutokauppana..."/>
    <x v="467"/>
    <x v="0"/>
    <x v="5"/>
    <m/>
    <s v="Myös luonnollisille henkilöille"/>
    <m/>
    <m/>
    <x v="1"/>
    <s v="Pohjois-Pohjanmaa"/>
    <s v="yli 100 000"/>
  </r>
  <r>
    <s v="Palvelut"/>
    <s v="Traficom_Digipalvelulupaus_2021.XLSX"/>
    <s v="Liikenne- ja viestintävirasto TRAFICOM"/>
    <s v="Lisäkilpihakemus"/>
    <s v="Traficom voi myöntää luvan tilapäistä lisäkilpeä varten tarvittaessa."/>
    <x v="468"/>
    <x v="0"/>
    <x v="2"/>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0"/>
    <s v="Liikenne- ja viestintäministeriö"/>
    <s v=""/>
  </r>
  <r>
    <s v="Palvelut"/>
    <s v="Plupaus_2021_Oulun kaupunki.xlsx"/>
    <s v="Oulun kaupunki"/>
    <s v="Kioskipaikat"/>
    <s v="Yleisten alueiden käyttöluvat. Kioskipaikat ovat jäätelön, grillituotteiden tai muiden elintarvikkeiden myyntiin tarkoitettuja myyntipaikkoja."/>
    <x v="467"/>
    <x v="0"/>
    <x v="5"/>
    <m/>
    <s v="Myös luonnollisille henkilöille"/>
    <m/>
    <m/>
    <x v="1"/>
    <s v="Pohjois-Pohjanmaa"/>
    <s v="yli 100 000"/>
  </r>
  <r>
    <s v="Palvelut"/>
    <s v="PLupaus_Porvoonkaupunki_2021.xlsx"/>
    <s v="Porvoon kaupunki"/>
    <s v="Kioskipaikat"/>
    <s v="Kioskipaikat ovat jäätelön, grillituotteiden tai muiden elintarvikkeiden myyntiin tarkoitettuja myyntipaikkoja."/>
    <x v="467"/>
    <x v="0"/>
    <x v="2"/>
    <s v="Myöhemmin"/>
    <s v="Vain elinkeinotoimintaa harjoittaville"/>
    <s v="Sähköinen tarjouskilpailu"/>
    <m/>
    <x v="1"/>
    <s v="Uusimaa"/>
    <s v="40 001 - 100 000"/>
  </r>
  <r>
    <s v="Palvelut"/>
    <s v="PLupaus_Porvoonkaupunki_2021.xlsx"/>
    <s v="Porvoon kaupunki"/>
    <s v="Joulukuusien myyntipaikat"/>
    <s v="Kaupunki järjestää joulukuusien myyjille myyntipaikkoja toreilta, puistoista ja aukioilta. Myyntipaikat jaetaan huutokauppana..."/>
    <x v="467"/>
    <x v="0"/>
    <x v="5"/>
    <m/>
    <s v="Myös luonnollisille henkilöille"/>
    <m/>
    <m/>
    <x v="1"/>
    <s v="Uusimaa"/>
    <s v="40 001 - 100 000"/>
  </r>
  <r>
    <s v="Palvelut"/>
    <s v="PLupaus_Porvoonkaupunki_2021.xlsx"/>
    <s v="Porvoon kaupunki"/>
    <s v="Torimyynti, pitkäaikaiset paikat"/>
    <s v="Kauppatorin pitkäaikaiset paikat"/>
    <x v="467"/>
    <x v="0"/>
    <x v="5"/>
    <m/>
    <s v="Myös luonnollisille henkilöille"/>
    <m/>
    <m/>
    <x v="1"/>
    <s v="Uusimaa"/>
    <s v="40 001 - 100 000"/>
  </r>
  <r>
    <s v="Palvelut"/>
    <s v="Plupaus_2021_Raaseporin kaupunki.xlsx"/>
    <s v="Raaseporin kaupunki"/>
    <s v="kaupungin tilojen vuokraaminen"/>
    <s v="yhdistykset, yrityksen, yksityihenkilöt voivat vuokrata tiloja/alueita kaupungilta"/>
    <x v="467"/>
    <x v="0"/>
    <x v="0"/>
    <s v="Q4/2022"/>
    <s v="Myös luonnollisille henkilöille"/>
    <s v="tämä kehittynee nopeasti nettiperusteiseksi"/>
    <m/>
    <x v="1"/>
    <s v="Uusimaa"/>
    <s v="20 001 - 40 000"/>
  </r>
  <r>
    <s v="Palvelut"/>
    <s v="Plupaus_2021_Ranuan kunta_V2.xlsx"/>
    <s v="Ranuan kunta"/>
    <s v="Hillatori, markkinapaikka"/>
    <s v="Torimyyntipaikan markkinointi ja myyntipaikan varaus"/>
    <x v="467"/>
    <x v="0"/>
    <x v="0"/>
    <s v="Q4/2021"/>
    <s v="Myös luonnollisille henkilöille"/>
    <s v="Ikäihmisillä ei ole käytössä tietokonetta tai nettiyhteyttä"/>
    <m/>
    <x v="1"/>
    <s v="Lappi"/>
    <s v="alle 6001"/>
  </r>
  <r>
    <s v="Palvelut"/>
    <s v="Plupaus_2021_Turun kaupunki.xlsx"/>
    <s v="Turun kaupunki"/>
    <s v="Joulukuusien myyntipaikat"/>
    <s v="Kaupunki järjestää joulukuusien myyjille myyntipaikkoja toreilta, puistoista ja aukioilta. Myyntipaikat jaetaan huutokauppana"/>
    <x v="467"/>
    <x v="0"/>
    <x v="6"/>
    <m/>
    <s v="Myös luonnollisille henkilöille"/>
    <s v="Pieni volyyminen palvelu (66 myyntipaikkaa)"/>
    <m/>
    <x v="1"/>
    <s v="Varsinais-Suomi"/>
    <s v="yli 100 000"/>
  </r>
  <r>
    <s v="Palvelut"/>
    <s v="Plupaus_Säteilyturvakeskus_2021_xlsx.XLSX"/>
    <s v="Säteilyturvakeskus"/>
    <s v="Luonnonsäteilylle altistavan toiminnan ilmoitus ja säteilyaltistuksen selvitysvelvollisuus"/>
    <s v="Ennen toiminnan aloittamista toiminnasta vastaavaan on ilmoitettava STUKille luonnonsäteilylle altistavan toiminnan aloittamisesta."/>
    <x v="469"/>
    <x v="1"/>
    <x v="5"/>
    <m/>
    <s v="Vain elinkeinotoimintaa harjoittaville"/>
    <m/>
    <m/>
    <x v="0"/>
    <s v="Sosiaali- ja terveysministeriö"/>
    <s v=""/>
  </r>
  <r>
    <s v="Palvelut"/>
    <s v="Plupaus_2021_Turun kaupunki.xlsx"/>
    <s v="Turun kaupunki"/>
    <s v="Kauppahallin myyntipaikkojen vuokraus"/>
    <s v="Yrittäjät voivat vuokrata myyntipaikkoja kauppahalleista."/>
    <x v="467"/>
    <x v="0"/>
    <x v="3"/>
    <m/>
    <s v="Vain elinkeinotoimintaa harjoittaville"/>
    <s v="Pieni volyyminen palvelu (0-1 kpl vuodessa, yrittäjät kauppahallissa vaihtuvat todella harvoin)"/>
    <m/>
    <x v="1"/>
    <s v="Varsinais-Suomi"/>
    <s v="yli 100 000"/>
  </r>
  <r>
    <s v="Palvelut"/>
    <s v="Traficom_Digipalvelulupaus_2021.XLSX"/>
    <s v="Liikenne- ja viestintävirasto TRAFICOM"/>
    <s v="Luotsaukseen liittyvän yleispoikkeuksen myöntäminen"/>
    <s v="Liikenne- ja viestintävirasto voi hakemuksesta myöntää aluksille poikkeuksia velvollisuudesta käyttää luotsia, jos alusturvallisuutta ja ympäristöä ei vaaranneta ja velvollisuutta koskevien säännösten noudattaminen olisi ilmeisen tarkoituksetonta tai kohtuuttoman hankalaa."/>
    <x v="470"/>
    <x v="0"/>
    <x v="0"/>
    <s v="Myöhemmin"/>
    <s v="Vain elinkeinotoimintaa harjoittaville"/>
    <s v="Yleinen taloudellinen tilanne"/>
    <m/>
    <x v="0"/>
    <s v="Liikenne- ja viestintäministeriö"/>
    <s v=""/>
  </r>
  <r>
    <s v="Palvelut"/>
    <s v="Traficom_Digipalvelulupaus_2021.XLSX"/>
    <s v="Liikenne- ja viestintävirasto TRAFICOM"/>
    <s v="Luottamuspalvelun lopetusilmoitus"/>
    <s v="Luottamuspalvelun tarjoajan ilmoitus aikomuksesta lopettaa toiminta Liikenne- ja viestintävirasto Traficomin Kyberturvallisuuskeskukselle. Asiointipalvelun osalta ei ole kehittämistarvetta."/>
    <x v="471"/>
    <x v="1"/>
    <x v="2"/>
    <m/>
    <s v="Vain elinkeinotoimintaa harjoittaville"/>
    <m/>
    <m/>
    <x v="0"/>
    <s v="Liikenne- ja viestintäministeriö"/>
    <s v=""/>
  </r>
  <r>
    <s v="Palvelut"/>
    <s v="PLupaus_Valvira_2021.xlsx"/>
    <s v="Valvira"/>
    <s v="Lupa adoptiotoimiston ylläpitämiseen"/>
    <s v="Adoptioneuvontaa saavat antaa kuntien sosiaalihuollon toimielimet sekä adoptiotoimistot, jotka ovat saaneet Valviran luvan."/>
    <x v="472"/>
    <x v="0"/>
    <x v="3"/>
    <s v="Q2/2022"/>
    <s v="Vain elinkeinotoimintaa harjoittaville"/>
    <m/>
    <m/>
    <x v="0"/>
    <s v="Sosiaali- ja terveysministeriö"/>
    <s v=""/>
  </r>
  <r>
    <s v="Palvelut"/>
    <s v="Plupaus_2021_Tulli.xlsx"/>
    <s v="Tulli"/>
    <s v="Lupa erityismallisten sinettien käyttöön"/>
    <s v="Yritys, joka vastaa tavaroiden passituksista, voi saada Tullilta luvan kiinnittää kuljetusvälineisiin tai pakkauksiin erityismallisia sinettejä."/>
    <x v="473"/>
    <x v="0"/>
    <x v="1"/>
    <m/>
    <s v="Vain elinkeinotoimintaa harjoittaville"/>
    <m/>
    <m/>
    <x v="0"/>
    <s v="Valtiovarainministeriö"/>
    <s v=""/>
  </r>
  <r>
    <s v="Palvelut"/>
    <s v="PLupaus_Valvira_2021.xlsx"/>
    <s v="Valvira"/>
    <s v="Lupa kansainvälisen adoptiopalvelun antamiseen, lupa yhteistyöhön ulkomaisen palvelunantajan kanssa"/>
    <s v="Valviran yhteydessä toimiva adoptiolautakunta myöntää toimiluvat kansainvälisille adoptiopalvelun antajille ja valvoo palvelunantajien toimintaa."/>
    <x v="474"/>
    <x v="0"/>
    <x v="3"/>
    <s v="Q2/2022"/>
    <s v="Vain elinkeinotoimintaa harjoittaville"/>
    <m/>
    <m/>
    <x v="0"/>
    <s v="Sosiaali- ja terveysministeriö"/>
    <s v=""/>
  </r>
  <r>
    <s v="Palvelut"/>
    <s v="Plupaus_2021_Tulli.xlsx"/>
    <s v="Tulli"/>
    <s v="Lupa käyttää sähköistä kuljetusasiakirjaa passitusilmoituksena"/>
    <s v="Lentoyhtiöt ja varustamot voivat käyttää sähköistä kuljetusasiakirjaa passitusilmoituksena."/>
    <x v="475"/>
    <x v="0"/>
    <x v="1"/>
    <m/>
    <s v="Vain elinkeinotoimintaa harjoittaville"/>
    <m/>
    <m/>
    <x v="0"/>
    <s v="Valtiovarainministeriö"/>
    <s v=""/>
  </r>
  <r>
    <s v="Palvelut"/>
    <s v="Traficom_Digipalvelulupaus_2021.XLSX"/>
    <s v="Liikenne- ja viestintävirasto TRAFICOM"/>
    <s v="Lupa lentoesteelle"/>
    <s v="Hae lupaa lentoesteelle. Ilmailulle mahdollisesti vaaraa aiheuttavan laitteen, rakennuksen, rakennelman ja merkin asettamiseen tarvitaan lentoestelupa."/>
    <x v="476"/>
    <x v="0"/>
    <x v="2"/>
    <s v="Q3/2022"/>
    <s v="Myös luonnollisille henkilöille"/>
    <s v="Taloustilanne voi mahdollisesti osoittautua esteeksi"/>
    <m/>
    <x v="0"/>
    <s v="Liikenne- ja viestintäministeriö"/>
    <s v=""/>
  </r>
  <r>
    <s v="Palvelut"/>
    <s v="Plupaus_2021_Tulli.xlsx"/>
    <s v="Tulli"/>
    <s v="Lupa palautustavaran palautusajan pidentämiseen"/>
    <s v="Lupa tullittomaan palautustavaran tuontiin voidaan myöntää kolmen vuoden määräajan päättymisen jälkeen."/>
    <x v="477"/>
    <x v="0"/>
    <x v="2"/>
    <s v="Q4/2021"/>
    <s v="Myös luonnollisille henkilöille"/>
    <m/>
    <m/>
    <x v="0"/>
    <s v="Valtiovarainministeriö"/>
    <s v=""/>
  </r>
  <r>
    <s v="Palvelut"/>
    <s v="Plupaus_2021_Tulli.xlsx"/>
    <s v="Tulli"/>
    <s v="Lupa passitusilmoituksen pienemmän sisällön käyttöön"/>
    <s v="Lentoyhtiöt, varustamot ja rautatieyhtiöt voivat käyttää paperipohjaista passitusmenettelyä."/>
    <x v="478"/>
    <x v="0"/>
    <x v="1"/>
    <m/>
    <s v="Vain elinkeinotoimintaa harjoittaville"/>
    <m/>
    <m/>
    <x v="0"/>
    <s v="Valtiovarainministeriö"/>
    <s v=""/>
  </r>
  <r>
    <s v="Palvelut"/>
    <s v="Plupaus_2021_Tulli.xlsx"/>
    <s v="Tulli"/>
    <s v="Lupa sisäisen jalostusmenettelyn käyttöön"/>
    <s v="Yritys voi tuoda unioniin tavaroita jalostettavaksi ilman, että niihin sovelletaan tuontitullia, maksuja tai kauppapoliittisia toimenpiteitä."/>
    <x v="479"/>
    <x v="0"/>
    <x v="1"/>
    <m/>
    <s v="Vain elinkeinotoimintaa harjoittaville"/>
    <m/>
    <m/>
    <x v="0"/>
    <s v="Valtiovarainministeriö"/>
    <s v=""/>
  </r>
  <r>
    <s v="Palvelut"/>
    <s v="Plupaus_2021_Tulli.xlsx"/>
    <s v="Tulli"/>
    <s v="Lupa tavaroiden väliaikaiseen varastointiin"/>
    <s v="Yritys ei maksa varastointimenettelyssä olevista tavaroista tullia eikä veroja ja ne voivat odottaa tuonnissa tarvittavia lupia ja lisenssejä."/>
    <x v="480"/>
    <x v="0"/>
    <x v="1"/>
    <m/>
    <s v="Vain elinkeinotoimintaa harjoittaville"/>
    <m/>
    <m/>
    <x v="0"/>
    <s v="Valtiovarainministeriö"/>
    <s v=""/>
  </r>
  <r>
    <s v="Palvelut"/>
    <s v="Plupaus_2021_Tulli.xlsx"/>
    <s v="Tulli"/>
    <s v="Lupa tietyn käyttötarkoituksen menettelyn käyttöön"/>
    <s v="Yritys voi tuoda tavaroita unionin tullialueelle edullisella tullikohtelulla tiettyyn käyttötarkoitukseen."/>
    <x v="481"/>
    <x v="0"/>
    <x v="2"/>
    <s v="Q4/2021"/>
    <s v="Vain elinkeinotoimintaa harjoittaville"/>
    <m/>
    <m/>
    <x v="0"/>
    <s v="Valtiovarainministeriö"/>
    <s v=""/>
  </r>
  <r>
    <s v="Palvelut"/>
    <s v="PLupaus_Valvira_2021.xlsx"/>
    <s v="Valvira"/>
    <s v="Lupa toimia raskauden keskeyttämissairaalana"/>
    <s v="Lupaa toimia raskauden keskeyttämissairaalana haetaan Valviralta."/>
    <x v="482"/>
    <x v="0"/>
    <x v="3"/>
    <s v="Q4/2022"/>
    <s v="Vain elinkeinotoimintaa harjoittaville"/>
    <m/>
    <m/>
    <x v="0"/>
    <s v="Sosiaali- ja terveysministeriö"/>
    <s v=""/>
  </r>
  <r>
    <s v="Palvelut"/>
    <s v="Plupaus_2021_Tulli.xlsx"/>
    <s v="Tulli"/>
    <s v="Lupa tulliselvitykseen kirjanpitoon tehtävällä merkinnällä"/>
    <s v="Tulli-ilmoitus voidaan tehdä kirjanpitomerkinnällä yrityksen omassa kirjanpidossa ja antaa myöhemmin täydentävä ilmoitus."/>
    <x v="483"/>
    <x v="0"/>
    <x v="1"/>
    <m/>
    <s v="Vain elinkeinotoimintaa harjoittaville"/>
    <m/>
    <m/>
    <x v="0"/>
    <s v="Valtiovarainministeriö"/>
    <s v=""/>
  </r>
  <r>
    <s v="Palvelut"/>
    <s v="PLupaus_Valvira_2021.xlsx"/>
    <s v="Valvira"/>
    <s v="Lupa tuottaa yksityisiä sosiaalihuollon palveluja"/>
    <s v="Valvira myöntää luvan yksityisille ympärivuorokautisten sosiaalihuollon palvelujen tuottajille, jos ne toimivat usean aluehallintoviraston alueella."/>
    <x v="484"/>
    <x v="0"/>
    <x v="5"/>
    <m/>
    <s v="Vain elinkeinotoimintaa harjoittaville"/>
    <m/>
    <m/>
    <x v="0"/>
    <s v="Sosiaali- ja terveysministeriö"/>
    <s v=""/>
  </r>
  <r>
    <s v="Palvelut"/>
    <s v="PLupaus_Valvira_2021.xlsx"/>
    <s v="Valvira"/>
    <s v="Lupa tuottaa yksityisiä terveydenhuollon palveluja"/>
    <s v="Valvira myöntää toimintaluvan yksityisille terveydenhuollon palvelujen tuottajille, jos ne toimivat usean aluehallintoviraston alueella."/>
    <x v="485"/>
    <x v="0"/>
    <x v="5"/>
    <m/>
    <s v="Vain elinkeinotoimintaa harjoittaville"/>
    <m/>
    <m/>
    <x v="0"/>
    <s v="Sosiaali- ja terveysministeriö"/>
    <s v=""/>
  </r>
  <r>
    <s v="Palvelut"/>
    <s v="Plupaus_2021_Tulli.xlsx"/>
    <s v="Tulli"/>
    <s v="Lupa ulkoisen jalostusmenettelyn käyttöön"/>
    <s v="Ulkoisessa jalostusmenettelyssä olleet tavarat voi tuoda maahan kokonaan tai osittain tuontitullitta."/>
    <x v="486"/>
    <x v="0"/>
    <x v="1"/>
    <m/>
    <s v="Vain elinkeinotoimintaa harjoittaville"/>
    <m/>
    <m/>
    <x v="0"/>
    <s v="Valtiovarainministeriö"/>
    <s v=""/>
  </r>
  <r>
    <s v="Palvelut"/>
    <s v="Plupaus_2021_Tulli.xlsx"/>
    <s v="Tulli"/>
    <s v="Lupa valtuutetun antajan asemaan"/>
    <s v="Yritys voi itse vahvistaa tavaroiden unioniaseman."/>
    <x v="487"/>
    <x v="0"/>
    <x v="1"/>
    <m/>
    <s v="Vain elinkeinotoimintaa harjoittaville"/>
    <m/>
    <m/>
    <x v="0"/>
    <s v="Valtiovarainministeriö"/>
    <s v=""/>
  </r>
  <r>
    <s v="Palvelut"/>
    <s v="Plupaus_2021_Tulli.xlsx"/>
    <s v="Tulli"/>
    <s v="Lupa valtuutetun vastaanottajan asemaan"/>
    <s v="Yritys voi ottaa vastaan T- tai TIR-passituksella saapuvaa tavaraa tulli- tai väliaikaiseen varastoonsa."/>
    <x v="488"/>
    <x v="0"/>
    <x v="1"/>
    <m/>
    <s v="Vain elinkeinotoimintaa harjoittaville"/>
    <m/>
    <m/>
    <x v="0"/>
    <s v="Valtiovarainministeriö"/>
    <s v=""/>
  </r>
  <r>
    <s v="Palvelut"/>
    <s v="Plupaus_2021_Tulli.xlsx"/>
    <s v="Tulli"/>
    <s v="Lupa väliaikaisen maahantuonnin menettelyn käyttöön"/>
    <s v="Yritys voi tuoda unioniin tavaroita väliaikaisesti ilman, että niihin sovelletaan tuontitullia, maksuja tai kauppapoliittisia toimenpiteitä."/>
    <x v="489"/>
    <x v="0"/>
    <x v="2"/>
    <s v="Q4/2021"/>
    <s v="Vain elinkeinotoimintaa harjoittaville"/>
    <m/>
    <m/>
    <x v="0"/>
    <s v="Valtiovarainministeriö"/>
    <s v=""/>
  </r>
  <r>
    <s v="Palvelut"/>
    <s v="Plupaus_2021_Tulli.xlsx"/>
    <s v="Tulli"/>
    <s v="Lupa yksinkertaistetun ilmoitusmenettelyn käyttöön"/>
    <s v="Yritys voi asettaa tavaroita tullimenettelyyn yksinkertaistetulla ilmoituksella."/>
    <x v="490"/>
    <x v="0"/>
    <x v="1"/>
    <m/>
    <s v="Vain elinkeinotoimintaa harjoittaville"/>
    <m/>
    <m/>
    <x v="0"/>
    <s v="Valtiovarainministeriö"/>
    <s v=""/>
  </r>
  <r>
    <s v="Palvelut"/>
    <s v="Plupaus_2021_Tulli.xlsx"/>
    <s v="Tulli"/>
    <s v="Lupa yksityiseen, I tyypin tai II tyypin tullivarastoon"/>
    <s v="Yritys ei maksa varastointimenettelyssä olevista tavaroista tullia eikä veroja ja ne voivat odottaa tuonnissa tarvittavia lupia ja lisenssejä."/>
    <x v="491"/>
    <x v="0"/>
    <x v="1"/>
    <m/>
    <s v="Vain elinkeinotoimintaa harjoittaville"/>
    <m/>
    <m/>
    <x v="0"/>
    <s v="Valtiovarainministeriö"/>
    <s v=""/>
  </r>
  <r>
    <s v="Palvelut"/>
    <s v="Palvelulupaus2021_PV.XLSX"/>
    <s v="Puolustusvoimat"/>
    <s v="Lupahallinnon asiointipalvelut"/>
    <s v="Aluehallintolain alaisten lupien sekä PV:n vierailulupien hakeminen"/>
    <x v="492"/>
    <x v="0"/>
    <x v="0"/>
    <s v="Myöhemmin"/>
    <s v="Myös luonnollisille henkilöille"/>
    <s v="Osin edellyttää hallinnollista käsittelyä useiden viranomaisten toimesta, johon ei ole teknistä toteutusta tarjolla. Tuotannossa olevan järjestelmän audtioinnin mahdollisuuksista sopiminen G15Valtori TUVE-yksikön kanssa"/>
    <m/>
    <x v="0"/>
    <s v="Puolustusministeriö"/>
    <s v=""/>
  </r>
  <r>
    <s v="Palvelut"/>
    <s v="ASHA-#407866-v1-Plupaus_2021_Maanmittauslaitos_xlsx.XLSX"/>
    <s v="Maanmittauslaitos"/>
    <s v="Luvanvaraiset paikkatietoaineistopalvelut"/>
    <s v="Käyttäjä voi ladata tiedostoina paikkatietoaineistoja jotka eivät ole avoimia."/>
    <x v="493"/>
    <x v="3"/>
    <x v="3"/>
    <s v="Myöhemmin"/>
    <s v="Vain elinkeinotoimintaa harjoittaville"/>
    <s v="Odottaa sopimushallinnan digitalisoinnin toteutusta"/>
    <m/>
    <x v="0"/>
    <s v="Maa- ja metsätalousministeriö"/>
    <s v=""/>
  </r>
  <r>
    <s v="Palvelut"/>
    <s v="Traficom_Digipalvelulupaus_2021.XLSX"/>
    <s v="Liikenne- ja viestintävirasto TRAFICOM"/>
    <s v="Erivapaushakemus miehityksestä poikkeamiseksi"/>
    <s v="Hakemus tehdään aina kirjallisesti. Traficom voi myöntää erivapauden pakottavista syistä ja vain kansi- tai konepäällystön toimiin. Henkilöllä on oltava riittävä pätevyys toimen turvalliseksi hoitamiseksi eikä menettely saa aiheuttaa vaaraa ihmishengelle, omaisuudelle tai ympäristölle."/>
    <x v="494"/>
    <x v="0"/>
    <x v="3"/>
    <s v="Myöhemmin"/>
    <s v="Vain elinkeinotoimintaa harjoittaville"/>
    <s v="Vähäinen käyttöaste todennäköinen"/>
    <m/>
    <x v="0"/>
    <s v="Liikenne- ja viestintäministeriö"/>
    <s v=""/>
  </r>
  <r>
    <s v="Palvelut"/>
    <s v="Traficom_Digipalvelulupaus_2021.XLSX"/>
    <s v="Liikenne- ja viestintävirasto TRAFICOM"/>
    <s v="Ilmailulääketieteen keskuksen toimiluvan hakeminen toimintaa aloitettaessa ja toiminnan, tilojen tai henkilöstön muuttuessa lupa-/ilmoitus ilmailuregulaation mukaisesti"/>
    <s v="Toimiluvan myöntäminen"/>
    <x v="494"/>
    <x v="0"/>
    <x v="3"/>
    <s v="Myöhemmin"/>
    <s v="Vain elinkeinotoimintaa harjoittaville"/>
    <s v="Toimilupaa koskevia hakemuksia ja muutosilmoituksia tehdään niin harvoin, ettei niitä ole tarkoituksenmukaista jatkossakaan digitalisoida"/>
    <m/>
    <x v="0"/>
    <s v="Liikenne- ja viestintäministeriö"/>
    <s v=""/>
  </r>
  <r>
    <s v="Palvelut"/>
    <s v="Palvelulupaus_2021_Verohallinto.xlsx"/>
    <s v="Verohallinto"/>
    <s v="Lähdeverokorttihakemus - ulkomainen yritys tai yhteisö"/>
    <s v="Ulkomainen yritys tai yhteisö hakee lähdeverokorttia Suomesta saamaansa tuloa varten paperilomakkeella. Lähetä hakemus lomakkeessa mainittuun osoitteeseen. Voit myös viedä hakemuksen mihin tahansa Verohallinnon toimipisteeseen."/>
    <x v="495"/>
    <x v="1"/>
    <x v="0"/>
    <m/>
    <s v="Vain elinkeinotoimintaa harjoittaville"/>
    <s v="Nykyään vain paperilomake mahdollinen.  Jatkokehityksen osalta edellytyksenä viestinvaihdon mahdollistaminen palvelussa ja ulkomaisen yrityksen vahvan tunnistautumisen mahdollistaminen laajemmin."/>
    <m/>
    <x v="0"/>
    <s v="Valtiovarainministeriö"/>
    <s v=""/>
  </r>
  <r>
    <s v="Palvelut"/>
    <s v="Palvelulupaus_2021_Verohallinto.xlsx"/>
    <s v="Verohallinto"/>
    <s v="Lähdeveron palautushakemus - ulkomainen yhteisö"/>
    <s v="Ulkomainen yhteisö voi hakea takaisin Suomessa liikaa tai aiheettomasti perittyä lähdeveroa. Verohallinnon sähköisen asiointipalvelun kautta voi jättää lähdeveron palautushakemuksia osinko-, korko- ja roljaltituloista. Ulkomainen yhteisö voi hyödyntää Finnish Authenticator -tunnistuspalvelua."/>
    <x v="496"/>
    <x v="1"/>
    <x v="1"/>
    <m/>
    <s v="Vain elinkeinotoimintaa harjoittaville"/>
    <m/>
    <m/>
    <x v="0"/>
    <s v="Valtiovarainministeriö"/>
    <s v=""/>
  </r>
  <r>
    <s v="Palvelut"/>
    <s v="Plupaus_THL_2021.xlsx"/>
    <s v="Terveyden ja hyvinvoinnin laitos (THL)"/>
    <s v="Lähisuhdeväkivallan auttava puhelin -Nollalinjan tuottamisesta maksettava korvaus"/>
    <s v="Valtakunnallinen auttava puhelin kaikille, jotka kokevat lähisuhdeväkivaltaa tai sen uhkaa. Nollalinja on auttava puhelin kaikille, jotka ovat läheisessä ihmissuhteessaan kokeneet väkivaltaa tai sen uhkaa. THL jakaa valtionavustusta ko. palvelun tuottajalle."/>
    <x v="497"/>
    <x v="6"/>
    <x v="2"/>
    <s v="Myöhemmin"/>
    <s v="Myös luonnollisille henkilöille"/>
    <s v="Odottaa VM:llä käynnissä olevaa valtionavustusten digitalisaatiohanketta"/>
    <m/>
    <x v="0"/>
    <s v="Sosiaali- ja terveysministeriö"/>
    <s v=""/>
  </r>
  <r>
    <s v="Palvelut"/>
    <s v="Plupaus_ARA_2021.xlsx"/>
    <s v="Asumisen rahoitus- ja kehittämiskeskus"/>
    <s v="Lähiöavustus"/>
    <s v="Avustuksen hakupalvelu"/>
    <x v="498"/>
    <x v="6"/>
    <x v="5"/>
    <m/>
    <s v="Vain elinkeinotoimintaa harjoittaville"/>
    <m/>
    <m/>
    <x v="0"/>
    <s v="Ympäristöministeriö"/>
    <s v=""/>
  </r>
  <r>
    <s v="Palvelut"/>
    <s v="RUOKAVIRASTO-#1460879-v1-Palvelulupaus_2021_Ruokavirasto.XLSX"/>
    <s v="Ruokavirasto"/>
    <s v="Lääkeala"/>
    <s v="Lääkkeiden myyntiluvan haltijan on lakisääteisesti haettava erävapautus. Myyntiluvan haltijan tulee lähettää asiakirjat sähköpostilla Ruokavirastoon. Lääkealan toimijat ja muut EU-viranomaiset edellyttävät perinteisiä allekirjoituksia Ruokaviraston myöntämiin viranomaistodistuksiin, jonka vuoksi asiointia ei pystytä digitalisoimaan tällä hetkellä enempää. Toteutuksen nykyinen taso on riittävä."/>
    <x v="499"/>
    <x v="0"/>
    <x v="2"/>
    <m/>
    <s v="Vain elinkeinotoimintaa harjoittaville"/>
    <m/>
    <s v=""/>
    <x v="0"/>
    <s v="Maa- ja metsätalousministeriö"/>
    <s v=""/>
  </r>
  <r>
    <s v="Palvelut"/>
    <s v="Plupaus_2021_Kansaneläkelaitos.xlsx"/>
    <s v="Kansaneläkelaitos"/>
    <s v="Lääkeosto- ja tilitystietojen vastaanottopalvelu"/>
    <s v="Apteekki lähettää toimitetun oston tiedot vastaanottopalveluun sekä  kuukausitilityksen yhteenvedon."/>
    <x v="500"/>
    <x v="6"/>
    <x v="1"/>
    <m/>
    <s v="Vain elinkeinotoimintaa harjoittaville"/>
    <m/>
    <m/>
    <x v="0"/>
    <s v="Eduskunta"/>
    <s v=""/>
  </r>
  <r>
    <s v="Palvelut"/>
    <s v="Traficom_Digipalvelulupaus_2021.XLSX"/>
    <s v="Liikenne- ja viestintävirasto TRAFICOM"/>
    <s v="Lääketieteellisen kelpoisuustodistusten käsittely"/>
    <s v="Lääketieteellisten kelpoisuustodistusten laatiminen, käsittely, auditointi ja valvonta ilmailulääketieteen keskuksille ja ilmailulääkäreille"/>
    <x v="501"/>
    <x v="0"/>
    <x v="4"/>
    <m/>
    <s v="Myös luonnollisille henkilöille"/>
    <m/>
    <m/>
    <x v="0"/>
    <s v="Liikenne- ja viestintäministeriö"/>
    <s v=""/>
  </r>
  <r>
    <s v="Palvelut"/>
    <s v="Plupaus_2021_Kansaneläkelaitos.xlsx"/>
    <s v="Kansaneläkelaitos"/>
    <s v="Lääkeyritysten asiointipalvelu"/>
    <s v="Lääkeyritykset ilmoittavat palvelussa lääkevaihtoon ja viitehintajärjestelmän hintailmoitusmenettelyyn kuuluvien lääkevalmisteiden hinnat neljännesvuosittain."/>
    <x v="502"/>
    <x v="4"/>
    <x v="7"/>
    <m/>
    <s v="Vain elinkeinotoimintaa harjoittaville"/>
    <m/>
    <m/>
    <x v="0"/>
    <s v="Eduskunta"/>
    <s v=""/>
  </r>
  <r>
    <s v="Palvelut"/>
    <s v="Plupaus_2021_Sosiaali- ja terveysmnist.xlsx"/>
    <s v="Sosiaali- ja terveysministeriö"/>
    <s v="Lääkkeiden hintalautakunnan asiointipalvelu"/>
    <s v="Elinkeinonharjoittaja voi käyttää sähköistä asiointipalvelua lääkkeiden, perusvoiteiden ja kliinisten ravintovalmisteiden korvattavuus- ja hintahakemuksien sekä korvattavien valmisteiden ilmoituksiin. Elinkeinonharjoittaja voi antaa asiointipalvelussa suostumuksensa sähköiseen asiointiin, jolloin yhteydenpito yrityksen ja lääkkeiden hintalautakunnan välillä tapahtuu asiointipalvelun kautta. Asiointipalvelu edellyttää vahvaa tunnistautumista. Elinkeinonharjoittajan on valtuutettava haluamansa henkilöt tai yritykset asioimaan puolestaan asiointipalveluissa. Asiointi voidaan käynnistää sähköisessä asiointipalvelussa."/>
    <x v="503"/>
    <x v="0"/>
    <x v="6"/>
    <m/>
    <s v="Vain elinkeinotoimintaa harjoittaville"/>
    <m/>
    <s v="Sairausvakuutuslaki (1224/2004)"/>
    <x v="0"/>
    <s v="Sosiaali- ja terveysministeriö"/>
    <s v=""/>
  </r>
  <r>
    <s v="Palvelut"/>
    <s v="Plupaus_2021_Tukes.xlsx"/>
    <s v="Turvallisuus- ja kemikaalivirasto (Tukes)"/>
    <s v="Maa- ja biokaasulupa"/>
    <s v="Maa- ja biokaasukohteen rakentamislupa"/>
    <x v="504"/>
    <x v="0"/>
    <x v="5"/>
    <m/>
    <s v="Vain elinkeinotoimintaa harjoittaville"/>
    <m/>
    <m/>
    <x v="0"/>
    <s v="Työ- ja elinkeinoministeriö"/>
    <s v=""/>
  </r>
  <r>
    <s v="Palvelut"/>
    <s v="Plupaus_2021_Turun kaupunki.xlsx"/>
    <s v="Turun kaupunki"/>
    <s v="Kioskipaikat"/>
    <s v="Kioskipaikat ovat jäätelön, grillituotteiden tai muiden elintarvikkeiden myyntiin tarkoitettuja myyntipaikkoja."/>
    <x v="467"/>
    <x v="0"/>
    <x v="3"/>
    <m/>
    <s v="Vain elinkeinotoimintaa harjoittaville"/>
    <s v="Pieni volyyminen palvelu (pitkät useiden vuosien mittaiset vuokrasopimukset, 1 kpl 2021)"/>
    <m/>
    <x v="1"/>
    <s v="Varsinais-Suomi"/>
    <s v="yli 100 000"/>
  </r>
  <r>
    <s v="Palvelut"/>
    <s v="PLupaus_Pyhäjärvi_2021.xlsx"/>
    <s v="Pyhäjärven kaupunki"/>
    <s v="Myyntipaikkojen vuokraus torilla"/>
    <m/>
    <x v="505"/>
    <x v="0"/>
    <x v="3"/>
    <s v="Q4/2022"/>
    <s v="Myös luonnollisille henkilöille"/>
    <m/>
    <m/>
    <x v="1"/>
    <s v="Pohjois-Pohjanmaa"/>
    <s v="alle 6001"/>
  </r>
  <r>
    <s v="Palvelut"/>
    <s v="PLupaus_Helsinginkaupunki_2021.xlsx"/>
    <s v="Helsingin kaupunki"/>
    <s v="Myyntitila liikkeen edustalla"/>
    <s v="Voit käyttää liikkeen edustan jalkakäytävää esittely- ja myyntitoimintaan ilman kaupungin lupaa tietyin ehdoin. Myyntitilan ulottuessa kauemmaksi kuin 80 senttimetriä kiinteistön seinästä tarvitset myyntitoiminnalle luvan."/>
    <x v="506"/>
    <x v="0"/>
    <x v="2"/>
    <m/>
    <m/>
    <m/>
    <m/>
    <x v="1"/>
    <s v="Uusimaa"/>
    <s v="yli 100 000"/>
  </r>
  <r>
    <s v="Palvelut"/>
    <s v="Plupaus_ALAVUS_2020.xlsx"/>
    <s v="Alavuden kaupunki"/>
    <s v="Hakemus nikotiinivalmiesteiden myyntiin"/>
    <m/>
    <x v="507"/>
    <x v="0"/>
    <x v="0"/>
    <s v="Myöhemmin"/>
    <m/>
    <s v="Valviran aikatauista riippuvainen toteutus"/>
    <s v="Lääkelaki (395/1987)"/>
    <x v="1"/>
    <s v="Pohjois-Pohjanmaa"/>
    <s v="alle 6001"/>
  </r>
  <r>
    <s v="Palvelut"/>
    <s v="PLupaus_Helsinginkaupunki_2021.xlsx"/>
    <s v="Helsingin kaupunki"/>
    <s v="Nikotiinivalmisteiden vähittäismyyntilupa"/>
    <s v="Nikotiinivalmisteiden vähittäismyyntilupa sekä tukkumyynti-ilmoitus"/>
    <x v="507"/>
    <x v="0"/>
    <x v="2"/>
    <m/>
    <m/>
    <m/>
    <s v="Lääkelaki (395/1987)"/>
    <x v="1"/>
    <s v="Uusimaa"/>
    <s v="yli 100 000"/>
  </r>
  <r>
    <s v="Palvelut"/>
    <s v="Plupaus_2021_Jyväskylän kaupunki_2021.xlsx"/>
    <s v="Jyväskylän kaupunki"/>
    <s v="KRP - Ympäristöterveydenhuolto: Itsehoitoon tarkoitettujen nikotiinivalmisteiden vähittäismyyntilupa"/>
    <s v="Hakemus itsehoitoon tarkoitetujen nikotiinivalmisteiden vähittäismyynnille"/>
    <x v="507"/>
    <x v="0"/>
    <x v="2"/>
    <s v="Q4/2022"/>
    <s v="Vain elinkeinotoimintaa harjoittaville"/>
    <m/>
    <s v="Lääkelaki (395/1987)"/>
    <x v="1"/>
    <s v="Keski-Suomi"/>
    <s v="yli 100 000"/>
  </r>
  <r>
    <s v="Palvelut"/>
    <s v="Plupaus_Kuopio_2021.xlsx"/>
    <s v="Kuopion kaupunki"/>
    <s v="Nikotiinivalmisteiden vähittäismyyntilupa"/>
    <s v="Kuopion kaupungin alueen nikotiinivalmisteiden myyntilupahakemukset käsittelee Kuopion kaupungin ympäristöterveydenhuolto."/>
    <x v="507"/>
    <x v="0"/>
    <x v="2"/>
    <s v="Q4/2022"/>
    <s v="Vain elinkeinotoimintaa harjoittaville"/>
    <m/>
    <s v="Lääkelaki (395/1987)"/>
    <x v="1"/>
    <s v="Pohjois-Savo"/>
    <s v="yli 100 000"/>
  </r>
  <r>
    <s v="Palvelut"/>
    <s v="PLupaus_Porvoonkaupunki_2021.xlsx"/>
    <s v="Porvoon kaupunki"/>
    <s v="Itsehoitoon tarkoitettujen nikotiinivalmisteiden vähittäismyyntilupa"/>
    <s v="Lääkelain 54 a §:ssä tarkoitettua lupaa nikotiinikorvaushoitovalmisteiden vähittäismyyntiin voi hakea ympäristöterveydenhuollosta."/>
    <x v="507"/>
    <x v="0"/>
    <x v="2"/>
    <s v="Myöhemmin"/>
    <s v="Vain elinkeinotoimintaa harjoittaville"/>
    <s v="Digitalisoinnin kehittäminen valtion tietojärjestelmässä on riippuvainen valtion panostuksista."/>
    <s v="Lääkelaki (395/1987)"/>
    <x v="1"/>
    <s v="Uusimaa"/>
    <s v="40 001 - 100 000"/>
  </r>
  <r>
    <s v="Palvelut"/>
    <s v="PLupaus_Pyhäjärvi_2021.xlsx"/>
    <s v="Pyhäjärven kaupunki"/>
    <s v="Itsehoitoon tarkoitettujen nikotiinivalmisteiden vähittäismyyntilupa"/>
    <m/>
    <x v="507"/>
    <x v="0"/>
    <x v="0"/>
    <s v="Q4/2022"/>
    <s v="Vain elinkeinotoimintaa harjoittaville"/>
    <m/>
    <s v="Lääkelaki (395/1987)"/>
    <x v="1"/>
    <s v="Pohjois-Pohjanmaa"/>
    <s v="alle 6001"/>
  </r>
  <r>
    <s v="Palvelut"/>
    <s v="Plupaus_2021_Ranuan kunta_V2.xlsx"/>
    <s v="Ranuan kunta"/>
    <s v="Nikotiinivalmisteiden vähittäismyyntilupa"/>
    <s v="Ohjeet, lomakkeet ja yhteystiedot"/>
    <x v="507"/>
    <x v="0"/>
    <x v="5"/>
    <m/>
    <s v="Vain elinkeinotoimintaa harjoittaville"/>
    <m/>
    <s v="Lääkelaki (395/1987)"/>
    <x v="1"/>
    <s v="Lappi"/>
    <s v="alle 6001"/>
  </r>
  <r>
    <s v="Palvelut"/>
    <s v="Plupaus_2021_Rovaniemi (1).xlsx"/>
    <s v="Rovaniemen kaupunki"/>
    <s v="Nikotiinivalmisteiden vähittäismyyntilupa"/>
    <s v="Lääkelain 54 a §:n mukaista lupaa itsehoitoon tarkoitettujen nikotiinivalmisteiden vähittäismyyntiin haetaan Rovaniemen, Ranuan, Pellon, Ylitornion ja Kolarin kuntien alueella Rovakaaren ympäristöterveydenhuollosta."/>
    <x v="507"/>
    <x v="0"/>
    <x v="2"/>
    <s v="Myöhemmin?"/>
    <s v="Vain elinkeinotoimintaa harjoittaville"/>
    <m/>
    <s v="Lääkelaki (395/1987)"/>
    <x v="1"/>
    <s v="Lappi"/>
    <s v="40 001 - 100 000"/>
  </r>
  <r>
    <s v="Palvelut"/>
    <s v="Plupaus_2021_Turun kaupunki.xlsx"/>
    <s v="Turun kaupunki"/>
    <s v="Itsehoitoon tarkoitettujen nikotiinivalmisteiden vähittäismyyntilupa"/>
    <s v="Lääkelain 54 a §:ssä tarkoitettua lupaa nikotiinikorvaushoitovalmisteiden vähittäismyyntiin haetaan ympäristöterveydenhuollosta. (NIKOTIINIPURKAT JA- LAASTARIT = KORVAUSHOITO)"/>
    <x v="507"/>
    <x v="0"/>
    <x v="2"/>
    <s v="Myöhemmin"/>
    <s v="Vain elinkeinotoimintaa harjoittaville"/>
    <s v="Valviran/Fimean kehitystyö järjestelmää varten"/>
    <s v="Lääkelaki (395/1987)"/>
    <x v="1"/>
    <s v="Varsinais-Suomi"/>
    <s v="yli 100 000"/>
  </r>
  <r>
    <s v="Palvelut"/>
    <s v="PLupaus_Vaasa_2021.xlsx"/>
    <s v="Vaasan kaupunki"/>
    <s v="Nikotiinivalmisteiden vähittäismyyntilupa"/>
    <s v="Nikotiinivalmisteiden myyntiin tarvittavan lupahakemuksen käsittely"/>
    <x v="507"/>
    <x v="0"/>
    <x v="5"/>
    <m/>
    <s v="Vain elinkeinotoimintaa harjoittaville"/>
    <m/>
    <s v="Lääkelaki (395/1987)"/>
    <x v="1"/>
    <s v="Pohjanmaa"/>
    <s v="40 001 - 100 000"/>
  </r>
  <r>
    <s v="Palvelut"/>
    <s v="Plupaus_2021_Rovaniemi (1).xlsx"/>
    <s v="Rovaniemen kaupunki"/>
    <s v="Oikeus päästä Yrityspalvelusetelirekisteriin"/>
    <s v="Kaupunki myöntää oikeuden toimia palvelusetelituottajana. Setelin saanut yritys käyttää palveluseteliä ostaakseen palveluita toimintansa kehittämiseksi. Palvelu ostetaan setelillä yritykseltä, jonka kaupunki on hyväksynyt palvelusetelituottajaksi. Käytetään rivillä 58 myönnettyä seteliä."/>
    <x v="508"/>
    <x v="0"/>
    <x v="2"/>
    <s v="Q4/2020"/>
    <s v="Vain elinkeinotoimintaa harjoittaville"/>
    <m/>
    <m/>
    <x v="1"/>
    <s v="Lappi"/>
    <s v="40 001 - 100 000"/>
  </r>
  <r>
    <s v="Palvelut"/>
    <s v="PLupaus_Porvoonkaupunki_2021.xlsx"/>
    <s v="Porvoon kaupunki"/>
    <s v="Tonttien luovutus"/>
    <s v="Tontteja myydään ja vuokrataan yksityisille ja yrityksille"/>
    <x v="509"/>
    <x v="0"/>
    <x v="5"/>
    <s v="Q4/2021"/>
    <s v="Myös luonnollisille henkilöille"/>
    <s v="Konseptoitu toimintamalli"/>
    <m/>
    <x v="1"/>
    <s v="Uusimaa"/>
    <s v="40 001 - 100 000"/>
  </r>
  <r>
    <s v="Palvelut"/>
    <s v="RUOKAVIRASTO-#1460879-v1-Palvelulupaus_2021_Ruokavirasto.XLSX"/>
    <s v="Ruokavirasto"/>
    <s v="Maaseudun kehittäminen - Ympäristönhoito"/>
    <s v="Toimija hakee julkista rahoitusta tulevalle ympäristöhoito hankkeelle. Mikäli tuottavuusrahaa saadaan, palvelu  siirretään Hyrrä-asiointipalveluun, jolloin digiaste on 1.1. Palvelu voi myös tässä yhteydessä siirtyä MMM/LVO:n alaisuuteen. Palvelu on suunnattu yhteisöille."/>
    <x v="510"/>
    <x v="5"/>
    <x v="0"/>
    <s v="Q4/2022"/>
    <s v="Myös luonnollisille henkilöille"/>
    <m/>
    <s v=""/>
    <x v="0"/>
    <s v="Maa- ja metsätalousministeriö"/>
    <s v=""/>
  </r>
  <r>
    <s v="Palvelut"/>
    <s v="RUOKAVIRASTO-#1460879-v1-Palvelulupaus_2021_Ruokavirasto.XLSX"/>
    <s v="Ruokavirasto"/>
    <s v="Maaseutulinjan tukimaksujen perintä"/>
    <s v="EU:n osittain tai kokonaan rahoittamien tukien perintätoimet ja maksukyvyttömyysasioiden hoitaminen"/>
    <x v="511"/>
    <x v="6"/>
    <x v="0"/>
    <s v="Myöhemmin"/>
    <s v="Myös luonnollisille henkilöille"/>
    <m/>
    <m/>
    <x v="0"/>
    <s v="Maa- ja metsätalousministeriö"/>
    <s v=""/>
  </r>
  <r>
    <s v="Palvelut"/>
    <s v="Plupaus_2021_Jyväskylän kaupunki_2021.xlsx"/>
    <s v="Jyväskylän kaupunki"/>
    <s v="KRP - Pysäköintiluvat yrityksille ja yhdistyksille"/>
    <s v="Huolto- tai muiden pysäköintilupien hakeminen"/>
    <x v="512"/>
    <x v="0"/>
    <x v="5"/>
    <m/>
    <s v="Myös luonnollisille henkilöille"/>
    <m/>
    <m/>
    <x v="1"/>
    <s v="Keski-Suomi"/>
    <s v="yli 100 000"/>
  </r>
  <r>
    <s v="Palvelut"/>
    <s v="Plupaus_2021_Oulun kaupunki.xlsx"/>
    <s v="Oulun kaupunki"/>
    <s v="Huoltopysäköintilupa ja -tunnus"/>
    <s v="Yritys tai yhteisö voi lunastaa ajoneuvoon kaupungin huoltopysäköintitunnuksen."/>
    <x v="512"/>
    <x v="0"/>
    <x v="3"/>
    <s v="Q1/2022"/>
    <s v="Vain elinkeinotoimintaa harjoittaville"/>
    <m/>
    <m/>
    <x v="1"/>
    <s v="Pohjois-Pohjanmaa"/>
    <s v="yli 100 000"/>
  </r>
  <r>
    <s v="Palvelut"/>
    <s v="PLupaus_Porvoonkaupunki_2021.xlsx"/>
    <s v="Porvoon kaupunki"/>
    <s v="Pysäköintiluvat yrityksille ja viranomaisille"/>
    <s v="Pysäköintiluvat yrityksille ja viranomaisille kaupungin aikarajoitetuilla pysäköintialueilla"/>
    <x v="512"/>
    <x v="0"/>
    <x v="5"/>
    <m/>
    <s v="Vain elinkeinotoimintaa harjoittaville"/>
    <m/>
    <m/>
    <x v="1"/>
    <s v="Uusimaa"/>
    <s v="40 001 - 100 000"/>
  </r>
  <r>
    <s v="Palvelut"/>
    <s v="Plupaus_2021_Rovaniemi (1).xlsx"/>
    <s v="Rovaniemen kaupunki"/>
    <s v="Pysäköintiluvat"/>
    <s v="Yrityspysäköintilupa, päiväpysäköintilupa, aluepysäköintilupa. Kaupungin palvelupiste Osviitasta voi ostaa alue-, vuorokausi- ja yrityspysäköintilupia kaupungin hallinnoimille pysäköintialueille."/>
    <x v="512"/>
    <x v="0"/>
    <x v="3"/>
    <s v="Myöhemmin"/>
    <s v="Myös luonnollisille henkilöille"/>
    <m/>
    <m/>
    <x v="1"/>
    <s v="Lappi"/>
    <s v="40 001 - 100 000"/>
  </r>
  <r>
    <s v="Palvelut"/>
    <s v="RUOKAVIRASTO-#1460879-v1-Palvelulupaus_2021_Ruokavirasto.XLSX"/>
    <s v="Ruokavirasto"/>
    <s v="Maaseudun kehittämistuet"/>
    <s v="Toimija hakee julkista rahoitusta tulevalle kehittämisen hankkeelle. Palvelu ollut aikaisemmin digiaste 1:ssä, mutta osapalveluksi pilottitukena mukaan tullut Kertakorvaustuen paperihakemus pudottaa digiasteen 0.3:een"/>
    <x v="513"/>
    <x v="6"/>
    <x v="0"/>
    <s v="Myöhemmin"/>
    <s v="Myös luonnollisille henkilöille"/>
    <s v="Tavoite tultaneen saavuttamaan Q1/2023"/>
    <s v="Laki maatalouden tukien toimeenpanosta (192/2013)"/>
    <x v="0"/>
    <s v="Maa- ja metsätalousministeriö"/>
    <s v=""/>
  </r>
  <r>
    <s v="Palvelut"/>
    <s v="RUOKAVIRASTO-#1460879-v1-Palvelulupaus_2021_Ruokavirasto.XLSX"/>
    <s v="Ruokavirasto"/>
    <s v="Maaseudun yritystuet"/>
    <s v="Toimija hakee julkista rahoitusta tulevalle yritystukihankkeelle."/>
    <x v="513"/>
    <x v="6"/>
    <x v="5"/>
    <m/>
    <s v="Myös luonnollisille henkilöille"/>
    <m/>
    <s v="Laki maatalouden tukien toimeenpanosta (192/2013)"/>
    <x v="0"/>
    <s v="Maa- ja metsätalousministeriö"/>
    <s v=""/>
  </r>
  <r>
    <s v="Palvelut"/>
    <s v="Plupaus_2021_Turun kaupunki.xlsx"/>
    <s v="Turun kaupunki"/>
    <s v="Pysäköintiluvat yrityksille ja viranomaisille"/>
    <s v="Pysäköintiluvat yrityksille ja viranomaisille kaupungin aikarajoitetuilla pysäköintialueilla"/>
    <x v="512"/>
    <x v="0"/>
    <x v="2"/>
    <m/>
    <s v="Vain elinkeinotoimintaa harjoittaville"/>
    <s v="Pieni volyyminen palvelu"/>
    <m/>
    <x v="1"/>
    <s v="Varsinais-Suomi"/>
    <s v="yli 100 000"/>
  </r>
  <r>
    <s v="Palvelut"/>
    <s v="Plupaus_2021_Rovaniemi (1).xlsx"/>
    <s v="Rovaniemen kaupunki"/>
    <s v="Oikaisuvaatimus pysäköinninvalvojalle"/>
    <s v="Oikaisuvaatimus pysäköintivirhemaksusta Rovaniemen kaupungin pysäköintialueilla. Tästä olemassa sähköinen lomake, mutta ei voi lisätä liitettä."/>
    <x v="303"/>
    <x v="0"/>
    <x v="5"/>
    <m/>
    <s v="Myös luonnollisille henkilöille"/>
    <m/>
    <s v="Laki pysäköinninvalvonnasta (727/2011)"/>
    <x v="1"/>
    <s v="Lappi"/>
    <s v="40 001 - 100 000"/>
  </r>
  <r>
    <s v="Palvelut"/>
    <s v="PLupaus_Helsinginkaupunki_2021.xlsx"/>
    <s v="Helsingin kaupunki"/>
    <s v="Purkamislupa ja purkamisilmoitus"/>
    <s v="Rakennuksen tai sen osan purkamiseen asemakaava-alueella haetaan rakennusvalvonnalta purkamislupa. Lupa tarvitaan myös asemakaava-alueen ulkopuolella, jos alueella on voimassa rakennuskielto asemakaavan laatimiseksi tai jos yleiskaavassa niin määrätään. Purkamisluvan voi hakea erikseen tai rakennusluvan yhteydessä. Jos purkamislupaa ei tarvita, niin purkamisesta pitää tehdä purkamisilmoitus rakennusvalvontaan 30 päivää ennen purkamistöiden aloittamista. Perustellusta syystä rakennusvalvonta voi vaatia purkamisluvan hakemista ennen purkamisen aloittamispäivää."/>
    <x v="514"/>
    <x v="0"/>
    <x v="5"/>
    <m/>
    <s v="Myös luonnollisille henkilöille"/>
    <m/>
    <s v="Maankäyttö- ja rakennuslaki (132/1999)"/>
    <x v="1"/>
    <s v="Uusimaa"/>
    <s v="yli 100 000"/>
  </r>
  <r>
    <s v="Palvelut"/>
    <s v="Plupaus_2021_Jyväskylän kaupunki_2021.xlsx"/>
    <s v="Jyväskylän kaupunki"/>
    <s v="KRP - Rakennuslupa: Rakennuksen purkaminen"/>
    <s v="Rakennuslupahakemus rakennuksen purkamiselle"/>
    <x v="514"/>
    <x v="0"/>
    <x v="5"/>
    <m/>
    <s v="Myös luonnollisille henkilöille"/>
    <m/>
    <s v="Maankäyttö- ja rakennuslaki (132/1999)"/>
    <x v="1"/>
    <s v="Keski-Suomi"/>
    <s v="yli 100 000"/>
  </r>
  <r>
    <s v="Palvelut"/>
    <s v="PLupaus_Jämsä_2021.xlsx"/>
    <s v="Jämsän kaupunki"/>
    <s v="Rakennuksen purkamislupa"/>
    <s v="Asiakas hakee lupaa lupapiste.fi palvelun kautta"/>
    <x v="514"/>
    <x v="0"/>
    <x v="6"/>
    <s v="Myöhemmin"/>
    <s v="Myös luonnollisille henkilöille"/>
    <m/>
    <s v="Maankäyttö- ja rakennuslaki (132/1999)"/>
    <x v="1"/>
    <s v="Keski-Suomi"/>
    <s v="20 001 - 40 000"/>
  </r>
  <r>
    <s v="Palvelut"/>
    <s v="Plupaus_Kankaanpään kaupunki_2020.xlsx"/>
    <s v="Kankaanpään kaupunki"/>
    <s v="Purkamislupa"/>
    <s v="Rakennuksen tai sen osan purkamiseen tarvitaan lupa asemakaava-alueella"/>
    <x v="514"/>
    <x v="0"/>
    <x v="0"/>
    <s v="Q4/2021"/>
    <s v="Myös luonnollisille henkilöille"/>
    <m/>
    <s v="Maankäyttö- ja rakennuslaki (132/1999)"/>
    <x v="1"/>
    <s v="Satakunta"/>
    <s v="10 001 - 20 000"/>
  </r>
  <r>
    <s v="Palvelut"/>
    <s v="Plupaus_Kuopio_2021.xlsx"/>
    <s v="Kuopion kaupunki"/>
    <s v="Purkamislupa"/>
    <s v="Rakennuksen purkamiseen tarvittava lupa"/>
    <x v="514"/>
    <x v="0"/>
    <x v="5"/>
    <m/>
    <s v="Myös luonnollisille henkilöille"/>
    <m/>
    <s v="Maankäyttö- ja rakennuslaki (132/1999)"/>
    <x v="1"/>
    <s v="Pohjois-Savo"/>
    <s v="yli 100 000"/>
  </r>
  <r>
    <s v="Palvelut"/>
    <s v="Plupaus_2021_Oulun kaupunki.xlsx"/>
    <s v="Oulun kaupunki"/>
    <s v="Purkamislupa"/>
    <s v="Rakennuksen tai sen osan purkamiseen tarvitaan lupa asemakaava-alueella ja alueilla, joissa on rakennuskielto tai yleiskaavan määräys asiasta."/>
    <x v="514"/>
    <x v="0"/>
    <x v="6"/>
    <m/>
    <s v="Myös luonnollisille henkilöille"/>
    <s v="Vaaditaan valtakirja toisen asioinnin puolesta"/>
    <s v="Maankäyttö- ja rakennuslaki (132/1999)"/>
    <x v="1"/>
    <s v="Pohjois-Pohjanmaa"/>
    <s v="yli 100 000"/>
  </r>
  <r>
    <s v="Palvelut"/>
    <s v="Plupaus_2021_Pielaveden kunta.xlsx"/>
    <s v="Pielaveden kunta"/>
    <s v="Purkamislupa"/>
    <s v="Rakennuksen tai sen osan purkamiseen tarvitaan lupa asemakaava-alueella ja alueilla, joissa on rakennuskielto tai yleiskaavan määräys asiasta."/>
    <x v="514"/>
    <x v="0"/>
    <x v="2"/>
    <s v="Myöhemmin"/>
    <s v="Myös luonnollisille henkilöille"/>
    <s v="Ohjelmistotoimittajasta johtuvat syyt"/>
    <s v="Maankäyttö- ja rakennuslaki (132/1999)"/>
    <x v="1"/>
    <s v="Pohjois-Savo"/>
    <s v="alle 6001"/>
  </r>
  <r>
    <s v="Palvelut"/>
    <s v="PLupaus_Porvoonkaupunki_2021.xlsx"/>
    <s v="Porvoon kaupunki"/>
    <s v="Purkamislupa"/>
    <s v="Rakennuksen tai sen osan purkamiseen tarvitaan lupa asemakaava-alueella ja alueilla, joissa on rakennuskielto tai yleiskaavan määräys asiasta."/>
    <x v="514"/>
    <x v="0"/>
    <x v="5"/>
    <m/>
    <s v="Myös luonnollisille henkilöille"/>
    <m/>
    <s v="Maankäyttö- ja rakennuslaki (132/1999)"/>
    <x v="1"/>
    <s v="Uusimaa"/>
    <s v="40 001 - 100 000"/>
  </r>
  <r>
    <s v="Palvelut"/>
    <s v="PLupaus_Pyhäjärvi_2021.xlsx"/>
    <s v="Pyhäjärven kaupunki"/>
    <s v="Purkamislupa"/>
    <m/>
    <x v="514"/>
    <x v="0"/>
    <x v="6"/>
    <m/>
    <s v="Myös luonnollisille henkilöille"/>
    <m/>
    <s v="Maankäyttö- ja rakennuslaki (132/1999)"/>
    <x v="1"/>
    <s v="Pohjois-Pohjanmaa"/>
    <s v="alle 6001"/>
  </r>
  <r>
    <s v="Palvelut"/>
    <s v="PLupaus_Pyhäjärvi_2021.xlsx"/>
    <s v="Pyhäjärven kaupunki"/>
    <s v="Purkuilmoitus"/>
    <m/>
    <x v="514"/>
    <x v="0"/>
    <x v="6"/>
    <m/>
    <s v="Myös luonnollisille henkilöille"/>
    <m/>
    <s v="Maankäyttö- ja rakennuslaki (132/1999)"/>
    <x v="1"/>
    <s v="Pohjois-Pohjanmaa"/>
    <s v="alle 6001"/>
  </r>
  <r>
    <s v="Palvelut"/>
    <s v="Plupaus_2021_Ranuan kunta_V2.xlsx"/>
    <s v="Ranuan kunta"/>
    <s v="Rakennuksen purkamislupa"/>
    <s v="Ohjeet, lomakkeet ja yhteystiedot"/>
    <x v="514"/>
    <x v="0"/>
    <x v="5"/>
    <m/>
    <s v="Myös luonnollisille henkilöille"/>
    <m/>
    <s v="Maankäyttö- ja rakennuslaki (132/1999)"/>
    <x v="1"/>
    <s v="Lappi"/>
    <s v="alle 6001"/>
  </r>
  <r>
    <s v="Palvelut"/>
    <s v="PLupaus_Ruokolahden kunta_2021.xlsx"/>
    <s v="Ruokolahden kunta"/>
    <s v="Rakennuksen purkamislupa"/>
    <s v="Lupapiste.fi"/>
    <x v="514"/>
    <x v="0"/>
    <x v="5"/>
    <m/>
    <s v="Myös luonnollisille henkilöille"/>
    <m/>
    <s v="Maankäyttö- ja rakennuslaki (132/1999)"/>
    <x v="1"/>
    <s v="Etelä-Karjala"/>
    <s v="alle 6001"/>
  </r>
  <r>
    <s v="Palvelut"/>
    <s v="Plupaus_2021_Turun kaupunki.xlsx"/>
    <s v="Turun kaupunki"/>
    <s v="Purkamislupa"/>
    <s v="Rakennuksen tai sen osan purkamiseen tarvitaan lupa asemakaava-alueella ja alueilla, joissa on rakennuskielto tai yleiskaavan määräys asiasta."/>
    <x v="514"/>
    <x v="0"/>
    <x v="5"/>
    <m/>
    <s v="Myös luonnollisille henkilöille"/>
    <m/>
    <s v="Maankäyttö- ja rakennuslaki (132/1999)"/>
    <x v="1"/>
    <s v="Varsinais-Suomi"/>
    <s v="yli 100 000"/>
  </r>
  <r>
    <s v="Palvelut"/>
    <s v="Plupaus_2021_Utajärven kunta.xlsx"/>
    <s v="Utajärven kunta"/>
    <s v="Purkamislupa"/>
    <s v="Asemakaava-alueella sijaitsevan rakennuksen tai sen osan purkamiseen tarvitaan purkamislupa. Luvasta päättää kunnan rakennusvalvonta."/>
    <x v="514"/>
    <x v="0"/>
    <x v="5"/>
    <m/>
    <s v="Myös luonnollisille henkilöille"/>
    <m/>
    <s v="Maankäyttö- ja rakennuslaki (132/1999)"/>
    <x v="1"/>
    <s v="Pohjois-Pohjanmaa"/>
    <s v="alle 6001"/>
  </r>
  <r>
    <s v="Palvelut"/>
    <s v="PLupaus_Vaasa_2021.xlsx"/>
    <s v="Vaasan kaupunki"/>
    <s v="Rakennuksen purkamislupa"/>
    <s v="Rakennuksen purkamislupaa voi hakea sähköisessä palvelussa, epermit."/>
    <x v="514"/>
    <x v="0"/>
    <x v="5"/>
    <m/>
    <s v="Myös luonnollisille henkilöille"/>
    <m/>
    <s v="Maankäyttö- ja rakennuslaki (132/1999)"/>
    <x v="1"/>
    <s v="Pohjanmaa"/>
    <s v="40 001 - 100 000"/>
  </r>
  <r>
    <s v="Palvelut"/>
    <s v="Plupaus_2021_Ylöjärven kaupunki.xlsx"/>
    <s v="Ylöjärven kaupunki"/>
    <s v="Purkulupa"/>
    <s v="Purkulupa hakemuksineen hoidetaan kokonaisuudessaan Lupapiste -palvelussa&quot;&quot;"/>
    <x v="514"/>
    <x v="0"/>
    <x v="7"/>
    <m/>
    <s v="Myös luonnollisille henkilöille"/>
    <m/>
    <s v="Maankäyttö- ja rakennuslaki (132/1999)"/>
    <x v="1"/>
    <s v="Pirkanmaa"/>
    <s v="20 001 - 40 000"/>
  </r>
  <r>
    <s v="Palvelut"/>
    <s v="Palvelulupaus_2021_Verohallinto.xlsx"/>
    <s v="Verohallinto"/>
    <s v="Maatalouden energiatuotteiden valmisteveron palautus"/>
    <s v="Yritykset ja yhteisöt voivat hakea maatalouden energiatuotteiden valmisteveron palautusta OmaVerossa tai ilmoitin.fi:ssä."/>
    <x v="515"/>
    <x v="1"/>
    <x v="1"/>
    <m/>
    <s v="Vain elinkeinotoimintaa harjoittaville"/>
    <m/>
    <m/>
    <x v="0"/>
    <s v="Valtiovarainministeriö"/>
    <s v=""/>
  </r>
  <r>
    <s v="Palvelut"/>
    <s v="Plupaus_ALAVUS_2020.xlsx"/>
    <s v="Alavuden kaupunki"/>
    <s v="Rakennusluvat"/>
    <s v="Rskennuslupa haetaan lupapiste.fi -palvelusta"/>
    <x v="304"/>
    <x v="0"/>
    <x v="1"/>
    <m/>
    <s v="Myös luonnollisille henkilöille"/>
    <m/>
    <s v="Maankäyttö- ja rakennuslaki (132/1999)"/>
    <x v="1"/>
    <s v="Pohjois-Pohjanmaa"/>
    <s v="alle 6001"/>
  </r>
  <r>
    <s v="Palvelut"/>
    <s v="PLupaus_Helsinginkaupunki_2021.xlsx"/>
    <s v="Helsingin kaupunki"/>
    <s v="Rakennelman rakentaminen"/>
    <s v="Katoksen, vajan, kioskin tai vastaavan rakennelman rakentamiseen tarvitaan toimenpidelupa, jos toimenpiteellä on vaikutusta luonnonoloihin, ympäröivän alueen maankäyttöön tai kaupunki- tai maisemakuvaan. Lupaa ei tarvita yhden pientalotontille rakennettavan korkeintaan 20 m2:n suuruisen piharakennelman rakentamiseen."/>
    <x v="304"/>
    <x v="0"/>
    <x v="4"/>
    <m/>
    <s v="Myös luonnollisille henkilöille"/>
    <m/>
    <s v="Maankäyttö- ja rakennuslaki (132/1999)"/>
    <x v="1"/>
    <s v="Uusimaa"/>
    <s v="yli 100 000"/>
  </r>
  <r>
    <s v="Palvelut"/>
    <s v="PLupaus_Helsinginkaupunki_2021.xlsx"/>
    <s v="Helsingin kaupunki"/>
    <s v="Rakennuksen korjaaminen ja/tai muuttaminen"/>
    <s v="Rakennuslupa tarvitaan sellaiseen korjaus- ja muutostyöhön, joka on verrattavissa rakennuksen rakentamiseen tai laajentamiseen tai joka lisää kerrosalaan laskettavaa tilaa. Rakennuslupa tarvitaan myös, jos toimenpiteillä on vaikutusta rakennuksen käyttäjien turvallisuuteen tai terveyteen. Samoin lupa tarvitaan rakennuksen tai sen osan käyttötarkoituksen muuttamiseen."/>
    <x v="304"/>
    <x v="0"/>
    <x v="4"/>
    <m/>
    <s v="Myös luonnollisille henkilöille"/>
    <m/>
    <s v="Maankäyttö- ja rakennuslaki (132/1999)"/>
    <x v="1"/>
    <s v="Uusimaa"/>
    <s v="yli 100 000"/>
  </r>
  <r>
    <s v="Palvelut"/>
    <s v="PLupaus_Helsinginkaupunki_2021.xlsx"/>
    <s v="Helsingin kaupunki"/>
    <s v="Rakennuksen laajentaminen"/>
    <s v="Rakennuksen uusille laajennuksille sekä kerrosalan lisäämiselle olemassa olevan rakennuksen sisällä on haettava rakennuslupa. Laajennuksiin kuuluvat muun muassa: - ullakkorakentaminen - kerrosalaan laskettavan tilan lisääminen rakennuksen kellariin - puolilämpimät viherhuoneet"/>
    <x v="304"/>
    <x v="0"/>
    <x v="4"/>
    <m/>
    <s v="Myös luonnollisille henkilöille"/>
    <m/>
    <s v="Maankäyttö- ja rakennuslaki (132/1999)"/>
    <x v="1"/>
    <s v="Uusimaa"/>
    <s v="yli 100 000"/>
  </r>
  <r>
    <s v="Palvelut"/>
    <s v="PLupaus_Helsinginkaupunki_2021.xlsx"/>
    <s v="Helsingin kaupunki"/>
    <s v="Poikkeaminen asemakaavasta"/>
    <s v="Kiinteistön omistaja tai haltija voi hakea poikkeamista asemakaavasta"/>
    <x v="304"/>
    <x v="0"/>
    <x v="2"/>
    <m/>
    <s v="Myös luonnollisille henkilöille"/>
    <m/>
    <s v="Maankäyttö- ja rakennuslaki (132/1999)"/>
    <x v="1"/>
    <s v="Uusimaa"/>
    <s v="yli 100 000"/>
  </r>
  <r>
    <s v="Palvelut"/>
    <s v="PLupaus_Helsinginkaupunki_2021.xlsx"/>
    <s v="Helsingin kaupunki"/>
    <s v="Vastaavan työnjohtajan hyväksyminen"/>
    <m/>
    <x v="304"/>
    <x v="0"/>
    <x v="2"/>
    <m/>
    <s v="Myös luonnollisille henkilöille"/>
    <m/>
    <s v="Maankäyttö- ja rakennuslaki (132/1999)"/>
    <x v="1"/>
    <s v="Uusimaa"/>
    <s v="yli 100 000"/>
  </r>
  <r>
    <s v="Palvelut"/>
    <s v="PLupaus_Helsinginkaupunki_2021.xlsx"/>
    <s v="Helsingin kaupunki"/>
    <s v="Linjasaneeraus"/>
    <s v="Linjasaneeraus eli putkiremontti on normaali kiinteistön kunnossapitoon kuuluva toimenpide, jossa uusitaan tai kunnostetaan talon vesi- ja viemärijärjestelmä. Remontille tulee hakea lupa."/>
    <x v="304"/>
    <x v="0"/>
    <x v="2"/>
    <m/>
    <m/>
    <m/>
    <s v="Maankäyttö- ja rakennuslaki (132/1999)"/>
    <x v="1"/>
    <s v="Uusimaa"/>
    <s v="yli 100 000"/>
  </r>
  <r>
    <s v="Palvelut"/>
    <s v="PLupaus_Helsinginkaupunki_2021.xlsx"/>
    <s v="Helsingin kaupunki"/>
    <s v="Piirustusten tarkastaminen"/>
    <s v="Pääpiirrustukset hyväksytään ja muut toimitetaan"/>
    <x v="304"/>
    <x v="0"/>
    <x v="2"/>
    <m/>
    <m/>
    <m/>
    <s v="Maankäyttö- ja rakennuslaki (132/1999)"/>
    <x v="1"/>
    <s v="Uusimaa"/>
    <s v="yli 100 000"/>
  </r>
  <r>
    <s v="Palvelut"/>
    <s v="PLupaus_Helsinginkaupunki_2021.xlsx"/>
    <s v="Helsingin kaupunki"/>
    <s v="Märkätilamuutosten rakennuslupa"/>
    <s v="Kylpyhuone, sauna ja suihkuhuone ovat kaikki märkätiloja. Osa niiden remonteista on luvanvaraisia."/>
    <x v="304"/>
    <x v="0"/>
    <x v="2"/>
    <m/>
    <m/>
    <m/>
    <s v="Maankäyttö- ja rakennuslaki (132/1999)"/>
    <x v="1"/>
    <s v="Uusimaa"/>
    <s v="yli 100 000"/>
  </r>
  <r>
    <s v="Palvelut"/>
    <s v="Plupaus_2021_Huittisten kaupunki.xlsx"/>
    <s v="Huittisten kaupunki"/>
    <s v="Lupapiste"/>
    <s v="Sähköinen lupapiste kattaa rakennus- ja toimenpidelupien, toimenpideilmoitusten sekä poikkeamispäätösten hakemisen."/>
    <x v="304"/>
    <x v="0"/>
    <x v="5"/>
    <m/>
    <s v="Myös luonnollisille henkilöille"/>
    <m/>
    <s v="Maankäyttö- ja rakennuslaki (132/1999)"/>
    <x v="1"/>
    <s v="Satakunta"/>
    <s v="10 001 - 20 000"/>
  </r>
  <r>
    <s v="Palvelut"/>
    <s v="Plupaus_2021_Jyväskylän kaupunki_2021.xlsx"/>
    <s v="Jyväskylän kaupunki"/>
    <s v="KRP - Poikkeamispäätös (MRL 171)"/>
    <s v="Lupa kaavasta tai määräyksistä poikkeavalle rakentamiselle"/>
    <x v="304"/>
    <x v="0"/>
    <x v="5"/>
    <m/>
    <s v="Myös luonnollisille henkilöille"/>
    <m/>
    <s v="Maankäyttö- ja rakennuslaki (132/1999)"/>
    <x v="1"/>
    <s v="Keski-Suomi"/>
    <s v="yli 100 000"/>
  </r>
  <r>
    <s v="Palvelut"/>
    <s v="Plupaus_2021_Jyväskylän kaupunki_2021.xlsx"/>
    <s v="Jyväskylän kaupunki"/>
    <s v="KRP - Rakennuslupa: Käyttötarkoituksen muutos"/>
    <s v="Rakennuslupahakemus kantavan tai paloa osastoivan rakenteen muutokselle"/>
    <x v="304"/>
    <x v="0"/>
    <x v="5"/>
    <m/>
    <s v="Myös luonnollisille henkilöille"/>
    <m/>
    <s v="Maankäyttö- ja rakennuslaki (132/1999)"/>
    <x v="1"/>
    <s v="Keski-Suomi"/>
    <s v="yli 100 000"/>
  </r>
  <r>
    <s v="Palvelut"/>
    <s v="Plupaus_2021_Jyväskylän kaupunki_2021.xlsx"/>
    <s v="Jyväskylän kaupunki"/>
    <s v="KRP - Rakennuslupa: Luvan voimassaolon jatkaminen"/>
    <s v="Rakennuslupahakemus luvan voimassaolon jatkamiselle"/>
    <x v="304"/>
    <x v="0"/>
    <x v="5"/>
    <m/>
    <s v="Myös luonnollisille henkilöille"/>
    <m/>
    <s v="Maankäyttö- ja rakennuslaki (132/1999)"/>
    <x v="1"/>
    <s v="Keski-Suomi"/>
    <s v="yli 100 000"/>
  </r>
  <r>
    <s v="Palvelut"/>
    <s v="Plupaus_2021_Jyväskylän kaupunki_2021.xlsx"/>
    <s v="Jyväskylän kaupunki"/>
    <s v="KRP - Rakennuslupa: Muu muutos"/>
    <s v="Rakennuslupahakemus muille muutoksille"/>
    <x v="304"/>
    <x v="0"/>
    <x v="5"/>
    <m/>
    <s v="Myös luonnollisille henkilöille"/>
    <m/>
    <s v="Maankäyttö- ja rakennuslaki (132/1999)"/>
    <x v="1"/>
    <s v="Keski-Suomi"/>
    <s v="yli 100 000"/>
  </r>
  <r>
    <s v="Palvelut"/>
    <s v="Plupaus_2021_Jyväskylän kaupunki_2021.xlsx"/>
    <s v="Jyväskylän kaupunki"/>
    <s v="KRP - Rakennuslupa: Rakennuksen laajennus"/>
    <s v="Rakennuslupahakemus rakennuksen laajennusta varten"/>
    <x v="304"/>
    <x v="0"/>
    <x v="5"/>
    <m/>
    <s v="Myös luonnollisille henkilöille"/>
    <m/>
    <s v="Maankäyttö- ja rakennuslaki (132/1999)"/>
    <x v="1"/>
    <s v="Keski-Suomi"/>
    <s v="yli 100 000"/>
  </r>
  <r>
    <s v="Palvelut"/>
    <s v="Plupaus_2021_Jyväskylän kaupunki_2021.xlsx"/>
    <s v="Jyväskylän kaupunki"/>
    <s v="KRP - Rakennuslupa: Tulisijan tai savuhormin rakentaminen jne."/>
    <s v="Rakennuslupahakemus tulisijan ja savuhoirmin rakentamiselle tai uusimiselle"/>
    <x v="304"/>
    <x v="0"/>
    <x v="5"/>
    <m/>
    <s v="Myös luonnollisille henkilöille"/>
    <m/>
    <s v="Maankäyttö- ja rakennuslaki (132/1999)"/>
    <x v="1"/>
    <s v="Keski-Suomi"/>
    <s v="yli 100 000"/>
  </r>
  <r>
    <s v="Palvelut"/>
    <s v="Plupaus_2021_Jyväskylän kaupunki_2021.xlsx"/>
    <s v="Jyväskylän kaupunki"/>
    <s v="KRP - Rakennuslupa: Uusi rakennus, asuinpientalot jne."/>
    <s v="Rakennuslupahakemus asuinpientaloille, autotalleille, loma-asunnoille, jne."/>
    <x v="304"/>
    <x v="0"/>
    <x v="5"/>
    <m/>
    <s v="Myös luonnollisille henkilöille"/>
    <m/>
    <s v="Maankäyttö- ja rakennuslaki (132/1999)"/>
    <x v="1"/>
    <s v="Keski-Suomi"/>
    <s v="yli 100 000"/>
  </r>
  <r>
    <s v="Palvelut"/>
    <s v="Plupaus_2021_Jyväskylän kaupunki_2021.xlsx"/>
    <s v="Jyväskylän kaupunki"/>
    <s v="KRP - Rakennuslupa: Uusi rakennus, kerrotalo jne."/>
    <s v="Rakennuslupahakemus kerrostaloille, teollisuushalleille jne."/>
    <x v="304"/>
    <x v="0"/>
    <x v="5"/>
    <m/>
    <s v="Myös luonnollisille henkilöille"/>
    <m/>
    <s v="Maankäyttö- ja rakennuslaki (132/1999)"/>
    <x v="1"/>
    <s v="Keski-Suomi"/>
    <s v="yli 100 000"/>
  </r>
  <r>
    <s v="Palvelut"/>
    <s v="PLupaus_Jämsä_2021.xlsx"/>
    <s v="Jämsän kaupunki"/>
    <s v="Kaavoitus- poikkeamislupa"/>
    <s v="Asiakas hakee lupaa lupapiste.fi palvelun kautta"/>
    <x v="304"/>
    <x v="0"/>
    <x v="6"/>
    <s v="Myöhemmin"/>
    <s v="Myös luonnollisille henkilöille"/>
    <m/>
    <s v="Maankäyttö- ja rakennuslaki (132/1999)"/>
    <x v="1"/>
    <s v="Keski-Suomi"/>
    <s v="20 001 - 40 000"/>
  </r>
  <r>
    <s v="Palvelut"/>
    <s v="PLupaus_Jämsä_2021.xlsx"/>
    <s v="Jämsän kaupunki"/>
    <s v="Rakennuslupa"/>
    <s v="Asiakas hakee lupaa lupapiste.fi palvelun kautta"/>
    <x v="304"/>
    <x v="0"/>
    <x v="6"/>
    <s v="Myöhemmin"/>
    <s v="Myös luonnollisille henkilöille"/>
    <m/>
    <s v="Maankäyttö- ja rakennuslaki (132/1999)"/>
    <x v="1"/>
    <s v="Keski-Suomi"/>
    <s v="20 001 - 40 000"/>
  </r>
  <r>
    <s v="Palvelut"/>
    <s v="PLupaus_Jämsä_2021.xlsx"/>
    <s v="Jämsän kaupunki"/>
    <s v="Toimenpidelupa"/>
    <s v="Asiakas hakee lupaa lupapiste.fi palvelun kautta"/>
    <x v="304"/>
    <x v="0"/>
    <x v="6"/>
    <s v="Myöhemmin"/>
    <s v="Myös luonnollisille henkilöille"/>
    <m/>
    <s v="Maankäyttö- ja rakennuslaki (132/1999)"/>
    <x v="1"/>
    <s v="Keski-Suomi"/>
    <s v="20 001 - 40 000"/>
  </r>
  <r>
    <s v="Palvelut"/>
    <s v="Plupaus_Kankaanpään kaupunki_2020.xlsx"/>
    <s v="Kankaanpään kaupunki"/>
    <s v="Rakennuslupa"/>
    <s v="Lupaa tarvitaan rakentamiseen, laajentamiseen, merkittäviin korjaustöihin ja käyttötarkoituksen muutokseen."/>
    <x v="304"/>
    <x v="0"/>
    <x v="0"/>
    <s v="Q4/2021"/>
    <s v="Myös luonnollisille henkilöille"/>
    <m/>
    <s v="Maankäyttö- ja rakennuslaki (132/1999)"/>
    <x v="1"/>
    <s v="Satakunta"/>
    <s v="10 001 - 20 000"/>
  </r>
  <r>
    <s v="Palvelut"/>
    <s v="Plupaus_2021_Kirkkonummi.xlsx"/>
    <s v="Kirkkonummen kunta"/>
    <s v="Yrityksille suunnatut lupapalvelut/ viranomaisluvat (Lupapiste.fi)"/>
    <s v="Rakentamisen luvat, ympäristöluvat, yleisten alueiden väliaikaiseen  käyttöön liittyvät luvat"/>
    <x v="304"/>
    <x v="0"/>
    <x v="5"/>
    <m/>
    <s v="Myös luonnollisille henkilöille"/>
    <s v="Yrittäjien digiosaaminen"/>
    <s v="Maankäyttö- ja rakennuslaki (132/1999)"/>
    <x v="1"/>
    <s v="Uusimaa"/>
    <s v="20 001 - 40 000"/>
  </r>
  <r>
    <s v="Palvelut"/>
    <s v="Plupaus_Kuopio_2021.xlsx"/>
    <s v="Kuopion kaupunki"/>
    <s v="Rakennuslupapalvelut"/>
    <s v="Rakennuksen rakentamiseen, laajentamiseen tai muuhun rakennukseen kohdistuvan luvanvaraisen toimenpiteen lupa"/>
    <x v="304"/>
    <x v="0"/>
    <x v="5"/>
    <m/>
    <s v="Myös luonnollisille henkilöille"/>
    <m/>
    <s v="Maankäyttö- ja rakennuslaki (132/1999)"/>
    <x v="1"/>
    <s v="Pohjois-Savo"/>
    <s v="yli 100 000"/>
  </r>
  <r>
    <s v="Palvelut"/>
    <s v="Plupaus_2021_Laukaan kunta.xlsx"/>
    <s v="Laukaan kunta"/>
    <s v="Rakennusvalvonnan palvelut"/>
    <s v="Rakennusvalvonnasta voi hakea sähköisesti lupia asiointipalvelun kautta (Trimble eServices)."/>
    <x v="304"/>
    <x v="0"/>
    <x v="6"/>
    <s v="Myöhemmin"/>
    <s v="Myös luonnollisille henkilöille"/>
    <s v="Määrät niin pieniä, ettei omia sovelluksia ole taloudellisesti järkevä toteuttaa."/>
    <s v="Maankäyttö- ja rakennuslaki (132/1999)"/>
    <x v="1"/>
    <s v="Keski-Suomi"/>
    <s v="10 001 - 20 000"/>
  </r>
  <r>
    <s v="Palvelut"/>
    <s v="Plupaus_2021_Lieksan kaupunki.xlsx"/>
    <s v="Lieksan kaupunki"/>
    <s v="Rakennusvalvonnan luvat"/>
    <m/>
    <x v="304"/>
    <x v="0"/>
    <x v="1"/>
    <m/>
    <s v="Myös luonnollisille henkilöille"/>
    <m/>
    <s v="Maankäyttö- ja rakennuslaki (132/1999)"/>
    <x v="1"/>
    <s v="Pohjois-Karjala"/>
    <s v="10 001 - 20 000"/>
  </r>
  <r>
    <s v="Palvelut"/>
    <s v="Plupaus_Mikkeli_2020.xlsx"/>
    <s v="Mikkelin kaupunki"/>
    <s v="Rakennuslupa ja poikkeamishakemukset"/>
    <s v="Käsitellään lupapiste.fi -palvelun kautta, johon käyttäjä tunnistautuu sähköisesti. Kokonaan sähköinen palveluprosessi. Vastuualue: Rakennusvalvonta"/>
    <x v="304"/>
    <x v="0"/>
    <x v="5"/>
    <m/>
    <m/>
    <m/>
    <s v="Maankäyttö- ja rakennuslaki (132/1999)"/>
    <x v="1"/>
    <s v="Etelä-Savo"/>
    <s v="40 001 - 100 000"/>
  </r>
  <r>
    <s v="Palvelut"/>
    <s v="Plupaus_Mäntt-Vilppula_2020.xlsx"/>
    <s v="Mänttä-Vilppulan kaupunki"/>
    <s v="Lupapalvelu"/>
    <s v="Erilaisten rakennushankkeiden sähköinen vireille saattaminen."/>
    <x v="304"/>
    <x v="0"/>
    <x v="5"/>
    <m/>
    <s v="Myös luonnollisille henkilöille"/>
    <m/>
    <s v="Maankäyttö- ja rakennuslaki (132/1999)"/>
    <x v="1"/>
    <s v="Pirkanmaa"/>
    <s v="6 001 - 10000"/>
  </r>
  <r>
    <s v="Palvelut"/>
    <s v="Plupaus_Naantalinkaupunki_2020.xlsx"/>
    <s v="Naantalin kaupunki"/>
    <s v="Rakennus- ja toimenpideluvat"/>
    <s v="Rakentamiseen liittyvät luvat, käytössä lupapiste.fi"/>
    <x v="304"/>
    <x v="0"/>
    <x v="5"/>
    <m/>
    <s v="Myös luonnollisille henkilöille"/>
    <m/>
    <s v="Maankäyttö- ja rakennuslaki (132/1999)"/>
    <x v="1"/>
    <s v="Varsinais-Suomi"/>
    <s v="10 001 - 20 000"/>
  </r>
  <r>
    <s v="Palvelut"/>
    <s v="Plupaus_2021_Oulun kaupunki.xlsx"/>
    <s v="Oulun kaupunki"/>
    <s v="Rakennuslupa"/>
    <s v="Rakennusluvat myöntää rakennusvalvonta. Lupaa tarvitaan rakentamiseen, laajentamiseen, merkittäviin korjaustöihin ja käyttötarkoituksen muutokseen."/>
    <x v="304"/>
    <x v="0"/>
    <x v="6"/>
    <m/>
    <m/>
    <s v="Vaaditaan valtakirja toisen asioinnin puolesta"/>
    <s v="Maankäyttö- ja rakennuslaki (132/1999)"/>
    <x v="1"/>
    <s v="Pohjois-Pohjanmaa"/>
    <s v="yli 100 000"/>
  </r>
  <r>
    <s v="Palvelut"/>
    <s v="Plupaus_2021_Paimion kaupunkin vastaus.xlsx"/>
    <s v="Paimion kaupunki"/>
    <s v="Lupapiste.fi"/>
    <m/>
    <x v="304"/>
    <x v="0"/>
    <x v="1"/>
    <m/>
    <s v="Myös luonnollisille henkilöille"/>
    <m/>
    <s v="Maankäyttö- ja rakennuslaki (132/1999)"/>
    <x v="1"/>
    <s v="Varsinais-Suomi"/>
    <s v="10 001 - 20 000"/>
  </r>
  <r>
    <s v="Palvelut"/>
    <s v="Plupaus_2021_Paltamon kunta.xlsx"/>
    <s v="Paltamon kunta"/>
    <s v="Rakennuslupa"/>
    <s v="Rakentamiseen liittyvien hakemusten lupakäsittely Lupapiste-palvelun kautta"/>
    <x v="304"/>
    <x v="0"/>
    <x v="5"/>
    <s v="Myöhemmin"/>
    <s v="Myös luonnollisille henkilöille"/>
    <s v="resurssit"/>
    <s v="Maankäyttö- ja rakennuslaki (132/1999)"/>
    <x v="1"/>
    <s v="Kainuu"/>
    <s v="alle 6001"/>
  </r>
  <r>
    <s v="Palvelut"/>
    <s v="Plupaus_2021_Pielaveden kunta.xlsx"/>
    <s v="Pielaveden kunta"/>
    <s v="Rakennuslupa"/>
    <s v="Rakennusluvat myöntää rakennusvalvonta. Lupaa tarvitaan rakentamiseen, laajentamiseen, merkittäviin korjaustöihin ja käyttötarkoituksen muutokseen."/>
    <x v="304"/>
    <x v="0"/>
    <x v="2"/>
    <s v="Myöhemmin"/>
    <s v="Myös luonnollisille henkilöille"/>
    <s v="Ohjelmistotoimittajasta johtuvat syyt"/>
    <s v="Maankäyttö- ja rakennuslaki (132/1999)"/>
    <x v="1"/>
    <s v="Pohjois-Savo"/>
    <s v="alle 6001"/>
  </r>
  <r>
    <s v="Palvelut"/>
    <s v="PLupaus_Porvoonkaupunki_2021.xlsx"/>
    <s v="Porvoon kaupunki"/>
    <s v="Rakennuslupa"/>
    <s v="Rakennusluvat myöntää rakennusvalvonta. Lupaa tarvitaan rakentamiseen, laajentamiseen, merkittäviin korjaustöihin ja käyttötarkoituksen muutokseen."/>
    <x v="304"/>
    <x v="0"/>
    <x v="5"/>
    <m/>
    <s v="Myös luonnollisille henkilöille"/>
    <m/>
    <s v="Maankäyttö- ja rakennuslaki (132/1999)"/>
    <x v="1"/>
    <s v="Uusimaa"/>
    <s v="40 001 - 100 000"/>
  </r>
  <r>
    <s v="Palvelut"/>
    <s v="PLupaus_Pyhäjärvi_2021.xlsx"/>
    <s v="Pyhäjärven kaupunki"/>
    <s v="Rakennuslupa"/>
    <m/>
    <x v="304"/>
    <x v="0"/>
    <x v="6"/>
    <m/>
    <s v="Myös luonnollisille henkilöille"/>
    <m/>
    <s v="Maankäyttö- ja rakennuslaki (132/1999)"/>
    <x v="1"/>
    <s v="Pohjois-Pohjanmaa"/>
    <s v="alle 6001"/>
  </r>
  <r>
    <s v="Palvelut"/>
    <s v="Plupaus_2021_Raaseporin kaupunki.xlsx"/>
    <s v="Raaseporin kaupunki"/>
    <s v="Rakennusluvat"/>
    <s v="rakentamiseen liittyvä luvitus"/>
    <x v="304"/>
    <x v="0"/>
    <x v="6"/>
    <m/>
    <s v="Myös luonnollisille henkilöille"/>
    <s v="tietokoneyhteyden/osaamisen puute, Lupapiste ohjelma"/>
    <s v="Maankäyttö- ja rakennuslaki (132/1999)"/>
    <x v="1"/>
    <s v="Uusimaa"/>
    <s v="20 001 - 40 000"/>
  </r>
  <r>
    <s v="Palvelut"/>
    <s v="palvelulupaus - elinkeinotoimintaa harjoittaville - VM - kysely.xlsx"/>
    <s v="Raision kaupunki"/>
    <s v="Rakennusluvat"/>
    <s v="Rakentamiseeen liittyvät luvat, käytössä lupapiste.fi"/>
    <x v="304"/>
    <x v="0"/>
    <x v="5"/>
    <m/>
    <s v="Myös luonnollisille henkilöille"/>
    <m/>
    <s v="Maankäyttö- ja rakennuslaki (132/1999)"/>
    <x v="1"/>
    <s v="Varsinais-Suomi"/>
    <s v="20 001 - 40 000"/>
  </r>
  <r>
    <s v="Palvelut"/>
    <s v="RUOKAVIRASTO-#1460879-v1-Palvelulupaus_2021_Ruokavirasto.XLSX"/>
    <s v="Ruokavirasto"/>
    <s v="Makeramaksut"/>
    <s v="Makerasta rahoitettujen menojen maksujen asiatarkastus ja hyväksyntä"/>
    <x v="516"/>
    <x v="6"/>
    <x v="0"/>
    <s v="Myöhemmin"/>
    <s v="Myös luonnollisille henkilöille"/>
    <m/>
    <m/>
    <x v="0"/>
    <s v="Maa- ja metsätalousministeriö"/>
    <s v=""/>
  </r>
  <r>
    <s v="Palvelut"/>
    <s v="Plupaus_2021_KEHA-keskus.xlsx"/>
    <s v="KEHA-keskus"/>
    <s v="Maksatuspalvelut yrityksille"/>
    <s v="ELYn yritystukien maksatusten osalta tavoitetaso 1.1 saavutettu (Eura koskee vain ESR-hankkeita), Tuki2014). Starttirahan ja palkkatuen osalta maksatuksen 0,9 ja tavoite saavutettu 2022 alussa (TE-digi-hankkeen kautta). Kokonaisarvio 1.0. Asiakkaalle on jo sähköinen!"/>
    <x v="517"/>
    <x v="1"/>
    <x v="5"/>
    <s v="Q2/2022"/>
    <s v="Vain elinkeinotoimintaa harjoittaville"/>
    <s v="YA -järjestelmän (KEHA yleinen avustusjärjestelmä) kehityksen riittämätön resursointi, TE-digi TEA osahankkeen toteutuksen suunnittelun ja rahoituksen haasteet. Synkronissa TE-digihankkeen kanssa joka osaltaan aiheuttaa viivästystä myös YA- hankkeelle"/>
    <m/>
    <x v="0"/>
    <s v="Työ- ja elinkeinoministeriö"/>
    <s v=""/>
  </r>
  <r>
    <s v="Palvelut"/>
    <s v="Plupaus_2021_Kansaneläkelaitos.xlsx"/>
    <s v="Kansaneläkelaitos"/>
    <s v="Maksettua maksua koskevat selvittelyt"/>
    <s v="Asiakas selvittää maksettuun maksuun liittyviä yksityiskohtia."/>
    <x v="518"/>
    <x v="6"/>
    <x v="0"/>
    <s v="Myöhemmin"/>
    <s v="Myös luonnollisille henkilöille"/>
    <m/>
    <m/>
    <x v="0"/>
    <s v="Eduskunta"/>
    <s v=""/>
  </r>
  <r>
    <s v="Palvelut"/>
    <s v="Plupaus_2021_Kansaneläkelaitos.xlsx"/>
    <s v="Kansaneläkelaitos"/>
    <s v="Maksuhäiriöilmoitusten ja maksuvaatimusten sähköinen vastaanottaminen pankeista"/>
    <s v="Pankit toimittavat maksuhäiriöilmoituksia ja maksuvaatimuksia sähköisesti."/>
    <x v="519"/>
    <x v="2"/>
    <x v="7"/>
    <m/>
    <s v="Vain elinkeinotoimintaa harjoittaville"/>
    <m/>
    <m/>
    <x v="0"/>
    <s v="Eduskunta"/>
    <s v=""/>
  </r>
  <r>
    <s v="Palvelut"/>
    <s v="Palvelulupaus_2021_Verohallinto.xlsx"/>
    <s v="Verohallinto"/>
    <s v="Maksujärjestelypyyntö"/>
    <s v="Yritys tai yhteisö voi tehdä maksujärjestelypyynnön OmaVerossa."/>
    <x v="520"/>
    <x v="1"/>
    <x v="1"/>
    <m/>
    <s v="Myös luonnollisille henkilöille"/>
    <m/>
    <m/>
    <x v="0"/>
    <s v="Valtiovarainministeriö"/>
    <s v=""/>
  </r>
  <r>
    <s v="Palvelut"/>
    <s v="Plupaus_2021_Tulli.xlsx"/>
    <s v="Tulli"/>
    <s v="Maksunlykkäyksen hakeminen"/>
    <s v="Yritys voi hakea kirjallisesti erityisistä syistä maksunlykkäystä maahantuonnin arvonlisäveron ja tullin maksamiseen sekä valmisteveron maksamiseen."/>
    <x v="521"/>
    <x v="0"/>
    <x v="2"/>
    <s v="Myöhemmin"/>
    <s v="Myös luonnollisille henkilöille"/>
    <m/>
    <m/>
    <x v="0"/>
    <s v="Valtiovarainministeriö"/>
    <s v=""/>
  </r>
  <r>
    <s v="Palvelut"/>
    <s v="Plupaus_2021_Tulli.xlsx"/>
    <s v="Tulli"/>
    <s v="Maksunlykkäyslupa"/>
    <s v="Maksunlykkäysluvan edellytys on yleisvakuuslupa."/>
    <x v="522"/>
    <x v="0"/>
    <x v="1"/>
    <m/>
    <s v="Vain elinkeinotoimintaa harjoittaville"/>
    <m/>
    <m/>
    <x v="0"/>
    <s v="Valtiovarainministeriö"/>
    <s v=""/>
  </r>
  <r>
    <s v="Palvelut"/>
    <s v="Plupaus_2021_Kansaneläkelaitos.xlsx"/>
    <s v="Kansaneläkelaitos"/>
    <s v="Maksusitoumusten laskutus"/>
    <s v="Palveluntuottaja laskuttaa Kelaa maksusitoumuksella tehdyistä ostoista."/>
    <x v="523"/>
    <x v="6"/>
    <x v="6"/>
    <m/>
    <s v="Vain elinkeinotoimintaa harjoittaville"/>
    <s v="Perustoimeentulotuen maksusitoumuslaskut palveluntarjoaja voi toimittaa nykyisin tavanomaisena verkkolaskuna paperilaskun sijaan verkkolaskutusstandardien mukaisesti. Maksusitoumusten laskujen toimittamista varten ei ole tarvetta rakentaa erillistä palvelua."/>
    <m/>
    <x v="0"/>
    <s v="Eduskunta"/>
    <s v=""/>
  </r>
  <r>
    <s v="Palvelut"/>
    <s v="Traficom_Digipalvelulupaus_2021.XLSX"/>
    <s v="Liikenne- ja viestintävirasto TRAFICOM"/>
    <s v="Maksutelevisiopalveluilmoitus"/>
    <s v="Maksutelevisiopalveluja tarjoavan Suomeen sijoittuneen palveluntarjoajan on ennen toiminnan aloittamista tehtävä sähköinen maksutelevisiopalveluilmoitus. Sähköisellä lomakkeella voi myös ilmoittaa aikaisemmassa ilmoituksessa annettuihin tietoihin vaikuttavista toiminnan muutoksista ja toiminnan lopettamisesta.Asiointipalvelun osalta ei ole kehittämistarvetta."/>
    <x v="524"/>
    <x v="1"/>
    <x v="2"/>
    <m/>
    <s v="Vain elinkeinotoimintaa harjoittaville"/>
    <m/>
    <m/>
    <x v="0"/>
    <s v="Liikenne- ja viestintäministeriö"/>
    <s v=""/>
  </r>
  <r>
    <s v="Palvelut"/>
    <s v="Plupaus_2021_Kansaneläkelaitos.xlsx"/>
    <s v="Kansaneläkelaitos"/>
    <s v="Maksuvaatimukset"/>
    <s v="Muiden kuin kuntien maksuvaatimukset Kelaan."/>
    <x v="525"/>
    <x v="6"/>
    <x v="3"/>
    <s v="Myöhemmin"/>
    <s v="Vain elinkeinotoimintaa harjoittaville"/>
    <s v="Digitaalisen palvelun toteutus sovittava yhteistyökumppaneiden kanssa, koska edellyttää digitalisointia myös heillä."/>
    <m/>
    <x v="0"/>
    <s v="Eduskunta"/>
    <s v=""/>
  </r>
  <r>
    <s v="Palvelut"/>
    <s v="Palvelulupaus_2021_Verohallinto.xlsx"/>
    <s v="Verohallinto"/>
    <s v="Maksuviitekysely"/>
    <s v="OmaVerossa on nähtävillä verojenmaksuyhteystiedot: Verohallinnon tilinumerot ja viitenumerot. API rajapinnan kautta voi kysyä maksuviitteitä. Myös kiinteistönvälittäjä voi kysyä asiakkaan puolesta tämän viitenumeroa rajapinnan kautta."/>
    <x v="526"/>
    <x v="3"/>
    <x v="7"/>
    <m/>
    <s v="Myös luonnollisille henkilöille"/>
    <m/>
    <m/>
    <x v="0"/>
    <s v="Valtiovarainministeriö"/>
    <s v=""/>
  </r>
  <r>
    <s v="Palvelut"/>
    <s v="Plupaus_2021_Tukes.xlsx"/>
    <s v="Turvallisuus- ja kemikaalivirasto (Tukes)"/>
    <s v="Malminetsintä-asiointi"/>
    <s v="Haetaan malminetsintälupaa, luvan siirtoa tai tehdään varausilmoitus"/>
    <x v="527"/>
    <x v="0"/>
    <x v="2"/>
    <s v="Q3/2022"/>
    <s v="Vain elinkeinotoimintaa harjoittaville"/>
    <s v="Henkilö- ja raharesurssit. Viraston päässä prosessien monimutkaisuus täytyy huomioida kehittämisessä."/>
    <m/>
    <x v="0"/>
    <s v="Työ- ja elinkeinoministeriö"/>
    <s v=""/>
  </r>
  <r>
    <s v="Palvelut"/>
    <s v="Plupaus_2021_Tulli.xlsx"/>
    <s v="Tulli"/>
    <s v="Manner-Suomi-Ahvenanmaa -kaupan kotitullauslupa"/>
    <s v="Tulli-ilmoitus voidaan tehdä kirjanpitomerkinnällä yrityksen omassa kirjanpidossa ja antaa myöhemmin täydentävä ilmoitus."/>
    <x v="528"/>
    <x v="0"/>
    <x v="2"/>
    <m/>
    <s v="Vain elinkeinotoimintaa harjoittaville"/>
    <s v="Lupatyypin jatko selviää vuoden 2021 aikana, ilmeisesti poistuu."/>
    <m/>
    <x v="0"/>
    <s v="Valtiovarainministeriö"/>
    <s v=""/>
  </r>
  <r>
    <s v="Palvelut"/>
    <s v="Plupaus_BusinessFinland_2021.xlsx"/>
    <s v="Business Finland"/>
    <s v="Marketopportunities"/>
    <s v="Maailman markkinamahdollisuuksien hakupalvelu yrityksille ja organisaatioille. Palvelu sisältää Team Finland globaalin verkoston tuottamia, konkreettisiä myynti mahdollisuuksia (sales opportunities), maaraportteja, sekä future watch -katsauksia."/>
    <x v="529"/>
    <x v="3"/>
    <x v="2"/>
    <s v="Myöhemmin"/>
    <s v="Vain elinkeinotoimintaa harjoittaville"/>
    <s v="Master tiedon hallinta, julkiset hankinnat"/>
    <m/>
    <x v="0"/>
    <s v="Työ- ja elinkeinoministeriö"/>
    <s v=""/>
  </r>
  <r>
    <s v="Palvelut"/>
    <s v="Plupaus_2021_Tukes.xlsx"/>
    <s v="Turvallisuus- ja kemikaalivirasto (Tukes)"/>
    <s v="Markkinoille saatettujen BS-aineiden määrätietojen ilmoittaminen"/>
    <m/>
    <x v="530"/>
    <x v="1"/>
    <x v="5"/>
    <m/>
    <s v="Vain elinkeinotoimintaa harjoittaville"/>
    <m/>
    <m/>
    <x v="0"/>
    <s v="Työ- ja elinkeinoministeriö"/>
    <s v=""/>
  </r>
  <r>
    <s v="Palvelut"/>
    <s v="Plupaus_2021_Tukes.xlsx"/>
    <s v="Turvallisuus- ja kemikaalivirasto (Tukes)"/>
    <s v="Markkinoille saatettujen KS-aineiden määrätietojen ilmoittaminen"/>
    <m/>
    <x v="531"/>
    <x v="1"/>
    <x v="5"/>
    <m/>
    <s v="Vain elinkeinotoimintaa harjoittaville"/>
    <m/>
    <m/>
    <x v="0"/>
    <s v="Työ- ja elinkeinoministeriö"/>
    <s v=""/>
  </r>
  <r>
    <s v="Palvelut"/>
    <s v="Plupaus_2021_Ranuan kunta_V2.xlsx"/>
    <s v="Ranuan kunta"/>
    <s v="Rakennuslupa"/>
    <s v="Ohjeet, lomakkeet ja yhteystiedot"/>
    <x v="304"/>
    <x v="0"/>
    <x v="5"/>
    <m/>
    <s v="Myös luonnollisille henkilöille"/>
    <m/>
    <s v="Maankäyttö- ja rakennuslaki (132/1999)"/>
    <x v="1"/>
    <s v="Lappi"/>
    <s v="alle 6001"/>
  </r>
  <r>
    <s v="Palvelut"/>
    <s v="Plupaus_Rautalampi_2020.xlsx"/>
    <s v="Rautalammin kunta"/>
    <s v="Rakennusvalvonnan rakennusluvat"/>
    <s v="Toimenpiteet, jotka lain tai rakennusjärjestyksen mukaan vaativat kunnan rakennusvalvonnan myöntämän rakennusluvan."/>
    <x v="304"/>
    <x v="0"/>
    <x v="0"/>
    <s v="Q4/2021"/>
    <s v="Myös luonnollisille henkilöille"/>
    <m/>
    <s v="Maankäyttö- ja rakennuslaki (132/1999)"/>
    <x v="1"/>
    <s v="Pohjois-Savo"/>
    <s v="alle 6001"/>
  </r>
  <r>
    <s v="Palvelut"/>
    <s v="Plupaus_2021_Ristijärven kunta.xlsx"/>
    <s v="Ristijärven kunta"/>
    <s v="Lupapiste; rakennuslupien sähköinen käsittely"/>
    <s v="Rakennulupasovellus; kansalainen voi hakea rakentamiseen liittyviä lupia"/>
    <x v="304"/>
    <x v="0"/>
    <x v="5"/>
    <s v="Q2/2020"/>
    <s v="Myös luonnollisille henkilöille"/>
    <m/>
    <s v="Maankäyttö- ja rakennuslaki (132/1999)"/>
    <x v="1"/>
    <s v="Kainuu"/>
    <s v="alle 6001"/>
  </r>
  <r>
    <s v="Palvelut"/>
    <s v="Plupaus_THL_2021.xlsx"/>
    <s v="Terveyden ja hyvinvoinnin laitos (THL)"/>
    <s v="Matkailuterveys"/>
    <s v="Terveyden ja hyvinvoinnin laitos (THL) tukee terveydenhuollon ammattihenkilöstön valmiuksia matkalle lähtijän neuvonnassa. Puhelinpalvelu on tarkoitettu vain terveydenhuollon ammattilaisille. THL ylläpitää laajaa sote -toimijoita tukevaa verkkosivustoa ja koulutustoimintaa. Sote-kentän toimijoilla tulee kuitenkin jatkossakin olla mahdollisuus myös puhelinkonsultaatioon."/>
    <x v="532"/>
    <x v="5"/>
    <x v="2"/>
    <s v="Myöhemmin"/>
    <s v="Myös luonnollisille henkilöille"/>
    <s v="Palvelu on puhelinkonsultaatiota. On tarpeen kokeilla eri mahdollisuuksia sähköiseen asiointiin."/>
    <m/>
    <x v="0"/>
    <s v="Sosiaali- ja terveysministeriö"/>
    <s v=""/>
  </r>
  <r>
    <s v="Palvelut"/>
    <s v="Plupaus_2021_Kansaneläkelaitos.xlsx"/>
    <s v="Kansaneläkelaitos"/>
    <s v="Matkalipunmyyjille laskutuspalvelu koulumatkatuesta"/>
    <s v="Matkalipunmyyjä laskuttaa Kelalta koulumatkatuet."/>
    <x v="533"/>
    <x v="6"/>
    <x v="6"/>
    <s v="Myöhemmin"/>
    <s v="Vain elinkeinotoimintaa harjoittaville"/>
    <s v="Tarve palvelulle voi muuttua/päättyä tulossa olevan lainmuutoksen (1.8.2023) myötä."/>
    <m/>
    <x v="0"/>
    <s v="Eduskunta"/>
    <s v=""/>
  </r>
  <r>
    <s v="Palvelut"/>
    <s v="Plupaus_THL_2021.xlsx"/>
    <s v="Terveyden ja hyvinvoinnin laitos (THL)"/>
    <s v="Mediaviestintä"/>
    <s v="Terveyden ja hyvinvoinnin laitoksen (THL) viestinnän päivystys palvelee toimittajia arkisin klo 9–16"/>
    <x v="534"/>
    <x v="5"/>
    <x v="2"/>
    <m/>
    <s v="Myös luonnollisille henkilöille"/>
    <s v="Viestinnän mediapalvelussa ei käsitellä luottamuksellisia asioita. Kanavina toimivat puhelin ja sähköposti. On tarpeen kokeilla eri mahdollisuuksia sähköiseen asiointiin."/>
    <m/>
    <x v="0"/>
    <s v="Sosiaali- ja terveysministeriö"/>
    <s v=""/>
  </r>
  <r>
    <s v="Palvelut"/>
    <s v="Plupaus_2021_Rovaniemi (1).xlsx"/>
    <s v="Rovaniemen kaupunki"/>
    <s v="Rakennusvalvonnan luvat"/>
    <s v="Rakennuslupa, toimenpidelupa, purkamislupa, maisematyölupa, tietyt poikkeamisluvat sekä ilmoitukset ovat Trimble Locus järjestelmässä."/>
    <x v="304"/>
    <x v="0"/>
    <x v="5"/>
    <m/>
    <s v="Myös luonnollisille henkilöille"/>
    <s v="Asiakkaan pitää lisäksi tuoda pääpiirustukset ja LVI-piirustukset paperisena koska ei vielä sähköinen arkistointi käytössä. Sähköinen leimaus ja sähköinen allekirjoitus ei vielä käytössä (rakennusluvat)."/>
    <s v="Maankäyttö- ja rakennuslaki (132/1999)"/>
    <x v="1"/>
    <s v="Lappi"/>
    <s v="40 001 - 100 000"/>
  </r>
  <r>
    <s v="Palvelut"/>
    <s v="PLupaus_Ruokolahden kunta_2021.xlsx"/>
    <s v="Ruokolahden kunta"/>
    <s v="Rakennusluvat"/>
    <s v="Lupapiste.fi"/>
    <x v="304"/>
    <x v="0"/>
    <x v="5"/>
    <m/>
    <s v="Myös luonnollisille henkilöille"/>
    <m/>
    <s v="Maankäyttö- ja rakennuslaki (132/1999)"/>
    <x v="1"/>
    <s v="Etelä-Karjala"/>
    <s v="alle 6001"/>
  </r>
  <r>
    <s v="Palvelut"/>
    <s v="Plupaus_Tampereen_kaupunki_2020.xlsx"/>
    <s v="Tampereen kaupunki"/>
    <s v="Rakennusvalvonnan luvat (lupapiste)"/>
    <s v="Rakennuslupa, purkamislupa ja maisematyölupa"/>
    <x v="304"/>
    <x v="0"/>
    <x v="5"/>
    <s v="Q1/2022"/>
    <s v="Myös luonnollisille henkilöille"/>
    <s v="Taustaprosessit ja -teknologia"/>
    <s v="Maankäyttö- ja rakennuslaki (132/1999)"/>
    <x v="1"/>
    <s v="Pirkanmaa"/>
    <s v="yli 100 000"/>
  </r>
  <r>
    <s v="Palvelut"/>
    <s v="Plupaus_Teuvan kunta_2020.xlsx"/>
    <s v="Teak Oy"/>
    <s v="Rakennus- ja toimenpidelupahakemus"/>
    <s v="Voi hakea rakennus- tai toimenpidelupaa"/>
    <x v="304"/>
    <x v="0"/>
    <x v="0"/>
    <s v="Myöhemmin"/>
    <s v="Myös luonnollisille henkilöille"/>
    <m/>
    <s v="Maankäyttö- ja rakennuslaki (132/1999)"/>
    <x v="2"/>
    <s v="Etelä-Pohjanmaa"/>
    <s v="alle 6001"/>
  </r>
  <r>
    <s v="Palvelut"/>
    <s v="Plupaus_2021_Turun kaupunki.xlsx"/>
    <s v="Turun kaupunki"/>
    <s v="Rakennuslupa"/>
    <s v="Rakennusluvat myöntää rakennusvalvonta. Lupaa tarvitaan rakentamiseen, laajentamiseen, merkittäviin korjaustöihin ja käyttötarkoituksen muutokseen."/>
    <x v="304"/>
    <x v="0"/>
    <x v="5"/>
    <m/>
    <s v="Myös luonnollisille henkilöille"/>
    <m/>
    <s v="Maankäyttö- ja rakennuslaki (132/1999)"/>
    <x v="1"/>
    <s v="Varsinais-Suomi"/>
    <s v="yli 100 000"/>
  </r>
  <r>
    <s v="Palvelut"/>
    <s v="Plupaus_2021_Utajärven kunta.xlsx"/>
    <s v="Utajärven kunta"/>
    <s v="Rakennuslupa"/>
    <s v="Kaikki rakentaminen on luvanvaraista. Rakentamiseen tarvitaan joko rakennus-, toimenpide- tai ilmoituslupa."/>
    <x v="304"/>
    <x v="0"/>
    <x v="5"/>
    <m/>
    <s v="Myös luonnollisille henkilöille"/>
    <m/>
    <s v="Maankäyttö- ja rakennuslaki (132/1999)"/>
    <x v="1"/>
    <s v="Pohjois-Pohjanmaa"/>
    <s v="alle 6001"/>
  </r>
  <r>
    <s v="Palvelut"/>
    <s v="PLupaus_Vaasa_2021.xlsx"/>
    <s v="Vaasan kaupunki"/>
    <s v="Rakennuslupa"/>
    <s v="Rakennuslupaa voi hakea sähköisessä palvelussa, epermit"/>
    <x v="304"/>
    <x v="0"/>
    <x v="5"/>
    <m/>
    <s v="Myös luonnollisille henkilöille"/>
    <m/>
    <s v="Maankäyttö- ja rakennuslaki (132/1999)"/>
    <x v="1"/>
    <s v="Pohjanmaa"/>
    <s v="40 001 - 100 000"/>
  </r>
  <r>
    <s v="Palvelut"/>
    <s v="Vihdin kunnan YritysDigi VM palvelulupaus 2021.xlsx"/>
    <s v="Vihdin kunta"/>
    <s v="Rakentamiseen liittyvät lupapalvelut"/>
    <s v="Rakennuslupien myöntäminen"/>
    <x v="304"/>
    <x v="0"/>
    <x v="5"/>
    <m/>
    <s v="Myös luonnollisille henkilöille"/>
    <m/>
    <s v="Maankäyttö- ja rakennuslaki (132/1999)"/>
    <x v="1"/>
    <s v="Uusimaa"/>
    <s v="20 001 - 40 000"/>
  </r>
  <r>
    <s v="Palvelut"/>
    <s v="Plupaus_2021_Ylöjärven kaupunki.xlsx"/>
    <s v="Ylöjärven kaupunki"/>
    <s v="Rakennuslupa"/>
    <s v="Rakennuslupa hakemuksineen hoidetaan kokonaisuudessaan Lupapiste -palvelussa&quot;&quot;"/>
    <x v="304"/>
    <x v="0"/>
    <x v="7"/>
    <m/>
    <s v="Myös luonnollisille henkilöille"/>
    <m/>
    <s v="Maankäyttö- ja rakennuslaki (132/1999)"/>
    <x v="1"/>
    <s v="Pirkanmaa"/>
    <s v="20 001 - 40 000"/>
  </r>
  <r>
    <s v="Palvelut"/>
    <s v="PLupaus_Helsinginkaupunki_2021.xlsx"/>
    <s v="Helsingin kaupunki"/>
    <s v="Suunnittelutarveratkaisu"/>
    <s v="Kiinteistön omistaja tai haltija voi hakea suunnittelutarveratkaisua"/>
    <x v="535"/>
    <x v="0"/>
    <x v="2"/>
    <m/>
    <s v="Myös luonnollisille henkilöille"/>
    <m/>
    <s v="Maankäyttö- ja rakennuslaki (132/1999)"/>
    <x v="1"/>
    <s v="Uusimaa"/>
    <s v="yli 100 000"/>
  </r>
  <r>
    <s v="Palvelut"/>
    <s v="PLupaus_Jämsä_2021.xlsx"/>
    <s v="Jämsän kaupunki"/>
    <s v="Kaavoitus- suunnittelutarveratkaisu"/>
    <s v="Asiakas hakee lupaa lupapiste.fi palvelun kautta"/>
    <x v="535"/>
    <x v="0"/>
    <x v="6"/>
    <s v="Myöhemmin"/>
    <s v="Myös luonnollisille henkilöille"/>
    <m/>
    <s v="Maankäyttö- ja rakennuslaki (132/1999)"/>
    <x v="1"/>
    <s v="Keski-Suomi"/>
    <s v="20 001 - 40 000"/>
  </r>
  <r>
    <s v="Palvelut"/>
    <s v="Traficom_Digipalvelulupaus_2021.XLSX"/>
    <s v="Liikenne- ja viestintävirasto TRAFICOM"/>
    <s v="Merenkulun kabotaasiluvan hakeminen"/>
    <s v="Kauppamerenkulkuun Suomen vesialueella ei saa käyttää muita kuin suomalaisia aluksia, ellei kysymyksessä ole ulkomaanliikenne. Traficom antaa tietyin ehdoin luvan kauppamerenkulun harjoittamiseen ulkomaisella aluksella, meriliikenteen kabotaasi, jos tarkoitukseen ei ole kohtuudella saatavilla Suomen tai muun Euroopan unionin jäsenvaltion lipun alla purjehtivaa alusta."/>
    <x v="536"/>
    <x v="0"/>
    <x v="0"/>
    <s v="Myöhemmin"/>
    <s v="Vain elinkeinotoimintaa harjoittaville"/>
    <s v="Yleinen taloudellinen tilanne"/>
    <m/>
    <x v="0"/>
    <s v="Liikenne- ja viestintäministeriö"/>
    <s v=""/>
  </r>
  <r>
    <s v="Palvelut"/>
    <s v="Traficom_Digipalvelulupaus_2021.XLSX"/>
    <s v="Liikenne- ja viestintävirasto TRAFICOM"/>
    <s v="Merenkulun loistot"/>
    <s v="Navigoinnin turvallisuuden kannalta tärkeiden merenkulun loistotietojen hakupalvelu."/>
    <x v="537"/>
    <x v="3"/>
    <x v="6"/>
    <s v="Myöhemmin"/>
    <s v="Myös luonnollisille henkilöille"/>
    <s v="Yleinen taloudellinen tilanne"/>
    <m/>
    <x v="0"/>
    <s v="Liikenne- ja viestintäministeriö"/>
    <s v=""/>
  </r>
  <r>
    <s v="Palvelut"/>
    <s v="Traficom_Digipalvelulupaus_2021.XLSX"/>
    <s v="Liikenne- ja viestintävirasto TRAFICOM"/>
    <s v="Merenkulun onnettomuuksista ja vaaratilanteista ilmoittaminen"/>
    <m/>
    <x v="538"/>
    <x v="1"/>
    <x v="2"/>
    <s v="Myöhemmin"/>
    <s v="Myös luonnollisille henkilöille"/>
    <s v="Yleinen taloudellinen tilanne"/>
    <m/>
    <x v="0"/>
    <s v="Liikenne- ja viestintäministeriö"/>
    <s v=""/>
  </r>
  <r>
    <s v="Palvelut"/>
    <s v="Traficom_Digipalvelulupaus_2021.XLSX"/>
    <s v="Liikenne- ja viestintävirasto TRAFICOM"/>
    <s v="Meripalvelun ilmoittaminen"/>
    <s v="Laivanisäntänä toimittaa aluskohtaiset meripalvelutiedot Suomen lipun alla olevien alusten osalta."/>
    <x v="539"/>
    <x v="1"/>
    <x v="5"/>
    <m/>
    <s v="Myös luonnollisille henkilöille"/>
    <m/>
    <m/>
    <x v="0"/>
    <s v="Liikenne- ja viestintäministeriö"/>
    <s v=""/>
  </r>
  <r>
    <s v="Palvelut"/>
    <s v="Traficom_Digipalvelulupaus_2021.XLSX"/>
    <s v="Liikenne- ja viestintävirasto TRAFICOM"/>
    <s v="Meripalveluotteen tilaus"/>
    <s v="Pyynnöstä Traficom toimittaa otteen. Meripalveluotteen saa sähköisesti ilman leimaa ja allekirjoitusta."/>
    <x v="540"/>
    <x v="3"/>
    <x v="0"/>
    <s v="Myöhemmin"/>
    <s v="Myös luonnollisille henkilöille"/>
    <s v="Yleinen taloudellinen tilanne"/>
    <m/>
    <x v="0"/>
    <s v="Liikenne- ja viestintäministeriö"/>
    <s v=""/>
  </r>
  <r>
    <s v="Palvelut"/>
    <s v="RUOKAVIRASTO-#1460879-v1-Palvelulupaus_2021_Ruokavirasto.XLSX"/>
    <s v="Ruokavirasto"/>
    <s v="Metsänviljelyaineisto  - toiminnan aloittaminen"/>
    <s v="Hakemus metsänviljelyaineistotoiminnan aloittamiseksi"/>
    <x v="541"/>
    <x v="1"/>
    <x v="5"/>
    <m/>
    <s v="Vain elinkeinotoimintaa harjoittaville"/>
    <m/>
    <s v=""/>
    <x v="0"/>
    <s v="Maa- ja metsätalousministeriö"/>
    <s v=""/>
  </r>
  <r>
    <s v="Palvelut"/>
    <s v="RUOKAVIRASTO-#1460879-v1-Palvelulupaus_2021_Ruokavirasto.XLSX"/>
    <s v="Ruokavirasto"/>
    <s v="Metsänviljelyaineisto  - toiminnan harjoittaminen"/>
    <s v="Toiminnan aikaisten lakisääteiset ilmoitukset ja hakemukset"/>
    <x v="542"/>
    <x v="1"/>
    <x v="5"/>
    <m/>
    <s v="Vain elinkeinotoimintaa harjoittaville"/>
    <m/>
    <s v=""/>
    <x v="0"/>
    <s v="Maa- ja metsätalousministeriö"/>
    <s v=""/>
  </r>
  <r>
    <s v="Palvelut"/>
    <s v="RUOKAVIRASTO-#1460879-v1-Palvelulupaus_2021_Ruokavirasto.XLSX"/>
    <s v="Ruokavirasto"/>
    <s v="Metsänviljelyaineisto  - toiminnan lopettaminen"/>
    <s v="Ilmoitus metsänviljelyaineistotoiminnan lopettamisesta"/>
    <x v="543"/>
    <x v="1"/>
    <x v="5"/>
    <m/>
    <s v="Vain elinkeinotoimintaa harjoittaville"/>
    <m/>
    <s v=""/>
    <x v="0"/>
    <s v="Maa- ja metsätalousministeriö"/>
    <s v=""/>
  </r>
  <r>
    <s v="Palvelut"/>
    <s v="Plupaus_Kankaanpään kaupunki_2020.xlsx"/>
    <s v="Kankaanpään kaupunki"/>
    <s v="Suunnittelutarveluvat"/>
    <s v="Lupa joka mahdollistaa rakennusluvan hakemisen suunnittelutarvealueella"/>
    <x v="535"/>
    <x v="0"/>
    <x v="0"/>
    <s v="Q4/2021"/>
    <s v="Myös luonnollisille henkilöille"/>
    <m/>
    <s v="Maankäyttö- ja rakennuslaki (132/1999)"/>
    <x v="1"/>
    <s v="Satakunta"/>
    <s v="10 001 - 20 000"/>
  </r>
  <r>
    <s v="Palvelut"/>
    <s v="RUOKAVIRASTO-#1460879-v1-Palvelulupaus_2021_Ruokavirasto.XLSX"/>
    <s v="Ruokavirasto"/>
    <s v="Metsätalouden jatkotoimenpiteet"/>
    <s v="Metsälain mukaisten käsittelykieltojen, velvoittavien - ja teettämisuhan asettamis- sekä teettämispäätösten tekeminen, teettämisen ennakkovarojen myöntäminen ja perintä"/>
    <x v="544"/>
    <x v="1"/>
    <x v="3"/>
    <s v="Myöhemmin"/>
    <s v="Myös luonnollisille henkilöille"/>
    <m/>
    <m/>
    <x v="0"/>
    <s v="Maa- ja metsätalousministeriö"/>
    <s v=""/>
  </r>
  <r>
    <s v="Palvelut"/>
    <s v="Traficom_Digipalvelulupaus_2021.XLSX"/>
    <s v="Liikenne- ja viestintävirasto TRAFICOM"/>
    <s v="Miehittämättömän ilma-alusjärjestelmän (UAS) käyttäjien rekisteröinti"/>
    <s v="Miehittämättömän ilma-alusjärjestelmän käyttäjän tulee rekisteröityä (vaatimus ei vielä sovellettava)"/>
    <x v="545"/>
    <x v="0"/>
    <x v="4"/>
    <m/>
    <s v="Myös luonnollisille henkilöille"/>
    <m/>
    <m/>
    <x v="0"/>
    <s v="Liikenne- ja viestintäministeriö"/>
    <s v=""/>
  </r>
  <r>
    <s v="Palvelut"/>
    <s v="Traficom_Digipalvelulupaus_2021.XLSX"/>
    <s v="Liikenne- ja viestintävirasto TRAFICOM"/>
    <s v="Miehittämättömän ilma-alusjärjestelmän ilmoituksenvarainen toiminta"/>
    <s v="Miehittämättömän ilmailun ilmoituksenvaraisen toimijan tulee tehdä ilmoitus vakioskenaarion mukaisesta toiminnasta"/>
    <x v="546"/>
    <x v="1"/>
    <x v="0"/>
    <s v="Myöhemmin"/>
    <s v="Myös luonnollisille henkilöille"/>
    <s v="Yleinen taloudellinen tilanne"/>
    <m/>
    <x v="0"/>
    <s v="Liikenne- ja viestintäministeriö"/>
    <s v=""/>
  </r>
  <r>
    <s v="Palvelut"/>
    <s v="Traficom_Digipalvelulupaus_2021.XLSX"/>
    <s v="Liikenne- ja viestintävirasto TRAFICOM"/>
    <s v="Miehittämättömän ilma-alusjärjestelmän luvanvarainen toiminta"/>
    <s v="Miehittämättömän ilmailun luvanvaraista toimintaa suorittavan toimijan tulee hakea lupa toimintaan tai Kevyen miehittämättömän ilma-alusjärjestelmän käyttäjän hyväksyntätodistusta"/>
    <x v="547"/>
    <x v="0"/>
    <x v="0"/>
    <s v="Myöhemmin"/>
    <s v="Myös luonnollisille henkilöille"/>
    <s v="Yleinen taloudellinen tilanne"/>
    <m/>
    <x v="0"/>
    <s v="Liikenne- ja viestintäministeriö"/>
    <s v=""/>
  </r>
  <r>
    <s v="Palvelut"/>
    <s v="Plupaus_Säteilyturvakeskus_2021_xlsx.XLSX"/>
    <s v="Säteilyturvakeskus"/>
    <s v="Mittauspalvelun, kalibrointipalvelun tai ohjelmiston tilaus"/>
    <s v="Säteilyturvakeskus tarjoaa yrityksille ja yksityisille kansalaisille erilaisia säteilyyn liittyviä liiketaloudellisia mittaus- ja asiantuntijapalveluita, mikäli ne tukevat STUKin toiminta-ajatusta säteilyn vahingollisten vaikutusten estämisestä ja rajoittamisesta."/>
    <x v="548"/>
    <x v="4"/>
    <x v="0"/>
    <s v="Myöhemmin"/>
    <s v="Vain elinkeinotoimintaa harjoittaville"/>
    <s v="Palvelu sisältää myös mitattavan laitteen/näytteen toimittamisen ja tästä syystä asiointikanavan digitalisointi ei hyödytä asiakasta"/>
    <m/>
    <x v="0"/>
    <s v="Sosiaali- ja terveysministeriö"/>
    <s v=""/>
  </r>
  <r>
    <s v="Palvelut"/>
    <s v="Plupaus_Kuopio_2021.xlsx"/>
    <s v="Kuopion kaupunki"/>
    <s v="Suunnittelutarveratkaisu tai poikkeamispäätös"/>
    <s v="Rakennusluvan hakeminen voi tietyissä tilanteissa edellyttää suunnittelutarveratkaisua tai poikkeamispäätöstä."/>
    <x v="535"/>
    <x v="0"/>
    <x v="2"/>
    <s v="Q4/2022"/>
    <s v="Myös luonnollisille henkilöille"/>
    <m/>
    <s v="Maankäyttö- ja rakennuslaki (132/1999)"/>
    <x v="1"/>
    <s v="Pohjois-Savo"/>
    <s v="yli 100 000"/>
  </r>
  <r>
    <s v="Palvelut"/>
    <s v="PLupaus_Pyhäjärvi_2021.xlsx"/>
    <s v="Pyhäjärven kaupunki"/>
    <s v="Poikkeamislupa kaavamääräyksistä, suunnittelutarveratkaisu"/>
    <m/>
    <x v="535"/>
    <x v="0"/>
    <x v="0"/>
    <s v="Q4/2022"/>
    <s v="Myös luonnollisille henkilöille"/>
    <m/>
    <s v="Maankäyttö- ja rakennuslaki (132/1999)"/>
    <x v="1"/>
    <s v="Pohjois-Pohjanmaa"/>
    <s v="alle 6001"/>
  </r>
  <r>
    <s v="Palvelut"/>
    <s v="Plupaus_2021_Ranuan kunta_V2.xlsx"/>
    <s v="Ranuan kunta"/>
    <s v="Rakennuslupa suunnittelutarveratkaisualueelle"/>
    <s v="Ohjeet, lomakkeet ja yhteystiedot"/>
    <x v="535"/>
    <x v="0"/>
    <x v="5"/>
    <m/>
    <s v="Myös luonnollisille henkilöille"/>
    <m/>
    <s v="Maankäyttö- ja rakennuslaki (132/1999)"/>
    <x v="1"/>
    <s v="Lappi"/>
    <s v="alle 6001"/>
  </r>
  <r>
    <s v="Palvelut"/>
    <s v="RUOKAVIRASTO-#1460879-v1-Palvelulupaus_2021_Ruokavirasto.XLSX"/>
    <s v="Ruokavirasto"/>
    <s v="Muu elintarvikealan palvelu"/>
    <s v="Toimijaryhmä (useampi kuin yksi) voi hakea rekisteröintiä EU-komission laatimalla lomakkeella nimisuojatuotteelleen. Nykyinen toteutustaso riittävä."/>
    <x v="549"/>
    <x v="0"/>
    <x v="2"/>
    <m/>
    <s v="Vain elinkeinotoimintaa harjoittaville"/>
    <m/>
    <s v=""/>
    <x v="0"/>
    <s v="Maa- ja metsätalousministeriö"/>
    <s v=""/>
  </r>
  <r>
    <s v="Palvelut"/>
    <s v="RUOKAVIRASTO-#1460879-v1-Palvelulupaus_2021_Ruokavirasto.XLSX"/>
    <s v="Ruokavirasto"/>
    <s v="Muu eläimiin liittyvä palvelu"/>
    <s v="Toimija voi hakea tukea keinosiemennys- ja mehiläistenhoitoalojen ylläpitämiseksi ja kehittämiseksi. Toisaalta palvelun kautta  yritykset, jotka tarjoavat nauta-, lammas- ja vuohieläinten tunnistimia, voivat hakea hyväksyntää tunnistimille."/>
    <x v="550"/>
    <x v="0"/>
    <x v="0"/>
    <s v="Myöhemmin"/>
    <s v="Vain elinkeinotoimintaa harjoittaville"/>
    <s v="Raha- ja toteuttajaresurssien puute."/>
    <s v=""/>
    <x v="0"/>
    <s v="Maa- ja metsätalousministeriö"/>
    <s v=""/>
  </r>
  <r>
    <s v="Palvelut"/>
    <s v="Plupaus_2021_Ristijärven kunta.xlsx"/>
    <s v="Ristijärven kunta"/>
    <s v="Suunnittelutarveratkaisu"/>
    <m/>
    <x v="535"/>
    <x v="0"/>
    <x v="3"/>
    <s v="Q1/2022"/>
    <s v="Myös luonnollisille henkilöille"/>
    <m/>
    <s v="Maankäyttö- ja rakennuslaki (132/1999)"/>
    <x v="1"/>
    <s v="Kainuu"/>
    <s v="alle 6001"/>
  </r>
  <r>
    <s v="Palvelut"/>
    <s v="Traficom_Digipalvelulupaus_2021.XLSX"/>
    <s v="Liikenne- ja viestintävirasto TRAFICOM"/>
    <s v="Hae aluksenmittausta"/>
    <s v="Laivanisäntä hakee Traficomilta tai suoraan nimetyltä aluksenmittaajalta aluksenmittausta. Nimettyjen aluksenmittaajien yhteystiedot ovat Traficomin nettisivuilla."/>
    <x v="551"/>
    <x v="4"/>
    <x v="3"/>
    <s v="Myöhemmin"/>
    <s v="Myös luonnollisille henkilöille"/>
    <s v="Yleinen taloudellinen tilanne"/>
    <m/>
    <x v="0"/>
    <s v="Liikenne- ja viestintäministeriö"/>
    <s v=""/>
  </r>
  <r>
    <s v="Palvelut"/>
    <s v="Traficom_Digipalvelulupaus_2021.XLSX"/>
    <s v="Liikenne- ja viestintävirasto TRAFICOM"/>
    <s v="Muun liikenneturvallisuusalan toimijan hyväksyntä"/>
    <s v="Traficom myöntää luvan toistaiseksi voimassa olevana"/>
    <x v="552"/>
    <x v="0"/>
    <x v="2"/>
    <s v="Myöhemmin"/>
    <s v="Myös luonnollisille henkilöille"/>
    <s v="Yleinen taloudellinen tilanne"/>
    <m/>
    <x v="0"/>
    <s v="Liikenne- ja viestintäministeriö"/>
    <s v=""/>
  </r>
  <r>
    <s v="Palvelut"/>
    <s v="RUOKAVIRASTO-#1460879-v1-Palvelulupaus_2021_Ruokavirasto.XLSX"/>
    <s v="Ruokavirasto"/>
    <s v="Muut eläinten pitämiseen liittyvät palvelut"/>
    <s v="Eläinten pitäjä voi mm. tehdä kantelun eläinlääkärin toiminnasta. Palvelun nykyinen toteutustaso on riittävä."/>
    <x v="553"/>
    <x v="0"/>
    <x v="2"/>
    <m/>
    <s v="Myös luonnollisille henkilöille"/>
    <m/>
    <s v=""/>
    <x v="0"/>
    <s v="Maa- ja metsätalousministeriö"/>
    <s v=""/>
  </r>
  <r>
    <s v="Palvelut"/>
    <s v="RUOKAVIRASTO-#1460879-v1-Palvelulupaus_2021_Ruokavirasto.XLSX"/>
    <s v="Ruokavirasto"/>
    <s v="Muut lannoitevalmistepalvelut  - Tyyppinimen hakeminen kansalliseen tyyppinimiluetteloon"/>
    <s v="Lomakkeella tehtävä hakemus lannoitevalmisteelle, jolla ei ole aiemmin ollut tyyppinimeä. Vuosittain tulevien pyyntöjen määrä on niin vähäinen, että nykyinen toteutustaso on riittävä (kustannus-hyöty-näkökulmasta ei kannattavaa sähköistää)."/>
    <x v="554"/>
    <x v="0"/>
    <x v="2"/>
    <m/>
    <s v="Vain elinkeinotoimintaa harjoittaville"/>
    <m/>
    <s v=""/>
    <x v="0"/>
    <s v="Maa- ja metsätalousministeriö"/>
    <s v=""/>
  </r>
  <r>
    <s v="Palvelut"/>
    <s v="Traficom_Digipalvelulupaus_2021.XLSX"/>
    <s v="Liikenne- ja viestintävirasto TRAFICOM"/>
    <s v="Muuta ajoneuvosi omistaja- tai haltijatietoja"/>
    <s v="Palvelussa voit muuttaa jo omistuksessasi olevan ajoneuvon omistaja- ja haltijatietoja. Jos olet myynyt ajoneuvon, tee luovutusilmoitus."/>
    <x v="555"/>
    <x v="1"/>
    <x v="5"/>
    <m/>
    <s v="Myös luonnollisille henkilöille"/>
    <m/>
    <m/>
    <x v="0"/>
    <s v="Liikenne- ja viestintäministeriö"/>
    <s v=""/>
  </r>
  <r>
    <s v="Palvelut"/>
    <s v="Traficom_Digipalvelulupaus_2021.XLSX"/>
    <s v="Liikenne- ja viestintävirasto TRAFICOM"/>
    <s v="Muuta ajoneuvoveron maksuerää"/>
    <s v="Ajoneuvovero on mahdollista maksaa yhden sijasta myös kahdessa tai neljässä erässä"/>
    <x v="556"/>
    <x v="1"/>
    <x v="5"/>
    <m/>
    <s v="Myös luonnollisille henkilöille"/>
    <m/>
    <m/>
    <x v="0"/>
    <s v="Liikenne- ja viestintäministeriö"/>
    <s v=""/>
  </r>
  <r>
    <s v="Palvelut"/>
    <s v="Palvelulupaus_2021_Verohallinto.xlsx"/>
    <s v="Verohallinto"/>
    <s v="Muutoksenhaku"/>
    <s v="Voit hakea muutosta eri verolajien verotukseen, ennakkoratkaisuihin ja muihin päätöksiin OmaVerossa."/>
    <x v="557"/>
    <x v="1"/>
    <x v="1"/>
    <m/>
    <s v="Myös luonnollisille henkilöille"/>
    <m/>
    <m/>
    <x v="0"/>
    <s v="Valtiovarainministeriö"/>
    <s v=""/>
  </r>
  <r>
    <s v="Palvelut"/>
    <s v="Plupaus_2021_Kansaneläkelaitos.xlsx"/>
    <s v="Kansaneläkelaitos"/>
    <s v="Muutoksenhaku työnantajille annettavista etuuspäätöksistä"/>
    <s v="Työnantaja hakee muutosta päivärahaetuuksista ja työterveyshuollon kustannusten korvauksista annetuista päätöksistä."/>
    <x v="558"/>
    <x v="6"/>
    <x v="3"/>
    <s v="Q4/2022"/>
    <s v="Vain elinkeinotoimintaa harjoittaville"/>
    <m/>
    <m/>
    <x v="0"/>
    <s v="Eduskunta"/>
    <s v=""/>
  </r>
  <r>
    <s v="Palvelut"/>
    <s v="PIR TET Vastaus YritysDigi.xlsx"/>
    <s v="Pirkanmaan TE-toimisto"/>
    <s v="Muutosturva"/>
    <s v="Henkilöstön sopeuttamiseen liittyviä yhteistoimintaneuvotteluja käyvä yritys ilmoittaa neuvottelujen alkamisesta te-toimistoon (Laki yhteistoiminnasta yrityksessä). Lakisääteisen ilmoituksen lisäksi tarjotaan työnantajalle neuvontaa yhteistoimintamenettelyssä sekä julkisista palveluista lomautetuille ja irtisanotuille. Jos irtisanottuja on 10 tai enemmän, työnantaja ilmoittaa irtisanotuista tiedot TEM722-lomakkeella. Yt-neuvottelutiedon ja TEM722-lomakkeen voi toimittaa Suomi.fi-tunnuksilla TE-palvelun työnantajan oma asiointi -järjestelmään. Muutosturvabotti TE-palvelut.fi -sivuilla neuvoo myös työantaja-asiakasta."/>
    <x v="559"/>
    <x v="5"/>
    <x v="2"/>
    <m/>
    <s v="Vain elinkeinotoimintaa harjoittaville"/>
    <m/>
    <m/>
    <x v="0"/>
    <s v="Työ- ja elinkeinoministeriö"/>
    <s v=""/>
  </r>
  <r>
    <s v="Palvelut"/>
    <s v="Plupaus_THL_2021.xlsx"/>
    <s v="Terveyden ja hyvinvoinnin laitos (THL)"/>
    <s v="Mykobakteerien laboratoriotutkimukset"/>
    <s v="Tukee kliinisen mikrobiologian laboratorioita mykobakteerien laji- ja lääkeherkkyysmääritysten diagnostiikassa. Tarjolla yhteydenottomahdollisuus asiakkaille."/>
    <x v="560"/>
    <x v="4"/>
    <x v="0"/>
    <s v="Q4/2022"/>
    <m/>
    <s v="Toiminnalliset syyt. Asiointipalvelua ei voida kokonaisuudessaan digitalisoida fyysisistä näytteistä johtuen"/>
    <m/>
    <x v="0"/>
    <s v="Sosiaali- ja terveysministeriö"/>
    <s v=""/>
  </r>
  <r>
    <s v="Palvelut"/>
    <s v="Plupaus_2021_Rovaniemi (1).xlsx"/>
    <s v="Rovaniemen kaupunki"/>
    <s v="Suunnittelutarveratkaisut"/>
    <s v="Hakemuksen voi toimittaa sähköisen lupapalvelun kautta (+ paperisena). Suurin osa haetaan jo sähköisesti (käyttäjätunnus + salasana). Päätös menee lupapalvelun + mutta usein myös paperina. Digilomakkeen käyttöasteen nostaminen tavoite."/>
    <x v="535"/>
    <x v="0"/>
    <x v="6"/>
    <m/>
    <s v="Myös luonnollisille henkilöille"/>
    <s v="Vahva tunnistautuminen puuttuu"/>
    <s v="Maankäyttö- ja rakennuslaki (132/1999)"/>
    <x v="1"/>
    <s v="Lappi"/>
    <s v="40 001 - 100 000"/>
  </r>
  <r>
    <s v="Palvelut"/>
    <s v="PLupaus_Ruokolahden kunta_2021.xlsx"/>
    <s v="Ruokolahden kunta"/>
    <s v="Rakennuslupa suunnittelutarveratkaisualueelle"/>
    <s v="Lupapiste.fi"/>
    <x v="535"/>
    <x v="0"/>
    <x v="5"/>
    <m/>
    <s v="Myös luonnollisille henkilöille"/>
    <m/>
    <s v="Maankäyttö- ja rakennuslaki (132/1999)"/>
    <x v="1"/>
    <s v="Etelä-Karjala"/>
    <s v="alle 6001"/>
  </r>
  <r>
    <s v="Palvelut"/>
    <s v="Plupaus_2021_Utajärven kunta.xlsx"/>
    <s v="Utajärven kunta"/>
    <s v="Suunnittelutarveratkaisu tai poikkeamispäätös"/>
    <s v="Suunnittelutarveratkaisua ja poikkeamispäätöstä on haettava kunnan määräämältä viranomaiselta ennen rakennusluvan hakemista."/>
    <x v="535"/>
    <x v="0"/>
    <x v="5"/>
    <m/>
    <s v="Myös luonnollisille henkilöille"/>
    <m/>
    <s v="Maankäyttö- ja rakennuslaki (132/1999)"/>
    <x v="1"/>
    <s v="Pohjois-Pohjanmaa"/>
    <s v="alle 6001"/>
  </r>
  <r>
    <s v="Palvelut"/>
    <s v="PLupaus_Vaasa_2021.xlsx"/>
    <s v="Vaasan kaupunki"/>
    <s v="Suunnittelutarveratkaisu"/>
    <s v="Suunnittelutarveratkaisun hakemista työstetään parhaillaan myös epermitiin."/>
    <x v="535"/>
    <x v="0"/>
    <x v="6"/>
    <m/>
    <s v="Myös luonnollisille henkilöille"/>
    <m/>
    <s v="Maankäyttö- ja rakennuslaki (132/1999)"/>
    <x v="1"/>
    <s v="Pohjanmaa"/>
    <s v="40 001 - 100 000"/>
  </r>
  <r>
    <s v="Palvelut"/>
    <s v="Plupaus_2021_Ranuan kunta_V2.xlsx"/>
    <s v="Ranuan kunta"/>
    <s v="Rakennusrasite"/>
    <s v="Ohjeet, lomakkeet ja yhteystiedot"/>
    <x v="307"/>
    <x v="0"/>
    <x v="5"/>
    <m/>
    <s v="Myös luonnollisille henkilöille"/>
    <m/>
    <s v="Maankäyttö- ja rakennuslaki (132/1999)"/>
    <x v="1"/>
    <s v="Lappi"/>
    <s v="alle 6001"/>
  </r>
  <r>
    <s v="Palvelut"/>
    <s v="PLupaus_Ruokolahden kunta_2021.xlsx"/>
    <s v="Ruokolahden kunta"/>
    <s v="Rakennusrasite"/>
    <s v="Lupapiste.fi"/>
    <x v="307"/>
    <x v="0"/>
    <x v="5"/>
    <m/>
    <s v="Myös luonnollisille henkilöille"/>
    <m/>
    <s v="Maankäyttö- ja rakennuslaki (132/1999)"/>
    <x v="1"/>
    <s v="Etelä-Karjala"/>
    <s v="alle 6001"/>
  </r>
  <r>
    <s v="Palvelut"/>
    <s v="PLupaus_Vaasa_2021.xlsx"/>
    <s v="Vaasan kaupunki"/>
    <s v="Rakennusrasite"/>
    <s v="Rakennusrasitetta haetaan luvan yhteydessä. Käytössä sähköposti ja Kaarle."/>
    <x v="307"/>
    <x v="0"/>
    <x v="5"/>
    <m/>
    <s v="Myös luonnollisille henkilöille"/>
    <m/>
    <s v="Maankäyttö- ja rakennuslaki (132/1999)"/>
    <x v="1"/>
    <s v="Pohjanmaa"/>
    <s v="40 001 - 100 000"/>
  </r>
  <r>
    <s v="Palvelut"/>
    <s v="PLupaus_Iinkunta_2020.xlsx"/>
    <s v="Iin kunta "/>
    <s v="Rakennusvalvonta"/>
    <s v="Rakennus-, toimenpide- ja poikkeamisluvat, maisematyöluvat."/>
    <x v="561"/>
    <x v="0"/>
    <x v="6"/>
    <m/>
    <s v="Myös luonnollisille henkilöille"/>
    <m/>
    <s v="Maankäyttö- ja rakennuslaki (132/1999)"/>
    <x v="1"/>
    <s v="Pohjois-Pohjanmaa"/>
    <s v="6 001 - 10000"/>
  </r>
  <r>
    <s v="Palvelut"/>
    <s v="Plupaus_KOLARIN Kunta_2020.xlsx"/>
    <s v="Kolarin kunta"/>
    <s v="Rakennusvalvonta"/>
    <s v="Lupapiste.fi käytössä, sähköinen työtila rakennuslupa-asioiden hoitamiseen"/>
    <x v="561"/>
    <x v="0"/>
    <x v="5"/>
    <m/>
    <s v="Myös luonnollisille henkilöille"/>
    <s v="Rekisteröityminen vaatiin verkkopankkitunnukset tai mobiilivarmenteen."/>
    <s v="Maankäyttö- ja rakennuslaki (132/1999)"/>
    <x v="1"/>
    <s v="Lappi"/>
    <s v="alle 6001"/>
  </r>
  <r>
    <s v="Palvelut"/>
    <s v="Plupaus_2021_Ranuan kunta_V2.xlsx"/>
    <s v="Ranuan kunta"/>
    <s v="Rakennusvalvontamittaukset"/>
    <s v="Ohjeet, lomakkeet ja yhteystiedot"/>
    <x v="561"/>
    <x v="0"/>
    <x v="5"/>
    <m/>
    <s v="Myös luonnollisille henkilöille"/>
    <m/>
    <s v="Maankäyttö- ja rakennuslaki (132/1999)"/>
    <x v="1"/>
    <s v="Lappi"/>
    <s v="alle 6001"/>
  </r>
  <r>
    <s v="Palvelut"/>
    <s v="Plupaus_2021_Rovaniemi (1).xlsx"/>
    <s v="Rovaniemen kaupunki"/>
    <s v="Mittauspalvelu"/>
    <s v="Esim. rakennuslupaan liittyvä mittaaminen yms. rakentamiseen liittyvä mittaaminen."/>
    <x v="561"/>
    <x v="0"/>
    <x v="3"/>
    <m/>
    <s v="Myös luonnollisille henkilöille"/>
    <m/>
    <s v="Maankäyttö- ja rakennuslaki (132/1999)"/>
    <x v="1"/>
    <s v="Lappi"/>
    <s v="40 001 - 100 000"/>
  </r>
  <r>
    <s v="Palvelut"/>
    <s v="PLupaus_Ruokolahden kunta_2021.xlsx"/>
    <s v="Ruokolahden kunta"/>
    <s v="Rakennusvalvontamittaukset"/>
    <s v="Lupapiste.fi"/>
    <x v="561"/>
    <x v="0"/>
    <x v="5"/>
    <m/>
    <s v="Myös luonnollisille henkilöille"/>
    <m/>
    <s v="Maankäyttö- ja rakennuslaki (132/1999)"/>
    <x v="1"/>
    <s v="Etelä-Karjala"/>
    <s v="alle 6001"/>
  </r>
  <r>
    <s v="Palvelut"/>
    <s v="Plupaus_2021_Turun kaupunki.xlsx"/>
    <s v="Turun kaupunki"/>
    <s v="Rakennusvalvontamittaukset"/>
    <s v="Aidan merkitseminen, rajan osoittaminen maastoon, rakennuksen paikan merkintä sekä sijaintikatselmukset"/>
    <x v="561"/>
    <x v="0"/>
    <x v="6"/>
    <m/>
    <s v="Myös luonnollisille henkilöille"/>
    <m/>
    <s v="Maankäyttö- ja rakennuslaki (132/1999)"/>
    <x v="1"/>
    <s v="Varsinais-Suomi"/>
    <s v="yli 100 000"/>
  </r>
  <r>
    <s v="Palvelut"/>
    <s v="PLupaus_Vaasa_2021.xlsx"/>
    <s v="Vaasan kaupunki"/>
    <s v="Rakennusvalvontamittaukset"/>
    <s v="Klas Blom"/>
    <x v="561"/>
    <x v="0"/>
    <x v="5"/>
    <m/>
    <s v="Myös luonnollisille henkilöille"/>
    <m/>
    <s v="Maankäyttö- ja rakennuslaki (132/1999)"/>
    <x v="1"/>
    <s v="Pohjanmaa"/>
    <s v="40 001 - 100 000"/>
  </r>
  <r>
    <s v="Palvelut"/>
    <s v="Plupaus_ALAVUS_2020.xlsx"/>
    <s v="Alavuden kaupunki"/>
    <s v="Poikkeamisluvat"/>
    <s v="Kun tarvitaan lupaa poiketa kaavan asettamista määräyksistä haetaan lupa lupapiste.fi -palvelusta"/>
    <x v="562"/>
    <x v="0"/>
    <x v="1"/>
    <m/>
    <s v="Myös luonnollisille henkilöille"/>
    <m/>
    <s v="Maankäyttö- ja rakennuslaki (132/1999)"/>
    <x v="1"/>
    <s v="Pohjois-Pohjanmaa"/>
    <s v="alle 6001"/>
  </r>
  <r>
    <s v="Palvelut"/>
    <s v="Plupaus_Kankaanpään kaupunki_2020.xlsx"/>
    <s v="Kankaanpään kaupunki"/>
    <s v="Poikkeamisluvat"/>
    <s v="Luvalla haetaan poikkeusta rakentaa kaavan vastaisesti"/>
    <x v="562"/>
    <x v="0"/>
    <x v="0"/>
    <s v="Q4/2021"/>
    <s v="Myös luonnollisille henkilöille"/>
    <m/>
    <s v="Maankäyttö- ja rakennuslaki (132/1999)"/>
    <x v="1"/>
    <s v="Satakunta"/>
    <s v="10 001 - 20 000"/>
  </r>
  <r>
    <s v="Palvelut"/>
    <s v="Plupaus_2021_Lieksan kaupunki.xlsx"/>
    <s v="Lieksan kaupunki"/>
    <s v="MRL:n mukaisen poikkeamisluvan myöntäminen"/>
    <m/>
    <x v="562"/>
    <x v="0"/>
    <x v="1"/>
    <m/>
    <s v="Myös luonnollisille henkilöille"/>
    <m/>
    <s v="Maankäyttö- ja rakennuslaki (132/1999)"/>
    <x v="1"/>
    <s v="Pohjois-Karjala"/>
    <s v="10 001 - 20 000"/>
  </r>
  <r>
    <s v="Palvelut"/>
    <s v="ASHA-#407866-v1-Plupaus_2021_Maanmittauslaitos_xlsx.XLSX"/>
    <s v="Maanmittauslaitos"/>
    <s v="Määräalan muodostaminen kiinteistöksi"/>
    <s v="Luovutettu alue kiinteistöstä. Määräalasta muodostetaan uusi kiinteistö."/>
    <x v="563"/>
    <x v="0"/>
    <x v="1"/>
    <m/>
    <s v="Myös luonnollisille henkilöille"/>
    <m/>
    <m/>
    <x v="0"/>
    <s v="Maa- ja metsätalousministeriö"/>
    <s v=""/>
  </r>
  <r>
    <s v="Palvelut"/>
    <s v="Plupaus_2021_KEHA-keskus.xlsx"/>
    <s v="KEHA-keskus"/>
    <s v="Neuvontapalvelut yrityksille"/>
    <s v="YRITYS-SUOMI-PUHELINPALVELU tarjoaa henkilökohtaista, valtakunnallista neuvontaa yrityksen perustamiseen liittyvissä kysymyksissä sekä neuvontaa eri viranomaisten yrityksille ja työantajille suunnatuista palveluista sekä niihin liittyvistä sähköisistä asiointipalveluista. Palvelukanavina puhelin, sähköinen palvelupyyntö ja chat. YRITYS-SUOMI TALOUSAPU- NEUVONTAPALVELU tarjoaa henkilökohtaista, valtakunnallista neuvontaa maksuvaikeuksiin joutuneille yrityksille. Palvelukanava puhelin HUOM! Digiasteikon määrittelyt eivät juurikaan sovellu neuvontapalvelun toimintamalleihin."/>
    <x v="564"/>
    <x v="5"/>
    <x v="1"/>
    <s v="Q4/2021"/>
    <s v="Vain elinkeinotoimintaa harjoittaville"/>
    <s v="Sähköistä asiointipalvelua tukevat työkalut/sovellukset, Laaja palvelumalli haastaa osaamisen/aika- ja henkilöresurssit, Asiakasrajapinnan kokemusten ja näkemysten sivuuttaminen palveluiden ja toimintamallien kehittämisessä"/>
    <m/>
    <x v="0"/>
    <s v="Työ- ja elinkeinoministeriö"/>
    <s v=""/>
  </r>
  <r>
    <s v="Palvelut"/>
    <s v="Plupaus_2021_Paltamon kunta.xlsx"/>
    <s v="Paltamon kunta"/>
    <s v="Poikkeamislupa"/>
    <s v="Lupakäsittely kaavamääräyksistä poikkevaan rakentamiseen"/>
    <x v="562"/>
    <x v="0"/>
    <x v="2"/>
    <s v="Myöhemmin"/>
    <s v="Myös luonnollisille henkilöille"/>
    <s v="resurssit"/>
    <s v="Maankäyttö- ja rakennuslaki (132/1999)"/>
    <x v="1"/>
    <s v="Kainuu"/>
    <s v="alle 6001"/>
  </r>
  <r>
    <s v="Palvelut"/>
    <s v="Plupaus_2021_Ranuan kunta_V2.xlsx"/>
    <s v="Ranuan kunta"/>
    <s v="Rakentamisen poikkeuslupa"/>
    <s v="Ohjeet, lomakkeet ja yhteystiedot"/>
    <x v="562"/>
    <x v="0"/>
    <x v="5"/>
    <m/>
    <s v="Myös luonnollisille henkilöille"/>
    <m/>
    <s v="Maankäyttö- ja rakennuslaki (132/1999)"/>
    <x v="1"/>
    <s v="Lappi"/>
    <s v="alle 6001"/>
  </r>
  <r>
    <s v="Palvelut"/>
    <s v="Plupaus_2021_Ristijärven kunta.xlsx"/>
    <s v="Ristijärven kunta"/>
    <s v="Poikkeamislupa"/>
    <m/>
    <x v="562"/>
    <x v="0"/>
    <x v="3"/>
    <s v="Q1/2022"/>
    <s v="Myös luonnollisille henkilöille"/>
    <m/>
    <s v="Maankäyttö- ja rakennuslaki (132/1999)"/>
    <x v="1"/>
    <s v="Kainuu"/>
    <s v="alle 6001"/>
  </r>
  <r>
    <s v="Palvelut"/>
    <s v="Plupaus_2021_Rovaniemi (1).xlsx"/>
    <s v="Rovaniemen kaupunki"/>
    <s v="Poikkeamislupa"/>
    <s v="Hakemuksen voi toimittaa sähköisen lupapalvelun kautta (+ paperisena). Suurin osa haetaan jo sähköisesti (käyttäjätunnus + salasana). Päätös menee lupapalvelun + mutta usein myös paperina. Digilomakkeen käyttöasteen nostaminen tavoite."/>
    <x v="562"/>
    <x v="0"/>
    <x v="6"/>
    <m/>
    <s v="Myös luonnollisille henkilöille"/>
    <s v="Vahva tunnistautuminen puuttuu"/>
    <s v="Maankäyttö- ja rakennuslaki (132/1999)"/>
    <x v="1"/>
    <s v="Lappi"/>
    <s v="40 001 - 100 000"/>
  </r>
  <r>
    <s v="Palvelut"/>
    <s v="PLupaus_Ruokolahden kunta_2021.xlsx"/>
    <s v="Ruokolahden kunta"/>
    <s v="Rakentamisen poikkeuslupa"/>
    <s v="Lupapiste.fi"/>
    <x v="562"/>
    <x v="0"/>
    <x v="5"/>
    <m/>
    <s v="Myös luonnollisille henkilöille"/>
    <m/>
    <s v="Maankäyttö- ja rakennuslaki (132/1999)"/>
    <x v="1"/>
    <s v="Etelä-Karjala"/>
    <s v="alle 6001"/>
  </r>
  <r>
    <s v="Palvelut"/>
    <s v="PLupaus_Vaasa_2021.xlsx"/>
    <s v="Vaasan kaupunki"/>
    <s v="Rakentamisen poikkeuslupa"/>
    <s v="Poikkeusluvan hakemista työstetään parhaillaan epermitiin."/>
    <x v="562"/>
    <x v="0"/>
    <x v="5"/>
    <m/>
    <s v="Myös luonnollisille henkilöille"/>
    <m/>
    <s v="Maankäyttö- ja rakennuslaki (132/1999)"/>
    <x v="1"/>
    <s v="Pohjanmaa"/>
    <s v="40 001 - 100 000"/>
  </r>
  <r>
    <s v="Palvelut"/>
    <s v="Plupaus_2021_Ylöjärven kaupunki.xlsx"/>
    <s v="Ylöjärven kaupunki"/>
    <s v="Poikkeamislupa"/>
    <s v="Poikkeamislupa hakemuksineen hoidetaan kokonaisuudessaan Lupapiste -palvelussa&quot;&quot;"/>
    <x v="562"/>
    <x v="0"/>
    <x v="7"/>
    <m/>
    <s v="Myös luonnollisille henkilöille"/>
    <m/>
    <s v="Maankäyttö- ja rakennuslaki (132/1999)"/>
    <x v="1"/>
    <s v="Pirkanmaa"/>
    <s v="20 001 - 40 000"/>
  </r>
  <r>
    <s v="Palvelut"/>
    <s v="Plupaus_ALAVUS_2020.xlsx"/>
    <s v="Alavuden kaupunki"/>
    <s v="Toimenpideluvat"/>
    <s v="Rakentamiseen liittyvät luvat (esim. varastoalueen toteutus, rakennuksen ulkonäön muutos) lupapiste.fi"/>
    <x v="308"/>
    <x v="0"/>
    <x v="1"/>
    <m/>
    <s v="Myös luonnollisille henkilöille"/>
    <m/>
    <s v="Maankäyttö- ja rakennuslaki (132/1999)"/>
    <x v="1"/>
    <s v="Pohjois-Pohjanmaa"/>
    <s v="alle 6001"/>
  </r>
  <r>
    <s v="Palvelut"/>
    <s v="Plupaus_ALAVUS_2020.xlsx"/>
    <s v="Alavuden kaupunki"/>
    <s v="Toimenpideilmoitukset"/>
    <s v="Lupa kevyen rakennelmat tekemiseen (puuvajat, katokset) lupapiste.fi"/>
    <x v="308"/>
    <x v="0"/>
    <x v="1"/>
    <m/>
    <s v="Myös luonnollisille henkilöille"/>
    <m/>
    <s v="Maankäyttö- ja rakennuslaki (132/1999)"/>
    <x v="1"/>
    <s v="Pohjois-Pohjanmaa"/>
    <s v="alle 6001"/>
  </r>
  <r>
    <s v="Palvelut"/>
    <s v="PLupaus_Helsinginkaupunki_2021.xlsx"/>
    <s v="Helsingin kaupunki"/>
    <s v="Maalämpökaivon poraamiseen lupa"/>
    <s v="Maalämmön hyödyntämiseen tehtävä porakaivo edellyttää Suomessa aina toimenpideluvan."/>
    <x v="308"/>
    <x v="0"/>
    <x v="2"/>
    <m/>
    <m/>
    <m/>
    <s v="Maankäyttö- ja rakennuslaki (132/1999)"/>
    <x v="1"/>
    <s v="Uusimaa"/>
    <s v="yli 100 000"/>
  </r>
  <r>
    <s v="Palvelut"/>
    <s v="Palvelulupaus_2021_Verohallinto.xlsx"/>
    <s v="Verohallinto"/>
    <s v="Nimeämispäätös"/>
    <s v="Lahjoituksen saajana oleva, euroopan talousalueella sijaitseva yhdistys, säätiö tai niiden yhteydessä oleva rahasto, voi hakea nimeämispäätöstä lahjoitusvähennystä varten OmaVerossa."/>
    <x v="565"/>
    <x v="4"/>
    <x v="1"/>
    <m/>
    <s v="Vain elinkeinotoimintaa harjoittaville"/>
    <m/>
    <m/>
    <x v="0"/>
    <s v="Valtiovarainministeriö"/>
    <s v=""/>
  </r>
  <r>
    <s v="Palvelut"/>
    <s v="Plupaus_2021_Tukes.xlsx"/>
    <s v="Turvallisuus- ja kemikaalivirasto (Tukes)"/>
    <s v="Nimileima-asiointi"/>
    <s v="Jalometallituotteen nimileiman hallinta; uuden hakeminen, rekisteröinti, siirto ja lopetus"/>
    <x v="566"/>
    <x v="1"/>
    <x v="5"/>
    <m/>
    <s v="Vain elinkeinotoimintaa harjoittaville"/>
    <m/>
    <m/>
    <x v="0"/>
    <s v="Työ- ja elinkeinoministeriö"/>
    <s v=""/>
  </r>
  <r>
    <s v="Palvelut"/>
    <s v="Traficom_Digipalvelulupaus_2021.XLSX"/>
    <s v="Liikenne- ja viestintävirasto TRAFICOM"/>
    <s v="NIS-ilmoitus tietoturvapoikkeamasta"/>
    <s v="Keskeisten palveluntarjoajien tulee ilmoittaa EU:n NIS-direktiivin mukaisesti tietoturvapoikkeamista viranomaisille. Asiointipalvelun osalta ei ole kehittämistarvetta."/>
    <x v="567"/>
    <x v="1"/>
    <x v="2"/>
    <m/>
    <s v="Vain elinkeinotoimintaa harjoittaville"/>
    <m/>
    <m/>
    <x v="0"/>
    <s v="Liikenne- ja viestintäministeriö"/>
    <s v=""/>
  </r>
  <r>
    <s v="Palvelut"/>
    <s v="Traficom_Digipalvelulupaus_2021.XLSX"/>
    <s v="Liikenne- ja viestintävirasto TRAFICOM"/>
    <s v="Nopeudenrajoittimen asennus ja korjaus"/>
    <s v="Ajoneuvojen nopeudenrajoittimien asennus- ja korjaustoiminta vaatii luvan Trafilta"/>
    <x v="568"/>
    <x v="0"/>
    <x v="2"/>
    <s v="Myöhemmin"/>
    <s v="Vain elinkeinotoimintaa harjoittaville"/>
    <s v="Yleinen taloudellinen tilanne"/>
    <m/>
    <x v="0"/>
    <s v="Liikenne- ja viestintäministeriö"/>
    <s v=""/>
  </r>
  <r>
    <s v="Palvelut"/>
    <s v="Traficom_Digipalvelulupaus_2021.XLSX"/>
    <s v="Liikenne- ja viestintävirasto TRAFICOM"/>
    <s v="Nopeudenrajoittimen asetusnopeuden tarkastus"/>
    <s v="Ilmoitus nopeudenrajoittimien asetusnopeuden tarkastuksen aloittamisesta katsastusta varten sekä tarkastuksesta annettavan todistuksen tiedot."/>
    <x v="569"/>
    <x v="1"/>
    <x v="4"/>
    <s v="Myöhemmin"/>
    <s v="Vain elinkeinotoimintaa harjoittaville"/>
    <s v="Yleinen taloudellinen tilanne"/>
    <m/>
    <x v="0"/>
    <s v="Liikenne- ja viestintäministeriö"/>
    <s v=""/>
  </r>
  <r>
    <s v="Palvelut"/>
    <s v="Plupaus_THL_2021.xlsx"/>
    <s v="Terveyden ja hyvinvoinnin laitos (THL)"/>
    <s v="Näytehallinnan palvelut"/>
    <s v="THL Biopankin laboratorio tarjoaa räätälöityjä näytehallintapalveluita tutkimusprojekteille ja -ryhmille ympäri Suomen. Tutkimuslaitoksille ja -ryhmille kansallisesti ja kansainvälisesti yhteistyö/palvelusopimuksella. Asiakas ottaa yhteyden THL biopankin asiantuntijaan, joka määrittelee yhdessä asiakkaan kanssa hänen tarpeisiinsa sopivan palvelukokonaisuuden. Palvelu on luonteeltaan sen kaltainen, että sen muotoileminen vaatii usein runsasta viestien vaihtoa asiakkaan ja palvelun tarjoajan välillä. Henkilötiedon siirtämiseen käytetään turvapostia."/>
    <x v="570"/>
    <x v="4"/>
    <x v="2"/>
    <s v="Q4/2022"/>
    <m/>
    <s v="Räätälöity palvelu kullekin asiakkaalle."/>
    <m/>
    <x v="0"/>
    <s v="Sosiaali- ja terveysministeriö"/>
    <s v=""/>
  </r>
  <r>
    <s v="Palvelut"/>
    <s v="Plupaus_THL_2021.xlsx"/>
    <s v="Terveyden ja hyvinvoinnin laitos (THL)"/>
    <s v="Näytekeräyspalvelut"/>
    <s v="Terveyden ja hyvinvoinnin laitoksen (THL) biopankki tarjoaa tutkimusprojekteille ja -ryhmille näytekeräysten konsultaatiota ja projektisuunnittelua.Tutkimuslaitoksille ja -ryhmille kansallisesti ja kansainvälisesti yhteistyösopimuksella."/>
    <x v="571"/>
    <x v="4"/>
    <x v="2"/>
    <s v="Q4/2022"/>
    <m/>
    <s v="Räätälöity palvelu kullekin asiakkaalle."/>
    <m/>
    <x v="0"/>
    <s v="Sosiaali- ja terveysministeriö"/>
    <s v=""/>
  </r>
  <r>
    <s v="Palvelut"/>
    <s v="Plupaus_ARA_2021.xlsx"/>
    <s v="Asumisen rahoitus- ja kehittämiskeskus"/>
    <s v="Ohjauspalvelut ja valvonta -palvelualue"/>
    <s v="Verkkoasiointi ohjauksen ja valvonnan asiointiin (mm. yhteydenpito ja ilmoitukset)"/>
    <x v="572"/>
    <x v="4"/>
    <x v="5"/>
    <m/>
    <s v="Vain elinkeinotoimintaa harjoittaville"/>
    <m/>
    <m/>
    <x v="0"/>
    <s v="Ympäristöministeriö"/>
    <s v=""/>
  </r>
  <r>
    <s v="Palvelut"/>
    <s v="Traficom_Digipalvelulupaus_2021.XLSX"/>
    <s v="Liikenne- ja viestintävirasto TRAFICOM"/>
    <s v="Ohjelmistotoimintailmoitus"/>
    <s v="Toimiluvasta vapaata televisiotoimintaa harjoittavan Suomeen sijoittuneen palveluntarjoajan on ennen toiminnan aloittamista tehtävä ohjelmistotoimintailmoitus Liikenne- ja viestintävirasto Traficomille.  Sähköisellä lomakkeella voi myös ilmoittaa aikaisemmassa ilmoituksessa annettuihin tietoihin vaikuttavista toiminnan muutoksista ja ohjelmistotoiminnan lopettamisesta. Sähköisellä lomakkeella voi myös ilmoittaa aikaisemmassa ilmoituksessa annettuihin tietoihin vaikuttavista toiminnan muutoksista ja toiminnan lopettamisesta. Asiointipalvelun osalta ei ole kehittämistarvetta."/>
    <x v="573"/>
    <x v="1"/>
    <x v="2"/>
    <m/>
    <s v="Vain elinkeinotoimintaa harjoittaville"/>
    <m/>
    <m/>
    <x v="0"/>
    <s v="Liikenne- ja viestintäministeriö"/>
    <s v=""/>
  </r>
  <r>
    <s v="Palvelut"/>
    <s v="Traficom_Digipalvelulupaus_2021.XLSX"/>
    <s v="Liikenne- ja viestintävirasto TRAFICOM"/>
    <s v="Ohjelmistotoimintailmoitus"/>
    <s v="Teleyrityksen ilmoitus toimivuushäiriöstä. Asiointipalvelun osalta ei ole kehittämistarvetta."/>
    <x v="573"/>
    <x v="1"/>
    <x v="2"/>
    <m/>
    <s v="Vain elinkeinotoimintaa harjoittaville"/>
    <m/>
    <m/>
    <x v="0"/>
    <s v="Liikenne- ja viestintäministeriö"/>
    <s v=""/>
  </r>
  <r>
    <s v="Palvelut"/>
    <s v="Plupaus_2021_Jyväskylän kaupunki_2021.xlsx"/>
    <s v="Jyväskylän kaupunki"/>
    <s v="KRP - Rakennusvalvonnan ilmoitukset: Ilmoitusmenettely"/>
    <s v="Lupa vaikutukselta vähäisen rakennelman rakentamiselle"/>
    <x v="308"/>
    <x v="0"/>
    <x v="5"/>
    <m/>
    <s v="Myös luonnollisille henkilöille"/>
    <m/>
    <s v="Maankäyttö- ja rakennuslaki (132/1999)"/>
    <x v="1"/>
    <s v="Keski-Suomi"/>
    <s v="yli 100 000"/>
  </r>
  <r>
    <s v="Palvelut"/>
    <s v="Plupaus_2021_Jyväskylän kaupunki_2021.xlsx"/>
    <s v="Jyväskylän kaupunki"/>
    <s v="KRP - Toimenpidelupa: Aitaaminen"/>
    <s v="Lupa aidan tai muurin rakentamiselle rakennettuun ympäristöön"/>
    <x v="308"/>
    <x v="0"/>
    <x v="5"/>
    <m/>
    <s v="Myös luonnollisille henkilöille"/>
    <m/>
    <s v="Maankäyttö- ja rakennuslaki (132/1999)"/>
    <x v="1"/>
    <s v="Keski-Suomi"/>
    <s v="yli 100 000"/>
  </r>
  <r>
    <s v="Palvelut"/>
    <s v="Plupaus_2021_Jyväskylän kaupunki_2021.xlsx"/>
    <s v="Jyväskylän kaupunki"/>
    <s v="KRP - Toimenpidelupa: Erillislaite"/>
    <s v="Lupa erillislaitteen (mastot, hiihtohissit, jne) rakentamiselle"/>
    <x v="308"/>
    <x v="0"/>
    <x v="5"/>
    <m/>
    <s v="Myös luonnollisille henkilöille"/>
    <m/>
    <s v="Maankäyttö- ja rakennuslaki (132/1999)"/>
    <x v="1"/>
    <s v="Keski-Suomi"/>
    <s v="yli 100 000"/>
  </r>
  <r>
    <s v="Palvelut"/>
    <s v="Plupaus_2021_Migri.xlsx"/>
    <s v="Maahanmuuttovirasto"/>
    <s v="Oleskelulupa startup-yrittäjälle"/>
    <s v="Oleskelulupa henkilölle, joka aikoo tulla kasvuyrittäjäksi Suomeen. Hakemuksen voi tehdä digitaalisesti Enter Finland -palvelussa."/>
    <x v="574"/>
    <x v="0"/>
    <x v="1"/>
    <m/>
    <s v="Vain elinkeinotoimintaa harjoittaville"/>
    <s v="Asioinnin voi laittaa käyntiin digitaalisesti, mutta yleensä on lisäksi käytävä tunnistautumassa ja antamassa biometriset tunnisteet palvelupisteessä, verkkopankkitunnuksien puute. Tason 1.1 mukaisesti perustiedot haetaan muilta viranomaisilta suoraan UMA"/>
    <m/>
    <x v="0"/>
    <s v="Sisäministeriö"/>
    <s v=""/>
  </r>
  <r>
    <s v="Palvelut"/>
    <s v="Plupaus_2021_Migri.xlsx"/>
    <s v="Maahanmuuttovirasto"/>
    <s v="Oleskelulupa yrittäjälle"/>
    <s v="Oleskelulupa henkilölle, joka aikoo tulla yrittäjäksi Suomeen. Hakemuksen voi tehdä digitaalisesti Enter Finland -palvelussa."/>
    <x v="575"/>
    <x v="0"/>
    <x v="1"/>
    <m/>
    <s v="Vain elinkeinotoimintaa harjoittaville"/>
    <s v="Asioinnin voi laittaa käyntiin digitaalisesti, mutta yleensä on lisäksi käytävä tunnistautumassa ja antamassa biometriset tunnisteet palvelupisteessä, verkkopankkitunnuksien puute. Tason 1.1 mukaisesti perustiedot haetaan muilta viranomaisilta suoraan UMAan, mutta osa"/>
    <m/>
    <x v="0"/>
    <s v="Sisäministeriö"/>
    <s v=""/>
  </r>
  <r>
    <s v="Palvelut"/>
    <s v="Plupaus_2021_Tulli.xlsx"/>
    <s v="Tulli"/>
    <s v="Oma-aloitteisen määräämisen lupa"/>
    <s v="Yritys voi määritellä tuonti- ja vientitullien määrät sekä suorittaa tietyt tarkastukset tullivalvonnassa."/>
    <x v="576"/>
    <x v="0"/>
    <x v="2"/>
    <s v="Myöhemmin"/>
    <s v="Vain elinkeinotoimintaa harjoittaville"/>
    <s v="Lupatyyppi ei käytännössä vielä käytössä."/>
    <m/>
    <x v="0"/>
    <s v="Valtiovarainministeriö"/>
    <s v=""/>
  </r>
  <r>
    <s v="Palvelut"/>
    <s v="Plupaus_2021_Jyväskylän kaupunki_2021.xlsx"/>
    <s v="Jyväskylän kaupunki"/>
    <s v="KRP - Toimenpidelupa: Huoneistojärjestely"/>
    <s v="Lupa asuinhuoneiston jakamiselle tai yhdistämiselle"/>
    <x v="308"/>
    <x v="0"/>
    <x v="5"/>
    <m/>
    <s v="Myös luonnollisille henkilöille"/>
    <m/>
    <s v="Maankäyttö- ja rakennuslaki (132/1999)"/>
    <x v="1"/>
    <s v="Keski-Suomi"/>
    <s v="yli 100 000"/>
  </r>
  <r>
    <s v="Palvelut"/>
    <s v="Plupaus_2021_Jyväskylän kaupunki_2021.xlsx"/>
    <s v="Jyväskylän kaupunki"/>
    <s v="KRP - Toimenpidelupa: Julkisivutoimenpide"/>
    <s v="Lupa määrityille julkisivutoimenpiteille"/>
    <x v="308"/>
    <x v="0"/>
    <x v="5"/>
    <m/>
    <s v="Myös luonnollisille henkilöille"/>
    <m/>
    <s v="Maankäyttö- ja rakennuslaki (132/1999)"/>
    <x v="1"/>
    <s v="Keski-Suomi"/>
    <s v="yli 100 000"/>
  </r>
  <r>
    <s v="Palvelut"/>
    <s v="Traficom_Digipalvelulupaus_2021.XLSX"/>
    <s v="Liikenne- ja viestintävirasto TRAFICOM"/>
    <s v="Omavalmisteen ja historiallisen veneen ensirekisteröinti"/>
    <s v="Veneen voi rakentaa myös itse, se on silloin omavalmiste. Vene on historiallinen mikäli se on rakennettu ennen vuotta 1950 tai sen yksilöllinen jäljitelmä. Omavalmisteet ja historialliset veneet tulee rekisteröidä, mikäli ne kuuluvat rekisteröintivelvollisuuden piiriin."/>
    <x v="577"/>
    <x v="1"/>
    <x v="5"/>
    <m/>
    <s v="Myös luonnollisille henkilöille"/>
    <m/>
    <m/>
    <x v="0"/>
    <s v="Liikenne- ja viestintäministeriö"/>
    <s v=""/>
  </r>
  <r>
    <s v="Palvelut"/>
    <s v="Plupaus_2021_Jyväskylän kaupunki_2021.xlsx"/>
    <s v="Jyväskylän kaupunki"/>
    <s v="KRP - Toimenpidelupa: Jätevesijärjestelmän uusiminen"/>
    <s v="Lupa viemäriverkosta erillisen jätevesijärjestelmän rakentamiselle"/>
    <x v="308"/>
    <x v="0"/>
    <x v="5"/>
    <m/>
    <s v="Myös luonnollisille henkilöille"/>
    <m/>
    <s v="Maankäyttö- ja rakennuslaki (132/1999)"/>
    <x v="1"/>
    <s v="Keski-Suomi"/>
    <s v="yli 100 000"/>
  </r>
  <r>
    <s v="Palvelut"/>
    <s v="Plupaus_2021_Tukes.xlsx"/>
    <s v="Turvallisuus- ja kemikaalivirasto (Tukes)"/>
    <s v="Onnettomuusilmoitukset"/>
    <s v="Ilmoitetaan eri toimialoilla sattuneista vaaratilanteista tai onnettomuuksista"/>
    <x v="578"/>
    <x v="1"/>
    <x v="2"/>
    <s v="Q3/2022"/>
    <s v="Vain elinkeinotoimintaa harjoittaville"/>
    <s v="Henkilö- ja raharesurssit"/>
    <m/>
    <x v="0"/>
    <s v="Työ- ja elinkeinoministeriö"/>
    <s v=""/>
  </r>
  <r>
    <s v="Palvelut"/>
    <s v="Plupaus_2021_Kansaneläkelaitos.xlsx"/>
    <s v="Kansaneläkelaitos"/>
    <s v="Opintolainan takaussaatavien perintään liittyvien velkakirjojen sähköinen välittäminen"/>
    <s v="Pankeille mahdollisuus toimittaa opintolainojen velkakirjoja sähköisesti Kelaan."/>
    <x v="579"/>
    <x v="4"/>
    <x v="3"/>
    <s v="Q4/2022"/>
    <s v="Vain elinkeinotoimintaa harjoittaville"/>
    <m/>
    <m/>
    <x v="0"/>
    <s v="Eduskunta"/>
    <s v=""/>
  </r>
  <r>
    <s v="Palvelut"/>
    <s v="Plupaus_THL_2021.xlsx"/>
    <s v="Terveyden ja hyvinvoinnin laitos (THL)"/>
    <s v="Opiskelun aikainen huumetestaus"/>
    <s v="Opiskelun aikaisessa huumetestauksessa selvitetään koulutuksen järjestäjän pyynnöstä mitä päihteitä henkilöllä on tai on ollut elimistössään. Tehdään koulutuksen järjestäjän pyynnöstä. Asiakas ottaa yhteyden puhelimitse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x v="580"/>
    <x v="4"/>
    <x v="5"/>
    <m/>
    <m/>
    <m/>
    <m/>
    <x v="0"/>
    <s v="Sosiaali- ja terveysministeriö"/>
    <s v=""/>
  </r>
  <r>
    <s v="Palvelut"/>
    <s v="Plupaus_2021_Kansaneläkelaitos.xlsx"/>
    <s v="Kansaneläkelaitos"/>
    <s v="Oppilaitosten asiointipalvelu"/>
    <s v="Koulutusta koskevat tiedot (opintolinjatiedot)"/>
    <x v="581"/>
    <x v="4"/>
    <x v="5"/>
    <m/>
    <s v="Vain elinkeinotoimintaa harjoittaville"/>
    <m/>
    <m/>
    <x v="0"/>
    <s v="Eduskunta"/>
    <s v=""/>
  </r>
  <r>
    <s v="Palvelut"/>
    <s v="Plupaus_2021_Kansaneläkelaitos.xlsx"/>
    <s v="Kansaneläkelaitos"/>
    <s v="Oppilaitosten ilmoituspalvelu"/>
    <s v="Henkilöiden opiskelutietojen ja oppilaitosta koskevien tietojen ilmoittaminen opintoetuuksia varten"/>
    <x v="582"/>
    <x v="4"/>
    <x v="0"/>
    <s v="Myöhemmin"/>
    <s v="Vain elinkeinotoimintaa harjoittaville"/>
    <s v="Jos kaikkien oppilaitosten ja opiskelijoiden tiedot saataisiin kansallisista opiskelutietovarannosta, ei kyseiselle palvelulle ole tarvetta."/>
    <m/>
    <x v="0"/>
    <s v="Eduskunta"/>
    <s v=""/>
  </r>
  <r>
    <s v="Palvelut"/>
    <s v="Traficom_Digipalvelulupaus_2021.XLSX"/>
    <s v="Liikenne- ja viestintävirasto TRAFICOM"/>
    <s v="Organisaation laskutusosoite"/>
    <s v="Yritys voi ilmoittaa Traficomille laskutusosoitteen ajoneuvoverotusta tai Oma asiointi-palvelun tapahtumien laskutusta varten."/>
    <x v="583"/>
    <x v="1"/>
    <x v="5"/>
    <m/>
    <s v="Vain elinkeinotoimintaa harjoittaville"/>
    <m/>
    <m/>
    <x v="0"/>
    <s v="Liikenne- ja viestintäministeriö"/>
    <s v=""/>
  </r>
  <r>
    <s v="Palvelut"/>
    <s v="Traficom_Digipalvelulupaus_2021.XLSX"/>
    <s v="Liikenne- ja viestintävirasto TRAFICOM"/>
    <s v="Osa-66 ammattimekaanikon lupakirjahakemus"/>
    <m/>
    <x v="584"/>
    <x v="0"/>
    <x v="6"/>
    <s v="Myöhemmin"/>
    <s v="Myös luonnollisille henkilöille"/>
    <s v="Yleinen taloudellinen tilanne"/>
    <m/>
    <x v="0"/>
    <s v="Liikenne- ja viestintäministeriö"/>
    <s v=""/>
  </r>
  <r>
    <s v="Palvelut"/>
    <s v="ASHA-#407866-v1-Plupaus_2021_Maanmittauslaitos_xlsx.XLSX"/>
    <s v="Maanmittauslaitos"/>
    <s v="Osakehuoneiston hallintaoikeuden rajoituksen rekisteröinti"/>
    <s v="Osakehuoneistorekisteriin kirjataan rajoitus että osakehuoneiston omistaja ei voi ilman käyttöoikeuden haltijan suostumusta luovuttaa huoneistoa edelleen tai hakea panttauksen rekisteröintiä. Myös ns. RS-menettelyn alkaminen katsotaan tähän kuuluvaksi."/>
    <x v="585"/>
    <x v="1"/>
    <x v="2"/>
    <s v="Q4/2022"/>
    <s v="Vain elinkeinotoimintaa harjoittaville"/>
    <m/>
    <m/>
    <x v="0"/>
    <s v="Maa- ja metsätalousministeriö"/>
    <s v=""/>
  </r>
  <r>
    <s v="Palvelut"/>
    <s v="ASHA-#407866-v1-Plupaus_2021_Maanmittauslaitos_xlsx.XLSX"/>
    <s v="Maanmittauslaitos"/>
    <s v="Osakehuoneiston käyttäminen lainan vakuutena"/>
    <s v="Lainanantaja (yleensä pankki) hakee panttauksen rekisteröintiä, kun osakehuoneistoa käytetään lainan vakuutena. Panttaus rekisteröidään Maanmittauslaitoksen huoneistotietojärjestelmään ja se korvaa osakekirjan antamisen pantiksi lainanantajalle."/>
    <x v="586"/>
    <x v="1"/>
    <x v="2"/>
    <s v="Q4/2022"/>
    <s v="Vain elinkeinotoimintaa harjoittaville"/>
    <m/>
    <m/>
    <x v="0"/>
    <s v="Maa- ja metsätalousministeriö"/>
    <s v=""/>
  </r>
  <r>
    <s v="Palvelut"/>
    <s v="ASHA-#407866-v1-Plupaus_2021_Maanmittauslaitos_xlsx.XLSX"/>
    <s v="Maanmittauslaitos"/>
    <s v="Osakehuoneiston omistusoikeuden rekisteröinti"/>
    <s v="Omistaja hakee omistusoikeutensa rekisteröintiä omaan osakehuoneistoonsa, kun taloyhtiön osakeluettelo on sähköisenä Maanmittauslaitoksen ylläpitämässä huoneistotietojärjestelmässä."/>
    <x v="587"/>
    <x v="1"/>
    <x v="2"/>
    <s v="Q4/2022"/>
    <s v="Vain elinkeinotoimintaa harjoittaville"/>
    <m/>
    <m/>
    <x v="0"/>
    <s v="Maa- ja metsätalousministeriö"/>
    <s v=""/>
  </r>
  <r>
    <s v="Palvelut"/>
    <s v="ASHA-#407866-v1-Plupaus_2021_Maanmittauslaitos_xlsx.XLSX"/>
    <s v="Maanmittauslaitos"/>
    <s v="Osakeluettelon siirto Huoneistotietojärjestelmään"/>
    <s v="As Oy tai tämän edustaja siirtää osakeluettelon osakehuoneistorekisteriin MML:n ylläpitovastuulle"/>
    <x v="588"/>
    <x v="1"/>
    <x v="1"/>
    <m/>
    <s v="Vain elinkeinotoimintaa harjoittaville"/>
    <m/>
    <m/>
    <x v="0"/>
    <s v="Maa- ja metsätalousministeriö"/>
    <s v=""/>
  </r>
  <r>
    <s v="Palvelut"/>
    <s v="Plupaus_2021_Jyväskylän kaupunki_2021.xlsx"/>
    <s v="Jyväskylän kaupunki"/>
    <s v="KRP - Toimenpidelupa: Kaupunkikuvajärjestely"/>
    <s v="Lupa tehdä pitkäaikainen muutos kaupunkikuvaan"/>
    <x v="308"/>
    <x v="0"/>
    <x v="5"/>
    <m/>
    <s v="Myös luonnollisille henkilöille"/>
    <m/>
    <s v="Maankäyttö- ja rakennuslaki (132/1999)"/>
    <x v="1"/>
    <s v="Keski-Suomi"/>
    <s v="yli 100 000"/>
  </r>
  <r>
    <s v="Palvelut"/>
    <s v="ASHA-#407866-v1-Plupaus_2021_Maanmittauslaitos_xlsx.XLSX"/>
    <s v="Maanmittauslaitos"/>
    <s v="Otteet ja todistukset kiinteistötietojärjestelmästä"/>
    <s v="Lainhuuto-, rasitus- tai vuokraoikeustodistus. Ote kiinteistörekisteristä, karttaote, käyttöoikeusyksikön ote."/>
    <x v="589"/>
    <x v="3"/>
    <x v="5"/>
    <m/>
    <s v="Myös luonnollisille henkilöille"/>
    <m/>
    <m/>
    <x v="0"/>
    <s v="Maa- ja metsätalousministeriö"/>
    <s v=""/>
  </r>
  <r>
    <s v="Palvelut"/>
    <s v="Plupaus_2021_Jyväskylän kaupunki_2021.xlsx"/>
    <s v="Jyväskylän kaupunki"/>
    <s v="KRP - Toimenpidelupa: Laituri"/>
    <s v="Lupa laiturin tai vastaavan rakentamiselle"/>
    <x v="308"/>
    <x v="0"/>
    <x v="5"/>
    <m/>
    <s v="Myös luonnollisille henkilöille"/>
    <m/>
    <s v="Maankäyttö- ja rakennuslaki (132/1999)"/>
    <x v="1"/>
    <s v="Keski-Suomi"/>
    <s v="yli 100 000"/>
  </r>
  <r>
    <s v="Palvelut"/>
    <s v="Plupaus_2021_Jyväskylän kaupunki_2021.xlsx"/>
    <s v="Jyväskylän kaupunki"/>
    <s v="KRP - Toimenpidelupa: Liikuteltava laite"/>
    <s v="Lupa liikuteltavan laitteen sijoittamiseksi paikalleen (ei käytetä retkeilyyn / veneilyyn)"/>
    <x v="308"/>
    <x v="0"/>
    <x v="5"/>
    <m/>
    <s v="Myös luonnollisille henkilöille"/>
    <m/>
    <s v="Maankäyttö- ja rakennuslaki (132/1999)"/>
    <x v="1"/>
    <s v="Keski-Suomi"/>
    <s v="yli 100 000"/>
  </r>
  <r>
    <s v="Palvelut"/>
    <s v="Plupaus_2021_Tukes.xlsx"/>
    <s v="Turvallisuus- ja kemikaalivirasto (Tukes)"/>
    <s v="Painelaitteiden muutosilmoitukset"/>
    <s v="Ilmoitetaan muutoksista painelaitteisiin liittyen"/>
    <x v="590"/>
    <x v="1"/>
    <x v="2"/>
    <s v="Q2/2022"/>
    <s v="Myös luonnollisille henkilöille"/>
    <s v="Henkilö- ja raharesurssit"/>
    <m/>
    <x v="0"/>
    <s v="Työ- ja elinkeinoministeriö"/>
    <s v=""/>
  </r>
  <r>
    <s v="Palvelut"/>
    <s v="Plupaus_2021_Jyväskylän kaupunki_2021.xlsx"/>
    <s v="Jyväskylän kaupunki"/>
    <s v="KRP - Toimenpidelupa: Maalämpökaivon poraus"/>
    <s v="Lupa maalämpökaivon tai maastoon sijoittuvan lämmönkeruuputkiston rakentamiselle"/>
    <x v="308"/>
    <x v="0"/>
    <x v="5"/>
    <m/>
    <s v="Myös luonnollisille henkilöille"/>
    <m/>
    <s v="Maankäyttö- ja rakennuslaki (132/1999)"/>
    <x v="1"/>
    <s v="Keski-Suomi"/>
    <s v="yli 100 000"/>
  </r>
  <r>
    <s v="Palvelut"/>
    <s v="Plupaus_2021_Jyväskylän kaupunki_2021.xlsx"/>
    <s v="Jyväskylän kaupunki"/>
    <s v="KRP - Toimenpidelupa: Mainostoimenpide"/>
    <s v="Lupa mainostaulun (ei tieliikennalain alainen) tai ikkunaa peittävän mainoksen sijoittamisesta"/>
    <x v="308"/>
    <x v="0"/>
    <x v="5"/>
    <m/>
    <s v="Myös luonnollisille henkilöille"/>
    <m/>
    <s v="Maankäyttö- ja rakennuslaki (132/1999)"/>
    <x v="1"/>
    <s v="Keski-Suomi"/>
    <s v="yli 100 000"/>
  </r>
  <r>
    <s v="Palvelut"/>
    <s v="Plupaus_2021_Jyväskylän kaupunki_2021.xlsx"/>
    <s v="Jyväskylän kaupunki"/>
    <s v="KRP - Toimenpidelupa: Rakennelmat"/>
    <s v="Lupa erilaisten rakennelmien rakentamiselle (esim. grillit, vajat, viemärittömät käymälät jne.)"/>
    <x v="308"/>
    <x v="0"/>
    <x v="5"/>
    <m/>
    <s v="Myös luonnollisille henkilöille"/>
    <m/>
    <s v="Maankäyttö- ja rakennuslaki (132/1999)"/>
    <x v="1"/>
    <s v="Keski-Suomi"/>
    <s v="yli 100 000"/>
  </r>
  <r>
    <s v="Palvelut"/>
    <s v="Plupaus_2021_Jyväskylän kaupunki_2021.xlsx"/>
    <s v="Jyväskylän kaupunki"/>
    <s v="KRP - Toimenpidelupa: Säilytys ja varastointialue"/>
    <s v="Lupa varastointi- tai pysäköintialueen rajaamiselle"/>
    <x v="308"/>
    <x v="0"/>
    <x v="5"/>
    <m/>
    <s v="Myös luonnollisille henkilöille"/>
    <m/>
    <s v="Maankäyttö- ja rakennuslaki (132/1999)"/>
    <x v="1"/>
    <s v="Keski-Suomi"/>
    <s v="yli 100 000"/>
  </r>
  <r>
    <s v="Palvelut"/>
    <s v="Palvelulupaus_2021_Verohallinto.xlsx"/>
    <s v="Verohallinto"/>
    <s v="Palkka.fi (palkanlaskenta)"/>
    <s v="Voit käyttää palkanlaskentaan ilmaista palkka.fi-palvelua. Palvelu laskee palkan sivukuluineen, muodostaa maksutiedot, hoitaa arkistoinnin ja tulorekisteri-ilmoitukset puolestasi."/>
    <x v="591"/>
    <x v="4"/>
    <x v="6"/>
    <m/>
    <s v="Myös luonnollisille henkilöille"/>
    <s v="Palkanlaskentaan ja ilmoittamiseen tarkoitettu palvelu, jossa ei ole lisäselvityspyyntöjen tai päätösten viestinvaihtoa, koska ko. toiminnallisuuksille ei ole tässä palvelussa tarvetta. Tietojen tarkastelu ja viestinvaihto kunkin organisaation muissa palveluissa."/>
    <m/>
    <x v="0"/>
    <s v="Valtiovarainministeriö"/>
    <s v=""/>
  </r>
  <r>
    <s v="Palvelut"/>
    <s v="Plupaus_2021_Pielaveden kunta.xlsx"/>
    <s v="Pielaveden kunta"/>
    <s v="Toimenpidelupa"/>
    <s v="Toimenpideluvat myöntää rakennusvalvonta. Lupaa tarvitaan pieniin rakennushankkeisiin."/>
    <x v="308"/>
    <x v="0"/>
    <x v="2"/>
    <s v="Myöhemmin"/>
    <s v="Myös luonnollisille henkilöille"/>
    <s v="Ohjelmistotoimittajasta johtuvat syyt"/>
    <s v="Maankäyttö- ja rakennuslaki (132/1999)"/>
    <x v="1"/>
    <s v="Pohjois-Savo"/>
    <s v="alle 6001"/>
  </r>
  <r>
    <s v="Palvelut"/>
    <s v="Plupaus_2021_KEHA-keskus.xlsx"/>
    <s v="KEHA-keskus"/>
    <s v="Palkkaturvapalvelut"/>
    <s v="Palkkaturvan pääasiakas on luonnollinen henkilö mutta prosessissa on mukana vastapuolena työnantaja, joka on elinkeinotoimija. Hakijana luonnollinen henkilö noin 88 % tapauksista. Hakijana voi toimia myös ammattiliitto (4 %) tai asianajotoimisto (konkurssipesä) (8 %). Tällä hetkellä elinkeinotoimijoista ammattiliitoilla käytössä sähköinen asiointipalvelu, muilla salattu sähköposti."/>
    <x v="592"/>
    <x v="6"/>
    <x v="6"/>
    <s v="Q4/2021"/>
    <s v="Myös luonnollisille henkilöille"/>
    <s v="Digi- ja väestötietoviraston Suomi.fi-yritysviestipalvelu ei tarjoa valtuutuksiin perustuvia postilaatikoita vaan yrityksen kaikki valtuutetut näkevät kaikki viestit. Tämän vuoksi moni yritys ei käytä yritysviestipalvelua, jonka kautta työnantaja voisi osallistua hakemusprosessiin sähköisesti."/>
    <m/>
    <x v="0"/>
    <s v="Työ- ja elinkeinoministeriö"/>
    <s v=""/>
  </r>
  <r>
    <s v="Palvelut"/>
    <s v="PLupaus_SM_2021.XLSX"/>
    <s v="Sisäministeriö"/>
    <s v="Palosuojelurahasto"/>
    <s v="Valtionavustukset tulipalojen ehkäisyä ja pelastustoimen edistämistä koskeviin hankkeisiin"/>
    <x v="593"/>
    <x v="6"/>
    <x v="2"/>
    <s v="Q1/2022"/>
    <s v="Myös luonnollisille henkilöille"/>
    <s v="Rahasto toimii ensimmäisenä pilottina valtionhallinnon yhteisessä valtionavustushankkeessa. Rahasto pilotoi uudessa järjestelmässä yleisavustushakua, joka on suunnattu pelastusalan järjestöille ja muille vastaaville yhteisöille. Nyt syksyllä pilotoidaan hakuilmoitusta ja ensi keväänä koko yleisavustushaku on tarkoitus toteuttaa uudessa valtionavustusjärjestelmässä. Hyvä digiaste yleisavustusten osalta saavutetaan näin ollen 2022 ja muiden avustustyyppien osalta tämän jälkeen portaittain. Uuteen järjestelmään siirtymistä on toteutettu tiiviissä yhteistyössä avustusten hakijoiden, hanketoimiston sekä Valtiokonttorin kanssa. Mikäli järjestelmän käyttöönottoon tulee viiveitä tai palvelu ei toimi odotetusti, muodostaisi se esteen rahaston digitaalisten palvelujen parantumiselle. Yleisavustusten jälkeen järjestelmään siirtyy erikseen sovittavan aikataulun puitteissa rahaston muut avustustyypit. Tällä hetkellä avustushakemukset saapuvat rahaston virkasähköpostiin, josta ne välitetään ministeriön kirjaamoon. Jokainen avustus muodostaa oman projektikoodin, jolloin avustusten hallinnointi sähköisessä VAHVA järjestelmässä mahdollistuu. Prosessi on toimiva mutta uuteen järjestelmään siirtyminen parantaa rahaston digiastetta paljon."/>
    <m/>
    <x v="0"/>
    <s v="Sisäministeriö"/>
    <s v=""/>
  </r>
  <r>
    <s v="Palvelut"/>
    <s v="Plupaus_2021_Kansaneläkelaitos.xlsx"/>
    <s v="Kansaneläkelaitos"/>
    <s v="Palveluntuottajien haku"/>
    <s v="Asiakas voi hakea järjestelmästä kuntoutuksen palveluntuottajia"/>
    <x v="594"/>
    <x v="3"/>
    <x v="7"/>
    <m/>
    <s v="Myös luonnollisille henkilöille"/>
    <m/>
    <m/>
    <x v="0"/>
    <s v="Eduskunta"/>
    <s v=""/>
  </r>
  <r>
    <s v="Palvelut"/>
    <s v="Plupaus_2021_Kansaneläkelaitos.xlsx"/>
    <s v="Kansaneläkelaitos"/>
    <s v="Pankille tiedot opintolainan takauksesta"/>
    <s v="Pankille opintolainakannan ylläpitoon liittyvät tiedot sekä opiskelijoiden opintolainan nostamiseen liittyvät tiedot tiedonsiirtona"/>
    <x v="595"/>
    <x v="3"/>
    <x v="7"/>
    <m/>
    <s v="Vain elinkeinotoimintaa harjoittaville"/>
    <m/>
    <m/>
    <x v="0"/>
    <s v="Eduskunta"/>
    <s v=""/>
  </r>
  <r>
    <s v="Palvelut"/>
    <s v="Traficom_Digipalvelulupaus_2021.XLSX"/>
    <s v="Liikenne- ja viestintävirasto TRAFICOM"/>
    <s v="Paperittoman ajoneuvon rekisteröintikatsastus ja rekisteröinti"/>
    <s v="Selvitys paperittoman ajoneuvon rekisteröintiä ja rekisteröintikatsastusta varten."/>
    <x v="596"/>
    <x v="1"/>
    <x v="0"/>
    <s v="Myöhemmin"/>
    <s v="Myös luonnollisille henkilöille"/>
    <s v="Katsastajan on fyysisesti tarkastettava ja tunnistettava ajoneuvo rekisteröintikatsastuksessa.  Asiakas saa lomakkeen täytettäväksi rekisteröintikatsastuksen yhteydessä, jolloin paperilomake on käytännöllinen ratkaisu. Lomakkeeseen tekevät merkintöjä sekä ajoneuvon omistaja että katsastaja."/>
    <m/>
    <x v="0"/>
    <s v="Liikenne- ja viestintäministeriö"/>
    <s v=""/>
  </r>
  <r>
    <s v="Palvelut"/>
    <s v="Traficom_Digipalvelulupaus_2021.XLSX"/>
    <s v="Liikenne- ja viestintävirasto TRAFICOM"/>
    <s v="Part 145 Approval Application for initial grant / Application for change"/>
    <s v="Ilma-alusten huolto-organisaation hyväksymishakemus"/>
    <x v="597"/>
    <x v="0"/>
    <x v="0"/>
    <s v="Myöhemmin"/>
    <s v="Vain elinkeinotoimintaa harjoittaville"/>
    <s v="Yleinen taloudellinen tilanne"/>
    <m/>
    <x v="0"/>
    <s v="Liikenne- ja viestintäministeriö"/>
    <s v=""/>
  </r>
  <r>
    <s v="Palvelut"/>
    <s v="Traficom_Digipalvelulupaus_2021.XLSX"/>
    <s v="Liikenne- ja viestintävirasto TRAFICOM"/>
    <s v="Part 147 Approval  Application for initial grant / Application for change"/>
    <s v="Ilma-alusten huoltohenkilöstön koulutusorganisaation hyväksymishakemus"/>
    <x v="598"/>
    <x v="0"/>
    <x v="0"/>
    <s v="Myöhemmin"/>
    <s v="Vain elinkeinotoimintaa harjoittaville"/>
    <s v="Yleinen taloudellinen tilanne"/>
    <m/>
    <x v="0"/>
    <s v="Liikenne- ja viestintäministeriö"/>
    <s v=""/>
  </r>
  <r>
    <s v="Palvelut"/>
    <s v="Traficom_Digipalvelulupaus_2021.XLSX"/>
    <s v="Liikenne- ja viestintävirasto TRAFICOM"/>
    <s v="Part M Subpart F Approval  Application for initial grant / Application for change"/>
    <s v="Ilma-aluksen huolto-organisaation hyväksymishakemus muille kuin kaupalliseen ilmakuljetukseen käytettäville ilma-aluksille."/>
    <x v="599"/>
    <x v="0"/>
    <x v="0"/>
    <s v="Myöhemmin"/>
    <s v="Vain elinkeinotoimintaa harjoittaville"/>
    <s v="Yleinen taloudellinen tilanne"/>
    <m/>
    <x v="0"/>
    <s v="Liikenne- ja viestintäministeriö"/>
    <s v=""/>
  </r>
  <r>
    <s v="Palvelut"/>
    <s v="Traficom_Digipalvelulupaus_2021.XLSX"/>
    <s v="Liikenne- ja viestintävirasto TRAFICOM"/>
    <s v="Part M Subpart G Approval  Application for initial grant / Application for change"/>
    <s v="Jatkuvan lentokelpoisuuden hallintaorganisaation hyväksymishakemus"/>
    <x v="600"/>
    <x v="0"/>
    <x v="0"/>
    <s v="Myöhemmin"/>
    <s v="Vain elinkeinotoimintaa harjoittaville"/>
    <s v="Yleinen taloudellinen tilanne"/>
    <m/>
    <x v="0"/>
    <s v="Liikenne- ja viestintäministeriö"/>
    <s v=""/>
  </r>
  <r>
    <s v="Palvelut"/>
    <s v="Plupaus_2021_Tulli.xlsx"/>
    <s v="Tulli"/>
    <s v="Passitusilmoittamisen sanoma-asiointi yritysasiakkaille"/>
    <s v="Yritys antaa passitusilmoituksen sanoma-asioinnnilla Tullille tullaamattoman tavaran kuljettamisesta Euroopan unionin alueella."/>
    <x v="601"/>
    <x v="1"/>
    <x v="7"/>
    <m/>
    <s v="Vain elinkeinotoimintaa harjoittaville"/>
    <m/>
    <m/>
    <x v="0"/>
    <s v="Valtiovarainministeriö"/>
    <s v=""/>
  </r>
  <r>
    <s v="Palvelut"/>
    <s v="Plupaus_2021_Tulli.xlsx"/>
    <s v="Tulli"/>
    <s v="Passitusilmoituksen tekeminen yritysasiakkaana"/>
    <s v="Yritys antaa passitusilmoituksen Tullille tullaamattoman tavaran kuljettamisesta Euroopan unionin alueella."/>
    <x v="602"/>
    <x v="3"/>
    <x v="1"/>
    <m/>
    <s v="Myös luonnollisille henkilöille"/>
    <m/>
    <m/>
    <x v="0"/>
    <s v="Valtiovarainministeriö"/>
    <s v=""/>
  </r>
  <r>
    <s v="Palvelut"/>
    <s v="Plupaus_2021_Tukes.xlsx"/>
    <s v="Turvallisuus- ja kemikaalivirasto (Tukes)"/>
    <s v="Pelastustoimen laiteliikkeen toimintailmoitus"/>
    <s v="Toiminnanharjoittajan ilmoitus toiminnasta, vastuuhenkilöstä tai muutoksista"/>
    <x v="603"/>
    <x v="1"/>
    <x v="5"/>
    <m/>
    <s v="Vain elinkeinotoimintaa harjoittaville"/>
    <m/>
    <m/>
    <x v="0"/>
    <s v="Työ- ja elinkeinoministeriö"/>
    <s v=""/>
  </r>
  <r>
    <s v="Palvelut"/>
    <s v="Plupaus_2021_Tukes.xlsx"/>
    <s v="Turvallisuus- ja kemikaalivirasto (Tukes)"/>
    <s v="Pelastustoimen laitteiden asennus-, huolto- ja tarkastusliikkeen vastuuhenkilön pätevyyshakemus"/>
    <s v="Vastuuhenkilön pätevyyshakemus"/>
    <x v="604"/>
    <x v="0"/>
    <x v="5"/>
    <m/>
    <s v="Myös luonnollisille henkilöille"/>
    <m/>
    <m/>
    <x v="0"/>
    <s v="Työ- ja elinkeinoministeriö"/>
    <s v=""/>
  </r>
  <r>
    <s v="Palvelut"/>
    <s v="RUOKAVIRASTO-#1460879-v1-Palvelulupaus_2021_Ruokavirasto.XLSX"/>
    <s v="Ruokavirasto"/>
    <s v="Peltotuet"/>
    <s v="Toimija voi hakea tukea peltoviljelyyn. Osapalvelu Tukioikeuksien myöntö ja siirto&quot; on digiasteella 0.3. Tämä osapalvelu näillä näkymin lakkaa uuden ohjelmakauden alussa 2023, jolloin Peltotuet -palvelun digiaste nousee 1.1 -tasolle.&quot;"/>
    <x v="605"/>
    <x v="6"/>
    <x v="0"/>
    <s v="Myöhemmin"/>
    <s v="Myös luonnollisille henkilöille"/>
    <m/>
    <s v="EU-asetus (useita)"/>
    <x v="0"/>
    <s v="Maa- ja metsätalousministeriö"/>
    <s v=""/>
  </r>
  <r>
    <s v="Palvelut"/>
    <s v="PLupaus_Pyhäjärvi_2021.xlsx"/>
    <s v="Pyhäjärven kaupunki"/>
    <s v="Rakentamisen toimenpidelupa"/>
    <m/>
    <x v="308"/>
    <x v="0"/>
    <x v="6"/>
    <m/>
    <s v="Myös luonnollisille henkilöille"/>
    <m/>
    <s v="Maankäyttö- ja rakennuslaki (132/1999)"/>
    <x v="1"/>
    <s v="Pohjois-Pohjanmaa"/>
    <s v="alle 6001"/>
  </r>
  <r>
    <s v="Palvelut"/>
    <s v="Plupaus_2021_Ranuan kunta_V2.xlsx"/>
    <s v="Ranuan kunta"/>
    <s v="Rakentamisen toimenpidelupa"/>
    <s v="Ohjeet, lomakkeet ja yhteystiedot"/>
    <x v="308"/>
    <x v="0"/>
    <x v="5"/>
    <m/>
    <s v="Myös luonnollisille henkilöille"/>
    <m/>
    <s v="Maankäyttö- ja rakennuslaki (132/1999)"/>
    <x v="1"/>
    <s v="Lappi"/>
    <s v="alle 6001"/>
  </r>
  <r>
    <s v="Palvelut"/>
    <s v="Plupaus_Rautalampi_2020.xlsx"/>
    <s v="Rautalammin kunta"/>
    <s v="Rakennusvalvonnan ilmoitukset"/>
    <s v="Toimenpiteet, jotka lain tai rakennusjärjestyksen mukaan vaativat ilmoitusta kunnan rakennusvalvontaan."/>
    <x v="308"/>
    <x v="0"/>
    <x v="0"/>
    <s v="Q4/2021"/>
    <s v="Myös luonnollisille henkilöille"/>
    <m/>
    <s v="Maankäyttö- ja rakennuslaki (132/1999)"/>
    <x v="1"/>
    <s v="Pohjois-Savo"/>
    <s v="alle 6001"/>
  </r>
  <r>
    <s v="Palvelut"/>
    <s v="Plupaus_Rautalampi_2020.xlsx"/>
    <s v="Rautalammin kunta"/>
    <s v="Rakennusvalvonnan toimenpideluvat"/>
    <s v="Toimenpiteet, jotka lain tai rakennusjärjestyksen mukaan vaativat kunnan rakennusvalvonnan myöntämän toimenpideluvan."/>
    <x v="308"/>
    <x v="0"/>
    <x v="0"/>
    <s v="Q4/2021"/>
    <s v="Myös luonnollisille henkilöille"/>
    <m/>
    <s v="Maankäyttö- ja rakennuslaki (132/1999)"/>
    <x v="1"/>
    <s v="Pohjois-Savo"/>
    <s v="alle 6001"/>
  </r>
  <r>
    <s v="Palvelut"/>
    <s v="PLupaus_Ruokolahden kunta_2021.xlsx"/>
    <s v="Ruokolahden kunta"/>
    <s v="Rakentamisen toimenpidelupa"/>
    <s v="Lupapiste.fi"/>
    <x v="308"/>
    <x v="0"/>
    <x v="5"/>
    <m/>
    <s v="Myös luonnollisille henkilöille"/>
    <m/>
    <s v="Maankäyttö- ja rakennuslaki (132/1999)"/>
    <x v="1"/>
    <s v="Etelä-Karjala"/>
    <s v="alle 6001"/>
  </r>
  <r>
    <s v="Palvelut"/>
    <s v="Traficom_Digipalvelulupaus_2021.XLSX"/>
    <s v="Liikenne- ja viestintävirasto TRAFICOM"/>
    <s v="Poikkeus alus-ja lastijätteiden jättöpakosta"/>
    <s v="Jätteiden jättöpakkoa ja ilmoitusvelvollisuutta koskeva poikkeus"/>
    <x v="606"/>
    <x v="0"/>
    <x v="0"/>
    <s v="Myöhemmin"/>
    <s v="Myös luonnollisille henkilöille"/>
    <s v="Yleinen taloudellinen tilanne"/>
    <m/>
    <x v="0"/>
    <s v="Liikenne- ja viestintäministeriö"/>
    <s v=""/>
  </r>
  <r>
    <s v="Palvelut"/>
    <s v="Traficom_Digipalvelulupaus_2021.XLSX"/>
    <s v="Liikenne- ja viestintävirasto TRAFICOM"/>
    <s v="Poikkeuslupa ajoneuvon ja ajoneuvoyhdistelmän mitoista ja massoista"/>
    <s v="Voit hakea lupaa poiketa ajoneuvoa ja ajoneuvoyhdistelmää koskevista mitta- ja massavaatimuksista, jos se on tarpeen uuden tekniikan kokeilun, tuotekehityksen tai muun erityisen syyn takia."/>
    <x v="607"/>
    <x v="0"/>
    <x v="2"/>
    <s v="Myöhemmin"/>
    <s v="Myös luonnollisille henkilöille"/>
    <s v="Yleinen taloudellinen tilanne"/>
    <m/>
    <x v="0"/>
    <s v="Liikenne- ja viestintäministeriö"/>
    <s v=""/>
  </r>
  <r>
    <s v="Palvelut"/>
    <s v="Traficom_Digipalvelulupaus_2021.XLSX"/>
    <s v="Liikenne- ja viestintävirasto TRAFICOM"/>
    <s v="Poikkeuslupa auton tai perävaunun rakenteen muuttamiselle"/>
    <s v="Voit hakea lupaa poiketa auton tai perävaunun rakenteen muuttamista koskevista vaatimuksista, jos sinulla on jokin erityinen syy tehdä tätä mittavampi muutos."/>
    <x v="608"/>
    <x v="0"/>
    <x v="2"/>
    <s v="Myöhemmin"/>
    <s v="Myös luonnollisille henkilöille"/>
    <s v="Yleinen taloudellinen tilanne"/>
    <m/>
    <x v="0"/>
    <s v="Liikenne- ja viestintäministeriö"/>
    <s v=""/>
  </r>
  <r>
    <s v="Palvelut"/>
    <s v="Traficom_Digipalvelulupaus_2021.XLSX"/>
    <s v="Liikenne- ja viestintävirasto TRAFICOM"/>
    <s v="Poikkeuslupa erikoiskuljetusajoneuvolle"/>
    <s v="Voit hakea poikkeuslupaa erikoiskuljetusajoneuvolle, joka on joko ylimassainen tai ylimittainen (kuormaamattomana)."/>
    <x v="609"/>
    <x v="0"/>
    <x v="2"/>
    <s v="Myöhemmin"/>
    <s v="Myös luonnollisille henkilöille"/>
    <s v="Yleinen taloudellinen tilanne"/>
    <m/>
    <x v="0"/>
    <s v="Liikenne- ja viestintäministeriö"/>
    <s v=""/>
  </r>
  <r>
    <s v="Palvelut"/>
    <s v="Traficom_Digipalvelulupaus_2021.XLSX"/>
    <s v="Liikenne- ja viestintävirasto TRAFICOM"/>
    <s v="Poikkeuslupa käytettynä maahantuotavalle valmistussarjan viimeiselle ajoneuvolle (ns. jälkihäntälupa)"/>
    <s v="Jos tuot ulkomailta käytetyn ajoneuvon, joka on edellisessä rekisteröintimaassa hyväksytty valmistussarjan viimeisiä ajoneuvoja koskevan menettelyn mukaisesti (ns. häntälupa), edellyttää se Traficomin poikkeusluvan (ns. jälkihäntälupa) ennen kuin sitä voidaan hyväksyä rekisteröintikatsastuksessa."/>
    <x v="610"/>
    <x v="0"/>
    <x v="2"/>
    <s v="Myöhemmin"/>
    <s v="Myös luonnollisille henkilöille"/>
    <s v="Yleinen taloudellinen tilanne"/>
    <m/>
    <x v="0"/>
    <s v="Liikenne- ja viestintäministeriö"/>
    <s v=""/>
  </r>
  <r>
    <s v="Palvelut"/>
    <s v="Traficom_Digipalvelulupaus_2021.XLSX"/>
    <s v="Liikenne- ja viestintävirasto TRAFICOM"/>
    <s v="Poikkeuslupa L-luokan ajoneuvon rakenteen muuttamiselle"/>
    <s v="Voit hakea lupaa poiketa L-luokan ajoneuvon rakenteen muuttamista koskevista vaatimuksista, jos sinulla on jokin erityinen syy tehdä tätä mittavampi muutos."/>
    <x v="611"/>
    <x v="0"/>
    <x v="2"/>
    <s v="Myöhemmin"/>
    <s v="Myös luonnollisille henkilöille"/>
    <s v="Yleinen taloudellinen tilanne"/>
    <m/>
    <x v="0"/>
    <s v="Liikenne- ja viestintäministeriö"/>
    <s v=""/>
  </r>
  <r>
    <s v="Palvelut"/>
    <s v="Traficom_Digipalvelulupaus_2021.XLSX"/>
    <s v="Liikenne- ja viestintävirasto TRAFICOM"/>
    <s v="Poikkeuslupa nastan ulkonemasta"/>
    <s v="Voit hakea lupaa poiketa nastan ulkonemaa koskevista vaatimuksista, jos osallistut ajoneuvolla rallikilpailuihin."/>
    <x v="612"/>
    <x v="0"/>
    <x v="2"/>
    <s v="Myöhemmin"/>
    <s v="Myös luonnollisille henkilöille"/>
    <s v="Yleinen taloudellinen tilanne"/>
    <m/>
    <x v="0"/>
    <s v="Liikenne- ja viestintäministeriö"/>
    <s v=""/>
  </r>
  <r>
    <s v="Palvelut"/>
    <s v="Traficom_Digipalvelulupaus_2021.XLSX"/>
    <s v="Liikenne- ja viestintävirasto TRAFICOM"/>
    <s v="Poikkeuslupa rautateiden viranomaismääräyksiin"/>
    <s v="Rataverkon haltija tai raideliikenteen harjoittaja hakee Traficomilta lupaa poiketa viranomaismääräyksestä."/>
    <x v="613"/>
    <x v="0"/>
    <x v="3"/>
    <s v="Myöhemmin"/>
    <s v="Vain elinkeinotoimintaa harjoittaville"/>
    <s v="Yleinen taloudellinen tilanne"/>
    <m/>
    <x v="0"/>
    <s v="Liikenne- ja viestintäministeriö"/>
    <s v=""/>
  </r>
  <r>
    <s v="Palvelut"/>
    <s v="Traficom_Digipalvelulupaus_2021.XLSX"/>
    <s v="Liikenne- ja viestintävirasto TRAFICOM"/>
    <s v="Poikkeuslupa talvi- ja nastarenkaiden käyttöajasta"/>
    <s v="Voit hakea lupaa poiketa talvi- ja nastarenkaiden käyttöaikaa koskevista vaatimuksista erityisen syyn takia."/>
    <x v="614"/>
    <x v="0"/>
    <x v="2"/>
    <s v="Myöhemmin"/>
    <s v="Myös luonnollisille henkilöille"/>
    <s v="Yleinen taloudellinen tilanne"/>
    <m/>
    <x v="0"/>
    <s v="Liikenne- ja viestintäministeriö"/>
    <s v=""/>
  </r>
  <r>
    <s v="Palvelut"/>
    <s v="Traficom_Digipalvelulupaus_2021.XLSX"/>
    <s v="Liikenne- ja viestintävirasto TRAFICOM"/>
    <s v="Poikkeuslupa teknisistä vaatimuksista ja vaatimustenmukaisuuden osoittamisesta (muu kuin ns. häntä- tai jälkihäntälupa)"/>
    <s v="Voit hakea lupaa poiketa ajoneuvoa koskevista teknisistä vaatimuksista tai vaatimustenmukaisuuden osoittamisesta erityisen syyn takia."/>
    <x v="615"/>
    <x v="0"/>
    <x v="2"/>
    <s v="Myöhemmin"/>
    <s v="Myös luonnollisille henkilöille"/>
    <s v="Yleinen taloudellinen tilanne"/>
    <m/>
    <x v="0"/>
    <s v="Liikenne- ja viestintäministeriö"/>
    <s v=""/>
  </r>
  <r>
    <s v="Palvelut"/>
    <s v="Traficom_Digipalvelulupaus_2021.XLSX"/>
    <s v="Liikenne- ja viestintävirasto TRAFICOM"/>
    <s v="Poikkeuslupa valmistussarjan viimeisille ajoneuvoille (ns. häntälupa)"/>
    <s v="Valmistussarjan viimeisillä ajoneuvoilla (End of Series) tarkoitetaan varastossa olevia uusia, rekisteröimättömiä ajoneuvoja, joita ei voida rekisteröidä, myydä tai ottaa käyttöön, koska voimaan on tullut uusia teknisiä vaatimuksia, joita ajoneuvot eivät täytä."/>
    <x v="616"/>
    <x v="0"/>
    <x v="2"/>
    <s v="Myöhemmin"/>
    <s v="Vain elinkeinotoimintaa harjoittaville"/>
    <s v="Yleinen taloudellinen tilanne"/>
    <m/>
    <x v="0"/>
    <s v="Liikenne- ja viestintäministeriö"/>
    <s v=""/>
  </r>
  <r>
    <s v="Palvelut"/>
    <s v="Traficom_Digipalvelulupaus_2021.XLSX"/>
    <s v="Liikenne- ja viestintävirasto TRAFICOM"/>
    <s v="Polttoainemaksun vapauttamishakemus"/>
    <s v="Traficomilla on oikeus myöntää vapautus polttoainemaksun maksamisesta erityisestä syystä. Tällainen syy voi olla esimerkiksi ajoneuvon suuri koko tai harvat käyttökerrat."/>
    <x v="617"/>
    <x v="0"/>
    <x v="2"/>
    <s v="Myöhemmin"/>
    <s v="Myös luonnollisille henkilöille"/>
    <s v="Yleinen taloudellinen tilanne"/>
    <m/>
    <x v="0"/>
    <s v="Liikenne- ja viestintäministeriö"/>
    <s v=""/>
  </r>
  <r>
    <s v="Palvelut"/>
    <s v="Traficom_Digipalvelulupaus_2021.XLSX"/>
    <s v="Liikenne- ja viestintävirasto TRAFICOM"/>
    <s v="Portnet-järjestelmä"/>
    <s v="Alusten saapumis- ja lähtöilmoitukset kaupallisessa meriliikenteessä"/>
    <x v="618"/>
    <x v="1"/>
    <x v="3"/>
    <m/>
    <s v="Vain elinkeinotoimintaa harjoittaville"/>
    <m/>
    <m/>
    <x v="0"/>
    <s v="Liikenne- ja viestintäministeriö"/>
    <s v=""/>
  </r>
  <r>
    <s v="Palvelut"/>
    <s v="Traficom_Digipalvelulupaus_2021.XLSX"/>
    <s v="Liikenne- ja viestintävirasto TRAFICOM"/>
    <s v="Postitoimintailmoitus"/>
    <s v="Kirjelähetyksiä koskevasta postitoiminnasta on ennen toiminnan aloittamista tehtävä postitoimintailmoitus. Asiointipalvelun osalta ei ole kehittämistarvetta."/>
    <x v="619"/>
    <x v="1"/>
    <x v="2"/>
    <m/>
    <s v="Vain elinkeinotoimintaa harjoittaville"/>
    <m/>
    <m/>
    <x v="0"/>
    <s v="Liikenne- ja viestintäministeriö"/>
    <s v=""/>
  </r>
  <r>
    <s v="Palvelut"/>
    <s v="Plupaus_2021_Patentti- ja rekisterihal.xlsx"/>
    <s v="Patentti- ja rekisterihallitus (PRH)"/>
    <s v="PRH:n tietopalvelut"/>
    <s v="PRH:n rekistereistä on tarjolla tietoja teknisten rajapintojen kautta, poimintoina, käyttöliittymien kautta niin kansalaisille, elinkeinoelämälle kuin julkiselle sektorille.  Tietoja on tarjolla rakenteisessa muodossa laajalti."/>
    <x v="620"/>
    <x v="3"/>
    <x v="1"/>
    <m/>
    <s v="Myös luonnollisille henkilöille"/>
    <m/>
    <m/>
    <x v="0"/>
    <s v="Työ- ja elinkeinoministeriö"/>
    <s v=""/>
  </r>
  <r>
    <s v="Palvelut"/>
    <s v="Traficom_Digipalvelulupaus_2021.XLSX"/>
    <s v="Liikenne- ja viestintävirasto TRAFICOM"/>
    <s v="Puhelinverkon numerointi"/>
    <s v="Traficom myöntää teleyritysten käyttöön niiden tarvitsemat puhelinnumerot ja tunnukset. Asiointipalvelun osalta ei ole kehittämistarvetta."/>
    <x v="621"/>
    <x v="0"/>
    <x v="2"/>
    <m/>
    <s v="Myös luonnollisille henkilöille"/>
    <m/>
    <m/>
    <x v="0"/>
    <s v="Liikenne- ja viestintäministeriö"/>
    <s v=""/>
  </r>
  <r>
    <s v="Palvelut"/>
    <s v="Plupaus_2021_Puolustusministeriö.xlsx"/>
    <s v="Puolustusministeriö"/>
    <s v="Puolustustarvikkeiden vientivalvonnan asiointipalvelu"/>
    <s v="Ulkoministeriön ja puolustusministeriön yhteinen asiointipalvelu."/>
    <x v="622"/>
    <x v="0"/>
    <x v="1"/>
    <m/>
    <s v="Myös luonnollisille henkilöille"/>
    <m/>
    <m/>
    <x v="0"/>
    <s v="Puolustusministeriö"/>
    <s v=""/>
  </r>
  <r>
    <s v="Palvelut"/>
    <s v="Plupaus_ARA_2021.xlsx"/>
    <s v="Asumisen rahoitus- ja kehittämiskeskus"/>
    <s v="Purkuavustus"/>
    <s v="Avustuksen hakeminen ARA-talon purkamiskustannuksiin"/>
    <x v="623"/>
    <x v="6"/>
    <x v="2"/>
    <s v="Q4/2022"/>
    <s v="Vain elinkeinotoimintaa harjoittaville"/>
    <s v="Odottaa vuoroaan toteutettavien priorisointilistalla ko. tietojärjestelmän osalta (useita avustuksia samassa järjestelmässä)."/>
    <m/>
    <x v="0"/>
    <s v="Ympäristöministeriö"/>
    <s v=""/>
  </r>
  <r>
    <s v="Palvelut"/>
    <s v="Traficom_Digipalvelulupaus_2021.XLSX"/>
    <s v="Liikenne- ja viestintävirasto TRAFICOM"/>
    <s v="Pursiseurojen erikoislipun käyttöoikeuden myöntäminen"/>
    <s v="Myönnetään pursiseuralle erikoislipun käyttöoikeus."/>
    <x v="624"/>
    <x v="0"/>
    <x v="0"/>
    <s v="Myöhemmin"/>
    <m/>
    <s v="Yleinen taloudellinen tilanne"/>
    <m/>
    <x v="0"/>
    <s v="Liikenne- ja viestintäministeriö"/>
    <s v=""/>
  </r>
  <r>
    <s v="Palvelut"/>
    <s v="RUOKAVIRASTO-#1460879-v1-Palvelulupaus_2021_Ruokavirasto.XLSX"/>
    <s v="Ruokavirasto"/>
    <s v="Puutarhatuet"/>
    <s v="Toimija voi hakea tukea puutarhaviljelyyn."/>
    <x v="625"/>
    <x v="6"/>
    <x v="5"/>
    <m/>
    <s v="Myös luonnollisille henkilöille"/>
    <m/>
    <s v=""/>
    <x v="0"/>
    <s v="Maa- ja metsätalousministeriö"/>
    <s v=""/>
  </r>
  <r>
    <s v="Palvelut"/>
    <s v="Plupaus_Luonnonvarakeskus_2020.xlsx"/>
    <s v="Luonnonvarakeskus"/>
    <s v="Puutavaran tehdasmittauksen valvonta"/>
    <s v="Tehdasmittauksen valvonnan perustana on tehdasmittausilmoitus, jonka tehtaan oma mittaaja on velvoitettu toimittamaan Luonnonvarakeskukseen."/>
    <x v="626"/>
    <x v="1"/>
    <x v="2"/>
    <s v="Q4/2021"/>
    <s v="Vain elinkeinotoimintaa harjoittaville"/>
    <m/>
    <m/>
    <x v="0"/>
    <s v="Ympäristöministeriö"/>
    <s v=""/>
  </r>
  <r>
    <s v="Palvelut"/>
    <s v="Plupaus_Luonnonvarakeskus_2020.xlsx"/>
    <s v="Luonnonvarakeskus"/>
    <s v="Puutavaran virallinen mittaus"/>
    <s v="Virallista mittausta voi hakea puutavaran mittausosapuoli. Sitä haetaan perusmittausta (luovutus-, työ- tai urakointimittaus) koskevan erimielisyyden ratkaisemiseksi."/>
    <x v="627"/>
    <x v="1"/>
    <x v="2"/>
    <s v="Q4/2021"/>
    <s v="Myös luonnollisille henkilöille"/>
    <m/>
    <m/>
    <x v="0"/>
    <s v="Ympäristöministeriö"/>
    <s v=""/>
  </r>
  <r>
    <s v="Palvelut"/>
    <s v="Plupaus_2021_Turun kaupunki.xlsx"/>
    <s v="Turun kaupunki"/>
    <s v="Toimenpidelupa"/>
    <s v="Toimenpidelupaa haetaan, kun kyseessä on erillislaite, vesirajalaite, liikuteltava laite, säilytys- tai varastointialue, yleisörakennelma, aurinkokeräin, julkisivutoimenpide (esimerkiksi värimuutokset) tai rakennelma."/>
    <x v="308"/>
    <x v="0"/>
    <x v="5"/>
    <m/>
    <s v="Myös luonnollisille henkilöille"/>
    <m/>
    <s v="Maankäyttö- ja rakennuslaki (132/1999)"/>
    <x v="1"/>
    <s v="Varsinais-Suomi"/>
    <s v="yli 100 000"/>
  </r>
  <r>
    <s v="Palvelut"/>
    <s v="PLupaus_Vaasa_2021.xlsx"/>
    <s v="Vaasan kaupunki"/>
    <s v="Rakentamisen toimenpidelupa"/>
    <s v="Toimenpidelupaa voi hakea sähköisessä palvelussa, epermit."/>
    <x v="308"/>
    <x v="0"/>
    <x v="5"/>
    <m/>
    <s v="Myös luonnollisille henkilöille"/>
    <m/>
    <s v="Maankäyttö- ja rakennuslaki (132/1999)"/>
    <x v="1"/>
    <s v="Pohjanmaa"/>
    <s v="40 001 - 100 000"/>
  </r>
  <r>
    <s v="Palvelut"/>
    <s v="Plupaus_2021_Ylöjärven kaupunki.xlsx"/>
    <s v="Ylöjärven kaupunki"/>
    <s v="Toimenpidelupa"/>
    <s v="Toimenpidelupa hakemuksineen hoidetaan kokonaisuudessaan Lupapiste -palvelussa&quot;&quot;"/>
    <x v="308"/>
    <x v="0"/>
    <x v="7"/>
    <m/>
    <s v="Myös luonnollisille henkilöille"/>
    <m/>
    <s v="Maankäyttö- ja rakennuslaki (132/1999)"/>
    <x v="1"/>
    <s v="Pirkanmaa"/>
    <s v="20 001 - 40 000"/>
  </r>
  <r>
    <s v="Palvelut"/>
    <s v="Plupaus_2021_Ylöjärven kaupunki.xlsx"/>
    <s v="Ylöjärven kaupunki"/>
    <s v="Jatkoaikahakemus"/>
    <s v="Rakennusluvan jatkoaikahakemus hoidetaan kokonaisuudessaan Lupapiste -palvelussa&quot;&quot;"/>
    <x v="308"/>
    <x v="0"/>
    <x v="7"/>
    <m/>
    <s v="Myös luonnollisille henkilöille"/>
    <m/>
    <s v="Maankäyttö- ja rakennuslaki (132/1999)"/>
    <x v="1"/>
    <s v="Pirkanmaa"/>
    <s v="20 001 - 40 000"/>
  </r>
  <r>
    <s v="Palvelut"/>
    <s v="Plupaus_Mikkeli_2020.xlsx"/>
    <s v="Mikkelin kaupunki"/>
    <s v="Rakenteiden sijoittamislupa yleisille alueille"/>
    <s v="Käsitellään lupapiste.fi -palvelun kautta, johon käyttäjä tunnistautuu sähköisesti. Kokonaan sähköinen palveluprosessi. Vastuualue: Rakennusvalvonta"/>
    <x v="628"/>
    <x v="0"/>
    <x v="5"/>
    <m/>
    <m/>
    <m/>
    <m/>
    <x v="1"/>
    <s v="Etelä-Savo"/>
    <s v="40 001 - 100 000"/>
  </r>
  <r>
    <s v="Palvelut"/>
    <s v="PLupaus_Helsinginkaupunki_2021.xlsx"/>
    <s v="Helsingin kaupunki"/>
    <s v="Raskaan liikenteen erityislupa Helsingin kantakaupunkiin"/>
    <s v="Yli 12 metriä pitkät ajoneuvot tarvitsevat erityisluvan ajaakseen Helsingin kantakaupungin rajoitusalueella."/>
    <x v="629"/>
    <x v="0"/>
    <x v="2"/>
    <m/>
    <m/>
    <m/>
    <m/>
    <x v="1"/>
    <s v="Uusimaa"/>
    <s v="yli 100 000"/>
  </r>
  <r>
    <s v="Palvelut"/>
    <s v="PLupaus_Helsinginkaupunki_2021.xlsx"/>
    <s v="Helsingin kaupunki"/>
    <s v="Ruumiinkuljetuslupien antaminen"/>
    <s v="Kunnan terveydensuojeluviranomainen antaa toimivaltaisena viranomaisena ruumiiden maasta kuljettamisesta tehdyn sopimuksen (Sopimus ruumiiden kuljettamisesta, valtiosopimus 13/1989) mukaisia ruumiinkuljetuslupia."/>
    <x v="630"/>
    <x v="0"/>
    <x v="3"/>
    <m/>
    <m/>
    <m/>
    <s v="Terveydensuojelulaki (763/1994)"/>
    <x v="1"/>
    <s v="Uusimaa"/>
    <s v="yli 100 000"/>
  </r>
  <r>
    <s v="Palvelut"/>
    <s v="PLupaus_Porvoonkaupunki_2021.xlsx"/>
    <s v="Porvoon kaupunki"/>
    <s v="Hakemus haudatun ruumiin siirtämiseen"/>
    <s v="Haudatun ruumiin siirtämiseen tarvitaan terveydensuojeluviranomaisen lupa."/>
    <x v="630"/>
    <x v="0"/>
    <x v="3"/>
    <s v="Myöhemmin"/>
    <s v="Myös luonnollisille henkilöille"/>
    <s v="Pyyntöjä ei juuri tule. Digitalisoinnin kehittäminen valtion tietojärjestelmässä on riippuvainen valtion panostuksista."/>
    <s v="Terveydensuojelulaki (763/1994)"/>
    <x v="1"/>
    <s v="Uusimaa"/>
    <s v="40 001 - 100 000"/>
  </r>
  <r>
    <s v="Palvelut"/>
    <s v="PLupaus_Porvoonkaupunki_2021.xlsx"/>
    <s v="Porvoon kaupunki"/>
    <s v="Hakemus kansainväliseen ruumiinkuljetusluvan saamiseksi"/>
    <s v="Terveystarkastaja voi hakemuksesta myöntää luvan ruumiin kansainväliseen kuljetukseen, jos asiaa koskevan valtiosopimuksen ehdot täyttyvät."/>
    <x v="630"/>
    <x v="0"/>
    <x v="3"/>
    <s v="Myöhemmin"/>
    <s v="Myös luonnollisille henkilöille"/>
    <s v="Pyyntöjä ei juuri tule. Digitalisoinnin kehittäminen valtion tietojärjestelmässä on riippuvainen valtion panostuksista. Asetus ruumiiden kuljettamista koskevan sopimuksen voimaansaattamisesta (13/1989)"/>
    <s v="Asetus ruumiiden kuljettamista koskevan sopimuksen voimaansaattamisesta (13/1989)"/>
    <x v="1"/>
    <s v="Uusimaa"/>
    <s v="40 001 - 100 000"/>
  </r>
  <r>
    <s v="Palvelut"/>
    <s v="Plupaus_2021_Turun kaupunki.xlsx"/>
    <s v="Turun kaupunki"/>
    <s v="Ruumiin siirtolupa"/>
    <s v="Ruumiin siirtämiseksi tarvitaan terveystarkastajan lupa"/>
    <x v="630"/>
    <x v="0"/>
    <x v="0"/>
    <m/>
    <s v="Myös luonnollisille henkilöille"/>
    <s v="ilppa-järjestelmän tai vastaavan toimivuus"/>
    <s v="Elintarvikelaki (297/2021)"/>
    <x v="1"/>
    <s v="Varsinais-Suomi"/>
    <s v="yli 100 000"/>
  </r>
  <r>
    <s v="Palvelut"/>
    <s v="PLupaus_Helsinginkaupunki_2021.xlsx"/>
    <s v="Helsingin kaupunki"/>
    <s v="Sijoitussopimus: Pysyvien rakenteiden sijoittaminen katu-tai puistoalueelle"/>
    <s v="Jos haluat sijoittaa kadulle tai puistoon pysyviä rakenteita, kuten johtoliittymiä, ajoliittymiä, maanalaisia perustuksia tai aidan, tarvitset tähän luvan kaupungilta. Kaupungin lupa rakenteille on nimeltään sijoitussopimus."/>
    <x v="200"/>
    <x v="0"/>
    <x v="2"/>
    <m/>
    <m/>
    <m/>
    <m/>
    <x v="1"/>
    <s v="Uusimaa"/>
    <s v="yli 100 000"/>
  </r>
  <r>
    <s v="Palvelut"/>
    <s v="Plupaus_2021_Huittisten kaupunki.xlsx"/>
    <s v="Huittisten kaupunki"/>
    <s v="Sijoitusluvat"/>
    <s v="Katu- ja muilla yleisillä alueilla tehtäviin töihin on haettava ennakkoon lupa. Pysyvät ja tilaipäiset sijoittamis- ja käyttöluvat kaupungin alueella."/>
    <x v="200"/>
    <x v="0"/>
    <x v="0"/>
    <s v="Q4/2022"/>
    <s v="Myös luonnollisille henkilöille"/>
    <m/>
    <s v="Maankäyttö- ja rakennuslaki (132/1999)"/>
    <x v="1"/>
    <s v="Satakunta"/>
    <s v="10 001 - 20 000"/>
  </r>
  <r>
    <s v="Palvelut"/>
    <s v="Plupaus_2021_Tulli.xlsx"/>
    <s v="Tulli"/>
    <s v="Päätös TIR-järjestelmään hyväksymisestä"/>
    <s v="Tullin päätös TIR-järjestelmään hyväksymisestä on edellytys TIR-passitusmenettelyn käytölle."/>
    <x v="631"/>
    <x v="0"/>
    <x v="2"/>
    <s v="Q3/2022"/>
    <s v="Vain elinkeinotoimintaa harjoittaville"/>
    <s v="Hakemus lähetetään SKAL ry:lle eli palvelutapahtuman aloitus on toisen organisaation hallinnassa."/>
    <m/>
    <x v="0"/>
    <s v="Valtiovarainministeriö"/>
    <s v=""/>
  </r>
  <r>
    <s v="Palvelut"/>
    <s v="Traficom_Digipalvelulupaus_2021.XLSX"/>
    <s v="Liikenne- ja viestintävirasto TRAFICOM"/>
    <s v="Radan kiinteän rakenteellisen osajärjestelmän käyttöönottoluvan myöntäminen"/>
    <s v="Hankkeen valmistuessa rataverkon haltija hakee lopullista käyttöönottolupaa Traficomilta."/>
    <x v="632"/>
    <x v="0"/>
    <x v="0"/>
    <s v="Myöhemmin"/>
    <s v="Vain elinkeinotoimintaa harjoittaville"/>
    <s v="Yleinen taloudellinen tilanne"/>
    <m/>
    <x v="0"/>
    <s v="Liikenne- ja viestintäministeriö"/>
    <s v=""/>
  </r>
  <r>
    <s v="Palvelut"/>
    <s v="Traficom_Digipalvelulupaus_2021.XLSX"/>
    <s v="Liikenne- ja viestintävirasto TRAFICOM"/>
    <s v="Radan yleissuunnitelman tai ratasuunnitelman hyväksyminen"/>
    <s v="Rataverkon haltija hakee radan yleissuunnitelman tai ratasuunnitelman hyväksyntää Traficomilta."/>
    <x v="633"/>
    <x v="0"/>
    <x v="3"/>
    <s v="Myöhemmin"/>
    <s v="Vain elinkeinotoimintaa harjoittaville"/>
    <s v="Yleinen taloudellinen tilanne"/>
    <m/>
    <x v="0"/>
    <s v="Liikenne- ja viestintäministeriö"/>
    <s v=""/>
  </r>
  <r>
    <s v="Palvelut"/>
    <s v="Traficom_Digipalvelulupaus_2021.XLSX"/>
    <s v="Liikenne- ja viestintävirasto TRAFICOM"/>
    <s v="Radio- ja televisiotoiminnan toimiluvat"/>
    <s v="Palvelun kautta voi hakea radio- ja televisiotoimintaa liittyvää toimilupaa. Asiointipalvelun osalta ei ole kehittämistarvetta."/>
    <x v="634"/>
    <x v="0"/>
    <x v="2"/>
    <m/>
    <s v="Myös luonnollisille henkilöille"/>
    <m/>
    <m/>
    <x v="0"/>
    <s v="Liikenne- ja viestintäministeriö"/>
    <s v=""/>
  </r>
  <r>
    <s v="Palvelut"/>
    <s v="Traficom_Digipalvelulupaus_2021.XLSX"/>
    <s v="Liikenne- ja viestintävirasto TRAFICOM"/>
    <s v="Radiokatsastus"/>
    <s v="Traficomin radiotarkastajat sekä nimetyt katsastajat suorittavat alusten radiolaitteiden perus-, uusinta- ja määräaikaiskatsastuksia."/>
    <x v="635"/>
    <x v="0"/>
    <x v="2"/>
    <s v="Myöhemmin"/>
    <s v="Myös luonnollisille henkilöille"/>
    <s v="Yleinen taloudellinen tilanne"/>
    <m/>
    <x v="0"/>
    <s v="Liikenne- ja viestintäministeriö"/>
    <s v=""/>
  </r>
  <r>
    <s v="Palvelut"/>
    <s v="Traficom_Digipalvelulupaus_2021.XLSX"/>
    <s v="Liikenne- ja viestintävirasto TRAFICOM"/>
    <s v="Radioluvat ja tunnukset: Veneilijät ja merenkulku"/>
    <s v="Veneilijöiden ja merenkulun radiolähetinten hallussapitoon ja käyttöön tarvitaan radiolupa, jonka myöntää Liikenne- ja viestintävirasto Traficom."/>
    <x v="636"/>
    <x v="0"/>
    <x v="4"/>
    <m/>
    <s v="Myös luonnollisille henkilöille"/>
    <m/>
    <m/>
    <x v="0"/>
    <s v="Liikenne- ja viestintäministeriö"/>
    <s v=""/>
  </r>
  <r>
    <s v="Palvelut"/>
    <s v="Traficom_Digipalvelulupaus_2021.XLSX"/>
    <s v="Liikenne- ja viestintävirasto TRAFICOM"/>
    <s v="Radioluvat sekä radioviestinnän tunnukset (heti voimaan tuleva, 6 eri radiolupalajia)"/>
    <s v="Palvelusta voi hakea radiolupaa, joka tulee heti voimaan asiakkaan maksettua ensimmäisen vuoden taajuusmaksun."/>
    <x v="637"/>
    <x v="3"/>
    <x v="5"/>
    <m/>
    <s v="Myös luonnollisille henkilöille"/>
    <m/>
    <m/>
    <x v="0"/>
    <s v="Liikenne- ja viestintäministeriö"/>
    <s v=""/>
  </r>
  <r>
    <s v="Palvelut"/>
    <s v="Traficom_Digipalvelulupaus_2021.XLSX"/>
    <s v="Liikenne- ja viestintävirasto TRAFICOM"/>
    <s v="Radioluvat sekä radioviestinnän tunnukset (käsittelyä vaativa, kaikki radiolupalajit)"/>
    <s v="Palvelusta voi hakea radiolupaa, joka tulee vireille asiakkaan jätettyä hakemuksen. Asiointipalvelun osalta ei ole kehittämistarvetta."/>
    <x v="638"/>
    <x v="0"/>
    <x v="6"/>
    <m/>
    <s v="Myös luonnollisille henkilöille"/>
    <m/>
    <m/>
    <x v="0"/>
    <s v="Liikenne- ja viestintäministeriö"/>
    <s v=""/>
  </r>
  <r>
    <s v="Palvelut"/>
    <s v="Plupaus_Säteilyturvakeskus_2021_xlsx.XLSX"/>
    <s v="Säteilyturvakeskus"/>
    <s v="Radonmittausmenetelmien hyväksyntä"/>
    <s v="Hyväksyntää varten Säteilyturvakeskukselle toimitetaan hakemus, jossa selvitetään, miten säteilylaissa ja sen perusteella annetuissa muissa säädöksissä esitetyt vaatimukset toteutuvat."/>
    <x v="639"/>
    <x v="0"/>
    <x v="3"/>
    <s v="Myöhemmin"/>
    <s v="Vain elinkeinotoimintaa harjoittaville"/>
    <s v="Volyymit ovat erittäin pieniä (maksimissaan muutama vuodessa)"/>
    <m/>
    <x v="0"/>
    <s v="Sosiaali- ja terveysministeriö"/>
    <s v=""/>
  </r>
  <r>
    <s v="Palvelut"/>
    <s v="Plupaus_Säteilyturvakeskus_2021_xlsx.XLSX"/>
    <s v="Säteilyturvakeskus"/>
    <s v="Radonmittauspalvelu"/>
    <s v="Liiketaloudellinen radonmittauspalvelu asuntoihin ja tavanomaisille työpaikoille."/>
    <x v="640"/>
    <x v="4"/>
    <x v="1"/>
    <m/>
    <s v="Myös luonnollisille henkilöille"/>
    <m/>
    <m/>
    <x v="0"/>
    <s v="Sosiaali- ja terveysministeriö"/>
    <s v=""/>
  </r>
  <r>
    <s v="Palvelut"/>
    <s v="Plupaus_Poliisihallitus_2021.xlsx"/>
    <s v="Poliisihallitus"/>
    <s v="Rahankeräys- ja arpajaisasioiden tilitykset"/>
    <m/>
    <x v="641"/>
    <x v="1"/>
    <x v="2"/>
    <m/>
    <s v="Myös luonnollisille henkilö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s v="Poliisihallitus"/>
    <s v="Rahankeräys: Pienkeräysilmoitus"/>
    <m/>
    <x v="642"/>
    <x v="1"/>
    <x v="3"/>
    <m/>
    <s v="Myös luonnollisille henkilöille"/>
    <m/>
    <m/>
    <x v="0"/>
    <s v="Sisäministeriö"/>
    <s v=""/>
  </r>
  <r>
    <s v="Palvelut"/>
    <s v="Plupaus_Poliisihallitus_2021.xlsx"/>
    <s v="Poliisihallitus"/>
    <s v="Rahankeräys: Rahankeräyslupa"/>
    <m/>
    <x v="643"/>
    <x v="0"/>
    <x v="3"/>
    <m/>
    <s v="Vain elinkeinotoimintaa harjoittaville"/>
    <m/>
    <m/>
    <x v="0"/>
    <s v="Sisäministeriö"/>
    <s v=""/>
  </r>
  <r>
    <s v="Palvelut"/>
    <s v="Plupaus_Poliisihallitus_2021.xlsx"/>
    <s v="Poliisihallitus"/>
    <s v="Rahankeräys: Rahankeräysluvan muutos"/>
    <m/>
    <x v="644"/>
    <x v="0"/>
    <x v="2"/>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BusinessFinland_2021.xlsx"/>
    <s v="Business Finland"/>
    <s v="Rahoituksen asiointipalvelu"/>
    <s v="Business Finlandin asiointipalvelussa voit lähettää rahoitushakemuksen sekä hoitaa rahoitettavan projektin raportoinnin ja tilityksen. Myös projektikohtaiset asiakirjat, rahoitusehdot ja päätökset löytyvät asiointipalvelusta. Asiointipalveluun kirjaudutaan Suomi.fi-tunnistamisen kautta Business Finlandin verkkosivulla (www.businessfinland.fi/suomalaisille-asiakkaille/asiointipalvelu/)"/>
    <x v="645"/>
    <x v="6"/>
    <x v="5"/>
    <m/>
    <s v="Vain elinkeinotoimintaa harjoittaville"/>
    <m/>
    <m/>
    <x v="0"/>
    <s v="Työ- ja elinkeinoministeriö"/>
    <s v=""/>
  </r>
  <r>
    <s v="Palvelut"/>
    <s v="Plupaus_2021_Jyväskylän kaupunki_2021.xlsx"/>
    <s v="Jyväskylän kaupunki"/>
    <s v="KRP - Yleisten alueiden luvat: Sijoituspaikkalupa"/>
    <s v="Lupa sijoittaa uusia johtoja, kaapeleita tai putkia rakennettuun ympäristöön"/>
    <x v="200"/>
    <x v="0"/>
    <x v="5"/>
    <m/>
    <s v="Myös luonnollisille henkilöille"/>
    <m/>
    <s v="Maankäyttö- ja rakennuslaki (132/1999)"/>
    <x v="1"/>
    <s v="Keski-Suomi"/>
    <s v="yli 100 000"/>
  </r>
  <r>
    <s v="Palvelut"/>
    <s v="Plupaus_2021_Lieksan kaupunki.xlsx"/>
    <s v="Lieksan kaupunki"/>
    <s v="Sijoittamisluvan myöntäminen"/>
    <m/>
    <x v="200"/>
    <x v="0"/>
    <x v="3"/>
    <s v="Q3/2022"/>
    <s v="Myös luonnollisille henkilöille"/>
    <m/>
    <s v="Maankäyttö- ja rakennuslaki (132/1999)"/>
    <x v="1"/>
    <s v="Pohjois-Karjala"/>
    <s v="10 001 - 20 000"/>
  </r>
  <r>
    <s v="Palvelut"/>
    <s v="Plupaus_2021_Lieksan kaupunki.xlsx"/>
    <s v="Lieksan kaupunki"/>
    <s v="Muuntamoiden ja johtojen sijoittamisluvan myöntäminen"/>
    <m/>
    <x v="200"/>
    <x v="0"/>
    <x v="1"/>
    <m/>
    <s v="Myös luonnollisille henkilöille"/>
    <m/>
    <s v="Maankäyttö- ja rakennuslaki (132/1999)"/>
    <x v="1"/>
    <s v="Pohjois-Karjala"/>
    <s v="10 001 - 20 000"/>
  </r>
  <r>
    <s v="Palvelut"/>
    <s v="PLupaus_Porvoonkaupunki_2021.xlsx"/>
    <s v="Porvoon kaupunki"/>
    <s v="Sijoitusluvat ja muut maankäyttöluvat muille kuin yleisille alueille"/>
    <s v="Lupia tarvitaan esim. yleisötilaisuuksien järjestämiseen ja johtojen sijoittamiseen kaupungin maalle"/>
    <x v="200"/>
    <x v="0"/>
    <x v="2"/>
    <s v="Myöhemmin"/>
    <s v="Myös luonnollisille henkilöille"/>
    <m/>
    <s v="Maankäyttö- ja rakennuslaki (132/1999)"/>
    <x v="1"/>
    <s v="Uusimaa"/>
    <s v="40 001 - 100 000"/>
  </r>
  <r>
    <s v="Palvelut"/>
    <s v="PLupaus_Pyhäjärvi_2021.xlsx"/>
    <s v="Pyhäjärven kaupunki"/>
    <s v="Sijoituslupa pysyväisluonteisista rakenteista kaupungin alueilla"/>
    <m/>
    <x v="200"/>
    <x v="0"/>
    <x v="3"/>
    <s v="Q4/2022"/>
    <s v="Myös luonnollisille henkilöille"/>
    <m/>
    <s v="Maankäyttö- ja rakennuslaki (132/1999)"/>
    <x v="1"/>
    <s v="Pohjois-Pohjanmaa"/>
    <s v="alle 6001"/>
  </r>
  <r>
    <s v="Palvelut"/>
    <s v="PLupaus_Pyhäjärvi_2021.xlsx"/>
    <s v="Pyhäjärven kaupunki"/>
    <s v="Sijoituslupa pysyväisluonteisista rakenteista"/>
    <m/>
    <x v="200"/>
    <x v="0"/>
    <x v="6"/>
    <m/>
    <s v="Myös luonnollisille henkilöille"/>
    <m/>
    <s v="Maankäyttö- ja rakennuslaki (132/1999)"/>
    <x v="1"/>
    <s v="Pohjois-Pohjanmaa"/>
    <s v="alle 6001"/>
  </r>
  <r>
    <s v="Palvelut"/>
    <s v="Plupaus_2021_Ylöjärven kaupunki.xlsx"/>
    <s v="Ylöjärven kaupunki"/>
    <s v="Sijoituslupa"/>
    <s v="Sijoituslupa hakemuksineen hoidetaan kokonaisuudessaan Lupapiste -palvelussa&quot;&quot;"/>
    <x v="200"/>
    <x v="0"/>
    <x v="7"/>
    <m/>
    <s v="Myös luonnollisille henkilöille"/>
    <m/>
    <s v="Maankäyttö- ja rakennuslaki (132/1999)"/>
    <x v="1"/>
    <s v="Pirkanmaa"/>
    <s v="20 001 - 40 000"/>
  </r>
  <r>
    <s v="Palvelut"/>
    <s v="PLupaus_Helsinginkaupunki_2021.xlsx"/>
    <s v="Helsingin kaupunki"/>
    <s v="Siltamainospaikat"/>
    <s v="Kaupunki vuokraa tiettyjen siltojen kaiteista siltamainospaikkoja banderollimainontaa varten."/>
    <x v="464"/>
    <x v="0"/>
    <x v="2"/>
    <m/>
    <s v="Myös luonnollisille henkilöille"/>
    <m/>
    <m/>
    <x v="1"/>
    <s v="Uusimaa"/>
    <s v="yli 100 000"/>
  </r>
  <r>
    <s v="Palvelut"/>
    <s v="PLupaus_Helsinginkaupunki_2021.xlsx"/>
    <s v="Helsingin kaupunki"/>
    <s v="Sivutuotenäytteitä ja näyttelyesineitä koskeva lupa"/>
    <s v="Sivutuotteisiin kuuluvien tutkimusnäytteiden, diagnostisten näytteiden, kaupallisten näytteiden ja näyttelyesineiden tuonti Suomeen tai kauttakuljetus Suomen kautta on sallittua ainoastaan Ruokaviraston myöntämällä tuontiluvalla. Tuontiluvassa asetetaan tuontia koskevat välttämättömät tuontiehdot."/>
    <x v="646"/>
    <x v="0"/>
    <x v="4"/>
    <m/>
    <s v="Vain elinkeinotoimintaa harjoittaville"/>
    <m/>
    <m/>
    <x v="1"/>
    <s v="Uusimaa"/>
    <s v="yli 100 000"/>
  </r>
  <r>
    <s v="Palvelut"/>
    <s v="PLupaus_Jämsä_2021.xlsx"/>
    <s v="Jämsän kaupunki"/>
    <s v="Palvelusetelituottajaksi hakeutuminen"/>
    <s v="Sote-alan yrittäjä hakeutuu palveluseteliyrittäjäksi"/>
    <x v="313"/>
    <x v="0"/>
    <x v="5"/>
    <m/>
    <s v="Vain elinkeinotoimintaa harjoittaville"/>
    <m/>
    <s v="Laki sosiaali- ja terveydenhuollon palvelusetelistä (569/2009)"/>
    <x v="1"/>
    <s v="Keski-Suomi"/>
    <s v="20 001 - 40 000"/>
  </r>
  <r>
    <s v="Palvelut"/>
    <s v="PLupaus_Porvoonkaupunki_2021.xlsx"/>
    <s v="Porvoon kaupunki"/>
    <s v="Talousvettä toimittavan laitoksen riskinarvioinnin hyväksyminen"/>
    <s v="Talousvettä toimittavan laitoksen omavalvonnan on perustuttava veden terveydelliseen laatuu vaikuttavien riskien arviointiin ja hallintaan. Kunnan terveydensuojeluviranomaisen on hyväksyttävä riskinarviointi."/>
    <x v="647"/>
    <x v="0"/>
    <x v="3"/>
    <s v="Myöhemmin"/>
    <s v="Myös luonnollisille henkilöille"/>
    <s v="Digitalisoinnin kehittäminen valtion tietojärjestelmässä on riippuvainen valtion panostuksista."/>
    <s v="Terveydensuojelulaki (763/1994)"/>
    <x v="1"/>
    <s v="Uusimaa"/>
    <s v="40 001 - 100 000"/>
  </r>
  <r>
    <s v="Palvelut"/>
    <s v="Plupaus_2021_Rovaniemi (1).xlsx"/>
    <s v="Rovaniemen kaupunki"/>
    <s v="Vedenjakelualueen riskinarvioinnin hyväksyminen"/>
    <s v="Talousvettä toimittavan laitoksen vedenjakelualueen riskinarviointi on hyväksytettävä terveydensuojeluviranomaisella. Rovaniemen, Ranuan, Pellon, Ylitornion ja Kolarin alueella riskiarviointihakemuksen käsittelee Rovakaaren ympäristöterveydenhuolto."/>
    <x v="647"/>
    <x v="0"/>
    <x v="2"/>
    <s v="Myöhemmin"/>
    <s v="Vain elinkeinotoimintaa harjoittaville"/>
    <m/>
    <s v="Terveydensuojelulaki (763/1994)"/>
    <x v="1"/>
    <s v="Lappi"/>
    <s v="40 001 - 100 000"/>
  </r>
  <r>
    <s v="Palvelut"/>
    <s v="Plupaus_Kuopio_2021.xlsx"/>
    <s v="Kuopion kaupunki"/>
    <s v="Talousvettä toimittavan laitoksen tai tukkulaitoksen hyväksyntä"/>
    <s v="Talousvettä toimittavan laitoksen hyväksyntä, kun laitoksella on omaa vedentuotantoa tai käsittelyä."/>
    <x v="648"/>
    <x v="0"/>
    <x v="5"/>
    <m/>
    <s v="Vain elinkeinotoimintaa harjoittaville"/>
    <m/>
    <s v="Terveydensuojelulaki (763/1994)"/>
    <x v="1"/>
    <s v="Pohjois-Savo"/>
    <s v="yli 100 000"/>
  </r>
  <r>
    <s v="Palvelut"/>
    <s v="PLupaus_Helsinginkaupunki_2021.xlsx"/>
    <s v="Helsingin kaupunki"/>
    <s v="Malmin lentokentän tapahtumat"/>
    <m/>
    <x v="314"/>
    <x v="0"/>
    <x v="3"/>
    <m/>
    <m/>
    <m/>
    <m/>
    <x v="1"/>
    <s v="Uusimaa"/>
    <s v="yli 100 000"/>
  </r>
  <r>
    <s v="Palvelut"/>
    <s v="PLupaus_Helsinginkaupunki_2021.xlsx"/>
    <s v="Helsingin kaupunki"/>
    <s v="Terassi- ja parkletlupa"/>
    <s v="Ravintolan tai kahvilan ulkotarjoilualuetta varten tarvitset terassiluvan, jos terassi tulee kaupungin julkiselle katu- tai puistoalueelle. Lasitetun katuterassin pystyttämiseen tarvitset lisäksi rakennus- tai toimenpideluvan. Kivijalkayritys voi hakea liiketilansa edustalla sijaitsevaa ruutua parklet-käyttöön ja perustaa ruutuun terassin tai muuta paikkaan sopivaa toimintaa."/>
    <x v="649"/>
    <x v="0"/>
    <x v="5"/>
    <m/>
    <m/>
    <m/>
    <m/>
    <x v="1"/>
    <s v="Uusimaa"/>
    <s v="yli 100 000"/>
  </r>
  <r>
    <s v="Palvelut"/>
    <s v="PLupaus_Porvoonkaupunki_2021.xlsx"/>
    <s v="Porvoon kaupunki"/>
    <s v="Teuraseläimen elävänä tarkastus - tilaus"/>
    <s v="Voit tilata elävänä tarkastuksen teuraseläimelle kuten villisialle, jota ei voida elävänä kuljettaa teurastamolle"/>
    <x v="650"/>
    <x v="0"/>
    <x v="3"/>
    <s v="Myöhemmin"/>
    <s v="Myös luonnollisille henkilöille"/>
    <s v="Harvinainen, kunnan järjestämä digipalvelu ei kannattava"/>
    <s v="Elintarvikelaki (23/2006)"/>
    <x v="1"/>
    <s v="Uusimaa"/>
    <s v="40 001 - 100 000"/>
  </r>
  <r>
    <s v="Palvelut"/>
    <s v="Plupaus_2021_Rovaniemi (1).xlsx"/>
    <s v="Rovaniemen kaupunki"/>
    <s v="Tilavaraukset / nuorisopalvelut"/>
    <s v="Sähköistä varauskalenteria ei käytetä kaikkien nuorisopalvelujen tilojen osalta. Tilat varataan puhelimitse tms."/>
    <x v="651"/>
    <x v="0"/>
    <x v="3"/>
    <s v="Myöhemmin"/>
    <s v="Myös luonnollisille henkilöille"/>
    <m/>
    <m/>
    <x v="1"/>
    <s v="Lappi"/>
    <s v="40 001 - 100 000"/>
  </r>
  <r>
    <s v="Palvelut"/>
    <s v="Plupaus_2021_Rovaniemi (1).xlsx"/>
    <s v="Rovaniemen kaupunki"/>
    <s v="Tilavaraukset / kulttuuritapahtumat"/>
    <s v="Tilojen varaaminen, vuokraaminen ja maksaminen kulttuuritapahtumia varten."/>
    <x v="651"/>
    <x v="0"/>
    <x v="2"/>
    <s v="Q4/2022"/>
    <s v="Myös luonnollisille henkilöille"/>
    <s v="Tällä hetkellä tiloissa käytössä avain, joka pitää noutaa ja kuitata henkilökohtaisesti sekä samalla allekirjoittaa henkilökohtaisesti vuokra-sopimus."/>
    <m/>
    <x v="1"/>
    <s v="Lappi"/>
    <s v="40 001 - 100 000"/>
  </r>
  <r>
    <s v="Palvelut"/>
    <s v="Plupaus_Euran kunta_2020.10.08.xlsx"/>
    <s v="Euran kunta"/>
    <s v="Toimitilojen vuokraus"/>
    <s v="Toimitilojen vuokraus sähköpostila"/>
    <x v="652"/>
    <x v="0"/>
    <x v="2"/>
    <m/>
    <m/>
    <m/>
    <m/>
    <x v="1"/>
    <s v="Satakunta"/>
    <s v="10 001 - 20 000"/>
  </r>
  <r>
    <s v="Palvelut"/>
    <s v="PLupaus_Helsinginkaupunki_2021.xlsx"/>
    <s v="Helsingin kaupunki"/>
    <s v="Vakituisen torimyyntipaikan hakeminen"/>
    <s v="Tulostettava lomake, jolla yrittäjät voivat hakea vakituista myyntipaikkaa torilla."/>
    <x v="652"/>
    <x v="0"/>
    <x v="4"/>
    <m/>
    <s v="Vain elinkeinotoimintaa harjoittaville"/>
    <m/>
    <m/>
    <x v="1"/>
    <s v="Uusimaa"/>
    <s v="yli 100 000"/>
  </r>
  <r>
    <s v="Palvelut"/>
    <s v="Plupaus_2021_Kirkkonummi.xlsx"/>
    <s v="Kirkkonummen kunta"/>
    <s v="Tilojen vuokraus yrityksille ja yhdistyksille"/>
    <s v="Kirkkonummen kunta vuokraa tiloja yritysten ja yhdistysten käyttöön"/>
    <x v="652"/>
    <x v="0"/>
    <x v="6"/>
    <s v="Myöhemmin"/>
    <s v="Vain elinkeinotoimintaa harjoittaville"/>
    <s v="Kunnan taloustilanne/ resurssien puute"/>
    <m/>
    <x v="1"/>
    <s v="Uusimaa"/>
    <s v="20 001 - 40 000"/>
  </r>
  <r>
    <s v="Palvelut"/>
    <s v="Plupaus_Naantalinkaupunki_2020.xlsx"/>
    <s v="Naantalin kaupunki"/>
    <s v="Tontit ja toimitilat"/>
    <s v="Tonttien myynti ja toimilojen vuokraaminen"/>
    <x v="652"/>
    <x v="0"/>
    <x v="2"/>
    <s v="Myöhemmin"/>
    <s v="Myös luonnollisille henkilöille"/>
    <s v="Pientalotonttien hakeminen onnistuu tunnistautuneena. Yritystonttien osalta ei tarvetta digitalisoimiseen."/>
    <m/>
    <x v="1"/>
    <s v="Varsinais-Suomi"/>
    <s v="10 001 - 20 000"/>
  </r>
  <r>
    <s v="Palvelut"/>
    <s v="Plupaus_2021_Paimion kaupunkin vastaus.xlsx"/>
    <s v="Paimion kaupunki"/>
    <s v="Vuokrattavat kokoustiat ja laitteet"/>
    <m/>
    <x v="652"/>
    <x v="0"/>
    <x v="6"/>
    <m/>
    <s v="Myös luonnollisille henkilöille"/>
    <m/>
    <m/>
    <x v="1"/>
    <s v="Varsinais-Suomi"/>
    <s v="10 001 - 20 000"/>
  </r>
  <r>
    <s v="Palvelut"/>
    <s v="Plupaus_2021_Ranuan kunta_V2.xlsx"/>
    <s v="Ranuan kunta"/>
    <s v="Toimitilat"/>
    <s v="Toimitilapalvelu yhteistyössä Ranuan Infra Oy:n kanssa"/>
    <x v="652"/>
    <x v="0"/>
    <x v="0"/>
    <s v="Q3/2020"/>
    <s v="Vain elinkeinotoimintaa harjoittaville"/>
    <m/>
    <m/>
    <x v="1"/>
    <s v="Lappi"/>
    <s v="alle 6001"/>
  </r>
  <r>
    <s v="Palvelut"/>
    <s v="Plupaus_2021_Rovaniemi (1).xlsx"/>
    <s v="Rovaniemen kaupunki"/>
    <s v="Tilojen vuokraus"/>
    <s v="Tilavuokrat tapahtuvat Osviitan kautta. Vuokrasopimukset Haahtelassa, skannataan sinne. Osa laskutetaan tilapalvelukeskuksen kautta."/>
    <x v="652"/>
    <x v="0"/>
    <x v="0"/>
    <s v="Myöhemmin"/>
    <s v="Myös luonnollisille henkilöille"/>
    <s v="Sähköinen allekirjoitus ei vielä käytössä"/>
    <m/>
    <x v="1"/>
    <s v="Lappi"/>
    <s v="40 001 - 100 000"/>
  </r>
  <r>
    <s v="Palvelut"/>
    <s v="Plupaus_2021_Utajärven kunta.xlsx"/>
    <s v="Utajärven kunta"/>
    <s v="Tontit ja toimitilat"/>
    <s v="Utajärveltä löytyy tontit ja toimitilat niin asumiseen kuin yrittämiseenkin! Utajärven kunnan myynnissä olevat tontit ja kiinteistöt löydät kunnan Tonttipörssistä."/>
    <x v="652"/>
    <x v="0"/>
    <x v="2"/>
    <s v="Myöhemmin"/>
    <s v="Myös luonnollisille henkilöille"/>
    <m/>
    <m/>
    <x v="1"/>
    <s v="Pohjois-Pohjanmaa"/>
    <s v="alle 6001"/>
  </r>
  <r>
    <s v="Palvelut"/>
    <s v="Plupaus_2021_Utajärven kunta.xlsx"/>
    <s v="Utajärven kunta"/>
    <s v="Tilavaraukset"/>
    <s v="Utajärven kunnalla on useita eri tarpeisiin sopivia tiloja käytettäviksi mm. kokouskäyttöön. Kokoustilojen varaus on keskitetty Utajärven asiointipisteeseen."/>
    <x v="652"/>
    <x v="0"/>
    <x v="3"/>
    <s v="Myöhemmin"/>
    <s v="Myös luonnollisille henkilöille"/>
    <m/>
    <m/>
    <x v="1"/>
    <s v="Pohjois-Pohjanmaa"/>
    <s v="alle 6001"/>
  </r>
  <r>
    <s v="Palvelut"/>
    <s v="Plupaus_2021_Utajärven kunta.xlsx"/>
    <s v="Utajärven kunta"/>
    <s v="Toimitilojen vuokraus"/>
    <s v="Yritykset ja yhteisöt voivat tiedustella Utajärven Yrityspuisto Oy:n omistamia ja tiedossa olevia kunnan sekä yksityisten omistamia vuokratiloja."/>
    <x v="652"/>
    <x v="0"/>
    <x v="3"/>
    <s v="Q4/2022"/>
    <s v="Vain elinkeinotoimintaa harjoittaville"/>
    <m/>
    <m/>
    <x v="1"/>
    <s v="Pohjois-Pohjanmaa"/>
    <s v="alle 6001"/>
  </r>
  <r>
    <s v="Palvelut"/>
    <s v="Plupaus_ALAVUS_2020.xlsx"/>
    <s v="Alavuden kaupunki"/>
    <s v="Hakemus tupakkatuotteiden ja nikotiininesteiden vähittäismyyntiin/ilmoitus tukkumyynnistä"/>
    <m/>
    <x v="653"/>
    <x v="0"/>
    <x v="0"/>
    <s v="Myöhemmin"/>
    <m/>
    <s v="Valviran aikatauista riippuvainen toteutus"/>
    <s v="Tupakkalaki (549/2016)"/>
    <x v="1"/>
    <s v="Pohjois-Pohjanmaa"/>
    <s v="alle 6001"/>
  </r>
  <r>
    <s v="Palvelut"/>
    <s v="PLupaus_Helsinginkaupunki_2021.xlsx"/>
    <s v="Helsingin kaupunki"/>
    <s v="Tupakkatuotteiden vähittäismyyntilupa"/>
    <s v="Tupakkatuotteiden vähittäismyyntilupa sekä tukkumyynti-ilmoitus"/>
    <x v="653"/>
    <x v="0"/>
    <x v="2"/>
    <m/>
    <m/>
    <m/>
    <s v="Tupakkalaki (549/2016)"/>
    <x v="1"/>
    <s v="Uusimaa"/>
    <s v="yli 100 000"/>
  </r>
  <r>
    <s v="Palvelut"/>
    <s v="Plupaus_2021_Jyväskylän kaupunki_2021.xlsx"/>
    <s v="Jyväskylän kaupunki"/>
    <s v="KRP - Ympäristöterveydenhuolto: Tupakkatuotteiden ja nikotiinivalmisteiden vähittäismyyntilupa"/>
    <s v="Hakemus tupakkatuotteiden ja nikotiinivalmisteiden vähittäismyynnille"/>
    <x v="653"/>
    <x v="0"/>
    <x v="2"/>
    <s v="Q4/2022"/>
    <s v="Vain elinkeinotoimintaa harjoittaville"/>
    <m/>
    <s v="Tupakkalaki (549/2016)"/>
    <x v="1"/>
    <s v="Keski-Suomi"/>
    <s v="yli 100 000"/>
  </r>
  <r>
    <s v="Palvelut"/>
    <s v="Plupaus_Kuopio_2021.xlsx"/>
    <s v="Kuopion kaupunki"/>
    <s v="Tupakkatuotteiden ja nikotiininesteiden vähittäismyyntilupa sekä tukkumyynti-ilmoitus"/>
    <s v="Tupakkatuotteiden ja nikotiininesteiden myyntilupa"/>
    <x v="653"/>
    <x v="0"/>
    <x v="1"/>
    <m/>
    <s v="Vain elinkeinotoimintaa harjoittaville"/>
    <m/>
    <s v="Tupakkalaki (549/2016)"/>
    <x v="1"/>
    <s v="Pohjois-Savo"/>
    <s v="yli 100 000"/>
  </r>
  <r>
    <s v="Palvelut"/>
    <s v="Plupaus_2021_Oulun kaupunki.xlsx"/>
    <s v="Oulun kaupunki"/>
    <s v="Tupakkatuotteiden ja nikotiinivalmisteiden vähittäismyyntilupa"/>
    <s v="Tupakkatuotteiden ja nikotiinivalmisteiden myynti on luvanvaraista. Näitä myyvien toimijoiden pitää hakea kunnalta vähittäismyyntilupa."/>
    <x v="653"/>
    <x v="0"/>
    <x v="3"/>
    <m/>
    <s v="Vain elinkeinotoimintaa harjoittaville"/>
    <s v="Hakemukset lähetetään ja käsitellään Valviran sähköisissä palveluissa."/>
    <s v="Tupakkalaki (549/2016)"/>
    <x v="1"/>
    <s v="Pohjois-Pohjanmaa"/>
    <s v="yli 100 000"/>
  </r>
  <r>
    <s v="Palvelut"/>
    <s v="PLupaus_Porvoonkaupunki_2021.xlsx"/>
    <s v="Porvoon kaupunki"/>
    <s v="Tupakkatuotteiden ja nikotiinivalmisteiden vähittäismyyntilupa"/>
    <s v="Tupakkatuotteiden ja nikotiinivalmisteiden myynti on luvanvaraista. Näitä myyvien toimijoiden pitää hakea kunnalta vähittäismyyntilupa."/>
    <x v="653"/>
    <x v="0"/>
    <x v="5"/>
    <m/>
    <s v="Vain elinkeinotoimintaa harjoittaville"/>
    <s v="Tällä hetkellä käyttö on tupakkalain viranomaiselle hankalaa, koska järjestelmä ei ole yhteensopiva VATI-ohjelman ja kunnan päätösohjelman kanssa. Digitalisoinnin kehittäminen valtion tietojärjestelmässä on riippuvainen valtion panostuksista. Tällä hetkellä asia on kehityslistalla, mutta ei kovin korkealla prioriteetilla."/>
    <s v="Tupakkalaki (549/2016)"/>
    <x v="1"/>
    <s v="Uusimaa"/>
    <s v="40 001 - 100 000"/>
  </r>
  <r>
    <s v="Palvelut"/>
    <s v="Plupaus_2021_Rovaniemi (1).xlsx"/>
    <s v="Rovaniemen kaupunki"/>
    <s v="Tupakkatuotteiden ja nikotiininesteiden vähittäismyyntilupa sekä tukkumyynti-ilmoitus"/>
    <s v="Rovakaaren ympäristöterveydenhuollon toiminta-alueella (Rovaniemi, Ranua, Pello, Ylitornio, Kolari) tupakkavalvontaviranomaiselta haettava tupakkatuotteiden ja nikotiininesteiden vähittäismyyntilupa tai ilmoitus tupakkatuotteiden ja nikotiininesteiden tukkumyynnistä. Asiointi sähköisesti Valviran tupakkatuotteiden vähittäismyyntiluparekisterin kautta."/>
    <x v="653"/>
    <x v="0"/>
    <x v="2"/>
    <s v="Myöhemmin"/>
    <s v="Vain elinkeinotoimintaa harjoittaville"/>
    <s v="Digiasteen saavuttaminen riippuu Valviran tupakkatuotteiden vähittäismyyntiluparekisterin kehittämisestä."/>
    <s v="Tupakkalaki (549/2016)"/>
    <x v="1"/>
    <s v="Lappi"/>
    <s v="40 001 - 100 000"/>
  </r>
  <r>
    <s v="Palvelut"/>
    <s v="Plupaus_Teuvan kunta_2020.xlsx"/>
    <s v="Teak Oy"/>
    <s v="Tupakkatuotteiden vähittäismyyntilupa"/>
    <m/>
    <x v="653"/>
    <x v="0"/>
    <x v="2"/>
    <s v="Myöhemmin"/>
    <s v="Vain elinkeinotoimintaa harjoittaville"/>
    <s v="Palvelun tuottaa Suupohjan peruspalveluliikelaitokuntayhtymä, Toimii vastuu organisaationa"/>
    <s v="Tupakkalaki (549/2016)"/>
    <x v="2"/>
    <s v="Etelä-Pohjanmaa"/>
    <s v="alle 6001"/>
  </r>
  <r>
    <s v="Palvelut"/>
    <s v="Plupaus_2021_Turun kaupunki.xlsx"/>
    <s v="Turun kaupunki"/>
    <s v="Tupakkatuotteiden ja nikotiinivalmisteiden vähittäismyyntilupa"/>
    <s v="Vähittäismyyntiluvan  hakeminen tupakka- ja nikotiininestetuotteille"/>
    <x v="653"/>
    <x v="0"/>
    <x v="5"/>
    <m/>
    <s v="Vain elinkeinotoimintaa harjoittaville"/>
    <m/>
    <s v="Tupakkalaki (549/2016)"/>
    <x v="1"/>
    <s v="Varsinais-Suomi"/>
    <s v="yli 100 000"/>
  </r>
  <r>
    <s v="Palvelut"/>
    <s v="PLupaus_Vaasa_2021.xlsx"/>
    <s v="Vaasan kaupunki"/>
    <s v="Tupakkatuotteiden vähittäismyyntilupa"/>
    <s v="Tupakkatuotteiden myyntiin tarvittavan lupahakemuksen käsittely"/>
    <x v="653"/>
    <x v="0"/>
    <x v="5"/>
    <m/>
    <s v="Vain elinkeinotoimintaa harjoittaville"/>
    <m/>
    <s v="Tupakkalaki (549/2016)"/>
    <x v="1"/>
    <s v="Pohjanmaa"/>
    <s v="40 001 - 100 000"/>
  </r>
  <r>
    <s v="Palvelut"/>
    <s v="PLupaus_Helsinginkaupunki_2021.xlsx"/>
    <s v="Helsingin kaupunki"/>
    <s v="Asuntoyhteisöjen tupakointikiellot"/>
    <s v="Tupakkalaki (549/2016) antaa asuntoyhteisöille oikeuden hakea tupakointikieltoa kunnalta huoneistoon kuuluvalle parvekkeelle, huoneiston käytössä olevaan ulkotilaan ja huoneistojen sisätiloihin."/>
    <x v="654"/>
    <x v="0"/>
    <x v="2"/>
    <m/>
    <m/>
    <m/>
    <s v="Tupakkalaki (549/2016)"/>
    <x v="1"/>
    <s v="Uusimaa"/>
    <s v="yli 100 000"/>
  </r>
  <r>
    <s v="Palvelut"/>
    <s v="Plupaus_2021_Rovaniemi (1).xlsx"/>
    <s v="Rovaniemen kaupunki"/>
    <s v="Tupakointikiellon hakeminen taloyhtiöön"/>
    <s v="Rovakaaren ympäristöterveydenhuollon toiminta-alueella (Rovaniemi, Ranua, Pello, Ylitornio, Kolari) sijaitseva asuntoyhteisö voi hakea tupakointikiellon määräämistä taloonsa (huoneistoparvekkeille ja -pihoille ja huoneistojen sisätiloihin)"/>
    <x v="654"/>
    <x v="0"/>
    <x v="3"/>
    <s v="Myöhemmin?"/>
    <s v="Vain elinkeinotoimintaa harjoittaville"/>
    <m/>
    <s v="Tupakkalaki (549/2016)"/>
    <x v="1"/>
    <s v="Lappi"/>
    <s v="40 001 - 100 000"/>
  </r>
  <r>
    <s v="Palvelut"/>
    <s v="PLupaus_Vaasa_2021.xlsx"/>
    <s v="Vaasan kaupunki"/>
    <s v="Asuntoyhteisön hakema tupakointikielto"/>
    <s v="Asuntoyhteisö hakee tupakointikieltopäätöstä huoneistojen parvekkeille tai sisätiloihin"/>
    <x v="654"/>
    <x v="0"/>
    <x v="2"/>
    <s v="Myöhemmin"/>
    <s v="Vain elinkeinotoimintaa harjoittaville"/>
    <s v="Hakija on asuinyhteisön edustaja yl. Isännöitsijä"/>
    <s v="Tupakkalaki (549/2016)"/>
    <x v="1"/>
    <s v="Pohjanmaa"/>
    <s v="40 001 - 100 000"/>
  </r>
  <r>
    <s v="Palvelut"/>
    <s v="Plupaus_Kuopio_2021.xlsx"/>
    <s v="Kuopion kaupunki"/>
    <s v="Vapautus vesi- ja viemäriverkostoon liittymisestä."/>
    <s v="Vapautus vesi- ja viemäriverkostoon liittymisestä"/>
    <x v="655"/>
    <x v="0"/>
    <x v="0"/>
    <s v="Q4/2022"/>
    <s v="Myös luonnollisille henkilöille"/>
    <s v="Lupapistettä ei ole otettu käyttöön, koska hakemus sisältää niin paljon salassa pidettäviä asioita. Tämän takia hakemusta ei voi laittaa lupapisteen kautta lausunnoille. Asiakkaat ovat useimmiten iäkkäitä ihmisiä, jolloin digipalvelut eivät ole heidän saavutettavissa."/>
    <s v="Vesihuoltolaki (119/2001)"/>
    <x v="1"/>
    <s v="Pohjois-Savo"/>
    <s v="yli 100 000"/>
  </r>
  <r>
    <s v="Palvelut"/>
    <s v="PLupaus_Pyhäjärvi_2021.xlsx"/>
    <s v="Pyhäjärven kaupunki"/>
    <s v="Vapautus viemäriverkostoon tai talousvesijohtoon liittymisestä"/>
    <m/>
    <x v="655"/>
    <x v="0"/>
    <x v="0"/>
    <s v="Q4/2022"/>
    <s v="Myös luonnollisille henkilöille"/>
    <m/>
    <s v="Vesihuoltolaki (119/2001)"/>
    <x v="1"/>
    <s v="Pohjois-Pohjanmaa"/>
    <s v="alle 6001"/>
  </r>
  <r>
    <s v="Palvelut"/>
    <s v="Plupaus_2021_Ylöjärven kaupunki.xlsx"/>
    <s v="Ylöjärven kaupunki"/>
    <s v="Vesihuoltolain mukainen vapautushakemus"/>
    <s v="Vesihuoltolain mukainen vapautushakemus hoidetaan kokonaisuudessaan Lupapiste -palvelussa&quot;&quot;"/>
    <x v="655"/>
    <x v="0"/>
    <x v="7"/>
    <m/>
    <s v="Myös luonnollisille henkilöille"/>
    <m/>
    <s v="Vesihuoltolaki (119/2001)"/>
    <x v="1"/>
    <s v="Pirkanmaa"/>
    <s v="20 001 - 40 000"/>
  </r>
  <r>
    <s v="Palvelut"/>
    <s v="Plupaus_2021_Rovaniemi (1).xlsx"/>
    <s v="Rovaniemen kaupunki"/>
    <s v="Talousvettä toimittavan laitoksen hyväksyminen"/>
    <s v="Hakemus vesilaitoksen toiminnan hyväksymisestä terveydensuojeluviranomaiselle Rovakaaren ympäristöterveydenhuollon toiminta-alueella (Rovaniemi, Ranua, Pello, Ylitornio, Kolari). Hakemus on tehtävä talousveden toimittamisesta ja vedenoton, vedenkäsittelyn, veden laadun tai jakelun olennaisesta muuttamisesta."/>
    <x v="332"/>
    <x v="0"/>
    <x v="2"/>
    <s v="Myöhemmin"/>
    <s v="Vain elinkeinotoimintaa harjoittaville"/>
    <s v="ei tietoa milloin asioinnin aloitus siirtyy valtakunnalliseen ympäristöterveydenhuollon sähköiseen ilmoituspalveluun ILPPAan (Ruokavirasto).  ilppa.fi"/>
    <s v="Terveydensuojelulaki (763/1994)"/>
    <x v="1"/>
    <s v="Lappi"/>
    <s v="40 001 - 100 000"/>
  </r>
  <r>
    <s v="Palvelut"/>
    <s v="Plupaus_2021_Rovaniemi (1).xlsx"/>
    <s v="Rovaniemen kaupunki"/>
    <s v="Ilmoitus talousveden toimittamisesta tai käytöstä vedenjakelualueella"/>
    <s v="Ilmoitetaan Rovakaaren ympäristöterveydenhuollon toiminta-alueella (Rovaniemi, Ranua, Pello, Ylitornio, Kolari) pelkkä talousveden toimittaminen tai ottaminen omilla laitteilla ja käyttäminen sitä osana julkista tai kaupallista toimintaa."/>
    <x v="332"/>
    <x v="0"/>
    <x v="3"/>
    <s v="Myöhemmin"/>
    <s v="Vain elinkeinotoimintaa harjoittaville"/>
    <s v="ei tietoa milloin asioinnin aloitus siirtyy valtakunnalliseen ympäristöterveydenhuollon sähköiseen ilmoituspalveluun ILPPAan (Ruokavirasto).  ilppa.fi"/>
    <s v="Terveydensuojelulaki (763/1994)"/>
    <x v="1"/>
    <s v="Lappi"/>
    <s v="40 001 - 100 000"/>
  </r>
  <r>
    <s v="Palvelut"/>
    <s v="PLupaus_Porvoonkaupunki_2021.xlsx"/>
    <s v="Porvoon kaupunki"/>
    <s v="Venepaikkahakemus"/>
    <s v="Kaupungin venepaikat ovat vuokrattavissa"/>
    <x v="656"/>
    <x v="0"/>
    <x v="5"/>
    <m/>
    <s v="Myös luonnollisille henkilöille"/>
    <m/>
    <m/>
    <x v="1"/>
    <s v="Uusimaa"/>
    <s v="40 001 - 100 000"/>
  </r>
  <r>
    <s v="Palvelut"/>
    <s v="Plupaus_ALAVUS_2020.xlsx"/>
    <s v="Alavuden kaupunki"/>
    <s v="Terveydensuojelulain mukainen lomake vesilaitoshakemus"/>
    <s v="Hakemus talousvettä toimittavasta laitoksesta."/>
    <x v="657"/>
    <x v="0"/>
    <x v="0"/>
    <s v="Q4/2021"/>
    <m/>
    <m/>
    <s v="Vesihuoltolaki (119/2001)"/>
    <x v="1"/>
    <s v="Pohjois-Pohjanmaa"/>
    <s v="alle 6001"/>
  </r>
  <r>
    <s v="Palvelut"/>
    <s v="Plupaus_2021_Jyväskylän kaupunki_2021.xlsx"/>
    <s v="Jyväskylän kaupunki"/>
    <s v="KRP - Ympäristöterveydenhuolto: Hakemus vesilaitoksen tai vesiosuuskunnan perustamisesta"/>
    <s v="Hakemus vesilaitoksen tai vesiosuuskunnan perustamisesta"/>
    <x v="657"/>
    <x v="0"/>
    <x v="2"/>
    <s v="Q4/2022"/>
    <s v="Myös luonnollisille henkilöille"/>
    <m/>
    <s v="Vesihuoltolaki (119/2001)"/>
    <x v="1"/>
    <s v="Keski-Suomi"/>
    <s v="yli 100 000"/>
  </r>
  <r>
    <s v="Palvelut"/>
    <s v="Plupaus_Mikkeli_2020.xlsx"/>
    <s v="Mikkelin kaupunki"/>
    <s v="Hakemus talousvettä toimittavan laitoksen hyväksymiseksi"/>
    <s v="Verkkosivuilta tulostettava lomake. Vastuualue: Terveysvalvonta"/>
    <x v="657"/>
    <x v="0"/>
    <x v="0"/>
    <s v="Q4/2021"/>
    <s v="Myös luonnollisille henkilöille"/>
    <s v="VATI-kohdetietojärjestelmän kehittäjät eivät toteuta Suomi.fi kautta täytettävien sähköisten lomakeiden käyttöönottoa jo vuonna 2021."/>
    <s v="Vesihuoltolaki (119/2001)"/>
    <x v="1"/>
    <s v="Etelä-Savo"/>
    <s v="40 001 - 100 000"/>
  </r>
  <r>
    <s v="Palvelut"/>
    <s v="PLupaus_Porvoonkaupunki_2021.xlsx"/>
    <s v="Porvoon kaupunki"/>
    <s v="Hakemus vesilaitoksen tai vesiosuuskunnan perustamisesta"/>
    <s v="Talosvettä toimittavan laitoksen, jolla on omaa vedenhankintaa, on haettava hyväksyntää 3 kk ennen toiminnan aloittamista tai muuttamista. Lopettamisesta tulee ilmoittaa."/>
    <x v="657"/>
    <x v="0"/>
    <x v="2"/>
    <s v="Myöhemmin"/>
    <s v="Myös luonnollisille henkilöille"/>
    <s v="Digitalisoinnin kehittäminen valtion tietojärjestelmässä on riippuvainen valtion panostuksista. Lupahakemusten määrä on erittäin pieni, joten digitalisointia ei ole kannattavaa tehdä kunnassa. Asia mukana kehittämislistassa, muttei kovin korkealla prioriteetilla."/>
    <s v="Vesihuoltolaki (119/2001)"/>
    <x v="1"/>
    <s v="Uusimaa"/>
    <s v="40 001 - 100 000"/>
  </r>
  <r>
    <s v="Palvelut"/>
    <s v="Plupaus_2021_Turun kaupunki.xlsx"/>
    <s v="Turun kaupunki"/>
    <s v="Hakemus vesilaitoksen tai vesiosuuskunnan perustamisesta"/>
    <s v="Vesilaitoksen tai vesiosuuskunnan perustamisesta tulee tehdä hakemus kaupunkiympäristön toimialan elintarviketurvallisuusyksikköön."/>
    <x v="657"/>
    <x v="0"/>
    <x v="2"/>
    <m/>
    <s v="Myös luonnollisille henkilöille"/>
    <s v="Ruokavirasto valmistelee. Ruokaviraston ilppa-Ympäristöterveydenhuollon sähköisen ilmoituspalvelun toimivuus"/>
    <s v="Vesihuoltolaki (119/2001)"/>
    <x v="1"/>
    <s v="Varsinais-Suomi"/>
    <s v="yli 100 000"/>
  </r>
  <r>
    <s v="Palvelut"/>
    <s v="PLupaus_Vaasa_2021.xlsx"/>
    <s v="Vaasan kaupunki"/>
    <s v="Vesilaitoksen tai vesiosuuskunnan perustamisilmoitus"/>
    <s v="Talousvesilaitoksen hyväksyminen"/>
    <x v="657"/>
    <x v="0"/>
    <x v="2"/>
    <m/>
    <s v="Vain elinkeinotoimintaa harjoittaville"/>
    <m/>
    <s v="Vesihuoltolaki (119/2001)"/>
    <x v="1"/>
    <s v="Pohjanmaa"/>
    <s v="40 001 - 100 000"/>
  </r>
  <r>
    <s v="Palvelut"/>
    <s v="PLupaus_Vaasa_2021.xlsx"/>
    <s v="Vaasan kaupunki"/>
    <s v="Vesitaloushankkeen lupa"/>
    <s v="Lupa haetaan kansallisessa asiointijärjestelmässä."/>
    <x v="657"/>
    <x v="0"/>
    <x v="2"/>
    <m/>
    <s v="Myös luonnollisille henkilöille"/>
    <m/>
    <s v="Vesihuoltolaki (119/2001)"/>
    <x v="1"/>
    <s v="Pohjanmaa"/>
    <s v="40 001 - 100 000"/>
  </r>
  <r>
    <s v="Palvelut"/>
    <s v="PLupaus_Pyhäjärvi_2021.xlsx"/>
    <s v="Pyhäjärven kaupunki"/>
    <s v="Hakemus vesilaitoksen tai vesiosuuskunnan perustamisesta"/>
    <m/>
    <x v="658"/>
    <x v="0"/>
    <x v="3"/>
    <s v="Q4/2022"/>
    <s v="Myös luonnollisille henkilöille"/>
    <m/>
    <s v="Vesihuoltolaki (119/2001)"/>
    <x v="1"/>
    <s v="Pohjois-Pohjanmaa"/>
    <s v="alle 6001"/>
  </r>
  <r>
    <s v="Palvelut"/>
    <s v="PLupaus_Helsinginkaupunki_2021.xlsx"/>
    <s v="Helsingin kaupunki"/>
    <s v="Hakemus talousvettä toimittavan laitoksen perustamisesta"/>
    <s v="Talousvettä toimittavan laitoksen, jolla on omaa veden tuotantoa tai käsittelyä, on haettava toimintansa hyväksymistä kunnan terveydensuojeluviranomaiselta viimeistään 3 kuukautta ennen suunniteltua toiminnan aloittamista. Talousvettä ei saa toimittaa ennen kuin toiminta on hyväksytty."/>
    <x v="659"/>
    <x v="0"/>
    <x v="2"/>
    <m/>
    <m/>
    <s v="Pieni volyymi"/>
    <s v="Vesihuoltolaki (119/2001)"/>
    <x v="1"/>
    <s v="Uusimaa"/>
    <s v="yli 100 000"/>
  </r>
  <r>
    <s v="Palvelut"/>
    <s v="PLupaus_Porvoonkaupunki_2021.xlsx"/>
    <s v="Porvoon kaupunki"/>
    <s v="Ympäristönsuojelu, vesilain mukainen lupa eli vesilupa"/>
    <s v="Vesilain mukainen lupa, vesilupa"/>
    <x v="659"/>
    <x v="0"/>
    <x v="0"/>
    <s v="Myöhemmin"/>
    <s v="Myös luonnollisille henkilöille"/>
    <s v="Mielellään digitalisoidaan, mutta ei ole resursseja itse viedä asiaa eteenpäin."/>
    <s v="Vesihuoltolaki (119/2001)"/>
    <x v="1"/>
    <s v="Uusimaa"/>
    <s v="40 001 - 100 000"/>
  </r>
  <r>
    <s v="Palvelut"/>
    <s v="PLupaus_Porvoonkaupunki_2021.xlsx"/>
    <s v="Porvoon kaupunki"/>
    <s v="Ympäristönsuojelu, vesistötyöt ja ojitus"/>
    <s v="Vesistötyöt ja ojitus"/>
    <x v="659"/>
    <x v="0"/>
    <x v="0"/>
    <s v="Myöhemmin"/>
    <s v="Myös luonnollisille henkilöille"/>
    <s v="Mielellään digitalisoidaan, mutta ei ole resursseja itse viedä asiaa eteenpäin."/>
    <s v="Vesihuoltolaki (119/2001)"/>
    <x v="1"/>
    <s v="Uusimaa"/>
    <s v="40 001 - 100 000"/>
  </r>
  <r>
    <s v="Palvelut"/>
    <s v="Plupaus_2021_Jyväskylän kaupunki_2021.xlsx"/>
    <s v="Jyväskylän kaupunki"/>
    <s v="KRP - Ympäristönsuojelun luvat: VOC-laitoksen rekisteröinti-ilmoitus"/>
    <s v="Ilmoitus VOC-laitoksen käyttöönotosta (orgaanisten liuttimien kulutus alle 10 tonnia vuodessa)."/>
    <x v="660"/>
    <x v="0"/>
    <x v="5"/>
    <m/>
    <s v="Myös luonnollisille henkilöille"/>
    <m/>
    <s v="Ympäristönsuojelulaki (527/2014)"/>
    <x v="1"/>
    <s v="Keski-Suomi"/>
    <s v="yli 100 000"/>
  </r>
  <r>
    <s v="Palvelut"/>
    <s v="PLupaus_Helsinginkaupunki_2021.xlsx"/>
    <s v="Helsingin kaupunki"/>
    <s v="Ulkoilmatapahtumat:katujen ja viheralueiden käyttöluvat ja vuokraus"/>
    <s v="Tarvitset luvan tapahtuman järjestämiseen kadulla, torilla tai puistossa, jos tapahtuma rajoittaa alueen yleistä käyttöä."/>
    <x v="661"/>
    <x v="0"/>
    <x v="4"/>
    <m/>
    <m/>
    <m/>
    <m/>
    <x v="1"/>
    <s v="Uusimaa"/>
    <s v="yli 100 000"/>
  </r>
  <r>
    <s v="Palvelut"/>
    <s v="Plupaus_Kuopio_2021.xlsx"/>
    <s v="Kuopion kaupunki"/>
    <s v="Katujen ja viheralueiden käyttöluvat ja vuokraus"/>
    <s v="Kunnalta täytyy hakea lupaa katu- ja viheralueiden tavallisesta poikkeavaan käyttöön tai vuokraamiseen."/>
    <x v="661"/>
    <x v="0"/>
    <x v="5"/>
    <m/>
    <s v="Myös luonnollisille henkilöille"/>
    <m/>
    <m/>
    <x v="1"/>
    <s v="Pohjois-Savo"/>
    <s v="yli 100 000"/>
  </r>
  <r>
    <s v="Palvelut"/>
    <s v="Plupaus_2021_Lieksan kaupunki.xlsx"/>
    <s v="Lieksan kaupunki"/>
    <s v="Katu- tai muun yleisen alueen käyttöluvan myöntäminen"/>
    <m/>
    <x v="661"/>
    <x v="0"/>
    <x v="3"/>
    <s v="Q4/2022"/>
    <s v="Myös luonnollisille henkilöille"/>
    <m/>
    <m/>
    <x v="1"/>
    <s v="Pohjois-Karjala"/>
    <s v="10 001 - 20 000"/>
  </r>
  <r>
    <s v="Palvelut"/>
    <s v="Plupaus_2021_Oulun kaupunki.xlsx"/>
    <s v="Oulun kaupunki"/>
    <s v="Aluevuokraus"/>
    <s v="Yleisen alueen käyttöluvat. Katua, toria tai puistoa voidaan käyttää kaupungin luvalla työalueena esimerkiksi rakennustyössä, muutossa, nostotyössä, kiinteistöremontissa,..."/>
    <x v="661"/>
    <x v="0"/>
    <x v="5"/>
    <m/>
    <s v="Myös luonnollisille henkilöille"/>
    <m/>
    <m/>
    <x v="1"/>
    <s v="Pohjois-Pohjanmaa"/>
    <s v="yli 100 000"/>
  </r>
  <r>
    <s v="Palvelut"/>
    <s v="Plupaus_2021_Oulun kaupunki.xlsx"/>
    <s v="Oulun kaupunki"/>
    <s v="Katujen ja viheralueiden käyttöluvat ja vuokraus"/>
    <s v="Katujen ja muiden yleisten alueiden käyttöluvat ja vuokraus sekä kaivu- ja sijoitusluvat."/>
    <x v="661"/>
    <x v="0"/>
    <x v="5"/>
    <m/>
    <s v="Myös luonnollisille henkilöille"/>
    <m/>
    <m/>
    <x v="1"/>
    <s v="Pohjois-Pohjanmaa"/>
    <s v="yli 100 000"/>
  </r>
  <r>
    <s v="Palvelut"/>
    <s v="Plupaus_2021_Oulun kaupunki.xlsx"/>
    <s v="Oulun kaupunki"/>
    <s v="Kaupungin omistamien alueiden käyttö"/>
    <s v="Kaupungin omistamia alueita voi hakea tilapäiseen käyttöön."/>
    <x v="661"/>
    <x v="0"/>
    <x v="5"/>
    <m/>
    <s v="Myös luonnollisille henkilöille"/>
    <m/>
    <m/>
    <x v="1"/>
    <s v="Pohjois-Pohjanmaa"/>
    <s v="yli 100 000"/>
  </r>
  <r>
    <s v="Palvelut"/>
    <s v="Plupaus_2021_Oulun kaupunki.xlsx"/>
    <s v="Oulun kaupunki"/>
    <s v="Terassilupa"/>
    <s v="Ravintolan tai kahvilan ulkotarjoilualuetta varten tarvitset terassiluvan, jos terassi tulee kaupungin julkiselle katu- tai puistoalueelle...."/>
    <x v="661"/>
    <x v="0"/>
    <x v="5"/>
    <m/>
    <s v="Myös luonnollisille henkilöille"/>
    <m/>
    <m/>
    <x v="1"/>
    <s v="Pohjois-Pohjanmaa"/>
    <s v="yli 100 000"/>
  </r>
  <r>
    <s v="Palvelut"/>
    <s v="Plupaus_2021_Oulun kaupunki.xlsx"/>
    <s v="Oulun kaupunki"/>
    <s v="Yleisen alueen käyttölupa"/>
    <s v="Kun haluat vuokrata yleistä aluetta käyttöösi - kadun, aukion tai puiston - luvan myöntää kaupunkiympäristön toimiala."/>
    <x v="661"/>
    <x v="0"/>
    <x v="5"/>
    <m/>
    <s v="Myös luonnollisille henkilöille"/>
    <m/>
    <m/>
    <x v="1"/>
    <s v="Pohjois-Pohjanmaa"/>
    <s v="yli 100 000"/>
  </r>
  <r>
    <s v="Palvelut"/>
    <s v="Plupaus_2021_Pielaveden kunta.xlsx"/>
    <s v="Pielaveden kunta"/>
    <s v="Katujen ja viheralueiden käyttöluvat ja vuokraus"/>
    <s v="Katujen ja muiden yleisten alueiden käyttöluvat ja vuokraus."/>
    <x v="661"/>
    <x v="0"/>
    <x v="2"/>
    <s v="Myöhemmin"/>
    <s v="Myös luonnollisille henkilöille"/>
    <s v="Ohjelmistotoimittajasta johtuvat syyt: rekisteriperusteinen toisen puolesta asioinnin mahdollisuus puuttuu."/>
    <m/>
    <x v="1"/>
    <s v="Pohjois-Savo"/>
    <s v="alle 6001"/>
  </r>
  <r>
    <s v="Palvelut"/>
    <s v="PLupaus_Porvoonkaupunki_2021.xlsx"/>
    <s v="Porvoon kaupunki"/>
    <s v="Aluevuokraus"/>
    <s v="Katua, toria tai puistoa voidaan käyttää kaupungin luvalla työalueena esimerkiksi rakennustyössä, muutossa, nostotyössä, kiinteistöremontissa,..."/>
    <x v="661"/>
    <x v="0"/>
    <x v="5"/>
    <m/>
    <s v="Myös luonnollisille henkilöille"/>
    <m/>
    <m/>
    <x v="1"/>
    <s v="Uusimaa"/>
    <s v="40 001 - 100 000"/>
  </r>
  <r>
    <s v="Palvelut"/>
    <s v="PLupaus_Porvoonkaupunki_2021.xlsx"/>
    <s v="Porvoon kaupunki"/>
    <s v="Katujen ja viheralueiden käyttöluvat ja vuokraus"/>
    <s v="Katujen ja muiden yleisten alueiden käyttöluvat ja vuokraus sekä kaivu- ja sijoitusluvat."/>
    <x v="661"/>
    <x v="0"/>
    <x v="5"/>
    <m/>
    <s v="Myös luonnollisille henkilöille"/>
    <m/>
    <m/>
    <x v="1"/>
    <s v="Uusimaa"/>
    <s v="40 001 - 100 000"/>
  </r>
  <r>
    <s v="Palvelut"/>
    <s v="PLupaus_Porvoonkaupunki_2021.xlsx"/>
    <s v="Porvoon kaupunki"/>
    <s v="Kaupungin omistamien alueiden käyttö"/>
    <s v="Kaupungin omistamia alueita voi hakea tilapäiseen käyttöön."/>
    <x v="661"/>
    <x v="0"/>
    <x v="5"/>
    <m/>
    <s v="Myös luonnollisille henkilöille"/>
    <m/>
    <m/>
    <x v="1"/>
    <s v="Uusimaa"/>
    <s v="40 001 - 100 000"/>
  </r>
  <r>
    <s v="Palvelut"/>
    <s v="PLupaus_Porvoonkaupunki_2021.xlsx"/>
    <s v="Porvoon kaupunki"/>
    <s v="Lupa yleisen alueen käyttöön"/>
    <s v="Kun haluat vuokrata yleistä aluetta käyttöösi - kadun, aukion tai puiston - luvan myöntää kaupunkiympäristön toimiala."/>
    <x v="661"/>
    <x v="0"/>
    <x v="5"/>
    <m/>
    <s v="Myös luonnollisille henkilöille"/>
    <m/>
    <m/>
    <x v="1"/>
    <s v="Uusimaa"/>
    <s v="40 001 - 100 000"/>
  </r>
  <r>
    <s v="Palvelut"/>
    <s v="PLupaus_Porvoonkaupunki_2021.xlsx"/>
    <s v="Porvoon kaupunki"/>
    <s v="Terassilupa"/>
    <s v="Ravintolan tai kahvilan ulkotarjoilualuetta varten tarvitset terassiluvan, jos terassi tulee kaupungin julkiselle katu- tai puistoalueelle...."/>
    <x v="661"/>
    <x v="0"/>
    <x v="5"/>
    <m/>
    <s v="Vain elinkeinotoimintaa harjoittaville"/>
    <m/>
    <m/>
    <x v="1"/>
    <s v="Uusimaa"/>
    <s v="40 001 - 100 000"/>
  </r>
  <r>
    <s v="Palvelut"/>
    <s v="PLupaus_Pyhäjärvi_2021.xlsx"/>
    <s v="Pyhäjärven kaupunki"/>
    <s v="Yleisen alueen käyttölupa"/>
    <m/>
    <x v="661"/>
    <x v="0"/>
    <x v="3"/>
    <s v="Q4/2022"/>
    <s v="Myös luonnollisille henkilöille"/>
    <m/>
    <m/>
    <x v="1"/>
    <s v="Pohjois-Pohjanmaa"/>
    <s v="alle 6001"/>
  </r>
  <r>
    <s v="Palvelut"/>
    <s v="Plupaus_2021_Raaseporin kaupunki.xlsx"/>
    <s v="Raaseporin kaupunki"/>
    <s v="maanvuokraan liittyvät luvat, esim myyntitoiminta"/>
    <s v="ravintolat, tilaisuudet, tapahtumat, urheilutilaisuuden, näyttelyt"/>
    <x v="661"/>
    <x v="0"/>
    <x v="3"/>
    <s v="Myöhemmin"/>
    <s v="Myös luonnollisille henkilöille"/>
    <s v="Palvelut osittain digitalisoitu, kuten kartat ym. Luvat haetaan erikseen joko sähköisesti sähköpostitse tai paperimuodossa.Ei digitaalista alustaa olemassa toistaiseksi, nämä hakemustyypit hyvin erilaisia"/>
    <m/>
    <x v="1"/>
    <s v="Uusimaa"/>
    <s v="20 001 - 40 000"/>
  </r>
  <r>
    <s v="Palvelut"/>
    <s v="Plupaus_Rautalampi_2020.xlsx"/>
    <s v="Rautalammin kunta"/>
    <s v="Yleisten alueiden käyttöluvat"/>
    <s v="Yleisten alueiden (esim. torit, puistot) käyttöluvat."/>
    <x v="661"/>
    <x v="0"/>
    <x v="3"/>
    <s v="Q4/2021"/>
    <s v="Myös luonnollisille henkilöille"/>
    <m/>
    <m/>
    <x v="1"/>
    <s v="Pohjois-Savo"/>
    <s v="alle 6001"/>
  </r>
  <r>
    <s v="Palvelut"/>
    <s v="Plupaus_2021_Rovaniemi (1).xlsx"/>
    <s v="Rovaniemen kaupunki"/>
    <s v="Yleisten alueiden luvat"/>
    <s v="Sijoitus-, kaivu-, maastoliikenneluvat, yleisten alueiden vuokraus, yksityisteiden liikenteenohjauslaitteet (esim. yleisötapahtumat, työmaa-alueet, kioskipaikat, teleoperaattoreiden kaapeleiden tai putkilinjojen sijoittaminen kaupungin alueelle, työluvat yleisellä alueella). Vahvaa tunnistautumista käytetään, kun asiakas ensimmäisen kerran luo itselleen tunnuksen palveluun. Sen jälkeen kirjautuminen tapahtuu asiakkaan sähköpostiosoitteella, jota käytetään kirjautumistunnuksena. Asiakas määrittää itse salasanan palveluun."/>
    <x v="661"/>
    <x v="0"/>
    <x v="5"/>
    <m/>
    <s v="Myös luonnollisille henkilöille"/>
    <m/>
    <m/>
    <x v="1"/>
    <s v="Lappi"/>
    <s v="40 001 - 100 000"/>
  </r>
  <r>
    <s v="Palvelut"/>
    <s v="Plupaus_Tampereen_kaupunki_2020.xlsx"/>
    <s v="Tampereen kaupunki"/>
    <s v="Viheralueiden käyttöluvat ja vuokraus (Lupapiste)"/>
    <s v="Viheralueluvat Lupapisteessä"/>
    <x v="661"/>
    <x v="0"/>
    <x v="2"/>
    <s v="Q1/2022"/>
    <s v="Myös luonnollisille henkilöille"/>
    <m/>
    <m/>
    <x v="1"/>
    <s v="Pirkanmaa"/>
    <s v="yli 100 000"/>
  </r>
  <r>
    <s v="Palvelut"/>
    <s v="Plupaus_Tampereen_kaupunki_2020.xlsx"/>
    <s v="Tampereen kaupunki"/>
    <s v="Katujen käyttöluvat ja vuokraus (Lupapiste)"/>
    <s v="Katuluvat"/>
    <x v="661"/>
    <x v="0"/>
    <x v="5"/>
    <s v="Q1/2022"/>
    <s v="Myös luonnollisille henkilöille"/>
    <s v="Taustaprosessit ja -teknologia"/>
    <m/>
    <x v="1"/>
    <s v="Pirkanmaa"/>
    <s v="yli 100 000"/>
  </r>
  <r>
    <s v="Palvelut"/>
    <s v="Plupaus_2021_Turun kaupunki.xlsx"/>
    <s v="Turun kaupunki"/>
    <s v="Kaupungin omistamien alueiden käyttö"/>
    <s v="Kaupungin omistamia alueita voi hakea tilapäiseen käyttöön. =TAPAHTUMALUVAT"/>
    <x v="661"/>
    <x v="0"/>
    <x v="6"/>
    <m/>
    <s v="Myös luonnollisille henkilöille"/>
    <m/>
    <m/>
    <x v="1"/>
    <s v="Varsinais-Suomi"/>
    <s v="yli 100 000"/>
  </r>
  <r>
    <s v="Palvelut"/>
    <s v="Plupaus_2021_Turun kaupunki.xlsx"/>
    <s v="Turun kaupunki"/>
    <s v="Terassilupa"/>
    <s v="Ravintolan tai kahvilan ulkotarjoilualuetta varten tarvitset terassiluvan, jos terassi tulee kaupungin julkiselle katu- tai puistoalueelle"/>
    <x v="661"/>
    <x v="0"/>
    <x v="6"/>
    <m/>
    <s v="Vain elinkeinotoimintaa harjoittaville"/>
    <m/>
    <m/>
    <x v="1"/>
    <s v="Varsinais-Suomi"/>
    <s v="yli 100 000"/>
  </r>
  <r>
    <s v="Palvelut"/>
    <s v="Plupaus_2021_Turun kaupunki.xlsx"/>
    <s v="Turun kaupunki"/>
    <s v="Lupa yleisen alueen käyttöön"/>
    <s v="Kun haluat vuokrata yleistä aluetta käyttöösi - kadun, aukion tai puiston - luvan myöntää kaupunkiympäristön toimiala."/>
    <x v="661"/>
    <x v="0"/>
    <x v="3"/>
    <m/>
    <s v="Myös luonnollisille henkilöille"/>
    <s v="Yleisten alueiden vuokrausta tehdään vain poikkeustapauksissa, joten se on erittäin pienivolyyminen palvelu"/>
    <m/>
    <x v="1"/>
    <s v="Varsinais-Suomi"/>
    <s v="yli 100 000"/>
  </r>
  <r>
    <s v="Palvelut"/>
    <s v="Plupaus_2021_Utajärven kunta.xlsx"/>
    <s v="Utajärven kunta"/>
    <s v="Katujen ja viheralueiden käyttöluvat ja vuokraus"/>
    <s v="Kunnalta täytyy hakea lupaa katu- ja viheralueiden tavallisesta poikkeavaan käyttöön tai vuokraamiseen. Käyttölupa on haettava esimerkiksi kulttuuritapahtumaa varten."/>
    <x v="661"/>
    <x v="0"/>
    <x v="5"/>
    <m/>
    <s v="Myös luonnollisille henkilöille"/>
    <m/>
    <m/>
    <x v="1"/>
    <s v="Pohjois-Pohjanmaa"/>
    <s v="alle 6001"/>
  </r>
  <r>
    <s v="Palvelut"/>
    <s v="Plupaus_2021_Ylöjärven kaupunki.xlsx"/>
    <s v="Ylöjärven kaupunki"/>
    <s v="Lupa yleisten alueiden käyttöön"/>
    <s v="Yleisten alueiden käyttölupaa haetaan ja käsitellään Lupapiste -palvelussa&quot;. Päätöksestä tehdään viranhaltijapäätös, joka julkaistaan valitusajaksi kaupungin nettisivuille.&quot;"/>
    <x v="661"/>
    <x v="0"/>
    <x v="7"/>
    <m/>
    <s v="Myös luonnollisille henkilöille"/>
    <m/>
    <m/>
    <x v="1"/>
    <s v="Pirkanmaa"/>
    <s v="20 001 - 40 000"/>
  </r>
  <r>
    <s v="Palvelut"/>
    <s v="Plupaus_2021_Jyväskylän kaupunki_2021.xlsx"/>
    <s v="Jyväskylän kaupunki"/>
    <s v="KRP - Yleisörakennelma"/>
    <s v="Lupa yli 2 viikkoa olemassa olevalle yleisörakennelmalle"/>
    <x v="662"/>
    <x v="0"/>
    <x v="5"/>
    <m/>
    <s v="Myös luonnollisille henkilöille"/>
    <m/>
    <s v="Maankäyttö- ja rakennuslaki (132/1999)"/>
    <x v="1"/>
    <s v="Keski-Suomi"/>
    <s v="yli 100 000"/>
  </r>
  <r>
    <s v="Palvelut"/>
    <s v="PLupaus_Helsinginkaupunki_2021.xlsx"/>
    <s v="Helsingin kaupunki"/>
    <s v="Ympäristölupa"/>
    <s v="Ympäristöluvanvaraiset toiminnat hakevat ympäristölupaa ennen toiminnan aloittamista, toiminnan muuttuessa tai kun muuten on tarve muuttaa ympäristölupaa."/>
    <x v="663"/>
    <x v="0"/>
    <x v="4"/>
    <m/>
    <m/>
    <m/>
    <s v="Ympäristönsuojelulaki (527/2014)"/>
    <x v="1"/>
    <s v="Uusimaa"/>
    <s v="yli 100 000"/>
  </r>
  <r>
    <s v="Palvelut"/>
    <s v="Plupaus_2021_Jyväskylän kaupunki_2021.xlsx"/>
    <s v="Jyväskylän kaupunki"/>
    <s v="KRP - Ympäristönsuojelun luvat: Asfalttiaseman rekisteröinti-ilmoitus:"/>
    <s v="Ilmoitus asfalttiaseman käyttöönotosta (jos ei tarvitse ympäristölupaa)"/>
    <x v="663"/>
    <x v="0"/>
    <x v="5"/>
    <m/>
    <s v="Myös luonnollisille henkilöille"/>
    <m/>
    <s v="Ympäristönsuojelulaki (527/2014)"/>
    <x v="1"/>
    <s v="Keski-Suomi"/>
    <s v="yli 100 000"/>
  </r>
  <r>
    <s v="Palvelut"/>
    <s v="Plupaus_2021_Jyväskylän kaupunki_2021.xlsx"/>
    <s v="Jyväskylän kaupunki"/>
    <s v="KRP - Ympäristönsuojelun luvat: Betoniaseman rekisteröinti-ilmoitus"/>
    <s v="Ilmoitus betoniaseman käyttöönotosta (jos ei tarvitse ympäristölupaa)"/>
    <x v="663"/>
    <x v="0"/>
    <x v="5"/>
    <m/>
    <s v="Myös luonnollisille henkilöille"/>
    <m/>
    <s v="Ympäristönsuojelulaki (527/2014)"/>
    <x v="1"/>
    <s v="Keski-Suomi"/>
    <s v="yli 100 000"/>
  </r>
  <r>
    <s v="Palvelut"/>
    <s v="Plupaus_2021_Jyväskylän kaupunki_2021.xlsx"/>
    <s v="Jyväskylän kaupunki"/>
    <s v="KRP - Ympäristönsuojelun luvat: Ympäristölupa (jätteen käsittely, muu toimiala)"/>
    <s v="Lupa ympäristön vaaraa aiheuttavalle toiminnalle (jätteen käsittely tai muu toimiala)"/>
    <x v="663"/>
    <x v="0"/>
    <x v="5"/>
    <m/>
    <s v="Myös luonnollisille henkilöille"/>
    <m/>
    <s v="Ympäristönsuojelulaki (527/2014)"/>
    <x v="1"/>
    <s v="Keski-Suomi"/>
    <s v="yli 100 000"/>
  </r>
  <r>
    <s v="Palvelut"/>
    <s v="Plupaus_2021_Jyväskylän kaupunki_2021.xlsx"/>
    <s v="Jyväskylän kaupunki"/>
    <s v="KRP - Ympäristönsuojelun luvat: Ympäristölupa (louhinta ja murskaus), yhteislupa"/>
    <s v="Lupa ympäristön vaaraa aiheuttavalle toiminnalle (louhinta ja murskaus)"/>
    <x v="663"/>
    <x v="0"/>
    <x v="5"/>
    <m/>
    <s v="Myös luonnollisille henkilöille"/>
    <m/>
    <s v="Ympäristönsuojelulaki (527/2014)"/>
    <x v="1"/>
    <s v="Keski-Suomi"/>
    <s v="yli 100 000"/>
  </r>
  <r>
    <s v="Palvelut"/>
    <s v="Plupaus_Kuopio_2021.xlsx"/>
    <s v="Kuopion kaupunki"/>
    <s v="Ympäristölupa"/>
    <s v="Ympäristön pilaantumisen vaaraa aiheuttavaan toimintaan on oltava lupa."/>
    <x v="663"/>
    <x v="0"/>
    <x v="5"/>
    <m/>
    <s v="Myös luonnollisille henkilöille"/>
    <m/>
    <s v="Ympäristönsuojelulaki (527/2014)"/>
    <x v="1"/>
    <s v="Pohjois-Savo"/>
    <s v="yli 100 000"/>
  </r>
  <r>
    <s v="Palvelut"/>
    <s v="Plupaus_Mikkeli_2020.xlsx"/>
    <s v="Mikkelin kaupunki"/>
    <s v="Ympäristölupa"/>
    <s v="Käsitellään lupapiste.fi -palvelun kautta, johon käyttäjä tunnistautuu sähköisesti. Kokonaan sähköinen palveluprosessi. Vastuualue: Ympäristöpalvelut"/>
    <x v="663"/>
    <x v="0"/>
    <x v="5"/>
    <m/>
    <s v="Myös luonnollisille henkilöille"/>
    <m/>
    <s v="Ympäristönsuojelulaki (527/2014)"/>
    <x v="1"/>
    <s v="Etelä-Savo"/>
    <s v="40 001 - 100 000"/>
  </r>
  <r>
    <s v="Palvelut"/>
    <s v="Plupaus_2021_Oulun kaupunki.xlsx"/>
    <s v="Oulun kaupunki"/>
    <s v="Ympäristönsuojelu, vesiensuojelu"/>
    <s v="Vesiensuojelu: poikkeamishakemus jätevesien käsittelystä"/>
    <x v="663"/>
    <x v="0"/>
    <x v="6"/>
    <m/>
    <s v="Myös luonnollisille henkilöille"/>
    <m/>
    <s v="Ympäristönsuojelulaki (527/2014)"/>
    <x v="1"/>
    <s v="Pohjois-Pohjanmaa"/>
    <s v="yli 100 000"/>
  </r>
  <r>
    <s v="Palvelut"/>
    <s v="Plupaus_2021_Paltamon kunta.xlsx"/>
    <s v="Paltamon kunta"/>
    <s v="Ympäristölupa"/>
    <s v="Lupakäsittely ympäristön pilaantumisen vaaraa aiheuttavaan toimintaan"/>
    <x v="663"/>
    <x v="0"/>
    <x v="2"/>
    <s v="Myöhemmin"/>
    <s v="Myös luonnollisille henkilöille"/>
    <s v="resurssit"/>
    <s v="Ympäristönsuojelulaki (527/2014)"/>
    <x v="1"/>
    <s v="Kainuu"/>
    <s v="alle 6001"/>
  </r>
  <r>
    <s v="Palvelut"/>
    <s v="PLupaus_Porvoonkaupunki_2021.xlsx"/>
    <s v="Porvoon kaupunki"/>
    <s v="Ympäristönsuojelu, vesiensuojelu"/>
    <s v="Vesiensuojelu"/>
    <x v="663"/>
    <x v="0"/>
    <x v="0"/>
    <s v="Myöhemmin"/>
    <s v="Myös luonnollisille henkilöille"/>
    <s v="Mielellään digitalisoidaan, mutta ei ole resursseja itse viedä asiaa eteenpäin."/>
    <s v="Ympäristönsuojelulaki (527/2014)"/>
    <x v="1"/>
    <s v="Uusimaa"/>
    <s v="40 001 - 100 000"/>
  </r>
  <r>
    <s v="Palvelut"/>
    <s v="PLupaus_Pyhäjärvi_2021.xlsx"/>
    <s v="Pyhäjärven kaupunki"/>
    <s v="Lupa ympäristönsuojelumääräyksistä poikkeamisesta"/>
    <m/>
    <x v="663"/>
    <x v="0"/>
    <x v="3"/>
    <s v="Q4/2022"/>
    <s v="Myös luonnollisille henkilöille"/>
    <m/>
    <s v="Ympäristönsuojelulaki (527/2014)"/>
    <x v="1"/>
    <s v="Pohjois-Pohjanmaa"/>
    <s v="alle 6001"/>
  </r>
  <r>
    <s v="Palvelut"/>
    <s v="Plupaus_2021_Raaseporin kaupunki.xlsx"/>
    <s v="Raaseporin kaupunki"/>
    <s v="ympäristöluvat"/>
    <s v="ympäristöön vaikuttavat rakennustoimenpiteen, luvitus"/>
    <x v="663"/>
    <x v="0"/>
    <x v="0"/>
    <s v="Q4/2022"/>
    <s v="Myös luonnollisille henkilöille"/>
    <s v="kts yllä"/>
    <s v="Ympäristönsuojelulaki (527/2014)"/>
    <x v="1"/>
    <s v="Uusimaa"/>
    <s v="20 001 - 40 000"/>
  </r>
  <r>
    <s v="Palvelut"/>
    <s v="Plupaus_Teuvan kunta_2020.xlsx"/>
    <s v="Teak Oy"/>
    <s v="Ympäristönsuojelu, vesiensuojelu"/>
    <m/>
    <x v="663"/>
    <x v="0"/>
    <x v="0"/>
    <s v="Myöhemmin"/>
    <s v="Myös luonnollisille henkilöille"/>
    <s v="Palvelun tuottaa Suupohjan peruspalveluliikelaitokuntayhtymä, Toimii vastuu organisaationa"/>
    <m/>
    <x v="2"/>
    <s v="Etelä-Pohjanmaa"/>
    <s v="alle 6001"/>
  </r>
  <r>
    <s v="Palvelut"/>
    <s v="PLupaus_Vaasa_2021.xlsx"/>
    <s v="Vaasan kaupunki"/>
    <s v="Ympäristölupa"/>
    <s v="Laissa mainittujen toimintojen vaatima lupamenettely"/>
    <x v="663"/>
    <x v="0"/>
    <x v="2"/>
    <s v="Myöhemmin"/>
    <s v="Vain elinkeinotoimintaa harjoittaville"/>
    <m/>
    <s v="Ympäristönsuojelulaki (527/2014)"/>
    <x v="1"/>
    <s v="Pohjanmaa"/>
    <s v="40 001 - 100 000"/>
  </r>
  <r>
    <s v="Palvelut"/>
    <s v="Plupaus_2021_Ylöjärven kaupunki.xlsx"/>
    <s v="Ylöjärven kaupunki"/>
    <s v="Ympäristölupa"/>
    <s v="Ympäristölupa hakemuksineen hoidetaan kokonaisuudessaan Lupapiste -palvelussa&quot;&quot;"/>
    <x v="663"/>
    <x v="0"/>
    <x v="7"/>
    <m/>
    <s v="Myös luonnollisille henkilöille"/>
    <m/>
    <s v="Ympäristönsuojelulaki (527/2014)"/>
    <x v="1"/>
    <s v="Pirkanmaa"/>
    <s v="20 001 - 40 000"/>
  </r>
  <r>
    <s v="Palvelut"/>
    <s v="PLupaus_Helsinginkaupunki_2021.xlsx"/>
    <s v="Helsingin kaupunki"/>
    <s v="Ympäristönsuojelulain yleinen ilmoitusmenettely"/>
    <s v="Ympäristönsuojelulaissa ilmoitusvelvolliseksi säädetystä toiminnasta tulee ennen toiminnan aloittamista tehdä ympäristönsuojeluviranomaiselle ilmoitus."/>
    <x v="335"/>
    <x v="0"/>
    <x v="4"/>
    <m/>
    <m/>
    <m/>
    <s v="Ympäristönsuojelulaki (527/2014)"/>
    <x v="1"/>
    <s v="Uusimaa"/>
    <s v="yli 100 000"/>
  </r>
  <r>
    <s v="Palvelut"/>
    <s v="Plupaus_2021_Laukaan kunta.xlsx"/>
    <s v="Laukaan kunta"/>
    <s v="Ympäristösuojelulain mukaiset toiminnot"/>
    <s v="Valtaosa toiminnoista hoituu sähköisesti: ympäristönsuojelulain mukaiset hakemus-, ilmoitus-, rekisteröintiasiat, samoin valvonta."/>
    <x v="335"/>
    <x v="0"/>
    <x v="6"/>
    <s v="Myöhemmin"/>
    <s v="Myös luonnollisille henkilöille"/>
    <s v="Määrät niin pieniä, ettei omia sovelluksia ole taloudellisesti järkevä toteuttaa."/>
    <s v="Ympäristönsuojelulaki (527/2014)"/>
    <x v="1"/>
    <s v="Keski-Suomi"/>
    <s v="10 001 - 20 000"/>
  </r>
  <r>
    <s v="Palvelut"/>
    <s v="Plupaus_Kuopio_2021.xlsx"/>
    <s v="Kuopion kaupunki"/>
    <s v="Toiminnan rekisteröinti ympäristönsuojelun tietojärjestelmään"/>
    <s v="Rekisteröinti on luonteeltaan kirjaamistoimenpide, jossa ei tehdä hallinnollista päätöstä eikä anneta määräyksiä."/>
    <x v="664"/>
    <x v="0"/>
    <x v="2"/>
    <s v="Q4/2022"/>
    <s v="Vain elinkeinotoimintaa harjoittaville"/>
    <s v="Lupapiste-palvelu ei ole toistaiseksi sisällyttänyt rekisteröintilomakkeita palveluun"/>
    <s v="Ympäristönsuojelulaki (527/2014)"/>
    <x v="1"/>
    <s v="Pohjois-Savo"/>
    <s v="yli 100 000"/>
  </r>
  <r>
    <s v="Palvelut"/>
    <s v="PLupaus_Iinkunta_2020.xlsx"/>
    <s v="Iin kunta "/>
    <s v="Ympäristönsuojeluviranomaisen lupapalvelut"/>
    <s v="Ympäristönsuojelu- ja maa-aineslain mukaiset ilmoitukset, luvat ja rekisteröinnit"/>
    <x v="665"/>
    <x v="0"/>
    <x v="6"/>
    <s v="Myöhemmin"/>
    <s v="Myös luonnollisille henkilöille"/>
    <s v="Valtakunnallinen digitaalinen menettely tulossa, aikataulu eri riipu kunnasta. Kunta (Ok. ym.palv.) on ilmaissut kiin. hankintaan."/>
    <s v="Ympäristönsuojelulaki (527/2014)"/>
    <x v="1"/>
    <s v="Pohjois-Pohjanmaa"/>
    <s v="6 001 - 10000"/>
  </r>
  <r>
    <s v="Palvelut"/>
    <s v="Plupaus_2021_Lieksan kaupunki.xlsx"/>
    <s v="Lieksan kaupunki"/>
    <s v="Ympäristönsuojelulainsäädäntöön liittyvän poikkeamisluvan myöntäminen"/>
    <m/>
    <x v="665"/>
    <x v="0"/>
    <x v="3"/>
    <s v="Myöhemmin"/>
    <s v="Myös luonnollisille henkilöille"/>
    <m/>
    <s v="Ympäristönsuojelulaki (527/2014)"/>
    <x v="1"/>
    <s v="Pohjois-Karjala"/>
    <s v="10 001 - 20 000"/>
  </r>
  <r>
    <s v="Palvelut"/>
    <s v="PLupaus_Porvoonkaupunki_2021.xlsx"/>
    <s v="Porvoon kaupunki"/>
    <s v="Lupa ympäristönsuojelumääräyksistä poikkeamisesta"/>
    <s v="Kunnan ympäristönsuojeluviranomainen voi erityisestä syystä hakemuksesta myöntää yksittäistapauksessa luvan poiketa näistä määräyksistä."/>
    <x v="665"/>
    <x v="0"/>
    <x v="0"/>
    <s v="Myöhemmin"/>
    <s v="Myös luonnollisille henkilöille"/>
    <s v="Mielellään digitalisoidaan, mutta ei ole resursseja itse viedä asiaa eteenpäin."/>
    <s v="Ympäristönsuojelulaki (527/2014)"/>
    <x v="1"/>
    <s v="Uusimaa"/>
    <s v="40 001 - 100 000"/>
  </r>
  <r>
    <s v="Palvelut"/>
    <s v="Plupaus_2021_Turun kaupunki.xlsx"/>
    <s v="Turun kaupunki"/>
    <s v="Lupa ympäristönsuojelumääräyksistä poikkeamisesta"/>
    <s v="Kunnan ympäristönsuojeluviranomainen voi erityisestä syystä hakemuksesta myöntää yksittäistapauksessa luvan poiketa näistä määräyksistä.  Esimerkiksi hakemus käytöstä poistetun öljysäiliön jättämiseksi maahan"/>
    <x v="665"/>
    <x v="0"/>
    <x v="0"/>
    <m/>
    <s v="Myös luonnollisille henkilöille"/>
    <m/>
    <s v="Ympäristönsuojelulaki (527/2014)"/>
    <x v="1"/>
    <s v="Varsinais-Suomi"/>
    <s v="yli 100 000"/>
  </r>
  <r>
    <s v="Palvelut"/>
    <s v="PLupaus_Vaasa_2021.xlsx"/>
    <s v="Vaasan kaupunki"/>
    <s v="Ympäristönsuojelumääräyksistä poikkeamisen lupa"/>
    <s v="Perustellusta syystä voidaan ympäristönsuojelumääräyksistä myöntää poikkeus"/>
    <x v="665"/>
    <x v="0"/>
    <x v="2"/>
    <s v="Myöhemmin"/>
    <s v="Myös luonnollisille henkilöille"/>
    <m/>
    <s v="Ympäristönsuojelulaki (527/2014)"/>
    <x v="1"/>
    <s v="Pohjanmaa"/>
    <s v="40 001 - 100 000"/>
  </r>
  <r>
    <s v="Palvelut"/>
    <s v="Plupaus_2021_Ylöjärven kaupunki.xlsx"/>
    <s v="Ylöjärven kaupunki"/>
    <s v="Ilmoitus käytöstä poistetun öljy- tai kemikaalisäiliön jättämisestä maaperään"/>
    <s v="Ilmoitus käytöstä poistetun öljy- tai kemikaalisäiliön jättämisestä maaperään hoidetaan kokonaisuudessaan Lupapiste -palvelussa&quot;&quot;"/>
    <x v="665"/>
    <x v="0"/>
    <x v="7"/>
    <m/>
    <s v="Myös luonnollisille henkilöille"/>
    <m/>
    <s v="Ympäristönsuojelulaki (527/2014)"/>
    <x v="1"/>
    <s v="Pirkanmaa"/>
    <s v="20 001 - 40 000"/>
  </r>
  <r>
    <s v="Palvelut"/>
    <s v="PLupaus_Helsinginkaupunki_2021.xlsx"/>
    <s v="Helsingin kaupunki"/>
    <s v="Yrityspysäköintiluvan hakeminen, muuttaminen tai uusiminen"/>
    <m/>
    <x v="666"/>
    <x v="0"/>
    <x v="3"/>
    <m/>
    <m/>
    <m/>
    <m/>
    <x v="1"/>
    <s v="Uusimaa"/>
    <s v="yli 100 000"/>
  </r>
  <r>
    <s v="Palvelut"/>
    <s v="Plupaus_Euran kunta_2020.10.08.xlsx"/>
    <s v="Euran kunta"/>
    <s v="Tonttien varaus"/>
    <s v="Yritystontin varaus sähköpostilla"/>
    <x v="667"/>
    <x v="0"/>
    <x v="2"/>
    <m/>
    <m/>
    <m/>
    <m/>
    <x v="1"/>
    <s v="Satakunta"/>
    <s v="10 001 - 20 000"/>
  </r>
  <r>
    <s v="Palvelut"/>
    <s v="Plupaus_2021_Huittisten kaupunki.xlsx"/>
    <s v="Huittisten kaupunki"/>
    <s v="Tonttien varaus"/>
    <s v="Sähköinen kartta- ja varausjärjestelmä"/>
    <x v="667"/>
    <x v="0"/>
    <x v="2"/>
    <s v="Myöhemmin"/>
    <s v="Myös luonnollisille henkilöille"/>
    <m/>
    <m/>
    <x v="1"/>
    <s v="Satakunta"/>
    <s v="10 001 - 20 000"/>
  </r>
  <r>
    <s v="Palvelut"/>
    <s v="Plupaus_2021_Jyväskylän kaupunki_2021.xlsx"/>
    <s v="Jyväskylän kaupunki"/>
    <s v="KRP - Tontinmyynti"/>
    <s v="Yritystonttien myyminen"/>
    <x v="667"/>
    <x v="0"/>
    <x v="6"/>
    <m/>
    <s v="Vain elinkeinotoimintaa harjoittaville"/>
    <m/>
    <m/>
    <x v="1"/>
    <s v="Keski-Suomi"/>
    <s v="yli 100 000"/>
  </r>
  <r>
    <s v="Palvelut"/>
    <s v="Plupaus_2021_Kempeleen kunta.xlsx"/>
    <s v="Kempeleen kunta"/>
    <s v="Tonttien luovutus"/>
    <s v="Yritystonttien myynti ja vuokraus rakentamista varten"/>
    <x v="667"/>
    <x v="0"/>
    <x v="6"/>
    <m/>
    <s v="Myös luonnollisille henkilöille"/>
    <s v="Sähköistä allekirjoittamista käytetään mikäli se koetaan tapauksessa parhaimmaksi tavaksi."/>
    <m/>
    <x v="1"/>
    <s v="Pohjois-Pohjanmaa"/>
    <s v="10 001 - 20 000"/>
  </r>
  <r>
    <s v="Palvelut"/>
    <s v="Plupaus_2021_Paimion kaupunkin vastaus.xlsx"/>
    <s v="Paimion kaupunki"/>
    <s v="Yritystontit"/>
    <m/>
    <x v="667"/>
    <x v="0"/>
    <x v="5"/>
    <m/>
    <s v="Vain elinkeinotoimintaa harjoittaville"/>
    <m/>
    <m/>
    <x v="1"/>
    <s v="Varsinais-Suomi"/>
    <s v="10 001 - 20 000"/>
  </r>
  <r>
    <s v="Palvelut"/>
    <s v="PLupaus_Porvoonkaupunki_2021.xlsx"/>
    <s v="Porvoon kaupunki"/>
    <s v="Tonttien luovutus"/>
    <s v="Tontteja myydään ja vuokrataan yksityisille ja yrityksille"/>
    <x v="667"/>
    <x v="0"/>
    <x v="2"/>
    <s v="Myöhemmin"/>
    <s v="Myös luonnollisille henkilöille"/>
    <s v="Sähköisen kiinteistökaupan toimivuus, kokemuksia Suomessa vielä vähän"/>
    <m/>
    <x v="1"/>
    <s v="Uusimaa"/>
    <s v="40 001 - 100 000"/>
  </r>
  <r>
    <s v="Palvelut"/>
    <s v="Plupaus_2021_Raaseporin kaupunki.xlsx"/>
    <s v="Raaseporin kaupunki"/>
    <s v="tontinvuokraus ja myynti"/>
    <s v="tonttien luovutusmenettely"/>
    <x v="667"/>
    <x v="0"/>
    <x v="0"/>
    <m/>
    <s v="Myös luonnollisille henkilöille"/>
    <s v="myynti ja tiedotus perustuu nettipohjaiseen tiedotukseen, varsinainen tonttien haku osittain netissä, kuitenkin perinteinen haku mahdollinen"/>
    <m/>
    <x v="1"/>
    <s v="Uusimaa"/>
    <s v="20 001 - 40 000"/>
  </r>
  <r>
    <s v="Palvelut"/>
    <s v="Traficom_Digipalvelulupaus_2021.XLSX"/>
    <s v="Liikenne- ja viestintävirasto TRAFICOM"/>
    <s v="Rakentamisaikaisen käyttöluvan myöntäminen ratahankkeelle"/>
    <s v="Mikäli uudistettavaa tai parannettavaa rataa aiotaan käyttää ennen käyttöönottoluvan myöntämistä, rataverkon haltijan on haettava sille rakentamisaikaista käyttölupaa Traficomilta."/>
    <x v="668"/>
    <x v="0"/>
    <x v="0"/>
    <s v="Myöhemmin"/>
    <s v="Vain elinkeinotoimintaa harjoittaville"/>
    <s v="Yleinen taloudellinen tilanne"/>
    <s v="Maankäyttö- ja rakennuslaki (132/1999)"/>
    <x v="0"/>
    <s v="Liikenne- ja viestintäministeriö"/>
    <s v=""/>
  </r>
  <r>
    <s v="Palvelut"/>
    <s v="Plupaus_2021_Rovaniemi (1).xlsx"/>
    <s v="Rovaniemen kaupunki"/>
    <s v="Tonttien ja maa-alueiden vuokraus / myynti"/>
    <s v="Ensin tehdään varauspäätös ja tontit ja maa-alueet vuokrataan varausajan kuluessa."/>
    <x v="667"/>
    <x v="0"/>
    <x v="0"/>
    <s v="Myöhemmin"/>
    <s v="Myös luonnollisille henkilöille"/>
    <s v="Riippuu sähköisen allekirjoituksen käyttöönotosta."/>
    <m/>
    <x v="1"/>
    <s v="Lappi"/>
    <s v="40 001 - 100 000"/>
  </r>
  <r>
    <s v="Palvelut"/>
    <s v="Plupaus_2021_Rovaniemi (1).xlsx"/>
    <s v="Rovaniemen kaupunki"/>
    <s v="Tonttien haku"/>
    <s v="Sähköinen palvelu, josta tehdään viranhaltijapäätös asiahallintajärjestelmässä."/>
    <x v="667"/>
    <x v="0"/>
    <x v="6"/>
    <s v="Myöhemmin"/>
    <s v="Myös luonnollisille henkilöille"/>
    <m/>
    <m/>
    <x v="1"/>
    <s v="Lappi"/>
    <s v="40 001 - 100 000"/>
  </r>
  <r>
    <s v="Palvelut"/>
    <s v="PLupaus_Tuusulan-Elinvoima-asuminen-ja-kehittaminen-palveluyksikkö_2020.xlsx"/>
    <s v="Tuusulan Elinvoima, asuminen ja kehittäminen -palveluyksikkö"/>
    <s v="Yritystonttien ostaminen"/>
    <s v="Yritystonttien ostaminen"/>
    <x v="667"/>
    <x v="0"/>
    <x v="3"/>
    <s v="Myöhemmin"/>
    <s v="Vain elinkeinotoimintaa harjoittaville"/>
    <m/>
    <m/>
    <x v="1"/>
    <s v="Uusimaa"/>
    <s v="20 001 - 40 000"/>
  </r>
  <r>
    <s v="Palvelut"/>
    <s v="PLupaus_Helsinginkaupunki_2021.xlsx"/>
    <s v="Helsingin kaupunki"/>
    <s v="Z-lausunto: vähäisten rakennus- ja taloteknisten korjaus- ja muutostoimenpiteiden luvanvaraisuusharkintaa"/>
    <m/>
    <x v="669"/>
    <x v="0"/>
    <x v="2"/>
    <m/>
    <m/>
    <m/>
    <s v="Maankäyttö- ja rakennuslaki (132/1999)"/>
    <x v="1"/>
    <s v="Uusimaa"/>
    <s v="yli 100 000"/>
  </r>
  <r>
    <s v="Palvelut"/>
    <s v="Plupaus_Kuopio_2021.xlsx"/>
    <s v="Kuopion kaupunki"/>
    <s v="Asemakaavoitukseen vaikuttaminen"/>
    <s v="Kaavahankkeen vireilletulosta ja valmisteluaineiston nähtävänäolosta ilmoitetaan virallisissa medioissa ja tarvittaessa kirjeitse."/>
    <x v="670"/>
    <x v="4"/>
    <x v="3"/>
    <s v="Q4/2022"/>
    <s v="Myös luonnollisille henkilöille"/>
    <m/>
    <s v="Maankäyttö- ja rakennuslaki (132/1999)"/>
    <x v="1"/>
    <s v="Pohjois-Savo"/>
    <s v="yli 100 000"/>
  </r>
  <r>
    <s v="Palvelut"/>
    <s v="Plupaus_2021_Rovaniemi (1).xlsx"/>
    <s v="Rovaniemen kaupunki"/>
    <s v="Kaavoitukseen vaikuttaminen"/>
    <s v="Muistutukset ja mielipiteet."/>
    <x v="670"/>
    <x v="4"/>
    <x v="3"/>
    <s v="Myöhemmin"/>
    <s v="Myös luonnollisille henkilöille"/>
    <s v="Vaati sähköisen allekirjoituksen mielipiteen tai muistutuksen jättäjältä."/>
    <s v="Elintarvikelaki (23/2006)"/>
    <x v="1"/>
    <s v="Lappi"/>
    <s v="40 001 - 100 000"/>
  </r>
  <r>
    <s v="Palvelut"/>
    <s v="Plupaus_2021_Utajärven kunta.xlsx"/>
    <s v="Utajärven kunta"/>
    <s v="Asemakaavoitukseen vaikuttaminen"/>
    <s v="Kunta vastaa asemakaavoituksesta omalla alueellaan. Kunnan on seurattava asemakaavoituksensa tilaa ja tarvittaessa uudistettava vanhentuneet asemakaavat. Asemakaavassa vahvistetaan nimet kaduille, puistoille, ulkoilualueille ja aukioille."/>
    <x v="670"/>
    <x v="4"/>
    <x v="3"/>
    <s v="Q2/2022"/>
    <s v="Myös luonnollisille henkilöille"/>
    <m/>
    <s v="Elintarvikelaki (23/2006)"/>
    <x v="1"/>
    <s v="Pohjois-Pohjanmaa"/>
    <s v="alle 6001"/>
  </r>
  <r>
    <s v="Palvelut"/>
    <s v="Plupaus_2021_Raaseporin kaupunki.xlsx"/>
    <s v="Raaseporin kaupunki"/>
    <s v="Asiakirjojen tilaaminen"/>
    <s v="esim kiinteistötietojen ja karttaotteiden myynti"/>
    <x v="671"/>
    <x v="4"/>
    <x v="2"/>
    <m/>
    <s v="Myös luonnollisille henkilöille"/>
    <s v="osa lupapisteen rinnakkaistoimintaa"/>
    <m/>
    <x v="1"/>
    <s v="Uusimaa"/>
    <s v="20 001 - 40 000"/>
  </r>
  <r>
    <s v="Palvelut"/>
    <s v="Plupaus_Euran kunta_2020.10.08.xlsx"/>
    <s v="Euran kunta"/>
    <s v="Asuntojen vuokraus"/>
    <s v="Asuntojen vuokraus sähköpostilla"/>
    <x v="672"/>
    <x v="4"/>
    <x v="2"/>
    <m/>
    <m/>
    <m/>
    <m/>
    <x v="1"/>
    <s v="Satakunta"/>
    <s v="10 001 - 20 000"/>
  </r>
  <r>
    <s v="Palvelut"/>
    <s v="palvelulupaus - elinkeinotoimintaa harjoittaville - VM - kysely.xlsx"/>
    <s v="Raision kaupunki"/>
    <s v="Asuntohakemukset"/>
    <s v="Haku asuntoihin"/>
    <x v="672"/>
    <x v="4"/>
    <x v="5"/>
    <m/>
    <s v="Myös luonnollisille henkilöille"/>
    <m/>
    <s v="Ympäristönsuojelulaki (527/2014)"/>
    <x v="1"/>
    <s v="Varsinais-Suomi"/>
    <s v="20 001 - 40 000"/>
  </r>
  <r>
    <s v="Palvelut"/>
    <s v="Plupaus_2021_Paimion kaupunkin vastaus.xlsx"/>
    <s v="Paimion kaupunki"/>
    <s v="Avoimet langttoman verkon pisteet"/>
    <m/>
    <x v="673"/>
    <x v="4"/>
    <x v="2"/>
    <m/>
    <s v="Myös luonnollisille henkilöille"/>
    <s v="Kaupungillilla on useita guest-verkkoja, mutta näiden laajentaminen/ kehittäminen on lopetettu vanhanaikaisena, koska mobiiliverkkojen kehittyminen, parempi liikkuvuus ja vähintään sama laatu on tehnyt niistä käyttökelpoisempia."/>
    <m/>
    <x v="1"/>
    <s v="Varsinais-Suomi"/>
    <s v="10 001 - 20 000"/>
  </r>
  <r>
    <s v="Palvelut"/>
    <s v="PLupaus_Helsinginkaupunki_2021.xlsx"/>
    <s v="Helsingin kaupunki"/>
    <s v="Elintarvikkeiden ja eläinperäisten tuotteiden viennille myönnettävä eläinlääkärin todistus"/>
    <s v="Tietyt maat vaativat elintarvikkeille virkaeläinlääkärin laatimia virallisia vientitodistuksia. Vientitodistuksia laativat Helsingin elintarviketurvallisuusyksikön virkaeläinlääkärit elintarvikkeiden viejien pyynnöstä."/>
    <x v="347"/>
    <x v="4"/>
    <x v="4"/>
    <m/>
    <m/>
    <m/>
    <s v="Eläintautilaki (441/2013)"/>
    <x v="1"/>
    <s v="Uusimaa"/>
    <s v="yli 100 000"/>
  </r>
  <r>
    <s v="Palvelut"/>
    <s v="PLupaus_Vaasa_2021.xlsx"/>
    <s v="Vaasan kaupunki"/>
    <s v="Elintarvikkeiden ja eläinperäisten tuotteiden viennille myönnettävä eläinlääkärin todistus"/>
    <s v="Eläinlääkintötodistuksen myöntäminen maastavientiä varten"/>
    <x v="347"/>
    <x v="4"/>
    <x v="2"/>
    <s v="Myöhemmin"/>
    <s v="Vain elinkeinotoimintaa harjoittaville"/>
    <m/>
    <s v="Eläintautilaki (441/2013)"/>
    <x v="1"/>
    <s v="Pohjanmaa"/>
    <s v="40 001 - 100 000"/>
  </r>
  <r>
    <s v="Palvelut"/>
    <s v="Plupaus_Kuopio_2021.xlsx"/>
    <s v="Kuopion kaupunki"/>
    <s v="Elintarvikkeiden sekä muiden eläin- ja kasviperäisten tuotteiden vientitodistukset"/>
    <s v="Elintarvikkeiden sekä muiden eläin- ja kasviperäistentuotteiden vientitodistuksella vakuutetaan, että ulkomaille vietävä tuote täyttää vaatimukset."/>
    <x v="674"/>
    <x v="4"/>
    <x v="3"/>
    <s v="Q4/2022"/>
    <s v="Vain elinkeinotoimintaa harjoittaville"/>
    <s v="Ei tarvetta digitoteutukselle."/>
    <s v="Eläintautilaki (441/2013)"/>
    <x v="1"/>
    <s v="Pohjois-Savo"/>
    <s v="yli 100 000"/>
  </r>
  <r>
    <s v="Palvelut"/>
    <s v="Plupaus_Kuopio_2021.xlsx"/>
    <s v="Kuopion kaupunki"/>
    <s v="Eläinlääkäripalvelut"/>
    <s v="Tuotantoeläinten eläinlääkäripalvelut."/>
    <x v="675"/>
    <x v="4"/>
    <x v="3"/>
    <s v="Q4/2022"/>
    <s v="Myös luonnollisille henkilöille"/>
    <s v="vaatii yleensä henkilökohtaisen yhteydenoton eläinlääkäriin."/>
    <s v="Eläinlääkintähuoltolaki (765/2009)"/>
    <x v="1"/>
    <s v="Pohjois-Savo"/>
    <s v="yli 100 000"/>
  </r>
  <r>
    <s v="Palvelut"/>
    <s v="PLupaus_Porvoonkaupunki_2021.xlsx"/>
    <s v="Porvoon kaupunki"/>
    <s v="Eläinlääkärin tilakäynnin tilaus"/>
    <s v="Voit tilata eläinlääkärin palvelua tilalle."/>
    <x v="675"/>
    <x v="4"/>
    <x v="3"/>
    <s v="Myöhemmin"/>
    <s v="Myös luonnollisille henkilöille"/>
    <s v="Ei tiedossa olevaa tarvetta, suhteellisen vähän muita kuin akuutteja tilauksia - kunnan järjestämä digipalvelu ei ole kannattava."/>
    <s v="Eläinlääkintähuoltolaki (765/2009)"/>
    <x v="1"/>
    <s v="Uusimaa"/>
    <s v="40 001 - 100 000"/>
  </r>
  <r>
    <s v="Palvelut"/>
    <s v="Plupaus_Mikkeli_2020.xlsx"/>
    <s v="Mikkelin kaupunki"/>
    <s v="Erhe-laskun reklamaatio"/>
    <s v="Vapaamuotoinen ilmoitus sähköpostitse. Vastuutaho: Etelä-Savon Pelastuslaitos"/>
    <x v="676"/>
    <x v="4"/>
    <x v="3"/>
    <s v="Q4/2022"/>
    <s v="Myös luonnollisille henkilöille"/>
    <s v="Tavoitteena on valtakunnallinen sovellus vuoden 2022 loppuun mennessä. Aikatulu on haasteellinen ja maakuntauudistus vaikuttaa asiaan myös."/>
    <m/>
    <x v="1"/>
    <s v="Etelä-Savo"/>
    <s v="40 001 - 100 000"/>
  </r>
  <r>
    <s v="Palvelut"/>
    <s v="PLupaus_Jämsä_2021.xlsx"/>
    <s v="Jämsän kaupunki"/>
    <s v="Etätyötilan varaus (Jämsä Tehdas -hanke)"/>
    <s v="Asiakas varaa etätyötilan sähköisestä varausjärjestelmästä"/>
    <x v="677"/>
    <x v="4"/>
    <x v="5"/>
    <m/>
    <s v="Myös luonnollisille henkilöille"/>
    <m/>
    <m/>
    <x v="1"/>
    <s v="Keski-Suomi"/>
    <s v="20 001 - 40 000"/>
  </r>
  <r>
    <s v="Palvelut"/>
    <s v="Plupaus_ALAVUS_2020.xlsx"/>
    <s v="Alavuden kaupunki"/>
    <s v="Hakemus vuokra-asunnosta"/>
    <s v="toimija hakee vuokra-asuntoa"/>
    <x v="678"/>
    <x v="4"/>
    <x v="1"/>
    <m/>
    <s v="Myös luonnollisille henkilöille"/>
    <s v="Ruokavirasto ylläpitää palvelua, kunnan viranomainen neuvoo käytössä."/>
    <m/>
    <x v="1"/>
    <s v="Pohjois-Pohjanmaa"/>
    <s v="alle 6001"/>
  </r>
  <r>
    <s v="Palvelut"/>
    <s v="Plupaus_2021_Jyväskylän kaupunki_2021.xlsx"/>
    <s v="Jyväskylän kaupunki"/>
    <s v="HANK - Tarjouspalvelu"/>
    <s v="Kaupungin hankinnoista tiedottaminen, yksittäisen hankinnan valinta siirtää Cloudiaan"/>
    <x v="679"/>
    <x v="4"/>
    <x v="5"/>
    <m/>
    <s v="Vain elinkeinotoimintaa harjoittaville"/>
    <s v="Hankintaprosessi kansallisessa portaalissa, Tarjouspalvelu enemmän tiedottamisen kanava."/>
    <m/>
    <x v="1"/>
    <s v="Keski-Suomi"/>
    <s v="yli 100 000"/>
  </r>
  <r>
    <s v="Palvelut"/>
    <s v="Plupaus_2021_Huittisten kaupunki.xlsx"/>
    <s v="Huittisten kaupunki"/>
    <s v="Hankinnat"/>
    <s v="Hankintayksikkö avaa hankintailmoituksen sähköisessä järjestelmässä, jossa tarjoajat voivat jättää tarjouksen. Pienhankintajärjestelmä ja Porin hankintapalveluiden kautta hankintajärjestelmä ovat käytössä"/>
    <x v="680"/>
    <x v="4"/>
    <x v="5"/>
    <m/>
    <s v="Vain elinkeinotoimintaa harjoittaville"/>
    <m/>
    <m/>
    <x v="1"/>
    <s v="Satakunta"/>
    <s v="10 001 - 20 000"/>
  </r>
  <r>
    <s v="Palvelut"/>
    <s v="Plupaus_2021_Ranuan kunta_V2.xlsx"/>
    <s v="Ranuan kunta"/>
    <s v="Hillatori, markkinapaikan maksu"/>
    <s v="Markkinapaikan laskutus"/>
    <x v="681"/>
    <x v="4"/>
    <x v="3"/>
    <s v="Q4/2021"/>
    <s v="Myös luonnollisille henkilöille"/>
    <m/>
    <m/>
    <x v="1"/>
    <s v="Lappi"/>
    <s v="alle 6001"/>
  </r>
  <r>
    <s v="Palvelut"/>
    <s v="PLupaus_Helsinginkaupunki_2021.xlsx"/>
    <s v="Helsingin kaupunki"/>
    <s v="Jatkuva tonttihaku"/>
    <s v="Tontit, joille ei ole löydetty toteuttajaa (varaajaa), siirtyvät jatkuvaan tonttihakuun, jolloin tontit ovat kaikkien kiinnostuneiden haettavissa."/>
    <x v="682"/>
    <x v="4"/>
    <x v="2"/>
    <m/>
    <m/>
    <m/>
    <m/>
    <x v="1"/>
    <s v="Uusimaa"/>
    <s v="yli 100 000"/>
  </r>
  <r>
    <s v="Palvelut"/>
    <s v="Plupaus_2021_Pielaveden kunta.xlsx"/>
    <s v="Pielaveden kunta"/>
    <s v="Johtotietopalvelu"/>
    <s v="Kunnan keskitetty maanalaisten johtojen ja rakenteiden sijaintipalvelu. Ennen kaivutöihin ryhtymistä kaivajan on hankittava ajantasaiset tiedot johtojen sijainnista kunnalta."/>
    <x v="683"/>
    <x v="4"/>
    <x v="2"/>
    <s v="Myöhemmin"/>
    <s v="Myös luonnollisille henkilöille"/>
    <s v="Ohjelmistotoimittajasta johtuvat syyt: rekisteriperusteinen toisen puolesta asioinnin mahdollisuus puuttuu."/>
    <s v="Maankäyttö- ja rakennuslaki (132/1999)"/>
    <x v="1"/>
    <s v="Pohjois-Savo"/>
    <s v="alle 6001"/>
  </r>
  <r>
    <s v="Palvelut"/>
    <s v="PLupaus_Porvoonkaupunki_2021.xlsx"/>
    <s v="Porvoon kaupunki"/>
    <s v="Johtotietopalvelu"/>
    <s v="Kaupungin keskitetty maanalaisten johtojen ja rakenteiden sijaintipalvelu. Ennen kaivutöihin ryhtymistä kaivajan on hankittava ajantasaiset tiedot..."/>
    <x v="683"/>
    <x v="4"/>
    <x v="3"/>
    <s v="Myöhemmin"/>
    <s v="Myös luonnollisille henkilöille"/>
    <m/>
    <s v="Maankäyttö- ja rakennuslaki (132/1999)"/>
    <x v="1"/>
    <s v="Uusimaa"/>
    <s v="40 001 - 100 000"/>
  </r>
  <r>
    <s v="Palvelut"/>
    <s v="Plupaus_2021_Turun kaupunki.xlsx"/>
    <s v="Turun kaupunki"/>
    <s v="Johtotietopalvelu"/>
    <s v="Kaupungin keskitetty maanalaisten johtojen ja rakenteiden sijaintipalvelu. Ennen kaivutöihin ryhtymistä kaivajan on hankittava ajantasaiset tiedot"/>
    <x v="683"/>
    <x v="4"/>
    <x v="6"/>
    <m/>
    <s v="Myös luonnollisille henkilöille"/>
    <s v="Valtio valmistelee valtakunnallista palvelua"/>
    <s v="Maankäyttö- ja rakennuslaki (132/1999)"/>
    <x v="1"/>
    <s v="Varsinais-Suomi"/>
    <s v="yli 100 000"/>
  </r>
  <r>
    <s v="Palvelut"/>
    <s v="Plupaus_2021_Utajärven kunta.xlsx"/>
    <s v="Utajärven kunta"/>
    <s v="Järjestötyö"/>
    <s v="Yhdistykset ja järjestöt voivat olla yhteydessä kulttuuripalveluiden työtekijöihin kaikissa yhteistyön tiimoilta kunnan kanssa."/>
    <x v="684"/>
    <x v="4"/>
    <x v="3"/>
    <s v="Myöhemmin"/>
    <s v="Vain elinkeinotoimintaa harjoittaville"/>
    <m/>
    <m/>
    <x v="1"/>
    <s v="Pohjois-Pohjanmaa"/>
    <s v="alle 6001"/>
  </r>
  <r>
    <s v="Palvelut"/>
    <s v="Plupaus_Kuopio_2021.xlsx"/>
    <s v="Kuopion kaupunki"/>
    <s v="Jätteenkuljetus"/>
    <s v="Jätekukko järjestää asukkaiden sekajätteen ja hyötyjätteiden kuljetukset. Saostus- ja umpisäiliölietteiden kuljetukset tilataan suoraan kuljetusyrityksiltä. Yritysten jätehuolto tilataan yritysten jätehuoltopalveluja tuottavilta yrityksiltä."/>
    <x v="158"/>
    <x v="4"/>
    <x v="3"/>
    <m/>
    <s v="Myös luonnollisille henkilöille"/>
    <m/>
    <s v="Jätelaki (646/2011)"/>
    <x v="1"/>
    <s v="Pohjois-Savo"/>
    <s v="yli 100 000"/>
  </r>
  <r>
    <s v="Palvelut"/>
    <s v="Plupaus_Kuopio_2021.xlsx"/>
    <s v="Kuopion kaupunki"/>
    <s v="Jätteiden keräys ja vastaanotto"/>
    <s v="Kunnalliset jätehuoltopalvelut, kuten jätteen keräyksen, käsittelyn ja jätehuollon palveluverkoston, tuottaa kuntien jäteyhtiö Jätekukko Oy. Yritykset palvelevat toisiaan jätehuollossa."/>
    <x v="158"/>
    <x v="4"/>
    <x v="3"/>
    <m/>
    <s v="Myös luonnollisille henkilöille"/>
    <m/>
    <s v="Jätelaki (646/2011)"/>
    <x v="1"/>
    <s v="Pohjois-Savo"/>
    <s v="yli 100 000"/>
  </r>
  <r>
    <s v="Palvelut"/>
    <s v="Plupaus_2021_Paimion kaupunkin vastaus.xlsx"/>
    <s v="Paimion kaupunki"/>
    <s v="Jätehuolto"/>
    <m/>
    <x v="158"/>
    <x v="4"/>
    <x v="3"/>
    <m/>
    <s v="Myös luonnollisille henkilöille"/>
    <s v="Järjestämisvastuu Lounais-Suomen JH eikä kaupungilla, joten kehitystyö tapahtuu siella.  Kaupunki ohjaa palveluihinn LSJH"/>
    <s v="Jätelaki (646/2011)"/>
    <x v="1"/>
    <s v="Varsinais-Suomi"/>
    <s v="10 001 - 20 000"/>
  </r>
  <r>
    <s v="Palvelut"/>
    <s v="PLupaus_Helsinginkaupunki_2021.xlsx"/>
    <s v="Helsingin kaupunki"/>
    <s v="Kauneushoitoloiden valvonta"/>
    <s v="Kauneushoitoloiden, tatuointiliikkeiden ja muiden vastaavien hygieniahuoneistojen terveydellisten olojen valvonta kuuluu kaupunkiympäristön toimialan ympäristöterveysyksikön tehtäviin."/>
    <x v="685"/>
    <x v="4"/>
    <x v="3"/>
    <m/>
    <m/>
    <m/>
    <s v="Terveydensuojelulaki (763/1994)"/>
    <x v="1"/>
    <s v="Uusimaa"/>
    <s v="yli 100 000"/>
  </r>
  <r>
    <s v="Palvelut"/>
    <s v="PLupaus_Helsinginkaupunki_2021.xlsx"/>
    <s v="Helsingin kaupunki"/>
    <s v="Kaupanvahvistus"/>
    <s v="Kaupanvahvistajan tehtävänä on toimia todistamisviranomaisena kiinteistönluovutuksessaluovutuskirjaa allekirjoitettaessa."/>
    <x v="405"/>
    <x v="4"/>
    <x v="3"/>
    <m/>
    <m/>
    <m/>
    <s v="Laki kaupanvahvistajista"/>
    <x v="1"/>
    <s v="Uusimaa"/>
    <s v="yli 100 000"/>
  </r>
  <r>
    <s v="Palvelut"/>
    <s v="Plupaus_Kuopio_2021.xlsx"/>
    <s v="Kuopion kaupunki"/>
    <s v="Kaupanvahvistus"/>
    <s v="Kaupanvahvistaja vahvistaa kiinteistön luovutuksen kaikkien luovutuskirjan allekirjoittajien läsnä ollessa."/>
    <x v="405"/>
    <x v="4"/>
    <x v="5"/>
    <s v="Q4/2022"/>
    <s v="Myös luonnollisille henkilöille"/>
    <m/>
    <s v="Laki kaupanvahvistajista (573/2009)"/>
    <x v="1"/>
    <s v="Pohjois-Savo"/>
    <s v="yli 100 000"/>
  </r>
  <r>
    <s v="Palvelut"/>
    <s v="Plupaus_2021_Utajärven kunta.xlsx"/>
    <s v="Utajärven kunta"/>
    <s v="Kiinteistöhuolto"/>
    <s v="Kiinteistöhuolto vastaa kunnan oman kiinteistökannan hoidosta ja taajaman ympäristön ylläpidosta. Kiinteistöhuollon palvelupyynnöt tehdään sähköisen ilmoituslomakkeen kautta."/>
    <x v="686"/>
    <x v="4"/>
    <x v="5"/>
    <m/>
    <s v="Myös luonnollisille henkilöille"/>
    <m/>
    <m/>
    <x v="1"/>
    <s v="Pohjois-Pohjanmaa"/>
    <s v="alle 6001"/>
  </r>
  <r>
    <s v="Palvelut"/>
    <s v="PLupaus_Helsinginkaupunki_2021.xlsx"/>
    <s v="Helsingin kaupunki"/>
    <s v="Kiinteistöjen omistajatiedot"/>
    <s v="Kiinteistöjen omistajatietojen maksullinen omistajaselvitys sisältää kiinteistöjen omistajatiedot erilaisia lupahankkeita, kuten rakennuslupaa varten."/>
    <x v="687"/>
    <x v="4"/>
    <x v="2"/>
    <m/>
    <m/>
    <m/>
    <m/>
    <x v="1"/>
    <s v="Uusimaa"/>
    <s v="yli 100 000"/>
  </r>
  <r>
    <s v="Palvelut"/>
    <s v="PLupaus_Helsinginkaupunki_2021.xlsx"/>
    <s v="Helsingin kaupunki"/>
    <s v="Kiinteistönmuodostuspalvelut"/>
    <s v="Tonttijaot, kiinteistötoimitukset ja kiinteistörekisterin pitäjän päätökset"/>
    <x v="409"/>
    <x v="4"/>
    <x v="5"/>
    <m/>
    <s v="Myös luonnollisille henkilöille"/>
    <m/>
    <s v="Maankäyttö- ja rakennuslaki, kiinteistönmuodostamislaki (554/1995), kiinteistörekisterilaki (392/1985)"/>
    <x v="1"/>
    <s v="Uusimaa"/>
    <s v="yli 100 000"/>
  </r>
  <r>
    <s v="Palvelut"/>
    <s v="Plupaus_Kuopio_2021.xlsx"/>
    <s v="Kuopion kaupunki"/>
    <s v="Kirjastopalvelut"/>
    <s v="Kuopion kaupunginkirjastoon kuuluu pääkirjasto, 13 lähikirjastoa (7 omatoimikirjastoa), 3 kirjastoautoa ja yksi laitoskirjasto."/>
    <x v="688"/>
    <x v="4"/>
    <x v="5"/>
    <m/>
    <s v="Myös luonnollisille henkilöille"/>
    <m/>
    <s v="Laki yleisistä kirjastoista (1492/2016)"/>
    <x v="1"/>
    <s v="Pohjois-Savo"/>
    <s v="yli 100 000"/>
  </r>
  <r>
    <s v="Palvelut"/>
    <s v="PLupaus_Helsinginkaupunki_2021.xlsx"/>
    <s v="Helsingin kaupunki"/>
    <s v="Koirankoulutuskentät"/>
    <s v="Koirankoulutuskentiltä voi vuokrata vakioviikkovuoron koirien koulutukseen. Samoilla kentillä voi järjestää myös päiväkoulutuksia, koiranäyttelyitä, tottelevaisuuskokeita, match show -tapahtumia tai muita päivätapahtumia."/>
    <x v="689"/>
    <x v="4"/>
    <x v="2"/>
    <m/>
    <m/>
    <m/>
    <m/>
    <x v="1"/>
    <s v="Uusimaa"/>
    <s v="yli 100 000"/>
  </r>
  <r>
    <s v="Palvelut"/>
    <s v="Palvelulupaus_2021_Verohallinto.xlsx"/>
    <s v="Verohallinto"/>
    <s v="Rakentamisilmoitukset"/>
    <s v="Rakennustyön tilaajien on kerättävä tietoja rakennusurakoista, ja päätoteuttajan on kerättävä tietoja yhteisen työmaan työntekijöistä. Tiedot voi ilmoittaa OmaVerossa tai Ilmoitin.fi-palvelussa."/>
    <x v="690"/>
    <x v="1"/>
    <x v="1"/>
    <m/>
    <s v="Myös luonnollisille henkilöille"/>
    <m/>
    <m/>
    <x v="0"/>
    <s v="Valtiovarainministeriö"/>
    <s v=""/>
  </r>
  <r>
    <s v="Palvelut"/>
    <s v="Plupaus_2021_Utajärven kunta.xlsx"/>
    <s v="Utajärven kunta"/>
    <s v="Kotiseutuarkisto"/>
    <s v="Asiakas voi ottaa yhteyttä tarjotakseen aineistoa kotiseutuarkistoon, tai tehdä tutkimusajanvarauksen."/>
    <x v="691"/>
    <x v="4"/>
    <x v="0"/>
    <s v="Myöhemmin"/>
    <s v="Vain elinkeinotoimintaa harjoittaville"/>
    <m/>
    <m/>
    <x v="1"/>
    <s v="Pohjois-Pohjanmaa"/>
    <s v="alle 6001"/>
  </r>
  <r>
    <s v="Palvelut"/>
    <s v="palvelulupaus - elinkeinotoimintaa harjoittaville - VM - kysely.xlsx"/>
    <s v="Raision kaupunki"/>
    <s v="Kouluilmoitukset"/>
    <s v="Kouluun ilmoittautuminen"/>
    <x v="692"/>
    <x v="4"/>
    <x v="5"/>
    <m/>
    <s v="Myös luonnollisille henkilöille"/>
    <m/>
    <m/>
    <x v="1"/>
    <s v="Varsinais-Suomi"/>
    <s v="20 001 - 40 000"/>
  </r>
  <r>
    <s v="Palvelut"/>
    <s v="Plupaus_Kuopio_2021.xlsx"/>
    <s v="Kuopion kaupunki"/>
    <s v="Koulujen liikuntasalit"/>
    <s v="Koulujen saleissa voi harrastaa monia eri sisäliikuntalajeja ja järjestää erilaisia tapahtumia."/>
    <x v="693"/>
    <x v="4"/>
    <x v="2"/>
    <s v="Q4/2022"/>
    <s v="Myös luonnollisille henkilöille"/>
    <m/>
    <m/>
    <x v="1"/>
    <s v="Pohjois-Savo"/>
    <s v="yli 100 000"/>
  </r>
  <r>
    <s v="Palvelut"/>
    <s v="Plupaus_2021_Utajärven kunta.xlsx"/>
    <s v="Utajärven kunta"/>
    <s v="Kulttuuripalvelut"/>
    <s v="Asiakkaat voivat ottaa yhteyssä kulttuuripalveluiden työntekijöihin järjestämistoiveiden ja yhteistyöehdotusten osalta."/>
    <x v="694"/>
    <x v="4"/>
    <x v="3"/>
    <s v="Myöhemmin"/>
    <s v="Myös luonnollisille henkilöille"/>
    <m/>
    <m/>
    <x v="1"/>
    <s v="Pohjois-Pohjanmaa"/>
    <s v="alle 6001"/>
  </r>
  <r>
    <s v="Palvelut"/>
    <s v="Plupaus_2021_Utajärven kunta.xlsx"/>
    <s v="Utajärven kunta"/>
    <s v="Kunnan järjestämät ateriapalvelut"/>
    <s v="Kunnan ateriapalvelut valmistaa ateriat ikäihmisten, lasten, oppilaiden ja erityisryhmien tarpeisiin, henkilöstöruokailuun sekä erilaisiin kunnan koulutuksiin, tapahtumiin ja kokouksiin."/>
    <x v="695"/>
    <x v="4"/>
    <x v="3"/>
    <s v="Q4/2022"/>
    <s v="Myös luonnollisille henkilöille"/>
    <m/>
    <m/>
    <x v="1"/>
    <s v="Pohjois-Pohjanmaa"/>
    <s v="alle 6001"/>
  </r>
  <r>
    <s v="Palvelut"/>
    <s v="Traficom_Digipalvelulupaus_2021.XLSX"/>
    <s v="Liikenne- ja viestintävirasto TRAFICOM"/>
    <s v="Ratahankkeen käyttöönottolupatarpeen arvioiminen"/>
    <s v="Radan käyttöönottamiseksi tarvitaan Liikenne- ja viestintäviraston myöntämä käyttöönottolupa. Rataverkon haltija toimittaa ensin suunnitelman ratahankkeesta Traficomiin."/>
    <x v="696"/>
    <x v="0"/>
    <x v="0"/>
    <s v="Myöhemmin"/>
    <s v="Vain elinkeinotoimintaa harjoittaville"/>
    <s v="Yleinen taloudellinen tilanne"/>
    <m/>
    <x v="0"/>
    <s v="Liikenne- ja viestintäministeriö"/>
    <s v=""/>
  </r>
  <r>
    <s v="Palvelut"/>
    <s v="Traficom_Digipalvelulupaus_2021.XLSX"/>
    <s v="Liikenne- ja viestintävirasto TRAFICOM"/>
    <s v="Rataverkon haltijan turvallisuuslupa"/>
    <s v="Traficom myöntää turvallisuusluvan Suomessa toimiville rataverkon haltijoille."/>
    <x v="697"/>
    <x v="0"/>
    <x v="2"/>
    <s v="Myöhemmin"/>
    <s v="Myös luonnollisille henkilöille"/>
    <s v="Yleinen taloudellinen tilanne"/>
    <m/>
    <x v="0"/>
    <s v="Liikenne- ja viestintäministeriö"/>
    <s v=""/>
  </r>
  <r>
    <s v="Palvelut"/>
    <s v="Traficom_Digipalvelulupaus_2021.XLSX"/>
    <s v="Liikenne- ja viestintävirasto TRAFICOM"/>
    <s v="Rautateillä liikkuvan kaluston hankesuunnitelma"/>
    <m/>
    <x v="698"/>
    <x v="0"/>
    <x v="0"/>
    <s v="Myöhemmin"/>
    <m/>
    <s v="Yleinen taloudellinen tilanne"/>
    <m/>
    <x v="0"/>
    <s v="Liikenne- ja viestintäministeriö"/>
    <s v=""/>
  </r>
  <r>
    <s v="Palvelut"/>
    <s v="Traficom_Digipalvelulupaus_2021.XLSX"/>
    <s v="Liikenne- ja viestintävirasto TRAFICOM"/>
    <s v="Rautateillä liikkuvan kaluston käyttöönottolupahakemus"/>
    <m/>
    <x v="699"/>
    <x v="0"/>
    <x v="0"/>
    <s v="Myöhemmin"/>
    <m/>
    <s v="Yleinen taloudellinen tilanne"/>
    <m/>
    <x v="0"/>
    <s v="Liikenne- ja viestintäministeriö"/>
    <s v=""/>
  </r>
  <r>
    <s v="Palvelut"/>
    <s v="Traficom_Digipalvelulupaus_2021.XLSX"/>
    <s v="Liikenne- ja viestintävirasto TRAFICOM"/>
    <s v="Rautateillä liikkuvan kaluston rekisteröintihakemus"/>
    <s v="Kaikki hakemukset saapuvat kirjaamon kautta ja käsitellään saapumisjärjestyksessä."/>
    <x v="700"/>
    <x v="0"/>
    <x v="0"/>
    <s v="Myöhemmin"/>
    <s v="Myös luonnollisille henkilöille"/>
    <s v="Yleinen taloudellinen tilanne"/>
    <m/>
    <x v="0"/>
    <s v="Liikenne- ja viestintäministeriö"/>
    <s v=""/>
  </r>
  <r>
    <s v="Palvelut"/>
    <s v="Traficom_Digipalvelulupaus_2021.XLSX"/>
    <s v="Liikenne- ja viestintävirasto TRAFICOM"/>
    <s v="Rautateillä liikkuvan kaluston rekisteröintivaraus"/>
    <s v="Kaikki hakemukset saapuvat kirjaamon kautta ja käsitellään saapumisjärjestyksessä."/>
    <x v="701"/>
    <x v="0"/>
    <x v="0"/>
    <s v="Myöhemmin"/>
    <s v="Myös luonnollisille henkilöille"/>
    <s v="Yleinen taloudellinen tilanne"/>
    <m/>
    <x v="0"/>
    <s v="Liikenne- ja viestintäministeriö"/>
    <s v=""/>
  </r>
  <r>
    <s v="Palvelut"/>
    <s v="Traficom_Digipalvelulupaus_2021.XLSX"/>
    <s v="Liikenne- ja viestintävirasto TRAFICOM"/>
    <s v="Rautatiekaluston romutustodistus"/>
    <s v="Kaikki hakemukset saapuvat kirjaamon kautta ja käsitellään saapumisjärjestyksessä."/>
    <x v="702"/>
    <x v="0"/>
    <x v="0"/>
    <s v="Myöhemmin"/>
    <s v="Myös luonnollisille henkilöille"/>
    <s v="Yleinen taloudellinen tilanne"/>
    <m/>
    <x v="0"/>
    <s v="Liikenne- ja viestintäministeriö"/>
    <s v=""/>
  </r>
  <r>
    <s v="Palvelut"/>
    <s v="Traficom_Digipalvelulupaus_2021.XLSX"/>
    <s v="Liikenne- ja viestintävirasto TRAFICOM"/>
    <s v="Rautatieliikenteen harjoittajan turvallisuustodistus"/>
    <s v="Suomen rataverkolla liikennöivät rautatieliikenteen harjoittajat tarvitsevat liikennöintiä varten yhtenäisen turvallisuustodistuksen."/>
    <x v="703"/>
    <x v="0"/>
    <x v="0"/>
    <s v="Myöhemmin"/>
    <s v="Vain elinkeinotoimintaa harjoittaville"/>
    <s v="Yleinen taloudellinen tilanne"/>
    <m/>
    <x v="0"/>
    <s v="Liikenne- ja viestintäministeriö"/>
    <s v=""/>
  </r>
  <r>
    <s v="Palvelut"/>
    <s v="Traficom_Digipalvelulupaus_2021.XLSX"/>
    <s v="Liikenne- ja viestintävirasto TRAFICOM"/>
    <s v="Rautatieliikenteen onnettomuuksista ja vaaratilanteista ilmoittaminen"/>
    <s v="Rautatieliikenteen harjoittajien ja rataverkon haltijoiden tulee ilmoittaa kirjallisesti tapahtuneet onnettomuudet ja vaaratilanteet Traficomiin."/>
    <x v="704"/>
    <x v="1"/>
    <x v="2"/>
    <s v="Myöhemmin"/>
    <s v="Myös luonnollisille henkilöille"/>
    <s v="Yleinen taloudellinen tilanne"/>
    <m/>
    <x v="0"/>
    <s v="Liikenne- ja viestintäministeriö"/>
    <s v=""/>
  </r>
  <r>
    <s v="Palvelut"/>
    <s v="Traficom_Digipalvelulupaus_2021.XLSX"/>
    <s v="Liikenne- ja viestintävirasto TRAFICOM"/>
    <s v="Rautatieyrityksen toimilupa"/>
    <s v="Rautatieyritys tarvitsee toimiluvan päätoimista rautatieliikenteen harjoittamista varten"/>
    <x v="705"/>
    <x v="0"/>
    <x v="0"/>
    <s v="Myöhemmin"/>
    <s v="Vain elinkeinotoimintaa harjoittaville"/>
    <s v="Yleinen taloudellinen tilanne"/>
    <m/>
    <x v="0"/>
    <s v="Liikenne- ja viestintäministeriö"/>
    <s v=""/>
  </r>
  <r>
    <s v="Palvelut"/>
    <s v="Plupaus_ARA_2021.xlsx"/>
    <s v="Asumisen rahoitus- ja kehittämiskeskus"/>
    <s v="RAVA-hakemukset"/>
    <s v="Rajoituksia ja luovutuksia koskevat hakemukset"/>
    <x v="706"/>
    <x v="4"/>
    <x v="2"/>
    <s v="Q4/2022"/>
    <s v="Vain elinkeinotoimintaa harjoittaville"/>
    <s v="Odottaa vuoroaan toteutettavien priorisointilistalla ko. tietojärjestelmän osalta (useita avustuksia samassa järjestelmässä)."/>
    <m/>
    <x v="0"/>
    <s v="Ympäristöministeriö"/>
    <s v=""/>
  </r>
  <r>
    <s v="Palvelut"/>
    <s v="RUOKAVIRASTO-#1460879-v1-Palvelulupaus_2021_Ruokavirasto.XLSX"/>
    <s v="Ruokavirasto"/>
    <s v="Rehuala - Luomutuotteiden tuonti"/>
    <s v="Rehualan toimija hakee tunnuksia komission Traces -järjestelmään voidakseen tuoda tuotteita Suomeen. Palvelun nykyinen toteutustaso on riittävä."/>
    <x v="707"/>
    <x v="0"/>
    <x v="3"/>
    <m/>
    <s v="Vain elinkeinotoimintaa harjoittaville"/>
    <m/>
    <s v=""/>
    <x v="0"/>
    <s v="Maa- ja metsätalousministeriö"/>
    <s v=""/>
  </r>
  <r>
    <s v="Palvelut"/>
    <s v="RUOKAVIRASTO-#1460879-v1-Palvelulupaus_2021_Ruokavirasto.XLSX"/>
    <s v="Ruokavirasto"/>
    <s v="Rehuala - Tuonti"/>
    <s v="Rehualan toimijan rekisteröityminen tuojaksi (sähköisesti Touko-järjestelmän kautta) sekä tuontiin liittyvien ilmoitusten antaminen (lomakkeilla sähköpostitse). Ilmoitusten osalta palvelun nykyinen toteutustaso on riittävä."/>
    <x v="708"/>
    <x v="0"/>
    <x v="2"/>
    <m/>
    <s v="Vain elinkeinotoimintaa harjoittaville"/>
    <m/>
    <s v=""/>
    <x v="0"/>
    <s v="Maa- ja metsätalousministeriö"/>
    <s v=""/>
  </r>
  <r>
    <s v="Palvelut"/>
    <s v="RUOKAVIRASTO-#1460879-v1-Palvelulupaus_2021_Ruokavirasto.XLSX"/>
    <s v="Ruokavirasto"/>
    <s v="Rehuala - Vienti"/>
    <s v="Rehualan toimijan rekisteröityminen viejäksi (sähköisesti Touko-järjestelmän kautta) sekä vientiin liittyvien ilmoitusten antaminen (lomakkeilla sähköpostitse). Rekisteröityminen tapahtuu sähköisen asiointipalvelun kautta. Ilmoitusten osalta palvelun nykyinen toteutustaso on riittävä."/>
    <x v="709"/>
    <x v="0"/>
    <x v="2"/>
    <m/>
    <s v="Vain elinkeinotoimintaa harjoittaville"/>
    <m/>
    <s v=""/>
    <x v="0"/>
    <s v="Maa- ja metsätalousministeriö"/>
    <s v=""/>
  </r>
  <r>
    <s v="Palvelut"/>
    <s v="RUOKAVIRASTO-#1460879-v1-Palvelulupaus_2021_Ruokavirasto.XLSX"/>
    <s v="Ruokavirasto"/>
    <s v="Rehuala -Luomusertifikaatti"/>
    <s v="Rehualan toimija hakeutuu luomuvalvontaan saadakseen luomusertifikaatin"/>
    <x v="710"/>
    <x v="0"/>
    <x v="0"/>
    <s v="Myöhemmin"/>
    <s v="Vain elinkeinotoimintaa harjoittaville"/>
    <s v="Ei resursseja."/>
    <s v=""/>
    <x v="0"/>
    <s v="Maa- ja metsätalousministeriö"/>
    <s v=""/>
  </r>
  <r>
    <s v="Palvelut"/>
    <s v="RUOKAVIRASTO-#1460879-v1-Palvelulupaus_2021_Ruokavirasto.XLSX"/>
    <s v="Ruokavirasto"/>
    <s v="Rehualan toimijan hyväksyntä"/>
    <s v="Toimijalle pakollinen lakisääteinen palvelu tietyissä toiminnan muodoissa (mm. silloin, kun käyttää tiettyjä eläinperäisiä ainesosia, on sivutuoteasetuksen mukainen toimija tai käyttää tiettyjä lisäaineita)"/>
    <x v="711"/>
    <x v="0"/>
    <x v="2"/>
    <s v="Myöhemmin"/>
    <s v="Vain elinkeinotoimintaa harjoittaville"/>
    <s v="Ei resursseja."/>
    <s v=""/>
    <x v="0"/>
    <s v="Maa- ja metsätalousministeriö"/>
    <s v=""/>
  </r>
  <r>
    <s v="Palvelut"/>
    <s v="RUOKAVIRASTO-#1460879-v1-Palvelulupaus_2021_Ruokavirasto.XLSX"/>
    <s v="Ruokavirasto"/>
    <s v="Rehualan toimijan rekisteröinti"/>
    <s v="Toimija rekisteröityy rehualan toimijaksi sähköisen asioinnin kautta (Touko) ruokavirasto.fi -sivustolta vahvalla tunnistautumisella (suomi.fi). Rehualan toimijan rekisteröinti tapahtuu sähköisen asioinnin kautta. Rehualan alkutuotannon toimija ei tällä hetkellä pysty käyttämään palvelua Touko-asiointipalvelun kautta vaan toimittaa lomakkeen sähköpostilla."/>
    <x v="712"/>
    <x v="0"/>
    <x v="2"/>
    <s v="Q4/2022"/>
    <s v="Vain elinkeinotoimintaa harjoittaville"/>
    <s v="Suomi.fi -valtuutus ei ole tähän mennessä mahdollistanut yhtymämuotoisen, kuten maatilayritykset, toimijan vahvaa tunnistamista. Samoin jos vaaditaan 2 allekirjoittajaa, ei tämä ole mahdollista suomi.fi kautta."/>
    <s v=""/>
    <x v="0"/>
    <s v="Maa- ja metsätalousministeriö"/>
    <s v=""/>
  </r>
  <r>
    <s v="Palvelut"/>
    <s v="RUOKAVIRASTO-#1460879-v1-Palvelulupaus_2021_Ruokavirasto.XLSX"/>
    <s v="Ruokavirasto"/>
    <s v="Rehualan toiminnan lopettaminen"/>
    <s v="Toimijan ilmoitus toiminnan lopettamisesta. Nykyinen toteutustaso riittävä"/>
    <x v="713"/>
    <x v="0"/>
    <x v="3"/>
    <m/>
    <s v="Vain elinkeinotoimintaa harjoittaville"/>
    <m/>
    <s v=""/>
    <x v="0"/>
    <s v="Maa- ja metsätalousministeriö"/>
    <s v=""/>
  </r>
  <r>
    <s v="Palvelut"/>
    <s v="RUOKAVIRASTO-#1460879-v1-Palvelulupaus_2021_Ruokavirasto.XLSX"/>
    <s v="Ruokavirasto"/>
    <s v="Rehualan yrityksen laboratoriopalvelut"/>
    <s v="Hakemus omavalvontalaboratoriohyväksynnän saamiseksi. Nykyinen toteutustaso riittävä"/>
    <x v="714"/>
    <x v="0"/>
    <x v="2"/>
    <s v="Myöhemmin"/>
    <s v="Vain elinkeinotoimintaa harjoittaville"/>
    <s v="Ei resursseja."/>
    <s v=""/>
    <x v="0"/>
    <s v="Maa- ja metsätalousministeriö"/>
    <s v=""/>
  </r>
  <r>
    <s v="Palvelut"/>
    <s v="RUOKAVIRASTO-#1460879-v1-Palvelulupaus_2021_Ruokavirasto.XLSX"/>
    <s v="Ruokavirasto"/>
    <s v="Rehualan yritystoiminnan harjoittaminen - ilmoitukset ja hakemukset"/>
    <s v="Toiminnan aikaiset ilmoitukset, kuten vuosi-ilmoitukset, vaaratilanne-/poikkeamailmoitukset, ilmoitus toiminnassa tapahtuvasta muutoksesta. Osa palvelun sisällöstä toimitetaan määrämuotoisilla lomakkeilla, osa vapaamuotoisella sähköpostilla."/>
    <x v="715"/>
    <x v="0"/>
    <x v="2"/>
    <s v="Myöhemmin"/>
    <s v="Vain elinkeinotoimintaa harjoittaville"/>
    <s v="Ei resursseja."/>
    <s v=""/>
    <x v="0"/>
    <s v="Maa- ja metsätalousministeriö"/>
    <s v=""/>
  </r>
  <r>
    <s v="Palvelut"/>
    <s v="PLupaus_Oikeusrekisterikeskus_2021.xlsx"/>
    <s v="Oikeusrekisterikeskus"/>
    <s v="Rekisterinpito: Ote eläintenpitokieltorekisteristä"/>
    <s v="Ote eläintenpitokieltorekisteristä"/>
    <x v="716"/>
    <x v="3"/>
    <x v="5"/>
    <m/>
    <s v="Myös luonnollisille henkilöille"/>
    <m/>
    <m/>
    <x v="0"/>
    <s v="Oikeusministeriö"/>
    <s v=""/>
  </r>
  <r>
    <s v="Palvelut"/>
    <s v="PLupaus_Oikeusrekisterikeskus_2021.xlsx"/>
    <s v="Oikeusrekisterikeskus"/>
    <s v="Rekisterinpito: Ote konkurssi- ja yrityssaneerausrekisteristä"/>
    <s v="Ote konkurssi- ja yrityssaneerausrekisteristä"/>
    <x v="717"/>
    <x v="3"/>
    <x v="5"/>
    <m/>
    <s v="Myös luonnollisille henkilöille"/>
    <m/>
    <m/>
    <x v="0"/>
    <s v="Oikeusministeriö"/>
    <s v=""/>
  </r>
  <r>
    <s v="Palvelut"/>
    <s v="PLupaus_Oikeusrekisterikeskus_2021.xlsx"/>
    <s v="Oikeusrekisterikeskus"/>
    <s v="Rekisterinpito: Ote liiketoimintakieltorekisteristä"/>
    <s v="Ote liiketoimintakieltorekisteristä"/>
    <x v="718"/>
    <x v="3"/>
    <x v="5"/>
    <m/>
    <s v="Myös luonnollisille henkilöille"/>
    <m/>
    <m/>
    <x v="0"/>
    <s v="Oikeusministeriö"/>
    <s v=""/>
  </r>
  <r>
    <s v="Palvelut"/>
    <s v="PLupaus_Oikeusrekisterikeskus_2021.xlsx"/>
    <s v="Oikeusrekisterikeskus"/>
    <s v="Rekisterinpito: Ote velkajärjestelyrekisteristä"/>
    <s v="Ote velkajärjestelyrekisteristä"/>
    <x v="719"/>
    <x v="3"/>
    <x v="5"/>
    <m/>
    <s v="Myös luonnollisille henkilöille"/>
    <m/>
    <m/>
    <x v="0"/>
    <s v="Oikeusministeriö"/>
    <s v=""/>
  </r>
  <r>
    <s v="Palvelut"/>
    <s v="PLupaus_Oikeusrekisterikeskus_2021.xlsx"/>
    <s v="Oikeusrekisterikeskus"/>
    <s v="Rekisterinpito: Rikosrekisteriote hankintamenettelyä varten"/>
    <s v="Rikostaustaote hankintamenettelyä varten"/>
    <x v="720"/>
    <x v="3"/>
    <x v="5"/>
    <m/>
    <s v="Vain elinkeinotoimintaa harjoittaville"/>
    <m/>
    <m/>
    <x v="0"/>
    <s v="Oikeusministeriö"/>
    <s v=""/>
  </r>
  <r>
    <s v="Palvelut"/>
    <s v="PLupaus_Oikeusrekisterikeskus_2021.xlsx"/>
    <s v="Oikeusrekisterikeskus"/>
    <s v="Rekisterinpito: Rikosrekisteriote lasten kanssa toimivalle vapaaehtoiselle"/>
    <s v="Rikostaustaote lasten kanssa tehtävää vapaaehtoistoimintaa varten"/>
    <x v="721"/>
    <x v="3"/>
    <x v="5"/>
    <m/>
    <s v="Vain elinkeinotoimintaa harjoittaville"/>
    <m/>
    <m/>
    <x v="0"/>
    <s v="Oikeusministeriö"/>
    <s v=""/>
  </r>
  <r>
    <s v="Palvelut"/>
    <s v="PLupaus_Oikeusrekisterikeskus_2021.xlsx"/>
    <s v="Oikeusrekisterikeskus"/>
    <s v="Rekisterinpito: Rikosrekisteriote ulkomaan viranomaisia varten"/>
    <s v="Rikostaustaote ulkomaan viranomaisia varten"/>
    <x v="722"/>
    <x v="3"/>
    <x v="5"/>
    <m/>
    <s v="Myös luonnollisille henkilöille"/>
    <m/>
    <m/>
    <x v="0"/>
    <s v="Oikeusministeriö"/>
    <s v=""/>
  </r>
  <r>
    <s v="Palvelut"/>
    <s v="Plupaus_TILASTOKESKUS_2021.xlsx"/>
    <s v="Tilastokeskus"/>
    <s v="Rekisteripalvelut"/>
    <s v="Rekisteripalveluista voit tilata yritysten ja oppilaitosten toimipistekohtaisia osoite- ja muita tietoja."/>
    <x v="723"/>
    <x v="4"/>
    <x v="2"/>
    <s v="Myöhemmin"/>
    <s v="Vain elinkeinotoimintaa harjoittaville"/>
    <s v="Vaatii omien palveluiden kehittämistä"/>
    <m/>
    <x v="0"/>
    <s v="Valtiovarainministeriö"/>
    <s v=""/>
  </r>
  <r>
    <s v="Palvelut"/>
    <s v="Plupaus_2021_Utajärven kunta.xlsx"/>
    <s v="Utajärven kunta"/>
    <s v="Kunnan vuokra-asunnot"/>
    <s v="Vuokra-asuntoa etsivä asiakas voi tiedustella vuokra-asuntoa kunnan asuntotoimistosta isännöitsijältä."/>
    <x v="724"/>
    <x v="4"/>
    <x v="0"/>
    <s v="Q4/2021"/>
    <s v="Myös luonnollisille henkilöille"/>
    <m/>
    <m/>
    <x v="1"/>
    <s v="Pohjois-Pohjanmaa"/>
    <s v="alle 6001"/>
  </r>
  <r>
    <s v="Palvelut"/>
    <s v="Plupaus_Kuopio_2021.xlsx"/>
    <s v="Kuopion kaupunki"/>
    <s v="Kuopion kaupungin kirjaamot"/>
    <s v="Kuopion kaupungin kirjaamot."/>
    <x v="725"/>
    <x v="4"/>
    <x v="5"/>
    <m/>
    <s v="Myös luonnollisille henkilöille"/>
    <m/>
    <m/>
    <x v="1"/>
    <s v="Pohjois-Savo"/>
    <s v="yli 100 000"/>
  </r>
  <r>
    <s v="Palvelut"/>
    <s v="Plupaus_2021_Tulli.xlsx"/>
    <s v="Tulli"/>
    <s v="Rekisteröity viejä"/>
    <s v="REX-rekisteröinti koskee alkuperäselvitystä."/>
    <x v="726"/>
    <x v="0"/>
    <x v="2"/>
    <s v="Q4/2021"/>
    <s v="Vain elinkeinotoimintaa harjoittaville"/>
    <m/>
    <m/>
    <x v="0"/>
    <s v="Valtiovarainministeriö"/>
    <s v=""/>
  </r>
  <r>
    <s v="Palvelut"/>
    <s v="Plupaus_2021_Tulli.xlsx"/>
    <s v="Tulli"/>
    <s v="Rekisteröity väylämaksuasiakas"/>
    <s v="Laivanisäntä tai yhteisvastuullinen edustaja voivat hakea rekisteröidyksi väylämaksuasiakkaaksi."/>
    <x v="727"/>
    <x v="0"/>
    <x v="2"/>
    <s v="Q4/2022"/>
    <s v="Vain elinkeinotoimintaa harjoittaville"/>
    <m/>
    <m/>
    <x v="0"/>
    <s v="Valtiovarainministeriö"/>
    <s v=""/>
  </r>
  <r>
    <s v="Palvelut"/>
    <s v="PIR TET Vastaus YritysDigi.xlsx"/>
    <s v="Pirkanmaan TE-toimisto"/>
    <s v="RekryKoulutus"/>
    <s v="RekryKoulutus on joustava tapa hankkia uusia työntekijöitä yritykseen, jos heitä ei löydy työmarkkinoilta tai alan oppilaitoksista. Palvelussa valitut työnhakijat saavat työtehtäviin räätälöidyn ammatillisen koulutuksen, minkä jälkeen yritys palkkaa heidät töihin"/>
    <x v="728"/>
    <x v="6"/>
    <x v="2"/>
    <m/>
    <s v="Vain elinkeinotoimintaa harjoittaville"/>
    <m/>
    <m/>
    <x v="0"/>
    <s v="Työ- ja elinkeinoministeriö"/>
    <s v=""/>
  </r>
  <r>
    <s v="Palvelut"/>
    <s v="Plupaus_THL_2021.xlsx"/>
    <s v="Terveyden ja hyvinvoinnin laitos (THL)"/>
    <s v="Rikos- ja riita-asioiden sovittelupalveluiden tuottamisesta maksettava korvaus"/>
    <s v="Rikos- ja riita-asioiden sovittelupalvelujen tuottamiseen myönnetään valtionkorvauksia vuodeksi kerrallaan.Hakijoina voivat olla sekä yksityiset että kunnalliset palveluntuottajat. Hakijoiden kanssa on puitesopimukset koskien palvelun tuottamista."/>
    <x v="729"/>
    <x v="6"/>
    <x v="2"/>
    <s v="Myöhemmin"/>
    <m/>
    <s v="Odottaa VM:llä käynnissä olevaa valtionavustusten digitalisaatiohanketta"/>
    <m/>
    <x v="0"/>
    <s v="Sosiaali- ja terveysministeriö"/>
    <s v=""/>
  </r>
  <r>
    <s v="Palvelut"/>
    <s v="Plupaus_Poliisihallitus_2021.xlsx"/>
    <s v="Poliisihallitus"/>
    <s v="Rikosilmoitus"/>
    <m/>
    <x v="730"/>
    <x v="1"/>
    <x v="3"/>
    <m/>
    <s v="Myös luonnollisille henkilöille"/>
    <s v="Palvelua käyttää aina vain luonnollinen henkilö, vaikka asianomainen voi olla myös yritys. Yrityksen puolesta rikosilmoituksen tekeminen ei ole mahdollista valtuutuksien avulla."/>
    <m/>
    <x v="0"/>
    <s v="Sisäministeriö"/>
    <s v=""/>
  </r>
  <r>
    <s v="Palvelut"/>
    <s v="Plupaus_THL_2021.xlsx"/>
    <s v="Terveyden ja hyvinvoinnin laitos (THL)"/>
    <s v="Rokoteimmunologian laboratorion muut tutkimuspalvelut"/>
    <s v="Rokoteimmunologian laboratorio tekee määrityksiä ja tutkimuksia rokotevasteiden arvioimiseksi. Rokoteimmunologian laboratorio tekee vasta-ainevälitteisen ja soluvälitteisen immuniteetin tutkimuksia myös tutkimusyhteistyönä yliopistojen, tutkimusryhmien ja yritysten kanssa. Tarjolla yhteydenottomahdollisuus asiakkaille."/>
    <x v="731"/>
    <x v="4"/>
    <x v="0"/>
    <s v="Q4/2022"/>
    <m/>
    <s v="Toiminnalliset syyt. Asiointipalvelua ei voida kokonaisuudessaan digitalisoida fyysisistä näytteistä johtuen"/>
    <m/>
    <x v="0"/>
    <s v="Sosiaali- ja terveysministeriö"/>
    <s v=""/>
  </r>
  <r>
    <s v="Palvelut"/>
    <s v="Plupaus_THL_2021.xlsx"/>
    <s v="Terveyden ja hyvinvoinnin laitos (THL)"/>
    <s v="Rokoteimmunologian vasta-ainemääritykset"/>
    <s v="Rokoteimmunologian laboratorio määrittää maksullisena palveluna vasta-aineiden pitoisuuksia seeruminäytteistä. Tarjolla yhteydenottomahdollisuus asiakkaille."/>
    <x v="732"/>
    <x v="4"/>
    <x v="0"/>
    <s v="Q4/2022"/>
    <m/>
    <s v="Toiminnalliset syyt. Asiointipalvelua ei voida kokonaisuudessaan digitalisoida fyysisistä näytteistä johtuen"/>
    <m/>
    <x v="0"/>
    <s v="Sosiaali- ja terveysministeriö"/>
    <s v=""/>
  </r>
  <r>
    <s v="Palvelut"/>
    <s v="PLupaus_Helsinginkaupunki_2021.xlsx"/>
    <s v="Helsingin kaupunki"/>
    <s v="Laivatarkastus"/>
    <s v="Kaupungin ympäristöpalvelut tekee Helsingin satamissa WHO:n kansainvälisen terveyssäännöstön (IHR) mukaisia laivatarkastuksia alusten pyynnöstä."/>
    <x v="733"/>
    <x v="4"/>
    <x v="3"/>
    <m/>
    <m/>
    <m/>
    <s v="Terveydensuojelulaki (763/1994)"/>
    <x v="1"/>
    <s v="Uusimaa"/>
    <s v="yli 100 000"/>
  </r>
  <r>
    <s v="Palvelut"/>
    <s v="RUOKAVIRASTO-#1460879-v1-Palvelulupaus_2021_Ruokavirasto.XLSX"/>
    <s v="Ruokavirasto"/>
    <s v="Ruokaketjuhankkeet"/>
    <s v="Yhdistykset, järjestöt, yritykset ja tietyt koulut voivat hakea hankerahoitusta ruokaketjun kehittämiseen"/>
    <x v="734"/>
    <x v="6"/>
    <x v="0"/>
    <s v="Myöhemmin"/>
    <s v="Vain elinkeinotoimintaa harjoittaville"/>
    <s v="Haetaan parhaillaan tuottavuusrahaa. Mikäli tuottavuusrahaa ei saada, raha- ja toteuttajaresurssien puute."/>
    <s v=""/>
    <x v="0"/>
    <s v="Maa- ja metsätalousministeriö"/>
    <s v=""/>
  </r>
  <r>
    <s v="Palvelut"/>
    <s v="Plupaus_2021_Huittisten kaupunki.xlsx"/>
    <s v="Huittisten kaupunki"/>
    <s v="Laskutus / ei tarvitse laittaa"/>
    <s v="Kaupungin laskutus ja laskujen vastaanottaminen. E-lasku on jo käytössä."/>
    <x v="735"/>
    <x v="4"/>
    <x v="5"/>
    <m/>
    <s v="Myös luonnollisille henkilöille"/>
    <m/>
    <m/>
    <x v="1"/>
    <s v="Satakunta"/>
    <s v="10 001 - 20 000"/>
  </r>
  <r>
    <s v="Palvelut"/>
    <s v="Plupaus_2021_Ristijärven kunta.xlsx"/>
    <s v="Ristijärven kunta"/>
    <s v="Lausunnot"/>
    <s v="Erilaiset maatalousyrittäjien ja maanomistajien pyytämät lausunnot, esim. arviot pellon käyvästä arvosta"/>
    <x v="736"/>
    <x v="4"/>
    <x v="3"/>
    <s v="Myöhemmin"/>
    <s v="Myös luonnollisille henkilöille"/>
    <m/>
    <m/>
    <x v="1"/>
    <s v="Kainuu"/>
    <s v="alle 6001"/>
  </r>
  <r>
    <s v="Palvelut"/>
    <s v="PLupaus_Porvoonkaupunki_2021.xlsx"/>
    <s v="Porvoon kaupunki"/>
    <s v="Lausuntopyyntö terveydensuojeluviranomaiselle yksityisen sosiaalipalvelun lupahakemuksen liitteeksi"/>
    <s v="Yksityisen sosiaalipalvelun tuottajan tulee liittää toimintaansa koskevaan lupahakemukseen terveydensuojeluviranomaisen lausunto (STMa 1053/2911)"/>
    <x v="737"/>
    <x v="4"/>
    <x v="3"/>
    <s v="Myöhemmin"/>
    <s v="Myös luonnollisille henkilöille"/>
    <s v="Pyyntöjä ei tulee harvoin. Digitalisoinnin kehittäminen valtion tietojärjestelmässä on riippuvainen valtion panostuksista. Sosiaali- ja terveysministeriön asetus yksityisistä sosiaalipalveluista (1053/2011)"/>
    <m/>
    <x v="1"/>
    <s v="Uusimaa"/>
    <s v="40 001 - 100 000"/>
  </r>
  <r>
    <s v="Palvelut"/>
    <s v="PLupaus_Helsinginkaupunki_2021.xlsx"/>
    <s v="Helsingin kaupunki"/>
    <s v="Ketterän (kioskin) luvan ennakkoneuvottelu"/>
    <m/>
    <x v="239"/>
    <x v="4"/>
    <x v="3"/>
    <m/>
    <m/>
    <m/>
    <s v="Elintarvikelaki (23/2006)"/>
    <x v="1"/>
    <s v="Uusimaa"/>
    <s v="yli 100 000"/>
  </r>
  <r>
    <s v="Palvelut"/>
    <s v="PLupaus_Helsinginkaupunki_2021.xlsx"/>
    <s v="Helsingin kaupunki"/>
    <s v="Ketterän kioskin paikan varaaminen"/>
    <s v="Kioskipaikat ovat jäätelön, grillituotteiden tai muiden elintarvikkeiden myyntiin tarkoitettuja myyntipaikkoja."/>
    <x v="239"/>
    <x v="4"/>
    <x v="2"/>
    <m/>
    <m/>
    <m/>
    <s v="Elintarvikelaki (23/2006)"/>
    <x v="1"/>
    <s v="Uusimaa"/>
    <s v="yli 100 000"/>
  </r>
  <r>
    <s v="Palvelut"/>
    <s v="PLupaus_Helsinginkaupunki_2021.xlsx"/>
    <s v="Helsingin kaupunki"/>
    <s v="Ketterät kioskit (sopimuksen tekeminen)"/>
    <s v="Ketterä kioski on liikkuva elintarvikekioski eli ruokarekka. Se on rekisteröity moottoriajoneuvo tai vaunu, josta myydään elintarvikkeita. Sillä ei ole omaa pysyvää myyntipaikkaa, vaan kioski tuo tullessaan kaiken tarvitsemansa ja vie lähtiessään jätteet pois."/>
    <x v="239"/>
    <x v="4"/>
    <x v="3"/>
    <m/>
    <m/>
    <m/>
    <s v="Elintarvikelaki (23/2006)"/>
    <x v="1"/>
    <s v="Uusimaa"/>
    <s v="yli 100 000"/>
  </r>
  <r>
    <s v="Palvelut"/>
    <s v="Plupaus_2021_Utajärven kunta.xlsx"/>
    <s v="Utajärven kunta"/>
    <s v="Liikuntapaikat"/>
    <s v="Utajärven kunnassa on hyvät mahdollisuudet liikunnan harrastamiseen; liikuntapaikkoja on sekä kesä- että talviurheiluun."/>
    <x v="420"/>
    <x v="4"/>
    <x v="5"/>
    <m/>
    <s v="Myös luonnollisille henkilöille"/>
    <m/>
    <m/>
    <x v="1"/>
    <s v="Pohjois-Pohjanmaa"/>
    <s v="alle 6001"/>
  </r>
  <r>
    <s v="Palvelut"/>
    <s v="Plupaus_Kuopio_2021.xlsx"/>
    <s v="Kuopion kaupunki"/>
    <s v="Liikuntapaikat ja vapaa-ajan tilat"/>
    <s v="Kuopiossa voi harrastaa monipuolista liikuntaa. Löytyy 2 uimahallia, 2 jäähallia, monitoimihalli ja monia muita tiloja liikkumiseen."/>
    <x v="738"/>
    <x v="4"/>
    <x v="3"/>
    <m/>
    <s v="Myös luonnollisille henkilöille"/>
    <m/>
    <m/>
    <x v="1"/>
    <s v="Pohjois-Savo"/>
    <s v="yli 100 000"/>
  </r>
  <r>
    <s v="Palvelut"/>
    <s v="Plupaus_2021_Tukes.xlsx"/>
    <s v="Turvallisuus- ja kemikaalivirasto (Tukes)"/>
    <s v="Räjähteiden siirtotodistus (kansallinen)"/>
    <s v="Haetaan lupaa räjähteiden siirtoon"/>
    <x v="739"/>
    <x v="0"/>
    <x v="2"/>
    <s v="Q2/2022"/>
    <s v="Myös luonnollisille henkilöille"/>
    <s v="Henkilö- ja raharesurssit"/>
    <m/>
    <x v="0"/>
    <s v="Työ- ja elinkeinoministeriö"/>
    <s v=""/>
  </r>
  <r>
    <s v="Palvelut"/>
    <s v="Plupaus_2021_Tukes.xlsx"/>
    <s v="Turvallisuus- ja kemikaalivirasto (Tukes)"/>
    <s v="Räjähteiden varastoinnin lupa"/>
    <m/>
    <x v="740"/>
    <x v="0"/>
    <x v="2"/>
    <s v="Q1/2022"/>
    <s v="Vain elinkeinotoimintaa harjoittaville"/>
    <s v="Henkilö- ja raharesurssit. Viraston päässä prosessien monimutkaisuus täytyy huomioida kehittämisessä."/>
    <m/>
    <x v="0"/>
    <s v="Työ- ja elinkeinoministeriö"/>
    <s v=""/>
  </r>
  <r>
    <s v="Palvelut"/>
    <s v="PLupaus_Porvoonkaupunki_2021.xlsx"/>
    <s v="Porvoon kaupunki"/>
    <s v="Liikuntatilojen ja -kenttien vuokraus"/>
    <s v="Seurat ja yhdistykset voivat varata tiloja"/>
    <x v="741"/>
    <x v="4"/>
    <x v="2"/>
    <s v="Myöhemmin"/>
    <s v="Myös luonnollisille henkilöille"/>
    <s v="Tunnistautuminen / maksu / ohjelma"/>
    <m/>
    <x v="1"/>
    <s v="Uusimaa"/>
    <s v="40 001 - 100 000"/>
  </r>
  <r>
    <s v="Palvelut"/>
    <s v="Plupaus_2021_Tulli.xlsx"/>
    <s v="Tulli"/>
    <s v="Saapumisen ja poistumisen ilmoitusten sanoma-asiointi yritysasiakkaille"/>
    <s v="Yritys antaa tarvittavat saapumisen ja poistumisen ilmoitukset EU:n alueelle tuotavista tai EU:n alueelta vietävistä tai siellä väliaikaisesti varastoitavista tavaroista  sanoma-asioinnilla Tullille ."/>
    <x v="742"/>
    <x v="1"/>
    <x v="7"/>
    <m/>
    <s v="Vain elinkeinotoimintaa harjoittaville"/>
    <m/>
    <m/>
    <x v="0"/>
    <s v="Valtiovarainministeriö"/>
    <s v=""/>
  </r>
  <r>
    <s v="Palvelut"/>
    <s v="Plupaus_2021_Tulli.xlsx"/>
    <s v="Tulli"/>
    <s v="Saapumisen ja poistumisen ilmoitusten tekeminen yritysasiakkaana"/>
    <s v="Yritys antaa tarvittavat saapumisen ja poistumisen ilmoitukset Tullille EU:n alueelle tuotavista tai EU:n alueelta vietävistä tai siellä väliaikaisesti varastoitavista tavaroista."/>
    <x v="743"/>
    <x v="1"/>
    <x v="1"/>
    <m/>
    <s v="Vain elinkeinotoimintaa harjoittaville"/>
    <m/>
    <m/>
    <x v="0"/>
    <s v="Valtiovarainministeriö"/>
    <s v=""/>
  </r>
  <r>
    <s v="Palvelut"/>
    <s v="Plupaus_2021_Kansaneläkelaitos.xlsx"/>
    <s v="Kansaneläkelaitos"/>
    <s v="Sairaanhoitokorvausten (esim. lääkärinpalkkiot) ja matkakorvausten sähköinen tilityspavelu"/>
    <s v="Yhteisöasiakkaat (mm. vakuutusyhtiöt, työnantajat, potilasvakuutuskeskus, säätiöt, lääkkeellisen hapen toimittajat, ensihoidon palveluntuottajat) voisivat lähettää Kelaan valtakirja- ja suorakorvaustilityshakemukset sähköisesti."/>
    <x v="744"/>
    <x v="6"/>
    <x v="0"/>
    <s v="Myöhemmin"/>
    <s v="Vain elinkeinotoimintaa harjoittaville"/>
    <m/>
    <m/>
    <x v="0"/>
    <s v="Eduskunta"/>
    <s v=""/>
  </r>
  <r>
    <s v="Palvelut"/>
    <s v="Plupaus_2021_Kansaneläkelaitos.xlsx"/>
    <s v="Kansaneläkelaitos"/>
    <s v="Sairaanhoitokorvausten sähköiset suorakorvaustilitykset palveluntuottajilta"/>
    <s v="Yksityisen terveydenhuollon palveluntuottajat lähettävät Kelaan tilityshakemukset tilitystietojen välityspalvelun kautta, kun palveluntuottaja on antanut asiakkaalle sairausvakuutuslain mukaisen suorakorvauksen. Palveluntuottajalla tulee olla Kelan kanssa suorakorvaussopimus sähköisestä tilitysmenettelystä ja tätä tarkoitusta varten hyväksytty potilastietojärjestelmä."/>
    <x v="745"/>
    <x v="6"/>
    <x v="1"/>
    <m/>
    <s v="Vain elinkeinotoimintaa harjoittaville"/>
    <m/>
    <m/>
    <x v="0"/>
    <s v="Eduskunta"/>
    <s v=""/>
  </r>
  <r>
    <s v="Palvelut"/>
    <s v="Palvelulupaus_2021_Verohallinto.xlsx"/>
    <s v="Verohallinto"/>
    <s v="Satovahinko-, kasvintuhooja- ja eläintautivakuutusten tukitiedot"/>
    <s v="Vakuutuksenantajan pitää joka vuosi ilmoittaa Verohallinnolle tiedot satovahinko-, maatalouden alkutuotannon kasvintuhooja- ja eläintautivakuutussopimuksista. Tiedot ilmoitetaan sähköisessä muodossa, esim. Excel-taulukossa turvasähköpostin liitteenä."/>
    <x v="746"/>
    <x v="1"/>
    <x v="2"/>
    <m/>
    <s v="Vain elinkeinotoimintaa harjoittaville"/>
    <s v="Ilmoittaminen mahdollista nykyään vain sähköpostin liitetiedostona. Ilmoittajia vähäinen määrä. Väliaikainen laki."/>
    <m/>
    <x v="0"/>
    <s v="Valtiovarainministeriö"/>
    <s v=""/>
  </r>
  <r>
    <s v="Palvelut"/>
    <s v="Plupaus_Kuopio_2021.xlsx"/>
    <s v="Kuopion kaupunki"/>
    <s v="Maatalousyrittäjien lomituspalvelut"/>
    <s v="Lomituspalveluiden tarkoitus on turvata maatalousyrityksen keskeytymätön toiminta yrittäjän loma-ajaksi."/>
    <x v="430"/>
    <x v="4"/>
    <x v="5"/>
    <m/>
    <s v="Vain elinkeinotoimintaa harjoittaville"/>
    <m/>
    <s v="Maatalousyrittäjien lomituspalvelulaki (1231/1996)"/>
    <x v="1"/>
    <s v="Pohjois-Savo"/>
    <s v="yli 100 000"/>
  </r>
  <r>
    <s v="Palvelut"/>
    <s v="Plupaus_Säteilyturvakeskus_2021_xlsx.XLSX"/>
    <s v="Säteilyturvakeskus"/>
    <s v="Showlaserlaitteen luvat ja ilmoitukset"/>
    <s v="Lomakkeilla voi hakea lupaa suuritehoisen laserlaitteen käyttöön, ilmoittaa toiminnan muutoksista ja ilmoittaa suuritehoisen laserlaitteen käytöstä"/>
    <x v="747"/>
    <x v="0"/>
    <x v="5"/>
    <m/>
    <s v="Vain elinkeinotoimintaa harjoittaville"/>
    <m/>
    <m/>
    <x v="0"/>
    <s v="Sosiaali- ja terveysministeriö"/>
    <s v=""/>
  </r>
  <r>
    <s v="Palvelut"/>
    <s v="RUOKAVIRASTO-#1460879-v1-Palvelulupaus_2021_Ruokavirasto.XLSX"/>
    <s v="Ruokavirasto"/>
    <s v="Siementuotanto - Lakisääteiset laboratoriopalvelut"/>
    <s v="Siemensertifiointiin liittyvät lakisääteiset laboratoriopalvelut. Nykyinen toteutustaso riittävä"/>
    <x v="748"/>
    <x v="0"/>
    <x v="2"/>
    <s v="Q4/2022"/>
    <s v="Vain elinkeinotoimintaa harjoittaville"/>
    <s v="Resurssien puute. Suomi.fi -valtuutus ei ole tähän mennessä mahdollistanut yhtymämuotoisen, kuten maatilayhtymät, toimijan vahvaa tunnistamista. Samoin jos vaaditaan 2 allekirjoittajaa, ei tämä ole mahdollista suomi.fi kautta."/>
    <s v=""/>
    <x v="0"/>
    <s v="Maa- ja metsätalousministeriö"/>
    <s v=""/>
  </r>
  <r>
    <s v="Palvelut"/>
    <s v="RUOKAVIRASTO-#1460879-v1-Palvelulupaus_2021_Ruokavirasto.XLSX"/>
    <s v="Ruokavirasto"/>
    <s v="Siementuotanto - Pakkaamotoiminnan aloittaminen"/>
    <s v="Toimija ilmoittautuu siemenpakkaajaksi"/>
    <x v="749"/>
    <x v="0"/>
    <x v="0"/>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s v=""/>
    <x v="0"/>
    <s v="Maa- ja metsätalousministeriö"/>
    <s v=""/>
  </r>
  <r>
    <s v="Palvelut"/>
    <s v="RUOKAVIRASTO-#1460879-v1-Palvelulupaus_2021_Ruokavirasto.XLSX"/>
    <s v="Ruokavirasto"/>
    <s v="Siementuotanto - Pakkaamotoiminnan harjoittaminen"/>
    <s v="Toimijan lakisääteiset ilmoitukset ja tilaukset liittyen siemenpakkaamotoimintaan"/>
    <x v="750"/>
    <x v="0"/>
    <x v="2"/>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s v=""/>
    <x v="0"/>
    <s v="Maa- ja metsätalousministeriö"/>
    <s v=""/>
  </r>
  <r>
    <s v="Palvelut"/>
    <s v="RUOKAVIRASTO-#1460879-v1-Palvelulupaus_2021_Ruokavirasto.XLSX"/>
    <s v="Ruokavirasto"/>
    <s v="Siementuotanto - Pakkaamotoiminnan lopettaminen"/>
    <s v="Toimija ilmoittaa siemenpakkaamotoiminnan lopettamisesta"/>
    <x v="751"/>
    <x v="0"/>
    <x v="2"/>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s v=""/>
    <x v="0"/>
    <s v="Maa- ja metsätalousministeriö"/>
    <s v=""/>
  </r>
  <r>
    <s v="Palvelut"/>
    <s v="RUOKAVIRASTO-#1460879-v1-Palvelulupaus_2021_Ruokavirasto.XLSX"/>
    <s v="Ruokavirasto"/>
    <s v="Siementuotanto - Toiminnan aloittaminen"/>
    <s v="Ilmoittautuminen siemenalan elinkeinoharjoittajaksi"/>
    <x v="752"/>
    <x v="0"/>
    <x v="5"/>
    <m/>
    <s v="Vain elinkeinotoimintaa harjoittaville"/>
    <m/>
    <s v=""/>
    <x v="0"/>
    <s v="Maa- ja metsätalousministeriö"/>
    <s v=""/>
  </r>
  <r>
    <s v="Palvelut"/>
    <s v="RUOKAVIRASTO-#1460879-v1-Palvelulupaus_2021_Ruokavirasto.XLSX"/>
    <s v="Ruokavirasto"/>
    <s v="Siementuotanto - Toiminnan harjoittaminen"/>
    <s v="Toimijan lakisääteiset ilmoitukset ja tilaukset liittyen siemenen sertifiointiin"/>
    <x v="753"/>
    <x v="0"/>
    <x v="2"/>
    <s v="Q4/2022"/>
    <s v="Vain elinkeinotoimintaa harjoittaville"/>
    <s v="Resurssien puute"/>
    <s v=""/>
    <x v="0"/>
    <s v="Maa- ja metsätalousministeriö"/>
    <s v=""/>
  </r>
  <r>
    <s v="Palvelut"/>
    <s v="RUOKAVIRASTO-#1460879-v1-Palvelulupaus_2021_Ruokavirasto.XLSX"/>
    <s v="Ruokavirasto"/>
    <s v="Siementuotanto - Toiminnan lopettaminen"/>
    <s v="Ilmoitus siementuotannon toiminnan lopettamisesta"/>
    <x v="754"/>
    <x v="0"/>
    <x v="5"/>
    <m/>
    <s v="Vain elinkeinotoimintaa harjoittaville"/>
    <m/>
    <s v=""/>
    <x v="0"/>
    <s v="Maa- ja metsätalousministeriö"/>
    <s v=""/>
  </r>
  <r>
    <s v="Palvelut"/>
    <s v="PLupaus_Helsinginkaupunki_2021.xlsx"/>
    <s v="Helsingin kaupunki"/>
    <s v="Luontotietojärjestelmän käyttöoikeushakemus"/>
    <s v="Luontotietojärjestelmässä voi tutustua Helsingin monipuoliseen luontoon. Keskeisimpiä luontoaineistoja ovat luonnonsuojelukohteet ja sadat muut arvokkaat luontokohteet."/>
    <x v="755"/>
    <x v="4"/>
    <x v="2"/>
    <m/>
    <m/>
    <m/>
    <m/>
    <x v="1"/>
    <s v="Uusimaa"/>
    <s v="yli 100 000"/>
  </r>
  <r>
    <s v="Palvelut"/>
    <s v="Traficom_Digipalvelulupaus_2021.XLSX"/>
    <s v="Liikenne- ja viestintävirasto TRAFICOM"/>
    <s v="Siirtolupa"/>
    <s v="Siirtolupa on ajoneuvon väliaikaista siirtoa tai käyttöä varten myönnetty lupa, johon kuuluu ajoneuvoon kiinnitettävät siirtomerkit ja liikennevakuutus."/>
    <x v="756"/>
    <x v="0"/>
    <x v="0"/>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0"/>
    <s v="Liikenne- ja viestintäministeriö"/>
    <s v=""/>
  </r>
  <r>
    <s v="Palvelut"/>
    <s v="Plupaus_2021_Utajärven kunta.xlsx"/>
    <s v="Utajärven kunta"/>
    <s v="Maakuntakaavoitukseen vaikuttaminen"/>
    <s v="Kaikilla, joiden oloihin tai etuihin maakuntakaavoitus vaikuttaa, on oikeus osallistua maakunnan kaavoitusprosessiin ja vaikuttaa siihen osaltaan. Kunta neuvoo asiakasta miten voi vaikuttaa maakuntakaavoitukseen."/>
    <x v="757"/>
    <x v="4"/>
    <x v="3"/>
    <s v="Q2/2022"/>
    <s v="Myös luonnollisille henkilöille"/>
    <m/>
    <m/>
    <x v="1"/>
    <s v="Pohjois-Pohjanmaa"/>
    <s v="alle 6001"/>
  </r>
  <r>
    <s v="Palvelut"/>
    <s v="PLupaus_Helsinginkaupunki_2021.xlsx"/>
    <s v="Helsingin kaupunki"/>
    <s v="Muu lyhytaikainen maanvuokraus"/>
    <s v="Kaupungin maa-alueita on mahdollista vuokrata monenlaista tilapäistä ja pienimuotoista toimintaa varten. Tällaista toimintaa ovat hiekkasiilot, sirkukset ja tivolit, minigolf-radat, kesäteatterit, keräyslaatikot, laivapaikat, lehtienjakelupaikat, metsästysoikeudet ja tilataideteokset."/>
    <x v="758"/>
    <x v="4"/>
    <x v="2"/>
    <m/>
    <m/>
    <m/>
    <m/>
    <x v="1"/>
    <s v="Uusimaa"/>
    <s v="yli 100 000"/>
  </r>
  <r>
    <s v="Palvelut"/>
    <s v="Plupaus_Kuopio_2021.xlsx"/>
    <s v="Kuopion kaupunki"/>
    <s v="Ojitusta koskevan erimielisyyden ratkaiseminen"/>
    <s v="Vesilain mukaisen ojitusta koskevan erimielisyyden ratkaiseminen"/>
    <x v="759"/>
    <x v="4"/>
    <x v="3"/>
    <s v="Q4/2022"/>
    <s v="Myös luonnollisille henkilöille"/>
    <s v="Ei ole estettä digitoinnille. Saavutettavuusongelma saattaa osittain tulla, koska suurin osa yhteydenottajista on iäkkäittä. Asian ratkaiseminen vaatii yleensä aina paikain päällä käynnin."/>
    <s v="Vesilaki (587/2011)"/>
    <x v="1"/>
    <s v="Pohjois-Savo"/>
    <s v="yli 100 000"/>
  </r>
  <r>
    <s v="Palvelut"/>
    <s v="PLupaus_Vaasa_2021.xlsx"/>
    <s v="Vaasan kaupunki"/>
    <s v="Ojituserimielisyyden ratkaiseminen"/>
    <s v="Kahden välisen ojituserimielisyyden ratkaiseminen"/>
    <x v="759"/>
    <x v="4"/>
    <x v="2"/>
    <m/>
    <s v="Myös luonnollisille henkilöille"/>
    <m/>
    <s v="Vesilaki (587/2011)"/>
    <x v="1"/>
    <s v="Pohjanmaa"/>
    <s v="40 001 - 100 000"/>
  </r>
  <r>
    <s v="Palvelut"/>
    <s v="PLupaus_Tuusulan-Elinvoima-asuminen-ja-kehittaminen-palveluyksikkö_2020.xlsx"/>
    <s v="Tuusulan Elinvoima, asuminen ja kehittäminen -palveluyksikkö"/>
    <s v="Omakotitonttien sähköinen ostaminen"/>
    <s v="Omakotitontin ostaminen"/>
    <x v="509"/>
    <x v="4"/>
    <x v="1"/>
    <m/>
    <s v="Myös luonnollisille henkilöille"/>
    <m/>
    <m/>
    <x v="1"/>
    <s v="Uusimaa"/>
    <s v="20 001 - 40 000"/>
  </r>
  <r>
    <s v="Palvelut"/>
    <s v="Plupaus_2021_Utajärven kunta.xlsx"/>
    <s v="Utajärven kunta"/>
    <s v="Osallistu ja vaikuta"/>
    <s v="Voit lähettää Utajärven kunnalle kysymyksiä ja palautetta, tai saattaa tietoomme kehitysideoita, epäkohtia sekä kiitosta."/>
    <x v="760"/>
    <x v="4"/>
    <x v="2"/>
    <s v="Myöhemmin"/>
    <s v="Myös luonnollisille henkilöille"/>
    <m/>
    <m/>
    <x v="1"/>
    <s v="Pohjois-Pohjanmaa"/>
    <s v="alle 6001"/>
  </r>
  <r>
    <s v="Palvelut"/>
    <s v="PLupaus_Porvoonkaupunki_2021.xlsx"/>
    <s v="Porvoon kaupunki"/>
    <s v="Paikkatietopalvelut"/>
    <s v="Kaupunki tarjoaa yksityisille ja yrityksille paikkatietoa, mm. kiinteistö- ja kaavatietoja Louhi-palvelussa"/>
    <x v="761"/>
    <x v="4"/>
    <x v="2"/>
    <s v="Myöhemmin"/>
    <s v="Myös luonnollisille henkilöille"/>
    <m/>
    <m/>
    <x v="1"/>
    <s v="Uusimaa"/>
    <s v="40 001 - 100 000"/>
  </r>
  <r>
    <s v="Palvelut"/>
    <s v="Plupaus_2021_Paimion kaupunkin vastaus.xlsx"/>
    <s v="Paimion kaupunki"/>
    <s v="Paimion Leijonienluola"/>
    <s v="Pääomasijoittajien ja yritysten treffipalvelu"/>
    <x v="762"/>
    <x v="4"/>
    <x v="0"/>
    <m/>
    <s v="Myös luonnollisille henkilöille"/>
    <s v="Palvelumallissa saatetaan yrityksiä ja pääomasijittajia yhteen. Kehitystyössä on huomattu, että tämä palvelumalli perustuu hyvin paljon kasvokkain tehtävään työhön. Digitalisaation lisääminen heikentää mahdollisuuksia saada palveluun asiakkaita."/>
    <m/>
    <x v="1"/>
    <s v="Varsinais-Suomi"/>
    <s v="10 001 - 20 000"/>
  </r>
  <r>
    <s v="Palvelut"/>
    <s v="PLupaus_Helsinginkaupunki_2021.xlsx"/>
    <s v="Helsingin kaupunki"/>
    <s v="Pakastus- ja viileätilojen vuokraus"/>
    <s v="Elintarvikeyritykset voivat vuokrata pakastamosta pakastus- ja viileäsäilytystilaa."/>
    <x v="763"/>
    <x v="4"/>
    <x v="5"/>
    <m/>
    <m/>
    <m/>
    <m/>
    <x v="1"/>
    <s v="Uusimaa"/>
    <s v="yli 100 000"/>
  </r>
  <r>
    <s v="Palvelut"/>
    <s v="Plupaus_2021_Kirkkonummi.xlsx"/>
    <s v="Kirkkonummen kunta"/>
    <s v="Palautteet ja kuntalaisaloitteet"/>
    <s v="Kuntalaiset voivat antaa palautetta ja tehdä kuntalaisaloitteita"/>
    <x v="764"/>
    <x v="4"/>
    <x v="6"/>
    <s v="Myöhemmin"/>
    <s v="Myös luonnollisille henkilöille"/>
    <s v="Kuntalaisten it-taidot"/>
    <m/>
    <x v="1"/>
    <s v="Uusimaa"/>
    <s v="20 001 - 40 000"/>
  </r>
  <r>
    <s v="Palvelut"/>
    <s v="Plupaus_2021_Ristijärven kunta.xlsx"/>
    <s v="Ristijärven kunta"/>
    <s v="Perusopetuksen poissaololupa, Primus, Wilma"/>
    <s v="Perusopetuksen oppilaan sähköinen poissaololupahakemus"/>
    <x v="765"/>
    <x v="4"/>
    <x v="5"/>
    <m/>
    <s v="Myös luonnollisille henkilöille"/>
    <m/>
    <m/>
    <x v="1"/>
    <s v="Kainuu"/>
    <s v="alle 6001"/>
  </r>
  <r>
    <s v="Palvelut"/>
    <s v="Plupaus_Kuopio_2021.xlsx"/>
    <s v="Kuopion kaupunki"/>
    <s v="Pieneläinpäivystys"/>
    <s v="Ilta- ja viikonloppuvastaanotto ja arkisin päiväsaikaan."/>
    <x v="766"/>
    <x v="4"/>
    <x v="3"/>
    <s v="Q4/2022"/>
    <s v="Myös luonnollisille henkilöille"/>
    <m/>
    <s v="Eläinlääkintähuoltolaki (765/2009)"/>
    <x v="1"/>
    <s v="Pohjois-Savo"/>
    <s v="yli 100 000"/>
  </r>
  <r>
    <s v="Palvelut"/>
    <s v="Plupaus_2021_Tulli.xlsx"/>
    <s v="Tulli"/>
    <s v="Sitovan tariffitiedon hakeminen"/>
    <s v="Voit hakea sitovaa tariffitietoa tosiasiallisesti suunniteltua tuonti- tai vientitapahtumaa varten."/>
    <x v="767"/>
    <x v="0"/>
    <x v="1"/>
    <m/>
    <s v="Vain elinkeinotoimintaa harjoittaville"/>
    <m/>
    <m/>
    <x v="0"/>
    <s v="Valtiovarainministeriö"/>
    <s v=""/>
  </r>
  <r>
    <s v="Palvelut"/>
    <s v="Plupaus_Kuopio_2021.xlsx"/>
    <s v="Kuopion kaupunki"/>
    <s v="LISÄTTY: Poikkeaminen talousjätevesienkäsittelyvaatimuksista"/>
    <m/>
    <x v="768"/>
    <x v="4"/>
    <x v="0"/>
    <s v="Q4/2022"/>
    <s v="Myös luonnollisille henkilöille"/>
    <s v="Ei ole estettä digitoinnille. Osin saavutettavuusongelma iäkkäillä, maahanmuuttajilla, ulkomaalaistaustaisilla. Vahvan tunnistautumisen tarve. Selkokielisyys."/>
    <s v="Ympäristönsuojelulaki (527/2014)"/>
    <x v="1"/>
    <s v="Pohjois-Savo"/>
    <s v="yli 100 000"/>
  </r>
  <r>
    <s v="Palvelut"/>
    <s v="Plupaus_Kuopio_2021.xlsx"/>
    <s v="Kuopion kaupunki"/>
    <s v="LISÄTTY: Poikkeaminen ympäristönsuojelumääräyksistä"/>
    <s v="Esim. öljysäiliöiden maahanjättö"/>
    <x v="769"/>
    <x v="4"/>
    <x v="0"/>
    <s v="Q4/2022"/>
    <s v="Myös luonnollisille henkilöille"/>
    <s v="Ei ole estettä digitoinnille"/>
    <s v="Ympäristönsuojelulaki (527/2014)"/>
    <x v="1"/>
    <s v="Pohjois-Savo"/>
    <s v="yli 100 000"/>
  </r>
  <r>
    <s v="Palvelut"/>
    <s v="ASHA-#407866-v1-Plupaus_2021_Maanmittauslaitos_xlsx.XLSX"/>
    <s v="Maanmittauslaitos"/>
    <s v="Sopimuksen tai käyttöluvan käsittely"/>
    <s v="Yritys voi hakea rajapintapalvelun tai käyttöliittymän käyttöoikeutta. Edellyttää lupaa tai molempien osapuolten allekirjoittamaa sopimusta."/>
    <x v="770"/>
    <x v="0"/>
    <x v="3"/>
    <s v="Myöhemmin"/>
    <s v="Vain elinkeinotoimintaa harjoittaville"/>
    <s v="Sähköisen allekirjoituksen yhteinen tukipalvelu puuttuu."/>
    <m/>
    <x v="0"/>
    <s v="Maa- ja metsätalousministeriö"/>
    <s v=""/>
  </r>
  <r>
    <s v="Palvelut"/>
    <s v="ASHA-#407866-v1-Plupaus_2021_Maanmittauslaitos_xlsx.XLSX"/>
    <s v="Maanmittauslaitos"/>
    <s v="Sopimuspohjaiset paikkatietoaineistopalvelut"/>
    <s v="Asiakas saa käyttöoikeuden rajapinnan kautta paikkatietoaineistoon joka ei ole avointa dataa"/>
    <x v="771"/>
    <x v="3"/>
    <x v="5"/>
    <m/>
    <s v="Vain elinkeinotoimintaa harjoittaville"/>
    <m/>
    <m/>
    <x v="0"/>
    <s v="Maa- ja metsätalousministeriö"/>
    <s v=""/>
  </r>
  <r>
    <s v="Palvelut"/>
    <s v="PLupaus_Valvira_2021.xlsx"/>
    <s v="Valvira"/>
    <s v="Sosiaali- ja terveydenhuollon tietojärjestelmien rekisteröinti"/>
    <s v="Valvira ylläpitää julkista rekisteriä tietojärjestelmistä. Valmistajan on ilmoitettava tuotantokäyttöön otettavasta tietojärjestelmästä Valviralle. Tietojärjestelmällä tarkoitetaan sosiaali- tai terveydenhuollon asiakastietojen sähköistä käsittelyä varten toteutettua ohjelmistoa tai järjestelmää, jonka avulla tallennetaan ja ylläpidetään asiakas- tai potilasasiakirjoja ja niissä olevia tietoja. Valvira ylläpitää myös julkista rekisteriä sille ilmoitetuista, vaatimukset täyttävistä sosiaali- ja terveystietojen toissijaiseen käyttöön tarkoitetuista käyttöympäristöistä. Tietoturvallisuuden arviointilaitoksen on ilmoitettava Sosiaali- ja terveysalan lupa- ja valvontavirastolle tiedot kaikista myönnetyistä, muutetuista, täydennetyistä, määräajaksi tai kokonaan peruutetuista tai evätyistä todistuksista."/>
    <x v="772"/>
    <x v="1"/>
    <x v="2"/>
    <s v="Q4/2021"/>
    <s v="Vain elinkeinotoimintaa harjoittaville"/>
    <m/>
    <m/>
    <x v="0"/>
    <s v="Sosiaali- ja terveysministeriö"/>
    <s v=""/>
  </r>
  <r>
    <s v="Palvelut"/>
    <s v="PLupaus_Helsinginkaupunki_2021.xlsx"/>
    <s v="Helsingin kaupunki"/>
    <s v="Oikaisuvaatimus ajoneuvon siirtokustannusten korvauspäätöksestä"/>
    <m/>
    <x v="303"/>
    <x v="4"/>
    <x v="5"/>
    <m/>
    <m/>
    <m/>
    <s v="Laki pysäköinninvalvonnasta (727/2011)"/>
    <x v="1"/>
    <s v="Uusimaa"/>
    <s v="yli 100 000"/>
  </r>
  <r>
    <s v="Palvelut"/>
    <s v="PLupaus_Helsinginkaupunki_2021.xlsx"/>
    <s v="Helsingin kaupunki"/>
    <s v="Pysäköintivirhemaksun eräpäivän siirtäminen"/>
    <s v="Asiakas voi hakea pysäköintivirhemaksun eräpäivän siirtämistä"/>
    <x v="303"/>
    <x v="4"/>
    <x v="5"/>
    <m/>
    <s v="Myös luonnollisille henkilöille"/>
    <m/>
    <s v="Laki pysäköinninvalvonnasta (727/2011)"/>
    <x v="1"/>
    <s v="Uusimaa"/>
    <s v="yli 100 000"/>
  </r>
  <r>
    <s v="Palvelut"/>
    <s v="PLupaus_Helsinginkaupunki_2021.xlsx"/>
    <s v="Helsingin kaupunki"/>
    <s v="Pysäköintivirhemaksun oikaisuvaatimus"/>
    <s v="Asiakas voi hakea pysäköintivirhemaksuun oikaisua"/>
    <x v="303"/>
    <x v="4"/>
    <x v="5"/>
    <m/>
    <m/>
    <m/>
    <s v="Tieliikennelaki (267/1981)"/>
    <x v="1"/>
    <s v="Uusimaa"/>
    <s v="yli 100 000"/>
  </r>
  <r>
    <s v="Palvelut"/>
    <s v="palvelulupaus - elinkeinotoimintaa harjoittaville - VM - kysely.xlsx"/>
    <s v="Raision kaupunki"/>
    <s v="Päivähoitohakemukset"/>
    <s v="Haku päivähoitoon, E-asiointi"/>
    <x v="773"/>
    <x v="4"/>
    <x v="5"/>
    <m/>
    <s v="Myös luonnollisille henkilöille"/>
    <m/>
    <m/>
    <x v="1"/>
    <s v="Varsinais-Suomi"/>
    <s v="20 001 - 40 000"/>
  </r>
  <r>
    <s v="Palvelut"/>
    <s v="PLupaus_Helsinginkaupunki_2021.xlsx"/>
    <s v="Helsingin kaupunki"/>
    <s v="Päiväkotien, koulujen ja hoitolaitosten terveellisyys"/>
    <s v="Julkisten tilojen, kuten päiväkotien, koulujen, oppilaitosten ja muiden vastaavien oleskelutilojen, terveydellisten olojen valvonta kuuluu kaupunkiympäristön toimialan ympäristöterveysyksikön tehtäviin."/>
    <x v="774"/>
    <x v="4"/>
    <x v="5"/>
    <m/>
    <m/>
    <m/>
    <s v="Terveydensuojelulaki (763/1994)"/>
    <x v="1"/>
    <s v="Uusimaa"/>
    <s v="yli 100 000"/>
  </r>
  <r>
    <s v="Palvelut"/>
    <s v="Plupaus_Kuopio_2021.xlsx"/>
    <s v="Kuopion kaupunki"/>
    <s v="Rajan näyttö"/>
    <s v="Rajan näyttö on epävirallinen tontin rajojen osoitus asemakaava-alueella."/>
    <x v="775"/>
    <x v="4"/>
    <x v="2"/>
    <s v="Q4/2022"/>
    <s v="Myös luonnollisille henkilöille"/>
    <s v="Ei tarvetta digitoteutukselle. Vaatii keskustelua asiakkaan ja viranomaisen välillä. Tapauksia on vähäinen määrä."/>
    <m/>
    <x v="1"/>
    <s v="Pohjois-Savo"/>
    <s v="yli 100 000"/>
  </r>
  <r>
    <s v="Palvelut"/>
    <s v="Plupaus_Kuopio_2021.xlsx"/>
    <s v="Kuopion kaupunki"/>
    <s v="Rajankäynti asemakaava-alueella"/>
    <s v="Rajankäynti on virallinen kiinteistötoimitus rajojen määräämiseksi, josta tehdään merkintä kiinteistörekisteriin."/>
    <x v="776"/>
    <x v="4"/>
    <x v="2"/>
    <s v="Q4/2022"/>
    <s v="Myös luonnollisille henkilöille"/>
    <s v="Ei tarvetta digitoteutukselle. Hakemuksia tulee noin 1-2 kpl / vuosi."/>
    <s v="Kiinteistönmuodostamislaki (554/1995)"/>
    <x v="1"/>
    <s v="Pohjois-Savo"/>
    <s v="yli 100 000"/>
  </r>
  <r>
    <s v="Palvelut"/>
    <s v="PIR TET Vastaus YritysDigi.xlsx"/>
    <s v="Pirkanmaan TE-toimisto"/>
    <s v="Starttirahan myöntäminen"/>
    <s v="Starttiraha edistää uutta yritystoimintaa ja työllistymistä. Se turvaa yrittäjän toimeentulon siltä ajalta, jonka yritystoiminnan käynnistys ja vakiinnuttaminen arviolta kestää – kuitenkin enintään 12 kuukauden ajan. Starttiraha on peruspäivärahan suuruinen (33,78 € /päivä) ja sitä maksetaan enintään viideltä päivältä kalenteriviikossa. -Ts. Starttiraha on yrittäjälle tarjottava tuki, jonka tarkoitus on edistää uutta yritystoimintaa ja työllistymistä. Tuki turvaa yrittäjän toimeentulon siltä ajalta, jonka yritystoiminnan käynnistys ja vakiinnuttaminen arviolta kestää."/>
    <x v="777"/>
    <x v="6"/>
    <x v="6"/>
    <m/>
    <s v="Myös luonnollisille henkilöille"/>
    <m/>
    <m/>
    <x v="0"/>
    <s v="Työ- ja elinkeinoministeriö"/>
    <s v=""/>
  </r>
  <r>
    <s v="Palvelut"/>
    <s v="Plupaus_2021_Sosiaali- ja terveysmnist.xlsx"/>
    <s v="Sosiaali- ja terveysministeriö"/>
    <s v="STEAn avustusten hakeminen"/>
    <s v="STM:n Sosiaali- ja terveysjärjestöjen avustuskeskus (STEA) myöntää avustuksia sosiaali- ja terveysalan yleishyödyllisille yhdistyksille, yhteisöille ja säätiöille. Avustuksia ei voi hakea elinkeinotoimintaan. Avustusten hakeminen ja käsittely tapahtuu sähköisessä verkkoasioinnin palvelussa. Verkkoasiointi edellyttää rekisteröitymistä ja vahvaa tunnistautumista. Toimijan verkkosasioinnin pääkäyttäjät voivat hallinnoida toimijan käyttäjäoikeuksia asioinnissa. Asiointi voidaan käynnistää sähköisessä verkkosioinnin palvelussa."/>
    <x v="778"/>
    <x v="6"/>
    <x v="6"/>
    <m/>
    <s v="Vain elinkeinotoimintaa harjoittaville"/>
    <m/>
    <s v="Valtionavustuslaki (688/2001)"/>
    <x v="0"/>
    <s v="Sosiaali- ja terveysministeriö"/>
    <s v=""/>
  </r>
  <r>
    <s v="Palvelut"/>
    <s v="Plupaus_2021_Sosiaali- ja terveysmnist.xlsx"/>
    <s v="Sosiaali- ja terveysministeriö"/>
    <s v="STM:n valtionavustuksien hakeminen"/>
    <s v="STM valtionavustuksia myönnetään julkisen hallinnon toimijoille ja yleishyödyllisille yhteisöille. Elinkeinonharjoittajat ja yritykset voivat toimia hankkeissa osatoteuttajina. Avustuksia ei voi hakea elinkeinotoimintaan. Valtionavustusten haku, ohjeet ja sähköisesti täytettävät lomakkeet julkaistaan STM:n verkkosivuilla. Hakemus liitteineen toimitetaan sähköpostitse ja mahdolliset lisätietopyynnöt ja täydennykset voidaan toimittaa sähköpostitse."/>
    <x v="779"/>
    <x v="6"/>
    <x v="2"/>
    <m/>
    <s v="Vain elinkeinotoimintaa harjoittaville"/>
    <m/>
    <s v="Valtionavustuslaki (688/2001)"/>
    <x v="0"/>
    <s v="Sosiaali- ja terveysministeriö"/>
    <s v=""/>
  </r>
  <r>
    <s v="Palvelut"/>
    <s v="PLupaus_Helsinginkaupunki_2021.xlsx"/>
    <s v="Helsingin kaupunki"/>
    <s v="Pohja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x v="304"/>
    <x v="4"/>
    <x v="2"/>
    <m/>
    <s v="Myös luonnollisille henkilöille"/>
    <m/>
    <s v="Maankäyttö- ja rakennuslaki (132/1999)"/>
    <x v="1"/>
    <s v="Uusimaa"/>
    <s v="yli 100 000"/>
  </r>
  <r>
    <s v="Palvelut"/>
    <s v="Traficom_Digipalvelulupaus_2021.XLSX"/>
    <s v="Liikenne- ja viestintävirasto TRAFICOM"/>
    <s v="Suomalaiset merikartat"/>
    <s v="Luettelo Suomen ajantasaisista merikarttojen editioista ja painoksista."/>
    <x v="780"/>
    <x v="3"/>
    <x v="0"/>
    <s v="Myöhemmin"/>
    <s v="Myös luonnollisille henkilöille"/>
    <s v="Yleinen taloudellinen tilanne"/>
    <m/>
    <x v="0"/>
    <s v="Liikenne- ja viestintäministeriö"/>
    <s v=""/>
  </r>
  <r>
    <s v="Palvelut"/>
    <s v="SLHK-Palvelulupaus2021.xlsx"/>
    <s v="Suomenlinnan hoitokunta"/>
    <s v="Suomenlinna Atlas"/>
    <s v="Suomenlinnan paikka-, kartta- ja rakennustiedot ovat löydettävissä samasta portaalista"/>
    <x v="781"/>
    <x v="4"/>
    <x v="3"/>
    <s v="Myöhemmin"/>
    <s v="Myös luonnollisille henkilöille"/>
    <s v="Kustannukset, ohjelmistot"/>
    <m/>
    <x v="0"/>
    <s v="Opetus- ja kulttuuriministeriö"/>
    <s v=""/>
  </r>
  <r>
    <s v="Palvelut"/>
    <s v="SLHK-Palvelulupaus2021.xlsx"/>
    <s v="Suomenlinnan hoitokunta"/>
    <s v="Suomenlinna Extranet"/>
    <s v="Palveluntarjoajille (erityisesti matkailupalvelut) tarkoitettu asiointikanava sisältäen ohje- ja tietopankki- sekä viestintäominaisuuksia."/>
    <x v="782"/>
    <x v="3"/>
    <x v="5"/>
    <m/>
    <s v="Vain elinkeinotoimintaa harjoittaville"/>
    <m/>
    <m/>
    <x v="0"/>
    <s v="Opetus- ja kulttuuriministeriö"/>
    <s v=""/>
  </r>
  <r>
    <s v="Palvelut"/>
    <s v="SLHK-Palvelulupaus2021.xlsx"/>
    <s v="Suomenlinnan hoitokunta"/>
    <s v="Verkkosivustot"/>
    <s v="Esittelyt Suomenlinnan alueesta ja toimijoista"/>
    <x v="783"/>
    <x v="3"/>
    <x v="7"/>
    <m/>
    <s v="Myös luonnollisille henkilöille"/>
    <m/>
    <m/>
    <x v="0"/>
    <s v="Opetus- ja kulttuuriministeriö"/>
    <s v=""/>
  </r>
  <r>
    <s v="Palvelut"/>
    <s v="SLHK-Palvelulupaus2021.xlsx"/>
    <s v="Suomenlinnan hoitokunta"/>
    <s v="Suomenlinnan digiopas"/>
    <s v="Suomenlinnan kävijöiden opastaminen"/>
    <x v="784"/>
    <x v="3"/>
    <x v="5"/>
    <m/>
    <s v="Myös luonnollisille henkilöille"/>
    <m/>
    <m/>
    <x v="0"/>
    <s v="Opetus- ja kulttuuriministeriö"/>
    <s v=""/>
  </r>
  <r>
    <s v="Palvelut"/>
    <s v="Plupaus_2021_Tukes.xlsx"/>
    <s v="Turvallisuus- ja kemikaalivirasto (Tukes)"/>
    <s v="Suomi.fi Viestien vastaanotto"/>
    <s v="Kirjaamo vastaanottaa mm. omien tietojen tarkastamis- ja tietopyyntöä koskevat suomi.fi viestit"/>
    <x v="785"/>
    <x v="4"/>
    <x v="5"/>
    <m/>
    <s v="Myös luonnollisille henkilöille"/>
    <m/>
    <m/>
    <x v="0"/>
    <s v="Työ- ja elinkeinoministeriö"/>
    <s v=""/>
  </r>
  <r>
    <s v="Palvelut"/>
    <s v="Plupaus_2021_Kansaneläkelaitos.xlsx"/>
    <s v="Kansaneläkelaitos"/>
    <s v="Suorakorvaussopimusten solmiminen"/>
    <s v="Palveluntuottajien kanssa voitaisiin solmia sähköisesti suorakorvaus- ja valtakirjasopimukset."/>
    <x v="786"/>
    <x v="4"/>
    <x v="3"/>
    <m/>
    <s v="Vain elinkeinotoimintaa harjoittaville"/>
    <m/>
    <m/>
    <x v="0"/>
    <s v="Eduskunta"/>
    <s v=""/>
  </r>
  <r>
    <s v="Palvelut"/>
    <s v="Plupaus_2021_Kansaneläkelaitos.xlsx"/>
    <s v="Kansaneläkelaitos"/>
    <s v="Suorakorvaustietojen kyselypalvelu apteekeille"/>
    <s v="Apteekki hakee asiakkaan suorakorvaus- ja maksusitoumustiedot Kelan Suorakorvaustietojen kyselypalvelusta."/>
    <x v="787"/>
    <x v="6"/>
    <x v="7"/>
    <m/>
    <s v="Vain elinkeinotoimintaa harjoittaville"/>
    <m/>
    <m/>
    <x v="0"/>
    <s v="Eduskunta"/>
    <s v=""/>
  </r>
  <r>
    <s v="Palvelut"/>
    <s v="Plupaus_2021_Kansaneläkelaitos.xlsx"/>
    <s v="Kansaneläkelaitos"/>
    <s v="Suorakorvaustietojen kyselypalvelu taksien tilausvälityskeskuksille"/>
    <s v="Taksien tilausvälityskeskukset hakevat kyselyllä tiedot asiakkaan suorakorvausoikaudesta sekä muita tarvittavia tietoja, kuten tiedon matkakaton täyttymisestä sekä vakiotaksioikeudesta."/>
    <x v="788"/>
    <x v="6"/>
    <x v="3"/>
    <s v="Q1/2022"/>
    <s v="Vain elinkeinotoimintaa harjoittaville"/>
    <m/>
    <m/>
    <x v="0"/>
    <s v="Eduskunta"/>
    <s v=""/>
  </r>
  <r>
    <s v="Palvelut"/>
    <s v="Plupaus_BusinessFinland_2021.xlsx"/>
    <s v="Business Finland"/>
    <s v="Sustainable Travel Finland"/>
    <s v="Matkailuyrityksille ja -alueille tarkoitetun Sustainable Travel Finland -ohjelman verkkoalusta, jonka avulla  suoritetaan Sustainable Travel Finland –merkki."/>
    <x v="789"/>
    <x v="5"/>
    <x v="2"/>
    <s v="Q4/2022"/>
    <s v="Vain elinkeinotoimintaa harjoittaville"/>
    <s v="Master tiedon hallinta, julkiset hankinnat"/>
    <m/>
    <x v="0"/>
    <s v="Työ- ja elinkeinoministeriö"/>
    <s v=""/>
  </r>
  <r>
    <s v="Palvelut"/>
    <s v="Plupaus_2021_Tukes.xlsx"/>
    <s v="Turvallisuus- ja kemikaalivirasto (Tukes)"/>
    <s v="Sähkö- ja hissiurakointi-ilmoitukset"/>
    <s v="Sähkö- ja hissialan toiminnanharjoittajien ilmoitus toiminnan aloituksesta, vastuuhenkilöstä ja toimintaan liittyvistä muutoksista"/>
    <x v="790"/>
    <x v="1"/>
    <x v="5"/>
    <m/>
    <s v="Vain elinkeinotoimintaa harjoittaville"/>
    <m/>
    <m/>
    <x v="0"/>
    <s v="Työ- ja elinkeinoministeriö"/>
    <s v=""/>
  </r>
  <r>
    <s v="Palvelut"/>
    <s v="SLHK-Palvelulupaus2021.xlsx"/>
    <s v="Suomenlinnan hoitokunta"/>
    <s v="Sähköinen allekirjoitus"/>
    <s v="Sopimukset sekä yrityksille että yksityisille. Päätösasiakirjat"/>
    <x v="791"/>
    <x v="4"/>
    <x v="3"/>
    <s v="Q4/2022"/>
    <s v="Myös luonnollisille henkilöille"/>
    <s v="Järjestelmähaasteet, ohjelmapäivitys tarvitaan"/>
    <m/>
    <x v="0"/>
    <s v="Opetus- ja kulttuuriministeriö"/>
    <s v=""/>
  </r>
  <r>
    <s v="Palvelut"/>
    <s v="Plupaus_2021_Patentti- ja rekisterihal.xlsx"/>
    <s v="Patentti- ja rekisterihallitus (PRH)"/>
    <s v="Sähköinen ilmoitus yhdistysrekisteriin"/>
    <s v="Yhdistyksen perustamisen ja muutosten ilmoittaminen sähköisesti"/>
    <x v="792"/>
    <x v="1"/>
    <x v="5"/>
    <m/>
    <s v="Myös luonnollisille henkilöille"/>
    <s v="Asiointitiedot siirtyvät rakenteisina ja automaattisesti yhdistysrekisterin sähköiseen käsittely- ja tietopalvelujärjestelmään. Osa asiointiprosesseista käsittely- ja päätösvaiheineen on automatisoitu, esim. osoite- ja yhteystietojen muutos.  Asiointiin liittyvät asiakirjat ja päätökset välittyvät asiakkaalle suoraan asiointipalveluun."/>
    <m/>
    <x v="0"/>
    <s v="Työ- ja elinkeinoministeriö"/>
    <s v=""/>
  </r>
  <r>
    <s v="Palvelut"/>
    <s v="Plupaus_2021_Patentti- ja rekisterihal.xlsx"/>
    <s v="Patentti- ja rekisterihallitus (PRH)"/>
    <s v="Sähköinen mallioikeushakemus"/>
    <s v="Mallioikeuden hakeminen sähköisesti"/>
    <x v="793"/>
    <x v="0"/>
    <x v="5"/>
    <m/>
    <s v="Myös luonnollisille henkilöille"/>
    <s v="Päätöksiä ei toimiteta vielä sähköisesti, tavoiteaikataulu 12/2023"/>
    <m/>
    <x v="0"/>
    <s v="Työ- ja elinkeinoministeriö"/>
    <s v=""/>
  </r>
  <r>
    <s v="Palvelut"/>
    <s v="Plupaus_2021_Patentti- ja rekisterihal.xlsx"/>
    <s v="Patentti- ja rekisterihallitus (PRH)"/>
    <s v="Sähköinen patenttihakemus"/>
    <s v="Patentin hakeminen sähköisesti"/>
    <x v="794"/>
    <x v="0"/>
    <x v="5"/>
    <m/>
    <s v="Myös luonnollisille henkilöille"/>
    <s v="Päätöksiä ei toimiteta vielä sähköisesti, tavoiteaikataulu 12/2024"/>
    <m/>
    <x v="0"/>
    <s v="Työ- ja elinkeinoministeriö"/>
    <s v=""/>
  </r>
  <r>
    <s v="Palvelut"/>
    <s v="PLupaus_Helsinginkaupunki_2021.xlsx"/>
    <s v="Helsingin kaupunki"/>
    <s v="Ilmanvaihto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x v="304"/>
    <x v="4"/>
    <x v="2"/>
    <m/>
    <m/>
    <m/>
    <s v="Maankäyttö- ja rakennuslaki (132/1999)"/>
    <x v="1"/>
    <s v="Uusimaa"/>
    <s v="yli 100 000"/>
  </r>
  <r>
    <s v="Palvelut"/>
    <s v="Plupaus_THL_2021.xlsx"/>
    <s v="Terveyden ja hyvinvoinnin laitos (THL)"/>
    <s v="Sähköinen tartuntatauti-ilmoitus"/>
    <s v="Lääkäri ja/tai laboratorio voi tehdä tartuntatauti-ilmoituksen tai tartuntatautiepäilyilmoituksen täysin sähköisesti Terveyden ja hyvinvoinnin laitokselle."/>
    <x v="795"/>
    <x v="1"/>
    <x v="5"/>
    <m/>
    <s v="Myös luonnollisille henkilöille"/>
    <m/>
    <m/>
    <x v="0"/>
    <s v="Sosiaali- ja terveysministeriö"/>
    <s v=""/>
  </r>
  <r>
    <s v="Palvelut"/>
    <s v="Plupaus_2021_Patentti- ja rekisterihal.xlsx"/>
    <s v="Patentti- ja rekisterihallitus (PRH)"/>
    <s v="Sähköinen tavaramerkkihakemus"/>
    <s v="Tavaramerkin hakeminen sähköisesti"/>
    <x v="796"/>
    <x v="0"/>
    <x v="5"/>
    <m/>
    <s v="Myös luonnollisille henkilöille"/>
    <s v="Päätöksiä ei toimiteta vielä sähköisesti, tavoiteaikataulu 12/2021"/>
    <m/>
    <x v="0"/>
    <s v="Työ- ja elinkeinoministeriö"/>
    <s v=""/>
  </r>
  <r>
    <s v="Palvelut"/>
    <s v="PLupaus_Helsinginkaupunki_2021.xlsx"/>
    <s v="Helsingin kaupunki"/>
    <s v="Kiinteistön vesi- ja viemärilaitteisto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x v="304"/>
    <x v="4"/>
    <x v="2"/>
    <m/>
    <m/>
    <m/>
    <s v="Maankäyttö- ja rakennuslaki (132/1999)"/>
    <x v="1"/>
    <s v="Uusimaa"/>
    <s v="yli 100 000"/>
  </r>
  <r>
    <s v="Palvelut"/>
    <s v="Plupaus_2021_Tukes.xlsx"/>
    <s v="Turvallisuus- ja kemikaalivirasto (Tukes)"/>
    <s v="Sähkölaitteistorekisteri-ilmoitukset"/>
    <s v="Sähkölaitteiston haltijan ilmoitus uudesta laitteistosta, vastuuhenkilöstä tai muutoksista laitteistoon liittyen"/>
    <x v="797"/>
    <x v="1"/>
    <x v="5"/>
    <m/>
    <s v="Vain elinkeinotoimintaa harjoittaville"/>
    <m/>
    <m/>
    <x v="0"/>
    <s v="Työ- ja elinkeinoministeriö"/>
    <s v=""/>
  </r>
  <r>
    <s v="Palvelut"/>
    <s v="Plupaus_Säteilyturvakeskus_2021_xlsx.XLSX"/>
    <s v="Säteilyturvakeskus"/>
    <s v="Säteilytoiminnan lupa-asioiden hoitaminen"/>
    <s v="Lomakkeilla voi hakea uutta turvallisuuslupaa, hakea turvallisuusluvan muutosta tai ilmoittaa toiminnan muutoksesta. Palvelussa hyödynnetään suomi.fi-valtuuksia (yrityksen puolesta asioiminen)."/>
    <x v="798"/>
    <x v="0"/>
    <x v="5"/>
    <m/>
    <s v="Vain elinkeinotoimintaa harjoittaville"/>
    <m/>
    <m/>
    <x v="0"/>
    <s v="Sosiaali- ja terveysministeriö"/>
    <s v=""/>
  </r>
  <r>
    <s v="Palvelut"/>
    <s v="Plupaus_Säteilyturvakeskus_2021_xlsx.XLSX"/>
    <s v="Säteilyturvakeskus"/>
    <s v="Säteilyturvallisuusvastaavan ja säteilyturvallisuusasiantuntijan ammattipätevyyden hakeminen"/>
    <s v="Luvan hakeminen koulutusorganisaatiolle järjestämään säteilyturvallisuusvastaavan (STV) säteilysuojelukoulutusta. Hakemus oikeudeksi toimia säteilyturvallisuusasiantuntijana"/>
    <x v="799"/>
    <x v="0"/>
    <x v="0"/>
    <s v="Q1/2022"/>
    <s v="Vain elinkeinotoimintaa harjoittaville"/>
    <m/>
    <m/>
    <x v="0"/>
    <s v="Sosiaali- ja terveysministeriö"/>
    <s v=""/>
  </r>
  <r>
    <s v="Palvelut"/>
    <s v="Plupaus_2021_Tulli.xlsx"/>
    <s v="Tulli"/>
    <s v="Säännöllistä alusliikennettä koskeva lupa"/>
    <s v="Lupa myönnetään tavaraa unionin tullialueen satamien välillä säännöllisesti kuljettavalle varustamolle."/>
    <x v="800"/>
    <x v="0"/>
    <x v="1"/>
    <m/>
    <s v="Vain elinkeinotoimintaa harjoittaville"/>
    <m/>
    <m/>
    <x v="0"/>
    <s v="Valtiovarainministeriö"/>
    <s v=""/>
  </r>
  <r>
    <s v="Palvelut"/>
    <s v="Plupaus_2021_Patentti- ja rekisterihal.xlsx"/>
    <s v="Patentti- ja rekisterihallitus (PRH)"/>
    <s v="Säätiörekisterin paperiasiointi (Y-lomakkeet)"/>
    <s v="Paperilomakkeilla tietojen ilmoittaminen säätiörekisteriin."/>
    <x v="801"/>
    <x v="1"/>
    <x v="0"/>
    <s v="Myöhemmin"/>
    <s v="Myös luonnollisille henkilöille"/>
    <s v="Säätiöiden sähköistä asiointia ei ole suunniteltu säätiöiden vähäisen määrän ja rekisterin tulokertymän vuoksi."/>
    <m/>
    <x v="0"/>
    <s v="Työ- ja elinkeinoministeriö"/>
    <s v=""/>
  </r>
  <r>
    <s v="Palvelut"/>
    <s v="Plupaus_2021_Tulli.xlsx"/>
    <s v="Tulli"/>
    <s v="T2L- ja T2LF-lomakkeiden vahvistaminen (unioniaseman vahvistaminen)"/>
    <s v="Lähtöpaikan Tulli vahvistaa tavaran unioniaseman Tullille esitettävälle dokumentille."/>
    <x v="802"/>
    <x v="1"/>
    <x v="3"/>
    <s v="Myöhemmin"/>
    <s v="Vain elinkeinotoimintaa harjoittaville"/>
    <m/>
    <m/>
    <x v="0"/>
    <s v="Valtiovarainministeriö"/>
    <s v=""/>
  </r>
  <r>
    <s v="Palvelut"/>
    <s v="Traficom_Digipalvelulupaus_2021.XLSX"/>
    <s v="Liikenne- ja viestintävirasto TRAFICOM"/>
    <s v="Taksamittarin asennus ja korjaus"/>
    <s v="Taksamittarin asennus ja korjaus -lupahakemus."/>
    <x v="803"/>
    <x v="0"/>
    <x v="2"/>
    <s v="Myöhemmin"/>
    <s v="Vain elinkeinotoimintaa harjoittaville"/>
    <s v="Yleinen taloudellinen tilanne"/>
    <m/>
    <x v="0"/>
    <s v="Liikenne- ja viestintäministeriö"/>
    <s v=""/>
  </r>
  <r>
    <s v="Palvelut"/>
    <s v="Traficom_Digipalvelulupaus_2021.XLSX"/>
    <s v="Liikenne- ja viestintävirasto TRAFICOM"/>
    <s v="Taksiliikenneluvan hakeminen sekä lupaan liittyvistä muutoksista ilmoittaminen"/>
    <s v="Palvelussa haetaan taksiliikennelupaa, joka oikeuttaa taksiliikenteen harjoittamiseen. Lisäksi luvanhaltijat voivat palvelussa ilmoittaa lupaan liittyvistä muutoksista."/>
    <x v="804"/>
    <x v="0"/>
    <x v="2"/>
    <s v="Myöhemmin"/>
    <s v="Myös luonnollisille henkilöille"/>
    <s v="Yleinen taloudellinen tilanne"/>
    <m/>
    <x v="0"/>
    <s v="Liikenne- ja viestintäministeriö"/>
    <s v=""/>
  </r>
  <r>
    <s v="Palvelut"/>
    <s v="Plupaus_2021_Kansaneläkelaitos.xlsx"/>
    <s v="Kansaneläkelaitos"/>
    <s v="Taksimatkojen sähköiset suorakorvaustilitykset"/>
    <s v="Taksien maksuliikenteen hoitajat (esim. tilausvälityskeskus) lähettävät Kelaan tilityshakemukset sähköisesti ja saavat palautesanomat sekä tilitysilmoitukset."/>
    <x v="805"/>
    <x v="6"/>
    <x v="1"/>
    <m/>
    <s v="Vain elinkeinotoimintaa harjoittaville"/>
    <m/>
    <m/>
    <x v="0"/>
    <s v="Eduskunta"/>
    <s v=""/>
  </r>
  <r>
    <s v="Palvelut"/>
    <s v="Plupaus_2021_Tukes.xlsx"/>
    <s v="Turvallisuus- ja kemikaalivirasto (Tukes)"/>
    <s v="Talouden toimijan ilmoitus/selvitys vaarallisesta tavarasta tai palvelusta"/>
    <m/>
    <x v="806"/>
    <x v="1"/>
    <x v="2"/>
    <s v="Myöhemmin"/>
    <s v="Vain elinkeinotoimintaa harjoittaville"/>
    <s v="Henkilö- ja raharesurssit. Huomioidaan jatkotyössä komission ylläpitämä Business Gateway https://webgate.ec.europa.eu/gpsd/ jolla yritykset voi tehdä ilmoituksen kootusti kaikkien jäsenvaltioiden viranomaisille."/>
    <m/>
    <x v="0"/>
    <s v="Työ- ja elinkeinoministeriö"/>
    <s v=""/>
  </r>
  <r>
    <s v="Palvelut"/>
    <s v="PLupaus_Valvira_2021.xlsx"/>
    <s v="Valvira"/>
    <s v="Talous- ja allasvesiosaajien testaajalupa"/>
    <s v="Valvira hyväksyy hakemuksesta talous- ja/tai allasvesiosaamisen testaajiksi terveydensuojelulain mukaiset kelpoisuusehdot täyttävät hakijat."/>
    <x v="807"/>
    <x v="0"/>
    <x v="3"/>
    <s v="Q1/2022"/>
    <s v="Myös luonnollisille henkilöille"/>
    <m/>
    <m/>
    <x v="0"/>
    <s v="Sosiaali- ja terveysministeriö"/>
    <s v=""/>
  </r>
  <r>
    <s v="Palvelut"/>
    <s v="Plupaus_Säteilyturvakeskus_2021_xlsx.XLSX"/>
    <s v="Säteilyturvakeskus"/>
    <s v="Talousveden radioaktiivisuuden valvontaan liittyvät ilmoitukset"/>
    <s v="STUK toimii talousveden radioaktiivisuuden valvonnassa asiantuntijatahona, joka neuvoo kunnan terveydensuojeluviranomaista tarvittaessa."/>
    <x v="808"/>
    <x v="1"/>
    <x v="2"/>
    <s v="Myöhemmin"/>
    <s v="Vain elinkeinotoimintaa harjoittaville"/>
    <m/>
    <m/>
    <x v="0"/>
    <s v="Sosiaali- ja terveysministeriö"/>
    <s v=""/>
  </r>
  <r>
    <s v="Palvelut"/>
    <s v="PLupaus_Helsinginkaupunki_2021.xlsx"/>
    <s v="Helsingin kaupunki"/>
    <s v="Loppukatselmus ja osittainen loppukatselmus"/>
    <s v="Rakennuksen tai sen osan saa ottaa käyttöön, kun vaaditut katselmukset on toimitettu, tarkastukset on suoritettu, ja kun se on hyväksytty käyttöön loppukatselmuksessa."/>
    <x v="304"/>
    <x v="4"/>
    <x v="2"/>
    <m/>
    <m/>
    <m/>
    <s v="Maankäyttö- ja rakennuslaki (132/1999)"/>
    <x v="1"/>
    <s v="Uusimaa"/>
    <s v="yli 100 000"/>
  </r>
  <r>
    <s v="Palvelut"/>
    <s v="PLupaus_Helsinginkaupunki_2021.xlsx"/>
    <s v="Helsingin kaupunki"/>
    <s v="Rakenne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x v="304"/>
    <x v="4"/>
    <x v="2"/>
    <m/>
    <m/>
    <m/>
    <s v="Maankäyttö- ja rakennuslaki (132/1999)"/>
    <x v="1"/>
    <s v="Uusimaa"/>
    <s v="yli 100 000"/>
  </r>
  <r>
    <s v="Palvelut"/>
    <s v="PLupaus_Helsinginkaupunki_2021.xlsx"/>
    <s v="Helsingin kaupunki"/>
    <s v="Rakennustyömaan katselmukset"/>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x v="304"/>
    <x v="4"/>
    <x v="2"/>
    <m/>
    <m/>
    <m/>
    <s v="Maankäyttö- ja rakennuslaki (132/1999)"/>
    <x v="1"/>
    <s v="Uusimaa"/>
    <s v="yli 100 000"/>
  </r>
  <r>
    <s v="Palvelut"/>
    <s v="PLupaus_Helsinginkaupunki_2021.xlsx"/>
    <s v="Helsingin kaupunki"/>
    <s v="Tee valvontapyyntö: tontit ja rakennukset"/>
    <m/>
    <x v="304"/>
    <x v="4"/>
    <x v="2"/>
    <m/>
    <m/>
    <m/>
    <s v="Maankäyttö- ja rakennuslaki (132/1999)"/>
    <x v="1"/>
    <s v="Uusimaa"/>
    <s v="yli 100 000"/>
  </r>
  <r>
    <s v="Palvelut"/>
    <s v="PLupaus_Helsinginkaupunki_2021.xlsx"/>
    <s v="Helsingin kaupunki"/>
    <s v="Rakennuksen maastoon merkintä"/>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x v="304"/>
    <x v="4"/>
    <x v="3"/>
    <m/>
    <m/>
    <m/>
    <s v="Maankäyttö- ja rakennuslaki (132/1999)"/>
    <x v="1"/>
    <s v="Uusimaa"/>
    <s v="yli 100 000"/>
  </r>
  <r>
    <s v="Palvelut"/>
    <s v="PLupaus_Helsinginkaupunki_2021.xlsx"/>
    <s v="Helsingin kaupunki"/>
    <s v="Rakennuspiirustusten myyntipalvelu"/>
    <s v="Helsingin rakennusvalvonta arkistoi Helsingin rakennushankkeisiin liittyviä piirustuksia ja lupa-asiakirjoja. Niihin voi tutustua kaupunkiympäristön asiakaspalvelun arkistossa sekä niistä voi ostaa kopioita arkistosta tai sähköisestä Lupapiste Kaupasta."/>
    <x v="809"/>
    <x v="4"/>
    <x v="4"/>
    <m/>
    <s v="Myös luonnollisille henkilöille"/>
    <m/>
    <s v="Maankäyttö- ja rakennuslaki (132/1999)"/>
    <x v="1"/>
    <s v="Uusimaa"/>
    <s v="yli 100 000"/>
  </r>
  <r>
    <s v="Palvelut"/>
    <s v="Plupaus_2021_Turun kaupunki.xlsx"/>
    <s v="Turun kaupunki"/>
    <s v="Rakennuspiirustukset"/>
    <s v="Rakennuspiirustusten myynti asiakkaille"/>
    <x v="809"/>
    <x v="4"/>
    <x v="6"/>
    <m/>
    <s v="Myös luonnollisille henkilöille"/>
    <s v="Uusi automatisoidumpi piirustusten selailu- ja myyntipalvelu on kilpailutusvaiheessa."/>
    <s v="Maankäyttö- ja rakennuslaki (132/1999)"/>
    <x v="1"/>
    <s v="Varsinais-Suomi"/>
    <s v="yli 100 000"/>
  </r>
  <r>
    <s v="Palvelut"/>
    <s v="Plupaus_2021_Turun kaupunki.xlsx"/>
    <s v="Turun kaupunki"/>
    <s v="Rakennuslupa- ja suunnittelukarttaaineistot"/>
    <s v="Kartta-, ilmakuva- ja maanpintamalliaineistot esimerkiksi suunnittelutöiden lähtöaineistoksi"/>
    <x v="809"/>
    <x v="4"/>
    <x v="6"/>
    <m/>
    <s v="Myös luonnollisille henkilöille"/>
    <m/>
    <s v="Maankäyttö- ja rakennuslaki (132/1999)"/>
    <x v="1"/>
    <s v="Varsinais-Suomi"/>
    <s v="yli 100 000"/>
  </r>
  <r>
    <s v="Palvelut"/>
    <s v="Plupaus_2021_Utajärven kunta.xlsx"/>
    <s v="Utajärven kunta"/>
    <s v="Rakennusvalvonnan arkistopalvelut"/>
    <s v="Rakennusvalvonnan arkisto on tietovarasto, jonka asiakirjat ovat julkisia. Rakennusvalvonnan arkisto sisältää luvanvaraisten rakennushankkeiden lupapäätökset liitteineen. Lisäksi arkistosta löytyvät mm. loppukatselmuspöytäkirjat ja energiatodistukset."/>
    <x v="809"/>
    <x v="4"/>
    <x v="0"/>
    <s v="Q1/2022"/>
    <s v="Myös luonnollisille henkilöille"/>
    <m/>
    <s v="Maankäyttö- ja rakennuslaki (132/1999)"/>
    <x v="1"/>
    <s v="Pohjois-Pohjanmaa"/>
    <s v="alle 6001"/>
  </r>
  <r>
    <s v="Palvelut"/>
    <s v="PLupaus_Helsinginkaupunki_2021.xlsx"/>
    <s v="Helsingin kaupunki"/>
    <s v="Rakennusrasite- ja kiinteistön yhteisjärjestelypäätökset"/>
    <s v="Kiinteistöjen välisten oikeuksien perustaminen"/>
    <x v="307"/>
    <x v="4"/>
    <x v="0"/>
    <m/>
    <s v="Myös luonnollisille henkilöille"/>
    <m/>
    <s v="Maankäyttö- ja rakennuslaki (132/1999)"/>
    <x v="1"/>
    <s v="Uusimaa"/>
    <s v="yli 100 000"/>
  </r>
  <r>
    <s v="Palvelut"/>
    <s v="PLupaus_Helsinginkaupunki_2021.xlsx"/>
    <s v="Helsingin kaupunki"/>
    <s v="Rasitetoimitus"/>
    <s v="Tonttia varten voidaan perustaa rasite toisen tontin alueelle. Rasitteella tarkoitetaan pysyvää oikeutta esimerkiksi kulkuyhteyteen, ajoneuvojen pitämiseen ja vesi-, viemäri-, sähkö- tai muun johdon sijoittamiseen."/>
    <x v="307"/>
    <x v="4"/>
    <x v="2"/>
    <m/>
    <m/>
    <s v="Pieni volyymi"/>
    <s v="Maankäyttö- ja rakennuslaki (132/1999)"/>
    <x v="1"/>
    <s v="Uusimaa"/>
    <s v="yli 100 000"/>
  </r>
  <r>
    <s v="Palvelut"/>
    <s v="Plupaus_Kuopio_2021.xlsx"/>
    <s v="Kuopion kaupunki"/>
    <s v="Ranta-asemakaavoitukseen vaikuttaminen"/>
    <s v="Meren tai vesistön rantavyöhykkeelle ei yleensä saa rakentaa ilman ranta-asemakaavaa tai rakennusluvan perusteeksi kelpaavaa yleiskaavaa."/>
    <x v="810"/>
    <x v="4"/>
    <x v="3"/>
    <s v="Q4/2022"/>
    <s v="Myös luonnollisille henkilöille"/>
    <m/>
    <m/>
    <x v="1"/>
    <s v="Pohjois-Savo"/>
    <s v="yli 100 000"/>
  </r>
  <r>
    <s v="Palvelut"/>
    <s v="Plupaus_2021_Utajärven kunta.xlsx"/>
    <s v="Utajärven kunta"/>
    <s v="Ranta-asemakaavoitukseen vaikuttaminen"/>
    <s v="Maanomistaja voi tehdä ranta-asemakaavaa koskevan ehdotuksen laatimisesta omistamalleen ranta-alueelle. Ranta-alueita koskevasta kaavoituksesta vastaa kunta."/>
    <x v="810"/>
    <x v="4"/>
    <x v="3"/>
    <s v="Q2/2022"/>
    <s v="Myös luonnollisille henkilöille"/>
    <m/>
    <m/>
    <x v="1"/>
    <s v="Pohjois-Pohjanmaa"/>
    <s v="alle 6001"/>
  </r>
  <r>
    <s v="Palvelut"/>
    <s v="PLupaus_Helsinginkaupunki_2021.xlsx"/>
    <s v="Helsingin kaupunki"/>
    <s v="Siirtokehotustaulujen pystytyspöytäkirja"/>
    <m/>
    <x v="811"/>
    <x v="4"/>
    <x v="3"/>
    <m/>
    <m/>
    <m/>
    <s v="Laki ajoneuvojen siirtämisestä (1508/2019)"/>
    <x v="1"/>
    <s v="Uusimaa"/>
    <s v="yli 100 000"/>
  </r>
  <r>
    <s v="Palvelut"/>
    <s v="Plupaus_2021_Jyväskylän kaupunki_2021.xlsx"/>
    <s v="Jyväskylän kaupunki"/>
    <s v="SIV - DigiOne"/>
    <s v="Sivistystoimi mukana kansallisessa DigiOne-hankkeessa, jossa tavoitteena luoda digitaalinen palvelualusta ja ekosysteemi, johon erilaiset koulutuspalvelujen tuottajat voivat liittyä"/>
    <x v="812"/>
    <x v="4"/>
    <x v="1"/>
    <s v="Myöhemmin"/>
    <s v="Vain elinkeinotoimintaa harjoittaville"/>
    <m/>
    <m/>
    <x v="1"/>
    <s v="Keski-Suomi"/>
    <s v="yli 100 000"/>
  </r>
  <r>
    <s v="Palvelut"/>
    <s v="Plupaus_2021_Jyväskylän kaupunki_2021.xlsx"/>
    <s v="Jyväskylän kaupunki"/>
    <s v="SOTE - Kotihoidon mobiili- ja optimointi"/>
    <s v="Kotihoidon mobiilipalvelu sekä palvelujen optimointi"/>
    <x v="813"/>
    <x v="4"/>
    <x v="5"/>
    <m/>
    <s v="Myös luonnollisille henkilöille"/>
    <m/>
    <m/>
    <x v="1"/>
    <s v="Keski-Suomi"/>
    <s v="yli 100 000"/>
  </r>
  <r>
    <s v="Palvelut"/>
    <s v="Plupaus_2021_Paimion kaupunkin vastaus.xlsx"/>
    <s v="Paimion kaupunki"/>
    <s v="Sunpaimio-verkkosivu"/>
    <m/>
    <x v="814"/>
    <x v="4"/>
    <x v="2"/>
    <m/>
    <s v="Vain elinkeinotoimintaa harjoittaville"/>
    <s v="Tämä sivusto on hakemisto tyyppinen sivusto. Paimiossa on sen verran vähän yrityksiä, että webropol ilmoittautumisen jälkeen heidät tavataan kasvokkain. Digiastetta ei kannata tästä nostaa."/>
    <m/>
    <x v="1"/>
    <s v="Varsinais-Suomi"/>
    <s v="10 001 - 20 000"/>
  </r>
  <r>
    <s v="Palvelut"/>
    <s v="Plupaus_2021_Kirkkonummi.xlsx"/>
    <s v="Kirkkonummen kunta"/>
    <s v="Tapahtumakalenteri"/>
    <s v="Kirkkonummelaisille yrittäjille tarkoitetttu palvelu/ sähköinen markkinointikanava, jonne voi ilmoittaa tulevia tapahtumia sekä järjestäjän ja paikan."/>
    <x v="815"/>
    <x v="4"/>
    <x v="5"/>
    <m/>
    <s v="Myös luonnollisille henkilöille"/>
    <s v="Yrittäjien digiosaaminen"/>
    <m/>
    <x v="1"/>
    <s v="Uusimaa"/>
    <s v="20 001 - 40 000"/>
  </r>
  <r>
    <s v="Palvelut"/>
    <s v="Plupaus_2021_Rovaniemi (1).xlsx"/>
    <s v="Rovaniemen kaupunki"/>
    <s v="Arctic design week-tapahtumaan liittyvät palvelut yrityksille. Seminaaripäivien aikana voi kommunikoida applikaatioiden kautta."/>
    <s v="Mm. foorumit ja seminaarit, virtuaalinäyttelyiden tuottaminen"/>
    <x v="816"/>
    <x v="4"/>
    <x v="2"/>
    <s v="Myöhemmin"/>
    <s v="Myös luonnollisille henkilöille"/>
    <s v="Ei tarvetta vahvalle tunnistautumiselle."/>
    <m/>
    <x v="1"/>
    <s v="Lappi"/>
    <s v="40 001 - 100 000"/>
  </r>
  <r>
    <s v="Palvelut"/>
    <s v="PLupaus_Jämsä_2021.xlsx"/>
    <s v="Jämsän kaupunki"/>
    <s v="Tapahtumakalenteri"/>
    <s v="Asiakas täyttää sähköiseen lomakkeeseen järjestämänsä tapahtuman tiedot"/>
    <x v="817"/>
    <x v="4"/>
    <x v="5"/>
    <m/>
    <s v="Myös luonnollisille henkilöille"/>
    <m/>
    <m/>
    <x v="1"/>
    <s v="Keski-Suomi"/>
    <s v="20 001 - 40 000"/>
  </r>
  <r>
    <s v="Palvelut"/>
    <s v="Palvelulupaus_2021_Verohallinto.xlsx"/>
    <s v="Verohallinto"/>
    <s v="Tappioiden käyttämistä koskeva poikkeuslupahakemus"/>
    <s v="Jos avoimen yhtiön, kommandiittiyhtiön, osakeyhtiön tai osuuskunnan omistuksesta tai osuuksista yli puolet vaihtuu, edellisten vuosien tappioita ei voi enää vähentää. Osakeyhtiö tai osuuskunta ei voi myöskään käyttää edellisten vuosien yhtiöveron hyvityksiä. Vähentämiseen voi kuitenkin hakea poikkeuslupaa. Hakemuksen voi tehdä se yhtiö tai osuuskunta, jonka tappioista tai yhtiöveron hyvityksistä on kysymys. Poikkeuslupaa voi hakea OmaVerossa."/>
    <x v="818"/>
    <x v="0"/>
    <x v="1"/>
    <m/>
    <s v="Vain elinkeinotoimintaa harjoittaville"/>
    <m/>
    <m/>
    <x v="0"/>
    <s v="Valtiovarainministeriö"/>
    <s v=""/>
  </r>
  <r>
    <s v="Palvelut"/>
    <s v="Traficom_Digipalvelulupaus_2021.XLSX"/>
    <s v="Liikenne- ja viestintävirasto TRAFICOM"/>
    <s v="Tarkista liikennelupatiedot"/>
    <s v="Voit tarkastaa omat tai julkiset liikennelupatiedot."/>
    <x v="819"/>
    <x v="3"/>
    <x v="5"/>
    <m/>
    <s v="Myös luonnollisille henkilöille"/>
    <m/>
    <m/>
    <x v="0"/>
    <s v="Liikenne- ja viestintäministeriö"/>
    <s v=""/>
  </r>
  <r>
    <s v="Palvelut"/>
    <s v="Plupaus_THL_2021.xlsx"/>
    <s v="Terveyden ja hyvinvoinnin laitos (THL)"/>
    <s v="Tartuntatautilääkärin konsultaatio"/>
    <s v="Infektiotautien torjuntayksikössä toimivaa tartuntatautilääkäriä voi konsultoida puhelimitse liittyen infektiotauteihin. Palvelu on tarkoitettu terveydenhuollon ammattilaisille. THL ylläpitää laajaa sote -toimijoita tukevaa verkkosivustoa ja koulutustoimintaa. Sote-kentän toimijoilla tulee kuitenkin jatkossakin olla mahdollisuus myös puhelinkonsultaatioon."/>
    <x v="820"/>
    <x v="5"/>
    <x v="2"/>
    <m/>
    <s v="Myös luonnollisille henkilöille"/>
    <s v="Palvelu on puhelinkonsultaatiota, joka toiminnallisesti tarkoituksenmukaista. On tarpeen kokeilla eri mahdollisuuksia sähköiseen asiointiin."/>
    <m/>
    <x v="0"/>
    <s v="Sosiaali- ja terveysministeriö"/>
    <s v=""/>
  </r>
  <r>
    <s v="Palvelut"/>
    <s v="Kopio_Plupaus_2021_Tasa-arvovaltuutettu (002).xlsx"/>
    <s v="Tasa-arvovaltuutettu"/>
    <s v="Tasa-arvosuunnittelutyökalu"/>
    <s v="Tarkoitus on käyttää digitalisointia ja automatisointia työpaikkojen tasa-arvosuunnitelmien valvonnan apuna. Työkalun avulla ei ole tarkoitus tehdä tasa-arvosuunnitelmaa, vaan tarkoitus on antaa digitalisoidusti  palautetta jo tehdystä työpaikan tasa-arvosuunnitelmasta."/>
    <x v="821"/>
    <x v="5"/>
    <x v="2"/>
    <s v="Myöhemmin"/>
    <s v="Vain elinkeinotoimintaa harjoittaville"/>
    <s v="Resurssien (henkilö- ja taloudelliset resurssit) puute; mahdolliset teknisen kehittämisen haasteet"/>
    <m/>
    <x v="0"/>
    <s v="Oikeusministeriö"/>
    <s v=""/>
  </r>
  <r>
    <s v="Palvelut"/>
    <s v="Plupaus_Poliisihallitus_2021.xlsx"/>
    <s v="Poliisihallitus"/>
    <s v="Tavara-arpajaiset: Arvonnan tuloksen ilmoittamisesta poikkeamiseen annettava lupa (erillinen päätös)"/>
    <m/>
    <x v="822"/>
    <x v="1"/>
    <x v="2"/>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s v="Poliisihallitus"/>
    <s v="Tavara-arpajaiset: Tavara-arpajaislupa"/>
    <m/>
    <x v="823"/>
    <x v="0"/>
    <x v="2"/>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s v="Poliisihallitus"/>
    <s v="Tavara-arpajaiset: Tavara-arpajaisluvan muutos"/>
    <m/>
    <x v="824"/>
    <x v="0"/>
    <x v="2"/>
    <m/>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Traficom_Digipalvelulupaus_2021.XLSX"/>
    <s v="Liikenne- ja viestintävirasto TRAFICOM"/>
    <s v="Tavaraliikenneluvan hakeminen sekä lupaan liittyvistä muutoksista ilmoittaminen"/>
    <s v="Palvelussa haetaan tavaraliikennelupaa, joka oikeuttaa ammattimaiseen tavaran kuljettamiseen kokonaismassaltaan yli 3,5 t ajoneuvolla ja ajoneuvoyhdistelmällä. Lisäksi luvanhaltijat voivat palvelussa ilmoittaa lupaan liittyvistä muutoksista."/>
    <x v="825"/>
    <x v="0"/>
    <x v="2"/>
    <s v="Myöhemmin"/>
    <s v="Myös luonnollisille henkilöille"/>
    <s v="Yleinen taloudellinen tilanne"/>
    <m/>
    <x v="0"/>
    <s v="Liikenne- ja viestintäministeriö"/>
    <s v=""/>
  </r>
  <r>
    <s v="Palvelut"/>
    <s v="Plupaus_2021_Patentti- ja rekisterihal.xlsx"/>
    <s v="Patentti- ja rekisterihallitus (PRH)"/>
    <s v="Tavaramerkin muutokset"/>
    <s v="Tavaramerkin muutokset sähköisesti"/>
    <x v="826"/>
    <x v="0"/>
    <x v="5"/>
    <m/>
    <s v="Myös luonnollisille henkilöille"/>
    <s v="Päätöksiä ei toimiteta vielä sähköisesti, tavoiteaikataulu 12/2022"/>
    <m/>
    <x v="0"/>
    <s v="Työ- ja elinkeinoministeriö"/>
    <s v=""/>
  </r>
  <r>
    <s v="Palvelut"/>
    <s v="Plupaus_2021_Patentti- ja rekisterihal.xlsx"/>
    <s v="Patentti- ja rekisterihallitus (PRH)"/>
    <s v="Tavaramerkin uudistus"/>
    <s v="Tavaramerkin uudistaminen sähköisesti"/>
    <x v="827"/>
    <x v="0"/>
    <x v="5"/>
    <m/>
    <s v="Myös luonnollisille henkilöille"/>
    <s v="Päätöksiä ei toimiteta vielä sähköisesti, tavoiteaikataulu 12/2021"/>
    <m/>
    <x v="0"/>
    <s v="Työ- ja elinkeinoministeriö"/>
    <s v=""/>
  </r>
  <r>
    <s v="Palvelut"/>
    <s v="Plupaus_2021_Tulli.xlsx"/>
    <s v="Tulli"/>
    <s v="Tavaroiden tullausarvon yksinkertaistuslupa"/>
    <s v="Tullausarvo voidaan joissakin tilanteissa määritellä yksinkertaistetulla tavalla."/>
    <x v="828"/>
    <x v="0"/>
    <x v="2"/>
    <s v="Q4/2022"/>
    <s v="Vain elinkeinotoimintaa harjoittaville"/>
    <m/>
    <m/>
    <x v="0"/>
    <s v="Valtiovarainministeriö"/>
    <s v=""/>
  </r>
  <r>
    <s v="Palvelut"/>
    <s v="Plupaus_2021_Tulli.xlsx"/>
    <s v="Tulli"/>
    <s v="Tavaroiden väliaikainen vienti ATA-carnet -tulliasiakirjalla"/>
    <s v="Esittämällä Tullille ATA-carnet -asiakirjan yritys voi kuljettaa muita kuin kaupallisia tavaroita väliaikaisesti ilman tulli-ilmoitusta."/>
    <x v="829"/>
    <x v="0"/>
    <x v="3"/>
    <s v="Myöhemmin"/>
    <s v="Vain elinkeinotoimintaa harjoittaville"/>
    <s v="Kauppakamarin myöntämä kansainvälinen asiakirja, josta ei ole tiedossa digitalisoimissuunnitelmia"/>
    <m/>
    <x v="0"/>
    <s v="Valtiovarainministeriö"/>
    <s v=""/>
  </r>
  <r>
    <s v="Palvelut"/>
    <s v="Plupaus_THL_2021.xlsx"/>
    <s v="Terveyden ja hyvinvoinnin laitos (THL)"/>
    <s v="TB-Diagnostiikka"/>
    <s v="Tukee kliinisen mikrobiologian laboratorioita M.tuberculosis TB-diagnostiikassa ja nontuberkuloottisen mykobakteerien (NTM) diagnostiikassa maksupalveluna."/>
    <x v="830"/>
    <x v="4"/>
    <x v="0"/>
    <s v="Q4/2022"/>
    <m/>
    <s v="Toiminnalliset syyt. Asiointipalvelua ei voida kokonaisuudessaan digitalisoida fyysisistä näytteistä johtuen"/>
    <m/>
    <x v="0"/>
    <s v="Sosiaali- ja terveysministeriö"/>
    <s v=""/>
  </r>
  <r>
    <s v="Palvelut"/>
    <s v="Traficom_Digipalvelulupaus_2021.XLSX"/>
    <s v="Liikenne- ja viestintävirasto TRAFICOM"/>
    <s v="Teletoimintailmoitus"/>
    <s v="Teletoiminnan harjoittajan on ennen toiminnan aloittamista tehtävä sähköinen teletoimintailmoitus. Asiointipalvelun osalta ei ole kehittämistarvetta."/>
    <x v="831"/>
    <x v="1"/>
    <x v="2"/>
    <m/>
    <s v="Vain elinkeinotoimintaa harjoittaville"/>
    <m/>
    <m/>
    <x v="0"/>
    <s v="Liikenne- ja viestintäministeriö"/>
    <s v=""/>
  </r>
  <r>
    <s v="Palvelut"/>
    <s v="Traficom_Digipalvelulupaus_2021.XLSX"/>
    <s v="Liikenne- ja viestintävirasto TRAFICOM"/>
    <s v="Teleyrityksen ilmoitus häiriönhallinnan yhteystiedoista"/>
    <s v="Teleyrityksen ilmoitus häiriönhallinnan yhteystiedoista. Asiointipalvelun osalta ei ole kehittämistarvetta."/>
    <x v="832"/>
    <x v="1"/>
    <x v="2"/>
    <m/>
    <s v="Vain elinkeinotoimintaa harjoittaville"/>
    <m/>
    <m/>
    <x v="0"/>
    <s v="Liikenne- ja viestintäministeriö"/>
    <s v=""/>
  </r>
  <r>
    <s v="Palvelut"/>
    <s v="Traficom_Digipalvelulupaus_2021.XLSX"/>
    <s v="Liikenne- ja viestintävirasto TRAFICOM"/>
    <s v="Teleyrityksen ilmoitus tietoturvahäiriöstä"/>
    <s v="Teleyrityksen ilmoitus tietoturvahäiriöstä. Asiointipalvelun osalta ei ole kehittämistarvetta."/>
    <x v="833"/>
    <x v="1"/>
    <x v="2"/>
    <m/>
    <s v="Vain elinkeinotoimintaa harjoittaville"/>
    <m/>
    <m/>
    <x v="0"/>
    <s v="Liikenne- ja viestintäministeriö"/>
    <s v=""/>
  </r>
  <r>
    <s v="Palvelut"/>
    <s v="PLupaus_Valvira_2021.xlsx"/>
    <s v="Valvira"/>
    <s v="Teollisuus- ja keittiöalkoholin käyttölupa"/>
    <s v="Valviralta voi hakea lupaa teollisuus- ja keittiöalkoholin käyttöön."/>
    <x v="834"/>
    <x v="0"/>
    <x v="0"/>
    <s v="Q2/2022"/>
    <s v="Vain elinkeinotoimintaa harjoittaville"/>
    <m/>
    <m/>
    <x v="0"/>
    <s v="Sosiaali- ja terveysministeriö"/>
    <s v=""/>
  </r>
  <r>
    <s v="Palvelut"/>
    <s v="Vihdin kunnan YritysDigi VM palvelulupaus 2021.xlsx"/>
    <s v="Vihdin kunta"/>
    <s v="Tapahtumakalenteri"/>
    <s v="Yrityksille, järjestöille ja luonnollisille henkilöille suunnattujen tapahtumien ilmoitusalusta"/>
    <x v="817"/>
    <x v="4"/>
    <x v="5"/>
    <m/>
    <s v="Myös luonnollisille henkilöille"/>
    <m/>
    <m/>
    <x v="1"/>
    <s v="Uusimaa"/>
    <s v="20 001 - 40 000"/>
  </r>
  <r>
    <s v="Palvelut"/>
    <s v="Plupaus_Euran kunta_2020.10.08.xlsx"/>
    <s v="Euran kunta"/>
    <s v="Tapahtumiin ilmoittautuminen"/>
    <s v="Tapahtumiin ilmoittautuminen sähköpostilla"/>
    <x v="835"/>
    <x v="4"/>
    <x v="2"/>
    <m/>
    <m/>
    <m/>
    <m/>
    <x v="1"/>
    <s v="Satakunta"/>
    <s v="10 001 - 20 000"/>
  </r>
  <r>
    <s v="Palvelut"/>
    <s v="Plupaus_THL_2021.xlsx"/>
    <s v="Terveyden ja hyvinvoinnin laitos (THL)"/>
    <s v="Terveyden edistämisen määrärahan hakeminen"/>
    <s v="Terveyden edistämisen määräraha on harkinnanvarainen, vuosittain haettavaksi julkaistava rahallinen tuki"/>
    <x v="836"/>
    <x v="6"/>
    <x v="5"/>
    <m/>
    <m/>
    <s v="Odottaa VM:llä käynnissä olevaa valtionavustusten digitalisaatiohanketta."/>
    <m/>
    <x v="0"/>
    <s v="Sosiaali- ja terveysministeriö"/>
    <s v=""/>
  </r>
  <r>
    <s v="Palvelut"/>
    <s v="Plupaus_THL_2021.xlsx"/>
    <s v="Terveyden ja hyvinvoinnin laitos (THL)"/>
    <s v="Terveydenhoidollinen päihdetestaus"/>
    <s v="Terveydenhoidollista testausta tehdään potilaan taudinmäärityksen, hoidon seurannan tai esimerkiksi yliannostapausten yhteydessä. Terveyden- ja sosiaalihuollon alkoholi-, huumausaine- ja lääkeainemäärityksiä tehdään terveyden- tai sosiaalihuollon toimintayksiköiden pyynnöstä. Asiakas ottaa yhteyden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x v="837"/>
    <x v="4"/>
    <x v="5"/>
    <m/>
    <m/>
    <m/>
    <m/>
    <x v="0"/>
    <s v="Sosiaali- ja terveysministeriö"/>
    <s v=""/>
  </r>
  <r>
    <s v="Palvelut"/>
    <s v="Plupaus_Säteilyturvakeskus_2021_xlsx.XLSX"/>
    <s v="Säteilyturvakeskus"/>
    <s v="Terveydensuojelulain Ilmoituksenvarainen toiminta ja valvonta (solarium, kauneushoitola)"/>
    <s v="Ilmoitukset tehdään kunnalle ja kunta valvoo myös toimintaa. STUK tekee tarpeen mukaan selvityspyyntöjä, tarkempia tarkastuksia."/>
    <x v="838"/>
    <x v="1"/>
    <x v="3"/>
    <s v="Myöhemmin"/>
    <s v="Vain elinkeinotoimintaa harjoittaville"/>
    <s v="Valtio, aluehallinto, kunta -rajapinta tuo prosessiin useita epäjatkuvuuskohtia asiakkaan kannalta"/>
    <s v="Terveydensuojelulaki (763/1994)"/>
    <x v="0"/>
    <s v="Sosiaali- ja terveysministeriö"/>
    <s v=""/>
  </r>
  <r>
    <s v="Palvelut"/>
    <s v="Plupaus_Tampereen_kaupunki_2020.xlsx"/>
    <s v="Tampereen kaupunki"/>
    <s v="Tapahtumien 3D huoneet/eteiset"/>
    <s v="Tavoitteena kehittää n.s 3D-virtuaalinen eteinen, huone, alue, jonne voidaan ohjata isompiin tapahtumiin/messuihin osallistuvat ennen tapahtuman alkua ja jonka kautta pääsee ohjautumaan erilaisiin virtuaalihuoneisiin yms. pilottiversio: https://mobility4recovery.fi/MNGSiDN/tampere/"/>
    <x v="835"/>
    <x v="4"/>
    <x v="3"/>
    <s v="Q1/2022"/>
    <s v="Myös luonnollisille henkilöille"/>
    <m/>
    <m/>
    <x v="1"/>
    <s v="Pirkanmaa"/>
    <s v="yli 100 000"/>
  </r>
  <r>
    <s v="Palvelut"/>
    <s v="Plupaus_2021_Ranuan kunta_V2.xlsx"/>
    <s v="Ranuan kunta"/>
    <s v="Teollisuustontin varaus"/>
    <s v="Vapaiden teollisuustonttien tiedot ja kartta. Yritys varaa tontin omaa tuotantoa varten."/>
    <x v="839"/>
    <x v="4"/>
    <x v="0"/>
    <s v="Q1/2021"/>
    <s v="Vain elinkeinotoimintaa harjoittaville"/>
    <m/>
    <m/>
    <x v="1"/>
    <s v="Lappi"/>
    <s v="alle 6001"/>
  </r>
  <r>
    <s v="Palvelut"/>
    <s v="PLupaus_Helsinginkaupunki_2021.xlsx"/>
    <s v="Helsingin kaupunki"/>
    <s v="Tilaustyö (esim. rajan näyttö)"/>
    <m/>
    <x v="840"/>
    <x v="4"/>
    <x v="3"/>
    <m/>
    <m/>
    <m/>
    <s v="Maankäyttö- ja rakennuslaki (132/1999)"/>
    <x v="1"/>
    <s v="Uusimaa"/>
    <s v="yli 100 000"/>
  </r>
  <r>
    <s v="Palvelut"/>
    <s v="Plupaus_2021_Jyväskylän kaupunki_2021.xlsx"/>
    <s v="Jyväskylän kaupunki"/>
    <s v="SIV - Kaupungin tilojen varaaminen"/>
    <s v="Sivistystoimi tuottaa tällä hetkellä liikuntapalvelujen kautta erityisesti liikuntatilojen varauspalvelun"/>
    <x v="651"/>
    <x v="4"/>
    <x v="5"/>
    <m/>
    <s v="Myös luonnollisille henkilöille"/>
    <m/>
    <m/>
    <x v="1"/>
    <s v="Keski-Suomi"/>
    <s v="yli 100 000"/>
  </r>
  <r>
    <s v="Palvelut"/>
    <s v="PLupaus_Helsinginkaupunki_2021.xlsx"/>
    <s v="Helsingin kaupunki"/>
    <s v="Teurastamon tilojen vuokraus"/>
    <s v="Teurastamon alueella on erilaisia toimitiloja, joita vuokrataan sekä avoimien hakujen että tarjouskilpailujen kautta."/>
    <x v="652"/>
    <x v="4"/>
    <x v="2"/>
    <m/>
    <m/>
    <m/>
    <m/>
    <x v="1"/>
    <s v="Uusimaa"/>
    <s v="yli 100 000"/>
  </r>
  <r>
    <s v="Palvelut"/>
    <s v="PLupaus_Helsinginkaupunki_2021.xlsx"/>
    <s v="Helsingin kaupunki"/>
    <s v="Torimyyntipaikkojen vuokraus"/>
    <s v="Yrittäjät voivat vuokrata kaupungin toreilta vakituisen tai kausimyyntipaikan. Kausimyyntiluvalla voi myydä torilla joka päivä (ma-la) tai vain yhden päivän. Kausimyyntipaikkoja voi hakea milloin vain. Vakituiset myyntipaikat vuokrataan hakemusten perusteella vuosittain helmikuun lopussa."/>
    <x v="652"/>
    <x v="4"/>
    <x v="2"/>
    <m/>
    <m/>
    <m/>
    <m/>
    <x v="1"/>
    <s v="Uusimaa"/>
    <s v="yli 100 000"/>
  </r>
  <r>
    <s v="Palvelut"/>
    <s v="PLupaus_Helsinginkaupunki_2021.xlsx"/>
    <s v="Helsingin kaupunki"/>
    <s v="Kauppahallin myyntipaikkojen vuokraus"/>
    <s v="Yrittäjät voivat vuokrata myyntipaikkoja kauppahalleista."/>
    <x v="652"/>
    <x v="4"/>
    <x v="3"/>
    <m/>
    <m/>
    <m/>
    <m/>
    <x v="1"/>
    <s v="Uusimaa"/>
    <s v="yli 100 000"/>
  </r>
  <r>
    <s v="Palvelut"/>
    <s v="PLupaus_Helsinginkaupunki_2021.xlsx"/>
    <s v="Helsingin kaupunki"/>
    <s v="Sesonkimyyntipaikat"/>
    <s v="Juhlapäivien ja kaupunkitapahtumien aikaan Helsingin keskustasta voi vuokrata tavaroiden ja elintarvikkeiden myyntipaikkoja lyhyeksi aikaa."/>
    <x v="652"/>
    <x v="4"/>
    <x v="2"/>
    <m/>
    <m/>
    <m/>
    <m/>
    <x v="1"/>
    <s v="Uusimaa"/>
    <s v="yli 100 000"/>
  </r>
  <r>
    <s v="Palvelut"/>
    <s v="Plupaus_THL_2021.xlsx"/>
    <s v="Terveyden ja hyvinvoinnin laitos (THL)"/>
    <s v="THL Koodistopalvelu"/>
    <s v="Koodistopalvelun tehtävänä on varmistaa sosiaali- ja terveydenhuollossa käytettävien tietorakenteiden laatu sekä huolehtia niiden ylläpidosta. Terveydenhuollon tietorakenteet ja sosiaalihuollon luokitukset ovat haettavissa koodistopalvelimelta ja sosiaalihuollon asiakasasiakirjarakenteet SOSMETA:sta maksutta. Tietorakenteita käyttävät ensisijaisesti Suomessa toimivat järjestelmätoimittajat. Asiointi ei edellytä henkilötietojen tai salassapidettävien tietojen käyttöä, vaan asiointipalvelu on avoimen rajapinnan kautta toteutuvaa. Asiakkaalle neuvontaa sähköpostitse."/>
    <x v="841"/>
    <x v="3"/>
    <x v="5"/>
    <m/>
    <m/>
    <s v="Tarvitaan tiivis yhteistyö Kelan Kanta-palveluiden kanssa, jotta tuotanto turvataan myös muutostilanteissa. Kanta-palvelut edellyttää 24/7 toimivaa Koodistopalvelinta sekä SOSMETAa."/>
    <m/>
    <x v="0"/>
    <s v="Sosiaali- ja terveysministeriö"/>
    <s v=""/>
  </r>
  <r>
    <s v="Palvelut"/>
    <s v="Traficom_Digipalvelulupaus_2021.XLSX"/>
    <s v="Liikenne- ja viestintävirasto TRAFICOM"/>
    <s v="Tiedonantoja merenkulkijoille"/>
    <s v="Navigoinnin turvallisuuden kannalta tärkeiden tietojen jakelu merenkulkijoille ja veneilijöille."/>
    <x v="842"/>
    <x v="3"/>
    <x v="0"/>
    <s v="Myöhemmin"/>
    <s v="Myös luonnollisille henkilöille"/>
    <s v="Yleinen taloudellinen tilanne"/>
    <m/>
    <x v="0"/>
    <s v="Liikenne- ja viestintäministeriö"/>
    <s v=""/>
  </r>
  <r>
    <s v="Palvelut"/>
    <s v="Traficom_Digipalvelulupaus_2021.XLSX"/>
    <s v="Liikenne- ja viestintävirasto TRAFICOM"/>
    <s v="Tiedonkeruujärjestelmä"/>
    <s v="Tiedonkeruujärjestelmän kautta kerätään viestintäpalveluja tarjoavilta toimijoilta tietoja."/>
    <x v="843"/>
    <x v="3"/>
    <x v="5"/>
    <m/>
    <s v="Vain elinkeinotoimintaa harjoittaville"/>
    <m/>
    <m/>
    <x v="0"/>
    <s v="Liikenne- ja viestintäministeriö"/>
    <s v=""/>
  </r>
  <r>
    <s v="Palvelut"/>
    <s v="Plupaus_THL_2021.xlsx"/>
    <s v="Terveyden ja hyvinvoinnin laitos (THL)"/>
    <s v="Tiedonkeruupalvelu/lomakepalvelu"/>
    <s v="Lomake-, tiedosto- ja API-muotoinen tietojen toimitus THL:lle yrityksistä ja yhteisöistä sekä väestökyselyihin ja -tutkimuksiin osallistujille. Palvelunkäyttö perustuu pääsääntöisesti joko THL lain mukaisiin hallintopäätöksiin tiedonannosta tai tutkimussuunnitelmien nojalla laadittuihin otoksiin"/>
    <x v="844"/>
    <x v="3"/>
    <x v="5"/>
    <m/>
    <s v="Myös luonnollisille henkilöille"/>
    <m/>
    <m/>
    <x v="0"/>
    <s v="Sosiaali- ja terveysministeriö"/>
    <s v=""/>
  </r>
  <r>
    <s v="Palvelut"/>
    <s v="PLupaus_Helsinginkaupunki_2021.xlsx"/>
    <s v="Helsingin kaupunki"/>
    <s v="Hietalahden kirpputorin myyntipaikat"/>
    <s v="Voit vuokrata myyntipöydän Hietalahden kirpputorilta. Tori on toiminnassa ympäri vuoden."/>
    <x v="652"/>
    <x v="4"/>
    <x v="5"/>
    <m/>
    <s v="Myös luonnollisille henkilöille"/>
    <m/>
    <m/>
    <x v="1"/>
    <s v="Uusimaa"/>
    <s v="yli 100 000"/>
  </r>
  <r>
    <s v="Palvelut"/>
    <s v="Plupaus_Kuopio_2021.xlsx"/>
    <s v="Kuopion kaupunki"/>
    <s v="Kaupungin toimitilojen vuokraus"/>
    <s v="Kuopion Tilakeskus palvelee toimitiloihin liittyvissä asioissa."/>
    <x v="652"/>
    <x v="4"/>
    <x v="3"/>
    <s v="Q4/2022"/>
    <s v="Myös luonnollisille henkilöille"/>
    <m/>
    <m/>
    <x v="1"/>
    <s v="Pohjois-Savo"/>
    <s v="yli 100 000"/>
  </r>
  <r>
    <s v="Palvelut"/>
    <s v="ASHA-#407866-v1-Plupaus_2021_Maanmittauslaitos_xlsx.XLSX"/>
    <s v="Maanmittauslaitos"/>
    <s v="Tiekunnan päätöksen tai yhteisen alueen tietojen ilmoittaminen KTJ:ään"/>
    <s v="Maanmittauslaitokseen ilmoitetaan tiekunnan päätös, joka koskee tiekunnan sääntöjen vahvistamista tai kumoamista, tiekunnan perustamista, yhdistämistä, liittämistä, jakamista tai lakkauttamista sekä yhteystietoja."/>
    <x v="845"/>
    <x v="1"/>
    <x v="2"/>
    <s v="Myöhemmin"/>
    <s v="Vain elinkeinotoimintaa harjoittaville"/>
    <m/>
    <m/>
    <x v="0"/>
    <s v="Maa- ja metsätalousministeriö"/>
    <s v=""/>
  </r>
  <r>
    <s v="Palvelut"/>
    <s v="Plupaus_TILASTOKESKUS_2021.xlsx"/>
    <s v="Tilastokeskus"/>
    <s v="Tietojen antaminen tilastointia varten (yritykset ja yhteisöt)"/>
    <s v="Löydät tietoa Tilastokeskuksen yritys- ja yhteisötiedonkeruihin osallistumisesta."/>
    <x v="846"/>
    <x v="4"/>
    <x v="6"/>
    <s v="Myöhemmin"/>
    <s v="Myös luonnollisille henkilöille"/>
    <s v="Suomi.fi-palvelun viestit-palvelujen voimakas kehittäminen on ehto sille, että koko palvelu voidaan tuottaa digitaalisesti. Tällä hetkellä tiedonkeruuta koskeva saatekirje lähetetään yrityksille useimmissa tapauksissa postin välityksellä."/>
    <m/>
    <x v="0"/>
    <s v="Valtiovarainministeriö"/>
    <s v=""/>
  </r>
  <r>
    <s v="Palvelut"/>
    <s v="Plupaus_THL_2021.xlsx"/>
    <s v="Terveyden ja hyvinvoinnin laitos (THL)"/>
    <s v="Tietolupahakemus salassa pidettävän tiedon tutkimuskäytölle"/>
    <s v="Sosiaali- ja terveysalan tietolupaviranomainen Findata voi myöntää tietoluvan salassapidettävien sosiaali- ja terveydenhuollon rekisteri- ja asiakirja-aineistojen tutkimuskäyttöön. Lisäksi tietyissä poikkeustapauksissa lupaa voidaan hakea THL:ltä suoraan. THL myös myöntää luvan oikeuslääketieteellisten aineistojen tutkimuskäyttöön. Palvelun kohderyhmänä ovat tieteellistä tutkimusta tekevät organisaatiot, joilla on edellytykset salassapidettävän tiedon turvalliseen käsittelyyn."/>
    <x v="847"/>
    <x v="0"/>
    <x v="6"/>
    <s v="Q4/2021"/>
    <m/>
    <m/>
    <m/>
    <x v="0"/>
    <s v="Sosiaali- ja terveysministeriö"/>
    <s v=""/>
  </r>
  <r>
    <s v="Palvelut"/>
    <s v="Plupaus_Kuopio_2021.xlsx"/>
    <s v="Kuopion kaupunki"/>
    <s v="Kuopion kaupungintalon juhlasalin vuokraaminen"/>
    <s v="Kaupungintalon juhlasalin vuokraaminen"/>
    <x v="652"/>
    <x v="4"/>
    <x v="3"/>
    <s v="Q4/2022"/>
    <s v="Myös luonnollisille henkilöille"/>
    <m/>
    <m/>
    <x v="1"/>
    <s v="Pohjois-Savo"/>
    <s v="yli 100 000"/>
  </r>
  <r>
    <s v="Palvelut"/>
    <s v="PLupaus_Porvoonkaupunki_2021.xlsx"/>
    <s v="Porvoon kaupunki"/>
    <s v="Tilavuokraus"/>
    <s v="Tilojen vuokraaminen"/>
    <x v="652"/>
    <x v="4"/>
    <x v="3"/>
    <s v="Myöhemmin"/>
    <s v="Myös luonnollisille henkilöille"/>
    <s v="Resurssivaje"/>
    <m/>
    <x v="1"/>
    <s v="Uusimaa"/>
    <s v="40 001 - 100 000"/>
  </r>
  <r>
    <s v="Palvelut"/>
    <s v="Plupaus_2021_Ranuan kunta_V2.xlsx"/>
    <s v="Ranuan kunta"/>
    <s v="Toimintaympäristön yleinen markkinointi"/>
    <s v="Positiivinen näkyminen julkisuudessa digikanavia hyödyntäen"/>
    <x v="848"/>
    <x v="4"/>
    <x v="1"/>
    <m/>
    <s v="Myös luonnollisille henkilöille"/>
    <m/>
    <m/>
    <x v="1"/>
    <s v="Lappi"/>
    <s v="alle 6001"/>
  </r>
  <r>
    <s v="Palvelut"/>
    <s v="Plupaus_Säteilyturvakeskus_2021_xlsx.XLSX"/>
    <s v="Säteilyturvakeskus"/>
    <s v="Tietopyyntö"/>
    <s v="Mahdollisuus tehdä tietopyyntö suomi.fi-viestien kautta"/>
    <x v="849"/>
    <x v="4"/>
    <x v="5"/>
    <m/>
    <s v="Myös luonnollisille henkilöille"/>
    <m/>
    <m/>
    <x v="0"/>
    <s v="Sosiaali- ja terveysministeriö"/>
    <s v=""/>
  </r>
  <r>
    <s v="Palvelut"/>
    <s v="Traficom_Digipalvelulupaus_2021.XLSX"/>
    <s v="Liikenne- ja viestintävirasto TRAFICOM"/>
    <s v="Tietopyyntö eurooppalaisesta keskusrekisteristä"/>
    <s v="Tässä palvelussa voi pyytää tietoja ilmailun poikkeamatapahtumista eurooppalaisesta keskusrekisteristä"/>
    <x v="850"/>
    <x v="3"/>
    <x v="0"/>
    <s v="Myöhemmin"/>
    <s v="Myös luonnollisille henkilöille"/>
    <s v="Yleinen taloudellinen tilanne"/>
    <m/>
    <x v="0"/>
    <s v="Liikenne- ja viestintäministeriö"/>
    <s v=""/>
  </r>
  <r>
    <s v="Palvelut"/>
    <s v="Palvelulupaus2021_PV.XLSX"/>
    <s v="Puolustusvoimat"/>
    <s v="Tietoturvallinen viestintä- kanava"/>
    <s v="Tunnistautumista edellyttävä luottamuksellisen tiedon välityskanava"/>
    <x v="851"/>
    <x v="4"/>
    <x v="2"/>
    <s v="Q3/2022"/>
    <s v="Myös luonnollisille henkilöille"/>
    <s v="Edellytetyn saantitodisuksellisen paperijakelun puuttuminen suomi.fi viestit -palvelun valikoimasta"/>
    <m/>
    <x v="0"/>
    <s v="Puolustusministeriö"/>
    <s v=""/>
  </r>
  <r>
    <s v="Palvelut"/>
    <s v="Plupaus_2021_Tulli.xlsx"/>
    <s v="Tulli"/>
    <s v="Tietty käyttötarkoitus - tavaroita koskevien oikeuksien ja velvollisuuksien siirron lupa"/>
    <s v="Yritys voi siirtää tietyn käyttötarkoituksen menettelyssä olevien tavaroiden oikeuksia ja velvollisuuksia."/>
    <x v="852"/>
    <x v="0"/>
    <x v="2"/>
    <s v="Q4/2021"/>
    <s v="Vain elinkeinotoimintaa harjoittaville"/>
    <m/>
    <m/>
    <x v="0"/>
    <s v="Valtiovarainministeriö"/>
    <s v=""/>
  </r>
  <r>
    <s v="Palvelut"/>
    <s v="Plupaus_Kankaanpään kaupunki_2020.xlsx"/>
    <s v="Kankaanpään kaupunki"/>
    <s v="Toimitilarekisteri"/>
    <s v="Mahdollisuus yrityksille ja yksityisille tarjota ja hakea vapaana olevia, myytäviä tai vuokrattavia paikkakunnan yritystoimitiloja (tuotantotilat, toimisto- ja liiketilat, varastotilat) kaupungin www-sivujen yhteydessä."/>
    <x v="853"/>
    <x v="4"/>
    <x v="2"/>
    <s v="Myöhemmin"/>
    <s v="Myös luonnollisille henkilöille"/>
    <s v="Palveluun rekisteröityminen ja ilmoituksen jättäminen tapahtuu sähköisesti. Ei kuitenkaan vahvaa tunnistautumista, joka kyllä ehkä voisi olla järkevää ottaa käyttöön. Palvelu ei sisällä sensitiivistä tietoa, joten erityisen tietoturvalliselle tiedonvaihdolle asiakkaan ja kaupungin välillä jatkovaiheissa ei ole vaadetta. Toki voi niinkin toimia."/>
    <m/>
    <x v="1"/>
    <s v="Satakunta"/>
    <s v="10 001 - 20 000"/>
  </r>
  <r>
    <s v="Palvelut"/>
    <s v="Plupaus_2021_Ylöjärven kaupunki.xlsx"/>
    <s v="Ylöjärven kaupunki"/>
    <s v="Yksityisten kiinteistöjen vuokraaminen"/>
    <s v="Toimitilapörssi kaupungin internetsivuilla"/>
    <x v="853"/>
    <x v="4"/>
    <x v="2"/>
    <s v="Myöhemmin"/>
    <s v="Myös luonnollisille henkilöille"/>
    <m/>
    <m/>
    <x v="1"/>
    <s v="Pirkanmaa"/>
    <s v="20 001 - 40 000"/>
  </r>
  <r>
    <s v="Palvelut"/>
    <s v="Traficom_Digipalvelulupaus_2021.XLSX"/>
    <s v="Liikenne- ja viestintävirasto TRAFICOM"/>
    <s v="Tilapäinen ilmatilavaraus ja sen hakeminen"/>
    <s v="Traficom voi perustaa tilapäisiä ilmailun vaara-alueita tai rajoittaa ilmailun tietyllä alueella määräajaksi sekä myöntää ilmatilan käytön etuoikeuksia."/>
    <x v="854"/>
    <x v="0"/>
    <x v="2"/>
    <s v="Myöhemmin"/>
    <s v="Myös luonnollisille henkilöille"/>
    <s v="Yleinen taloudellinen tilanne"/>
    <m/>
    <x v="0"/>
    <s v="Liikenne- ja viestintäministeriö"/>
    <s v=""/>
  </r>
  <r>
    <s v="Palvelut"/>
    <s v="PLupaus_Helsinginkaupunki_2021.xlsx"/>
    <s v="Helsingin kaupunki"/>
    <s v="Toimitilatontit"/>
    <s v="Kaupunki vuokraa yrityksille ja yrittäjille liike-, toimisto- ja teollisuustontteja eri puolilta kaupunkia."/>
    <x v="855"/>
    <x v="4"/>
    <x v="2"/>
    <m/>
    <m/>
    <m/>
    <m/>
    <x v="1"/>
    <s v="Uusimaa"/>
    <s v="yli 100 000"/>
  </r>
  <r>
    <s v="Palvelut"/>
    <s v="Plupaus_TILASTOKESKUS_2021.xlsx"/>
    <s v="Tilastokeskus"/>
    <s v="Tilastointi- ja tutkimuspalvelut"/>
    <s v="Voit tilata asiantuntijoiden tuottamia tilastoselvityksiä eri aihealueilta tai saada käyttöösi tutkimusta varten laajoja yksikkötason aineistoja."/>
    <x v="856"/>
    <x v="3"/>
    <x v="6"/>
    <s v="Q4/2021"/>
    <s v="Myös luonnollisille henkilöille"/>
    <s v="Edellyttää usein vuoropuhelua palvelun käyttäjän kanssa. Käyttölupahakemuksen digitaalista prosessia otetaan parhaillaan käyttöön."/>
    <m/>
    <x v="0"/>
    <s v="Valtiovarainministeriö"/>
    <s v=""/>
  </r>
  <r>
    <s v="Palvelut"/>
    <s v="Traficom_Digipalvelulupaus_2021.XLSX"/>
    <s v="Liikenne- ja viestintävirasto TRAFICOM"/>
    <s v="Tilausohjelmapalveluilmoitus"/>
    <s v="Tilausohjelmapalveluja tarjoavan Suomeen sijoittuneen palveluntarjoajan on ennen toiminnan aloittamista tehtävä sähköinen tilausohjelmapalveluilmoitus. Asiointipalvelun osalta ei ole kehittämistarvetta."/>
    <x v="857"/>
    <x v="1"/>
    <x v="2"/>
    <m/>
    <s v="Vain elinkeinotoimintaa harjoittaville"/>
    <m/>
    <m/>
    <x v="0"/>
    <s v="Liikenne- ja viestintäministeriö"/>
    <s v=""/>
  </r>
  <r>
    <s v="Palvelut"/>
    <s v="palvelulupaus - elinkeinotoimintaa harjoittaville - VM - kysely.xlsx"/>
    <s v="Raision kaupunki"/>
    <s v="Tonttihakemukset"/>
    <s v="Tonttien osto/vuokraaminen"/>
    <x v="855"/>
    <x v="4"/>
    <x v="5"/>
    <m/>
    <s v="Myös luonnollisille henkilöille"/>
    <m/>
    <m/>
    <x v="1"/>
    <s v="Varsinais-Suomi"/>
    <s v="20 001 - 40 000"/>
  </r>
  <r>
    <s v="Palvelut"/>
    <s v="PLupaus_Helsinginkaupunki_2021.xlsx"/>
    <s v="Helsingin kaupunki"/>
    <s v="Toimitilojen vuokraus"/>
    <s v="Kaupunki tarjoaa monipuolisia liike- ja toimitiloja yrittäjän tarpeisiin."/>
    <x v="858"/>
    <x v="4"/>
    <x v="2"/>
    <m/>
    <m/>
    <m/>
    <m/>
    <x v="1"/>
    <s v="Uusimaa"/>
    <s v="yli 100 000"/>
  </r>
  <r>
    <s v="Palvelut"/>
    <s v="PLupaus_Helsinginkaupunki_2021.xlsx"/>
    <s v="Helsingin kaupunki"/>
    <s v="Tukkutorin tuotanto- ja varastotilojen vuokraus"/>
    <s v="Elintarvikeyrittäjät voivat vuokrata erityyppisiä ja erikokoisia elintarviketuotanto- ja varastotiloja tukkutorin alueelta."/>
    <x v="858"/>
    <x v="4"/>
    <x v="2"/>
    <m/>
    <m/>
    <m/>
    <m/>
    <x v="1"/>
    <s v="Uusimaa"/>
    <s v="yli 100 000"/>
  </r>
  <r>
    <s v="Palvelut"/>
    <s v="Plupaus_Kuopio_2021.xlsx"/>
    <s v="Kuopion kaupunki"/>
    <s v="Tontin korkeuden näyttö ja rakennuksen sijainnin merkitseminen ja katselmoiminen"/>
    <s v="Ennen rakennustöiden aloittamista rakennuksen sijainti ja korkeusasema osoitetaan tontilla Kuopion kaupungin toimesta."/>
    <x v="859"/>
    <x v="4"/>
    <x v="2"/>
    <s v="Q4/2022"/>
    <s v="Myös luonnollisille henkilöille"/>
    <m/>
    <s v="Maankäyttö- ja rakennuslaki (132/1999)"/>
    <x v="1"/>
    <s v="Pohjois-Savo"/>
    <s v="yli 100 000"/>
  </r>
  <r>
    <s v="Palvelut"/>
    <s v="PLupaus_Helsinginkaupunki_2021.xlsx"/>
    <s v="Helsingin kaupunki"/>
    <s v="Tontin lohkominen"/>
    <s v="Tontilla tarkoitetaan asemakaava-alueella sitovan tonttijaon mukaan muodostettua kiinteistöä, joka on merkitty tonttina kiinteistörekisteriin. Tontti muodostetaan lohkomisella."/>
    <x v="860"/>
    <x v="4"/>
    <x v="2"/>
    <m/>
    <m/>
    <m/>
    <s v="kiinteistönmuodostamislaki (554/1995) ja kiinteistörekisterilaki (392/1985)."/>
    <x v="1"/>
    <s v="Uusimaa"/>
    <s v="yli 100 000"/>
  </r>
  <r>
    <s v="Palvelut"/>
    <s v="PLupaus_Helsinginkaupunki_2021.xlsx"/>
    <s v="Helsingin kaupunki"/>
    <s v="Tonttijako"/>
    <s v="Rakennuskortteliin kuuluva alue jaetaan asemakaavassa tontteihin, kun maanomistaja sitä pyytää tai se havaitaan muuten tarpeelliseksi."/>
    <x v="860"/>
    <x v="4"/>
    <x v="2"/>
    <m/>
    <m/>
    <m/>
    <s v="Kiinteistönmuodostamislaki (554/1995)"/>
    <x v="1"/>
    <s v="Uusimaa"/>
    <s v="yli 100 000"/>
  </r>
  <r>
    <s v="Palvelut"/>
    <s v="Plupaus_Kuopio_2021.xlsx"/>
    <s v="Kuopion kaupunki"/>
    <s v="Tontin lohkominen"/>
    <s v="Kuopion kaupunki vastaa asemakaava-alueellaan tonttien lohkomisesta. Lohkomisen edellytyksenä on voimassa oleva tonttijako."/>
    <x v="860"/>
    <x v="4"/>
    <x v="2"/>
    <s v="Q4/2022"/>
    <s v="Myös luonnollisille henkilöille"/>
    <s v="Ei tarvetta vahvalle tunnistaumiselle. Suurin osa toimituksista tulee vireille automaattisesti Maanmittauslaitoksen kautta. Ne, jotka eivät tule, vaativat yleensä asiakkaan kanssa ensin neuvottelua."/>
    <s v="Kiinteistönmuodostamislaki (554/1995)"/>
    <x v="1"/>
    <s v="Pohjois-Savo"/>
    <s v="yli 100 000"/>
  </r>
  <r>
    <s v="Palvelut"/>
    <s v="Plupaus_Kuopio_2021.xlsx"/>
    <s v="Kuopion kaupunki"/>
    <s v="Tonttijako"/>
    <s v="Tonttijako on asemakaava-alueella edellytys tonttien lohkomiselle. Kuopion kaupunki vastaa asemakaava-alueellaan tonttijakojen laadinnasta."/>
    <x v="860"/>
    <x v="4"/>
    <x v="2"/>
    <s v="Q4/2022"/>
    <s v="Myös luonnollisille henkilöille"/>
    <s v="Ei tarvetta vahvalle tunnistaumiselle. Tonttijako pohjautuu suunnittelulle, jolloin on välttämätöntä ensin keskustella asiakkaan kanssa ja sen jälkeen vasta hakemus, jos katsotaan tonttijako mahdolliseksi."/>
    <s v="Kiinteistönmuodostamislaki (554/1995)"/>
    <x v="1"/>
    <s v="Pohjois-Savo"/>
    <s v="yli 100 000"/>
  </r>
  <r>
    <s v="Palvelut"/>
    <s v="Plupaus_2021_Utajärven kunta.xlsx"/>
    <s v="Utajärven kunta"/>
    <s v="Tonttijako"/>
    <s v="Tonttijako on osa asemakaavaa. Tonttijaolla osoitetaan miten asemakaavan mukainen alue jaetaan tonteiksi."/>
    <x v="860"/>
    <x v="4"/>
    <x v="3"/>
    <s v="Q2/2022"/>
    <s v="Myös luonnollisille henkilöille"/>
    <m/>
    <s v="Kiinteistönmuodostamislaki (554/1995)"/>
    <x v="1"/>
    <s v="Pohjois-Pohjanmaa"/>
    <s v="alle 6001"/>
  </r>
  <r>
    <s v="Palvelut"/>
    <s v="PLupaus_Porvoonkaupunki_2021.xlsx"/>
    <s v="Porvoon kaupunki"/>
    <s v="Tupakointikieltohakemus asuinyhteisölle"/>
    <s v="Asuinyhteisö voi hakea tupakointikieltopäätöstä asukkaiden hallinnassa oleville parvekkeille ja terassipihoille sekä asuntoihin."/>
    <x v="654"/>
    <x v="4"/>
    <x v="2"/>
    <s v="Myöhemmin"/>
    <s v="Vain elinkeinotoimintaa harjoittaville"/>
    <s v="Digitalisoinnin kehittäminen valtion tietojärjestelmässä on riippuvainen valtion panostuksista."/>
    <s v="Tupakkalaki (549/2016)"/>
    <x v="1"/>
    <s v="Uusimaa"/>
    <s v="40 001 - 100 000"/>
  </r>
  <r>
    <s v="Palvelut"/>
    <s v="PLupaus_Helsinginkaupunki_2021.xlsx"/>
    <s v="Helsingin kaupunki"/>
    <s v="Uima-allastilojen ja uimarantojen terveellisyys"/>
    <s v="Uimarantojen sekä uimahallien ja muiden uima-altaiden veden laatua seurataan näytteitä tutkimalla."/>
    <x v="861"/>
    <x v="4"/>
    <x v="5"/>
    <m/>
    <m/>
    <m/>
    <m/>
    <x v="1"/>
    <s v="Uusimaa"/>
    <s v="yli 100 000"/>
  </r>
  <r>
    <s v="Palvelut"/>
    <s v="PLupaus_Helsinginkaupunki_2021.xlsx"/>
    <s v="Helsingin kaupunki"/>
    <s v="Ulkomainoslaitteet"/>
    <s v="Kun haluat sijoittaa yleiselle alueelle pysyvästi sellaisen mainoslaitteen, josta vuokraat mainostilaa yrittäjille, tarvitset siihen vuokrasopimuksen."/>
    <x v="862"/>
    <x v="4"/>
    <x v="3"/>
    <m/>
    <m/>
    <s v="Vain yksi toimija Helsingissä"/>
    <m/>
    <x v="1"/>
    <s v="Uusimaa"/>
    <s v="yli 100 000"/>
  </r>
  <r>
    <s v="Palvelut"/>
    <s v="PLupaus_Helsinginkaupunki_2021.xlsx"/>
    <s v="Helsingin kaupunki"/>
    <s v="Vahingonkorvaushakemukset"/>
    <s v="Kaupunkiympäristön toimiala vastaa niistä vahingoista, joita kaupunkilaisille syntyy, jos katu ei ole liikennettä tyydyttävässä kunnossa."/>
    <x v="863"/>
    <x v="4"/>
    <x v="2"/>
    <m/>
    <s v="Myös luonnollisille henkilöille"/>
    <m/>
    <s v="Laki kadun ja eräiden yleisten alueiden kunnossa- ja puhtaanapidosta (669/1978)"/>
    <x v="1"/>
    <s v="Uusimaa"/>
    <s v="yli 100 000"/>
  </r>
  <r>
    <s v="Palvelut"/>
    <s v="PLupaus_Tuusulan-Elinvoima-asuminen-ja-kehittaminen-palveluyksikkö_2020.xlsx"/>
    <s v="Tuusulan Elinvoima, asuminen ja kehittäminen -palveluyksikkö"/>
    <s v="Vapaiden yritystonttien hakemisto"/>
    <s v="Tarpeisiin sopivan yritystontin löytäminen"/>
    <x v="864"/>
    <x v="4"/>
    <x v="0"/>
    <s v="Q2/2021"/>
    <s v="Vain elinkeinotoimintaa harjoittaville"/>
    <m/>
    <m/>
    <x v="1"/>
    <s v="Uusimaa"/>
    <s v="20 001 - 40 000"/>
  </r>
  <r>
    <s v="Palvelut"/>
    <s v="Vihdin kunnan YritysDigi VM palvelulupaus 2021.xlsx"/>
    <s v="Vihdin kunta"/>
    <s v="Toimitilapalvelut"/>
    <s v="Vapaista toimitiloista tiedottaminen"/>
    <x v="864"/>
    <x v="4"/>
    <x v="5"/>
    <m/>
    <s v="Myös luonnollisille henkilöille"/>
    <m/>
    <m/>
    <x v="1"/>
    <s v="Uusimaa"/>
    <s v="20 001 - 40 000"/>
  </r>
  <r>
    <s v="Palvelut"/>
    <s v="Vihdin kunnan YritysDigi VM palvelulupaus 2021.xlsx"/>
    <s v="Vihdin kunta"/>
    <s v="Tonttipalvelut"/>
    <s v="Vapaista yritystonteista tiedottaminen"/>
    <x v="864"/>
    <x v="4"/>
    <x v="5"/>
    <m/>
    <s v="Myös luonnollisille henkilöille"/>
    <m/>
    <m/>
    <x v="1"/>
    <s v="Uusimaa"/>
    <s v="20 001 - 40 000"/>
  </r>
  <r>
    <s v="Palvelut"/>
    <s v="Plupaus_2021_Patentti- ja rekisterihal.xlsx"/>
    <s v="Patentti- ja rekisterihallitus (PRH)"/>
    <s v="Tilinpäätösdokumentit PRH:lle sähköisen veroilmoituksen yhteydessä"/>
    <s v="Osakeyhtiöiden ja osuuskuntien tilinpäätökset voi ilmoittaa sähköisesti kaupparekisteriin veroilmoituksen yhteydessä. Tilinpäätös rekisteröidään automaattisesti kaupparekisteriin."/>
    <x v="865"/>
    <x v="1"/>
    <x v="5"/>
    <m/>
    <s v="Vain elinkeinotoimintaa harjoittaville"/>
    <m/>
    <m/>
    <x v="0"/>
    <s v="Työ- ja elinkeinoministeriö"/>
    <s v=""/>
  </r>
  <r>
    <s v="Palvelut"/>
    <s v="Plupaus_2021_Patentti- ja rekisterihal.xlsx"/>
    <s v="Patentti- ja rekisterihallitus (PRH)"/>
    <s v="Tilinpäätöstiedot iXBRL-muodossa"/>
    <s v="Tilinpäätöstietojen ilmoittaminen teknisen rajapinnan kautta rakenteisessa muodossa"/>
    <x v="866"/>
    <x v="1"/>
    <x v="5"/>
    <m/>
    <s v="Vain elinkeinotoimintaa harjoittaville"/>
    <s v="Osakeyhtiö, ei muita yritysmuotoja toteutettu. Tavoitetila on iXBRL tilinpäätösten toimittaminen kaikkien tilinpäätöstietojen osalta. Tavoitetilan saavuttaminen vaatii lainsäädäntömuutoksia, prosessimuutoksia sekä teknistä kehittämistä."/>
    <m/>
    <x v="0"/>
    <s v="Työ- ja elinkeinoministeriö"/>
    <s v=""/>
  </r>
  <r>
    <s v="Palvelut"/>
    <s v="Plupaus_2021_Patentti- ja rekisterihal.xlsx"/>
    <s v="Patentti- ja rekisterihallitus (PRH)"/>
    <s v="Tilintarkastusvalvonnan palvelut"/>
    <m/>
    <x v="867"/>
    <x v="0"/>
    <x v="4"/>
    <s v="Myöhemmin"/>
    <m/>
    <s v="Tilintarkastusvalvonnan palveluiden tiekartan analyysi ja määritys valmistuu syksyllä 2021. Jatkokehittäminen suunnitellaan sen perusteella."/>
    <m/>
    <x v="0"/>
    <s v="Työ- ja elinkeinoministeriö"/>
    <s v=""/>
  </r>
  <r>
    <s v="Palvelut"/>
    <s v="Palvelulupaus_2021_Verohallinto.xlsx"/>
    <s v="Verohallinto"/>
    <s v="Tilinumeroilmoitus"/>
    <s v="Tilinumero ilmoitetaan Verohallinnolle veronpalautusten maksamista varten sähköisesti OmaVero-palvelussa."/>
    <x v="868"/>
    <x v="1"/>
    <x v="1"/>
    <m/>
    <s v="Myös luonnollisille henkilöille"/>
    <m/>
    <m/>
    <x v="0"/>
    <s v="Valtiovarainministeriö"/>
    <s v=""/>
  </r>
  <r>
    <s v="Palvelut"/>
    <s v="Plupaus_2021_Tulli.xlsx"/>
    <s v="Tulli"/>
    <s v="TIR-kuntoisuusasiantuntijan rekisteröinti"/>
    <s v="Tullin rekisteröimät TIR-kuntoisuusasiantuntijat voivat antaa lausunnon kuljetusyksiköiden TIR-kuntoisuudesta."/>
    <x v="869"/>
    <x v="0"/>
    <x v="2"/>
    <s v="Myöhemmin"/>
    <s v="Myös luonnollisille henkilöille"/>
    <m/>
    <m/>
    <x v="0"/>
    <s v="Valtiovarainministeriö"/>
    <s v=""/>
  </r>
  <r>
    <s v="Palvelut"/>
    <s v="PLupaus_Helsinginkaupunki_2021.xlsx"/>
    <s v="Helsingin kaupunki"/>
    <s v="Vapautus vesihuoltolaitoksen hulevesiviemäriin liittämisestä"/>
    <s v="Hulevesiverkkoon liittymisestä voi hakea vapautusta."/>
    <x v="655"/>
    <x v="4"/>
    <x v="3"/>
    <m/>
    <m/>
    <m/>
    <s v="Vesihuoltolaki (119/2001)"/>
    <x v="1"/>
    <s v="Uusimaa"/>
    <s v="yli 100 000"/>
  </r>
  <r>
    <s v="Palvelut"/>
    <s v="Palvelulupaus_2021_Verohallinto.xlsx"/>
    <s v="Verohallinto"/>
    <s v="Todistus arvonlisäverovelvollisuudesta"/>
    <s v="Yritys tai yhteisö voi pyytää todistusta arvonlisäverovelvollisuudesta OmaVerossa."/>
    <x v="870"/>
    <x v="3"/>
    <x v="1"/>
    <m/>
    <s v="Vain elinkeinotoimintaa harjoittaville"/>
    <m/>
    <m/>
    <x v="0"/>
    <s v="Valtiovarainministeriö"/>
    <s v=""/>
  </r>
  <r>
    <s v="Palvelut"/>
    <s v="Traficom_Digipalvelulupaus_2021.XLSX"/>
    <s v="Liikenne- ja viestintävirasto TRAFICOM"/>
    <s v="Todistus huoltotoimenpiteistä (Ilma-alus)"/>
    <s v="Easa ja muut tyyppihyväksynnät"/>
    <x v="871"/>
    <x v="0"/>
    <x v="0"/>
    <s v="Myöhemmin"/>
    <m/>
    <s v="Yleinen taloudellinen tilanne"/>
    <m/>
    <x v="0"/>
    <s v="Liikenne- ja viestintäministeriö"/>
    <s v=""/>
  </r>
  <r>
    <s v="Palvelut"/>
    <s v="Traficom_Digipalvelulupaus_2021.XLSX"/>
    <s v="Liikenne- ja viestintävirasto TRAFICOM"/>
    <s v="Todistus rautatieliikenteen lupakirjakoulutuksesta"/>
    <s v="Voit ilmoittaa lupakirjakoulutuksesta."/>
    <x v="872"/>
    <x v="0"/>
    <x v="0"/>
    <s v="Myöhemmin"/>
    <s v="Vain elinkeinotoimintaa harjoittaville"/>
    <s v="Yleinen taloudellinen tilanne"/>
    <m/>
    <x v="0"/>
    <s v="Liikenne- ja viestintäministeriö"/>
    <s v=""/>
  </r>
  <r>
    <s v="Palvelut"/>
    <s v="Palvelulupaus_2021_Verohallinto.xlsx"/>
    <s v="Verohallinto"/>
    <s v="Todistus Suomessa asumisesta (kotipaikkatodistus)"/>
    <s v="Yritys tai yhteisö voi hakea todistusta Suomessa asumisesta OmaVerossa."/>
    <x v="873"/>
    <x v="3"/>
    <x v="1"/>
    <m/>
    <s v="Myös luonnollisille henkilöille"/>
    <m/>
    <m/>
    <x v="0"/>
    <s v="Valtiovarainministeriö"/>
    <s v=""/>
  </r>
  <r>
    <s v="Palvelut"/>
    <s v="Palvelulupaus_2021_Verohallinto.xlsx"/>
    <s v="Verohallinto"/>
    <s v="Todistus varainsiirtoverosta"/>
    <s v="Varainsiirtovero ilmoitetaan OmaVerossa. Sen jälkeen saat yleensä noin 2 arkipäivän kuluessa todistuksen varainsiirtoverosta OmaVeron postilaatikkoon."/>
    <x v="874"/>
    <x v="3"/>
    <x v="1"/>
    <m/>
    <s v="Myös luonnollisille henkilöille"/>
    <m/>
    <m/>
    <x v="0"/>
    <s v="Valtiovarainministeriö"/>
    <s v=""/>
  </r>
  <r>
    <s v="Palvelut"/>
    <s v="PLupaus_Helsinginkaupunki_2021.xlsx"/>
    <s v="Helsingin kaupunki"/>
    <s v="Vapautushakemus vesi- ja viemäriverkkoon liittymisestä "/>
    <s v="Vesi- ja viemäriverkkoon liittymisestä voi hakea vapautusta."/>
    <x v="655"/>
    <x v="4"/>
    <x v="3"/>
    <m/>
    <m/>
    <m/>
    <s v="Vesihuoltolaki (119/2001)"/>
    <x v="1"/>
    <s v="Uusimaa"/>
    <s v="yli 100 000"/>
  </r>
  <r>
    <s v="Palvelut"/>
    <s v="Plupaus_Mäntt-Vilppula_2020.xlsx"/>
    <s v="Mänttä-Vilppulan kaupunki"/>
    <s v="Varhaiskasvatus"/>
    <s v="Sähköiset hakemukset"/>
    <x v="875"/>
    <x v="4"/>
    <x v="2"/>
    <s v="Q2/2021"/>
    <s v="Myös luonnollisille henkilöille"/>
    <m/>
    <m/>
    <x v="1"/>
    <s v="Pirkanmaa"/>
    <s v="6 001 - 10000"/>
  </r>
  <r>
    <s v="Palvelut"/>
    <s v="PLupaus_Helsinginkaupunki_2021.xlsx"/>
    <s v="Helsingin kaupunki"/>
    <s v="Vesialueen vuokraus"/>
    <s v="Vesialuetta voi vuokrata esimerkiksi ravintolalaivalle ja vedenpäällistä terassia varten."/>
    <x v="876"/>
    <x v="4"/>
    <x v="2"/>
    <m/>
    <m/>
    <m/>
    <m/>
    <x v="1"/>
    <s v="Uusimaa"/>
    <s v="yli 100 000"/>
  </r>
  <r>
    <s v="Palvelut"/>
    <s v="Plupaus_Kuopio_2021.xlsx"/>
    <s v="Kuopion kaupunki"/>
    <s v="Vesihuolto"/>
    <s v="Palvelusta löytyy Kuopio hyväksytyt vesihuollon toiminta-alueet. Toiminta-alueen kiinteistöllä on pääsääntöisesti liittymisvelvollisuus vesihuoltoon."/>
    <x v="333"/>
    <x v="4"/>
    <x v="0"/>
    <s v="Q4/2022"/>
    <s v="Myös luonnollisille henkilöille"/>
    <m/>
    <s v="Vesihuoltolaki (119/2001)"/>
    <x v="1"/>
    <s v="Pohjois-Savo"/>
    <s v="yli 100 000"/>
  </r>
  <r>
    <s v="Palvelut"/>
    <s v="Plupaus_Naantalinkaupunki_2020.xlsx"/>
    <s v="Naantalin kaupunki"/>
    <s v="Vesihuoltopalvelu"/>
    <s v="Vesimittari-ilmoitus"/>
    <x v="333"/>
    <x v="4"/>
    <x v="5"/>
    <m/>
    <s v="Myös luonnollisille henkilöille"/>
    <m/>
    <s v="Vesihuoltolaki (119/2001)"/>
    <x v="1"/>
    <s v="Varsinais-Suomi"/>
    <s v="10 001 - 20 000"/>
  </r>
  <r>
    <s v="Palvelut"/>
    <s v="PLupaus_Ruokolahden kunta_2021.xlsx"/>
    <s v="Ruokolahden kunta"/>
    <s v="Vesimittarilukeman ilmoittaminen"/>
    <m/>
    <x v="333"/>
    <x v="4"/>
    <x v="2"/>
    <s v="Myöhemmin"/>
    <s v="Myös luonnollisille henkilöille"/>
    <s v="Ohjelmistointegroinnin kalleus"/>
    <s v="Vesihuoltolaki (119/2001)"/>
    <x v="1"/>
    <s v="Etelä-Karjala"/>
    <s v="alle 6001"/>
  </r>
  <r>
    <s v="Palvelut"/>
    <s v="Plupaus_Keravan kaupunki elinkeinopalvelut_2020 (1).xlsx"/>
    <s v="Keravan kaupunki"/>
    <s v="Viestintäpalvelut"/>
    <s v="Ajankohtaiset uutiskirjeet kerran kuukaudessa, facebookin elinkeinopalveluiden sivut"/>
    <x v="877"/>
    <x v="4"/>
    <x v="5"/>
    <m/>
    <s v="Vain elinkeinotoimintaa harjoittaville"/>
    <s v="Resurssipula uutiskirjeiden valmisteluissa, tiedon kokoamisessa ja toteutuksissa."/>
    <m/>
    <x v="1"/>
    <s v="Uusimaa"/>
    <s v="20 001 - 40 000"/>
  </r>
  <r>
    <s v="Palvelut"/>
    <s v="PLupaus_Helsinginkaupunki_2021.xlsx"/>
    <s v="Helsingin kaupunki"/>
    <s v="Vihertukkutorin myyntipaikkojen vuokraus ja kausimyyntihakemus"/>
    <s v="Vihertukkutorin paikkoja vuokrataan vihannesten, perunan, sienten, marjojen ja kukkien myyntiä varten. Tori toimii öisin huhtikuusta syyskuun loppuun."/>
    <x v="878"/>
    <x v="4"/>
    <x v="3"/>
    <m/>
    <m/>
    <m/>
    <m/>
    <x v="1"/>
    <s v="Uusimaa"/>
    <s v="yli 100 000"/>
  </r>
  <r>
    <s v="Palvelut"/>
    <s v="Plupaus_Tampereen_kaupunki_2020.xlsx"/>
    <s v="Tampereen kaupunki"/>
    <s v="Virtuaaliset tapahtumat, Webinaarit ja koulutukset"/>
    <s v="Ajankohtaista tietoa ja koulutusta yrittäjille, mm. verkkowebinaarit ja koulutukset"/>
    <x v="879"/>
    <x v="4"/>
    <x v="5"/>
    <s v="Q1/2022"/>
    <s v="Myös luonnollisille henkilöille"/>
    <m/>
    <m/>
    <x v="1"/>
    <s v="Pirkanmaa"/>
    <s v="yli 100 000"/>
  </r>
  <r>
    <s v="Palvelut"/>
    <s v="Plupaus_2021_Ristijärven kunta.xlsx"/>
    <s v="Ristijärven kunta"/>
    <s v="Vuokra-asuntohakemus - ja irtisanominen"/>
    <m/>
    <x v="880"/>
    <x v="4"/>
    <x v="0"/>
    <s v="Q1/2022"/>
    <s v="Myös luonnollisille henkilöille"/>
    <m/>
    <m/>
    <x v="1"/>
    <s v="Kainuu"/>
    <s v="alle 6001"/>
  </r>
  <r>
    <s v="Palvelut"/>
    <s v="PLupaus_Helsinginkaupunki_2021.xlsx"/>
    <s v="Helsingin kaupunki"/>
    <s v="Vähäpäästöisten autojen pysäköintimaksujen alennus"/>
    <m/>
    <x v="881"/>
    <x v="4"/>
    <x v="3"/>
    <m/>
    <m/>
    <m/>
    <m/>
    <x v="1"/>
    <s v="Uusimaa"/>
    <s v="yli 100 000"/>
  </r>
  <r>
    <s v="Palvelut"/>
    <s v="PLupaus_Porvoonkaupunki_2021.xlsx"/>
    <s v="Porvoon kaupunki"/>
    <s v="Yhteinen verkkokauppa paikallisten yrittäjien tarjoamille retkille ja aktiviteeteille."/>
    <s v="Luo yrittäjänä elämyksiä - anna elämyksiä matkailijoille tai paikallisille."/>
    <x v="882"/>
    <x v="4"/>
    <x v="5"/>
    <m/>
    <s v="Myös luonnollisille henkilöille"/>
    <m/>
    <m/>
    <x v="1"/>
    <s v="Uusimaa"/>
    <s v="40 001 - 100 000"/>
  </r>
  <r>
    <s v="Palvelut"/>
    <s v="Plupaus_2021_Raaseporin kaupunki.xlsx"/>
    <s v="Raaseporin kaupunki"/>
    <s v="yhteiskäyttöautojen vuokraaminen"/>
    <s v="uusi toiminta, mahdollista vuokrata ns yhteidskäyttöauto"/>
    <x v="883"/>
    <x v="4"/>
    <x v="5"/>
    <m/>
    <s v="Myös luonnollisille henkilöille"/>
    <s v="sisäinen käyttö toistaiseksi"/>
    <m/>
    <x v="1"/>
    <s v="Uusimaa"/>
    <s v="20 001 - 40 000"/>
  </r>
  <r>
    <s v="Palvelut"/>
    <s v="Plupaus_2021_Kirkkonummi.xlsx"/>
    <s v="Kirkkonummen kunta"/>
    <s v="Yhteistyöalusta sidosryhmätyöskentelyyn (ESRIHUB)"/>
    <m/>
    <x v="884"/>
    <x v="4"/>
    <x v="5"/>
    <m/>
    <s v="Myös luonnollisille henkilöille"/>
    <s v="Käyttäjien digiosaaminen, tietoliikenneyhteydet, kunnan taloustilanne/ resurssien puute"/>
    <m/>
    <x v="1"/>
    <s v="Uusimaa"/>
    <s v="20 001 - 40 000"/>
  </r>
  <r>
    <s v="Palvelut"/>
    <s v="PLupaus_Helsinginkaupunki_2021.xlsx"/>
    <s v="Helsingin kaupunki"/>
    <s v="Yleinen asuntotonttien varauskierros"/>
    <s v="Kaupunki vuokraa ja myy tontteja omakoti-, kerros- ja rivitalojen rakentamiseen."/>
    <x v="885"/>
    <x v="4"/>
    <x v="2"/>
    <m/>
    <m/>
    <m/>
    <m/>
    <x v="1"/>
    <s v="Uusimaa"/>
    <s v="yli 100 000"/>
  </r>
  <r>
    <s v="Palvelut"/>
    <s v="Plupaus_Kuopio_2021.xlsx"/>
    <s v="Kuopion kaupunki"/>
    <s v="Yleiset kulttuuripalvelut"/>
    <s v="Kuopion kulttuuriin aktivointi tuottaa kulttuuripalveluja lapsille, nuorille, ikäihmisille ja erityisryhmille sekä järjestää vuosittaisia tapahtumia."/>
    <x v="886"/>
    <x v="4"/>
    <x v="3"/>
    <s v="Q4/2022"/>
    <s v="Myös luonnollisille henkilöille"/>
    <m/>
    <m/>
    <x v="1"/>
    <s v="Pohjois-Savo"/>
    <s v="yli 100 000"/>
  </r>
  <r>
    <s v="Palvelut"/>
    <s v="Plupaus_Kuopio_2021.xlsx"/>
    <s v="Kuopion kaupunki"/>
    <s v="Yleiskaavoitukseen vaikuttaminen"/>
    <s v="Yleiskaavalla määritellään yleispiirteisesti kunnan yhdyskuntarakenne ja kaava-alueiden maankäyttö. Se on ohjeena tarkemmalle asemakaavoitukselle."/>
    <x v="887"/>
    <x v="4"/>
    <x v="3"/>
    <s v="Q4/2022"/>
    <s v="Myös luonnollisille henkilöille"/>
    <m/>
    <s v="Maankäyttö- ja rakennuslaki (132/1999)"/>
    <x v="1"/>
    <s v="Pohjois-Savo"/>
    <s v="yli 100 000"/>
  </r>
  <r>
    <s v="Palvelut"/>
    <s v="Plupaus_2021_Utajärven kunta.xlsx"/>
    <s v="Utajärven kunta"/>
    <s v="Yleiskaavoitukseen vaikuttaminen"/>
    <s v="Yleiskaava kertoo, miten kunta suunnittelee alueidensa käyttöä ja jakamista asumisen, työelämän, liikenteen, virkistyksen ja muiden toimintojen kesken."/>
    <x v="887"/>
    <x v="4"/>
    <x v="3"/>
    <s v="Q2/2022"/>
    <s v="Myös luonnollisille henkilöille"/>
    <m/>
    <s v="Maankäyttö- ja rakennuslaki (132/1999)"/>
    <x v="1"/>
    <s v="Pohjois-Pohjanmaa"/>
    <s v="alle 6001"/>
  </r>
  <r>
    <s v="Palvelut"/>
    <s v="Plupaus_2021_Huittisten kaupunki.xlsx"/>
    <s v="Huittisten kaupunki"/>
    <s v="Ympäristönterveyden huollon luvat ja ilmoitukset"/>
    <s v="Etelä-Satakunnan ympäristötoimisto on toimijana. Toimintaan kuuluu seuraavat toimet ja niihin liittyvät luvat: eläinlääkintähuolto, terveydensuojelu-, elintarvike- ja tupakkavalvonta sekä lääkelain mukainen valvonta"/>
    <x v="335"/>
    <x v="4"/>
    <x v="2"/>
    <s v="Q4/2022"/>
    <s v="Myös luonnollisille henkilöille"/>
    <m/>
    <s v="Ympäristönsuojelulaki (527/2014)"/>
    <x v="1"/>
    <s v="Satakunta"/>
    <s v="10 001 - 20 000"/>
  </r>
  <r>
    <s v="Palvelut"/>
    <s v="PLupaus_Porvoonkaupunki_2021.xlsx"/>
    <s v="Porvoon kaupunki"/>
    <s v="Ympäristönsuojelu, jätehuollon valvonta"/>
    <s v="Jätehuollon valvonta"/>
    <x v="888"/>
    <x v="4"/>
    <x v="2"/>
    <s v="Myöhemmin"/>
    <s v="Myös luonnollisille henkilöille"/>
    <s v="Mielellään digitalisoidaan, mutta ei ole resursseja itse viedä asiaa eteenpäin."/>
    <s v="Jätelaki (646/2011)"/>
    <x v="1"/>
    <s v="Uusimaa"/>
    <s v="40 001 - 100 000"/>
  </r>
  <r>
    <s v="Palvelut"/>
    <s v="Plupaus_2021_Turun kaupunki.xlsx"/>
    <s v="Turun kaupunki"/>
    <s v="Ympäristönsuojelu, jätehuollon valvonta"/>
    <s v="Jätehuollon valvonta"/>
    <x v="888"/>
    <x v="4"/>
    <x v="2"/>
    <s v="2023, jos sähköinen lupajärjestelmä saadaan käyttöön"/>
    <s v="Myös luonnollisille henkilöille"/>
    <m/>
    <s v="Jätelaki (646/2011)"/>
    <x v="1"/>
    <s v="Varsinais-Suomi"/>
    <s v="yli 100 000"/>
  </r>
  <r>
    <s v="Palvelut"/>
    <s v="PLupaus_Helsinginkaupunki_2021.xlsx"/>
    <s v="Helsingin kaupunki"/>
    <s v="Ympäristönsuojelulain mukainen rekisteröinti"/>
    <s v="Ympäristönsuojelulaissa rekisteröitäviksi säädetyistä toiminnoista tarvitaan ilmoitus, jonka perusteella viranomainen tekee rekisteröintimerkinnän ympäristönsuojeluntietojärjestelmään."/>
    <x v="664"/>
    <x v="4"/>
    <x v="2"/>
    <m/>
    <m/>
    <m/>
    <s v="Ympäristönsuojelulaki (527/2014)"/>
    <x v="1"/>
    <s v="Uusimaa"/>
    <s v="yli 100 000"/>
  </r>
  <r>
    <s v="Palvelut"/>
    <s v="PLupaus_Vaasa_2021.xlsx"/>
    <s v="Vaasan kaupunki"/>
    <s v="Ympäristönsuojelulain mukainen rekisteröinti"/>
    <s v="Laissa mainittujen toimintojen rekisteröinti ja merkitseminen ympäristönsuojelun tietojärjestelmään"/>
    <x v="664"/>
    <x v="4"/>
    <x v="2"/>
    <s v="Myöhemmin"/>
    <s v="Vain elinkeinotoimintaa harjoittaville"/>
    <m/>
    <s v="Ympäristönsuojelulaki (527/2014)"/>
    <x v="1"/>
    <s v="Pohjanmaa"/>
    <s v="40 001 - 100 000"/>
  </r>
  <r>
    <s v="Palvelut"/>
    <s v="Plupaus_Jämsänyritysneuvontapalvelut_2020.xlsx"/>
    <s v="Jämsän kaupunki"/>
    <s v="Yrittäjille tarjottavat omalle koneelle ladattavat lomakkeet"/>
    <s v="Yritystulkin täytettävät laskelma- ja suunnittelupohjat"/>
    <x v="889"/>
    <x v="4"/>
    <x v="0"/>
    <m/>
    <s v="Myös luonnollisille henkilöille"/>
    <m/>
    <m/>
    <x v="1"/>
    <s v="Keski-Suomi"/>
    <s v="20 001 - 40 000"/>
  </r>
  <r>
    <s v="Palvelut"/>
    <s v="Plupaus_2021_Oulun kaupunki.xlsx"/>
    <s v="Oulun kaupunki"/>
    <s v="Yritysten osto- ja myyntipaikka BusinessPlaza"/>
    <s v="Yritys voi ilmoittaa yrityksensä myytäväksi tai ostaja voi ilmoittaa olevansa kiinnostunut ostamaan yrityksen"/>
    <x v="890"/>
    <x v="4"/>
    <x v="2"/>
    <s v="Q1/2022"/>
    <s v="Myös luonnollisille henkilöille"/>
    <m/>
    <m/>
    <x v="1"/>
    <s v="Pohjois-Pohjanmaa"/>
    <s v="yli 100 000"/>
  </r>
  <r>
    <s v="Palvelut"/>
    <s v="PLupaus_Pyhäjärvi_2021.xlsx"/>
    <s v="Pyhäjärven kaupunki"/>
    <s v="Yritystilojen tarjoaminen"/>
    <m/>
    <x v="667"/>
    <x v="4"/>
    <x v="0"/>
    <s v="Q4/2022"/>
    <s v="Vain elinkeinotoimintaa harjoittaville"/>
    <m/>
    <m/>
    <x v="1"/>
    <s v="Pohjois-Pohjanmaa"/>
    <s v="alle 6001"/>
  </r>
  <r>
    <s v="Palvelut"/>
    <s v="Plupaus_2021_Ylöjärven kaupunki.xlsx"/>
    <s v="Ylöjärven kaupunki"/>
    <s v="Yritystontin ostaminen"/>
    <s v="Toimijan ostoanomus yritystontista kaupunginhallitukselle"/>
    <x v="667"/>
    <x v="4"/>
    <x v="0"/>
    <s v="Myöhemmin"/>
    <s v="Myös luonnollisille henkilöille"/>
    <m/>
    <m/>
    <x v="1"/>
    <s v="Pirkanmaa"/>
    <s v="20 001 - 40 000"/>
  </r>
  <r>
    <s v="Palvelut"/>
    <s v="Plupaus_2021_Ylöjärven kaupunki.xlsx"/>
    <s v="Ylöjärven kaupunki"/>
    <s v="Yritystontin vuokraaminen"/>
    <s v="Toimijan vuokrausanomus yritystontista kaupunginhallitukselle"/>
    <x v="667"/>
    <x v="4"/>
    <x v="0"/>
    <s v="Myöhemmin"/>
    <s v="Myös luonnollisille henkilöille"/>
    <m/>
    <m/>
    <x v="1"/>
    <s v="Pirkanmaa"/>
    <s v="20 001 - 40 000"/>
  </r>
  <r>
    <s v="Palvelut"/>
    <s v="Plupaus_2021_Ylöjärven kaupunki.xlsx"/>
    <s v="Ylöjärven kaupunki"/>
    <s v="Yhtiömuotoisten tonttien haku"/>
    <s v="Webropol-työkalulla tehty nettilomake, jolla hakija voi hakea yhtiömuotoista tonttia."/>
    <x v="667"/>
    <x v="4"/>
    <x v="2"/>
    <s v="Myöhemmin"/>
    <s v="Myös luonnollisille henkilöille"/>
    <m/>
    <m/>
    <x v="1"/>
    <s v="Pirkanmaa"/>
    <s v="20 001 - 40 000"/>
  </r>
  <r>
    <s v="Palvelut"/>
    <s v="PLupaus_Helsinginkaupunki_2021.xlsx"/>
    <s v="Helsingin kaupunki"/>
    <s v="Asumisterveysneuvonta"/>
    <s v="Asumisterveyteen liittyvä neuvontapuhelin ja -sähköposti."/>
    <x v="891"/>
    <x v="5"/>
    <x v="3"/>
    <m/>
    <m/>
    <m/>
    <m/>
    <x v="1"/>
    <s v="Uusimaa"/>
    <s v="yli 100 000"/>
  </r>
  <r>
    <s v="Palvelut"/>
    <s v="PLupaus_Porvoonkaupunki_2021.xlsx"/>
    <s v="Porvoon kaupunki"/>
    <s v="Ajanvaraus eläinlääkärinvastaanotolle"/>
    <s v="Ajanvaraus eläinlääkärinvastaanotolle"/>
    <x v="675"/>
    <x v="5"/>
    <x v="2"/>
    <s v="Myöhemmin"/>
    <s v="Myös luonnollisille henkilöille"/>
    <s v="Nettiajanvaraus käytössä osittain - akuuteille varataan aikaa puhelimitse. Neuvontaa sähköpostilla."/>
    <s v="Eläinlääkintähuoltolaki (765/2009)"/>
    <x v="1"/>
    <s v="Uusimaa"/>
    <s v="40 001 - 100 000"/>
  </r>
  <r>
    <s v="Palvelut"/>
    <s v="Plupaus_2021_Laukaan kunta.xlsx"/>
    <s v="Laukaan kunta"/>
    <s v="Ideanappi -palvelu alkaville yrityksille"/>
    <s v="24/7 käytössä oleva digitaalinen palvelu, jossa alkava yrittäjä voi testata oman liikeideansa. Vastaus tulee seuraavan arkipäivän kuluessa."/>
    <x v="892"/>
    <x v="5"/>
    <x v="5"/>
    <s v="Myöhemmin"/>
    <s v="Vain elinkeinotoimintaa harjoittaville"/>
    <m/>
    <m/>
    <x v="1"/>
    <s v="Keski-Suomi"/>
    <s v="10 001 - 20 000"/>
  </r>
  <r>
    <s v="Palvelut"/>
    <s v="Plupaus_Kuopio_2021.xlsx"/>
    <s v="Kuopion kaupunki"/>
    <s v="Julkisten hankintojen neuvonta"/>
    <s v="Pohjois-Savon alueella saat julkisiin hankintoihin neuvontaa Pohjois-Savon hankinta-asiamieheltä."/>
    <x v="893"/>
    <x v="5"/>
    <x v="3"/>
    <s v="Q4/2022"/>
    <s v="Vain elinkeinotoimintaa harjoittaville"/>
    <m/>
    <m/>
    <x v="1"/>
    <s v="Pohjois-Savo"/>
    <s v="yli 100 000"/>
  </r>
  <r>
    <s v="Palvelut"/>
    <s v="Plupaus_Kuopio_2021.xlsx"/>
    <s v="Kuopion kaupunki"/>
    <s v="Jäteneuvonta"/>
    <s v="Jätekukko antaa neuvontaa asukkaille jätehuollon palveluista, jätteiden vastaanottopaikoista sekä lajittelusta ja kierrätyksestä. Yrityksille neuvontaa antaa palveluja tarjoavat yritykset."/>
    <x v="894"/>
    <x v="5"/>
    <x v="3"/>
    <s v="Q4/2022"/>
    <s v="Myös luonnollisille henkilöille"/>
    <s v="Asukkaiden neuvonta kunnallisella jäteyhtiöllä mm. digitaalisena. Yrityksiin kohdistettu neuvonta suoraan yrityksiin toimialakohtaisissa projekteissa."/>
    <s v="Jätelaki (646/2011)"/>
    <x v="1"/>
    <s v="Pohjois-Savo"/>
    <s v="yli 100 000"/>
  </r>
  <r>
    <s v="Palvelut"/>
    <s v="Plupaus_Tampereen_kaupunki_2020.xlsx"/>
    <s v="Tampereen kaupunki"/>
    <s v="Jätehuollon viranomaispalveluiden asiakaspalvelu"/>
    <s v="Jätehuollon järjestämisen viranomaistehtäviin liittyvä asiakasneuvonta ja -tiedotus. "/>
    <x v="894"/>
    <x v="5"/>
    <x v="2"/>
    <s v="Q3/2021"/>
    <s v="Myös luonnollisille henkilöille"/>
    <s v="Taustaprosessit ja -teknologia"/>
    <s v="Jätelaki (646/2011)"/>
    <x v="1"/>
    <s v="Pirkanmaa"/>
    <s v="yli 100 000"/>
  </r>
  <r>
    <s v="Palvelut"/>
    <s v="Plupaus_Keravan kaupunki elinkeinopalvelut_2020 (1).xlsx"/>
    <s v="Keravan kaupunki"/>
    <s v="Kehittämispalvelut"/>
    <s v="Yhteistyö  eri verkoston toimijoiden kanssa. Yhteisten projektien suunnittelua."/>
    <x v="895"/>
    <x v="5"/>
    <x v="3"/>
    <s v="Myöhemmin"/>
    <s v="Myös luonnollisille henkilöille"/>
    <s v="Kehittäminen vaatii henkilökohtaista tapaamista ja yhteistyötä. Yhteistyön tuloksena voi syntyä uusia digitaalisia palveluja."/>
    <m/>
    <x v="1"/>
    <s v="Uusimaa"/>
    <s v="20 001 - 40 000"/>
  </r>
  <r>
    <s v="Palvelut"/>
    <s v="Plupaus_2021_Raaseporin kaupunki.xlsx"/>
    <s v="Raaseporin kaupunki"/>
    <s v="Korona-neuvonta"/>
    <s v="Novago tarjoaa yrityksille neuvonta-apua koronakriisin aiheuttamiin ongelmiin. Yritykset voivat ottaa yhteyttä Novagoon, joko sähköisesti (s-postilla tai digitaalisen yhteydenoton kautta) tai puhelimitse. Novago on myös aktiivinen ja soittaa potentiaalisille asiakkaille joko suoraan itse, tai puhelinpalvelua tarjoavan yhteistyökumppanin kautta."/>
    <x v="896"/>
    <x v="5"/>
    <x v="6"/>
    <s v="Q4/2021"/>
    <s v="Vain elinkeinotoimintaa harjoittaville"/>
    <s v="Asiakkaat haluavat henkilökohtaista neuvontaa. Tämä johtaa sähköisten palveluiden käyttöönoton viivästymistä siihen saakka, kunnes asiakkaat ovat valmiita kertomaan ongelmistaan tai liiketoimintansa kehittämisestä esim. Tekoälyä hyödyntäen. Tekoäly ei todennäköisesti koskaan tule korvaamaan henkilökohtaista neuvontaa, mutta voi edesauttaa kyseistä neuvontaa kartoittamalla asiakkaan tilanteen valmiiksi. Nimenomainen korona-apu tullee tässä muodossa loppumaan ennen kuin digitalisaatio on saavuttanut tavoitetason."/>
    <m/>
    <x v="1"/>
    <s v="Uusimaa"/>
    <s v="20 001 - 40 000"/>
  </r>
  <r>
    <s v="Palvelut"/>
    <s v="Plupaus_2021_Jyväskylän kaupunki_2021.xlsx"/>
    <s v="Jyväskylän kaupunki"/>
    <s v="KRP - Sunnittelutarveratkaisu"/>
    <s v="Lupa aloittaa rakennussuunnittelu rakennuslupaa varten haja-asutusalueilla"/>
    <x v="897"/>
    <x v="5"/>
    <x v="5"/>
    <m/>
    <s v="Myös luonnollisille henkilöille"/>
    <m/>
    <m/>
    <x v="1"/>
    <s v="Keski-Suomi"/>
    <s v="yli 100 000"/>
  </r>
  <r>
    <s v="Palvelut"/>
    <s v="Plupaus_Kuopio_2021.xlsx"/>
    <s v="Kuopion kaupunki"/>
    <s v="Liiketoiminnan kehittämisneuvonta"/>
    <s v="Neuvontaa liiketoiminnan kehittämiseen jo toimivalle yritykselle."/>
    <x v="898"/>
    <x v="5"/>
    <x v="3"/>
    <s v="Q4/2022"/>
    <s v="Vain elinkeinotoimintaa harjoittaville"/>
    <m/>
    <m/>
    <x v="1"/>
    <s v="Pohjois-Savo"/>
    <s v="yli 100 000"/>
  </r>
  <r>
    <s v="Palvelut"/>
    <s v="Vihdin kunnan YritysDigi VM palvelulupaus 2021.xlsx"/>
    <s v="Vihdin kunta"/>
    <s v="Alkavan yrityksen sähköiset työkalut"/>
    <s v="Liiketoimintasuunnitelmapohjat ja laskurit"/>
    <x v="898"/>
    <x v="5"/>
    <x v="2"/>
    <s v="Myöhemmin"/>
    <s v="Myös luonnollisille henkilöille"/>
    <s v="Asiakkaiden digiosaaminen"/>
    <m/>
    <x v="1"/>
    <s v="Uusimaa"/>
    <s v="20 001 - 40 000"/>
  </r>
  <r>
    <s v="Palvelut"/>
    <s v="PLupaus_Helsinginkaupunki_2021.xlsx"/>
    <s v="Helsingin kaupunki"/>
    <s v="Maankäytön ja rakentamisen asiakaspalvelu, rakennusvalvonnan arkisto"/>
    <s v="Maankäytön ja rakentamisen asiakaspalvelu neuvoo yleisissä rakennushankkeen käynnistämiseen liittyvissä kysymyksissä paikan päällä ja puhelimessa. Myös rakennusvalvonnan arkiston asiakaspalvelu palvelee paikan päällä ja puhelimessa.Katso yhteystiedot alta."/>
    <x v="899"/>
    <x v="5"/>
    <x v="4"/>
    <m/>
    <s v="Myös luonnollisille henkilöille"/>
    <m/>
    <m/>
    <x v="1"/>
    <s v="Uusimaa"/>
    <s v="yli 100 000"/>
  </r>
  <r>
    <s v="Palvelut"/>
    <s v="Plupaus_2021_Paimion kaupunkin vastaus.xlsx"/>
    <s v="Paimion kaupunki"/>
    <s v="Maaseutupalvelut maaseutuyrittäjille (neuvontapalvelu)"/>
    <m/>
    <x v="900"/>
    <x v="5"/>
    <x v="3"/>
    <m/>
    <s v="Myös luonnollisille henkilöille"/>
    <s v="Tukiin liittyvät palvelut ovat valtakunnallisia ja niitä kehitetään muualla. Alueemme maatilayrittäjien palvelu on pääsääntöisesti kasvokkain tapahtuvaa neuvontaa."/>
    <m/>
    <x v="1"/>
    <s v="Varsinais-Suomi"/>
    <s v="10 001 - 20 000"/>
  </r>
  <r>
    <s v="Palvelut"/>
    <s v="PLupaus_Valvira_2021.xlsx"/>
    <s v="Valvira"/>
    <s v="Toisiokäytön ympäristöjen rekisteröinti"/>
    <s v="Valvira ylläpitää julkista rekisteriä sille ilmoitetuista, tietoturva- ja tietosuojavaatimukset täyttävistä toisiokäyttöympäristöistä. Toisiokäyttöympäristö täytyy ilmoittaa Valviran ylläpitämään rekisteriin ennen käyttöympäristön käyttöönottoa siinä vaiheessa, kun se on saanut tietoturvallisuuden arviointilaitoksen vaatimustenmukaisuustodistuksen."/>
    <x v="901"/>
    <x v="1"/>
    <x v="2"/>
    <s v="Q2/2022"/>
    <s v="Vain elinkeinotoimintaa harjoittaville"/>
    <m/>
    <m/>
    <x v="0"/>
    <s v="Sosiaali- ja terveysministeriö"/>
    <s v=""/>
  </r>
  <r>
    <s v="Palvelut"/>
    <s v="Plupaus_2021_Laukaan kunta.xlsx"/>
    <s v="Laukaan kunta"/>
    <s v="Maatalousyritysten neuvota"/>
    <s v="Neuvontapalveluna käytämme sähköisiä välineitä, koulutustilaisuuksia, sekä henkilökohtaisia tapaamisia."/>
    <x v="902"/>
    <x v="5"/>
    <x v="0"/>
    <s v="Myöhemmin"/>
    <s v="Vain elinkeinotoimintaa harjoittaville"/>
    <m/>
    <m/>
    <x v="1"/>
    <s v="Keski-Suomi"/>
    <s v="10 001 - 20 000"/>
  </r>
  <r>
    <s v="Palvelut"/>
    <s v="Plupaus_2021_Laukaan kunta.xlsx"/>
    <s v="Laukaan kunta"/>
    <s v="Maatalousyritysten perustamispalvelut"/>
    <s v="Maatalousyrityksen aloittaminen perustetaan paperisilla lomakkeilla. Yrityksen perustamisen jälkeen asiointi siirtyy sähköiseen järjestelmään, jonka avulla toteutetaan tukihakemusten jättäminen ja muut yritykseen liittyvät muutostoiminnat."/>
    <x v="903"/>
    <x v="5"/>
    <x v="0"/>
    <s v="Myöhemmin"/>
    <s v="Vain elinkeinotoimintaa harjoittaville"/>
    <m/>
    <m/>
    <x v="1"/>
    <s v="Keski-Suomi"/>
    <s v="10 001 - 20 000"/>
  </r>
  <r>
    <s v="Palvelut"/>
    <s v="Plupaus_Tampereen_kaupunki_2020.xlsx"/>
    <s v="Tampereen kaupunki"/>
    <s v="Matching-palvelu"/>
    <s v="Yritysten ja ekosysteemitasolla tapahtuvan matching toiminnan kehittäminen"/>
    <x v="904"/>
    <x v="5"/>
    <x v="3"/>
    <s v="Myöhemmin"/>
    <s v="Myös luonnollisille henkilöille"/>
    <m/>
    <m/>
    <x v="1"/>
    <s v="Pirkanmaa"/>
    <s v="yli 100 000"/>
  </r>
  <r>
    <s v="Palvelut"/>
    <s v="PLupaus_Porvoonkaupunki_2021.xlsx"/>
    <s v="Porvoon kaupunki"/>
    <s v="Matkailupalvelut, paikallisten yritysten aukiolopalvelut"/>
    <s v="Ravintola, kahvila tai putiikki voi ilmoittaa aukioloajat lomakkeella Porvoo.fi -sivuston aukiolokalenteriin."/>
    <x v="905"/>
    <x v="5"/>
    <x v="0"/>
    <s v="Myöhemmin"/>
    <s v="Vain elinkeinotoimintaa harjoittaville"/>
    <s v="heikot digitaidot"/>
    <m/>
    <x v="1"/>
    <s v="Uusimaa"/>
    <s v="40 001 - 100 000"/>
  </r>
  <r>
    <s v="Palvelut"/>
    <s v="PLupaus_Porvoonkaupunki_2021.xlsx"/>
    <s v="Porvoon kaupunki"/>
    <s v="Matkailupalvelut, yhteistyöalusta"/>
    <s v="Matkailutoimijoiden yhteisöllinen digitaalinen palvelu kehittämiseen, keskusteluun ja verkostoitumiseen. (Pomadi)"/>
    <x v="906"/>
    <x v="5"/>
    <x v="6"/>
    <m/>
    <s v="Myös luonnollisille henkilöille"/>
    <s v="heikot digitaidot"/>
    <m/>
    <x v="1"/>
    <s v="Uusimaa"/>
    <s v="40 001 - 100 000"/>
  </r>
  <r>
    <s v="Palvelut"/>
    <s v="Plupaus_Kuopio_2021.xlsx"/>
    <s v="Kuopion kaupunki"/>
    <s v="Omistajanvaihdosneuvonta ja yrityskaupat"/>
    <s v="Neuvontaa sukupolvenvaihdos- ja yrityskauppa-tilanteissa."/>
    <x v="907"/>
    <x v="5"/>
    <x v="3"/>
    <s v="Q4/2022"/>
    <s v="Vain elinkeinotoimintaa harjoittaville"/>
    <m/>
    <m/>
    <x v="1"/>
    <s v="Pohjois-Savo"/>
    <s v="yli 100 000"/>
  </r>
  <r>
    <s v="Palvelut"/>
    <s v="Traficom_Digipalvelulupaus_2021.XLSX"/>
    <s v="Liikenne- ja viestintävirasto TRAFICOM"/>
    <s v="Traficomin tietopalvelun lupahakemuslomakkeet"/>
    <s v="Näillä lomakkeilla Traficomin tietopalvelun palveluntarjoaja voi hakea lupaa loppukäyttäjilleen."/>
    <x v="908"/>
    <x v="3"/>
    <x v="2"/>
    <s v="Myöhemmin"/>
    <s v="Vain elinkeinotoimintaa harjoittaville"/>
    <s v="Yleinen taloudellinen tilanne"/>
    <m/>
    <x v="0"/>
    <s v="Liikenne- ja viestintäministeriö"/>
    <s v=""/>
  </r>
  <r>
    <s v="Palvelut"/>
    <s v="Traficom_Digipalvelulupaus_2021.XLSX"/>
    <s v="Liikenne- ja viestintävirasto TRAFICOM"/>
    <s v="Traficomin tietopalvelun palvelukuvauslomake"/>
    <s v="Tällä lomakkeella yritys kuvaa uuden palvelun tai päivittää olemassa olevan palvelun kuvausta."/>
    <x v="909"/>
    <x v="3"/>
    <x v="0"/>
    <s v="Myöhemmin"/>
    <s v="Vain elinkeinotoimintaa harjoittaville"/>
    <s v="Yleinen taloudellinen tilanne"/>
    <m/>
    <x v="0"/>
    <s v="Liikenne- ja viestintäministeriö"/>
    <s v=""/>
  </r>
  <r>
    <s v="Palvelut"/>
    <s v="RUOKAVIRASTO-#1460879-v1-Palvelulupaus_2021_Ruokavirasto.XLSX"/>
    <s v="Ruokavirasto"/>
    <s v="Maaseutulinjan tukimaksut"/>
    <s v="Eri tukijärjestelmistä rajapinnan kautta hyväksyttäväksi tulevien tukimaksujen asiatarkastus ja hyväksyntä"/>
    <x v="910"/>
    <x v="6"/>
    <x v="5"/>
    <m/>
    <s v="Myös luonnollisille henkilöille"/>
    <m/>
    <m/>
    <x v="0"/>
    <s v="Maa- ja metsätalousministeriö"/>
    <s v=""/>
  </r>
  <r>
    <s v="Palvelut"/>
    <s v="Plupaus_2021_Kansaneläkelaitos.xlsx"/>
    <s v="Kansaneläkelaitos"/>
    <s v="Tulkkauspalvelujen palveluntuottajat / laskutus"/>
    <s v="Tulkkauspalvelujen laskutus"/>
    <x v="911"/>
    <x v="6"/>
    <x v="1"/>
    <m/>
    <s v="Vain elinkeinotoimintaa harjoittaville"/>
    <m/>
    <m/>
    <x v="0"/>
    <s v="Eduskunta"/>
    <s v=""/>
  </r>
  <r>
    <s v="Palvelut"/>
    <s v="Plupaus_2021_Kansaneläkelaitos.xlsx"/>
    <s v="Kansaneläkelaitos"/>
    <s v="Tulkkauspalvelujen palveluntuottajat / tulkkiaikojen vapautus"/>
    <s v="Tulkkauspalvelun tulkkiaikojen vapautus"/>
    <x v="912"/>
    <x v="4"/>
    <x v="1"/>
    <m/>
    <s v="Vain elinkeinotoimintaa harjoittaville"/>
    <m/>
    <m/>
    <x v="0"/>
    <s v="Eduskunta"/>
    <s v=""/>
  </r>
  <r>
    <s v="Palvelut"/>
    <s v="Plupaus_2021_Tulli.xlsx"/>
    <s v="Tulli"/>
    <s v="Tullin hyväksymä paikka"/>
    <s v="Tullaamattomia tavaroita voidaan varastoida väliaikaisesti Tullin hyväksymässä paikassa."/>
    <x v="913"/>
    <x v="0"/>
    <x v="2"/>
    <s v="Q4/2021"/>
    <s v="Vain elinkeinotoimintaa harjoittaville"/>
    <m/>
    <m/>
    <x v="0"/>
    <s v="Valtiovarainministeriö"/>
    <s v=""/>
  </r>
  <r>
    <s v="Palvelut"/>
    <s v="Plupaus_2021_Tulli.xlsx"/>
    <s v="Tulli"/>
    <s v="Tullittomuuslupa"/>
    <s v="Luvanhaltija voi tuoda unioniin tiettyjä tavaroita tullitta tullittomuusasetuksen perusteella."/>
    <x v="914"/>
    <x v="0"/>
    <x v="2"/>
    <s v="Q4/2022"/>
    <s v="Myös luonnollisille henkilöille"/>
    <m/>
    <m/>
    <x v="0"/>
    <s v="Valtiovarainministeriö"/>
    <s v=""/>
  </r>
  <r>
    <s v="Palvelut"/>
    <s v="Plupaus_2021_Tulli.xlsx"/>
    <s v="Tulli"/>
    <s v="Tullivarastoinnin sanoma-asiointi yritysasiakkaille"/>
    <s v="Voit asettaa tavarat tullivarastointimenettelyyn antamalla Tullille tullivarastoinnin tulli-ilmoituksen sanoma-asioinnilla."/>
    <x v="915"/>
    <x v="1"/>
    <x v="7"/>
    <m/>
    <s v="Vain elinkeinotoimintaa harjoittaville"/>
    <m/>
    <m/>
    <x v="0"/>
    <s v="Valtiovarainministeriö"/>
    <s v=""/>
  </r>
  <r>
    <s v="Palvelut"/>
    <s v="Plupaus_2021_Tulli.xlsx"/>
    <s v="Tulli"/>
    <s v="Tullivarastoinnin tulli-ilmoituksen tekeminen"/>
    <s v="Voit asettaa tavarat tullivarastointimenettelyyn antamalla Tullille tullivarastoinnin tulli-ilmoituksen."/>
    <x v="916"/>
    <x v="1"/>
    <x v="1"/>
    <m/>
    <s v="Myös luonnollisille henkilöille"/>
    <m/>
    <m/>
    <x v="0"/>
    <s v="Valtiovarainministeriö"/>
    <s v=""/>
  </r>
  <r>
    <s v="Palvelut"/>
    <s v="Palvelulupaus_2021_Verohallinto.xlsx"/>
    <s v="Verohallinto"/>
    <s v="Tulorekisteri (palkkatiedot)"/>
    <s v="Tulorekisteriin ilmoitetaan tiedot palkoista, luontoisedut, palkkiot, työkorvaukset (kun suorituksen saaja ei ole ennakkoperintärekisterissä), muut ansiotulot ja verovapaat ja veronalaiset kustannusten korvaukset. Jos käytät palkanlaskentaan Palkka.fi-palvelua, tiedot voit lähettää sitä kautta tulorekisteriin."/>
    <x v="917"/>
    <x v="1"/>
    <x v="1"/>
    <m/>
    <s v="Myös luonnollisille henkilöille"/>
    <m/>
    <m/>
    <x v="0"/>
    <s v="Valtiovarainministeriö"/>
    <s v=""/>
  </r>
  <r>
    <s v="Palvelut"/>
    <s v="Traficom_Digipalvelulupaus_2021.XLSX"/>
    <s v="Liikenne- ja viestintävirasto TRAFICOM"/>
    <s v="Tunnetun lähettäjän hyväksynnän hakeminen"/>
    <s v="Yritys  hakee tunnetun lähettäjän hyväksyntää Traficomilta"/>
    <x v="918"/>
    <x v="0"/>
    <x v="3"/>
    <s v="Myöhemmin"/>
    <s v="Vain elinkeinotoimintaa harjoittaville"/>
    <s v="Yleinen taloudellinen tilanne"/>
    <m/>
    <x v="0"/>
    <s v="Liikenne- ja viestintäministeriö"/>
    <s v=""/>
  </r>
  <r>
    <s v="Palvelut"/>
    <s v="Traficom_Digipalvelulupaus_2021.XLSX"/>
    <s v="Liikenne- ja viestintävirasto TRAFICOM"/>
    <s v="Tunnistuspalvelun lopetusilmoitus"/>
    <s v="Ilmoitus sähköisen tunnistusvälitys- tai tunnistusvälinepalvelun lopettamisesta Liikenne- ja viestintävirasto Traficomin Kyberturvallisuuskeskukselle. Asiointipalvelun osalta ei ole kehittämistarvetta."/>
    <x v="919"/>
    <x v="1"/>
    <x v="2"/>
    <m/>
    <s v="Vain elinkeinotoimintaa harjoittaville"/>
    <m/>
    <m/>
    <x v="0"/>
    <s v="Liikenne- ja viestintäministeriö"/>
    <s v=""/>
  </r>
  <r>
    <s v="Palvelut"/>
    <s v="Plupaus_2021_Tulli.xlsx"/>
    <s v="Tulli"/>
    <s v="Tuonnin yksinkertaistetun tai erityismenettelyjen tulli-ilmoituksen tekeminen"/>
    <s v="Voit tehdä erityimenettelyjen eli sisäisen jalostuksen, väliaikaisen maahantuonnin ja loppukäytön tuonnin tulli-ilmoituksia."/>
    <x v="920"/>
    <x v="1"/>
    <x v="1"/>
    <m/>
    <s v="Vain elinkeinotoimintaa harjoittaville"/>
    <m/>
    <m/>
    <x v="0"/>
    <s v="Valtiovarainministeriö"/>
    <s v=""/>
  </r>
  <r>
    <s v="Palvelut"/>
    <s v="Plupaus_2021_Tulli.xlsx"/>
    <s v="Tulli"/>
    <s v="Tuonnin tulliselvityksen sanoma-asiointi yritysasiakkaille"/>
    <s v="Voit tulliselvittää eli tullata lähetyksen ja antaa tuonti-ilmoituksen sanoma-asioinnilla (ja maksaa mahdolliset maahantuontiverot)"/>
    <x v="921"/>
    <x v="1"/>
    <x v="7"/>
    <m/>
    <s v="Vain elinkeinotoimintaa harjoittaville"/>
    <m/>
    <m/>
    <x v="0"/>
    <s v="Valtiovarainministeriö"/>
    <s v=""/>
  </r>
  <r>
    <s v="Palvelut"/>
    <s v="Plupaus_2021_Tulli.xlsx"/>
    <s v="Tulli"/>
    <s v="Tuonnin vapaaseen liikkeeseen tullauksen tai tullivarastoinnin ilmoituksen tekeminen yritysasiakkaana"/>
    <s v="Voit tulliselvittää eli tullata lähetyksen ja maksaa mahdolliset maahantuontiverot Tullille antamalla tuonti-ilmoituksen."/>
    <x v="922"/>
    <x v="1"/>
    <x v="1"/>
    <m/>
    <s v="Vain elinkeinotoimintaa harjoittaville"/>
    <m/>
    <m/>
    <x v="0"/>
    <s v="Valtiovarainministeriö"/>
    <s v=""/>
  </r>
  <r>
    <s v="Palvelut"/>
    <s v="Traficom_Digipalvelulupaus_2021.XLSX"/>
    <s v="Liikenne- ja viestintävirasto TRAFICOM"/>
    <s v="Tuotannon vaatimustenmukaisuuden valvonta (CoP)"/>
    <s v="Tyyppihyväksyntää hakevan on osoitettava, että tuotanto on vaatimustenmukainen."/>
    <x v="923"/>
    <x v="0"/>
    <x v="3"/>
    <s v="Myöhemmin"/>
    <s v="Vain elinkeinotoimintaa harjoittaville"/>
    <s v="Yleinen taloudellinen tilanne"/>
    <m/>
    <x v="0"/>
    <s v="Liikenne- ja viestintäministeriö"/>
    <s v=""/>
  </r>
  <r>
    <s v="Palvelut"/>
    <s v="PLupaus_Valvira_2021.xlsx"/>
    <s v="Valvira"/>
    <s v="Tupakkalain alaisiin tuotteisiin liittyvät ilmoitukset ja raportointi"/>
    <s v="Valmistajien ja maahantuojien on toimitettava Valviraan ilmoituksia ja raportteja tupakkalain alaisista tuotteista."/>
    <x v="924"/>
    <x v="1"/>
    <x v="2"/>
    <m/>
    <s v="Vain elinkeinotoimintaa harjoittaville"/>
    <s v="Tiedot toimitetaan viranomaisille sähköisesti EU-komission tarjoaman keskitetyn tietojärjestelmän (EU-CEG) avulla, joten kehitys on riippuvaista ko. palvelusta."/>
    <m/>
    <x v="0"/>
    <s v="Sosiaali- ja terveysministeriö"/>
    <s v=""/>
  </r>
  <r>
    <s v="Palvelut"/>
    <s v="PLupaus_Valvira_2021.xlsx"/>
    <s v="Valvira"/>
    <s v="Tupakkatuotteen valmistuslaboratorion hyväksyntä"/>
    <s v="Tupakkatuotteiden päästömittauksia varmistavan ja savukkeiden palamisominaisuuksia osoittavan laboratorion on oltava Valviran hyväksymä ja valvoma."/>
    <x v="925"/>
    <x v="0"/>
    <x v="3"/>
    <s v="Myöhemmin"/>
    <s v="Vain elinkeinotoimintaa harjoittaville"/>
    <m/>
    <m/>
    <x v="0"/>
    <s v="Sosiaali- ja terveysministeriö"/>
    <s v=""/>
  </r>
  <r>
    <s v="Palvelut"/>
    <s v="PLupaus_Iinkunta_2020.xlsx"/>
    <s v="Iin kunta "/>
    <s v="Rahoitusneuvonta"/>
    <s v="Rahoituskanavien neuvonta, mahdolliset tukihakemukset"/>
    <x v="926"/>
    <x v="5"/>
    <x v="2"/>
    <m/>
    <s v="Vain elinkeinotoimintaa harjoittaville"/>
    <s v="tavoitteena ei ole palvella yrittäjää täysin digitaalisesti, yrittäjien kanssa yhdessä suunniteltu palvelukokonaisuus sisältää kohtaamisia"/>
    <m/>
    <x v="1"/>
    <s v="Pohjois-Pohjanmaa"/>
    <s v="6 001 - 10000"/>
  </r>
  <r>
    <s v="Palvelut"/>
    <s v="Plupaus_Kankaanpään kaupunki_2020.xlsx"/>
    <s v="Kankaanpään kaupunki"/>
    <s v="Rahoitushakemusneuvonta"/>
    <s v="Yrityksille tuotettava rahoitushakemusneuvonta (sisältyy kylläkin edellä olevaan Yritysneuvonta -palveluun, mutta pitää sisällään erityispiirteitä, joiden vuoksi tuodaan tässä esiin myös erikseen). Erityispiirteenä se, että rahoitushakemusneuvonnassa saatetaan toimia eri rahoittajaviranomaisten hakemusten digitaalisessa täyttämisessä asiakkaan asiamiehenä, asiakkaalta saadun digitaalisen valtuutuksen mahdollistamana."/>
    <x v="926"/>
    <x v="5"/>
    <x v="2"/>
    <s v="Myöhemmin"/>
    <s v="Vain elinkeinotoimintaa harjoittaville"/>
    <s v="Sisältää neuvonnallisia elementtejä, jotka osin tuotettavissa digitaalisin järjestelmin."/>
    <m/>
    <x v="1"/>
    <s v="Satakunta"/>
    <s v="10 001 - 20 000"/>
  </r>
  <r>
    <s v="Palvelut"/>
    <s v="Plupaus_Kuopio_2021.xlsx"/>
    <s v="Kuopion kaupunki"/>
    <s v="Rahoitusneuvonta"/>
    <s v="Neuvontaa eri rahoitusvaihtoehdoista ja niiden soveltuvuudesta yrityksen liiketoiminnan tarpeisiin."/>
    <x v="926"/>
    <x v="5"/>
    <x v="3"/>
    <s v="Q4/2022"/>
    <s v="Vain elinkeinotoimintaa harjoittaville"/>
    <m/>
    <m/>
    <x v="1"/>
    <s v="Pohjois-Savo"/>
    <s v="yli 100 000"/>
  </r>
  <r>
    <s v="Palvelut"/>
    <s v="Plupaus_Tampereen_kaupunki_2020.xlsx"/>
    <s v="Tampereen kaupunki"/>
    <s v="Räätälöity rekrytointi"/>
    <s v="Taylor´s house: ehdokasesittely yritystarpeeseen ja räätälöity yrityksen ja osaajan yhteistyö"/>
    <x v="927"/>
    <x v="5"/>
    <x v="3"/>
    <s v="Myöhemmin"/>
    <s v="Myös luonnollisille henkilöille"/>
    <m/>
    <m/>
    <x v="1"/>
    <s v="Pirkanmaa"/>
    <s v="yli 100 000"/>
  </r>
  <r>
    <s v="Palvelut"/>
    <s v="Plupaus_Keravan kaupunki elinkeinopalvelut_2020 (1).xlsx"/>
    <s v="Keravan kaupunki"/>
    <s v="Sijoittumispalvelut"/>
    <s v="Sähköinen tontti- ja toimitilaportaali, josta löytyy Keravan kaupungin yritystontit"/>
    <x v="928"/>
    <x v="5"/>
    <x v="2"/>
    <s v="Myöhemmin"/>
    <s v="Myös luonnollisille henkilöille"/>
    <s v="Alkupalvelu digitaalisesti. Jos yritys kiinnostuu tontista, jatkopalvelu henkilökohtaista.  Ei voida 100% digitalisoida."/>
    <m/>
    <x v="1"/>
    <s v="Uusimaa"/>
    <s v="20 001 - 40 000"/>
  </r>
  <r>
    <s v="Palvelut"/>
    <s v="PLupaus_Jämsä_2021.xlsx"/>
    <s v="Jämsän kaupunki"/>
    <s v="Toimitilahakemisto"/>
    <s v="Tyhjän toimisto-, liiketilan tai teollisuustilan tiedot voi asiakas syöttää Jämsän toimitilahakemistoon"/>
    <x v="853"/>
    <x v="5"/>
    <x v="2"/>
    <s v="Myöhemmin"/>
    <s v="Myös luonnollisille henkilöille"/>
    <m/>
    <m/>
    <x v="1"/>
    <s v="Keski-Suomi"/>
    <s v="20 001 - 40 000"/>
  </r>
  <r>
    <s v="Palvelut"/>
    <s v="Plupaus_Jämsänyritysneuvontapalvelut_2020.xlsx"/>
    <s v="Jämsän kaupunki"/>
    <s v="Toimitilahakemisto"/>
    <s v="Tyhjän toimisto-, liiketilan tai teollisuustilan tiedot voi asiakas syöttää Jämsän toimitilahakemistoon"/>
    <x v="853"/>
    <x v="5"/>
    <x v="2"/>
    <m/>
    <s v="Myös luonnollisille henkilöille"/>
    <m/>
    <m/>
    <x v="1"/>
    <s v="Keski-Suomi"/>
    <s v="20 001 - 40 000"/>
  </r>
  <r>
    <s v="Palvelut"/>
    <s v="Plupaus_Kuopio_2021.xlsx"/>
    <s v="Kuopion kaupunki"/>
    <s v="Toimitilat ja tontit"/>
    <s v="Toimitila- ja tonttipalvelut"/>
    <x v="853"/>
    <x v="5"/>
    <x v="0"/>
    <s v="Q4/2022"/>
    <s v="Vain elinkeinotoimintaa harjoittaville"/>
    <m/>
    <m/>
    <x v="1"/>
    <s v="Pohjois-Savo"/>
    <s v="yli 100 000"/>
  </r>
  <r>
    <s v="Palvelut"/>
    <s v="Plupaus_2021_Oulun kaupunki.xlsx"/>
    <s v="Oulun kaupunki"/>
    <s v="Toimitilapörssi"/>
    <s v="Oulun seudun toimitilojen myynti-, vuokraus- ja ostoilmoitukset"/>
    <x v="853"/>
    <x v="5"/>
    <x v="2"/>
    <s v="Q1/2022"/>
    <s v="Myös luonnollisille henkilöille"/>
    <m/>
    <m/>
    <x v="1"/>
    <s v="Pohjois-Pohjanmaa"/>
    <s v="yli 100 000"/>
  </r>
  <r>
    <s v="Palvelut"/>
    <s v="Plupaus_2021_Raaseporin kaupunki.xlsx"/>
    <s v="Raaseporin kaupunki"/>
    <s v="Toimitila ja yritystontti-palvelu"/>
    <s v="Vapaasti kenen tahansa käytössä oleva toinen lisäpalvelu jonka kautta alueen kiinteistöjä, toimitiloja ja yritystontteja tarjoavat tahot voivat tuoda tarjoamaansa esille kaikille kiinnostuneille. Samalla kanava jota alueelle etabloituvat yritykset voivat hyödyntää kartoittaakseen mahdollisuuksiaan löytää sopivat tilat alueelta.&quot;&quot;"/>
    <x v="853"/>
    <x v="5"/>
    <x v="4"/>
    <m/>
    <s v="Vain elinkeinotoimintaa harjoittaville"/>
    <s v="Markkinaehtoinen palvelu, jossa emme suoraan pysty vaikuttamaan sisältöön. Yritykset itse päivittävät sisältöä."/>
    <m/>
    <x v="1"/>
    <s v="Uusimaa"/>
    <s v="20 001 - 40 000"/>
  </r>
  <r>
    <s v="Palvelut"/>
    <s v="Plupaus_2021_Jyväskylän kaupunki_2021.xlsx"/>
    <s v="Jyväskylän kaupunki"/>
    <s v="ELTY - Työllisyyden kuntakokeilu (Työmarkkinatori)"/>
    <s v="Työllistymisen uuden palveluympäristön kuntatasoinen käyttöönotto"/>
    <x v="929"/>
    <x v="5"/>
    <x v="1"/>
    <s v="Q4/2022"/>
    <s v="Myös luonnollisille henkilöille"/>
    <m/>
    <m/>
    <x v="1"/>
    <s v="Keski-Suomi"/>
    <s v="yli 100 000"/>
  </r>
  <r>
    <s v="Palvelut"/>
    <s v="Plupaus_Keravan kaupunki elinkeinopalvelut_2020 (1).xlsx"/>
    <s v="Keravan kaupunki"/>
    <s v="Työllistymispalvelut"/>
    <s v="Seudullinen sähköinen Duuniportaali palvelu, jossa työnantajat ja työntekijät kohtaavat."/>
    <x v="929"/>
    <x v="5"/>
    <x v="5"/>
    <m/>
    <s v="Myös luonnollisille henkilöille"/>
    <s v="Rekisteröityminen pohjautuu työnhakijan ja työnantajan vapaaehtoisuuteen."/>
    <m/>
    <x v="1"/>
    <s v="Uusimaa"/>
    <s v="20 001 - 40 000"/>
  </r>
  <r>
    <s v="Palvelut"/>
    <s v="Plupaus_2021_Oulun kaupunki.xlsx"/>
    <s v="Oulun kaupunki"/>
    <s v="Palvelut työnantajille"/>
    <s v="Yhteydenotot koskien: Rekrytointitarve, kesätyösetelipaikka ilmoitus, kesätyöpaikka ilmoitus, työkokeilupaikka ilmoitus."/>
    <x v="929"/>
    <x v="5"/>
    <x v="2"/>
    <s v="Q2/2022"/>
    <s v="Vain elinkeinotoimintaa harjoittaville"/>
    <s v="OuluBot-kehitys"/>
    <m/>
    <x v="1"/>
    <s v="Pohjois-Pohjanmaa"/>
    <s v="yli 100 000"/>
  </r>
  <r>
    <s v="Palvelut"/>
    <s v="Plupaus_2021_Paimion kaupunkin vastaus.xlsx"/>
    <s v="Paimion kaupunki"/>
    <s v="Työvoimapalvelut"/>
    <m/>
    <x v="929"/>
    <x v="5"/>
    <x v="0"/>
    <m/>
    <s v="Vain elinkeinotoimintaa harjoittaville"/>
    <s v="On otettu käyttöön valtakunnallisia palveluja joita kehitetään. Ei omia järjestelmiä. Palvelu on henkilökohtaista ja tapahtuu pääsääntöisesti kasvokkain."/>
    <s v="Työttömyysturvalaki (1290/2002)"/>
    <x v="1"/>
    <s v="Varsinais-Suomi"/>
    <s v="10 001 - 20 000"/>
  </r>
  <r>
    <s v="Palvelut"/>
    <s v="Plupaus_THL_2021.xlsx"/>
    <s v="Terveyden ja hyvinvoinnin laitos (THL)"/>
    <s v="Turvakotipalvelujen tuottamisesta maksettava korvaus"/>
    <s v="Terveyden ja hyvinvoinnin laitos (THL) vastaanottaa ja arvioi korvaushakemukset ja tekee turvakotikohtaiset valtionkorvauspäätökset. Palvelu on tarkoitettu palveluntuottajaksi valituille turvakodeille."/>
    <x v="930"/>
    <x v="6"/>
    <x v="2"/>
    <s v="Myöhemmin"/>
    <m/>
    <s v="Odottaa VM:llä käynnissä olevaa valtionavustusten digitalisaatiohanketta"/>
    <m/>
    <x v="0"/>
    <s v="Sosiaali- ja terveysministeriö"/>
    <s v=""/>
  </r>
  <r>
    <s v="Palvelut"/>
    <s v="Plupaus_Tampereen_kaupunki_2020.xlsx"/>
    <s v="Tampereen kaupunki"/>
    <s v="Kohtaantopalvelut"/>
    <s v="Virtuaaliset rekrytointitapahtumat, virtuaalinen rekrytointikanava (tulossa)"/>
    <x v="929"/>
    <x v="5"/>
    <x v="3"/>
    <s v="Q4/2022"/>
    <s v="Myös luonnollisille henkilöille"/>
    <m/>
    <m/>
    <x v="1"/>
    <s v="Pirkanmaa"/>
    <s v="yli 100 000"/>
  </r>
  <r>
    <s v="Palvelut"/>
    <s v="Palvelulupaus2021_PV.XLSX"/>
    <s v="Puolustusvoimat"/>
    <s v="Tuulivoimaluvat"/>
    <s v="Tuulivoimalupien lausuntojen käsittely"/>
    <x v="931"/>
    <x v="0"/>
    <x v="0"/>
    <s v="Myöhemmin"/>
    <s v="Myös luonnollisille henkilöille"/>
    <m/>
    <m/>
    <x v="0"/>
    <s v="Puolustusministeriö"/>
    <s v=""/>
  </r>
  <r>
    <s v="Palvelut"/>
    <s v="Traficom_Digipalvelulupaus_2021.XLSX"/>
    <s v="Liikenne- ja viestintävirasto TRAFICOM"/>
    <s v="Tyyppihyväksyntähakemus"/>
    <s v="Tällä palvelulla voit hakea koko ajoneuvon EU- tai EY-tyyppihyväksyntää, tai ajoneuvokomponentin, järjestelmän tai erillisen teknisen yksikön tyyppihyväksyntää. Tällä hakemuksella voit myös hakea muutosta em. hyväksyntöihin."/>
    <x v="932"/>
    <x v="0"/>
    <x v="2"/>
    <s v="Myöhemmin"/>
    <s v="Vain elinkeinotoimintaa harjoittaville"/>
    <s v="Yleinen taloudellinen tilanne"/>
    <m/>
    <x v="0"/>
    <s v="Liikenne- ja viestintäministeriö"/>
    <s v=""/>
  </r>
  <r>
    <s v="Palvelut"/>
    <s v="Plupaus_2021_Kansaneläkelaitos.xlsx"/>
    <s v="Kansaneläkelaitos"/>
    <s v="Työeläkelaitokset"/>
    <s v="Regressiperintä"/>
    <x v="933"/>
    <x v="6"/>
    <x v="3"/>
    <s v="Myöhemmin"/>
    <s v="Vain elinkeinotoimintaa harjoittaville"/>
    <m/>
    <m/>
    <x v="0"/>
    <s v="Eduskunta"/>
    <s v=""/>
  </r>
  <r>
    <s v="Palvelut"/>
    <s v="Plupaus_THL_2021.xlsx"/>
    <s v="Terveyden ja hyvinvoinnin laitos (THL)"/>
    <s v="Työelämän huumetestaus"/>
    <s v="Työelämän huumetestauksessa selvitetään työnantajan pyynnöstä mitä päihteitä henkilöllä on näytteenottohetkellä tai sitä ennen ollut elimistössään. Työelämän huumetestausta voi pyytää joko työnantaja tai terveydenhuollon toimintayksikkö. Asiakas ottaa yhteyden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x v="934"/>
    <x v="4"/>
    <x v="5"/>
    <m/>
    <m/>
    <m/>
    <m/>
    <x v="0"/>
    <s v="Sosiaali- ja terveysministeriö"/>
    <s v=""/>
  </r>
  <r>
    <s v="Palvelut"/>
    <s v="Plupaus_Tampereen_kaupunki_2020.xlsx"/>
    <s v="Tampereen kaupunki"/>
    <s v="Työllistämisen neuvonta"/>
    <s v="Työnantajapuhelin- ja sähköposti, Yrittäjyysneuvonta"/>
    <x v="929"/>
    <x v="5"/>
    <x v="2"/>
    <m/>
    <s v="Vain elinkeinotoimintaa harjoittaville"/>
    <m/>
    <m/>
    <x v="1"/>
    <s v="Pirkanmaa"/>
    <s v="yli 100 000"/>
  </r>
  <r>
    <s v="Palvelut"/>
    <s v="Plupaus_Tampereen_kaupunki_2020.xlsx"/>
    <s v="Tampereen kaupunki"/>
    <s v="Työnvälityspalvelut"/>
    <s v="Avoimet paikat, rekryilmoitukset, työmarkkinatori (TE-palvelut), Ehdokasesittelyt"/>
    <x v="929"/>
    <x v="5"/>
    <x v="6"/>
    <s v="Q4/2022"/>
    <s v="Myös luonnollisille henkilöille"/>
    <s v="Valtakunnallinen kehitys Työmarkkinatorin osalta, voidaan vaikuttaa paikallisesti osittain"/>
    <m/>
    <x v="1"/>
    <s v="Pirkanmaa"/>
    <s v="yli 100 000"/>
  </r>
  <r>
    <s v="Palvelut"/>
    <s v="PLupaus_Iinkunta_2020.xlsx"/>
    <s v="Iin kunta "/>
    <s v="Vihreän kasvun neuvonta"/>
    <s v="Vähähiilisyys- ja energianeuvonta, ympäristölupaukset"/>
    <x v="935"/>
    <x v="5"/>
    <x v="2"/>
    <m/>
    <s v="Vain elinkeinotoimintaa harjoittaville"/>
    <s v="Vaatii usein fyysistä kohtaamista"/>
    <m/>
    <x v="1"/>
    <s v="Pohjois-Pohjanmaa"/>
    <s v="6 001 - 10000"/>
  </r>
  <r>
    <s v="Palvelut"/>
    <s v="Plupaus_2021_Rovaniemi (1).xlsx"/>
    <s v="Rovaniemen kaupunki"/>
    <s v="Yhteydenottopyyntö"/>
    <s v="Yhteydenottolomake yritysneuvontapalveluita tarvitsevilla."/>
    <x v="936"/>
    <x v="5"/>
    <x v="2"/>
    <s v="Myöhemmin"/>
    <s v="Myös luonnollisille henkilöille"/>
    <m/>
    <m/>
    <x v="1"/>
    <s v="Lappi"/>
    <s v="40 001 - 100 000"/>
  </r>
  <r>
    <s v="Palvelut"/>
    <s v="PLupaus_Jämsä_2021.xlsx"/>
    <s v="Jämsän kaupunki"/>
    <s v="Yrittäjille tarjottavat omalle koneelle ladattavat lomakkeet"/>
    <s v="Yritystulkin täytettävät laskelma- ja suunnittelupohjat"/>
    <x v="889"/>
    <x v="5"/>
    <x v="0"/>
    <s v="Myöhemmin"/>
    <s v="Myös luonnollisille henkilöille"/>
    <m/>
    <m/>
    <x v="1"/>
    <s v="Keski-Suomi"/>
    <s v="20 001 - 40 000"/>
  </r>
  <r>
    <s v="Palvelut"/>
    <s v="PLupaus_Porvoonkaupunki_2021.xlsx"/>
    <s v="Porvoon kaupunki"/>
    <s v="Yrittäjäkoulutukset &amp; tapahtumat"/>
    <s v="Koulutusta ja tapahtumia yrittäjille"/>
    <x v="937"/>
    <x v="5"/>
    <x v="5"/>
    <m/>
    <s v="Myös luonnollisille henkilöille"/>
    <m/>
    <m/>
    <x v="1"/>
    <s v="Uusimaa"/>
    <s v="40 001 - 100 000"/>
  </r>
  <r>
    <s v="Palvelut"/>
    <s v="Plupaus_2021_Huittisten kaupunki.xlsx"/>
    <s v="Huittisten kaupunki"/>
    <s v="Yrityspalvelut"/>
    <s v="Alkavien ja toimivien yritysten neuvonta, tiedottaminen."/>
    <x v="890"/>
    <x v="5"/>
    <x v="6"/>
    <m/>
    <s v="Myös luonnollisille henkilöille"/>
    <m/>
    <m/>
    <x v="1"/>
    <s v="Satakunta"/>
    <s v="10 001 - 20 000"/>
  </r>
  <r>
    <s v="Palvelut"/>
    <s v="Plupaus_2021_Jyväskylän kaupunki_2021.xlsx"/>
    <s v="Jyväskylän kaupunki"/>
    <s v="ELTY - Yrityspalvelut"/>
    <s v="Yrityksten kehittämispalvelut"/>
    <x v="890"/>
    <x v="5"/>
    <x v="0"/>
    <s v="Q4/2022"/>
    <s v="Vain elinkeinotoimintaa harjoittaville"/>
    <m/>
    <m/>
    <x v="1"/>
    <s v="Keski-Suomi"/>
    <s v="yli 100 000"/>
  </r>
  <r>
    <s v="Palvelut"/>
    <s v="Plupaus_2021_Oulun kaupunki.xlsx"/>
    <s v="Oulun kaupunki"/>
    <s v="Yrityspalvelut"/>
    <s v="Kaikki yrityksen palvelut perustamsisesta kasvuun."/>
    <x v="890"/>
    <x v="5"/>
    <x v="2"/>
    <s v="Q1/2022"/>
    <s v="Myös luonnollisille henkilöille"/>
    <m/>
    <m/>
    <x v="1"/>
    <s v="Pohjois-Pohjanmaa"/>
    <s v="yli 100 000"/>
  </r>
  <r>
    <s v="Palvelut"/>
    <s v="Plupaus_2021_Oulun kaupunki.xlsx"/>
    <s v="Oulun kaupunki"/>
    <s v="Yrityspalvelut Oulu"/>
    <s v="Yrityskehitystä tarjoavat yritykset ja organisaatiot voivat mainostaa palveluitaan"/>
    <x v="890"/>
    <x v="5"/>
    <x v="2"/>
    <s v="Q4/2021"/>
    <s v="Vain elinkeinotoimintaa harjoittaville"/>
    <m/>
    <m/>
    <x v="1"/>
    <s v="Pohjois-Pohjanmaa"/>
    <s v="yli 100 000"/>
  </r>
  <r>
    <s v="Palvelut"/>
    <s v="Plupaus_PELKOSENNIEMENKUNTA_2020.xlsx"/>
    <s v="Pelkosenniemen kunta"/>
    <s v="Yritysten sähköiset palvelut ja toimintatavat"/>
    <s v="Kunta on mukana Yrittäjien Itä-Lappi -hankkeessa, jossa kehitetään yritysten sähköisiä palveluita ja toimintatapoja."/>
    <x v="890"/>
    <x v="5"/>
    <x v="4"/>
    <m/>
    <m/>
    <s v="Koko kunnan alueella ei ole riittävää laajakaistaverkkoa, joka mahdollistaisi digitaalisten palveluiden hyödyntämisen tarkoituksenmukaisesti."/>
    <m/>
    <x v="1"/>
    <s v="Pohjanmaa"/>
    <s v="10 001 - 20 000"/>
  </r>
  <r>
    <s v="Palvelut"/>
    <s v="Plupaus_2021_Ranuan kunta_V2.xlsx"/>
    <s v="Ranuan kunta"/>
    <s v="Business Ranua, yrityspalvelut"/>
    <s v="Palvelut turvallisilla ja saavutettavilla kotisivuilla."/>
    <x v="890"/>
    <x v="5"/>
    <x v="5"/>
    <m/>
    <s v="Myös luonnollisille henkilöille"/>
    <s v="Laajennetaan sivustoa sitä mukaan kun saadaan palveluita sähköiseen muotoon mm. teollisuustonttien varaus ja Hillatorin varaus ja maksu."/>
    <m/>
    <x v="1"/>
    <s v="Lappi"/>
    <s v="alle 6001"/>
  </r>
  <r>
    <s v="Palvelut"/>
    <s v="Plupaus_2021_Jyväskylän kaupunki_2021.xlsx"/>
    <s v="Jyväskylän kaupunki"/>
    <s v="ELTY - Kansainvälistymispalvelut"/>
    <s v="Yritysten kansaivälistymispalvelut"/>
    <x v="938"/>
    <x v="5"/>
    <x v="0"/>
    <s v="Q4/2022"/>
    <s v="Vain elinkeinotoimintaa harjoittaville"/>
    <m/>
    <m/>
    <x v="1"/>
    <s v="Keski-Suomi"/>
    <s v="yli 100 000"/>
  </r>
  <r>
    <s v="Palvelut"/>
    <s v="Plupaus_Kuopio_2021.xlsx"/>
    <s v="Kuopion kaupunki"/>
    <s v="Kansainvälistymispalvelut"/>
    <s v="Neuvontaa kansainvälisen toiminnan suunnitteluun, käynnistämiseen sekä nykyisen toiminnan kasvattamiseen."/>
    <x v="938"/>
    <x v="5"/>
    <x v="3"/>
    <s v="Q4/2022"/>
    <s v="Vain elinkeinotoimintaa harjoittaville"/>
    <m/>
    <m/>
    <x v="1"/>
    <s v="Pohjois-Savo"/>
    <s v="yli 100 000"/>
  </r>
  <r>
    <s v="Palvelut"/>
    <s v="Plupaus_2021_Ranuan kunta_V2.xlsx"/>
    <s v="Ranuan kunta"/>
    <s v="Yrityksen kansainvälistymispalvelut"/>
    <s v="Sähköisiä kanavia käyttäen yhteistyössä viranomaisten kanssa."/>
    <x v="938"/>
    <x v="5"/>
    <x v="5"/>
    <m/>
    <s v="Vain elinkeinotoimintaa harjoittaville"/>
    <m/>
    <m/>
    <x v="1"/>
    <s v="Lappi"/>
    <s v="alle 6001"/>
  </r>
  <r>
    <s v="Palvelut"/>
    <s v="Plupaus_Kuopio_2021.xlsx"/>
    <s v="Kuopion kaupunki"/>
    <s v="Kasvuyrityspalvelut"/>
    <s v="Neuvontaa ja tukea kasvuyrityksille."/>
    <x v="939"/>
    <x v="5"/>
    <x v="3"/>
    <s v="Q4/2022"/>
    <s v="Vain elinkeinotoimintaa harjoittaville"/>
    <m/>
    <m/>
    <x v="1"/>
    <s v="Pohjois-Savo"/>
    <s v="yli 100 000"/>
  </r>
  <r>
    <s v="Palvelut"/>
    <s v="Plupaus_Tampereen_kaupunki_2020.xlsx"/>
    <s v="Tampereen kaupunki"/>
    <s v="Kasvupalvelut"/>
    <s v="Palvelutarvekartoitukset, uutiskirjeet ja tiedotteet yrityksille"/>
    <x v="939"/>
    <x v="5"/>
    <x v="2"/>
    <s v="Q4/2022"/>
    <s v="Vain elinkeinotoimintaa harjoittaville"/>
    <m/>
    <m/>
    <x v="1"/>
    <s v="Pirkanmaa"/>
    <s v="yli 100 000"/>
  </r>
  <r>
    <s v="Palvelut"/>
    <s v="PLupaus_Jämsä_2021.xlsx"/>
    <s v="Jämsän kaupunki"/>
    <s v="Verkossa täytettävä liiketoimintasuunnitelma"/>
    <s v="Asiakas täyttää liiketoimintasuunnitelman ennen tapaamista"/>
    <x v="940"/>
    <x v="5"/>
    <x v="0"/>
    <s v="Myöhemmin"/>
    <s v="Myös luonnollisille henkilöille"/>
    <m/>
    <m/>
    <x v="1"/>
    <s v="Keski-Suomi"/>
    <s v="20 001 - 40 000"/>
  </r>
  <r>
    <s v="Palvelut"/>
    <s v="Plupaus_Euran kunta_2020.10.08.xlsx"/>
    <s v="Euran kunta"/>
    <s v="Neuvottelut"/>
    <s v="Neuvottelut toimistolla, asiakkaan luonna tai teams-kokouksina"/>
    <x v="941"/>
    <x v="5"/>
    <x v="2"/>
    <m/>
    <m/>
    <m/>
    <m/>
    <x v="1"/>
    <s v="Satakunta"/>
    <s v="10 001 - 20 000"/>
  </r>
  <r>
    <s v="Palvelut"/>
    <s v="Plupaus_2021_Jyväskylän kaupunki_2021.xlsx"/>
    <s v="Jyväskylän kaupunki"/>
    <s v="ELTY - Yritysklinikka"/>
    <s v="Yrityksille järjestettävä teemakohtainen sparraus."/>
    <x v="941"/>
    <x v="5"/>
    <x v="2"/>
    <s v="Q4/2022"/>
    <s v="Vain elinkeinotoimintaa harjoittaville"/>
    <m/>
    <m/>
    <x v="1"/>
    <s v="Keski-Suomi"/>
    <s v="yli 100 000"/>
  </r>
  <r>
    <s v="Palvelut"/>
    <s v="Plupaus_Kankaanpään kaupunki_2020.xlsx"/>
    <s v="Kankaanpään kaupunki"/>
    <s v="Neuvonta"/>
    <s v="Kaikken toimintaan toimialalla liittyen. Vaikea digitalisoida, vaatii asiakaan tilanteen ymmärtämisen"/>
    <x v="941"/>
    <x v="5"/>
    <x v="3"/>
    <s v="Myöhemmin"/>
    <s v="Myös luonnollisille henkilöille"/>
    <s v="Monisyisyys"/>
    <m/>
    <x v="1"/>
    <s v="Satakunta"/>
    <s v="10 001 - 20 000"/>
  </r>
  <r>
    <s v="Palvelut"/>
    <s v="Plupaus_Kuopio_2021.xlsx"/>
    <s v="Kuopion kaupunki"/>
    <s v="Neuvonta ja ohjaus"/>
    <s v="Kaupungin palveluja koskeva neuvonta ja ohjaus"/>
    <x v="941"/>
    <x v="5"/>
    <x v="3"/>
    <s v="Q4/2022"/>
    <s v="Myös luonnollisille henkilöille"/>
    <m/>
    <m/>
    <x v="1"/>
    <s v="Pohjois-Savo"/>
    <s v="yli 100 000"/>
  </r>
  <r>
    <s v="Palvelut"/>
    <s v="Plupaus_Kuopio_2021.xlsx"/>
    <s v="Kuopion kaupunki"/>
    <s v="Yritysten yhteistyöverkostot"/>
    <s v="Tukea yrityksesi alihankkija- ja yhteistyöverkostojen rakentamiseen."/>
    <x v="941"/>
    <x v="5"/>
    <x v="3"/>
    <s v="Q4/2022"/>
    <s v="Vain elinkeinotoimintaa harjoittaville"/>
    <m/>
    <m/>
    <x v="1"/>
    <s v="Pohjois-Savo"/>
    <s v="yli 100 000"/>
  </r>
  <r>
    <s v="Palvelut"/>
    <s v="Plupaus_2021_Kansaneläkelaitos.xlsx"/>
    <s v="Kansaneläkelaitos"/>
    <s v="Työnantaja voi hakea korvausta työterveyshuollon kustannuksistaan"/>
    <s v="Asiointipalvelussa y-tunnuksella asioiva työnantaja voi hakea korvausta työterveyshuollon kustannuksista ja tarkastella lähetettyjä verkkohakemuksia ja korvauspäätöksiä."/>
    <x v="942"/>
    <x v="6"/>
    <x v="1"/>
    <m/>
    <s v="Vain elinkeinotoimintaa harjoittaville"/>
    <m/>
    <m/>
    <x v="0"/>
    <s v="Eduskunta"/>
    <s v=""/>
  </r>
  <r>
    <s v="Palvelut"/>
    <s v="Plupaus_2021_Migri.xlsx"/>
    <s v="Maahanmuuttovirasto"/>
    <s v="Työnantajan Enter Finland"/>
    <s v="Palvelussa työnantaja voi: täydentää työntekijän hakemusta, maksaa työntekijän hakemuksen, tarkistaa työnantajalta pyydetyt lisäselvitykset, toimittaa liitteitä ja saada tietyissä tilanteissa päätöksen tiedoksi"/>
    <x v="943"/>
    <x v="0"/>
    <x v="1"/>
    <m/>
    <s v="Vain elinkeinotoimintaa harjoittaville"/>
    <s v="kaikkien yritysmuotojen osalta tunnistautuminen ei ole ollut mahdollista suomi.fissä &gt; tulossa kesäkuussa (DVV vastaa aikataulusta)? Hakijan itsensä on yleensä edelleen asioitava palvelupisteessä. Tietoturvallinen viestiminen: kuka määrittelee tietoturvatason?"/>
    <m/>
    <x v="0"/>
    <s v="Sisäministeriö"/>
    <s v=""/>
  </r>
  <r>
    <s v="Palvelut"/>
    <s v="Traficom_Digipalvelulupaus_2021.XLSX"/>
    <s v="Liikenne- ja viestintävirasto TRAFICOM"/>
    <s v="Työnantajan ilmoitus lupakirjarekisteriin"/>
    <s v="Voit ilmoittaa palveluksessa olevien kuljettajien työsuhteiden alkamisesta, päättymisistä, turvaamisista yms. tiedot rautatieliikenteen kuljettajien lupakirjarekisteriin."/>
    <x v="944"/>
    <x v="1"/>
    <x v="0"/>
    <s v="Myöhemmin"/>
    <s v="Vain elinkeinotoimintaa harjoittaville"/>
    <s v="Yleinen taloudellinen tilanne"/>
    <m/>
    <x v="0"/>
    <s v="Liikenne- ja viestintäministeriö"/>
    <s v=""/>
  </r>
  <r>
    <s v="Palvelut"/>
    <s v="Plupaus_2021_Kansaneläkelaitos.xlsx"/>
    <s v="Kansaneläkelaitos"/>
    <s v="Työnantajan päivärahaetuuksien hakeminen ja siihen liittyvät ilmoitukset"/>
    <s v="Työnantaja voi hakea päivärahoja ja vanhempainvapaisiin liittyviä korvauksia työnantajalle poissaoloajoilta, joilta ovat makseneet palkkaa. Työnantaja voi tarkistaa etuusmaksujen ja etuuspäätösten tietoja. Työnantaja voi ylläpitää maksuyhteystietoja, jolle päivärahat maksetaan. Työnantaja voi ilmoittaa työntekijän ulkomaan työstä. Työnantaja voi antaa suostumuksen sähköisiin päivärahaetuuspäätöksiin. Työnantaja voi ilmoittaa työntekijän kokonaistyöajasta. Työnantaja voi tarkistaa palvelun käyttölokitietoja."/>
    <x v="945"/>
    <x v="6"/>
    <x v="1"/>
    <m/>
    <s v="Vain elinkeinotoimintaa harjoittaville"/>
    <m/>
    <m/>
    <x v="0"/>
    <s v="Eduskunta"/>
    <s v=""/>
  </r>
  <r>
    <s v="Palvelut"/>
    <s v="Palvelulupaus_2021_Verohallinto.xlsx"/>
    <s v="Verohallinto"/>
    <s v="Työnantajarekisteri"/>
    <s v="Työnantajarekisteriin voi ilmoittautua OmaVerossa tai YTJ asiointipalvelussa. OmaVerossa rekisteriin voivat ilmoittautua ja rekisteröintitietoja muuttaa ja päättää ne, joilla on y-tunnus."/>
    <x v="946"/>
    <x v="1"/>
    <x v="1"/>
    <m/>
    <s v="Vain elinkeinotoimintaa harjoittaville"/>
    <m/>
    <m/>
    <x v="0"/>
    <s v="Valtiovarainministeriö"/>
    <s v=""/>
  </r>
  <r>
    <s v="Palvelut"/>
    <s v="Plupaus_Säteilyturvakeskus_2021_xlsx.XLSX"/>
    <s v="Säteilyturvakeskus"/>
    <s v="Työpaikkojen radon-mittaustulosten ilmoitus- ja hallintapalvelu"/>
    <s v="Säteilylain 859/2018 146 ja 155 §:n perusteella työnantaja ilmoitettaa työpaikalla tehtyjen radonmittausten tulokset STUKille."/>
    <x v="947"/>
    <x v="1"/>
    <x v="1"/>
    <m/>
    <s v="Vain elinkeinotoimintaa harjoittaville"/>
    <m/>
    <m/>
    <x v="0"/>
    <s v="Sosiaali- ja terveysministeriö"/>
    <s v=""/>
  </r>
  <r>
    <s v="Palvelut"/>
    <s v="PLupaus_Porvoonkaupunki_2021.xlsx"/>
    <s v="Porvoon kaupunki"/>
    <s v="Yritystoiminnan suunnittelu"/>
    <s v="Sähköisenä liiketoimintasuunnitelma, laskelmat"/>
    <x v="941"/>
    <x v="5"/>
    <x v="6"/>
    <m/>
    <s v="Myös luonnollisille henkilöille"/>
    <m/>
    <m/>
    <x v="1"/>
    <s v="Uusimaa"/>
    <s v="40 001 - 100 000"/>
  </r>
  <r>
    <s v="Palvelut"/>
    <s v="Plupaus_2021_Rovaniemi (1).xlsx"/>
    <s v="Rovaniemen kaupunki"/>
    <s v="Neuvontapalvelut"/>
    <s v="Asiakaspalvelupisteestä voidaan ohjata asiakas eteenpäin. Yhteydenotot tällä hetkellä puhelin, sähköposti, paikan päällä asiointi. Lisäksi turvaposti."/>
    <x v="941"/>
    <x v="5"/>
    <x v="2"/>
    <m/>
    <m/>
    <s v="Chatbottia ei vielä ole hankittu."/>
    <m/>
    <x v="1"/>
    <s v="Lappi"/>
    <s v="40 001 - 100 000"/>
  </r>
  <r>
    <s v="Palvelut"/>
    <s v="Plupaus_ALAVUS_2020.xlsx"/>
    <s v="Alavuden kaupunki"/>
    <s v="Ajanvaraus yritysneuvontaan"/>
    <s v="Verkkosivun kautta voi varata ajan yritysneuvontaan"/>
    <x v="948"/>
    <x v="5"/>
    <x v="2"/>
    <s v="Q4/2021"/>
    <m/>
    <m/>
    <m/>
    <x v="1"/>
    <s v="Pohjois-Pohjanmaa"/>
    <s v="alle 6001"/>
  </r>
  <r>
    <s v="Palvelut"/>
    <s v="Palvelulupaus_HAAPAVEDEN KAUPUNKI_2020.xlsx"/>
    <s v="Haapaveden kaupunki"/>
    <s v="Yritysneuvonta"/>
    <s v="yrityksen perustamiseen tai kehittämiseen liittyvä neuvonta ja tukitoimet. Kysymyksiin voi saada vastauksen digitaalisesti."/>
    <x v="948"/>
    <x v="5"/>
    <x v="3"/>
    <s v="Q2/2021"/>
    <s v="Vain elinkeinotoimintaa harjoittaville"/>
    <m/>
    <m/>
    <x v="1"/>
    <s v="Pohjois-Pohjanmaa"/>
    <s v="6 001 - 10000"/>
  </r>
  <r>
    <s v="Palvelut"/>
    <s v="PLupaus_Iinkunta_2020.xlsx"/>
    <s v="Iin kunta "/>
    <s v="Alkavan yrittäjän neuvonta"/>
    <s v="Yritysidean työstö, liketoimintasuunnitelma, neuvontatoimet"/>
    <x v="948"/>
    <x v="5"/>
    <x v="2"/>
    <m/>
    <s v="Myös luonnollisille henkilöille"/>
    <s v="tavoitteena ei ole palvella yrittäjää täysin digitaalisesti, yrittäjien kanssa yhdessä suunniteltu palvelukokonaisuus sisältää kohtaamisia"/>
    <m/>
    <x v="1"/>
    <s v="Pohjois-Pohjanmaa"/>
    <s v="6 001 - 10000"/>
  </r>
  <r>
    <s v="Palvelut"/>
    <s v="PLupaus_Iinkunta_2020.xlsx"/>
    <s v="Iin kunta "/>
    <s v="Yrityksen perustamisneuvonta"/>
    <s v="Starttirahan hakeminen, tukihaut, yrityksen varsinainen perustaminen"/>
    <x v="948"/>
    <x v="5"/>
    <x v="2"/>
    <m/>
    <s v="Myös luonnollisille henkilöille"/>
    <s v="tavoitteena ei ole palvella yrittäjää täysin digitaalisesti, yrittäjien kanssa yhdessä suunniteltu palvelukokonaisuus sisältää kohtaamisia"/>
    <m/>
    <x v="1"/>
    <s v="Pohjois-Pohjanmaa"/>
    <s v="6 001 - 10000"/>
  </r>
  <r>
    <s v="Palvelut"/>
    <s v="Plupaus_THL_2021.xlsx"/>
    <s v="Terveyden ja hyvinvoinnin laitos (THL)"/>
    <s v="THL verkkokirjakauppa"/>
    <s v="THL verkkokirjakauppa. Kaikille avoin verkkokirjakauppa, josta voi ostaa Terveyden ja hyvinvoinnin laitoksen (THL) kustantamia julkaisuja. Terveyden ja hyvinvoinnin laitoksen verkkokirjakauppaa ylläpitää Kirjavälitys Oy. Palvelu on tarkoitettu kaikille, jotka haluavat ostaa THL:n julkaisuja. Verkkokaupasta voi ostaa kirjoja rekisteröitymättä asiakkaaksi, jos maksu tapahtuu ostohetkellä."/>
    <x v="949"/>
    <x v="4"/>
    <x v="1"/>
    <m/>
    <s v="Myös luonnollisille henkilöille"/>
    <s v="Asiointi perustuu yleisiin verkkokauppakäytäntöhin. Palvelun tuotanto on ulkoistettu."/>
    <m/>
    <x v="0"/>
    <s v="Sosiaali- ja terveysministeriö"/>
    <s v=""/>
  </r>
  <r>
    <s v="Palvelut"/>
    <s v="PIR TET Vastaus YritysDigi.xlsx"/>
    <s v="Pirkanmaan TE-toimisto"/>
    <s v="TäsmäKoulutus"/>
    <s v="Palvelussa olemassaolevat työntekijät saavat työnantajan tarpeisiin räätälöityä ammatillista lisäkoulutusta, joka helpottaa uusien osaamisvaatimusten hallintaa."/>
    <x v="950"/>
    <x v="6"/>
    <x v="2"/>
    <m/>
    <s v="Vain elinkeinotoimintaa harjoittaville"/>
    <m/>
    <m/>
    <x v="0"/>
    <s v="Työ- ja elinkeinoministeriö"/>
    <s v=""/>
  </r>
  <r>
    <s v="Palvelut"/>
    <s v="PLupaus_Oikeusrekisterikeskus_2021.xlsx"/>
    <s v="Oikeusrekisterikeskus"/>
    <s v="Täytäntöönpanotehtävät ja rekisterinpito: Aikaisemmin tilattujen otteiden/todistusten/päätösten katselu"/>
    <s v="Oikeusrekisterikeskuksesta aikaisemmin tilattujen asiakirjojen katselu sähköisen asioinnon portaalin kautta."/>
    <x v="951"/>
    <x v="3"/>
    <x v="5"/>
    <m/>
    <s v="Myös luonnollisille henkilöille"/>
    <m/>
    <m/>
    <x v="0"/>
    <s v="Oikeusministeriö"/>
    <s v=""/>
  </r>
  <r>
    <s v="Palvelut"/>
    <s v="PLupaus_Oikeusrekisterikeskus_2021.xlsx"/>
    <s v="Oikeusrekisterikeskus"/>
    <s v="Täytäntöönpanotehtävät: Maksuajan hakeminen perintäasioille"/>
    <s v="Maksuajan hakeminen sakkorekisterissä oleville asioille"/>
    <x v="952"/>
    <x v="4"/>
    <x v="5"/>
    <m/>
    <s v="Myös luonnollisille henkilöille"/>
    <m/>
    <m/>
    <x v="0"/>
    <s v="Oikeusministeriö"/>
    <s v=""/>
  </r>
  <r>
    <s v="Palvelut"/>
    <s v="PLupaus_Oikeusrekisterikeskus_2021.xlsx"/>
    <s v="Oikeusrekisterikeskus"/>
    <s v="Täytäntöönpanotehtävät: Omien perintäasioiden katselu"/>
    <s v="Sakkorekisterissä olevien omien asioiden katselu"/>
    <x v="953"/>
    <x v="3"/>
    <x v="5"/>
    <m/>
    <s v="Myös luonnollisille henkilöille"/>
    <m/>
    <m/>
    <x v="0"/>
    <s v="Oikeusministeriö"/>
    <s v=""/>
  </r>
  <r>
    <s v="Palvelut"/>
    <s v="PLupaus_Oikeusrekisterikeskus_2021.xlsx"/>
    <s v="Oikeusrekisterikeskus"/>
    <s v="Täytäntöönpanotehtävät: Saldotodistus"/>
    <s v="Saldotodistus sakkorekisteristä"/>
    <x v="954"/>
    <x v="3"/>
    <x v="5"/>
    <m/>
    <s v="Myös luonnollisille henkilöille"/>
    <m/>
    <m/>
    <x v="0"/>
    <s v="Oikeusministeriö"/>
    <s v=""/>
  </r>
  <r>
    <s v="Palvelut"/>
    <s v="PLupaus_Iinkunta_2020.xlsx"/>
    <s v="Iin kunta "/>
    <s v="Yritysneuvonta, yleinen"/>
    <s v="Yleinen olemassa olevien yritysten neuvonta, liiketoiminta- ja kannattavuuslaskelmien pohdinta"/>
    <x v="948"/>
    <x v="5"/>
    <x v="2"/>
    <m/>
    <s v="Vain elinkeinotoimintaa harjoittaville"/>
    <s v="tavoitteena ei ole palvella yrittäjää täysin digitaalisesti, yrittäjien kanssa yhdessä suunniteltu palvelukokonaisuus sisältää kohtaamisia"/>
    <m/>
    <x v="1"/>
    <s v="Pohjois-Pohjanmaa"/>
    <s v="6 001 - 10000"/>
  </r>
  <r>
    <s v="Palvelut"/>
    <s v="Plupaus_2021_Jyväskylän kaupunki_2021.xlsx"/>
    <s v="Jyväskylän kaupunki"/>
    <s v="ELTY - Ekosysteemi- ja arvoverkostopalvelut"/>
    <s v="Yritysten arvoverkosto- ja ekosysteemipalvelut"/>
    <x v="948"/>
    <x v="5"/>
    <x v="6"/>
    <s v="Q4/2022"/>
    <s v="Vain elinkeinotoimintaa harjoittaville"/>
    <m/>
    <m/>
    <x v="1"/>
    <s v="Keski-Suomi"/>
    <s v="yli 100 000"/>
  </r>
  <r>
    <s v="Palvelut"/>
    <s v="Plupaus_2021_Puolustusministeriö.xlsx"/>
    <s v="Puolustusministeriö"/>
    <s v="Ulkomaalaisomistuksen valvonnan asiointipalvelu"/>
    <s v="Lupa EU- ja ETA-alueen ulkopuolisten osatajien kiinteistön hankintaan."/>
    <x v="955"/>
    <x v="0"/>
    <x v="2"/>
    <s v="Q3/2022"/>
    <s v="Myös luonnollisille henkilöille"/>
    <s v="Asiakaspalvelutoiminto vaatii mahdollisesti osittain paperiasiointia."/>
    <m/>
    <x v="0"/>
    <s v="Puolustusministeriö"/>
    <s v=""/>
  </r>
  <r>
    <s v="Palvelut"/>
    <s v="PLupaus_Jämsä_2021.xlsx"/>
    <s v="Jämsän kaupunki"/>
    <s v="Ajanvaraus yritysneuvontaan"/>
    <s v="Asiakas täyttää ajanvarauslomakkeen nettisivuilla"/>
    <x v="948"/>
    <x v="5"/>
    <x v="2"/>
    <s v="Myöhemmin"/>
    <s v="Myös luonnollisille henkilöille"/>
    <m/>
    <m/>
    <x v="1"/>
    <s v="Keski-Suomi"/>
    <s v="20 001 - 40 000"/>
  </r>
  <r>
    <s v="Palvelut"/>
    <s v="PLupaus_Jämsä_2021.xlsx"/>
    <s v="Jämsän kaupunki"/>
    <s v="Yritysneuvonta etäyhteyksien kautta"/>
    <s v="Asiakastapaaminen voidaan toteuttaa sähköisesti - esim. Teams sovelluksella"/>
    <x v="948"/>
    <x v="5"/>
    <x v="2"/>
    <s v="Myöhemmin"/>
    <s v="Myös luonnollisille henkilöille"/>
    <m/>
    <m/>
    <x v="1"/>
    <s v="Keski-Suomi"/>
    <s v="20 001 - 40 000"/>
  </r>
  <r>
    <s v="Palvelut"/>
    <s v="Plupaus_Jämsänyritysneuvontapalvelut_2020.xlsx"/>
    <s v="Jämsän kaupunki"/>
    <s v="Ajanvaraus yritysneuvontaan"/>
    <s v="Asiakas täyttää ajanvarauslomakkeen nettisivuilla"/>
    <x v="948"/>
    <x v="5"/>
    <x v="2"/>
    <m/>
    <s v="Myös luonnollisille henkilöille"/>
    <m/>
    <m/>
    <x v="1"/>
    <s v="Keski-Suomi"/>
    <s v="20 001 - 40 000"/>
  </r>
  <r>
    <s v="Palvelut"/>
    <s v="Plupaus_Jämsänyritysneuvontapalvelut_2020.xlsx"/>
    <s v="Jämsän kaupunki"/>
    <s v="Yritysneuvonta etäyhteyksien kautta"/>
    <s v="Asiakastapaaminen voidaan toteuttaa sähköisesti - esim. Teams sovelluksella"/>
    <x v="948"/>
    <x v="5"/>
    <x v="2"/>
    <m/>
    <s v="Myös luonnollisille henkilöille"/>
    <m/>
    <m/>
    <x v="1"/>
    <s v="Keski-Suomi"/>
    <s v="20 001 - 40 000"/>
  </r>
  <r>
    <s v="Palvelut"/>
    <s v="Traficom_Digipalvelulupaus_2021.XLSX"/>
    <s v="Liikenne- ja viestintävirasto TRAFICOM"/>
    <s v="Vaihtoehtoiset vaatimusten täyttämisen menetelmät (AltMoC)"/>
    <s v="Lentotoiminnan harjoittajat, lentotoiminnan koulutusorganisaatiot, lentopaikan pitäjät, asematasopalvelujen tarjoajat, lennonvarmistuspalvelun tarjoajat ja lennonjohtajien koulutusorganisaatiot voivat esittää Traficomille vaihtoehtoista tapaa täyttää toiminnalle asetetun asetuksen vaatimukset,"/>
    <x v="956"/>
    <x v="0"/>
    <x v="0"/>
    <s v="Myöhemmin"/>
    <s v="Vain elinkeinotoimintaa harjoittaville"/>
    <s v="Yleinen taloudellinen tilanne"/>
    <m/>
    <x v="0"/>
    <s v="Liikenne- ja viestintäministeriö"/>
    <s v=""/>
  </r>
  <r>
    <s v="Palvelut"/>
    <s v="Traficom_Digipalvelulupaus_2021.XLSX"/>
    <s v="Liikenne- ja viestintävirasto TRAFICOM"/>
    <s v="Vakavaraisuuden osoittaminen"/>
    <s v="Selvitys, jolla tavara- tai henkilöliikenneluvan hakija voi osoittaa täyttävänsä vakavaraisuusvaatimuksen."/>
    <x v="957"/>
    <x v="4"/>
    <x v="2"/>
    <s v="Myöhemmin"/>
    <s v="Vain elinkeinotoimintaa harjoittaville"/>
    <s v="Yleinen taloudellinen tilanne"/>
    <m/>
    <x v="0"/>
    <s v="Liikenne- ja viestintäministeriö"/>
    <s v=""/>
  </r>
  <r>
    <s v="Palvelut"/>
    <s v="Liite_1_YritysDigi-hankkeen_palvelulupaus_digitaalisten_palvelujen_t.XLSX"/>
    <s v="Kilpailu- ja kuluttajavirasto"/>
    <s v="Vakuudenasettamisvelvollisten raportointi"/>
    <s v="Matka-alan yritykset voivat itse tallentaa KKV:lle raportoitavat tiedot KKV:n Valma-palveluun lähettämisen sijaan."/>
    <x v="958"/>
    <x v="1"/>
    <x v="2"/>
    <s v="Q4/2022"/>
    <s v="Vain elinkeinotoimintaa harjoittaville"/>
    <m/>
    <m/>
    <x v="0"/>
    <s v="Työ- ja elinkeinoministeriö"/>
    <s v=""/>
  </r>
  <r>
    <s v="Palvelut"/>
    <s v="Palvelulupaus_2021_Verohallinto.xlsx"/>
    <s v="Verohallinto"/>
    <s v="Valmisteveroilmoitus"/>
    <s v="Voit antaa ennakkoilmoituksia, valmisteveroilmoituksia, sähkönmyyjän luovutustietoilmoituksia, tehdä palautushakemuksia ja maksaa valmisteveron suorituksia sekä selailla omia aikaisempia valmisteverotietoja OmaVerossa."/>
    <x v="959"/>
    <x v="1"/>
    <x v="1"/>
    <m/>
    <s v="Myös luonnollisille henkilöille"/>
    <m/>
    <m/>
    <x v="0"/>
    <s v="Valtiovarainministeriö"/>
    <s v=""/>
  </r>
  <r>
    <s v="Palvelut"/>
    <s v="Palvelulupaus_2021_Verohallinto.xlsx"/>
    <s v="Verohallinto"/>
    <s v="Valmisteveronalaisten tuotteiden verottomien siirtojen ilmoituspalvelu"/>
    <s v="EMCS on sähköinen järjestelmä, jonka avulla valvotaan EU:ssa yhdenmukaistetun valmisteveron alaisten tuotteiden eli alkoholin, alkoholijuomien, tupakan ja nestemäisten energiatuotteiden verottomuusjärjestelmässä tapahtuvia siirtoja."/>
    <x v="960"/>
    <x v="1"/>
    <x v="1"/>
    <m/>
    <s v="Vain elinkeinotoimintaa harjoittaville"/>
    <m/>
    <m/>
    <x v="0"/>
    <s v="Valtiovarainministeriö"/>
    <s v=""/>
  </r>
  <r>
    <s v="Palvelut"/>
    <s v="Palvelulupaus_2021_Verohallinto.xlsx"/>
    <s v="Verohallinto"/>
    <s v="Valmisteverotuksen tuensaajarekisteri"/>
    <s v="Teollisuusyrityksen pitää rekisteröityä tuensaajaksi, jos yritykselle ei makseta tukea veronpalautuksena vaan yritys saa tuen suoraan verotuksen yhteydessä alempana verotasona. Tässä palvelussa voit rekisteröityä sähköiseen valmisteverotuksen tuensaajarekisteriin."/>
    <x v="961"/>
    <x v="1"/>
    <x v="1"/>
    <m/>
    <s v="Vain elinkeinotoimintaa harjoittaville"/>
    <m/>
    <m/>
    <x v="0"/>
    <s v="Valtiovarainministeriö"/>
    <s v=""/>
  </r>
  <r>
    <s v="Palvelut"/>
    <s v="PLupaus_Digi- ja väestötietovirasto_2021.xlsx"/>
    <s v="Digi- ja väestötietovirasto"/>
    <s v="Valtuudet-palvelu"/>
    <s v="Palvelun avulla voidaan tarkistaa, onko henkilöllä tai yrityksellä valtuus, valtakirja ja oikeus asioida sähköisesti toisen henkilön tai edustamansa yrityksen puolesta."/>
    <x v="962"/>
    <x v="3"/>
    <x v="5"/>
    <m/>
    <s v="Myös luonnollisille henkilöille"/>
    <m/>
    <m/>
    <x v="0"/>
    <s v="Valtiovarainministeriö"/>
    <s v=""/>
  </r>
  <r>
    <s v="Palvelut"/>
    <s v="Plupaus_2021_Tulli.xlsx"/>
    <s v="Tulli"/>
    <s v="Valtuutettu talouden toimija"/>
    <s v="AEO-toimija on saanut Tullin turvallisuustodistuksen tullaus- ja logistiikkatoiminnoilleen ja on sen vuoksi oikeutettu etuihin koko EU:n alueella."/>
    <x v="963"/>
    <x v="0"/>
    <x v="1"/>
    <m/>
    <s v="Vain elinkeinotoimintaa harjoittaville"/>
    <m/>
    <m/>
    <x v="0"/>
    <s v="Valtiovarainministeriö"/>
    <s v=""/>
  </r>
  <r>
    <s v="Palvelut"/>
    <s v="Plupaus_2021_Tulli.xlsx"/>
    <s v="Tulli"/>
    <s v="Valtuutetun lähettäjän lupa"/>
    <s v="Valtuutettu lähettäjä on unionin passituksen yksinkertaistetun luvan saanut yritys."/>
    <x v="964"/>
    <x v="0"/>
    <x v="1"/>
    <m/>
    <s v="Vain elinkeinotoimintaa harjoittaville"/>
    <m/>
    <m/>
    <x v="0"/>
    <s v="Valtiovarainministeriö"/>
    <s v=""/>
  </r>
  <r>
    <s v="Palvelut"/>
    <s v="Plupaus_2021_Tulli.xlsx"/>
    <s v="Tulli"/>
    <s v="Valtuutetun viejän lupa"/>
    <s v="Yritys voi itse laatia kauppalasku- ja alkuperäilmoituksia sekä vahvistaa A.TR-tavaratodistuksia."/>
    <x v="965"/>
    <x v="0"/>
    <x v="2"/>
    <s v="Q4/2022"/>
    <s v="Vain elinkeinotoimintaa harjoittaville"/>
    <m/>
    <m/>
    <x v="0"/>
    <s v="Valtiovarainministeriö"/>
    <s v=""/>
  </r>
  <r>
    <s v="Palvelut"/>
    <s v="Traficom_Digipalvelulupaus_2021.XLSX"/>
    <s v="Liikenne- ja viestintävirasto TRAFICOM"/>
    <s v="Valvotun edustajan hyväksynnän hakeminen"/>
    <s v="Yritys  hakee valvotun edustajan hyväksyntää Traficomilta"/>
    <x v="966"/>
    <x v="0"/>
    <x v="3"/>
    <s v="Myöhemmin"/>
    <s v="Vain elinkeinotoimintaa harjoittaville"/>
    <s v="Yleinen taloudellinen tilanne"/>
    <m/>
    <x v="0"/>
    <s v="Liikenne- ja viestintäministeriö"/>
    <s v=""/>
  </r>
  <r>
    <s v="Palvelut"/>
    <s v="Traficom_Digipalvelulupaus_2021.XLSX"/>
    <s v="Liikenne- ja viestintävirasto TRAFICOM"/>
    <s v="Valvotun teoriakokeen järjestäjän hyväksyntä"/>
    <s v="Toimija voi hakeutua miehittämättömien ilma-alusten kauko-ohjaajien valvottujen lisäteoriakokeiden järjestäjäksi"/>
    <x v="967"/>
    <x v="0"/>
    <x v="0"/>
    <s v="Myöhemmin"/>
    <s v="Myös luonnollisille henkilöille"/>
    <s v="Yleinen taloudellinen tilanne"/>
    <m/>
    <x v="0"/>
    <s v="Liikenne- ja viestintäministeriö"/>
    <s v=""/>
  </r>
  <r>
    <s v="Palvelut"/>
    <s v="Traficom_Digipalvelulupaus_2021.XLSX"/>
    <s v="Liikenne- ja viestintävirasto TRAFICOM"/>
    <s v="Valvotun toimittajan hyväksynnän hakeminen"/>
    <s v="Yritys  hakee valvotun toimittajan hyväksyntää Traficomilta"/>
    <x v="968"/>
    <x v="0"/>
    <x v="3"/>
    <s v="Myöhemmin"/>
    <s v="Vain elinkeinotoimintaa harjoittaville"/>
    <s v="Yleinen taloudellinen tilanne"/>
    <m/>
    <x v="0"/>
    <s v="Liikenne- ja viestintäministeriö"/>
    <s v=""/>
  </r>
  <r>
    <s v="Palvelut"/>
    <s v="Plupaus_Kankaanpään kaupunki_2020.xlsx"/>
    <s v="Kankaanpään kaupunki"/>
    <s v="Yritysneuvonta"/>
    <s v="Kaupungin elinkeinopalvelut -yksikkö tuottaa yritysneuvontaa yrittäjäksi ryhtymistä suunnitteleville ja toimiville yrityksille niiden elinkaaren kaikkiin vaiheisiin."/>
    <x v="948"/>
    <x v="5"/>
    <x v="0"/>
    <s v="Q4/2022"/>
    <s v="Myös luonnollisille henkilöille"/>
    <s v="Yritysneuvonnassa palvelun digiastetta voidaan osittain/tai osalla asiakkaita nostaa, mutta rinnalla tulee kulkea toistaiseksi mahdollisuus myös muuhun asiointitapaan. Yritysneuvonnassa eräissä asioissa/asiontivaiheissa/joidenkin asiakkaiden kohdalla kasvoikkainen vuorovaikutus tärkeää ja joskus välttämätöntäkin. Toki osa siitä/joskus, voidaan hoitaa myös digitaalisin kanavin (esim. etäneuvottelu). Jo nytkin asiakkaan kanssa niin sovittaessa neuvontaa annetaan puhelimitse (onko se digitaalinen kanava?), sähköpostitse ja etäneuvotteluin. Näitä toimia voidaan ottaa tavoitteeksi digitalisoida esim. tietoturvallisen yhteyden varmistamisen osalta ja asiakkaan tunnistautumisen osalta. E-sarakkeen aikataulutavoite voisi koskea näitä toimia. Samoin voidaan osin hyödyntää digitaalisia työkaluja, esim. sähköinen liiketoimintasuunnitelma ja yrityksen perustamispalvelu verkossa."/>
    <m/>
    <x v="1"/>
    <s v="Satakunta"/>
    <s v="10 001 - 20 000"/>
  </r>
  <r>
    <s v="Palvelut"/>
    <s v="Plupaus_2021_Kempeleen kunta.xlsx"/>
    <s v="Kempeleen kunta"/>
    <s v="Yritysneuvonta"/>
    <s v="Yrityksen tarpeen mukainen neuvonta, mm. avustus- ja rahoitushakemusten täyttö."/>
    <x v="948"/>
    <x v="5"/>
    <x v="6"/>
    <m/>
    <s v="Myös luonnollisille henkilöille"/>
    <s v="Palvelun luonteen vuoksi ei tarkoituksenmukaista vaatia vahvaa tunnistautumista. Tämä on kuitenkin mahdollista mm. sopimusten allekirjoituksessa."/>
    <m/>
    <x v="1"/>
    <s v="Pohjois-Pohjanmaa"/>
    <s v="10 001 - 20 000"/>
  </r>
  <r>
    <s v="Palvelut"/>
    <s v="Plupaus_Keravan kaupunki elinkeinopalvelut_2020 (1).xlsx"/>
    <s v="Keravan kaupunki"/>
    <s v="Yritysneuvontapalvelut"/>
    <s v="Ulkoistettu yritysneuvontapavelu Keski-Uudenmaan Kehittämiskeskukselle"/>
    <x v="948"/>
    <x v="5"/>
    <x v="0"/>
    <m/>
    <s v="Myös luonnollisille henkilöille"/>
    <s v="Vaatii lähipalvelua, koska on henkilökohtaista palvelua tai ryhmäneuvontaa, ei  saavuteta 100% digiastetta"/>
    <m/>
    <x v="1"/>
    <s v="Uusimaa"/>
    <s v="20 001 - 40 000"/>
  </r>
  <r>
    <s v="Palvelut"/>
    <s v="Traficom_Digipalvelulupaus_2021.XLSX"/>
    <s v="Liikenne- ja viestintävirasto TRAFICOM"/>
    <s v="Vapautus ajoneuvoveron perusverosta"/>
    <s v="Traficomin tai Poliisin myöntämän pysäköintiluvan perusteella voidaan myöntää vapautus ajoneuvoveron perusverosta."/>
    <x v="969"/>
    <x v="0"/>
    <x v="5"/>
    <m/>
    <s v="Myös luonnollisille henkilöille"/>
    <m/>
    <m/>
    <x v="0"/>
    <s v="Liikenne- ja viestintäministeriö"/>
    <s v=""/>
  </r>
  <r>
    <s v="Palvelut"/>
    <s v="Plupaus_2021_Kirkkonummi.xlsx"/>
    <s v="Kirkkonummen kunta"/>
    <s v="Asiakaspalvelu"/>
    <s v="Kunnan palvelupiste palvelee kuntalaisten lisäksi yhdistyksiä ja yrityksiä"/>
    <x v="948"/>
    <x v="5"/>
    <x v="6"/>
    <s v="Myöhemmin"/>
    <s v="Myös luonnollisille henkilöille"/>
    <s v="Kuntalaisten, yhdistysten ja yritysten edustajien it-taidot. Asiakaspalvelun luonne itsessään on jo este (asiakkaat haluavat henkilökohtaista palvelua)."/>
    <m/>
    <x v="1"/>
    <s v="Uusimaa"/>
    <s v="20 001 - 40 000"/>
  </r>
  <r>
    <s v="Palvelut"/>
    <s v="Plupaus_2021_Kirkkonummi.xlsx"/>
    <s v="Kirkkonummen kunta"/>
    <s v="Yritysneuvonta (YritysEspoon palvelut, osto)"/>
    <s v="Kirkkonummelaisille yrittäjille tarjolla laaja kattaus yrityspalveluita neuvonnasta yritystoiminnan kehittämiseen ja koulutukseen."/>
    <x v="948"/>
    <x v="5"/>
    <x v="5"/>
    <m/>
    <s v="Myös luonnollisille henkilöille"/>
    <s v="Yrittäjien digiosaaminen"/>
    <m/>
    <x v="1"/>
    <s v="Uusimaa"/>
    <s v="20 001 - 40 000"/>
  </r>
  <r>
    <s v="Palvelut"/>
    <s v="Plupaus_KOLARIN Kunta_2020.xlsx"/>
    <s v="Kolarin kunta"/>
    <s v="Yritysneuvonta"/>
    <s v="Elinvoimapalvelut tuottavat yhteistyöverkoston kanssa yritysneuvontapalveluja. Osin sähköisesti, meets, googlen työkalut. LTS YritysTulkki käytössä"/>
    <x v="948"/>
    <x v="5"/>
    <x v="0"/>
    <m/>
    <s v="Myös luonnollisille henkilöille"/>
    <s v="Resurssit, osaaminen"/>
    <m/>
    <x v="1"/>
    <s v="Lappi"/>
    <s v="alle 6001"/>
  </r>
  <r>
    <s v="Palvelut"/>
    <s v="Plupaus_Kuopio_2021.xlsx"/>
    <s v="Kuopion kaupunki"/>
    <s v="Yrityksen perustajan neuvonta"/>
    <s v="Yrityksen pystyy perustamaan verkossa, mutta neuvonnassa ei ole vielä digitoteutusta."/>
    <x v="948"/>
    <x v="5"/>
    <x v="3"/>
    <s v="Q4/2022"/>
    <s v="Myös luonnollisille henkilöille"/>
    <m/>
    <m/>
    <x v="1"/>
    <s v="Pohjois-Savo"/>
    <s v="yli 100 000"/>
  </r>
  <r>
    <s v="Palvelut"/>
    <s v="Plupaus_Kuopio_2021.xlsx"/>
    <s v="Kuopion kaupunki"/>
    <s v="Yrityksen terveyttäminen ja muutostilanteet"/>
    <s v="Neuvontaa yrityksesi kannattavuuden ja kasvun tukemiseen muutostilanteissa ja talousvaikeuksissa."/>
    <x v="948"/>
    <x v="5"/>
    <x v="3"/>
    <s v="Q4/2022"/>
    <s v="Vain elinkeinotoimintaa harjoittaville"/>
    <m/>
    <m/>
    <x v="1"/>
    <s v="Pohjois-Savo"/>
    <s v="yli 100 000"/>
  </r>
  <r>
    <s v="Palvelut"/>
    <s v="Palvelulupaus_2021_Verohallinto.xlsx"/>
    <s v="Verohallinto"/>
    <s v="Varainsiirtoveroilmoitus"/>
    <s v="Voit ilmoittaa ja maksaa varainsiirtoveron OmaVero-palvelussa. Kiinteistövälittäjä ja arvopaperikauppiaan on annettava varainsiirtoveroilmoitus sähköisesti VeroAPI-rajapinnan kautta tai Lomake.fi:ssä."/>
    <x v="970"/>
    <x v="1"/>
    <x v="7"/>
    <m/>
    <s v="Myös luonnollisille henkilöille"/>
    <m/>
    <m/>
    <x v="0"/>
    <s v="Valtiovarainministeriö"/>
    <s v=""/>
  </r>
  <r>
    <s v="Palvelut"/>
    <s v="Plupaus_2021_Tukes.xlsx"/>
    <s v="Turvallisuus- ja kemikaalivirasto (Tukes)"/>
    <s v="Varausilmoitus"/>
    <m/>
    <x v="971"/>
    <x v="1"/>
    <x v="2"/>
    <s v="Q3/2022"/>
    <s v="Vain elinkeinotoimintaa harjoittaville"/>
    <s v="Henkilö- ja raharesurssit. Viraston päässä prosessien monimutkaisuus täytyy huomioida kehittämisessä."/>
    <m/>
    <x v="0"/>
    <s v="Työ- ja elinkeinoministeriö"/>
    <s v=""/>
  </r>
  <r>
    <s v="Palvelut"/>
    <s v="Plupaus_2021_Laukaan kunta.xlsx"/>
    <s v="Laukaan kunta"/>
    <s v="Alkavien yrittäjien neuvontapalvelu"/>
    <s v="Idean sparrausta, liiketoimintasuunnitelman laatimisen neuvontaa. Palvelun toteuttaa Keski-Suomen Uusyrityskeskus."/>
    <x v="948"/>
    <x v="5"/>
    <x v="0"/>
    <s v="Myöhemmin"/>
    <s v="Myös luonnollisille henkilöille"/>
    <s v="Keski-Suomen Uusyrityskeskuksen toiminta päättyy. Uuden toimijan kanssa neuvottelut vasta alkamassa. Digiasteesta ei tarkempaa tietoa."/>
    <m/>
    <x v="1"/>
    <s v="Keski-Suomi"/>
    <s v="10 001 - 20 000"/>
  </r>
  <r>
    <s v="Palvelut"/>
    <s v="Plupaus_2021_Laukaan kunta.xlsx"/>
    <s v="Laukaan kunta"/>
    <s v="Alkavien maaseutuyrittäjien neuvontapalvelut"/>
    <s v="– toteutetaan omalla henkilöstöllä ja ProAgrian toimesta. Yhteydenooto sähköpostilla tai puhelimitse."/>
    <x v="948"/>
    <x v="5"/>
    <x v="3"/>
    <s v="Myöhemmin"/>
    <s v="Myös luonnollisille henkilöille"/>
    <m/>
    <m/>
    <x v="1"/>
    <s v="Keski-Suomi"/>
    <s v="10 001 - 20 000"/>
  </r>
  <r>
    <s v="Palvelut"/>
    <s v="PLupaus_Digi- ja väestötietovirasto_2021.xlsx"/>
    <s v="Digi- ja väestötietovirasto"/>
    <s v="Varmenteet (toimikortit ja varmenteet)"/>
    <s v="Varmennepalvelut kansalaisille, organisaatioille sekä sosiaali- ja terveydenhuoltosektorille"/>
    <x v="972"/>
    <x v="0"/>
    <x v="6"/>
    <s v="Myöhemmin"/>
    <s v="Vain elinkeinotoimintaa harjoittaville"/>
    <s v="Palvelu digitalisoitu lukuun ottamatta pienasiakasprosessia, jonka digitalisointi  ylittää merkittävästi kustannuksista saatavat hyödyt."/>
    <m/>
    <x v="0"/>
    <s v="Valtiovarainministeriö"/>
    <s v=""/>
  </r>
  <r>
    <s v="Palvelut"/>
    <s v="Plupaus_2021_Laukaan kunta.xlsx"/>
    <s v="Laukaan kunta"/>
    <s v="Toimivien yritysten neuvontapalvelut"/>
    <s v="Elinkeinoasiamies, yrityskoordinaattori ja elinkeinojohtaja neuvovat toimivia yrityksiä erilaisissa asioissa."/>
    <x v="948"/>
    <x v="5"/>
    <x v="3"/>
    <s v="Myöhemmin"/>
    <s v="Myös luonnollisille henkilöille"/>
    <s v="Nykyisen haastavan taloustilanteen vallitessa on haastavaa panostaa digitaalisiin palveluihin."/>
    <m/>
    <x v="1"/>
    <s v="Keski-Suomi"/>
    <s v="10 001 - 20 000"/>
  </r>
  <r>
    <s v="Palvelut"/>
    <s v="Plupaus_Naantalinkaupunki_2020.xlsx"/>
    <s v="Naantalin kaupunki"/>
    <s v="Yritysneuvonta"/>
    <s v="Yritysneuvontapalvelut yrittäjille"/>
    <x v="948"/>
    <x v="5"/>
    <x v="0"/>
    <s v="Myöhemmin"/>
    <s v="Vain elinkeinotoimintaa harjoittaville"/>
    <s v="Ei välitöntä tarvetta digitalisoimiseen"/>
    <m/>
    <x v="1"/>
    <s v="Varsinais-Suomi"/>
    <s v="10 001 - 20 000"/>
  </r>
  <r>
    <s v="Palvelut"/>
    <s v="Plupaus_2021_Paimion kaupunkin vastaus.xlsx"/>
    <s v="Paimion kaupunki"/>
    <s v="Yritysten neuvonta ja kehittämispalvelut"/>
    <m/>
    <x v="948"/>
    <x v="5"/>
    <x v="6"/>
    <m/>
    <s v="Myös luonnollisille henkilöille"/>
    <s v="Ostamme näitä Palveluja nyt Turku Science Park Oy:ltä. Kehitystyö on pääsääntöisesti heidän käsissään. Organisaatiossa on tehty uudistuksia, jotka koskevat nimenomaan neuvontapalveluja. Seuraamme laadun kehittymistä."/>
    <m/>
    <x v="1"/>
    <s v="Varsinais-Suomi"/>
    <s v="10 001 - 20 000"/>
  </r>
  <r>
    <s v="Palvelut"/>
    <s v="Plupaus_PELKOSENNIEMENKUNTA_2020.xlsx"/>
    <s v="Pelkosenniemen kunta"/>
    <s v="Elinkeinopalveluiden neuvonta"/>
    <s v="Neuvontaa tehdään salatun sähköpostin ja etäyhteyksien avulla. Kunnassa käytössä verkossa toimivassa Yritystulkki-palvelussa, josta on saatavilla sekä aineistoa että aloittavan että toimivan yrityksen kehittämiseen, ja työkaluja laskelmien tekoon sekä liiketoimintasuunnitelman tekemiseen."/>
    <x v="948"/>
    <x v="5"/>
    <x v="2"/>
    <m/>
    <m/>
    <s v="Pelkosenniemen kunnan painopiste palveluiden digitalisoinnissa on tällä hetkellä talous- ja henkilöstöhallinnon digitalisoinnissa, jotta kunta kykenisi vastaamaan lakisääteisiin muutoksiin koskien taloustietojen automatisoitua raportointia valtionkonttorille."/>
    <m/>
    <x v="1"/>
    <s v="Pohjanmaa"/>
    <s v="10 001 - 20 000"/>
  </r>
  <r>
    <s v="Palvelut"/>
    <s v="Traficom_Digipalvelulupaus_2021.XLSX"/>
    <s v="Liikenne- ja viestintävirasto TRAFICOM"/>
    <s v="Veneen erityistunnuksen varaaminen"/>
    <s v="Asiakas saa halutessaan vesikulkuneuvolle haluamansa vapaan rekisteritunnuksen maksua vastaan. Tunnuksen voi varata etukäteen. "/>
    <x v="973"/>
    <x v="1"/>
    <x v="0"/>
    <s v="Myöhemmin"/>
    <s v="Myös luonnollisille henkilöille"/>
    <s v="Tulee tarkistaa useasta järjestelmästä, onko tunnus vapaa."/>
    <m/>
    <x v="0"/>
    <s v="Liikenne- ja viestintäministeriö"/>
    <s v=""/>
  </r>
  <r>
    <s v="Palvelut"/>
    <s v="Traficom_Digipalvelulupaus_2021.XLSX"/>
    <s v="Liikenne- ja viestintävirasto TRAFICOM"/>
    <s v="Veneen rekisteriotteen tilaus"/>
    <s v="Asiakas voi tilata mistä tahansa vesikulkuneuvosta allekirjoitetun ja leimatun rekisteriotteen.  Ilman leimaa ja allekirjoitusta tämän voi tulostaa jo sähköisenä. "/>
    <x v="974"/>
    <x v="3"/>
    <x v="0"/>
    <s v="Myöhemmin"/>
    <s v="Myös luonnollisille henkilöille"/>
    <s v="Yleinen taloudellinen tilanne"/>
    <m/>
    <x v="0"/>
    <s v="Liikenne- ja viestintäministeriö"/>
    <s v=""/>
  </r>
  <r>
    <s v="Palvelut"/>
    <s v="Traficom_Digipalvelulupaus_2021.XLSX"/>
    <s v="Liikenne- ja viestintävirasto TRAFICOM"/>
    <s v="Veneen rekisteritunnuksen siirtäminen"/>
    <s v="Asiakas voi siirtää rekisteritunnuksen veneeltä toiselle maksua vastaan."/>
    <x v="975"/>
    <x v="1"/>
    <x v="0"/>
    <s v="Myöhemmin"/>
    <s v="Myös luonnollisille henkilöille"/>
    <s v="Yleinen taloudellinen tilanne"/>
    <m/>
    <x v="0"/>
    <s v="Liikenne- ja viestintäministeriö"/>
    <s v=""/>
  </r>
  <r>
    <s v="Palvelut"/>
    <s v="Traficom_Digipalvelulupaus_2021.XLSX"/>
    <s v="Liikenne- ja viestintävirasto TRAFICOM"/>
    <s v="Veneen tietojen muuttaminen"/>
    <s v="Asiakas voi muuttaa veneen tietoja rekisteriin. "/>
    <x v="976"/>
    <x v="1"/>
    <x v="5"/>
    <m/>
    <s v="Myös luonnollisille henkilöille"/>
    <m/>
    <m/>
    <x v="0"/>
    <s v="Liikenne- ja viestintäministeriö"/>
    <s v=""/>
  </r>
  <r>
    <s v="Palvelut"/>
    <s v="Traficom_Digipalvelulupaus_2021.XLSX"/>
    <s v="Liikenne- ja viestintävirasto TRAFICOM"/>
    <s v="Veneilyjärjestön laatukäsikirjan auditointi"/>
    <s v="Veneilyjärjestön laatukäsikirjan auditointi."/>
    <x v="977"/>
    <x v="0"/>
    <x v="3"/>
    <s v="Myöhemmin"/>
    <m/>
    <s v="Yleinen taloudellinen tilanne"/>
    <m/>
    <x v="0"/>
    <s v="Liikenne- ja viestintäministeriö"/>
    <s v=""/>
  </r>
  <r>
    <s v="Palvelut"/>
    <s v="PLupaus_Porvoonkaupunki_2021.xlsx"/>
    <s v="Porvoon kaupunki"/>
    <s v="Ajanvaraus yritysneuvontaan"/>
    <s v="Asiakas varaa itse online kanavia käyttäen ajan yritysneuvontaan"/>
    <x v="948"/>
    <x v="5"/>
    <x v="5"/>
    <s v="Q1/2022"/>
    <s v="Myös luonnollisille henkilöille"/>
    <m/>
    <m/>
    <x v="1"/>
    <s v="Uusimaa"/>
    <s v="40 001 - 100 000"/>
  </r>
  <r>
    <s v="Palvelut"/>
    <s v="Plupaus_2021_Tulli.xlsx"/>
    <s v="Tulli"/>
    <s v="Venäjän puutullikiintiöluvan hakeminen"/>
    <s v="Tuoja voi hakea alennettua vientitullia Venäjältä EU:hun tuotavalle kuuselle ja männylle."/>
    <x v="978"/>
    <x v="0"/>
    <x v="2"/>
    <s v="Myöhemmin"/>
    <s v="Vain elinkeinotoimintaa harjoittaville"/>
    <m/>
    <m/>
    <x v="0"/>
    <s v="Valtiovarainministeriö"/>
    <s v=""/>
  </r>
  <r>
    <s v="Palvelut"/>
    <s v="SLHK-Palvelulupaus2021.xlsx"/>
    <s v="Suomenlinnan hoitokunta"/>
    <s v="Verkkolaskutus"/>
    <s v="Liiketilojen ja vuokrahuoneistojen vuokrat, palvelumyynti ja ostot"/>
    <x v="979"/>
    <x v="4"/>
    <x v="2"/>
    <s v="Q3/2022"/>
    <s v="Myös luonnollisille henkilöille"/>
    <m/>
    <m/>
    <x v="0"/>
    <s v="Opetus- ja kulttuuriministeriö"/>
    <s v=""/>
  </r>
  <r>
    <s v="Palvelut"/>
    <s v="Traficom_Digipalvelulupaus_2021.XLSX"/>
    <s v="Liikenne- ja viestintävirasto TRAFICOM"/>
    <s v="Verkkotietopiste"/>
    <s v="Verkkotietopiste.fi -palvelusta voi hakea tietoa verkkojen rakentamissuunnitelmista yhteisrakentamisen sopimiseksi. Lisäksi palvelusta saa tietoa siitä, keillä verkkotoimijoilla voi olla verkkoja haetulla alueella."/>
    <x v="980"/>
    <x v="3"/>
    <x v="5"/>
    <m/>
    <s v="Myös luonnollisille henkilöille"/>
    <m/>
    <m/>
    <x v="0"/>
    <s v="Liikenne- ja viestintäministeriö"/>
    <s v=""/>
  </r>
  <r>
    <s v="Palvelut"/>
    <s v="Traficom_Digipalvelulupaus_2021.XLSX"/>
    <s v="Liikenne- ja viestintävirasto TRAFICOM"/>
    <s v="Verkkotunnusvälittäjän tietoturvaloukkausilmoitus"/>
    <s v="Lakisääteinen velvoite ilmoittaa verkkotunnusvälitystoimintaan kohdistuvasta tietoturvaloukkauksesta. Yhteinen palvelu KTK:n kanssa. Asiointipalvelun osalta ei ole kehittämistarvetta."/>
    <x v="981"/>
    <x v="1"/>
    <x v="2"/>
    <m/>
    <s v="Myös luonnollisille henkilöille"/>
    <m/>
    <m/>
    <x v="0"/>
    <s v="Liikenne- ja viestintäministeriö"/>
    <s v=""/>
  </r>
  <r>
    <s v="Palvelut"/>
    <s v="Plupaus_2021_Tulli.xlsx"/>
    <s v="Tulli"/>
    <s v="Verohuojennuksen hakeminen"/>
    <s v="Yritys voi hakea veronhuojennusta, jos Tulli on kantanut arvonlisäveron tai valmisteveron tullauksen yhteydessä tai väylämaksua."/>
    <x v="982"/>
    <x v="0"/>
    <x v="2"/>
    <s v="Myöhemmin"/>
    <s v="Myös luonnollisille henkilöille"/>
    <m/>
    <m/>
    <x v="0"/>
    <s v="Valtiovarainministeriö"/>
    <s v=""/>
  </r>
  <r>
    <s v="Palvelut"/>
    <s v="Palvelulupaus_2021_Verohallinto.xlsx"/>
    <s v="Verohallinto"/>
    <s v="Veroilmoitus, tuloverotus"/>
    <s v="Voit antaa ilmoituksen toiminnan tuloista ja menoista OmaVerossa, Ilmoitin.fi-palvelussa tai rajapinnan kautta. OmaVerossa voi myös hakea lisäaikaa veroilmoituksen antamiseen."/>
    <x v="983"/>
    <x v="1"/>
    <x v="7"/>
    <m/>
    <s v="Myös luonnollisille henkilöille"/>
    <m/>
    <m/>
    <x v="0"/>
    <s v="Valtiovarainministeriö"/>
    <s v=""/>
  </r>
  <r>
    <s v="Palvelut"/>
    <s v="Palvelulupaus_2021_Verohallinto.xlsx"/>
    <s v="Verohallinto"/>
    <s v="Verojen maksaminen"/>
    <s v="Voit maksaa verosi OmaVerossa. Jos maksat veron OmaVeron kautta, maksupäivä on aina kuluva päivä, jota ei voi muuttaa. Maksu näkyy OmaVerossa yleensä 1–2 arkipäivän kuluttua maksusta."/>
    <x v="984"/>
    <x v="4"/>
    <x v="1"/>
    <m/>
    <s v="Myös luonnollisille henkilöille"/>
    <m/>
    <m/>
    <x v="0"/>
    <s v="Valtiovarainministeriö"/>
    <s v=""/>
  </r>
  <r>
    <s v="Palvelut"/>
    <s v="Palvelulupaus_2021_Verohallinto.xlsx"/>
    <s v="Verohallinto"/>
    <s v="Työkorvaus verokortti arvolisäverovelvolliselle tai ei-arvonlisäverovelvolliselle"/>
    <s v="Verokortti"/>
    <x v="985"/>
    <x v="1"/>
    <x v="1"/>
    <m/>
    <s v="Myös luonnollisille henkilöille"/>
    <m/>
    <m/>
    <x v="0"/>
    <s v="Valtiovarainministeriö"/>
    <s v=""/>
  </r>
  <r>
    <s v="Palvelut"/>
    <s v="Palvelulupaus_2021_Verohallinto.xlsx"/>
    <s v="Verohallinto"/>
    <s v="Veronumerorekisteröinti"/>
    <s v="Ammatinharjoittaja voi merkitä veronumeron rekisteriin OmaVerossa. Yritys tai yhteisö voi työnantajana hakea työntekijöilleen veronumerot OmaVerosta tai Ilmoitin.fi-palvelun kautta."/>
    <x v="986"/>
    <x v="1"/>
    <x v="1"/>
    <m/>
    <s v="Myös luonnollisille henkilöille"/>
    <m/>
    <m/>
    <x v="0"/>
    <s v="Valtiovarainministeriö"/>
    <s v=""/>
  </r>
  <r>
    <s v="Palvelut"/>
    <s v="Palvelulupaus_2021_Verohallinto.xlsx"/>
    <s v="Verohallinto"/>
    <s v="Verovelkatodistus"/>
    <s v="Yritys tai yhteisö voi tilata verovelkatodistuksen OmaVerosta tai sähköisellä lomakkeella (vero.fi/verovelkatodistus). OmaVerossa tilattu todistus toimitetaan palveluun heti tilauksen jälkeen ja sen voi tulostaa sieltä itse."/>
    <x v="987"/>
    <x v="3"/>
    <x v="1"/>
    <m/>
    <s v="Vain elinkeinotoimintaa harjoittaville"/>
    <m/>
    <m/>
    <x v="0"/>
    <s v="Valtiovarainministeriö"/>
    <s v=""/>
  </r>
  <r>
    <s v="Palvelut"/>
    <s v="PLupaus_Porvoonkaupunki_2021.xlsx"/>
    <s v="Porvoon kaupunki"/>
    <s v="Yritysneuvontatapaaminen"/>
    <s v="Yritysneuvontaa aloittavalle tai toimivalle yritykselle ajanvarauksen mukaan"/>
    <x v="948"/>
    <x v="5"/>
    <x v="5"/>
    <m/>
    <s v="Myös luonnollisille henkilöille"/>
    <m/>
    <m/>
    <x v="1"/>
    <s v="Uusimaa"/>
    <s v="40 001 - 100 000"/>
  </r>
  <r>
    <s v="Palvelut"/>
    <s v="Traficom_Digipalvelulupaus_2021.XLSX"/>
    <s v="Liikenne- ja viestintävirasto TRAFICOM"/>
    <s v="Vesikulkuneuvojen sopimusrekisteröijäksi Traficomille"/>
    <s v="Traficom hankkii rekisteröintitoiminnan järjestämiseksi tarvittavat avustavat palvelut julkisilta tai yksityisiltä yhteisöiltä (sopimusrekisteröijä)."/>
    <x v="988"/>
    <x v="4"/>
    <x v="0"/>
    <s v="Myöhemmin"/>
    <s v="Vain elinkeinotoimintaa harjoittaville"/>
    <s v="Vahva sähköinen tunnistautuminen ja sähköinen allekirjoitus eivät ole käytössä"/>
    <m/>
    <x v="0"/>
    <s v="Liikenne- ja viestintäministeriö"/>
    <s v=""/>
  </r>
  <r>
    <s v="Palvelut"/>
    <s v="Traficom_Digipalvelulupaus_2021.XLSX"/>
    <s v="Liikenne- ja viestintävirasto TRAFICOM"/>
    <s v="Vesikulkuneuvojen tietotuotteet - Beta"/>
    <s v="Palvelusta voi tilata ajantasaista tietoa vesikulkuneuvoista. Tilauksessa valitut eri tietotuotteet muodostavat yhden siirtotiedoston, joka sisältää yksittäisille vesikulkuneuvoille tilauksessa valittujen tietotuotteiden tietosisällöt."/>
    <x v="989"/>
    <x v="3"/>
    <x v="5"/>
    <m/>
    <s v="Myös luonnollisille henkilöille"/>
    <m/>
    <m/>
    <x v="0"/>
    <s v="Liikenne- ja viestintäministeriö"/>
    <s v=""/>
  </r>
  <r>
    <s v="Palvelut"/>
    <s v="Traficom_Digipalvelulupaus_2021.XLSX"/>
    <s v="Liikenne- ja viestintävirasto TRAFICOM"/>
    <s v="Vesikulkuneuvojen/moottoreiden ennakkoilmoittajaksi Traficomille"/>
    <s v="Ennakkoilmoittajan tehtäviin kuuluu veneen tai moottorin tietojen tallentaminen vesikulkuneuvorekisteriin ennen rekisteröintiä."/>
    <x v="990"/>
    <x v="4"/>
    <x v="0"/>
    <s v="Myöhemmin"/>
    <s v="Vain elinkeinotoimintaa harjoittaville"/>
    <s v="Vahva sähköinen tunnistautuminen ja sähköinen allekirjoitus eivät ole käytössä"/>
    <m/>
    <x v="0"/>
    <s v="Liikenne- ja viestintäministeriö"/>
    <s v=""/>
  </r>
  <r>
    <s v="Palvelut"/>
    <s v="Traficom_Digipalvelulupaus_2021.XLSX"/>
    <s v="Liikenne- ja viestintävirasto TRAFICOM"/>
    <s v="Vesikulkuneuvon ensirekisteröinti"/>
    <s v="Vesikulkuneuvo ja sen moottori tulee rekisteröidä liikenteen palveluista annetun lain (320/2017) VI osassa tarkoitettuun liikenneasioiden rekisteriin, jos se kuuluu rekisteröintivelvollisuuden piiriin."/>
    <x v="991"/>
    <x v="1"/>
    <x v="5"/>
    <m/>
    <s v="Myös luonnollisille henkilöille"/>
    <m/>
    <m/>
    <x v="0"/>
    <s v="Liikenne- ja viestintäministeriö"/>
    <s v=""/>
  </r>
  <r>
    <s v="Palvelut"/>
    <s v="Traficom_Digipalvelulupaus_2021.XLSX"/>
    <s v="Liikenne- ja viestintävirasto TRAFICOM"/>
    <s v="Vesikulkuneuvon lopullinen poisto"/>
    <s v="Lopullisella poistolla tarkoitetaan vesikulkuneuvon poistamista rekisteristä niin, ettei se enää koskaan palaa rekisteriin."/>
    <x v="992"/>
    <x v="1"/>
    <x v="0"/>
    <s v="Myöhemmin"/>
    <s v="Myös luonnollisille henkilöille"/>
    <s v="Yleinen taloudellinen tilanne"/>
    <m/>
    <x v="0"/>
    <s v="Liikenne- ja viestintäministeriö"/>
    <s v=""/>
  </r>
  <r>
    <s v="Palvelut"/>
    <s v="Traficom_Digipalvelulupaus_2021.XLSX"/>
    <s v="Liikenne- ja viestintävirasto TRAFICOM"/>
    <s v="Vesikulkuneuvon luovutus tuntemattomalle"/>
    <s v="Vesikulkuneuvon myyjä voi tehdä luovutusilmoituksen tuntemattomalle, jos uusi omistaja ei ole tiedossa, eikä hän ole rekisteröinyt vesikulkuneuvoa nimilleen."/>
    <x v="993"/>
    <x v="1"/>
    <x v="0"/>
    <s v="Myöhemmin"/>
    <s v="Myös luonnollisille henkilöille"/>
    <s v="Yleinen taloudellinen tilanne"/>
    <m/>
    <x v="0"/>
    <s v="Liikenne- ja viestintäministeriö"/>
    <s v=""/>
  </r>
  <r>
    <s v="Palvelut"/>
    <s v="Traficom_Digipalvelulupaus_2021.XLSX"/>
    <s v="Liikenne- ja viestintävirasto TRAFICOM"/>
    <s v="Vesikulkuneuvon luovutusilmoitus"/>
    <s v="Vesikulkuneuvon myyjä voi tehdä ilmoituksen omistajuutensa päättymisestä. Luovutusilmoitus päättää myyjän velvollisuudet vesikulkuneuvoa kohtaan."/>
    <x v="994"/>
    <x v="1"/>
    <x v="5"/>
    <m/>
    <s v="Myös luonnollisille henkilöille"/>
    <m/>
    <m/>
    <x v="0"/>
    <s v="Liikenne- ja viestintäministeriö"/>
    <s v=""/>
  </r>
  <r>
    <s v="Palvelut"/>
    <s v="Traficom_Digipalvelulupaus_2021.XLSX"/>
    <s v="Liikenne- ja viestintävirasto TRAFICOM"/>
    <s v="Vesikulkuneuvon moottorin vaihto"/>
    <s v="Vesikulkuneuvon omistajan tai haltijan velvollisuus on ilmoittaa rekisteriin, jos vaihtaa vesikulkuneuvolle moottorin. "/>
    <x v="995"/>
    <x v="1"/>
    <x v="5"/>
    <m/>
    <s v="Myös luonnollisille henkilöille"/>
    <m/>
    <m/>
    <x v="0"/>
    <s v="Liikenne- ja viestintäministeriö"/>
    <s v=""/>
  </r>
  <r>
    <s v="Palvelut"/>
    <s v="Traficom_Digipalvelulupaus_2021.XLSX"/>
    <s v="Liikenne- ja viestintävirasto TRAFICOM"/>
    <s v="Vesikulkuneuvon omistajanvaihdos"/>
    <s v="Rekisteröidyn vesikulkuneuvon omistajanmuutos tulee tehdä viimeistään 30 päivän sisällä kaupanteosta."/>
    <x v="996"/>
    <x v="1"/>
    <x v="5"/>
    <m/>
    <s v="Myös luonnollisille henkilöille"/>
    <m/>
    <m/>
    <x v="0"/>
    <s v="Liikenne- ja viestintäministeriö"/>
    <s v=""/>
  </r>
  <r>
    <s v="Palvelut"/>
    <s v="Traficom_Digipalvelulupaus_2021.XLSX"/>
    <s v="Liikenne- ja viestintävirasto TRAFICOM"/>
    <s v="Vesikulkuneuvon rekisteristä poisto"/>
    <s v="Vesikulkuneuvo tulee poistaa rekisteristä, jos se on lunastettu, myyty ulkomaille, viety ulkomaille, poistettu käytöstä, rikkoutunut, uponnut tai anastettu. Poiston voi tehdä myös, jos vesikulkuneuvo ei täytä enää rekisteröinnin edellytyksiä."/>
    <x v="997"/>
    <x v="1"/>
    <x v="5"/>
    <m/>
    <s v="Myös luonnollisille henkilöille"/>
    <m/>
    <m/>
    <x v="0"/>
    <s v="Liikenne- ja viestintäministeriö"/>
    <s v=""/>
  </r>
  <r>
    <s v="Palvelut"/>
    <s v="Traficom_Digipalvelulupaus_2021.XLSX"/>
    <s v="Liikenne- ja viestintävirasto TRAFICOM"/>
    <s v="Vesikulkuneuvon rekisteritiedot"/>
    <s v="Voit tarkastaa omat tai julkiset vesikulkuneuvotiedot. Voit tehdä asiakirjatilauksen veneen tiedoista."/>
    <x v="998"/>
    <x v="3"/>
    <x v="5"/>
    <m/>
    <s v="Myös luonnollisille henkilöille"/>
    <m/>
    <m/>
    <x v="0"/>
    <s v="Liikenne- ja viestintäministeriö"/>
    <s v=""/>
  </r>
  <r>
    <s v="Palvelut"/>
    <s v="Traficom_Digipalvelulupaus_2021.XLSX"/>
    <s v="Liikenne- ja viestintävirasto TRAFICOM"/>
    <s v="Vesikulkuneuvon rekisteröintitodistuksen tilaaminen"/>
    <s v="Vesikulkuneuvon omistaja tai haltija voi halutessaan tilata uuden rekisteröintitodistuksen (esim. kadonneen tilalle) tai sen kaksoiskappaleen."/>
    <x v="999"/>
    <x v="3"/>
    <x v="5"/>
    <m/>
    <s v="Myös luonnollisille henkilöille"/>
    <m/>
    <m/>
    <x v="0"/>
    <s v="Liikenne- ja viestintäministeriö"/>
    <s v=""/>
  </r>
  <r>
    <s v="Palvelut"/>
    <s v="Traficom_Digipalvelulupaus_2021.XLSX"/>
    <s v="Liikenne- ja viestintävirasto TRAFICOM"/>
    <s v="Vesikulkuneuvon uudelleenrekisteröinti"/>
    <s v="Rekisteristä poistetun vesikulkuneuvon voi rekisteröidä uudelleen, kun se otetaan taas vesiliikennekäyttöön Suomessa."/>
    <x v="1000"/>
    <x v="1"/>
    <x v="5"/>
    <m/>
    <s v="Myös luonnollisille henkilöille"/>
    <m/>
    <m/>
    <x v="0"/>
    <s v="Liikenne- ja viestintäministeriö"/>
    <s v=""/>
  </r>
  <r>
    <s v="Palvelut"/>
    <s v="Traficom_Digipalvelulupaus_2021.XLSX"/>
    <s v="Liikenne- ja viestintävirasto TRAFICOM"/>
    <s v="Vesikulkuneuvon valmistajatunnuksen myöntäminen"/>
    <s v="Myönnetään huvivenedirektiivinmukainen valmistajatunnus hakijalle."/>
    <x v="1001"/>
    <x v="0"/>
    <x v="0"/>
    <s v="Myöhemmin"/>
    <m/>
    <s v="Yleinen taloudellinen tilanne"/>
    <m/>
    <x v="0"/>
    <s v="Liikenne- ja viestintäministeriö"/>
    <s v=""/>
  </r>
  <r>
    <s v="Palvelut"/>
    <s v="Traficom_Digipalvelulupaus_2021.XLSX"/>
    <s v="Liikenne- ja viestintävirasto TRAFICOM"/>
    <s v="Vesikulkuneuvon varmenne"/>
    <s v="Varmenne on 6 merkkiä pitkä koodi, joka oikeuttaa tekemään vesikulkuneuvolle sen omistaja- ja haltijatietoihin liittyviä muutoksia."/>
    <x v="1002"/>
    <x v="3"/>
    <x v="5"/>
    <m/>
    <s v="Myös luonnollisille henkilöille"/>
    <m/>
    <m/>
    <x v="0"/>
    <s v="Liikenne- ja viestintäministeriö"/>
    <s v=""/>
  </r>
  <r>
    <s v="Palvelut"/>
    <s v="Plupaus_2021_Raaseporin kaupunki.xlsx"/>
    <s v="Raaseporin kaupunki"/>
    <s v="Yritysneuvonta"/>
    <s v="Jo toimintansa vakiinnuttaneille yrityksille tarjolla oleva neuvontapalvelua, asiassa kuin asiassa. Tässä palvelussa korostuu luottamuksellinen ja henkilökohtainen neuvonta vielä uusyritystoimintaa enemmän."/>
    <x v="948"/>
    <x v="5"/>
    <x v="2"/>
    <s v="Q1/2022"/>
    <s v="Vain elinkeinotoimintaa harjoittaville"/>
    <s v="Asiakkaat haluavat henkilökohtaista, kasvotusten tapahtuvaa neuvontaa. Tämä johtaa sähköisten palveluiden käyttöönoton viivästymistä siihen saakka, kunnes asiakkaat ovat valmiita kertomaan ongelmistaan tai liiketoimintansa kehittämisestä esim. Tekoälyä hyödyntäen. Tekoäly ei todennäköisesti koskaan tule korvaamaan henkilökohtaista neuvontaa, mutta voi edesauttaa kyseistä neuvontaa kartoittamalla asiakkaan tilanteen valmiiksi."/>
    <m/>
    <x v="1"/>
    <s v="Uusimaa"/>
    <s v="20 001 - 40 000"/>
  </r>
  <r>
    <s v="Palvelut"/>
    <s v="Plupaus_2021_Raaseporin kaupunki.xlsx"/>
    <s v="Raaseporin kaupunki"/>
    <s v="Uusyritysneuvonta"/>
    <s v="Osana Suomen Uusyrityskeskuksia Novago tarjoaa neuvontapalvelua yritystoimintaa harkitseville. Palvelu kattaa kaikki Novagon omistajakunnat, joita Raasepori on yksi. Neuvonta on pääasiassa henkilökohtaista ja asiakkaat toivovat, ainakin vielä, että asiointi on henkilökohtaista ja kasvotusten tapahtuvaa. Korona-kriisin aikana palvelua on toteutettu etänä, hyödyntäen puhelinta ja erinäisiä videoneuvottelusovellutuksia. AI/Tekoälyn käyttöönottoa ollaan kokeiltu, mutta toistaiseksi tarpeeksi hyvin toimivaa järjestelmää ei olla löydetty."/>
    <x v="948"/>
    <x v="5"/>
    <x v="6"/>
    <s v="Q3/2021"/>
    <s v="Myös luonnollisille henkilöille"/>
    <s v="Asiakkaat haluavat vielä enimmäkseen henkilökohtaista, kasvotusten tapahtuvaa neuvontaa. Tämä voi johtaa sähköisten palveluiden käyttöönoton viivästymistä siihen saakka, kunnes enemmistö asiakkaista ovat valmiita hyödyntämään esim. Tekoälyä saadakseen palautetta liiketoimintaidealleen. Tekoäly ei todennäköisesti koskaan tule korvaamaan henkilökohtaista neuvontaa, mutta voi edesauttaa kyseistä neuvontaa kartoittamalla asiakkaan tilanteen valmiiksi."/>
    <m/>
    <x v="1"/>
    <s v="Uusimaa"/>
    <s v="20 001 - 40 000"/>
  </r>
  <r>
    <s v="Palvelut"/>
    <s v="Plupaus_2021_Ranuan kunta_V2.xlsx"/>
    <s v="Ranuan kunta"/>
    <s v="Yrityksen kehittämispalvelut"/>
    <s v="Yrityksen kehittämissuunnitelmat ja investoinnit. Yritystulkki toimii apuvälineenä tietoturvallisesti."/>
    <x v="948"/>
    <x v="5"/>
    <x v="5"/>
    <m/>
    <s v="Vain elinkeinotoimintaa harjoittaville"/>
    <s v="Riittääkö budjetti sopimusten ylläpitoon."/>
    <m/>
    <x v="1"/>
    <s v="Lappi"/>
    <s v="alle 6001"/>
  </r>
  <r>
    <s v="Palvelut"/>
    <s v="Plupaus_2021_Ranuan kunta_V2.xlsx"/>
    <s v="Ranuan kunta"/>
    <s v="Yrityksen perustamispalvelut"/>
    <s v="Palveluseteli, haku Visma"/>
    <x v="948"/>
    <x v="5"/>
    <x v="5"/>
    <m/>
    <s v="Vain elinkeinotoimintaa harjoittaville"/>
    <s v="Lomakkeiden päivitys voi olla tulevaisuudessa haasteena?"/>
    <m/>
    <x v="1"/>
    <s v="Lappi"/>
    <s v="alle 6001"/>
  </r>
  <r>
    <s v="Palvelut"/>
    <s v="Plupaus_2021_Rovaniemi (1).xlsx"/>
    <s v="Rovaniemen kaupunki"/>
    <s v="Yritysneuvontapalvelut"/>
    <s v="Aloittavan yrittäjän neuvonta, kasvavat ja kansainvälistyvät yritykset, yritysten omistajan vaihdokset, yrittäjien verkostoitumiseen liittyvä neuvonta, kaikki yrityksen elinkaareen liittyvä neuvonta."/>
    <x v="948"/>
    <x v="5"/>
    <x v="3"/>
    <s v="Q4/2020"/>
    <s v="Myös luonnollisille henkilöille"/>
    <m/>
    <m/>
    <x v="1"/>
    <s v="Lappi"/>
    <s v="40 001 - 100 000"/>
  </r>
  <r>
    <s v="Palvelut"/>
    <s v="Plupaus_Tampereen_kaupunki_2020.xlsx"/>
    <s v="Tampereen kaupunki"/>
    <s v="Yritysneuvonta ja palveluiden brokerointi"/>
    <s v="Henkilökohtaiset tapaamiset asiakkaiden kanssa, klinikat"/>
    <x v="948"/>
    <x v="5"/>
    <x v="2"/>
    <s v="Q4/2021"/>
    <s v="Myös luonnollisille henkilöille"/>
    <m/>
    <m/>
    <x v="1"/>
    <s v="Pirkanmaa"/>
    <s v="yli 100 000"/>
  </r>
  <r>
    <s v="Palvelut"/>
    <s v="PLupaus_Tuusulan-Elinvoima-asuminen-ja-kehittaminen-palveluyksikkö_2020.xlsx"/>
    <s v="Tuusulan Elinvoima, asuminen ja kehittäminen -palveluyksikkö"/>
    <s v="Yritysneuvonta"/>
    <s v="Sähköinen asiointi ja ajanvaraus, neuvonta Teams-kokouksessa"/>
    <x v="948"/>
    <x v="5"/>
    <x v="2"/>
    <m/>
    <s v="Myös luonnollisille henkilöille"/>
    <m/>
    <m/>
    <x v="1"/>
    <s v="Uusimaa"/>
    <s v="20 001 - 40 000"/>
  </r>
  <r>
    <s v="Palvelut"/>
    <s v="Plupaus_THL_2021.xlsx"/>
    <s v="Terveyden ja hyvinvoinnin laitos (THL)"/>
    <s v="Vesimikrobien analytiikka"/>
    <s v="Terveyden ja hyvinvoinnin laitoksen Vesimikrobiologian laboratorio analysoi mm. mikrobien ja legionellabakteerien esiintymistä vesinäytteistä. Palvelu on tarkoitettu viranomaisille ja vesilaitoksille."/>
    <x v="1003"/>
    <x v="4"/>
    <x v="2"/>
    <s v="Myöhemmin"/>
    <m/>
    <s v="Toiminnalliset syyt. Asiointipalvelua ei voida kokonaisuudessaan digitalisoida fyysisistä näytteistä johtuen"/>
    <m/>
    <x v="0"/>
    <s v="Sosiaali- ja terveysministeriö"/>
    <s v=""/>
  </r>
  <r>
    <s v="Palvelut"/>
    <s v="Plupaus_2021_Utajärven kunta.xlsx"/>
    <s v="Utajärven kunta"/>
    <s v="Asiakaspalvelu"/>
    <s v="Asiakaspalvelua tarjoaa mm. kunnan asiointipiste. Asiakaspalveluun kuuluu mm. neuvonta kunnan tuottamien palveluiden osalta."/>
    <x v="948"/>
    <x v="5"/>
    <x v="3"/>
    <s v="Myöhemmin"/>
    <s v="Myös luonnollisille henkilöille"/>
    <m/>
    <m/>
    <x v="1"/>
    <s v="Pohjois-Pohjanmaa"/>
    <s v="alle 6001"/>
  </r>
  <r>
    <s v="Palvelut"/>
    <s v="Plupaus_2021_Utajärven kunta.xlsx"/>
    <s v="Utajärven kunta"/>
    <s v="Yritysneuvonta"/>
    <s v="Utajärvellä yritysneuvontaa saat Utajärven Yrityspuisto Oy:ltä."/>
    <x v="948"/>
    <x v="5"/>
    <x v="3"/>
    <s v="Q4/2022"/>
    <s v="Myös luonnollisille henkilöille"/>
    <m/>
    <m/>
    <x v="1"/>
    <s v="Pohjois-Pohjanmaa"/>
    <s v="alle 6001"/>
  </r>
  <r>
    <s v="Palvelut"/>
    <s v="Vihdin kunnan YritysDigi VM palvelulupaus 2021.xlsx"/>
    <s v="Vihdin kunta"/>
    <s v="Alkavien yritysten palveluun hakeutuminen"/>
    <s v="Ilmoittautuminen neuvontapalvelun asiakkaaksi"/>
    <x v="948"/>
    <x v="5"/>
    <x v="6"/>
    <s v="Myöhemmin"/>
    <s v="Myös luonnollisille henkilöille"/>
    <m/>
    <m/>
    <x v="1"/>
    <s v="Uusimaa"/>
    <s v="20 001 - 40 000"/>
  </r>
  <r>
    <s v="Palvelut"/>
    <s v="Vihdin kunnan YritysDigi VM palvelulupaus 2021.xlsx"/>
    <s v="Vihdin kunta"/>
    <s v="Toimivien yritysten palveluun hakeutuminen"/>
    <s v="Ilmoittautuminen neuvontapalvelun asiakkaaksi"/>
    <x v="948"/>
    <x v="5"/>
    <x v="6"/>
    <s v="Myöhemmin"/>
    <s v="Vain elinkeinotoimintaa harjoittaville"/>
    <s v="Asiakkaiden digiosaaminen"/>
    <m/>
    <x v="1"/>
    <s v="Uusimaa"/>
    <s v="20 001 - 40 000"/>
  </r>
  <r>
    <s v="Palvelut"/>
    <s v="Vihdin kunnan YritysDigi VM palvelulupaus 2021.xlsx"/>
    <s v="Vihdin kunta"/>
    <s v="Toimivan yrityksen sähköiset työkalut"/>
    <s v="Liiketoiminnan kehittämisen ja rahoitushaun verkossa tapahtuvat ennakkokyselyt ja palvelutarpeen tunnistamistyökalut."/>
    <x v="948"/>
    <x v="5"/>
    <x v="0"/>
    <s v="Myöhemmin"/>
    <s v="Vain elinkeinotoimintaa harjoittaville"/>
    <s v="Asiakkaiden digiosaaminen; kuntakoko ja resurssit rajaavat palveluiden syventämistä"/>
    <m/>
    <x v="1"/>
    <s v="Uusimaa"/>
    <s v="20 001 - 40 000"/>
  </r>
  <r>
    <s v="Palvelut"/>
    <s v="Vihdin kunnan YritysDigi VM palvelulupaus 2021.xlsx"/>
    <s v="Vihdin kunta"/>
    <s v="Toimivien yritysten neuvonta"/>
    <s v="Yrityksen kasvuun, kehittämiseen ja rahoitukseen liittyvät neuvontapalvelut"/>
    <x v="948"/>
    <x v="5"/>
    <x v="2"/>
    <s v="Myöhemmin"/>
    <s v="Vain elinkeinotoimintaa harjoittaville"/>
    <s v="Asiakkaiden digiosaaminen"/>
    <m/>
    <x v="1"/>
    <s v="Uusimaa"/>
    <s v="20 001 - 40 000"/>
  </r>
  <r>
    <s v="Palvelut"/>
    <s v="Vihdin kunnan YritysDigi VM palvelulupaus 2021.xlsx"/>
    <s v="Vihdin kunta"/>
    <s v="Alkavien yritysten alkuneuvonta"/>
    <s v="Yrityksen perustamiseen liittyvien asioiden kertominen"/>
    <x v="948"/>
    <x v="5"/>
    <x v="2"/>
    <s v="Myöhemmin"/>
    <s v="Myös luonnollisille henkilöille"/>
    <s v="Asiakkaiden digiosaaminen"/>
    <m/>
    <x v="1"/>
    <s v="Uusimaa"/>
    <s v="20 001 - 40 000"/>
  </r>
  <r>
    <s v="Palvelut"/>
    <s v="Plupaus_2021_Jyväskylän kaupunki_2021.xlsx"/>
    <s v="Jyväskylän kaupunki"/>
    <s v="ELTY - Sijoittumispalvelut"/>
    <s v="Yrityksten sijoittumispalvelut"/>
    <x v="1004"/>
    <x v="5"/>
    <x v="0"/>
    <s v="Q4/2022"/>
    <s v="Vain elinkeinotoimintaa harjoittaville"/>
    <m/>
    <m/>
    <x v="1"/>
    <s v="Keski-Suomi"/>
    <s v="yli 100 000"/>
  </r>
  <r>
    <s v="Palvelut"/>
    <s v="Traficom_Digipalvelulupaus_2021.XLSX"/>
    <s v="Liikenne- ja viestintävirasto TRAFICOM"/>
    <s v="Vesistörakenteen valmistumisilmoitus"/>
    <m/>
    <x v="1005"/>
    <x v="1"/>
    <x v="0"/>
    <s v="Myöhemmin"/>
    <m/>
    <s v="Yleinen taloudellinen tilanne"/>
    <m/>
    <x v="0"/>
    <s v="Liikenne- ja viestintäministeriö"/>
    <s v=""/>
  </r>
  <r>
    <s v="Palvelut"/>
    <s v="Plupaus_Kuopio_2021.xlsx"/>
    <s v="Kuopion kaupunki"/>
    <s v="Yritysten sijoittuminen seudulle"/>
    <s v="Tarjoamme alueesta kiinnostuneille ja seudulla toimiville yrityksille henkilökohtaista palvelua sijoittumiseen liittyvissä asioissa."/>
    <x v="1004"/>
    <x v="5"/>
    <x v="3"/>
    <s v="Q4/2022"/>
    <s v="Vain elinkeinotoimintaa harjoittaville"/>
    <m/>
    <m/>
    <x v="1"/>
    <s v="Pohjois-Savo"/>
    <s v="yli 100 000"/>
  </r>
  <r>
    <s v="Palvelut"/>
    <s v="Plupaus_2021_Laukaan kunta.xlsx"/>
    <s v="Laukaan kunta"/>
    <s v="Yritysten sijoittumispalvelut"/>
    <s v="Yritysten sijoittumiseen liittyvät palvelut tarjolla pääosin sähköpostilla ja puhelimitse – yritystontit esillä sähköisesti kunnan verkkosivuilla"/>
    <x v="1004"/>
    <x v="5"/>
    <x v="3"/>
    <s v="Myöhemmin"/>
    <s v="Myös luonnollisille henkilöille"/>
    <s v="Lähtötaso varsin alhainen. Vaatii isoa ajallista ja taloudellista panostusta."/>
    <m/>
    <x v="1"/>
    <s v="Keski-Suomi"/>
    <s v="10 001 - 20 000"/>
  </r>
  <r>
    <s v="Palvelut"/>
    <s v="PLupaus_Iinkunta_2020.xlsx"/>
    <s v="Iin kunta "/>
    <s v="Yritystilaisuudet"/>
    <s v="Yritysten verkottaminen ja koulutus"/>
    <x v="1006"/>
    <x v="5"/>
    <x v="2"/>
    <m/>
    <s v="Vain elinkeinotoimintaa harjoittaville"/>
    <s v="Verkostoituminen vaatii tapaamisia."/>
    <m/>
    <x v="1"/>
    <s v="Pohjois-Pohjanmaa"/>
    <s v="6 001 - 10000"/>
  </r>
  <r>
    <s v="Palvelut"/>
    <s v="PLupaus_Valvira_2021.xlsx"/>
    <s v="Valvira"/>
    <s v="Vesityökortti"/>
    <s v="Talous- tai allasvesihygieeninen osaaminen osoitetaan suorittamalla osaamistesti, jonka hyväksytysti suorittaneet saavat vesityökortin."/>
    <x v="1007"/>
    <x v="0"/>
    <x v="3"/>
    <s v="Q1/2022"/>
    <s v="Myös luonnollisille henkilöille"/>
    <m/>
    <m/>
    <x v="0"/>
    <s v="Sosiaali- ja terveysministeriö"/>
    <s v=""/>
  </r>
  <r>
    <s v="Palvelut"/>
    <s v="Plupaus_Euran kunta_2020.10.08.xlsx"/>
    <s v="Euran kunta"/>
    <s v="Tontin myynti"/>
    <s v="Yritystontin myynti tunnistautumisella"/>
    <x v="667"/>
    <x v="5"/>
    <x v="5"/>
    <m/>
    <m/>
    <m/>
    <m/>
    <x v="1"/>
    <s v="Satakunta"/>
    <s v="10 001 - 20 000"/>
  </r>
  <r>
    <s v="Palvelut"/>
    <s v="Plupaus_Vantaa_2020.xlsx"/>
    <s v="Vantaan kaupunki"/>
    <s v="YritysVantaa kasvu ja kansainvälistymispalvelut"/>
    <s v="Sähköinen yhteydenotto ja ajanvaraus neuvontapalveluun - neuvonta mahdollista etäyhteydellä"/>
    <x v="1008"/>
    <x v="5"/>
    <x v="2"/>
    <s v="Q4/2022"/>
    <m/>
    <s v="kartoitus meneillään"/>
    <m/>
    <x v="1"/>
    <s v="Uusimaa"/>
    <s v="yli 100 000"/>
  </r>
  <r>
    <s v="Palvelut"/>
    <s v="Plupaus_Vantaa_2020.xlsx"/>
    <s v="Vantaan kaupunki"/>
    <s v="YritysVantaa -koulutus- ja kehityspalvelut"/>
    <s v="Sähköinen yhteydenotto ja ajanvaraus neuvontapalveluun - neuvonta mahdollista etäyhteydellä"/>
    <x v="1009"/>
    <x v="5"/>
    <x v="2"/>
    <s v="Q4/2022"/>
    <m/>
    <s v="kartoitus meneillään"/>
    <m/>
    <x v="1"/>
    <s v="Uusimaa"/>
    <s v="yli 100 000"/>
  </r>
  <r>
    <s v="Palvelut"/>
    <s v="Traficom_Digipalvelulupaus_2021.XLSX"/>
    <s v="Liikenne- ja viestintävirasto TRAFICOM"/>
    <s v="Vetolaitteen tarkastus"/>
    <s v="Ilmoitus vetolaitetarkastusten aloittamisesta katsastusta varten."/>
    <x v="1010"/>
    <x v="1"/>
    <x v="0"/>
    <s v="Q4/2021"/>
    <s v="Vain elinkeinotoimintaa harjoittaville"/>
    <s v="Taloustilanne voi mahdollisesti osoittautua esteeksi"/>
    <m/>
    <x v="0"/>
    <s v="Liikenne- ja viestintäministeriö"/>
    <s v=""/>
  </r>
  <r>
    <s v="Palvelut"/>
    <s v="Plupaus_2021_Tulli.xlsx"/>
    <s v="Tulli"/>
    <s v="Vienti- ja passitusilmoitusten ja yritysasiakkaan erityismenettelyjen tuonti-ilmoitusten liitteiden lähettäminen"/>
    <s v="Yritysasiakkaat voivat lähettää Tullille tiettyjen tulli-ilmoitusten liiteasiakirjoja Liitetiedoston lähetyspalvelun kautta."/>
    <x v="1011"/>
    <x v="1"/>
    <x v="1"/>
    <m/>
    <s v="Vain elinkeinotoimintaa harjoittaville"/>
    <m/>
    <m/>
    <x v="0"/>
    <s v="Valtiovarainministeriö"/>
    <s v=""/>
  </r>
  <r>
    <s v="Palvelut"/>
    <s v="Plupaus_2021_Tulli.xlsx"/>
    <s v="Tulli"/>
    <s v="Vientilupien esittäminen ja niiden vahvistaminen"/>
    <s v="Viejän on esitettävä Tullille vientilupa tavaran vienti-ilmoituksen kanssa."/>
    <x v="1012"/>
    <x v="0"/>
    <x v="4"/>
    <m/>
    <m/>
    <s v="Toisen viranomaisen palvelut, joita käytetään palvelun mukaan."/>
    <m/>
    <x v="0"/>
    <s v="Valtiovarainministeriö"/>
    <s v=""/>
  </r>
  <r>
    <s v="Palvelut"/>
    <s v="Plupaus_2021_Tulli.xlsx"/>
    <s v="Tulli"/>
    <s v="Vientiselvityksen sanoma-asiointi yritysasiakkaille"/>
    <s v="Voit tulliselvittää eli antaa vienti-ilmoituksen vientitavarasta Tullille sanoma-asioinnilla."/>
    <x v="1013"/>
    <x v="1"/>
    <x v="7"/>
    <m/>
    <s v="Vain elinkeinotoimintaa harjoittaville"/>
    <m/>
    <m/>
    <x v="0"/>
    <s v="Valtiovarainministeriö"/>
    <s v=""/>
  </r>
  <r>
    <s v="Palvelut"/>
    <s v="Plupaus_2021_Tulli.xlsx"/>
    <s v="Tulli"/>
    <s v="Vientiselvityksen tekeminen yritysasiakkaana"/>
    <s v="Voit tulliselvittää eli antaa vienti-ilmoituksen vientitavarasta Tullille."/>
    <x v="1014"/>
    <x v="1"/>
    <x v="1"/>
    <m/>
    <s v="Myös luonnollisille henkilöille"/>
    <m/>
    <m/>
    <x v="0"/>
    <s v="Valtiovarainministeriö"/>
    <s v=""/>
  </r>
  <r>
    <s v="Palvelut"/>
    <s v="Plupaus_Vantaa_2020.xlsx"/>
    <s v="Vantaan kaupunki"/>
    <s v="YritysVantaa -rekrytointipalvelut"/>
    <s v="Sähköinen yhteydenotto ja ajanvaraus neuvontapalveluun - neuvonta mahdollista etäyhteydellä"/>
    <x v="1015"/>
    <x v="5"/>
    <x v="2"/>
    <s v="Q4/2022"/>
    <s v="Myös luonnollisille henkilöille"/>
    <s v="kartoitus meneillään"/>
    <m/>
    <x v="1"/>
    <s v="Uusimaa"/>
    <s v="yli 100 000"/>
  </r>
  <r>
    <s v="Palvelut"/>
    <s v="PLupaus_Digi- ja väestötietovirasto_2021.xlsx"/>
    <s v="Digi- ja väestötietovirasto"/>
    <s v="Viestit-palvelu"/>
    <s v="Julkishallinnon yhteinen järjestelmäratkaisu viestien välittämiseen. Organisaatiot voivat liittää palvelun omiin asiointipalveluihinsa välittääkseen organisaationsa viestejä sähköisesti omille asiakkailleen"/>
    <x v="1016"/>
    <x v="4"/>
    <x v="5"/>
    <m/>
    <s v="Myös luonnollisille henkilöille"/>
    <m/>
    <m/>
    <x v="0"/>
    <s v="Valtiovarainministeriö"/>
    <s v=""/>
  </r>
  <r>
    <s v="Palvelut"/>
    <s v="Plupaus_Vantaa_2020.xlsx"/>
    <s v="Vantaan kaupunki"/>
    <s v="YritysVantaa -sijoittumispalvelut"/>
    <s v="Sähköinen yhteydenotto ja ajanvaraus neuvontapalveluun - neuvonta mahdollista etäyhteydellä"/>
    <x v="1017"/>
    <x v="5"/>
    <x v="2"/>
    <s v="Q4/2022"/>
    <m/>
    <s v="kartoitus meneillään"/>
    <m/>
    <x v="1"/>
    <s v="Uusimaa"/>
    <s v="yli 100 000"/>
  </r>
  <r>
    <s v="Palvelut"/>
    <s v="Plupaus_Vantaa_2020.xlsx"/>
    <s v="Vantaan kaupunki"/>
    <s v="YritysVantaa työnantajapalvelut"/>
    <s v="Sähköinen yhteydenotto ja ajanvaraus neuvontapalveluun - neuvonta mahdollista etäyhteydellä"/>
    <x v="1018"/>
    <x v="5"/>
    <x v="2"/>
    <s v="Q4/2022"/>
    <m/>
    <s v="kartoitus meneillään"/>
    <m/>
    <x v="1"/>
    <s v="Uusimaa"/>
    <s v="yli 100 000"/>
  </r>
  <r>
    <s v="Palvelut"/>
    <s v="Plupaus_Vantaa_2020.xlsx"/>
    <s v="Vantaan kaupunki"/>
    <s v="YritysVantaa yhteydenottolomake"/>
    <s v="Sähköinen yhteydenotto ja ajanvaraus neuvontapalveluun - neuvonta mahdollista etäyhteydellä"/>
    <x v="1019"/>
    <x v="5"/>
    <x v="2"/>
    <s v="Q4/2022"/>
    <m/>
    <s v="kartoitus meneillään"/>
    <m/>
    <x v="1"/>
    <s v="Uusimaa"/>
    <s v="yli 100 000"/>
  </r>
  <r>
    <s v="Palvelut"/>
    <s v="Plupaus_Vantaa_2020.xlsx"/>
    <s v="Vantaan kaupunki"/>
    <s v="YritysVantaa -yritysneuvontatapaamiset"/>
    <s v="Sähköinen yhteydenotto ja ajanvaraus neuvontapalveluun - neuvonta mahdollista etäyhteydellä"/>
    <x v="1020"/>
    <x v="5"/>
    <x v="2"/>
    <s v="Q4/2022"/>
    <s v="Myös luonnollisille henkilöille"/>
    <s v="kartoitus meneillään"/>
    <m/>
    <x v="1"/>
    <s v="Uusimaa"/>
    <s v="yli 100 000"/>
  </r>
  <r>
    <s v="Palvelut"/>
    <s v="Plupaus_BusinessFinland_2021.xlsx"/>
    <s v="Business Finland"/>
    <s v="Visit Travel Data Hub"/>
    <s v="A database where Finnish travel companies can register and insert data of their company and travel services and products"/>
    <x v="1021"/>
    <x v="3"/>
    <x v="2"/>
    <s v="Q4/2022"/>
    <s v="Vain elinkeinotoimintaa harjoittaville"/>
    <s v="Master tiedon hallinta, julkiset hankinnat"/>
    <m/>
    <x v="0"/>
    <s v="Työ- ja elinkeinoministeriö"/>
    <s v=""/>
  </r>
  <r>
    <s v="Palvelut"/>
    <s v="Plupaus_Kuopio_2021.xlsx"/>
    <s v="Kuopion kaupunki"/>
    <s v="Aineisto- ja tietopalvelu"/>
    <s v="Voit pyytää julkisia asiakirjoja nähtäväksi, pyytää apua arkistojen käytössä tai pyytää tietoa itseäsi koskevista asiakirjoista."/>
    <x v="1022"/>
    <x v="3"/>
    <x v="2"/>
    <s v="Q4/2022"/>
    <s v="Myös luonnollisille henkilöille"/>
    <m/>
    <s v="Laki viranomaisen toiminnan julkisuudesta (621/1999)"/>
    <x v="1"/>
    <s v="Pohjois-Savo"/>
    <s v="yli 100 000"/>
  </r>
  <r>
    <s v="Palvelut"/>
    <s v="Plupaus_Poliisihallitus_2021.xlsx"/>
    <s v="Poliisihallitus"/>
    <s v="Voimassaolopalvelu"/>
    <s v="Palvelun kautta tarkistettavissa onko esittty henkilöllisyystodistus voimassa."/>
    <x v="1023"/>
    <x v="2"/>
    <x v="7"/>
    <m/>
    <s v="Vain elinkeinotoimintaa harjoittaville"/>
    <m/>
    <m/>
    <x v="0"/>
    <s v="Sisäministeriö"/>
    <s v=""/>
  </r>
  <r>
    <s v="Palvelut"/>
    <s v="PLupaus_Digi- ja väestötietovirasto_2021.xlsx"/>
    <s v="Digi- ja väestötietovirasto"/>
    <s v="VTJ Tietopalvelut (rekisteri-, poiminta- ja kyselypalvelut)"/>
    <s v="Väestötietojärjestelmän tietopalvelut"/>
    <x v="1024"/>
    <x v="3"/>
    <x v="5"/>
    <m/>
    <s v="Myös luonnollisille henkilöille"/>
    <m/>
    <m/>
    <x v="0"/>
    <s v="Valtiovarainministeriö"/>
    <s v=""/>
  </r>
  <r>
    <s v="Palvelut"/>
    <s v="Plupaus_2021_Utajärven kunta.xlsx"/>
    <s v="Utajärven kunta"/>
    <s v="Aineisto- ja tietopalvelu"/>
    <s v="Aineisto- ja tietopalvelu auttaa julkisten asiakirjojen saatavuudessa ja käytössä. Palvelun kuuluu myös henkilötietojen tarkastus, oikaisu, täydennys ja käytönrajoituspyynnöt."/>
    <x v="1022"/>
    <x v="3"/>
    <x v="0"/>
    <s v="Q1/2022"/>
    <s v="Myös luonnollisille henkilöille"/>
    <m/>
    <s v="Laki viranomaisen toiminnan julkisuudesta (621/1999)"/>
    <x v="1"/>
    <s v="Pohjois-Pohjanmaa"/>
    <s v="alle 6001"/>
  </r>
  <r>
    <s v="Palvelut"/>
    <s v="Plupaus_2021_Turun kaupunki.xlsx"/>
    <s v="Turun kaupunki"/>
    <s v="Asiakirja- ja sopimusjäljennökset"/>
    <s v="Vuokrasopimukset, kauppa- ja toimitusasiakirjat, kiinteistötoimialan pöytäkirjat ja muut asiakirjat"/>
    <x v="671"/>
    <x v="3"/>
    <x v="6"/>
    <m/>
    <s v="Myös luonnollisille henkilöille"/>
    <m/>
    <m/>
    <x v="1"/>
    <s v="Varsinais-Suomi"/>
    <s v="yli 100 000"/>
  </r>
  <r>
    <s v="Palvelut"/>
    <s v="Plupaus_2021_Kansaneläkelaitos.xlsx"/>
    <s v="Kansaneläkelaitos"/>
    <s v="Vuokranantajien asiointi"/>
    <s v="Tietojen muutos, tuen maksunsaajien muutos, vuokravakuuden realisointi"/>
    <x v="1025"/>
    <x v="6"/>
    <x v="0"/>
    <s v="Myöhemmin"/>
    <s v="Vain elinkeinotoimintaa harjoittaville"/>
    <m/>
    <m/>
    <x v="0"/>
    <s v="Eduskunta"/>
    <s v=""/>
  </r>
  <r>
    <s v="Palvelut"/>
    <s v="Palvelulupaus_2021_Verohallinto.xlsx"/>
    <s v="Verohallinto"/>
    <s v="Vuosi-ilmoitus"/>
    <s v="Vuosi-ilmoituksia voi antaa Lomake.fi-, Ilmoitin.fi- ja Verohallinnon asiointipalveluissa. Vuosi-ilmoituksen voi antaa muun muassa rajoitetusti verovelvolliselle maksetuista suorituksista, osingoista, eläkkeistä ja etuuksista, ammattiyhdistysjäsenmaksuista ja  työttömyyskassamaksuista sekä puukaupoista (puun ostajan vuosi-ilmoitus)."/>
    <x v="1026"/>
    <x v="1"/>
    <x v="6"/>
    <m/>
    <s v="Myös luonnollisille henkilöille"/>
    <s v="Ilmoitin.fi ja Lomake.fi on tarkoitettu vain ilmoitusten antamiseen. Viestinvaihto ja mahdolliset ilmoituksista aiheutuvat päätökset ovat OmaVerossa."/>
    <m/>
    <x v="0"/>
    <s v="Valtiovarainministeriö"/>
    <s v=""/>
  </r>
  <r>
    <s v="Palvelut"/>
    <s v="Plupaus_2021_Kansaneläkelaitos.xlsx"/>
    <s v="Kansaneläkelaitos"/>
    <s v="Vuosi-ilmoitustiedot kuntoutuksen ja lastenhoidon tuen palveluntuottajille."/>
    <s v="Palveluntuottajille lähetettävät vuosi-ilmoitustiedot sähköisenä."/>
    <x v="1027"/>
    <x v="3"/>
    <x v="0"/>
    <s v="Myöhemmin"/>
    <s v="Vain elinkeinotoimintaa harjoittaville"/>
    <m/>
    <m/>
    <x v="0"/>
    <s v="Eduskunta"/>
    <s v=""/>
  </r>
  <r>
    <s v="Palvelut"/>
    <s v="PLupaus_Helsinginkaupunki_2021.xlsx"/>
    <s v="Helsingin kaupunki"/>
    <s v="Helsingin värikaava"/>
    <s v="Joidenkin talojen ja alueiden julkisivuvärityksien suunnitelmia saa Helsingin julkisivuväritysten hakupalvelusta. Hakupalvelu auttaa vanhojen, ennen vuotta 1960 rakennettujen rakennusten alkuperäisen tai aikakauteen kuuluvan värityksen selvittämisessä."/>
    <x v="1028"/>
    <x v="3"/>
    <x v="4"/>
    <m/>
    <s v="Vain elinkeinotoimintaa harjoittaville"/>
    <m/>
    <m/>
    <x v="1"/>
    <s v="Uusimaa"/>
    <s v="yli 100 000"/>
  </r>
  <r>
    <s v="Palvelut"/>
    <s v="PLupaus_Valvira_2021.xlsx"/>
    <s v="Valvira"/>
    <s v="Väkiviinan maahantuonti-, valmistus- ja tukkumyyntilupa"/>
    <s v="Väkiviinan maahantuonti-, valmistus- sekä tukkumyyntilupa voidaan myöntää rekisteröidylle elinkeinonharjoittajallle tai yhteisölle."/>
    <x v="1029"/>
    <x v="0"/>
    <x v="0"/>
    <s v="Q2/2022"/>
    <s v="Vain elinkeinotoimintaa harjoittaville"/>
    <m/>
    <m/>
    <x v="0"/>
    <s v="Sosiaali- ja terveysministeriö"/>
    <s v=""/>
  </r>
  <r>
    <s v="Palvelut"/>
    <s v="Plupaus_2021_Tulli.xlsx"/>
    <s v="Tulli"/>
    <s v="Väylämaksun yhteisvastuullisen edustajan lupa"/>
    <s v="Laivanisäntä ja väylämaksun yhteisvastuullisen edustajan luvanhaltija ovat yhteisvastuussa väylämaksun maksamisesta."/>
    <x v="1030"/>
    <x v="0"/>
    <x v="2"/>
    <s v="Q4/2022"/>
    <s v="Vain elinkeinotoimintaa harjoittaville"/>
    <m/>
    <m/>
    <x v="0"/>
    <s v="Valtiovarainministeriö"/>
    <s v=""/>
  </r>
  <r>
    <s v="Palvelut"/>
    <s v="Plupaus_Säteilyturvakeskus_2021_xlsx.XLSX"/>
    <s v="Säteilyturvakeskus"/>
    <s v="Ydinaineiden ja ydinjätteiden kuljetuksen lupa-asioiden hoitaminen"/>
    <s v="Ydinenergialaki edellyttää lupaa ydinaineiden ja ydinjätteiden kuljettamiseen ydinenergia-asetuksen 17 §:ssä mainittuja tapauksia lukuun ottamatta."/>
    <x v="1031"/>
    <x v="0"/>
    <x v="3"/>
    <s v="Myöhemmin"/>
    <s v="Vain elinkeinotoimintaa harjoittaville"/>
    <s v="Tavoitteet digiasteelle asetetaan 2021 lopussa osana ydinlaitosten luvituksen tavoitetilan asettamista"/>
    <m/>
    <x v="0"/>
    <s v="Sosiaali- ja terveysministeriö"/>
    <s v=""/>
  </r>
  <r>
    <s v="Palvelut"/>
    <s v="Plupaus_Säteilyturvakeskus_2021_xlsx.XLSX"/>
    <s v="Säteilyturvakeskus"/>
    <s v="Ydinenergialain mukaiset luvat (STUKin myöntämät)"/>
    <s v="Esimerkiksi uraania tai toriumia sisältävien malmien tuonti ja vienti edellyttää joko Säteilyturvakeskuksen lupaa tai, mikäli toiminta on pienimuotoisena vapautettu luvanvaraisuudesta, ilmoitusta Säteilyturvakeskukselle."/>
    <x v="1032"/>
    <x v="0"/>
    <x v="3"/>
    <s v="Q4/2022"/>
    <s v="Vain elinkeinotoimintaa harjoittaville"/>
    <s v="Volyymit ovat pieniä"/>
    <m/>
    <x v="0"/>
    <s v="Sosiaali- ja terveysministeriö"/>
    <s v=""/>
  </r>
  <r>
    <s v="Palvelut"/>
    <s v="Plupaus_Säteilyturvakeskus_2021_xlsx.XLSX"/>
    <s v="Säteilyturvakeskus"/>
    <s v="Ydinjätteiden tuonti- ja vientilupa"/>
    <s v="Luvitus ydinaineiden hallussapitoon, valmistukseen, tuottamiseen, käsittelyyn, käyttämiseen ja varastointiin (ns. toimintalupa) sekä niiden luovutukseen, kuljetukseen ja tuontiin"/>
    <x v="1033"/>
    <x v="0"/>
    <x v="3"/>
    <s v="Myöhemmin"/>
    <s v="Vain elinkeinotoimintaa harjoittaville"/>
    <s v="Tavoitteet digiasteelle asetetaan 2021 lopussa osana ydinlaitosten luvituksen tavoitetilan asettamista"/>
    <m/>
    <x v="0"/>
    <s v="Sosiaali- ja terveysministeriö"/>
    <s v=""/>
  </r>
  <r>
    <s v="Palvelut"/>
    <s v="Plupaus_Säteilyturvakeskus_2021_xlsx.XLSX"/>
    <s v="Säteilyturvakeskus"/>
    <s v="Ydinlaitosten tarkastuslaitosten hyväksyntä"/>
    <s v="Säteilyturvakeskus hyväksyy tarkastuslaitoksia tarkastamaan ydinlaitosten painelaitteita, muita mekaanisia laitteita sekä teräs- ja betonirakenteita."/>
    <x v="1034"/>
    <x v="0"/>
    <x v="0"/>
    <s v="Myöhemmin"/>
    <s v="Vain elinkeinotoimintaa harjoittaville"/>
    <s v="Volyymit ovat pieniä ja suuri osa tiedosta on dokumenttimuodossa. Tavoitteet digiasteelle asetetaan 2021 lopussa osana ydinlaitosten luvituksen tavoitetilan asettamista"/>
    <m/>
    <x v="0"/>
    <s v="Sosiaali- ja terveysministeriö"/>
    <s v=""/>
  </r>
  <r>
    <s v="Palvelut"/>
    <s v="Plupaus_Säteilyturvakeskus_2021_xlsx.XLSX"/>
    <s v="Säteilyturvakeskus"/>
    <s v="Ydinlaitostoslupien sähköinen asiointi"/>
    <s v="Sähköisen asioinnin kautta ydinlaitokset voivat laittaa vireille asioita ja STUKin päätökset toimitetaan ydinlaitoksille."/>
    <x v="1035"/>
    <x v="0"/>
    <x v="5"/>
    <m/>
    <s v="Vain elinkeinotoimintaa harjoittaville"/>
    <s v="Suurin osa alkuperäisestä tiedosta on dokumenttimuodossa"/>
    <m/>
    <x v="0"/>
    <s v="Sosiaali- ja terveysministeriö"/>
    <s v=""/>
  </r>
  <r>
    <s v="Palvelut"/>
    <s v="Plupaus_2021_Patentti- ja rekisterihal.xlsx"/>
    <s v="Patentti- ja rekisterihallitus (PRH)"/>
    <s v="Yhdistysrekisterin paperiasiointi (Y-lomakkeet)"/>
    <s v="Tietyt ilmoitustyypit: yhdistyksen lakkaaminen, vastuuhenkilön oma ero ja kaksikieliset yhdistykset yms."/>
    <x v="1036"/>
    <x v="0"/>
    <x v="0"/>
    <s v="Q4/2021"/>
    <s v="Myös luonnollisille henkilöille"/>
    <s v="Loput ilmoitusmuodot sähköistetään vuoden 2021 loppuun mennessä. Kaksikielisten yhdistysten, uskonnollisten yhdyskuntien ja kauppakamareiden ilmoituksia ei ole suunnitelmissa sähköistää  pienen määrän takia."/>
    <m/>
    <x v="0"/>
    <s v="Työ- ja elinkeinoministeriö"/>
    <s v=""/>
  </r>
  <r>
    <s v="Palvelut"/>
    <s v="Traficom_Digipalvelulupaus_2021.XLSX"/>
    <s v="Liikenne- ja viestintävirasto TRAFICOM"/>
    <s v="Yhdistämis- tai välityspalveluntarjoajaksi ilmoittautuminen. Ilmoitukseen liittyvistä muutoksista ilmoittaminen."/>
    <s v="Palvelussa tehdään ilmoitus, jonka nojalla on oikeus tarjota liikennepalvelulaissa tarkoitettua yhdistämis- ja/tai välityspalvelua. Lisäksi palveluntarjoaja voi palvelussa ilmoittaa ilmoitukseen liittyvistä muutoksista."/>
    <x v="1037"/>
    <x v="1"/>
    <x v="2"/>
    <s v="Myöhemmin"/>
    <s v="Myös luonnollisille henkilöille"/>
    <s v="Yleinen taloudellinen tilanne"/>
    <m/>
    <x v="0"/>
    <s v="Liikenne- ja viestintäministeriö"/>
    <s v=""/>
  </r>
  <r>
    <s v="Palvelut"/>
    <s v="Traficom_Digipalvelulupaus_2021.XLSX"/>
    <s v="Liikenne- ja viestintävirasto TRAFICOM"/>
    <s v="Yhteentoimivuuden teknisen eritelmän soveltamatta jättäminen"/>
    <s v="YTE:ä kalustoon tai infraan soveltava taho esim. Rataverkon haltija, raideliikenteen harjoittaja tai kalustonvalmistaja esittää Traficomille, että Suomi hakisi komissiolta YTE:n soveltamatta jättämistä"/>
    <x v="1038"/>
    <x v="0"/>
    <x v="3"/>
    <s v="Myöhemmin"/>
    <s v="Vain elinkeinotoimintaa harjoittaville"/>
    <s v="Yleinen taloudellinen tilanne"/>
    <m/>
    <x v="0"/>
    <s v="Liikenne- ja viestintäministeriö"/>
    <s v=""/>
  </r>
  <r>
    <s v="Palvelut"/>
    <s v="PLupaus_Helsinginkaupunki_2021.xlsx"/>
    <s v="Helsingin kaupunki"/>
    <s v="Johtoselvitys"/>
    <s v="Kaupungin keskitetty maanalaisten johtojen ja rakenteiden sijaintipalvelu. Ennen kaivutöihin ryhtymistä kaivajan on hankittava ajantasaiset tiedot johtotietopalvelusta (Jopa)."/>
    <x v="683"/>
    <x v="3"/>
    <x v="5"/>
    <m/>
    <s v="Myös luonnollisille henkilöille"/>
    <m/>
    <s v="Maankäyttö- ja rakennuslaki (132/1999)"/>
    <x v="1"/>
    <s v="Uusimaa"/>
    <s v="yli 100 000"/>
  </r>
  <r>
    <s v="Palvelut"/>
    <s v="Plupaus_2021_KEHA-keskus.xlsx"/>
    <s v="KEHA-keskus"/>
    <s v="Yhteishankintakoulutus muutos,- täsmä- ja rekry"/>
    <s v="Yrityksille tarjotaan lain (Laki julkisesta työvoima- ja yrityspalvelusta) mukaista yhteishankintakoulutusta. Arvio nykytilasta; puuttuu koko sähköinen järjestelmä ja siihen liittyvä sähköinen prosessi. Prosessi toimii sähköpostin varassa, paitsi HJJ-järjestelmän avulla hoidetaan sopimusten allekirjoittaminen ja uspaaminen."/>
    <x v="1039"/>
    <x v="6"/>
    <x v="2"/>
    <s v="Q4/2022"/>
    <s v="Vain elinkeinotoimintaa harjoittaville"/>
    <s v="Puuttuu sähköinen järjestelmä ja sähköinen prosessi, TE-digi TEA osahankkeen toteutuksen suunnittelun ja rahoituksen haasteet, YA järjestelmän kehityksen haasteet, TEA- järjestelmän käyttöönoton läpiviennin venyminen, URA- ja verkkopalvelujen ylläpidon haasteet TEA käyttöönottoon saakka"/>
    <m/>
    <x v="0"/>
    <s v="Työ- ja elinkeinoministeriö"/>
    <s v=""/>
  </r>
  <r>
    <s v="Palvelut"/>
    <s v="Plupaus_Kankaanpään kaupunki_2020.xlsx"/>
    <s v="Kankaanpään kaupunki"/>
    <s v="Kaavamuutos"/>
    <s v="Asemakaavan tai yleiskaavan muutos vastaamaan hakijan tarpeita"/>
    <x v="1040"/>
    <x v="3"/>
    <x v="0"/>
    <s v="Q1/2022"/>
    <s v="Myös luonnollisille henkilöille"/>
    <m/>
    <m/>
    <x v="1"/>
    <s v="Satakunta"/>
    <s v="10 001 - 20 000"/>
  </r>
  <r>
    <s v="Palvelut"/>
    <s v="Plupaus_Kankaanpään kaupunki_2020.xlsx"/>
    <s v="Kankaanpään kaupunki"/>
    <s v="Kaavatuotanto"/>
    <s v="Asema tai yleiskaavan tekeminen"/>
    <x v="1040"/>
    <x v="3"/>
    <x v="0"/>
    <s v="Q1/2022"/>
    <s v="Myös luonnollisille henkilöille"/>
    <m/>
    <m/>
    <x v="1"/>
    <s v="Satakunta"/>
    <s v="10 001 - 20 000"/>
  </r>
  <r>
    <s v="Palvelut"/>
    <s v="Plupaus_ALAVUS_2020.xlsx"/>
    <s v="Alavuden kaupunki"/>
    <s v="Kaupungin karttapalvelut"/>
    <s v="Palvelussa voi tutustua kaavoihin, tontteihin yms."/>
    <x v="1041"/>
    <x v="3"/>
    <x v="4"/>
    <m/>
    <s v="Myös luonnollisille henkilöille"/>
    <m/>
    <s v="Maankäyttö- ja rakennuslaki (132/1999)"/>
    <x v="1"/>
    <s v="Pohjois-Pohjanmaa"/>
    <s v="alle 6001"/>
  </r>
  <r>
    <s v="Palvelut"/>
    <s v="Plupaus_2021_Kansaneläkelaitos.xlsx"/>
    <s v="Kansaneläkelaitos"/>
    <s v="Yhteyshenkilöiden tai laskutustietojen päivittäminen"/>
    <s v="Kanta-palvelun asiakas päivittää käytössä olevien palvelujen yhteyshenkilöitä tai laskutustietoja."/>
    <x v="1042"/>
    <x v="4"/>
    <x v="5"/>
    <m/>
    <s v="Vain elinkeinotoimintaa harjoittaville"/>
    <m/>
    <m/>
    <x v="0"/>
    <s v="Eduskunta"/>
    <s v=""/>
  </r>
  <r>
    <s v="Palvelut"/>
    <s v="Traficom_Digipalvelulupaus_2021.XLSX"/>
    <s v="Liikenne- ja viestintävirasto TRAFICOM"/>
    <s v="Yksilöllisesti valmistettu omavalmisteinen moottoripyörä"/>
    <s v="Hae valmistenumeroa yksilöllisesti valmistetulle moottoripyörälle, sivuvaunumoottoripyörälle tai kolmipyörälle (L3e-, L4e- tai L5e-luokan ajoneuvo). "/>
    <x v="1043"/>
    <x v="4"/>
    <x v="0"/>
    <s v="Myöhemmin"/>
    <s v="Myös luonnollisille henkilöille"/>
    <s v="Yleinen taloudellinen tilanne"/>
    <m/>
    <x v="0"/>
    <s v="Liikenne- ja viestintäministeriö"/>
    <s v=""/>
  </r>
  <r>
    <s v="Palvelut"/>
    <s v="Plupaus_Poliisihallitus_2021.xlsx"/>
    <s v="Poliisihallitus"/>
    <s v="Yksityinen turvallisuusala: Asekouluttajaksi hyväksyminen"/>
    <m/>
    <x v="1044"/>
    <x v="0"/>
    <x v="3"/>
    <m/>
    <s v="Myös luonnollisille henkilöille"/>
    <m/>
    <m/>
    <x v="0"/>
    <s v="Sisäministeriö"/>
    <s v=""/>
  </r>
  <r>
    <s v="Palvelut"/>
    <s v="Plupaus_Poliisihallitus_2021.xlsx"/>
    <s v="Poliisihallitus"/>
    <s v="Yksityinen turvallisuusala: Elinkeinolupahakemus"/>
    <m/>
    <x v="1045"/>
    <x v="0"/>
    <x v="3"/>
    <m/>
    <s v="Vain elinkeinotoimintaa harjoittaville"/>
    <m/>
    <m/>
    <x v="0"/>
    <s v="Sisäministeriö"/>
    <s v=""/>
  </r>
  <r>
    <s v="Palvelut"/>
    <s v="Plupaus_Poliisihallitus_2021.xlsx"/>
    <s v="Poliisihallitus"/>
    <s v="Yksityinen turvallisuusala: Elinkeinoluvan ehtojen ja rajoitusten muuttaminen"/>
    <m/>
    <x v="1046"/>
    <x v="0"/>
    <x v="3"/>
    <m/>
    <s v="Vain elinkeinotoimintaa harjoittaville"/>
    <m/>
    <m/>
    <x v="0"/>
    <s v="Sisäministeriö"/>
    <s v=""/>
  </r>
  <r>
    <s v="Palvelut"/>
    <s v="Plupaus_Poliisihallitus_2021.xlsx"/>
    <s v="Poliisihallitus"/>
    <s v="Yksityinen turvallisuusala: Elinkeinoluvan peruuttamispyyntö ja/tai elinkeinotoiminnan lopettamisilmoitus"/>
    <m/>
    <x v="1047"/>
    <x v="0"/>
    <x v="3"/>
    <m/>
    <s v="Vain elinkeinotoimintaa harjoittaville"/>
    <m/>
    <m/>
    <x v="0"/>
    <s v="Sisäministeriö"/>
    <s v=""/>
  </r>
  <r>
    <s v="Palvelut"/>
    <s v="Plupaus_Poliisihallitus_2021.xlsx"/>
    <s v="Poliisihallitus"/>
    <s v="Yksityinen turvallisuusala: Hakemus todistuksen saamiseksi luvan voimassaolosta, vuosi-ilmoituksen teosta ajallaan tai muusta asiasta"/>
    <m/>
    <x v="1048"/>
    <x v="0"/>
    <x v="2"/>
    <m/>
    <s v="Myös luonnollisille henkilö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s v="Poliisihallitus"/>
    <s v="Yksityinen turvallisuusala: Järjestyksenvalvojakouluttajaksi hyväksyminen"/>
    <m/>
    <x v="1049"/>
    <x v="0"/>
    <x v="3"/>
    <m/>
    <s v="Myös luonnollisille henkilöille"/>
    <m/>
    <m/>
    <x v="0"/>
    <s v="Sisäministeriö"/>
    <s v=""/>
  </r>
  <r>
    <s v="Palvelut"/>
    <s v="Plupaus_Poliisihallitus_2021.xlsx"/>
    <s v="Poliisihallitus"/>
    <s v="Yksityinen turvallisuusala: Järjestyksenvalvojan asettamislupa: hakeminen, muuttaminen, peruuttaminen"/>
    <m/>
    <x v="1050"/>
    <x v="0"/>
    <x v="2"/>
    <s v="Myöhemmin"/>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s v="Poliisihallitus"/>
    <s v="Yksityinen turvallisuusala: Muutosilmoitus"/>
    <m/>
    <x v="1051"/>
    <x v="1"/>
    <x v="3"/>
    <m/>
    <s v="Vain elinkeinotoimintaa harjoittaville"/>
    <m/>
    <m/>
    <x v="0"/>
    <s v="Sisäministeriö"/>
    <s v=""/>
  </r>
  <r>
    <s v="Palvelut"/>
    <s v="Plupaus_Poliisihallitus_2021.xlsx"/>
    <s v="Poliisihallitus"/>
    <s v="Yksityinen turvallisuusala: Turvatarkastajaksi hyväksyminen: hakeminen, muuttaminen, peruuttaminen"/>
    <m/>
    <x v="1052"/>
    <x v="0"/>
    <x v="2"/>
    <s v="Myöhemmin"/>
    <s v="Vain elinkeinotoimintaa harjoittaville"/>
    <s v="Sähköisen asioinnin kehityskustannukset tulee jyvittää kyseisen palvelun palveluhintoihin. Tästä syystä pienivolyymisten palveluiden digitalisointi on taloudellisesti mahdotonta ilman erillisrahoitusta."/>
    <m/>
    <x v="0"/>
    <s v="Sisäministeriö"/>
    <s v=""/>
  </r>
  <r>
    <s v="Palvelut"/>
    <s v="Plupaus_Poliisihallitus_2021.xlsx"/>
    <s v="Poliisihallitus"/>
    <s v="Yksityinen turvallisuusala: Vastaavaksi hoitajaksi tai vastaavan hoitajan sijaiseksi hyväksyminen"/>
    <m/>
    <x v="1053"/>
    <x v="0"/>
    <x v="3"/>
    <m/>
    <s v="Vain elinkeinotoimintaa harjoittaville"/>
    <m/>
    <m/>
    <x v="0"/>
    <s v="Sisäministeriö"/>
    <s v=""/>
  </r>
  <r>
    <s v="Palvelut"/>
    <s v="Plupaus_Poliisihallitus_2021.xlsx"/>
    <s v="Poliisihallitus"/>
    <s v="Yksityinen turvallisuusala: Vastaavaksi hoitajaksi tai vastaavan hoitajan sijaiseksi hyväksymisen muuttaminen"/>
    <m/>
    <x v="1054"/>
    <x v="0"/>
    <x v="3"/>
    <m/>
    <s v="Vain elinkeinotoimintaa harjoittaville"/>
    <m/>
    <m/>
    <x v="0"/>
    <s v="Sisäministeriö"/>
    <s v=""/>
  </r>
  <r>
    <s v="Palvelut"/>
    <s v="Plupaus_Poliisihallitus_2021.xlsx"/>
    <s v="Poliisihallitus"/>
    <s v="Yksityinen turvallisuusala: Vastaavaksi hoitajaksi tai vastaavan hoitajan sijaiseksi hyväksymisen peruuttamispyyntö"/>
    <m/>
    <x v="1055"/>
    <x v="0"/>
    <x v="3"/>
    <m/>
    <s v="Vain elinkeinotoimintaa harjoittaville"/>
    <m/>
    <m/>
    <x v="0"/>
    <s v="Sisäministeriö"/>
    <s v=""/>
  </r>
  <r>
    <s v="Palvelut"/>
    <s v="Plupaus_Poliisihallitus_2021.xlsx"/>
    <s v="Poliisihallitus"/>
    <s v="Yksityinen turvallisuusala: Voimankäyttökouluttajaksi hyväksyminen"/>
    <m/>
    <x v="1056"/>
    <x v="0"/>
    <x v="3"/>
    <m/>
    <s v="Myös luonnollisille henkilöille"/>
    <m/>
    <m/>
    <x v="0"/>
    <s v="Sisäministeriö"/>
    <s v=""/>
  </r>
  <r>
    <s v="Palvelut"/>
    <s v="Plupaus_Poliisihallitus_2021.xlsx"/>
    <s v="Poliisihallitus"/>
    <s v="Yksityinen turvallisuusala: Vuosi-ilmoitus"/>
    <m/>
    <x v="1057"/>
    <x v="1"/>
    <x v="3"/>
    <m/>
    <s v="Vain elinkeinotoimintaa harjoittaville"/>
    <m/>
    <m/>
    <x v="0"/>
    <s v="Sisäministeriö"/>
    <s v=""/>
  </r>
  <r>
    <s v="Palvelut"/>
    <s v="RUOKAVIRASTO-#1460879-v1-Palvelulupaus_2021_Ruokavirasto.XLSX"/>
    <s v="Ruokavirasto"/>
    <s v="Yksityisen eläinlääkäripalvelujen tuottaminen"/>
    <s v="Toimija ilmoittaa yksityisen eläinlääkäripalvelujen tuottamisesta"/>
    <x v="1058"/>
    <x v="1"/>
    <x v="2"/>
    <s v="Myöhemmin"/>
    <s v="Vain elinkeinotoimintaa harjoittaville"/>
    <s v="Tavoitetaso saavutetaan Q4/2023"/>
    <m/>
    <x v="0"/>
    <s v="Maa- ja metsätalousministeriö"/>
    <s v=""/>
  </r>
  <r>
    <s v="Palvelut"/>
    <s v="Traficom_Digipalvelulupaus_2021.XLSX"/>
    <s v="Liikenne- ja viestintävirasto TRAFICOM"/>
    <s v="Yksityisraiteen haltijan ilmoitusmenettely"/>
    <s v="Yksityisraiteiden haltijat voivat noudattaa ilmoitusmenettelyä turvallisuusluvan hakemisen sijasta."/>
    <x v="1059"/>
    <x v="1"/>
    <x v="0"/>
    <s v="Myöhemmin"/>
    <m/>
    <s v="Yleinen taloudellinen tilanne"/>
    <m/>
    <x v="0"/>
    <s v="Liikenne- ja viestintäministeriö"/>
    <s v=""/>
  </r>
  <r>
    <s v="Palvelut"/>
    <s v="PLupaus_Valvira_2021.xlsx"/>
    <s v="Valvira"/>
    <s v="Yksityisten sosiaali- ja terveydenhuollon palvelujen tuottajien raportointi (toimintakertomus)"/>
    <s v="Yksityisen sosiaali- ja terveydenhuollon palvelujen tuottajan on annettava vuosittain toimintakertomus seuraavan vuoden helmikuun loppuun mennessä."/>
    <x v="1060"/>
    <x v="4"/>
    <x v="6"/>
    <s v="Q4/2022"/>
    <s v="Vain elinkeinotoimintaa harjoittaville"/>
    <m/>
    <m/>
    <x v="0"/>
    <s v="Sosiaali- ja terveysministeriö"/>
    <s v=""/>
  </r>
  <r>
    <s v="Palvelut"/>
    <s v="Plupaus_2021_Kansaneläkelaitos.xlsx"/>
    <s v="Kansaneläkelaitos"/>
    <s v="Yksityisten varhaiskasvatuksentuottajien ilmoituspalvelu"/>
    <s v="Varhaiskasvatuksen tuottaja voi asiointipalvelussa lähettää päivähoidon tuottajan ilmoituksen yksityisenhoidon tukea varten ja katsella aiemmin lähettämiään tietoja"/>
    <x v="1061"/>
    <x v="6"/>
    <x v="5"/>
    <m/>
    <s v="Vain elinkeinotoimintaa harjoittaville"/>
    <m/>
    <m/>
    <x v="0"/>
    <s v="Eduskunta"/>
    <s v=""/>
  </r>
  <r>
    <s v="Palvelut"/>
    <s v="PLupaus_Helsinginkaupunki_2021.xlsx"/>
    <s v="Helsingin kaupunki"/>
    <s v="Kartta-aineistot"/>
    <s v="Kaupungin kartta-aineistojen tilaaminen, erityisesti suunnittelu- ja rakentamiskäyttöön"/>
    <x v="1041"/>
    <x v="3"/>
    <x v="5"/>
    <m/>
    <s v="Myös luonnollisille henkilöille"/>
    <m/>
    <s v="Maankäyttö- ja rakennuslaki (132/1999)"/>
    <x v="1"/>
    <s v="Uusimaa"/>
    <s v="yli 100 000"/>
  </r>
  <r>
    <s v="Palvelut"/>
    <s v="Plupaus_2021_Jyväskylän kaupunki_2021.xlsx"/>
    <s v="Jyväskylän kaupunki"/>
    <s v="KRP - Johtotietopalvelu"/>
    <s v="Kaupungin keskitetty karttasovellut (Trimble), jossa johtotiedot osana muuta rakennetun infran tietopalvelua"/>
    <x v="1041"/>
    <x v="3"/>
    <x v="5"/>
    <m/>
    <s v="Myös luonnollisille henkilöille"/>
    <m/>
    <m/>
    <x v="1"/>
    <s v="Keski-Suomi"/>
    <s v="yli 100 000"/>
  </r>
  <r>
    <s v="Palvelut"/>
    <s v="Plupaus_Kankaanpään kaupunki_2020.xlsx"/>
    <s v="Kankaanpään kaupunki"/>
    <s v="Karttatuotanto"/>
    <s v="Toimitetaan tarvittava karttaaineisto"/>
    <x v="1041"/>
    <x v="3"/>
    <x v="2"/>
    <s v="Q1/2022"/>
    <s v="Myös luonnollisille henkilöille"/>
    <m/>
    <s v="Maankäyttö- ja rakennuslaki (132/1999)"/>
    <x v="1"/>
    <s v="Satakunta"/>
    <s v="10 001 - 20 000"/>
  </r>
  <r>
    <s v="Palvelut"/>
    <s v="Plupaus_KOLARIN Kunta_2020.xlsx"/>
    <s v="Kolarin kunta"/>
    <s v="Karttapalvelut, maankäyttö"/>
    <s v="kunnan tonttien ja palveluiden osalta käytössä www-sivuilla olevat karttapalvelut"/>
    <x v="1041"/>
    <x v="3"/>
    <x v="6"/>
    <m/>
    <s v="Myös luonnollisille henkilöille"/>
    <s v="Palveluiden kömpelyys, osaaminen asiakaspuolella"/>
    <s v="Maankäyttö- ja rakennuslaki (132/1999)"/>
    <x v="1"/>
    <s v="Lappi"/>
    <s v="alle 6001"/>
  </r>
  <r>
    <s v="Palvelut"/>
    <s v="Plupaus_2021_Paimion kaupunkin vastaus.xlsx"/>
    <s v="Paimion kaupunki"/>
    <s v="Karttapalvelu"/>
    <m/>
    <x v="1041"/>
    <x v="3"/>
    <x v="6"/>
    <m/>
    <s v="Myös luonnollisille henkilöille"/>
    <m/>
    <s v="Maankäyttö- ja rakennuslaki (132/1999)"/>
    <x v="1"/>
    <s v="Varsinais-Suomi"/>
    <s v="10 001 - 20 000"/>
  </r>
  <r>
    <s v="Palvelut"/>
    <s v="Plupaus_2021_Rovaniemi (1).xlsx"/>
    <s v="Rovaniemen kaupunki"/>
    <s v="Kartta-aineistojen tilaaminen (mm. kaavaotteet)"/>
    <s v="Kaupungin nettisivuilla on lomake, jonka voi täyttää ja tilata aineiston. Esim. rakennuslupaa varten tarvitaan kaavaote."/>
    <x v="1041"/>
    <x v="3"/>
    <x v="2"/>
    <s v="Myöhemmin"/>
    <s v="Myös luonnollisille henkilöille"/>
    <m/>
    <s v="Maankäyttö- ja rakennuslaki (132/1999)"/>
    <x v="1"/>
    <s v="Lappi"/>
    <s v="40 001 - 100 000"/>
  </r>
  <r>
    <s v="Palvelut"/>
    <s v="Plupaus_2021_Rovaniemi (1).xlsx"/>
    <s v="Rovaniemen kaupunki"/>
    <s v="Karttapalvelu"/>
    <s v="Asiakas voi tehdä karttaan liittyviä toimintoja, karttapalvelu kaikille asiakkaille (mm. karttapalvelun kautta haetaan vapaat tontit)"/>
    <x v="1041"/>
    <x v="3"/>
    <x v="2"/>
    <m/>
    <s v="Myös luonnollisille henkilöille"/>
    <s v="Palvelussa ei tarvita vahvaa tunnistautumista."/>
    <s v="Maankäyttö- ja rakennuslaki (132/1999)"/>
    <x v="1"/>
    <s v="Lappi"/>
    <s v="40 001 - 100 000"/>
  </r>
  <r>
    <s v="Palvelut"/>
    <s v="Plupaus_2021_Turun kaupunki.xlsx"/>
    <s v="Turun kaupunki"/>
    <s v="Kartta- ja ilmakuvajäjennökset sekä teemakartat"/>
    <s v="Historiallisten karttojen ja ilmakuvien jäljennökset sekä painetutu opaskartat ja teemakartat"/>
    <x v="1041"/>
    <x v="3"/>
    <x v="6"/>
    <m/>
    <s v="Myös luonnollisille henkilöille"/>
    <m/>
    <s v="Maankäyttö- ja rakennuslaki (132/1999)"/>
    <x v="1"/>
    <s v="Varsinais-Suomi"/>
    <s v="yli 100 000"/>
  </r>
  <r>
    <s v="Palvelut"/>
    <s v="Plupaus_2021_Rovaniemi (1).xlsx"/>
    <s v="Rovaniemen kaupunki"/>
    <s v="Kuulutukset / viralliset ilmoitukset"/>
    <s v="Asianhallintajärjestelmästä julkaistaan kuulutukset verkkosivustolle"/>
    <x v="1062"/>
    <x v="3"/>
    <x v="6"/>
    <m/>
    <s v="Myös luonnollisille henkilöille"/>
    <m/>
    <m/>
    <x v="1"/>
    <s v="Lappi"/>
    <s v="40 001 - 100 000"/>
  </r>
  <r>
    <s v="Palvelut"/>
    <s v="Plupaus_2021_Rovaniemi (1).xlsx"/>
    <s v="Rovaniemen kaupunki"/>
    <s v="Vireillä ja voimassaolevat kaavat"/>
    <s v="Asiakas voi tutkia ja tutustua vireillä ja voimassaoleviin Rovaniemen kaupungin kaavoihin."/>
    <x v="1063"/>
    <x v="3"/>
    <x v="0"/>
    <m/>
    <s v="Myös luonnollisille henkilöille"/>
    <s v="Ei tarvita tunnistautumista."/>
    <m/>
    <x v="1"/>
    <s v="Lappi"/>
    <s v="40 001 - 100 000"/>
  </r>
  <r>
    <s v="Palvelut"/>
    <s v="Plupaus_Kuopio_2021.xlsx"/>
    <s v="Kuopion kaupunki"/>
    <s v="Rakennusvalvonnan arkistopalvelut"/>
    <s v="Tietopalvelu rakennusvalvonnan arkistosta"/>
    <x v="809"/>
    <x v="3"/>
    <x v="5"/>
    <m/>
    <s v="Myös luonnollisille henkilöille"/>
    <m/>
    <s v="Maankäyttö- ja rakennuslaki (132/1999)"/>
    <x v="1"/>
    <s v="Pohjois-Savo"/>
    <s v="yli 100 000"/>
  </r>
  <r>
    <s v="Palvelut"/>
    <s v="Plupaus_2021_Rovaniemi (1).xlsx"/>
    <s v="Rovaniemen kaupunki"/>
    <s v="Rakennusvalvonnan arkistopalvelu"/>
    <s v="Asiakas voi tilata arkistosta materiaalia. Voidaan toimittaa joko sähköpostilla tai paperilla asiakkaalle."/>
    <x v="809"/>
    <x v="3"/>
    <x v="0"/>
    <s v="Myöhemmin"/>
    <s v="Myös luonnollisille henkilöille"/>
    <s v="Arkistoa ei ole vielä digitoitu."/>
    <s v="Maankäyttö- ja rakennuslaki (132/1999)"/>
    <x v="1"/>
    <s v="Lappi"/>
    <s v="40 001 - 100 000"/>
  </r>
  <r>
    <s v="Palvelut"/>
    <s v="PLupaus_Helsinginkaupunki_2021.xlsx"/>
    <s v="Helsingin kaupunki"/>
    <s v="Rakennusvalvontamittaukset"/>
    <s v="Rakennuksen paikan merkinnät ja sijaintikatselmukset"/>
    <x v="561"/>
    <x v="3"/>
    <x v="5"/>
    <m/>
    <s v="Myös luonnollisille henkilöille"/>
    <m/>
    <s v="Maankäyttö- ja rakennuslaki (132/1999)"/>
    <x v="1"/>
    <s v="Uusimaa"/>
    <s v="yli 100 000"/>
  </r>
  <r>
    <s v="Palvelut"/>
    <s v="Plupaus_Kankaanpään kaupunki_2020.xlsx"/>
    <s v="Kankaanpään kaupunki"/>
    <s v="Mittaustoimiston palvelut"/>
    <s v="Rajojen näytöt,merkkaukset ja mittaukset"/>
    <x v="561"/>
    <x v="3"/>
    <x v="3"/>
    <m/>
    <s v="Myös luonnollisille henkilöille"/>
    <m/>
    <s v="Maankäyttö- ja rakennuslaki (132/1999)"/>
    <x v="1"/>
    <s v="Satakunta"/>
    <s v="10 001 - 20 000"/>
  </r>
  <r>
    <s v="Palvelut"/>
    <s v="Plupaus_2021_Ranuan kunta_V2.xlsx"/>
    <s v="Ranuan kunta"/>
    <s v="Ranua sovellus"/>
    <s v="Ranualta löytyvät palvelut löytyvät turvallisesti ladattavan sovelluksen avulla."/>
    <x v="1064"/>
    <x v="3"/>
    <x v="5"/>
    <m/>
    <s v="Myös luonnollisille henkilöille"/>
    <m/>
    <m/>
    <x v="1"/>
    <s v="Lappi"/>
    <s v="alle 6001"/>
  </r>
  <r>
    <s v="Palvelut"/>
    <s v="Plupaus_Tampereen_kaupunki_2020.xlsx"/>
    <s v="Tampereen kaupunki"/>
    <s v="Sähköinen työkalupakki yrityksille"/>
    <s v="Työkaluja, lomakkeita ja tietoa kootusti sekä aloittavalle että toimivalle yrityksille (https://www.yritystulkki.fi/fi/alue/tredea/)"/>
    <x v="1065"/>
    <x v="3"/>
    <x v="5"/>
    <s v="Q1/2022"/>
    <s v="Myös luonnollisille henkilöille"/>
    <s v="Käyttäminen mahdollista myös yrityksen perustamista harkitsevalle"/>
    <m/>
    <x v="1"/>
    <s v="Pirkanmaa"/>
    <s v="yli 100 000"/>
  </r>
  <r>
    <s v="Palvelut"/>
    <s v="Plupaus_Keravan kaupunki elinkeinopalvelut_2020 (1).xlsx"/>
    <s v="Keravan kaupunki"/>
    <s v="Tietopalvelut"/>
    <s v="kaupungin nettisivuilla tiedotetaan ajankohtaisista elinkeinopalveluiden asioista"/>
    <x v="1066"/>
    <x v="3"/>
    <x v="5"/>
    <m/>
    <s v="Myös luonnollisille henkilöille"/>
    <s v="Päivityksistä huolehtiminen, resurssien riittävyys."/>
    <m/>
    <x v="1"/>
    <s v="Uusimaa"/>
    <s v="20 001 - 40 000"/>
  </r>
  <r>
    <s v="Palvelut"/>
    <s v="Plupaus_2021_Rovaniemi (1).xlsx"/>
    <s v="Rovaniemen kaupunki"/>
    <s v="Tietopalvelu"/>
    <s v="Asiakas voi tilata esim arkistossa olevien asiakirjojen kopioita, pöytäkirjan otteita sekä tiedustella vireillä olevien asioiden vaiheista. Asiakirjojen tilaamisesta on sähköinen lomake. Turvasähköpostilla toimitetaan henkilötietoja sisältävät asiakirjat. Salaisia asioita voidaan lähettää Suomi.fi-viestien kautta."/>
    <x v="1066"/>
    <x v="3"/>
    <x v="2"/>
    <m/>
    <s v="Myös luonnollisille henkilöille"/>
    <s v="Sähköistä asiointikanavaa ei ole vielä olemassa / hankittu, resursointi, prosessin muutokset"/>
    <m/>
    <x v="1"/>
    <s v="Lappi"/>
    <s v="40 001 - 100 000"/>
  </r>
  <r>
    <s v="Palvelut"/>
    <s v="Plupaus_Tampereen_kaupunki_2020.xlsx"/>
    <s v="Tampereen kaupunki"/>
    <s v="Tietopalvelut"/>
    <s v="www.yritystieto.businesstampere.fi, Elinvoimanäkymien tietokokoelma, Business Explorer – datatyökalu auttaa alueesta kiinnostuneita yrityksiä etsimään ja analysoimaan alueen talous- ja väestötilastoja"/>
    <x v="1066"/>
    <x v="3"/>
    <x v="5"/>
    <s v="Q1/2022"/>
    <s v="Myös luonnollisille henkilöille"/>
    <m/>
    <m/>
    <x v="1"/>
    <s v="Pirkanmaa"/>
    <s v="yli 100 000"/>
  </r>
  <r>
    <s v="Palvelut"/>
    <s v="Plupaus_2021_Rovaniemi (1).xlsx"/>
    <s v="Rovaniemen kaupunki"/>
    <s v="Rovaniemen kaupungin yrityspalvelut-yksikön järjestämän tilaisuudet yrittäjille ja sidosryhmille."/>
    <s v="Hakosalo CRM-järjestelmän Tilaisuudet-osion kautta voidaan lähettää kutsuja ja halukkaat voivat ilmoittautua tilaisuuksiin kutsun mukana saamansa linkin avulla. Ilmoittautuja saa vahvistusviestin, jonka mukana on linkki peruutuksen tekemiseen."/>
    <x v="1067"/>
    <x v="3"/>
    <x v="2"/>
    <s v="Myöhemmin"/>
    <s v="Vain elinkeinotoimintaa harjoittaville"/>
    <m/>
    <m/>
    <x v="1"/>
    <s v="Lappi"/>
    <s v="40 001 - 100 000"/>
  </r>
  <r>
    <s v="Palvelut"/>
    <s v="Plupaus_2021_Turun kaupunki.xlsx"/>
    <s v="Turun kaupunki"/>
    <s v="Todistukset ja otteet"/>
    <s v="Todistukset kiinteistölle kohdistuvista kiinnityksistä, oikeuksista, muistututuksista ja myönnetyistä lainhuudoistasekä otteet kiinteistöjen perustiedoista"/>
    <x v="1068"/>
    <x v="3"/>
    <x v="6"/>
    <m/>
    <s v="Myös luonnollisille henkilöille"/>
    <m/>
    <m/>
    <x v="1"/>
    <s v="Varsinais-Suomi"/>
    <s v="yli 100 000"/>
  </r>
  <r>
    <s v="Palvelut"/>
    <s v="PLupaus_Iinkunta_2020.xlsx"/>
    <s v="Iin kunta "/>
    <s v="Toimitilojen vuokraus ja rakentaminen"/>
    <s v="Palvelut tarkoitettu yritysten ja yhdistysten toimintaa tukemaan toimitilojen kautta."/>
    <x v="858"/>
    <x v="3"/>
    <x v="2"/>
    <s v="Q4/2021"/>
    <s v="Vain elinkeinotoimintaa harjoittaville"/>
    <m/>
    <m/>
    <x v="1"/>
    <s v="Pohjois-Pohjanmaa"/>
    <s v="6 001 - 10000"/>
  </r>
  <r>
    <s v="Palvelut"/>
    <s v="Plupaus_2021_Rovaniemi (1).xlsx"/>
    <s v="Rovaniemen kaupunki"/>
    <s v="Tutustu yrittäjään&quot;-uutispalvelu&quot;"/>
    <s v="Kaupungin yrityspalvelut-yksikön nettisivuille tehdään uutisia/esittelyitä yrityksistä. Yrittäjä ottaa yhteyttä yrityspalvelut-yksikköön puhelimitse / sähköpostilla ja voi ehdottaa esittelyn tekoa."/>
    <x v="1069"/>
    <x v="3"/>
    <x v="3"/>
    <s v="Myöhemmin"/>
    <s v="Vain elinkeinotoimintaa harjoittaville"/>
    <m/>
    <m/>
    <x v="1"/>
    <s v="Lappi"/>
    <s v="40 001 - 100 000"/>
  </r>
  <r>
    <s v="Palvelut"/>
    <s v="Plupaus_2021_Rovaniemi (1).xlsx"/>
    <s v="Rovaniemen kaupunki"/>
    <s v="Uutiskirje yrittäjille"/>
    <s v="Tiedotetaan alueen yrittäjille ajankohtaisista asioista, myös tapahtumista. Käytetään Hakosalo-järjestelmän Uutiskirje-osiota. Yhteystiedot haetaan Hakosalo-järjestelmän palveluhakemistosta."/>
    <x v="1070"/>
    <x v="3"/>
    <x v="2"/>
    <s v="Myöhemmin"/>
    <s v="Vain elinkeinotoimintaa harjoittaville"/>
    <m/>
    <m/>
    <x v="1"/>
    <s v="Lappi"/>
    <s v="40 001 - 100 000"/>
  </r>
  <r>
    <s v="Palvelut"/>
    <s v="Plupaus_Euran kunta_2020.10.08.xlsx"/>
    <s v="Euran kunta"/>
    <s v="Yritysneuvonta"/>
    <s v="Yritysneuvontaa puhelimella, toimistolla, asiakkaan luonna, sähköpostilla"/>
    <x v="1071"/>
    <x v="3"/>
    <x v="2"/>
    <m/>
    <m/>
    <m/>
    <m/>
    <x v="1"/>
    <s v="Satakunta"/>
    <s v="10 001 - 20 000"/>
  </r>
  <r>
    <s v="Palvelut"/>
    <s v="PLupaus_Jämsä_2021.xlsx"/>
    <s v="Jämsän kaupunki"/>
    <s v="Yrityshakemisto"/>
    <s v="Yrittäjän tiedot haetaan Virre-järjestelmästä ja syötetään Jämsän yrityshakemistoon, minkä jälkeen pyydetään tietojen julkaisulupa yrittäjältä"/>
    <x v="1071"/>
    <x v="3"/>
    <x v="2"/>
    <s v="Myöhemmin"/>
    <s v="Vain elinkeinotoimintaa harjoittaville"/>
    <m/>
    <m/>
    <x v="1"/>
    <s v="Keski-Suomi"/>
    <s v="20 001 - 40 000"/>
  </r>
  <r>
    <s v="Palvelut"/>
    <s v="PLupaus_Jämsä_2021.xlsx"/>
    <s v="Jämsän kaupunki"/>
    <s v="Yrityshakemisto"/>
    <s v="Yrittäjä ilmoittaa tiedot ja tietojen muutokset yrityshakemistoon"/>
    <x v="1071"/>
    <x v="3"/>
    <x v="6"/>
    <m/>
    <s v="Vain elinkeinotoimintaa harjoittaville"/>
    <m/>
    <m/>
    <x v="1"/>
    <s v="Keski-Suomi"/>
    <s v="20 001 - 40 000"/>
  </r>
  <r>
    <s v="Palvelut"/>
    <s v="Plupaus_Jämsänyritysneuvontapalvelut_2020.xlsx"/>
    <s v="Jämsän kaupunki"/>
    <s v="Yrityshakemisto"/>
    <s v="Yrittäjän tiedot haetaan Virre-järjestelmästä ja syötetään Jämsän yrityshakemistoon, minkä jälkeen pyydetään tietojen julkaisulupa yrittäjältä"/>
    <x v="1071"/>
    <x v="3"/>
    <x v="2"/>
    <m/>
    <s v="Vain elinkeinotoimintaa harjoittaville"/>
    <m/>
    <m/>
    <x v="1"/>
    <s v="Keski-Suomi"/>
    <s v="20 001 - 40 000"/>
  </r>
  <r>
    <s v="Palvelut"/>
    <s v="Plupaus_Keravan kaupunki elinkeinopalvelut_2020 (1).xlsx"/>
    <s v="Keravan kaupunki"/>
    <s v="Yritysrekisteripalvelut kunnan viranhaltijoille sisäiseen käyttöön"/>
    <s v="Asiakastietojärjestelmä CRM, josta löytyy Keravalla toimivat yritykset 2600 kpl"/>
    <x v="1071"/>
    <x v="3"/>
    <x v="5"/>
    <m/>
    <s v="Myös luonnollisille henkilöille"/>
    <s v="Kunnan eri viranhaltijoiden käyttöön. Tietojen päivitys,kun viranhaltija tekee yhteydenoton tai toimenpiteen yritykseen."/>
    <m/>
    <x v="1"/>
    <s v="Uusimaa"/>
    <s v="20 001 - 40 000"/>
  </r>
  <r>
    <s v="Palvelut"/>
    <s v="Plupaus_Keravan kaupunki elinkeinopalvelut_2020 (1).xlsx"/>
    <s v="Keravan kaupunki"/>
    <s v="Yritysrekisteripalvelut kuntalaisille"/>
    <s v="Sähköinen yrityshakemisto kaupunkilaisille, josta löytyy keravalaisia palvelutuottajia."/>
    <x v="1071"/>
    <x v="3"/>
    <x v="5"/>
    <m/>
    <s v="Myös luonnollisille henkilöille"/>
    <s v="Rekisteröityminen pohjautuu yrittäjän vapaaehtoisuuteen. Noin 20% yrityskannasta on liittynyt rekisteriin."/>
    <m/>
    <x v="1"/>
    <s v="Uusimaa"/>
    <s v="20 001 - 40 000"/>
  </r>
  <r>
    <s v="Palvelut"/>
    <s v="Plupaus_2021_Oulun kaupunki.xlsx"/>
    <s v="Oulun kaupunki"/>
    <s v="Yrityshakemisto"/>
    <s v="Oulun seudun toimialakohtainen yrityshakemisto"/>
    <x v="1071"/>
    <x v="3"/>
    <x v="2"/>
    <s v="Q1/2022"/>
    <s v="Vain elinkeinotoimintaa harjoittaville"/>
    <m/>
    <m/>
    <x v="1"/>
    <s v="Pohjois-Pohjanmaa"/>
    <s v="yli 100 000"/>
  </r>
  <r>
    <s v="Palvelut"/>
    <s v="Plupaus_2021_Paimion kaupunkin vastaus.xlsx"/>
    <s v="Paimion kaupunki"/>
    <s v="Internetsivujen yrittäjät-kohderyhmän tietopalvelu"/>
    <m/>
    <x v="1071"/>
    <x v="3"/>
    <x v="2"/>
    <m/>
    <s v="Vain elinkeinotoimintaa harjoittaville"/>
    <s v="Kotisivuilla ja uutiskirjeissä on tietoa kaikille yrityksille. Yrityksen pyynnöstä ja tarpeen mukaan mennään syvempää työskentelyyn. Palveluihin ei ole vahvaa digitaalista tunnistautumista, koska kutsu työskentely alustoille ja ja itse alustatkin räätälöidään yritysten tarpeiden mukaisesti. Pääsy työskentelyyn siis vain kutsuttuna Käytämme Howspace- järjestelmän sisälle laadittuja työhuoneita, joihin olemme laatineet erillaisia rakenteita. Digitalisaation tason nosto lisäisi kustannuksia suhteessa hyötyyn liikaa. Emme näe tämän palvelun osalta digitalisaation tason nostoa annetun mittariston ehdoilla (vahvatunnistautuminen) hyödyllisenä."/>
    <m/>
    <x v="1"/>
    <s v="Varsinais-Suomi"/>
    <s v="10 001 - 20 000"/>
  </r>
  <r>
    <s v="Palvelut"/>
    <s v="PLupaus_Porvoonkaupunki_2021.xlsx"/>
    <s v="Porvoon kaupunki"/>
    <s v="Yrittäjärekisterit"/>
    <s v="Alueen yrittäjärekisteri / muut"/>
    <x v="1071"/>
    <x v="3"/>
    <x v="6"/>
    <m/>
    <s v="Myös luonnollisille henkilöille"/>
    <m/>
    <m/>
    <x v="1"/>
    <s v="Uusimaa"/>
    <s v="40 001 - 100 000"/>
  </r>
  <r>
    <s v="Palvelut"/>
    <s v="Plupaus_2021_Raaseporin kaupunki.xlsx"/>
    <s v="Raaseporin kaupunki"/>
    <s v="Yritysrekisteri"/>
    <s v="Kaikki Länsi-Uudenmaan yritykset löytyvät Yritysrekisteristä. Toimii sähköisenä markkinointikanavana alueen yrityksille samalla kun alueelle etabloituva yritys, voi tarkastella markkinatilannetta ja arvioida palvelunsa vastaanottoa. Kyseessä ei siis viranomaispalvelu jossa asioidaan viranomaisten kanssa, vaan sähköinen lisäpalvelu alueen yrityksille.&quot;&quot;"/>
    <x v="1071"/>
    <x v="3"/>
    <x v="6"/>
    <s v="Myöhemmin"/>
    <s v="Vain elinkeinotoimintaa harjoittaville"/>
    <s v="Markkinaehtoinen palvelu, jossa emme suoraan pysty vaikuttamaan sisältöön. Yritykset itse päivittävät sisältöä."/>
    <m/>
    <x v="1"/>
    <s v="Uusimaa"/>
    <s v="20 001 - 40 000"/>
  </r>
  <r>
    <s v="Palvelut"/>
    <s v="palvelulupaus - elinkeinotoimintaa harjoittaville - VM - kysely.xlsx"/>
    <s v="Raision kaupunki"/>
    <s v="Yritys- ja palveluhakemisto"/>
    <s v="Yrityksille ja kuluttajille  avoin palveluhakemisto/Ruskon ja Vahdon Yrittäjien laatima"/>
    <x v="1071"/>
    <x v="3"/>
    <x v="5"/>
    <m/>
    <s v="Myös luonnollisille henkilöille"/>
    <s v="Valtakunnallinen palvelu tulossa vuonna 2021 kaikissa elintarvikevalvonnan asioinneissa."/>
    <m/>
    <x v="1"/>
    <s v="Varsinais-Suomi"/>
    <s v="20 001 - 40 000"/>
  </r>
  <r>
    <s v="Palvelut"/>
    <s v="Plupaus_2021_Rovaniemi (1).xlsx"/>
    <s v="Rovaniemen kaupunki"/>
    <s v="Yritys- ja palveluhakemisto Rovaniemen kaupungin nettisivulla"/>
    <s v="Kaupungin sivulla on yrityspalveluhakemisto. Yritykset voivat itse muokata siellä olevia tietoja, jotka alunperin tiedot tulevat kaupparekisteristä. Jos yrityksen edustaja haluaa muokata tietoja, hän lähettää sivulla olevan lomakkeen kaupungin yrityspalveluille, joka lähettää linkin, josta pääsee muokkaamaan tietoja."/>
    <x v="1071"/>
    <x v="3"/>
    <x v="2"/>
    <s v="Myöhemmin"/>
    <s v="Vain elinkeinotoimintaa harjoittaville"/>
    <m/>
    <m/>
    <x v="1"/>
    <s v="Lappi"/>
    <s v="40 001 - 100 000"/>
  </r>
  <r>
    <s v="Palvelut"/>
    <s v="PLupaus_Tuusulan-Elinvoima-asuminen-ja-kehittaminen-palveluyksikkö_2020.xlsx"/>
    <s v="Tuusulan Elinvoima, asuminen ja kehittäminen -palveluyksikkö"/>
    <s v="Yrityshakemisto"/>
    <s v="Ilmoittautuminen yrityshakemistoon ja kunnan yritysten hakeminen"/>
    <x v="1071"/>
    <x v="3"/>
    <x v="2"/>
    <m/>
    <s v="Vain elinkeinotoimintaa harjoittaville"/>
    <m/>
    <m/>
    <x v="1"/>
    <s v="Uusimaa"/>
    <s v="20 001 - 40 000"/>
  </r>
  <r>
    <s v="Palvelut"/>
    <s v="Plupaus_Tampereen_kaupunki_2020.xlsx"/>
    <s v="Tampereen kaupunki"/>
    <s v="Digitaalinen liiketoimintayhteisö"/>
    <s v="Kehitteillä digitaalinen Tampere Business Community, Alustan tuleva osoite: https://business-tampere.hivebrite.com/"/>
    <x v="890"/>
    <x v="3"/>
    <x v="3"/>
    <s v="Myöhemmin"/>
    <s v="Vain elinkeinotoimintaa harjoittaville"/>
    <m/>
    <m/>
    <x v="1"/>
    <s v="Pirkanmaa"/>
    <s v="yli 100 000"/>
  </r>
  <r>
    <s v="Palvelut"/>
    <s v="PLupaus_Iinkunta_2020.xlsx"/>
    <s v="Iin kunta "/>
    <s v="Yritystonttien vuokraus ja osto"/>
    <s v="Yritystonttien vuokraus ja osto"/>
    <x v="1072"/>
    <x v="3"/>
    <x v="2"/>
    <m/>
    <m/>
    <m/>
    <m/>
    <x v="1"/>
    <s v="Pohjois-Pohjanmaa"/>
    <s v="6 001 - 10000"/>
  </r>
  <r>
    <s v="Palvelut"/>
    <s v="Plupaus_2021_Tulli.xlsx"/>
    <s v="Tulli"/>
    <s v="Yleisvakuuslupa"/>
    <s v="Hae yleisvakuuslupaa, jos yrityksellä on säännöllisiä passituksia tai taloudellisesti merkittävää maahantuontia EU:n ulkopuolelta."/>
    <x v="1073"/>
    <x v="0"/>
    <x v="1"/>
    <m/>
    <s v="Vain elinkeinotoimintaa harjoittaville"/>
    <m/>
    <m/>
    <x v="0"/>
    <s v="Valtiovarainministeriö"/>
    <s v=""/>
  </r>
  <r>
    <s v="Palvelut"/>
    <s v="Plupaus_Kankaanpään kaupunki_2020.xlsx"/>
    <s v="Kankaanpään kaupunki"/>
    <s v="Eläinten pitäminen-Eläintuet"/>
    <s v="Eläinten pitäjä voi hakea tukea toiminnan harjoittamiseen. Suurin osa tuista on jo mahdollista hakea sähköisen asointipalvelun kautta"/>
    <x v="126"/>
    <x v="6"/>
    <x v="0"/>
    <s v="Myöhemmin"/>
    <s v="Myös luonnollisille henkilöille"/>
    <m/>
    <s v="Eläintautilaki (441/2013)"/>
    <x v="1"/>
    <s v="Satakunta"/>
    <s v="10 001 - 20 000"/>
  </r>
  <r>
    <s v="Palvelut"/>
    <s v="PLupaus_Helsinginkaupunki_2021.xlsx"/>
    <s v="Helsingin kaupunki"/>
    <s v="Hissiavustukset"/>
    <s v="Taloyhtiöt voivat saada kaupungin hissiavustusta  jälkiasennushissin"/>
    <x v="1074"/>
    <x v="6"/>
    <x v="2"/>
    <m/>
    <s v="Vain elinkeinotoimintaa harjoittaville"/>
    <s v="Pieni volyymi"/>
    <m/>
    <x v="1"/>
    <s v="Uusimaa"/>
    <s v="yli 100 000"/>
  </r>
  <r>
    <s v="Palvelut"/>
    <s v="Plupaus_2021_Jyväskylän kaupunki_2021.xlsx"/>
    <s v="Jyväskylän kaupunki"/>
    <s v="KRP - Hissi- ja esteettömyysavustukset"/>
    <s v="ARA:lta haettavan avustukseen lisäksi kaupungilta haettava avustus"/>
    <x v="1074"/>
    <x v="6"/>
    <x v="0"/>
    <s v="Q4/2022"/>
    <s v="Myös luonnollisille henkilöille"/>
    <m/>
    <m/>
    <x v="1"/>
    <s v="Keski-Suomi"/>
    <s v="yli 100 000"/>
  </r>
  <r>
    <s v="Palvelut"/>
    <s v="Plupaus_2021_Oulun kaupunki.xlsx"/>
    <s v="Oulun kaupunki"/>
    <s v="Hissiavustukset"/>
    <s v="Taloyhtiöt voivat saada hissiavustusta ja konsulttiapua kaupungilta hissin rakentamiseen asuinkerrostaloonsa."/>
    <x v="1074"/>
    <x v="6"/>
    <x v="0"/>
    <s v="Myöhemmin"/>
    <s v="Vain elinkeinotoimintaa harjoittaville"/>
    <m/>
    <m/>
    <x v="1"/>
    <s v="Pohjois-Pohjanmaa"/>
    <s v="yli 100 000"/>
  </r>
  <r>
    <s v="Palvelut"/>
    <s v="Plupaus_2021_Turun kaupunki.xlsx"/>
    <s v="Turun kaupunki"/>
    <s v="Hissiavustukset"/>
    <s v="Taloyhtiöt voivat saada hissiavustusta ja konsulttiapua kaupungilta hissin rakentamiseen asuinkerrostaloonsa."/>
    <x v="1074"/>
    <x v="6"/>
    <x v="0"/>
    <m/>
    <s v="Vain elinkeinotoimintaa harjoittaville"/>
    <s v="Pienivolyyminen palvelu (alle 10 kpl vuodessa)"/>
    <m/>
    <x v="1"/>
    <s v="Varsinais-Suomi"/>
    <s v="yli 100 000"/>
  </r>
  <r>
    <s v="Palvelut"/>
    <s v="PLupaus_Helsinginkaupunki_2021.xlsx"/>
    <s v="Helsingin kaupunki"/>
    <s v="Kasvatus ja koulutus, iltapäivätoiminnan harkinnanvarainen lisäavustushakemus"/>
    <s v="Kasvatus- ja koulutuslautakunnan periaatteiden mukaisesti myönnettävät harkinnanvaraiset lisäavustukset perusopetuslain mukaisen iltapäivätoiminnan järjestäjille."/>
    <x v="1075"/>
    <x v="6"/>
    <x v="4"/>
    <m/>
    <s v="Vain elinkeinotoimintaa harjoittaville"/>
    <m/>
    <m/>
    <x v="1"/>
    <s v="Uusimaa"/>
    <s v="yli 100 000"/>
  </r>
  <r>
    <s v="Palvelut"/>
    <s v="PLupaus_Helsinginkaupunki_2021.xlsx"/>
    <s v="Helsingin kaupunki"/>
    <s v="Kaupunginhallitus, asukasosallisuusavustus"/>
    <s v="Kaupunginhallitus myöntää vuosittain asukasosallisuuden avustuksia. Avustuslajit ovat:1. Yleisavustus muiden kuin kaupungin ylläpitämien asukastilojen ylläpitämiseen ja toiminnan koordinointiin2. Toiminta-avustus asukasosallisuutta parantavien rakenteiden ja menetelmien kehittämiseen3. Pienavustus edellisten avustuslajien mukaisten uusien, alkavien tai kertaluonteisten hankkeiden toteuttamiseen"/>
    <x v="1076"/>
    <x v="6"/>
    <x v="4"/>
    <m/>
    <s v="Myös luonnollisille henkilöille"/>
    <m/>
    <m/>
    <x v="1"/>
    <s v="Uusimaa"/>
    <s v="yli 100 000"/>
  </r>
  <r>
    <s v="Palvelut"/>
    <s v="PLupaus_Helsinginkaupunki_2021.xlsx"/>
    <s v="Helsingin kaupunki"/>
    <s v="Kaupunginhallitus, yleisavustushakemus"/>
    <s v="Kaupunginhallitus myöntää avustuksia vuosittain sellaisille järjestöille joiden toiminta ei kuulu minkään lautakunnan toimialaan."/>
    <x v="1076"/>
    <x v="6"/>
    <x v="4"/>
    <m/>
    <s v="Vain elinkeinotoimintaa harjoittaville"/>
    <m/>
    <m/>
    <x v="1"/>
    <s v="Uusimaa"/>
    <s v="yli 100 000"/>
  </r>
  <r>
    <s v="Palvelut"/>
    <s v="PLupaus_Helsinginkaupunki_2021.xlsx"/>
    <s v="Helsingin kaupunki"/>
    <s v="Liikuntapalvelu, Starttiavustushakemus"/>
    <s v="Helsinkiläiset alle vuoden toimineet yhdistykset tai rekisteröintiprosessin käynnistäneet yhdistykset, joiden pääasiallinen toiminta sääntöjen mukaan on liikuntatoiminta voivat hakea 500 € suuruista starttiavustusta."/>
    <x v="1076"/>
    <x v="6"/>
    <x v="4"/>
    <m/>
    <s v="Vain elinkeinotoimintaa harjoittaville"/>
    <m/>
    <m/>
    <x v="1"/>
    <s v="Uusimaa"/>
    <s v="yli 100 000"/>
  </r>
  <r>
    <s v="Palvelut"/>
    <s v="PLupaus_Helsinginkaupunki_2021.xlsx"/>
    <s v="Helsingin kaupunki"/>
    <s v="Liikuntapalvelu, suunnistuskartta-avustushakemus"/>
    <s v="Helsinkiläiset suunnistusseurat voivat hakea suunnistuskartta-avustusta kartan valmistamisesta aiheutuneisiin kustannuksiin."/>
    <x v="1076"/>
    <x v="6"/>
    <x v="4"/>
    <m/>
    <s v="Vain elinkeinotoimintaa harjoittaville"/>
    <m/>
    <m/>
    <x v="1"/>
    <s v="Uusimaa"/>
    <s v="yli 100 000"/>
  </r>
  <r>
    <s v="Palvelut"/>
    <s v="PLupaus_Helsinginkaupunki_2021.xlsx"/>
    <s v="Helsingin kaupunki"/>
    <s v="Liikuntapalvelu, tapahtuma-avustushakemus"/>
    <s v="Yritykset ja yhteisöt voivat hakea avustusta liikuntatapahtumiin. Tapahtuma-avustukset myönnetään tapahtumille, jotka liikuttavat helsinkiläisiä sekä elävöittävät kaupunkikuvaa."/>
    <x v="1076"/>
    <x v="6"/>
    <x v="4"/>
    <m/>
    <s v="Vain elinkeinotoimintaa harjoittaville"/>
    <m/>
    <m/>
    <x v="1"/>
    <s v="Uusimaa"/>
    <s v="yli 100 000"/>
  </r>
  <r>
    <s v="Palvelut"/>
    <s v="PLupaus_Helsinginkaupunki_2021.xlsx"/>
    <s v="Helsingin kaupunki"/>
    <s v="Liikuntapalvelu, toiminta- ja tilankäyttöavustushakemus"/>
    <s v="Helsinkiläiset liikuntaseurat ja  eläkeläis- ja erityisjärjestöt voivat hakea avustusta liikuntatoimintaansa."/>
    <x v="1076"/>
    <x v="6"/>
    <x v="4"/>
    <m/>
    <s v="Vain elinkeinotoimintaa harjoittaville"/>
    <m/>
    <m/>
    <x v="1"/>
    <s v="Uusimaa"/>
    <s v="yli 100 000"/>
  </r>
  <r>
    <s v="Palvelut"/>
    <s v="PLupaus_Helsinginkaupunki_2021.xlsx"/>
    <s v="Helsingin kaupunki"/>
    <s v="Nuorisopalvelut, projektiavustushakemus"/>
    <s v="Tällä hakemuslomakkeella voi hakea avustusta projekteihin, talokerhotoimintaan ja yhdistyksen toiminnan käynnistämiseen. Avustukset on tarkoitettu helsinkiläisille nuorten ryhmille, varhaisnuoriso- ja nuorisoyhdistyksille sekä talokerhojen nuorisotoiminnalle."/>
    <x v="1076"/>
    <x v="6"/>
    <x v="4"/>
    <m/>
    <s v="Vain elinkeinotoimintaa harjoittaville"/>
    <m/>
    <m/>
    <x v="1"/>
    <s v="Uusimaa"/>
    <s v="yli 100 000"/>
  </r>
  <r>
    <s v="Palvelut"/>
    <s v="PLupaus_Helsinginkaupunki_2021.xlsx"/>
    <s v="Helsingin kaupunki"/>
    <s v="Nuorisopalvelut, toiminta- ja palkkausavustusennakkohakemus"/>
    <s v="Tällä verkkolomakkeella voi hakea toiminta- ja/tai palkkausavustusennakkoa. Avustukset on tarkoitettu helsinkiläisten varhaisnuorisoyhdistysten ja nuorisoyhdistysten vuosittaiseen toimintaan ja palkkaukseen."/>
    <x v="1076"/>
    <x v="6"/>
    <x v="4"/>
    <m/>
    <s v="Myös luonnollisille henkilöille"/>
    <m/>
    <m/>
    <x v="1"/>
    <s v="Uusimaa"/>
    <s v="yli 100 000"/>
  </r>
  <r>
    <s v="Palvelut"/>
    <s v="PLupaus_Helsinginkaupunki_2021.xlsx"/>
    <s v="Helsingin kaupunki"/>
    <s v="Nuorisopalvelut, toiminta- ja palkkausavustushakemus"/>
    <s v="Tällä hakemuslomakkeella voi hakea toiminta-avustusta (sisältäen vuokra-avustuksen) ja/tai palkkausavustusta. Avustukset on tarkoitettu helsinkiläisten varhaisnuorisoyhdistysten ja nuorisoyhdistysten vuosittaiseen toimintaan ja palkkaukseen."/>
    <x v="1076"/>
    <x v="6"/>
    <x v="4"/>
    <m/>
    <s v="Myös luonnollisille henkilöille"/>
    <m/>
    <m/>
    <x v="1"/>
    <s v="Uusimaa"/>
    <s v="yli 100 000"/>
  </r>
  <r>
    <s v="Palvelut"/>
    <s v="PLupaus_Helsinginkaupunki_2021.xlsx"/>
    <s v="Helsingin kaupunki"/>
    <s v="Pelastustoimi, yleisavustushakemus"/>
    <s v="Järjestöt, joiden toiminta liittyy onnettomuuksien ehkäisyyn, pelastustoimintaan tai väestönsuojeluun voivat hakea avustusta toimintaansa."/>
    <x v="1076"/>
    <x v="6"/>
    <x v="4"/>
    <m/>
    <s v="Vain elinkeinotoimintaa harjoittaville"/>
    <m/>
    <m/>
    <x v="1"/>
    <s v="Uusimaa"/>
    <s v="yli 100 000"/>
  </r>
  <r>
    <s v="Palvelut"/>
    <s v="Plupaus_THL_2021.xlsx"/>
    <s v="Terveyden ja hyvinvoinnin laitos (THL)"/>
    <s v="Ympäristömyrkkyjen analytiikka"/>
    <s v="Terveyden ja hyvinvoinnin laitoksen (THL) Ympäristöterveysyksikkö tekee maksullista ympäristömyrkkyjen analytiikkaa. Ennen näytteiden lähettämistä asiakasta pyydetään ottamaan yhteyttä laboratorioon tarvittavan analyysipalvelun sopimiseksi"/>
    <x v="1077"/>
    <x v="4"/>
    <x v="2"/>
    <s v="Q4/2022"/>
    <s v="Myös luonnollisille henkilöille"/>
    <s v="Toiminnalliset syyt. Asiointipalvelua ei voida kokonaisuudessaan digitalisoida fyysisistä näytteistä johtuen."/>
    <m/>
    <x v="0"/>
    <s v="Sosiaali- ja terveysministeriö"/>
    <s v=""/>
  </r>
  <r>
    <s v="Palvelut"/>
    <s v="PLupaus_Helsinginkaupunki_2021.xlsx"/>
    <s v="Helsingin kaupunki"/>
    <s v="Sosiaali- ja terveystoimi, yleisavustushakemus"/>
    <s v="Järjestöt, joiden toiminta tukee ja täydentää sosiaali- ja terveystoimen toimialaa, voivat hakea avustusta toimintaansa. Tarkemmat tiedot: www.hel.fi/sote &gt; Päätöksenteko &gt; Järjestöyhteistyö ja avustukset."/>
    <x v="1076"/>
    <x v="6"/>
    <x v="4"/>
    <m/>
    <s v="Vain elinkeinotoimintaa harjoittaville"/>
    <m/>
    <m/>
    <x v="1"/>
    <s v="Uusimaa"/>
    <s v="yli 100 000"/>
  </r>
  <r>
    <s v="Palvelut"/>
    <s v="Plupaus_2021_Kirkkonummi.xlsx"/>
    <s v="Kirkkonummen kunta"/>
    <s v="Kunnan avustukset (konserni)"/>
    <s v="Kunta myöntää yhdistyksille avustuksia"/>
    <x v="1076"/>
    <x v="6"/>
    <x v="6"/>
    <s v="Myöhemmin"/>
    <s v="Vain elinkeinotoimintaa harjoittaville"/>
    <s v="Kuntalaisten it-taidot"/>
    <m/>
    <x v="1"/>
    <s v="Uusimaa"/>
    <s v="20 001 - 40 000"/>
  </r>
  <r>
    <s v="Palvelut"/>
    <s v="Plupaus_2021_Ristijärven kunta.xlsx"/>
    <s v="Ristijärven kunta"/>
    <s v="Liikunta-avutus"/>
    <s v="Yhdistykset ja yhteisöt voivat hakea avustusta kunnanhallitukselta."/>
    <x v="1076"/>
    <x v="6"/>
    <x v="5"/>
    <m/>
    <s v="Myös luonnollisille henkilöille"/>
    <m/>
    <m/>
    <x v="1"/>
    <s v="Kainuu"/>
    <s v="alle 6001"/>
  </r>
  <r>
    <s v="Palvelut"/>
    <s v="Plupaus_2021_Rovaniemi (1).xlsx"/>
    <s v="Rovaniemen kaupunki"/>
    <s v="Kulttuuriavustukset"/>
    <s v="Avustustoiminnan tehtävänä on edistää ja monipuolistaa Rovaniemen kulttuuritoimintaa, eri toimijoiden välistä yhteistyötä sekä kulttuurista kansalais- ja harrastustoimintaa."/>
    <x v="1076"/>
    <x v="6"/>
    <x v="2"/>
    <s v="Myöhemmin"/>
    <s v="Myös luonnollisille henkilöille"/>
    <m/>
    <m/>
    <x v="1"/>
    <s v="Lappi"/>
    <s v="40 001 - 100 000"/>
  </r>
  <r>
    <s v="Palvelut"/>
    <s v="Plupaus_2021_Rovaniemi (1).xlsx"/>
    <s v="Rovaniemen kaupunki"/>
    <s v="Nuorisoavustukset"/>
    <s v="Toiminta-avustukset haettavina rovaniemeläisille nuorisoyhdistyksille ja kohdeavustukset nuorten omille toimintaryhmille sekä nuoriso- ja asukasyhdistyksille. Molemmat tarkoitettu nuorisotoiminnan järjestämiseen."/>
    <x v="1076"/>
    <x v="6"/>
    <x v="2"/>
    <s v="Myöhemmin"/>
    <s v="Myös luonnollisille henkilöille"/>
    <m/>
    <m/>
    <x v="1"/>
    <s v="Lappi"/>
    <s v="40 001 - 100 000"/>
  </r>
  <r>
    <s v="Palvelut"/>
    <s v="Plupaus_2021_Rovaniemi (1).xlsx"/>
    <s v="Rovaniemen kaupunki"/>
    <s v="Liikuntatoiminta-avustus"/>
    <s v="Paikallisen urheilu- ja liikuntatoiminnan tukemiseen."/>
    <x v="1076"/>
    <x v="6"/>
    <x v="2"/>
    <s v="Myöhemmin"/>
    <s v="Myös luonnollisille henkilöille"/>
    <m/>
    <m/>
    <x v="1"/>
    <s v="Lappi"/>
    <s v="40 001 - 100 000"/>
  </r>
  <r>
    <s v="Palvelut"/>
    <s v="Plupaus_2021_Utajärven kunta.xlsx"/>
    <s v="Utajärven kunta"/>
    <s v="Kulttuuriin liittyvän kansalaistoiminnan tuki ja avustukset"/>
    <s v="Yhdistykset, säätiöt, laitokset ja muut kunnassa toimivat yhteisöt voivat hakea kulttuuritoiminnan harjoittamiseen ja edistämiseen avustuksia kunnalta."/>
    <x v="1076"/>
    <x v="6"/>
    <x v="0"/>
    <s v="Q1/2022"/>
    <s v="Vain elinkeinotoimintaa harjoittaville"/>
    <m/>
    <m/>
    <x v="1"/>
    <s v="Pohjois-Pohjanmaa"/>
    <s v="alle 6001"/>
  </r>
  <r>
    <s v="Palvelut"/>
    <s v="Plupaus_2021_Utajärven kunta.xlsx"/>
    <s v="Utajärven kunta"/>
    <s v="Liikunnan kansalaistoiminnan tuki ja avustukset"/>
    <s v="Liikuntajärjestöt ja -yhdistykset voivat hakea avustuksia toimintaansa sekä esimerkiksi liikuntatapahtumien järjestämiseen kunnalta, jonka alueella toimivat."/>
    <x v="1076"/>
    <x v="6"/>
    <x v="0"/>
    <s v="Q1/2022"/>
    <s v="Vain elinkeinotoimintaa harjoittaville"/>
    <m/>
    <m/>
    <x v="1"/>
    <s v="Pohjois-Pohjanmaa"/>
    <s v="alle 6001"/>
  </r>
  <r>
    <s v="Palvelut"/>
    <s v="PLupaus_Jämsä_2021.xlsx"/>
    <s v="Jämsän kaupunki"/>
    <s v="Kesätyöseteli"/>
    <s v="Asiakas tulostaa täyttää ja tulostaa pdf lomakkeen ja toimittaa sen postin välityksellä tai suojatulla sähköpostilla, mikäli mahdollista."/>
    <x v="1078"/>
    <x v="6"/>
    <x v="0"/>
    <s v="Myöhemmin"/>
    <s v="Vain elinkeinotoimintaa harjoittaville"/>
    <m/>
    <m/>
    <x v="1"/>
    <s v="Keski-Suomi"/>
    <s v="20 001 - 40 000"/>
  </r>
  <r>
    <s v="Palvelut"/>
    <s v="PLupaus_Pyhäjärvi_2021.xlsx"/>
    <s v="Pyhäjärven kaupunki"/>
    <s v="Kesätyösetelituki työnantajille"/>
    <m/>
    <x v="1078"/>
    <x v="6"/>
    <x v="0"/>
    <s v="Q2/2022"/>
    <s v="Myös luonnollisille henkilöille"/>
    <m/>
    <m/>
    <x v="1"/>
    <s v="Pohjois-Pohjanmaa"/>
    <s v="alle 6001"/>
  </r>
  <r>
    <s v="Palvelut"/>
    <s v="PLupaus_Helsinginkaupunki_2021.xlsx"/>
    <s v="Helsingin kaupunki"/>
    <s v="Korkotukilainahakemusten vastaanotto"/>
    <s v="Korkotukilainoja myönnetään vuokra- ja asumisoikeustalojen rakentamiseen ja perusparantamiseen, vuokra-asunnon tai vuokratalon hankintaan, omakotitalon rakentamiseen sekä asunto-osakeyhtiötalojen perusparantamiseen."/>
    <x v="1079"/>
    <x v="6"/>
    <x v="2"/>
    <m/>
    <s v="Vain elinkeinotoimintaa harjoittaville"/>
    <m/>
    <s v="Laki omistusasuntolainojen korkotuesta (1204/1993)"/>
    <x v="1"/>
    <s v="Uusimaa"/>
    <s v="yli 100 000"/>
  </r>
  <r>
    <s v="Palvelut"/>
    <s v="Plupaus_2021_Jyväskylän kaupunki_2021.xlsx"/>
    <s v="Jyväskylän kaupunki"/>
    <s v="KRP - Korkotukilainahakemuksten vastaanotto"/>
    <s v="ARA-hakemusten vastaanotto, lausuminen ja toimittaminen ARA:an."/>
    <x v="1079"/>
    <x v="6"/>
    <x v="3"/>
    <s v="Q4/2022"/>
    <s v="Myös luonnollisille henkilöille"/>
    <m/>
    <s v="Laki omistusasuntolainojen korkotuesta (1204/1993)"/>
    <x v="1"/>
    <s v="Keski-Suomi"/>
    <s v="yli 100 000"/>
  </r>
  <r>
    <s v="Palvelut"/>
    <s v="Plupaus_Kuopio_2021.xlsx"/>
    <s v="Kuopion kaupunki"/>
    <s v="Korkotukilainat"/>
    <s v="valtion korkotuki- ja takauslainat"/>
    <x v="1079"/>
    <x v="6"/>
    <x v="3"/>
    <s v="Q4/2022"/>
    <s v="Myös luonnollisille henkilöille"/>
    <m/>
    <s v="Laki omistusasuntolainojen korkotuesta (1204/1993)"/>
    <x v="1"/>
    <s v="Pohjois-Savo"/>
    <s v="yli 100 000"/>
  </r>
  <r>
    <s v="Palvelut"/>
    <s v="Plupaus_2021_Oulun kaupunki.xlsx"/>
    <s v="Oulun kaupunki"/>
    <s v="Korkotukilainahakemusten vastaanotto"/>
    <s v="Hakija jättää hakemusasiakirjat kuntaan, joka antaa hankkeesta lausuntonsa ja toimittaa asiakirjat ARAan."/>
    <x v="1079"/>
    <x v="6"/>
    <x v="3"/>
    <m/>
    <m/>
    <s v="Lisätietoa, hakuohjeet ja -lomakkeet ARAn nettisivuilla"/>
    <s v="Laki omistusasuntolainojen korkotuesta (1204/1993)"/>
    <x v="1"/>
    <s v="Pohjois-Pohjanmaa"/>
    <s v="yli 100 000"/>
  </r>
  <r>
    <s v="Palvelut"/>
    <s v="Plupaus_2021_Pielaveden kunta.xlsx"/>
    <s v="Pielaveden kunta"/>
    <s v="Korkotukilainahakemusten vastaanotto"/>
    <s v="Korkotukilainahakemus jätetään hankkeen sijaintikuntaan, ja lainaan tarvitaan kunnan puolto. Asumisen rahoitus- ja kehittämiskeskus (ARA) hyväksyy lainan korkotukilainaksi."/>
    <x v="1079"/>
    <x v="6"/>
    <x v="2"/>
    <s v="Myöhemmin"/>
    <s v="Vain elinkeinotoimintaa harjoittaville"/>
    <s v="Ohjelmistotoimittajasta johtuvat syyt: rekisteriperusteinen toisen puolesta asioinnin mahdollisuus puuttuu."/>
    <s v="Laki omistusasuntolainojen korkotuesta (1204/1993)"/>
    <x v="1"/>
    <s v="Pohjois-Savo"/>
    <s v="alle 6001"/>
  </r>
  <r>
    <s v="Palvelut"/>
    <s v="PLupaus_Porvoonkaupunki_2021.xlsx"/>
    <s v="Porvoon kaupunki"/>
    <s v="Korkotukilainahakemusten vastaanotto"/>
    <s v="Hakija jättää hakemusasiakirjat kuntaan, joka antaa hankkeesta lausuntonsa ja toimittaa asiakirjat ARAan."/>
    <x v="1079"/>
    <x v="6"/>
    <x v="5"/>
    <m/>
    <s v="Vain elinkeinotoimintaa harjoittaville"/>
    <m/>
    <s v="Laki omistusasuntolainojen korkotuesta (1204/1993)"/>
    <x v="1"/>
    <s v="Uusimaa"/>
    <s v="40 001 - 100 000"/>
  </r>
  <r>
    <s v="Palvelut"/>
    <s v="PLupaus_Pyhäjärvi_2021.xlsx"/>
    <s v="Pyhäjärven kaupunki"/>
    <s v="Korkotukilainahakemusten vastaanotto"/>
    <m/>
    <x v="1079"/>
    <x v="6"/>
    <x v="3"/>
    <s v="Q4/2022"/>
    <s v="Myös luonnollisille henkilöille"/>
    <m/>
    <s v="Laki omistusasuntolainojen korkotuesta (1204/1993)"/>
    <x v="1"/>
    <s v="Pohjois-Pohjanmaa"/>
    <s v="alle 6001"/>
  </r>
  <r>
    <s v="Palvelut"/>
    <s v="Plupaus_2021_Turun kaupunki.xlsx"/>
    <s v="Turun kaupunki"/>
    <s v="Korkotukilainahakemusten vastaanotto"/>
    <s v="Hakija jättää hakemusasiakirjat kuntaan, joka antaa hankkeesta lausuntonsa ja toimittaa asiakirjat ARAan."/>
    <x v="1079"/>
    <x v="6"/>
    <x v="2"/>
    <m/>
    <s v="Vain elinkeinotoimintaa harjoittaville"/>
    <m/>
    <s v="Laki omistusasuntolainojen korkotuesta (1204/1993)"/>
    <x v="1"/>
    <s v="Varsinais-Suomi"/>
    <s v="yli 100 000"/>
  </r>
  <r>
    <s v="Palvelut"/>
    <s v="PIR TET Vastaus YritysDigi.xlsx"/>
    <s v="Pirkanmaan TE-toimisto"/>
    <s v="Yrittäjyysbuustipalvelu"/>
    <s v="Yrittäjyysbuusti on ainutlaatuinen palvelumalli, jolla tuetaan yrittäjyyttä suunnittelevien pyrkimyksiä ja alle 12 kuukautta yrittäjinä toimineiden liiketoimintaa. Palvelun mahdollistaa yrittäjyyden aloittamisen, yrityksen perustamisen tai juuri käynnistyneen yritystoiminnan kehittämisen."/>
    <x v="1080"/>
    <x v="5"/>
    <x v="6"/>
    <m/>
    <s v="Myös luonnollisille henkilöille"/>
    <m/>
    <m/>
    <x v="0"/>
    <s v="Työ- ja elinkeinoministeriö"/>
    <s v=""/>
  </r>
  <r>
    <s v="Palvelut"/>
    <s v="PLupaus_Vaasa_2021.xlsx"/>
    <s v="Vaasan kaupunki"/>
    <s v="Korkotukilainahakemus"/>
    <s v="Petur Eklund"/>
    <x v="1079"/>
    <x v="6"/>
    <x v="2"/>
    <m/>
    <s v="Myös luonnollisille henkilöille"/>
    <m/>
    <s v="Laki omistusasuntolainojen korkotuesta (1204/1993)"/>
    <x v="1"/>
    <s v="Pohjanmaa"/>
    <s v="40 001 - 100 000"/>
  </r>
  <r>
    <s v="Palvelut"/>
    <s v="PIR TET Vastaus YritysDigi.xlsx"/>
    <s v="Pirkanmaan TE-toimisto"/>
    <s v="Yrittäjäkoulutukset"/>
    <s v="Työvoimakoulutuksena järjestetään myös koulutusta, joka tähtää yrittäjän ammattitutkintoon tai sen osan suorittamiseen."/>
    <x v="1081"/>
    <x v="5"/>
    <x v="6"/>
    <m/>
    <s v="Myös luonnollisille henkilöille"/>
    <m/>
    <m/>
    <x v="0"/>
    <s v="Työ- ja elinkeinoministeriö"/>
    <s v=""/>
  </r>
  <r>
    <s v="Palvelut"/>
    <s v="Plupaus_2021_Kansaneläkelaitos.xlsx"/>
    <s v="Kansaneläkelaitos"/>
    <s v="Yrittäjän puolesta korvausta  työterveyshuollon kustannuksista hakee työterveyshuollon palveluntuottaja tilitysmenettelyllä."/>
    <s v="Työterveyshuollon palveluntuottajat lähettävät Kelaan tilityshakemukset."/>
    <x v="1082"/>
    <x v="6"/>
    <x v="0"/>
    <s v="Myöhemmin"/>
    <s v="Vain elinkeinotoimintaa harjoittaville"/>
    <m/>
    <m/>
    <x v="0"/>
    <s v="Eduskunta"/>
    <s v=""/>
  </r>
  <r>
    <s v="Palvelut"/>
    <s v="Plupaus_2021_Kansaneläkelaitos.xlsx"/>
    <s v="Kansaneläkelaitos"/>
    <s v="Yrittäjät voivat hakea korvausta omista työterveyshuollon kustannuksistaan"/>
    <s v="Asiointipalvelussa yrittäjä voisi hakea korvausta työterveyshuollon kustannuksista ja tarkastella lähetettyjä verkkohakemuksia ja korvauspäätöksiä."/>
    <x v="1083"/>
    <x v="6"/>
    <x v="6"/>
    <s v="Myöhemmin"/>
    <s v="Vain elinkeinotoimintaa harjoittaville"/>
    <m/>
    <m/>
    <x v="0"/>
    <s v="Eduskunta"/>
    <s v=""/>
  </r>
  <r>
    <s v="Palvelut"/>
    <s v="Plupaus_2021_KEHA-keskus.xlsx"/>
    <s v="KEHA-keskus"/>
    <s v="Yrityksille tarjottavat työvoimapalvelut"/>
    <s v="Yrityksille tarjotaan lain (Laki julkisesta työvoima- ja yrityspalvelusta) mukaiset työvoimapalvelut niin, että työnantajat voivat saada TE-palvelut digitaalisesti. Lisäksi tarjotaan Työmarkkinatorin kautta digitaaliset palvelut osaavan työvoiman hankintaan. Arvio nykytilasta n. 1.0."/>
    <x v="1084"/>
    <x v="3"/>
    <x v="5"/>
    <s v="Q2/2022"/>
    <s v="Vain elinkeinotoimintaa harjoittaville"/>
    <s v="TE-digi TEA osahankkeen toteutuksen suunnittelun ja rahoituksen haasteet, YA järjestelmän kehityksen haasteet, TEA- järjestelmän käyttöönoton läpiviennin venyminen, URA- ja verkkopalvelujen ylläpidon haasteet TEA käyttöönottoon saakka. Hanke viivästynyt."/>
    <m/>
    <x v="0"/>
    <s v="Työ- ja elinkeinoministeriö"/>
    <s v=""/>
  </r>
  <r>
    <s v="Palvelut"/>
    <s v="PLupaus_Helsinginkaupunki_2021.xlsx"/>
    <s v="Helsingin kaupunki"/>
    <s v="Kaupunginkanslia, kotouttamistyön avustus järjestöille"/>
    <s v="Kaupunginkanslia myöntää avustuksia järjestöille kaupungin kotouttamisohjelman tavoitteiden toteuttamiseksi. Kotouttamisavustusta jaetaan vuosittain kotouttamisohjelman eri teemojen mukaisesti."/>
    <x v="1085"/>
    <x v="6"/>
    <x v="5"/>
    <m/>
    <s v="Vain elinkeinotoimintaa harjoittaville"/>
    <s v="HUOM! Palvelun kohderyhmä ovat rekisteröidyt yhdistykset (ry). Ei ole lakisääteistä toimintaa."/>
    <m/>
    <x v="1"/>
    <s v="Uusimaa"/>
    <s v="yli 100 000"/>
  </r>
  <r>
    <s v="Palvelut"/>
    <s v="PLupaus_Pyhäjärvi_2021.xlsx"/>
    <s v="Pyhäjärven kaupunki"/>
    <s v="Kulttuuriavustukset,liikunta-avustukset, kansalaistoiminnan avustukset ja nuorisoavustukset"/>
    <m/>
    <x v="1086"/>
    <x v="6"/>
    <x v="0"/>
    <s v="Q2/2022"/>
    <s v="Myös luonnollisille henkilöille"/>
    <m/>
    <m/>
    <x v="1"/>
    <s v="Pohjois-Pohjanmaa"/>
    <s v="alle 6001"/>
  </r>
  <r>
    <s v="Palvelut"/>
    <s v="PLupaus_Jämsä_2021.xlsx"/>
    <s v="Jämsän kaupunki"/>
    <s v="Kuntalaisdemokratia, osallistuva budjetointi"/>
    <s v="Asiakas ehdottaa tai tekee aloitteen jonkin uudistuksen tai parannuksen toteuttamiseksi   kaupungin toimintaan tai alueeseen"/>
    <x v="1087"/>
    <x v="6"/>
    <x v="3"/>
    <s v="Q4/2021"/>
    <s v="Myös luonnollisille henkilöille"/>
    <m/>
    <m/>
    <x v="1"/>
    <s v="Keski-Suomi"/>
    <s v="20 001 - 40 000"/>
  </r>
  <r>
    <s v="Palvelut"/>
    <s v="PLupaus_Helsinginkaupunki_2021.xlsx"/>
    <s v="Helsingin kaupunki"/>
    <s v="Lausuntopyyntö: Takauslainat vuokrataloille"/>
    <s v="Takauslainoilla voidaan rakentaa tavallisia vuokrataloja, mutta ei erityisryhmille tarkoitettuja taloja."/>
    <x v="1088"/>
    <x v="6"/>
    <x v="2"/>
    <m/>
    <m/>
    <s v="Pieni volyymi"/>
    <m/>
    <x v="1"/>
    <s v="Uusimaa"/>
    <s v="yli 100 000"/>
  </r>
  <r>
    <s v="Palvelut"/>
    <s v="Plupaus_ALAVUS_2020.xlsx"/>
    <s v="Alavuden kaupunki"/>
    <s v="Investointituki yritykselle"/>
    <s v="Yritys hakee investointitukea Hyrrä-palvelun kautta ely-keskukselta tai Leader-yhdistykseltä"/>
    <x v="1089"/>
    <x v="6"/>
    <x v="1"/>
    <m/>
    <m/>
    <s v="Valtakunnallinen palvelu, ylläpitäjä ruokavirasto. Osa asiakkaista haluaa yrityspalveluiden tuottmaa apua palvelun käytössä."/>
    <m/>
    <x v="1"/>
    <s v="Pohjois-Pohjanmaa"/>
    <s v="alle 6001"/>
  </r>
  <r>
    <s v="Palvelut"/>
    <s v="Plupaus_ALAVUS_2020.xlsx"/>
    <s v="Alavuden kaupunki"/>
    <s v="Yksinyrittäjän tuki"/>
    <s v="Yksinyrittäjä voi hakea hänelle suunnattua koronatukea. Palvelu väliaikainen."/>
    <x v="1089"/>
    <x v="6"/>
    <x v="1"/>
    <m/>
    <m/>
    <m/>
    <m/>
    <x v="1"/>
    <s v="Pohjois-Pohjanmaa"/>
    <s v="alle 6001"/>
  </r>
  <r>
    <s v="Palvelut"/>
    <s v="Plupaus_Euran kunta_2020.10.08.xlsx"/>
    <s v="Euran kunta"/>
    <s v="Yritystuet"/>
    <s v="Yritystuet, esim. koronatuet tunnistautumisella."/>
    <x v="1089"/>
    <x v="6"/>
    <x v="5"/>
    <m/>
    <m/>
    <m/>
    <m/>
    <x v="1"/>
    <s v="Satakunta"/>
    <s v="10 001 - 20 000"/>
  </r>
  <r>
    <s v="Palvelut"/>
    <s v="PLupaus_Helsinginkaupunki_2021.xlsx"/>
    <s v="Helsingin kaupunki"/>
    <s v="Starttirahapäätös"/>
    <s v="Starttiraha on tuki aloittaville yrittäjille, jota myönnetään maksimissaan 12 kuukaudeksi 6 kuukauden jaksoissa. Tämä koskee Helsingin kuntakokeilun asiakkaita. Palvelu toteuttamisessa käytetään lähinnä valtiotoimijan toteuttamaa digiratkaisua, mutta paperihakemukset ja oikaisuvaatimukset käsitellään osittain manuaalisesti."/>
    <x v="1089"/>
    <x v="6"/>
    <x v="6"/>
    <m/>
    <s v="Vain elinkeinotoimintaa harjoittaville"/>
    <m/>
    <m/>
    <x v="1"/>
    <s v="Uusimaa"/>
    <s v="yli 100 000"/>
  </r>
  <r>
    <s v="Palvelut"/>
    <s v="PLupaus_Helsinginkaupunki_2021.xlsx"/>
    <s v="Helsingin kaupunki"/>
    <s v="Helsinki-lisä"/>
    <s v="Helsinki-lisä on työnantajalle maksettava kaupungin harkinnanvarainen tuki, jota voivat hakea yksityisen ja kolmannen sektorin työnantajat, kun ovat työllistäneet kohderyhmään kuuluvan helsinkiläisen työttömän."/>
    <x v="1089"/>
    <x v="6"/>
    <x v="0"/>
    <s v="Q2/2022"/>
    <s v="Vain elinkeinotoimintaa harjoittaville"/>
    <s v="Helsinki-lisän digitalisointi kuuluu YJDH-projektikokonaisuuteen (Yritysten ja järjestöjen digitaalinen Helsinki-hanke). Kehitettävässä Helsinki-lisän digitaalisessa palvelussa tullaan käyttämään kaupunkiyhteisiä komponentteja (mm. puolesta asiointi). Edellä mainittujen aikataulut vaikuttavat suoraan Helsinki-lisä palveluun."/>
    <m/>
    <x v="1"/>
    <s v="Uusimaa"/>
    <s v="yli 100 000"/>
  </r>
  <r>
    <s v="Palvelut"/>
    <s v="PLupaus_Helsinginkaupunki_2021.xlsx"/>
    <s v="Helsingin kaupunki"/>
    <s v="Liikuntapalvelu, laitosavustushakemus"/>
    <s v="Urheilulaitokset ja -säätiöt voivat hakea avustusta toimintaansa."/>
    <x v="1089"/>
    <x v="6"/>
    <x v="4"/>
    <m/>
    <s v="Vain elinkeinotoimintaa harjoittaville"/>
    <m/>
    <m/>
    <x v="1"/>
    <s v="Uusimaa"/>
    <s v="yli 100 000"/>
  </r>
  <r>
    <s v="Palvelut"/>
    <s v="Plupaus_2021_Jyväskylän kaupunki_2021.xlsx"/>
    <s v="Jyväskylän kaupunki"/>
    <s v="KRP - Yksityistieavustukset"/>
    <s v="Yksityisteiden asiamiehet voivat hakea yksityistien hoidolle tukea kaupungilta"/>
    <x v="1089"/>
    <x v="6"/>
    <x v="0"/>
    <s v="Q4/2022"/>
    <s v="Myös luonnollisille henkilöille"/>
    <m/>
    <s v="Yksityistielaki 560/2018"/>
    <x v="1"/>
    <s v="Keski-Suomi"/>
    <s v="yli 100 000"/>
  </r>
  <r>
    <s v="Palvelut"/>
    <s v="Plupaus_2021_Jyväskylän kaupunki_2021.xlsx"/>
    <s v="Jyväskylän kaupunki"/>
    <s v="ELTY - Yrityspalveluseteli, palvelun tuottaja"/>
    <s v="Yrityksille haettava kehittämisen avustus, palvelun tuottajan osio"/>
    <x v="1089"/>
    <x v="6"/>
    <x v="6"/>
    <s v="Q4/2022"/>
    <s v="Vain elinkeinotoimintaa harjoittaville"/>
    <m/>
    <m/>
    <x v="1"/>
    <s v="Keski-Suomi"/>
    <s v="yli 100 000"/>
  </r>
  <r>
    <s v="Palvelut"/>
    <s v="Plupaus_2021_Jyväskylän kaupunki_2021.xlsx"/>
    <s v="Jyväskylän kaupunki"/>
    <s v="ELTY - Yksinyrittäjän avustus (Korona)"/>
    <s v="Yksinyrittäjille haettava Korona-avustus"/>
    <x v="1089"/>
    <x v="6"/>
    <x v="5"/>
    <m/>
    <s v="Myös luonnollisille henkilöille"/>
    <m/>
    <m/>
    <x v="1"/>
    <s v="Keski-Suomi"/>
    <s v="yli 100 000"/>
  </r>
  <r>
    <s v="Palvelut"/>
    <s v="Plupaus_2021_Kansaneläkelaitos.xlsx"/>
    <s v="Kansaneläkelaitos"/>
    <s v="Yritys ja yhteisö toimittaa etuuskäsittelyssä tarvittavia asiakirjoja ja viestejä Kelaan"/>
    <s v="Eri etuuksissa tarvittavat liitteet on toimitettava Kelaan. Tällä hetkellä vaihtoehtona kirjeposti tai suojattu sähköposti. Erilaisiin tiedusteluihin on myös tarjolla puhelinpalvelu ja suojattu sähköposti."/>
    <x v="1090"/>
    <x v="6"/>
    <x v="2"/>
    <s v="Q4/2022"/>
    <s v="Vain elinkeinotoimintaa harjoittaville"/>
    <s v="Liitteissä on paljon lääkärintodistuksia.Kela ottaa vastaan sähköisiä lääkärintodistuksia, mutta niiden osuus on toistaiseksi erittäin pieni. Sähköisten lääkärintodistusten tuottamista koskeva lainsäädäntö on voimassa, mutta sitä ei noudateta. Tämän vuoksi paljon ns. turhaa liitteiden toimittamista työnantajilta Kelaan. Tarvitaan terveydenhuollon tietojärjestelmien ja palveluntuottajien toimia, mihin liittyy myös taloudellisia näkökulmia ja sote-uudistuksen odottaminen."/>
    <m/>
    <x v="0"/>
    <s v="Eduskunta"/>
    <s v=""/>
  </r>
  <r>
    <s v="Palvelut"/>
    <s v="Plupaus_2021_Patentti- ja rekisterihal.xlsx"/>
    <s v="Patentti- ja rekisterihallitus (PRH)"/>
    <s v="Yrityskiinnityshakemukset"/>
    <s v="Paperilomakkeilla yrityskiinnityshakemukset ja niihin liittyvät alkuperäiset velkakirjat"/>
    <x v="1091"/>
    <x v="0"/>
    <x v="0"/>
    <s v="Myöhemmin"/>
    <s v="Myös luonnollisille henkilöille"/>
    <s v="Palvelun sähköistäminen ei ole suunnitelmissa. Edellyttäisi lainmuutosta ja sähköisten velkakirjojen käyttöönottoa."/>
    <m/>
    <x v="0"/>
    <s v="Työ- ja elinkeinoministeriö"/>
    <s v=""/>
  </r>
  <r>
    <s v="Palvelut"/>
    <s v="Plupaus_2021_Jyväskylän kaupunki_2021.xlsx"/>
    <s v="Jyväskylän kaupunki"/>
    <s v="SOTE - Sosiaali- ja terveyspalvelujen avustukset"/>
    <s v="Sosiaali- ja terveyspalveluita haettavat avustulset"/>
    <x v="1089"/>
    <x v="6"/>
    <x v="5"/>
    <m/>
    <s v="Myös luonnollisille henkilöille"/>
    <m/>
    <m/>
    <x v="1"/>
    <s v="Keski-Suomi"/>
    <s v="yli 100 000"/>
  </r>
  <r>
    <s v="Palvelut"/>
    <s v="Plupaus_2021_Jyväskylän kaupunki_2021.xlsx"/>
    <s v="Jyväskylän kaupunki"/>
    <s v="ELTY - Yrityspalveluseteli, setelin hakija"/>
    <s v="Yrityksille haettava kehittämisen avustus, kehittämisen palvelun käyttäjän osio"/>
    <x v="1089"/>
    <x v="6"/>
    <x v="5"/>
    <m/>
    <s v="Vain elinkeinotoimintaa harjoittaville"/>
    <m/>
    <m/>
    <x v="1"/>
    <s v="Keski-Suomi"/>
    <s v="yli 100 000"/>
  </r>
  <r>
    <s v="Palvelut"/>
    <s v="Plupaus_2021_Jyväskylän kaupunki_2021.xlsx"/>
    <s v="Jyväskylän kaupunki"/>
    <s v="SOTE - Palvelusetelit"/>
    <s v="Effector / Palse - integraatio palvelutuottajille"/>
    <x v="1089"/>
    <x v="6"/>
    <x v="1"/>
    <m/>
    <s v="Vain elinkeinotoimintaa harjoittaville"/>
    <s v="Integraatio saatavilla perustellusti."/>
    <m/>
    <x v="1"/>
    <s v="Keski-Suomi"/>
    <s v="yli 100 000"/>
  </r>
  <r>
    <s v="Palvelut"/>
    <s v="PLupaus_Jämsä_2021.xlsx"/>
    <s v="Jämsän kaupunki"/>
    <s v="Jämsä-lisä"/>
    <s v="Asiakas tulostaa täyttää ja tulostaa pdf lomakkeen ja toimittaa sen postin välityksellä tai suojatulla sähköpostilla, mikäli mahdollista."/>
    <x v="1089"/>
    <x v="6"/>
    <x v="0"/>
    <s v="Myöhemmin"/>
    <s v="Vain elinkeinotoimintaa harjoittaville"/>
    <m/>
    <m/>
    <x v="1"/>
    <s v="Keski-Suomi"/>
    <s v="20 001 - 40 000"/>
  </r>
  <r>
    <s v="Palvelut"/>
    <s v="Plupaus_Kankaanpään kaupunki_2020.xlsx"/>
    <s v="Kankaanpään kaupunki"/>
    <s v="Kuntien jakama yksinyrittäjien koronatuki"/>
    <s v="Yksinyrittäjien oli mahdollista hakea kaupungilta yksinyrittäjän tukea ajanjaksolla 04-09/2020. Sähköinen haku tapahtui Porin kaupungin sähköisen asiointipalvelun kautta, Porin oman yksinyrittäjätukihaun rinnalla, heidän järjestelmää hyödyntäen. Järjestelmästä hakemukset ohjautuivat Kankaanpään kaupungille käsiteltäväksi. Sähköisen tukihaun rinnalla asiakkaan oli mahdollista vaihtoehtoisesti ladata Kankaanpään www-sivuilta täytettävä lomake, jonka sitten toimittaa sähköpostitse/paperisena kaupungin kirjaamoon. Sähköistä hakemusta jätettäessä vahva tunnistautuminen, ei kuitenkaan enää myöhemmissä prosessin vaiheissa/tiedonvälityksessä."/>
    <x v="1089"/>
    <x v="6"/>
    <x v="2"/>
    <m/>
    <s v="Vain elinkeinotoimintaa harjoittaville"/>
    <s v="Tämä yksinyrittäjätukihaku oli koronasta johtuvana toivottavasti kertaluonteinen, tätä nimenomaista prosessia ei siten jälkikäteen ole tarkoituksenmukaista digitalisoida. Voidaan kuitenkin olettaa, että jotain vastaavanlaista voisi olla tulossa tulevaisuudessakin. Ja jopa voidaan toivoakin ja tehdä työtä sen eteen, että kuntien elinkeinopalveluilla voisi tulevaisuudessa olla joidenkin tukien/avustusten myöntämisessä rooli. Yritystuen sähköisen hakemustenjättämisen jälkeisissä prosessivaiheissa tulisi sitten olemaan paljonkin hiomisen varaa,  jos jokin tuki uudelleen tulee kaupungin kautta haettavaksi. Mihin järjestelmään saapunut hakemus istutetaan&quot;, kytkennät kaupungin viranhaltijapäätösjärjestelmään ja rahaliikennejärjestelmään. Viestintä asiakkaan suuntaan saapuneen hakemuksen jälkeen.&quot;"/>
    <m/>
    <x v="1"/>
    <s v="Satakunta"/>
    <s v="10 001 - 20 000"/>
  </r>
  <r>
    <s v="Palvelut"/>
    <s v="Plupaus_KOLARIN Kunta_2020.xlsx"/>
    <s v="Kolarin kunta"/>
    <s v="Valtion yksinyrittäjän korona-avustus"/>
    <s v="2000 euron korona-avustuksen järjestäminen digitaalisesti, hankittu Visma-palvelu tätä varten"/>
    <x v="1089"/>
    <x v="6"/>
    <x v="5"/>
    <m/>
    <s v="Vain elinkeinotoimintaa harjoittaville"/>
    <s v="Resurssit, asiakkaiden osaaminen ja valmiustaso digitaalisten palveluiden hyödyntämiseen"/>
    <m/>
    <x v="1"/>
    <s v="Lappi"/>
    <s v="alle 6001"/>
  </r>
  <r>
    <s v="Palvelut"/>
    <s v="Plupaus_Kuopio_2021.xlsx"/>
    <s v="Kuopion kaupunki"/>
    <s v="Vesiosuuskunta-avustukset"/>
    <s v="Vesihuollon suunnittelua ja rakentamista on mahdollista avustaa. Avustukset ovat harkinnanvaraisia."/>
    <x v="1089"/>
    <x v="6"/>
    <x v="0"/>
    <s v="Q4/2022"/>
    <s v="Vain elinkeinotoimintaa harjoittaville"/>
    <m/>
    <s v="Vesihuoltolaki (119/2001)"/>
    <x v="1"/>
    <s v="Pohjois-Savo"/>
    <s v="yli 100 000"/>
  </r>
  <r>
    <s v="Palvelut"/>
    <s v="Plupaus_2021_Lieksan kaupunki.xlsx"/>
    <s v="Lieksan kaupunki"/>
    <s v="Yksinyrittäjien koronatuki"/>
    <s v="määräaikainen"/>
    <x v="1089"/>
    <x v="6"/>
    <x v="6"/>
    <m/>
    <s v="Vain elinkeinotoimintaa harjoittaville"/>
    <m/>
    <m/>
    <x v="1"/>
    <s v="Pohjois-Karjala"/>
    <s v="10 001 - 20 000"/>
  </r>
  <r>
    <s v="Palvelut"/>
    <s v="Plupaus_2021_Lipertek Oy.xlsx"/>
    <s v="Lipertek Oy"/>
    <s v="Yrityspalveluseteli"/>
    <s v="Yrityksen kehittämiseen tarkoitettu yrityspalveluseteli liperiläisille yrityksille"/>
    <x v="1089"/>
    <x v="6"/>
    <x v="2"/>
    <s v="Q2/2022"/>
    <s v="Vain elinkeinotoimintaa harjoittaville"/>
    <s v="kustannukset, yrityksen verkkosivujen rakenne"/>
    <m/>
    <x v="2"/>
    <s v="Pohjois-Karjala"/>
    <s v="10 001 - 20 000"/>
  </r>
  <r>
    <s v="Palvelut"/>
    <s v="Plupaus_2021_KEHA-keskus.xlsx"/>
    <s v="KEHA-keskus"/>
    <s v="Yritysrahoitus (EAKR)- ja yritysten kehittämispalvelut"/>
    <s v="Molemmat palvelut löytyvät Aluehallinon asiointipalvelusta suomen ja ruotsin kielillä. Palveluttarjotaan asiakkaalle aika- ja paikkariippumattomasti. Asiointipalvelussa saadaan kyseiset palvelut vireille eli hakemus jätetään TUki2014- järjestelmään ja hakemusprosessi käynnistyy sekä päätös tehdäänsähköisesti. Asiointipalvelussa hyödynnetään Suomi.fi tunnistusta (vahva sähköinen tunnistus) sekä Suomi.fi valtuuksia. Yrityksen perustiedot haetaan asiakastieto-varannosta. Tiedot ovat rakenteisena sekä asiointipalvelussa että viranomaisen käsittelyjärjestelmässä"/>
    <x v="1092"/>
    <x v="6"/>
    <x v="1"/>
    <m/>
    <s v="Vain elinkeinotoimintaa harjoittaville"/>
    <s v="Resursoinnin haasteet ja aikataulujen siirtyminen mm. COVID-19 syistä, Palvelukokonaisuuden kehittämiseen liittyvän rahoituksen puute, Haasteita sovittaa monisyistä asiointia ELYn yhteiseen kokonaisarkkitehtuuriin ja geneerisiin alustoihin"/>
    <m/>
    <x v="0"/>
    <s v="Työ- ja elinkeinoministeriö"/>
    <s v=""/>
  </r>
  <r>
    <s v="Palvelut"/>
    <s v="Plupaus_2021_Lipertek Oy.xlsx"/>
    <s v="Lipertek Oy"/>
    <s v="Yksinyrittäjien korona-avustus"/>
    <s v="Määräaikainen/loppunut"/>
    <x v="1089"/>
    <x v="6"/>
    <x v="6"/>
    <m/>
    <s v="Vain elinkeinotoimintaa harjoittaville"/>
    <m/>
    <m/>
    <x v="2"/>
    <s v="Pohjois-Karjala"/>
    <s v="10 001 - 20 000"/>
  </r>
  <r>
    <s v="Palvelut"/>
    <s v="Plupaus_Mikkeli_2020.xlsx"/>
    <s v="Mikkelin kaupunki"/>
    <s v="Yleiset yritysten avustukset"/>
    <s v="Sähköisellä tunnistautumisella varustettu lomake, joka käsitellään kokonaan sähköisesti Fujitsun CaseM -järjestelmässä. Vastuu: Hallintopalvelut"/>
    <x v="1089"/>
    <x v="6"/>
    <x v="5"/>
    <m/>
    <m/>
    <m/>
    <m/>
    <x v="1"/>
    <s v="Etelä-Savo"/>
    <s v="40 001 - 100 000"/>
  </r>
  <r>
    <s v="Palvelut"/>
    <s v="Plupaus_2021_Paltamon kunta.xlsx"/>
    <s v="Paltamon kunta"/>
    <s v="Yrityspalvelusetelin haku"/>
    <s v="Kunta tukee yritysten kehittämishankkeita"/>
    <x v="1089"/>
    <x v="6"/>
    <x v="5"/>
    <s v="Myöhemmin"/>
    <s v="Vain elinkeinotoimintaa harjoittaville"/>
    <s v="resurssit"/>
    <m/>
    <x v="1"/>
    <s v="Kainuu"/>
    <s v="alle 6001"/>
  </r>
  <r>
    <s v="Palvelut"/>
    <s v="PLupaus_Porvoonkaupunki_2021.xlsx"/>
    <s v="Porvoon kaupunki"/>
    <s v="Avustukset yrityksille, yhdistyksille ja yhteisöille"/>
    <s v="Kuntalisä, kun palkkaat työttömän porvoolaisen palkkatuettuun työsuhteeseen tai oppisopimustyösuhteeseen, voit hakea kuntalisää työntekijän palkkakustannuksiin."/>
    <x v="1089"/>
    <x v="6"/>
    <x v="3"/>
    <s v="Q4/2022"/>
    <s v="Vain elinkeinotoimintaa harjoittaville"/>
    <s v="Resurssivaje"/>
    <m/>
    <x v="1"/>
    <s v="Uusimaa"/>
    <s v="40 001 - 100 000"/>
  </r>
  <r>
    <s v="Palvelut"/>
    <s v="Plupaus_2021_Raaseporin kaupunki.xlsx"/>
    <s v="Raaseporin kaupunki"/>
    <s v="Yksinyrittäjätuki"/>
    <s v="Novago on vastaanottanut viiden kunnan alueelta yksinyrittäjille suunnatun koronatuen kaikki hakemukset ja käsitellyt nämä kuntien lopullista päätöstä varten. Koko prosessi on hoidettu digitaalisesti/sähköisesti ja mikäli asiakas on jättänyt puutteellisen hakemuksen on käsittelijä ollut asiakkaaseen yhteydessä joko puhelimitse tai sähköpostitse. Vahvaa tunnistautumista on hyödynnetty tukihakemuksen yhteydessä. Vaikka palvelu muutoin täyttää tavoitetason, toisen puolesta rekisteröiminen ei kuitenkaan tässä palvelussa ole mahdollista, sillä tuki on henkilökohtainen."/>
    <x v="1089"/>
    <x v="6"/>
    <x v="5"/>
    <s v="Q2/2020"/>
    <s v="Vain elinkeinotoimintaa harjoittaville"/>
    <s v="Ainoastaan asiakkaan tietotaito koskien sähköistä asiointia on voinut muodostua esteeksi, mutta nämä esteet ollaan poistettu henkilökohtaisella palvelulla/neuvonnalla."/>
    <m/>
    <x v="1"/>
    <s v="Uusimaa"/>
    <s v="20 001 - 40 000"/>
  </r>
  <r>
    <s v="Palvelut"/>
    <s v="Plupaus_2021_Rovaniemi (1).xlsx"/>
    <s v="Rovaniemen kaupunki"/>
    <s v="Yrityspalveluseteli"/>
    <s v="Setelillä rahoitetaan yrityksen kehittämistoimenpiteitä."/>
    <x v="1089"/>
    <x v="6"/>
    <x v="5"/>
    <s v="Q4/2020"/>
    <s v="Vain elinkeinotoimintaa harjoittaville"/>
    <m/>
    <m/>
    <x v="1"/>
    <s v="Lappi"/>
    <s v="40 001 - 100 000"/>
  </r>
  <r>
    <s v="Palvelut"/>
    <s v="Plupaus_Teuvan kunta_2020.xlsx"/>
    <s v="Teak Oy"/>
    <s v="Kunnan myöntämä yksinyrittäjäntuki"/>
    <s v="Yksinyrittäjä voi hakea toimintatukea kunnalta"/>
    <x v="1089"/>
    <x v="6"/>
    <x v="5"/>
    <s v="Myöhemmin"/>
    <s v="Vain elinkeinotoimintaa harjoittaville"/>
    <s v="Haku loppuu 30.9.2020. Toteutusta voidaan käyttää jatkossa muissa vastaavissa hauissa, ja se on päivitettävissä tasolle 1.1"/>
    <m/>
    <x v="2"/>
    <s v="Etelä-Pohjanmaa"/>
    <s v="alle 6001"/>
  </r>
  <r>
    <s v="Palvelut"/>
    <s v="Plupaus_2021_Turun kaupunki.xlsx"/>
    <s v="Turun kaupunki"/>
    <s v="Korotettu Turku-lisä"/>
    <s v="Kuntalisä on tuki 3. sektorin toimijoille (järjestöt, yhdistykset ja säätiöt) vaikeasti työllistyvän henkilön palkkaukseen siltä osin kuin palkkatuki ei kata"/>
    <x v="1089"/>
    <x v="6"/>
    <x v="5"/>
    <m/>
    <s v="Vain elinkeinotoimintaa harjoittaville"/>
    <m/>
    <m/>
    <x v="1"/>
    <s v="Varsinais-Suomi"/>
    <s v="yli 100 000"/>
  </r>
  <r>
    <s v="Palvelut"/>
    <s v="Plupaus_Vantaa_2020.xlsx"/>
    <s v="Vantaan kaupunki"/>
    <s v="Vantaan Yksinyrittäjän koronatuen haku"/>
    <s v="Mahdollisuus hakea tukea COVID-19 viruksen johdosta tukea"/>
    <x v="1089"/>
    <x v="6"/>
    <x v="2"/>
    <s v="Q4/2022"/>
    <m/>
    <s v="tilapäinen palvelu"/>
    <m/>
    <x v="1"/>
    <s v="Uusimaa"/>
    <s v="yli 100 000"/>
  </r>
  <r>
    <s v="Palvelut"/>
    <s v="Plupaus_2021_Rovaniemi (1).xlsx"/>
    <s v="Rovaniemen kaupunki"/>
    <s v="Hakemus maanvuokran tai tilavuokran maksujärjestelystä tai huojentamisesta."/>
    <s v="Yritykset voivat hakea kaupungilta huojennusta tai maksujärjestelyjä, jos tila tai maa-ala on vuokrattu kaupungilta."/>
    <x v="1093"/>
    <x v="6"/>
    <x v="2"/>
    <s v="Myöhemmin"/>
    <s v="Vain elinkeinotoimintaa harjoittaville"/>
    <s v="Todennäköisesti tilapäinen palvelu."/>
    <m/>
    <x v="1"/>
    <s v="Lappi"/>
    <s v="40 001 - 100 000"/>
  </r>
  <r>
    <s v="Palvelut"/>
    <s v="Plupaus_ALAVUS_2020.xlsx"/>
    <s v="Alavuden kaupunki"/>
    <s v="Kunnan maaseutuviranomaiselta haettavat kansalliset ja EU-maataloustuet"/>
    <s v="Verkkoasiointipalvelu viljelijöille, jossa voi laatia sähköisen tukihakemuksen ja tarkastella maatilan tukihakemustietoja ja karttakuvia."/>
    <x v="513"/>
    <x v="6"/>
    <x v="6"/>
    <s v="Myöhemmin"/>
    <s v="Myös luonnollisille henkilöille"/>
    <s v="Asiakkaiden puuttuvat digitaidot, puuttuvat tekniikat ja huonot verkkoyhteydet sekä lähettäjän sähköpostin tietoturvapuutteet. Hybridimalli käytössä osassa palveluita (palvelupyyntö sähköpostitse) laskee digiasteen 0,9:ään, osa palveluista asteeltaan 1.1"/>
    <s v="Laki maatalouden tukien toimeenpanosta (192/2013)"/>
    <x v="1"/>
    <s v="Pohjois-Pohjanmaa"/>
    <s v="alle 6001"/>
  </r>
  <r>
    <s v="Palvelut"/>
    <s v="PLupaus_Jämsä_2021.xlsx"/>
    <s v="Jämsän kaupunki"/>
    <s v="Maaseututoimi"/>
    <s v="Lomituspalvelut sähköpostitse (Keuruun yhteistoiminta-alue)"/>
    <x v="513"/>
    <x v="6"/>
    <x v="0"/>
    <s v="Myöhemmin"/>
    <s v="Myös luonnollisille henkilöille"/>
    <m/>
    <s v="Laki maatalouden tukien toimeenpanosta (192/2013)"/>
    <x v="1"/>
    <s v="Keski-Suomi"/>
    <s v="20 001 - 40 000"/>
  </r>
  <r>
    <s v="Palvelut"/>
    <s v="Plupaus_Kankaanpään kaupunki_2020.xlsx"/>
    <s v="Kankaanpään kaupunki"/>
    <s v="Peltotuet"/>
    <s v="Toimija voi hakea tukea peltoviljelyyn. Osa tuista on haettavissa vain paperilla."/>
    <x v="513"/>
    <x v="6"/>
    <x v="0"/>
    <s v="Myöhemmin"/>
    <s v="Myös luonnollisille henkilöille"/>
    <m/>
    <s v="Laki maatalouden tukien toimeenpanosta (192/2013)"/>
    <x v="1"/>
    <s v="Satakunta"/>
    <s v="10 001 - 20 000"/>
  </r>
  <r>
    <s v="Palvelut"/>
    <s v="Plupaus_2021_Laukaan kunta.xlsx"/>
    <s v="Laukaan kunta"/>
    <s v="Maatalousyritysten tukihakemukset"/>
    <s v="Maatalouden tukien haku tapahtunee n.95% sähköisesti. Loppu viidenprosentin osuus toimkittaa paperisen hakemuksen."/>
    <x v="513"/>
    <x v="6"/>
    <x v="2"/>
    <s v="Myöhemmin"/>
    <s v="Vain elinkeinotoimintaa harjoittaville"/>
    <m/>
    <s v="Laki maatalouden tukien toimeenpanosta (192/2013)"/>
    <x v="1"/>
    <s v="Keski-Suomi"/>
    <s v="10 001 - 20 000"/>
  </r>
  <r>
    <s v="Palvelut"/>
    <s v="PLupaus_Pyhäjärvi_2021.xlsx"/>
    <s v="Pyhäjärven kaupunki"/>
    <s v="Maatalousyrittäjien lomituspalvelut"/>
    <m/>
    <x v="513"/>
    <x v="6"/>
    <x v="3"/>
    <s v="Q4/2022"/>
    <s v="Vain elinkeinotoimintaa harjoittaville"/>
    <m/>
    <s v="Laki maatalouden tukien toimeenpanosta (192/2013)"/>
    <x v="1"/>
    <s v="Pohjois-Pohjanmaa"/>
    <s v="alle 6001"/>
  </r>
  <r>
    <s v="Palvelut"/>
    <s v="Plupaus_2021_Rovaniemi (1).xlsx"/>
    <s v="Rovaniemen kaupunki"/>
    <s v="Avustukset maa- ja metsätalouden yrittäjille"/>
    <s v="Peltojen kalkitus ja viljetysteiden sorastus, avustus peltojen salaojittamiseen, maksullinen lomituksen tuki, karjatilan uuden tilan pellon raivaamistuki, karjatilan jatkajan starttiraha."/>
    <x v="513"/>
    <x v="6"/>
    <x v="0"/>
    <s v="Myöhemmin"/>
    <s v="Vain elinkeinotoimintaa harjoittaville"/>
    <s v="Rovaniemen kaupunki ostaa palveluita Tervolan kunnalta ja tämä sähköinen palvelu on Tervolan kunnan vastuulla."/>
    <s v="Laki maatalouden tukien toimeenpanosta (192/2013)"/>
    <x v="1"/>
    <s v="Lappi"/>
    <s v="40 001 - 100 000"/>
  </r>
  <r>
    <s v="Palvelut"/>
    <s v="Plupaus_2021_Rovaniemi (1).xlsx"/>
    <s v="Rovaniemen kaupunki"/>
    <s v="Palveluntarjoajien välittäminä toteutettavat kehittämistuet"/>
    <s v="Kehittämispalvelut ja kotieläintilojen tuotantoseuranta/ProAgria Lappi ry, jalostussuunnitelmat/Faba Jalostus Oy, tuotantoeläinten eläinlääkäripalveluiden tuki/kaupungin eläinlääkärit, metsäsuunnitelmat/Rovaniemen metsänhoitoyhdistys ry"/>
    <x v="513"/>
    <x v="6"/>
    <x v="0"/>
    <s v="Myöhemmin"/>
    <s v="Vain elinkeinotoimintaa harjoittaville"/>
    <m/>
    <s v="Laki maatalouden tukien toimeenpanosta (192/2013)"/>
    <x v="1"/>
    <s v="Lappi"/>
    <s v="40 001 - 100 000"/>
  </r>
  <r>
    <s v="Palvelut"/>
    <s v="Plupaus_2021_Rovaniemi (1).xlsx"/>
    <s v="Rovaniemen kaupunki"/>
    <s v="Maaseutuyritysseteli"/>
    <s v="Maaseudulla toimivan yrityksen kehittämiseen, investointeihin ja markkinointiin."/>
    <x v="513"/>
    <x v="6"/>
    <x v="2"/>
    <s v="Myöhemmin"/>
    <s v="Vain elinkeinotoimintaa harjoittaville"/>
    <m/>
    <s v="Laki maatalouden tukien toimeenpanosta (192/2013)"/>
    <x v="1"/>
    <s v="Lappi"/>
    <s v="40 001 - 100 000"/>
  </r>
  <r>
    <s v="Palvelut"/>
    <s v="PLupaus_Vaasa_2021.xlsx"/>
    <s v="Vaasan kaupunki"/>
    <s v="Maaseututuet"/>
    <s v="Vipu on viljelijöiden verkkoasiointipalvelu"/>
    <x v="513"/>
    <x v="6"/>
    <x v="5"/>
    <m/>
    <s v="Vain elinkeinotoimintaa harjoittaville"/>
    <m/>
    <s v="Laki maatalouden tukien toimeenpanosta (192/2013)"/>
    <x v="1"/>
    <s v="Pohjanmaa"/>
    <s v="40 001 - 100 000"/>
  </r>
  <r>
    <s v="Palvelut"/>
    <s v="PLupaus_Helsinginkaupunki_2021.xlsx"/>
    <s v="Helsingin kaupunki"/>
    <s v="Palkkatuki"/>
    <s v="Palkkatuki on työttömän työnhakijan työllistymisen edistämiseksi tarkoitettu tuki, joka voidaan myöntää työnantajalle palkkauskustannuksiin. Palkkatuetun työn tarkoituksena on parantaa työttömän työnhakijan ammatillista osaamista ja edistää työllistymistä avoimille työmarkkinoille. Työ- ja elinkeinoministeriö hallinnoi järjestelmää, jota myös kaupunki käyttää, koska työllisyyden kuntakokeilun myötä näitä tehtäviä on siirretty myös kunnille."/>
    <x v="1094"/>
    <x v="6"/>
    <x v="5"/>
    <m/>
    <s v="Myös luonnollisille henkilöille"/>
    <s v="Huom! Luonnollinen henkilö voi hakea palkkatukea silloin, kun hän toimii työnantajana, mutta hakemusta ei tällöin voi tehdä sähköisesti. Tukea ei ole rajattu vain elinkeinonharjoittajille, vaan myös esim. yhdistykset voivat hakea."/>
    <s v="Laki työllisyyden edistämisen kuntakokeilusta 1269/2020"/>
    <x v="1"/>
    <s v="Uusimaa"/>
    <s v="yli 100 000"/>
  </r>
  <r>
    <s v="Palvelut"/>
    <s v="Plupaus_ALAVUS_2020.xlsx"/>
    <s v="Alavuden kaupunki"/>
    <s v="Avustukset yhdistyksille ja yhteisöille"/>
    <s v="Yhdistykset ja yhteisöt voivat hakea avustuksia kaupunginhallitukselta. Avustuksia voidaan myöntää toimintaan tai tapahtumien järjestämiseen."/>
    <x v="1095"/>
    <x v="6"/>
    <x v="1"/>
    <m/>
    <s v="Myös luonnollisille henkilöille"/>
    <m/>
    <m/>
    <x v="1"/>
    <s v="Pohjois-Pohjanmaa"/>
    <s v="alle 6001"/>
  </r>
  <r>
    <s v="Palvelut"/>
    <s v="PLupaus_Helsinginkaupunki_2021.xlsx"/>
    <s v="Helsingin kaupunki"/>
    <s v="Kasvatus ja koulutus, avustukset järjestöille, jotka tarjoavat harrastustoimintaa varhaiskasvatuksen palvelujen ulkopuolelle jääville alle kouluikäisille lapsille"/>
    <s v="Kasvatus- ja koulutuslautakunta myöntää avustuksia helsinkiläisille järjestöille, varhaiskasvatuspalvelujen ulkopuolella olevien alle kouluikäisten lasten arkisin päiväaikaan (klo 8-17) tapahtuvan harrastustoimintaan. Hakuaika on vuosittain tammikuussa."/>
    <x v="1095"/>
    <x v="6"/>
    <x v="4"/>
    <m/>
    <s v="Vain elinkeinotoimintaa harjoittaville"/>
    <m/>
    <m/>
    <x v="1"/>
    <s v="Uusimaa"/>
    <s v="yli 100 000"/>
  </r>
  <r>
    <s v="Palvelut"/>
    <s v="PLupaus_Helsinginkaupunki_2021.xlsx"/>
    <s v="Helsingin kaupunki"/>
    <s v="Kasvatus ja koulutus, toiminta-avustushakemus koululaisten iltapäivätoiminnan järjestäjille"/>
    <s v="Järjestöt, seurakunnat, säätiöt, yhteisöt ja yksityiset palveluntuottajat voivat hakea iltapäivätoiminnan toiminta-avustusta. Avustus kohdentuu Helsingissä koulua käyvien 1-2 lk:n ja kaikkien vuosiluokkien erityisopetuksessa olevien oppilaiden perusopetuslain mukaisen iltapäivätoiminnan järjestämiseen."/>
    <x v="1095"/>
    <x v="6"/>
    <x v="4"/>
    <m/>
    <s v="Vain elinkeinotoimintaa harjoittaville"/>
    <m/>
    <m/>
    <x v="1"/>
    <s v="Uusimaa"/>
    <s v="yli 100 000"/>
  </r>
  <r>
    <s v="Palvelut"/>
    <s v="Plupaus_2021_Huittisten kaupunki.xlsx"/>
    <s v="Huittisten kaupunki"/>
    <s v="Yhdistysten avustukset"/>
    <s v="Yhdistysten liikunta- ja kulttuuriavustusten hakeminen tapahtuu sähköisen avustusverkon kautta."/>
    <x v="1095"/>
    <x v="6"/>
    <x v="6"/>
    <m/>
    <s v="Vain elinkeinotoimintaa harjoittaville"/>
    <m/>
    <m/>
    <x v="1"/>
    <s v="Satakunta"/>
    <s v="10 001 - 20 000"/>
  </r>
  <r>
    <s v="Palvelut"/>
    <s v="Plupaus_2021_Jyväskylän kaupunki_2021.xlsx"/>
    <s v="Jyväskylän kaupunki"/>
    <s v="SIV - Kansalaistoiminnan avustukset"/>
    <s v="Sivistystoimelta haettavat kansalaistoiminnan avustukset"/>
    <x v="1095"/>
    <x v="6"/>
    <x v="5"/>
    <m/>
    <s v="Myös luonnollisille henkilöille"/>
    <m/>
    <m/>
    <x v="1"/>
    <s v="Keski-Suomi"/>
    <s v="yli 100 000"/>
  </r>
  <r>
    <s v="Palvelut"/>
    <s v="Plupaus_2021_Jyväskylän kaupunki_2021.xlsx"/>
    <s v="Jyväskylän kaupunki"/>
    <s v="SIV - Kulttuuriavustukset"/>
    <s v="Sivistystoimelta haettavat kulttuuritoiminnan avustukset"/>
    <x v="1095"/>
    <x v="6"/>
    <x v="5"/>
    <m/>
    <s v="Myös luonnollisille henkilöille"/>
    <m/>
    <m/>
    <x v="1"/>
    <s v="Keski-Suomi"/>
    <s v="yli 100 000"/>
  </r>
  <r>
    <s v="Palvelut"/>
    <s v="Plupaus_2021_Jyväskylän kaupunki_2021.xlsx"/>
    <s v="Jyväskylän kaupunki"/>
    <s v="SIV - Liikunta-avustukset"/>
    <s v="Sivistystoimelta haettavat liikuntatoiminnan avustukset"/>
    <x v="1095"/>
    <x v="6"/>
    <x v="5"/>
    <m/>
    <s v="Myös luonnollisille henkilöille"/>
    <m/>
    <m/>
    <x v="1"/>
    <s v="Keski-Suomi"/>
    <s v="yli 100 000"/>
  </r>
  <r>
    <s v="Palvelut"/>
    <s v="Plupaus_2021_Jyväskylän kaupunki_2021.xlsx"/>
    <s v="Jyväskylän kaupunki"/>
    <s v="SIV - Nuorisoavustukset"/>
    <s v="Sivistystoimelta haettavat nuorisoavustukset"/>
    <x v="1095"/>
    <x v="6"/>
    <x v="5"/>
    <m/>
    <s v="Myös luonnollisille henkilöille"/>
    <m/>
    <m/>
    <x v="1"/>
    <s v="Keski-Suomi"/>
    <s v="yli 100 000"/>
  </r>
  <r>
    <s v="Palvelut"/>
    <s v="Plupaus_KOLARIN Kunta_2020.xlsx"/>
    <s v="Kolarin kunta"/>
    <s v="Yhteisöavustukset"/>
    <s v="Kolmannen sektorin toimijat voivat hakea yhteisöavustuksia lomakkeella, joka täytetään sähköisesti, mutta toimitetaan (vielä) kuntaan postitse tai muutoin."/>
    <x v="1095"/>
    <x v="6"/>
    <x v="0"/>
    <m/>
    <s v="Myös luonnollisille henkilöille"/>
    <m/>
    <m/>
    <x v="1"/>
    <s v="Lappi"/>
    <s v="alle 6001"/>
  </r>
  <r>
    <s v="Palvelut"/>
    <s v="Plupaus_Kuopio_2021.xlsx"/>
    <s v="Kuopion kaupunki"/>
    <s v="Kulttuuriin liittyvän kansalaistoiminnan tuki ja avustukset"/>
    <s v="Kuopiolaiset kulttuurijärjestöt ja -toimijat voivat hakea avustusta toimintaansa Kuopion kaupungilta."/>
    <x v="1095"/>
    <x v="6"/>
    <x v="3"/>
    <s v="Q4/2022"/>
    <s v="Myös luonnollisille henkilöille"/>
    <m/>
    <m/>
    <x v="1"/>
    <s v="Pohjois-Savo"/>
    <s v="yli 100 000"/>
  </r>
  <r>
    <s v="Palvelut"/>
    <s v="Plupaus_Kuopio_2021.xlsx"/>
    <s v="Kuopion kaupunki"/>
    <s v="Nuorisoyhdistysten ja nuorisoryhmien tuki ja avustukset"/>
    <s v="Kuopiolaiset nuorisojärjestöt voivat hakea avustusta toimintaansa Kuopion kaupungilta."/>
    <x v="1095"/>
    <x v="6"/>
    <x v="3"/>
    <s v="Q4/2022"/>
    <s v="Myös luonnollisille henkilöille"/>
    <m/>
    <s v="Nuorisolaki (1285/2016)"/>
    <x v="1"/>
    <s v="Pohjois-Savo"/>
    <s v="yli 100 000"/>
  </r>
  <r>
    <s v="Palvelut"/>
    <s v="Plupaus_Kuopio_2021.xlsx"/>
    <s v="Kuopion kaupunki"/>
    <s v="Liikunnan kansalaistoiminnan tuki ja avustukset"/>
    <s v="Kuopiolaiset liikuntaseurat voivat hakea avustusta toimintaansa Kuopion kaupungilta."/>
    <x v="1095"/>
    <x v="6"/>
    <x v="5"/>
    <m/>
    <s v="Myös luonnollisille henkilöille"/>
    <s v="Käyttäjien pyynnöstä kaupunkitasolla käyttömahdollisuuksia helpotettu ja poistettu vahvan tunnistautumisen edellytys"/>
    <s v="Liikuntalaki (390/2015)"/>
    <x v="1"/>
    <s v="Pohjois-Savo"/>
    <s v="yli 100 000"/>
  </r>
  <r>
    <s v="Palvelut"/>
    <s v="Plupaus_2021_Lieksan kaupunki.xlsx"/>
    <s v="Lieksan kaupunki"/>
    <s v="Avustukset yhdistyksille"/>
    <m/>
    <x v="1095"/>
    <x v="6"/>
    <x v="5"/>
    <m/>
    <s v="Myös luonnollisille henkilöille"/>
    <m/>
    <m/>
    <x v="1"/>
    <s v="Pohjois-Karjala"/>
    <s v="10 001 - 20 000"/>
  </r>
  <r>
    <s v="Palvelut"/>
    <s v="Plupaus_2021_Oulun kaupunki.xlsx"/>
    <s v="Oulun kaupunki"/>
    <s v="Kuntouttavan työtoiminnan tuki yhteistyökumppaneille"/>
    <s v="Yhteistyökumppani, eli avustuksen hakija hakee avustusta sähköisellä verkkolomakkeella hyödyntäen vahvaa tunnistusta. Hakemus esitäytetään oukatypa -järjestelmästä noudetuilla tiedoilla, jota yhteistyökumppani käyttää kuntouttavan työtoiminnan asiakkaiden työajanseurannassa."/>
    <x v="1095"/>
    <x v="6"/>
    <x v="5"/>
    <m/>
    <m/>
    <m/>
    <m/>
    <x v="1"/>
    <s v="Pohjois-Pohjanmaa"/>
    <s v="yli 100 000"/>
  </r>
  <r>
    <s v="Palvelut"/>
    <s v="Plupaus_2021_Oulun kaupunki.xlsx"/>
    <s v="Oulun kaupunki"/>
    <s v="Avustukset yhdistyksille ja yhteisöille"/>
    <s v="Yhdistykset ja yhteisöt voivat hakea avustuksia kunnanhallitukselta. Avustuksia voidaan myöntää toimintaan tai tapahtumien järjestämiseen."/>
    <x v="1095"/>
    <x v="6"/>
    <x v="2"/>
    <s v="Q4/2020"/>
    <s v="Vain elinkeinotoimintaa harjoittaville"/>
    <s v="Oulun kaupungissa on käynnissä vaiheittainen eAsiointi-ratkaisun käyttöönotto eri palveluihin ja viranomaisasiointiin. Avustushakemusprosessin digitalisointi on yksi keskeisistä kehittämistoimista."/>
    <m/>
    <x v="1"/>
    <s v="Pohjois-Pohjanmaa"/>
    <s v="yli 100 000"/>
  </r>
  <r>
    <s v="Palvelut"/>
    <s v="Plupaus_2021_Pielaveden kunta.xlsx"/>
    <s v="Pielaveden kunta"/>
    <s v="Avustukset yhteisöille ja järjestöille"/>
    <s v="Yhdistykset ja yhteisöt voivat hakea yleisavustuksia ja kohdeavustuksia kunnasta. Avustuksia voidaan myöntää toimintaan tai tapahtumien järjestämiseen."/>
    <x v="1095"/>
    <x v="6"/>
    <x v="2"/>
    <s v="Myöhemmin"/>
    <s v="Vain elinkeinotoimintaa harjoittaville"/>
    <s v="Ohjelmistotoimittajasta johtuvat syyt: rekisteriperusteinen toisen puolesta asioinnin mahdollisuus puuttuu."/>
    <m/>
    <x v="1"/>
    <s v="Pohjois-Savo"/>
    <s v="alle 6001"/>
  </r>
  <r>
    <s v="Palvelut"/>
    <s v="PLupaus_Porvoonkaupunki_2021.xlsx"/>
    <s v="Porvoon kaupunki"/>
    <s v="Avustukset yhdistyksille ja yhteisöille"/>
    <s v="Avustus konsepti hyödynnettävissä kaikilla toimialoilla. Yhdistykset ja yhteisöt voivat hakea avustuksia. Avustuksia voidaan myöntää toimintaan tai tapahtumien järjestämiseen."/>
    <x v="1095"/>
    <x v="6"/>
    <x v="1"/>
    <m/>
    <s v="Myös luonnollisille henkilöille"/>
    <s v="Avustukset konseptoitu, toimintamallia hyödynnetään eri avustuslajien välillä"/>
    <m/>
    <x v="1"/>
    <s v="Uusimaa"/>
    <s v="40 001 - 100 000"/>
  </r>
  <r>
    <s v="Palvelut"/>
    <s v="Plupaus_2021_Rovaniemi (1).xlsx"/>
    <s v="Rovaniemen kaupunki"/>
    <s v="Avustukset asukas- ja kyläyhdistyksille sekä osakaskunnille"/>
    <s v="Toiminta-, vuokra- ja kehittämistuki rekisteröidyille yhdistyksille."/>
    <x v="1095"/>
    <x v="6"/>
    <x v="0"/>
    <s v="Myöhemmin"/>
    <s v="Vain elinkeinotoimintaa harjoittaville"/>
    <s v="Tietoliikenteen puutteet ja toimimattomuus sekä hakijoiden käytöstä puuttuvat laitteet."/>
    <m/>
    <x v="1"/>
    <s v="Lappi"/>
    <s v="40 001 - 100 000"/>
  </r>
  <r>
    <s v="Palvelut"/>
    <s v="Plupaus_2021_Rovaniemi (1).xlsx"/>
    <s v="Rovaniemen kaupunki"/>
    <s v="Avustukset yhteisöille"/>
    <s v="Kumppanuussopimuksiin perustuvat avustukset."/>
    <x v="1095"/>
    <x v="6"/>
    <x v="2"/>
    <s v="Myöhemmin"/>
    <s v="Vain elinkeinotoimintaa harjoittaville"/>
    <m/>
    <m/>
    <x v="1"/>
    <s v="Lappi"/>
    <s v="40 001 - 100 000"/>
  </r>
  <r>
    <s v="Palvelut"/>
    <s v="Plupaus_Tampereen_kaupunki_2020.xlsx"/>
    <s v="Tampereen kaupunki"/>
    <s v="Avustusten ja tukien myöntäminen"/>
    <s v="www.tukialusta.fi, neuvontapalvelu (puhelin ja chatbot), starttiraha"/>
    <x v="1095"/>
    <x v="6"/>
    <x v="5"/>
    <s v="Q1/2022"/>
    <s v="Vain elinkeinotoimintaa harjoittaville"/>
    <m/>
    <m/>
    <x v="1"/>
    <s v="Pirkanmaa"/>
    <s v="yli 100 000"/>
  </r>
  <r>
    <s v="Palvelut"/>
    <s v="Plupaus_Teuvan kunta_2020.xlsx"/>
    <s v="Teak Oy"/>
    <s v="Avustukset yhdistyksille ja yhteisöille"/>
    <s v="Yhdistykset ja yhteisöt voivat hakea avustuksia kunnanhallitukselta. Avustuksia voidaan myöntää toimintaan tai tapahtumien järjestämiseen."/>
    <x v="1095"/>
    <x v="6"/>
    <x v="0"/>
    <s v="Myöhemmin"/>
    <s v="Myös luonnollisille henkilöille"/>
    <m/>
    <m/>
    <x v="2"/>
    <s v="Etelä-Pohjanmaa"/>
    <s v="alle 6001"/>
  </r>
  <r>
    <s v="Palvelut"/>
    <s v="Plupaus_2021_Turun kaupunki.xlsx"/>
    <s v="Turun kaupunki"/>
    <s v="Avustukset yhdistyksille ja yhteisöille"/>
    <s v="Yhdistykset ja yhteisöt voivat hakea avustuksia kunnanhallitukselta. Avustuksia voidaan myöntää toimintaan tai tapahtumien järjestämiseen."/>
    <x v="1095"/>
    <x v="6"/>
    <x v="5"/>
    <m/>
    <s v="Myös luonnollisille henkilöille"/>
    <m/>
    <m/>
    <x v="1"/>
    <s v="Varsinais-Suomi"/>
    <s v="yli 100 000"/>
  </r>
  <r>
    <s v="Palvelut"/>
    <s v="PLupaus_Tuusulan-Elinvoima-asuminen-ja-kehittaminen-palveluyksikkö_2020.xlsx"/>
    <s v="Tuusulan Elinvoima, asuminen ja kehittäminen -palveluyksikkö"/>
    <s v="Avustuksien hakeminen"/>
    <s v="Avustuksien hakeminen, käsittely ja oikaisuvaatimuksen tekeminen"/>
    <x v="1095"/>
    <x v="6"/>
    <x v="1"/>
    <m/>
    <s v="Vain elinkeinotoimintaa harjoittaville"/>
    <m/>
    <m/>
    <x v="1"/>
    <s v="Uusimaa"/>
    <s v="20 001 - 40 000"/>
  </r>
  <r>
    <s v="Palvelut"/>
    <s v="Plupaus_Vantaa_2020.xlsx"/>
    <s v="Vantaan kaupunki"/>
    <s v="Vantaan hyvinvoinnin ja terveyden edistämisen avustukset"/>
    <s v="Vantaan avustushakemukset Oma Vantaa -palvelussa osoitteessa asiointi.vantaa.fi"/>
    <x v="1095"/>
    <x v="6"/>
    <x v="1"/>
    <s v="Q1/2022"/>
    <m/>
    <s v="Saavutettavuuden huomiointi kesken, ratkaisun tiekartta tekeillä"/>
    <m/>
    <x v="1"/>
    <s v="Uusimaa"/>
    <s v="yli 100 000"/>
  </r>
  <r>
    <s v="Palvelut"/>
    <s v="Plupaus_Vantaa_2020.xlsx"/>
    <s v="Vantaan kaupunki"/>
    <s v="Vantaan kulttuuriavustukset"/>
    <s v="Vantaan avustushakemukset Oma Vantaa -palvelussa osoitteessa asiointi.vantaa.fi"/>
    <x v="1095"/>
    <x v="6"/>
    <x v="1"/>
    <s v="Q1/2022"/>
    <s v="Myös luonnollisille henkilöille"/>
    <s v="Saavutettavuuden huomiointi kesken, ratkaisun tiekartta tekeillä"/>
    <m/>
    <x v="1"/>
    <s v="Uusimaa"/>
    <s v="yli 100 000"/>
  </r>
  <r>
    <s v="Palvelut"/>
    <s v="Plupaus_Vantaa_2020.xlsx"/>
    <s v="Vantaan kaupunki"/>
    <s v="Vantaan liikunta-avustukset"/>
    <s v="Vantaan avustushakemukset Oma Vantaa -palvelussa osoitteessa asiointi.vantaa.fi"/>
    <x v="1095"/>
    <x v="6"/>
    <x v="1"/>
    <s v="Q1/2022"/>
    <s v="Myös luonnollisille henkilöille"/>
    <s v="Saavutettavuuden huomiointi kesken, ratkaisun tiekartta tekeillä"/>
    <m/>
    <x v="1"/>
    <s v="Uusimaa"/>
    <s v="yli 100 000"/>
  </r>
  <r>
    <s v="Palvelut"/>
    <s v="Plupaus_Vantaa_2020.xlsx"/>
    <s v="Vantaan kaupunki"/>
    <s v="Vantaan nuorisoavustukset"/>
    <s v="Vantaan avustushakemukset Oma Vantaa -palvelussa osoitteessa asiointi.vantaa.fi"/>
    <x v="1095"/>
    <x v="6"/>
    <x v="1"/>
    <s v="Q1/2022"/>
    <m/>
    <s v="Saavutettavuuden huomiointi kesken, ratkaisun tiekartta tekeillä"/>
    <m/>
    <x v="1"/>
    <s v="Uusimaa"/>
    <s v="yli 100 000"/>
  </r>
  <r>
    <s v="Palvelut"/>
    <s v="Plupaus_Vantaa_2020.xlsx"/>
    <s v="Vantaan kaupunki"/>
    <s v="Vantaan paikallisen kansalaistoiminnan avustukset"/>
    <s v="Vantaan avustushakemukset Oma Vantaa -palvelussa osoitteessa asiointi.vantaa.fi"/>
    <x v="1095"/>
    <x v="6"/>
    <x v="1"/>
    <s v="Q1/2022"/>
    <m/>
    <s v="Saavutettavuuden huomiointi kesken, ratkaisun tiekartta tekeillä"/>
    <m/>
    <x v="1"/>
    <s v="Uusimaa"/>
    <s v="yli 100 000"/>
  </r>
  <r>
    <s v="Palvelut"/>
    <s v="Plupaus_ALAVUS_2020.xlsx"/>
    <s v="Alavuden kaupunki"/>
    <s v="Kesätyöllistämistuki"/>
    <s v="Kaupungin kesätyöllistämistuki yrityksille ja yhteisöille alavutelaisen nuoren työllistämiseen."/>
    <x v="1096"/>
    <x v="6"/>
    <x v="1"/>
    <m/>
    <m/>
    <m/>
    <s v="Työttömyysturvalaki (1290/2002)"/>
    <x v="1"/>
    <s v="Pohjois-Pohjanmaa"/>
    <s v="alle 6001"/>
  </r>
  <r>
    <s v="Palvelut"/>
    <s v="PLupaus_Helsinginkaupunki_2021.xlsx"/>
    <s v="Helsingin kaupunki"/>
    <s v="Kaupunginkanslia, työllisyysavustus"/>
    <s v="Työllisyysavustusta voivat hakea vähintään vuoden toimineet rekisteröidyt yhdistykset ja säätiöt, joiden toiminta edistää työttömien helsinkiläisten työllistymismahdollisuuksia."/>
    <x v="1096"/>
    <x v="6"/>
    <x v="5"/>
    <m/>
    <s v="Vain elinkeinotoimintaa harjoittaville"/>
    <s v="HUOM! Palvelun kohderyhmä on rekisteröidyt yhdistykset (ry) tai säätiöt. Ei ole lakisääteistä toimintaa."/>
    <s v="Työttömyysturvalaki (1290/2002)"/>
    <x v="1"/>
    <s v="Uusimaa"/>
    <s v="yli 100 000"/>
  </r>
  <r>
    <s v="Palvelut"/>
    <s v="Plupaus_2021_Jyväskylän kaupunki_2021.xlsx"/>
    <s v="Jyväskylän kaupunki"/>
    <s v="ELTY - Kuntalisä"/>
    <s v="Palkkatuki yrityksille ja yhdistyksille tukemaan työttömän työllistämistä"/>
    <x v="1096"/>
    <x v="6"/>
    <x v="5"/>
    <m/>
    <s v="Vain elinkeinotoimintaa harjoittaville"/>
    <m/>
    <s v="Työttömyysturvalaki (1290/2002)"/>
    <x v="1"/>
    <s v="Keski-Suomi"/>
    <s v="yli 100 000"/>
  </r>
  <r>
    <s v="Palvelut"/>
    <s v="Plupaus_2021_Jyväskylän kaupunki_2021.xlsx"/>
    <s v="Jyväskylän kaupunki"/>
    <s v="ELTY - Lisäpalkkatuki työnantajille"/>
    <s v="Voidaan myöntää yritykselle kuntalaisen työllistämisestä"/>
    <x v="1096"/>
    <x v="6"/>
    <x v="5"/>
    <m/>
    <s v="Vain elinkeinotoimintaa harjoittaville"/>
    <m/>
    <s v="Työttömyysturvalaki (1290/2002)"/>
    <x v="1"/>
    <s v="Keski-Suomi"/>
    <s v="yli 100 000"/>
  </r>
  <r>
    <s v="Palvelut"/>
    <s v="Plupaus_Kankaanpään kaupunki_2020.xlsx"/>
    <s v="Kankaanpään kaupunki"/>
    <s v="Kesätyötuki yrityksille"/>
    <s v="Kaupungin avustus yrityksille/yhteisöille, jotka työllistävät paikkakuntalaisen nuoren kesätyösuhteeseen"/>
    <x v="1096"/>
    <x v="6"/>
    <x v="0"/>
    <s v="Myöhemmin"/>
    <s v="Vain elinkeinotoimintaa harjoittaville"/>
    <s v="Tällä hetkellä kesätyötuki ei ole ollut käytössä kaupungin säästötoimien vuoksi. Jos palautuu, sitten digitalisoitavissa. Viimeksi ollut lomake nettisivuilta ladaten ja palautus paperisena tai sähköpostilla. Voisi olla vahva tunnistautuminen, sähköinen lomake ja käsittely. Viestintä ja päätöstiedot turvatuin viestikanavin, koska henkilötietojen käsittelyä sisältäviä."/>
    <s v="Työttömyysturvalaki (1290/2002)"/>
    <x v="1"/>
    <s v="Satakunta"/>
    <s v="10 001 - 20 000"/>
  </r>
  <r>
    <s v="Palvelut"/>
    <s v="Plupaus_Keravan kaupunki elinkeinopalvelut_2020 (1).xlsx"/>
    <s v="Keravan kaupunki"/>
    <s v="Kesätyösetelituki työnantajille"/>
    <s v="Kun palkkaa 17-29 vuotiaan nuoren, saa tukea nuoren palkkakustannuksiin."/>
    <x v="1096"/>
    <x v="6"/>
    <x v="2"/>
    <s v="Myöhemmin"/>
    <s v="Vain elinkeinotoimintaa harjoittaville"/>
    <s v="Tuen hakulomakkeet nettisivuilla, palautus elinkeinopalveluihin sähköpostitse tai postitse. Ei voida 100% digitalisoida."/>
    <s v="Työttömyysturvalaki (1290/2002)"/>
    <x v="1"/>
    <s v="Uusimaa"/>
    <s v="20 001 - 40 000"/>
  </r>
  <r>
    <s v="Palvelut"/>
    <s v="Plupaus_Naantalinkaupunki_2020.xlsx"/>
    <s v="Naantalin kaupunki"/>
    <s v="Kesätyöseteli"/>
    <s v="Nuorten palkkaamiseen"/>
    <x v="1096"/>
    <x v="6"/>
    <x v="6"/>
    <s v="Myöhemmin"/>
    <s v="Vain elinkeinotoimintaa harjoittaville"/>
    <s v="Taloudelliset ja henkilöresurssit"/>
    <s v="Työttömyysturvalaki (1290/2002)"/>
    <x v="1"/>
    <s v="Varsinais-Suomi"/>
    <s v="10 001 - 20 000"/>
  </r>
  <r>
    <s v="Palvelut"/>
    <s v="Plupaus_2021_Oulun kaupunki.xlsx"/>
    <s v="Oulun kaupunki"/>
    <s v="Kuntalisä yrityksille ja yhdistyksille"/>
    <s v="Kuntalisä on rahallinen tuki, jolla korvataan työnantajalle osa oululaisen työttömän työnhakijan palkkakustannuksista. Sitä voidaan myöntää myös oppisopimustyösuhteeseen, jonka tavoite on ammattillinen tutkinto tai osatutkinto. Kuntalisän myöntämisen edellytyksenä on työttömälle työnhakijalle myönnetty palkkatuki, tukien myöntämisperusteet vahvistetaan vuosittain."/>
    <x v="1096"/>
    <x v="6"/>
    <x v="2"/>
    <s v="Q1/2022"/>
    <s v="Vain elinkeinotoimintaa harjoittaville"/>
    <s v="Palvelua ollaan rakentamassa osana yhteistä Oulun kaupungin eAsiointi -palveluun siirtymistä."/>
    <s v="Työttömyysturvalaki (1290/2002)"/>
    <x v="1"/>
    <s v="Pohjois-Pohjanmaa"/>
    <s v="yli 100 000"/>
  </r>
  <r>
    <s v="Palvelut"/>
    <s v="Plupaus_2021_Oulun kaupunki.xlsx"/>
    <s v="Oulun kaupunki"/>
    <s v="Kesätyösetelituki työnantajille"/>
    <s v="Kesätyösetelillä voi palkata oululaisen 15–17-vuotiaan nuoren töihin kesäkaudella. Tuemme työnantajaa kesätyösetelinuoren palkkakustannuksissaa. Kesätyösetelillä voi työllistää yritykset ja kolmannen sektorin toimijat, jotka toimivat Oulun kaupunkiseudulla."/>
    <x v="1096"/>
    <x v="6"/>
    <x v="5"/>
    <m/>
    <s v="Vain elinkeinotoimintaa harjoittaville"/>
    <m/>
    <s v="Työttömyysturvalaki (1290/2002)"/>
    <x v="1"/>
    <s v="Pohjois-Pohjanmaa"/>
    <s v="yli 100 000"/>
  </r>
  <r>
    <s v="Palvelut"/>
    <s v="Plupaus_2021_Paltamon kunta.xlsx"/>
    <s v="Paltamon kunta"/>
    <s v="Kesätyösetelin haku"/>
    <s v="Kunta tukee kesätyön antanutta yritystä/yhdistystä 300 eurolla"/>
    <x v="1096"/>
    <x v="6"/>
    <x v="5"/>
    <s v="Myöhemmin"/>
    <s v="Vain elinkeinotoimintaa harjoittaville"/>
    <s v="resurssit"/>
    <s v="Työttömyysturvalaki (1290/2002)"/>
    <x v="1"/>
    <s v="Kainuu"/>
    <s v="alle 6001"/>
  </r>
  <r>
    <s v="Palvelut"/>
    <s v="PLupaus_Porvoonkaupunki_2021.xlsx"/>
    <s v="Porvoon kaupunki"/>
    <s v="Kesätyöseteli työnantajille eli kesätyöllistämistuki"/>
    <s v="Kaupungin kesätyöllistämistuki yrityksille ja yhteisöille porvoolaisen nuoren työllistämiseen. Kun palkkaat 15-17 -vuotiaan nuoren kesätöihin, saat tukea nuoren palkkakustannuksiin."/>
    <x v="1096"/>
    <x v="6"/>
    <x v="0"/>
    <s v="Q4/2022"/>
    <s v="Vain elinkeinotoimintaa harjoittaville"/>
    <s v="Resurssivaje"/>
    <s v="Työttömyysturvalaki (1290/2002)"/>
    <x v="1"/>
    <s v="Uusimaa"/>
    <s v="40 001 - 100 000"/>
  </r>
  <r>
    <s v="Palvelut"/>
    <s v="Plupaus_Rautalampi_2020.xlsx"/>
    <s v="Rautalammin kunta"/>
    <s v="Kesätyötuki"/>
    <s v="Kesätyöllistämisen tukeminen, tukea maksetaan paikallisen nuoren työllistämisestä paikallisille yrityksille tai yhteisöille sekä yksityishenkilöille."/>
    <x v="1096"/>
    <x v="6"/>
    <x v="0"/>
    <s v="Q4/2021"/>
    <s v="Myös luonnollisille henkilöille"/>
    <m/>
    <s v="Työttömyysturvalaki (1290/2002)"/>
    <x v="1"/>
    <s v="Pohjois-Savo"/>
    <s v="alle 6001"/>
  </r>
  <r>
    <s v="Palvelut"/>
    <s v="Plupaus_2021_Rovaniemi (1).xlsx"/>
    <s v="Rovaniemen kaupunki"/>
    <s v="Kuntalisä"/>
    <s v="Kun 3. sektorin toimija palkkaa työttömän palkkatuettuun työsuhteeseen tai oppisopimustyösuhteeseen, voi hakea kuntalisää työntekijän palkkakustannuksiin."/>
    <x v="1096"/>
    <x v="6"/>
    <x v="0"/>
    <s v="Myöhemmin"/>
    <s v="Vain elinkeinotoimintaa harjoittaville"/>
    <s v="Edellyttää sähköisen allekirjoituksen"/>
    <s v="Työttömyysturvalaki (1290/2002)"/>
    <x v="1"/>
    <s v="Lappi"/>
    <s v="40 001 - 100 000"/>
  </r>
  <r>
    <s v="Palvelut"/>
    <s v="Plupaus_2021_Rovaniemi (1).xlsx"/>
    <s v="Rovaniemen kaupunki"/>
    <s v="Kesätyöseteli työnantajille"/>
    <s v="Kaupunki myöntää tukea kesätyöllistettävien nuorten palkkauskustannuksiin kun yritys,yhdistys, säätiö tai seurakunta palkkaa nuoren (16-vuotta täyttävistä 18 vuotiaille) kesätöihin"/>
    <x v="1096"/>
    <x v="6"/>
    <x v="3"/>
    <s v="Myöhemmin"/>
    <s v="Vain elinkeinotoimintaa harjoittaville"/>
    <m/>
    <s v="Työttömyysturvalaki (1290/2002)"/>
    <x v="1"/>
    <s v="Lappi"/>
    <s v="40 001 - 100 000"/>
  </r>
  <r>
    <s v="Palvelut"/>
    <s v="Plupaus_Tampereen_kaupunki_2020.xlsx"/>
    <s v="Tampereen kaupunki"/>
    <s v="Rekrytoinnin taloudelliset tuet"/>
    <s v="Rekrylisä- ja palkkio työnantajalle rekrytoinnin tueksi (e-lomake), Tulossa palkkatukipäätökset (oma-asiointi/ ura) sekä palkkatukimatching palvelu oma-asioinnissa"/>
    <x v="1096"/>
    <x v="6"/>
    <x v="6"/>
    <s v="Q1/2021"/>
    <s v="Vain elinkeinotoimintaa harjoittaville"/>
    <m/>
    <s v="Työttömyysturvalaki (1290/2002)"/>
    <x v="1"/>
    <s v="Pirkanmaa"/>
    <s v="yli 100 000"/>
  </r>
  <r>
    <s v="Palvelut"/>
    <s v="Plupaus_2021_Turun kaupunki.xlsx"/>
    <s v="Turun kaupunki"/>
    <s v="Kesätyösetelituki työnantajille"/>
    <s v="Kun palkkaat 15-18-vuotiaan nuoren kesätöihin, saat tukea nuoren palkkakustannuksiin. Kunnan myöntämä harkinnanvarainen työllistämistuki"/>
    <x v="1096"/>
    <x v="6"/>
    <x v="2"/>
    <m/>
    <s v="Vain elinkeinotoimintaa harjoittaville"/>
    <s v="Tukihakemuksen käynnistäminen vaatii nuoren henkilöllisyyden varmistamisen. Kaikilla alaikäisillä ei ole vahvan tunnistautumisen välineitä esimerkiksi pankkitunnuksia, eikä kuntaeikä kunta voi edellyttää, että ne hankittaisiin kesätyötukihakemuksen vuoksi. Lisäksi täytyy varmistaa nuoren kotikunta, jonka täytyy olla Turku."/>
    <s v="Työttömyysturvalaki (1290/2002)"/>
    <x v="1"/>
    <s v="Varsinais-Suomi"/>
    <s v="yli 100 000"/>
  </r>
  <r>
    <s v="Palvelut"/>
    <s v="Plupaus_2021_Turun kaupunki.xlsx"/>
    <s v="Turun kaupunki"/>
    <s v="Hankinnoilla työllistäminen"/>
    <s v="Heikommassa työmarkkina-asemassa olevien työllistäminen julkisten hankintojen avulla."/>
    <x v="1096"/>
    <x v="6"/>
    <x v="2"/>
    <m/>
    <s v="Vain elinkeinotoimintaa harjoittaville"/>
    <m/>
    <s v="Työttömyysturvalaki (1290/2002)"/>
    <x v="1"/>
    <s v="Varsinais-Suomi"/>
    <s v="yli 100 000"/>
  </r>
  <r>
    <s v="Palvelut"/>
    <s v="Plupaus_2021_Turun kaupunki.xlsx"/>
    <s v="Turun kaupunki"/>
    <s v="Rekrylisä"/>
    <s v="Kun palkkaat työttömän turkulaisen työnhakijan tai alle 30-vuotiaan palkkatuettuun työsuhteeseen tai oppisopimustyösuhteeseen. Rekrylisä on tarkoitettu työllistettävän työelämän valmiuksen parantamiseen työsuhteessa. Kunnan myöntämä harkinnanvarainen työllistämistuki"/>
    <x v="1096"/>
    <x v="6"/>
    <x v="5"/>
    <m/>
    <s v="Vain elinkeinotoimintaa harjoittaville"/>
    <m/>
    <s v="Työttömyysturvalaki (1290/2002)"/>
    <x v="1"/>
    <s v="Varsinais-Suomi"/>
    <s v="yli 100 000"/>
  </r>
  <r>
    <s v="Palvelut"/>
    <s v="Plupaus_2021_Turun kaupunki.xlsx"/>
    <s v="Turun kaupunki"/>
    <s v="Turku-lisä"/>
    <s v="Toimintatuella/kuntalisällä kannustetaan yhdistyksiä, seurakuntia ja yrityksiä tarjoamaan työtehtäviä työttömille. Tuki on tarkoitettu työllistettävän työelämän valmiuksen parantamiseen. Kunnan myöntämä harkinnanvarainen työllistämistuki."/>
    <x v="1096"/>
    <x v="6"/>
    <x v="5"/>
    <m/>
    <s v="Vain elinkeinotoimintaa harjoittaville"/>
    <m/>
    <s v="Työttömyysturvalaki (1290/2002)"/>
    <x v="1"/>
    <s v="Varsinais-Suomi"/>
    <s v="yli 100 000"/>
  </r>
  <r>
    <s v="Palvelut"/>
    <s v="PLupaus_Vaasa_2021.xlsx"/>
    <s v="Vaasan kaupunki"/>
    <s v="Työllistämistuki"/>
    <s v="Työsllistämisen Vaasa-lisä on haettavissa sähköisellä asioinnilla"/>
    <x v="1096"/>
    <x v="6"/>
    <x v="5"/>
    <m/>
    <s v="Vain elinkeinotoimintaa harjoittaville"/>
    <m/>
    <s v="Työttömyysturvalaki (1290/2002)"/>
    <x v="1"/>
    <s v="Pohjanmaa"/>
    <s v="40 001 - 100 000"/>
  </r>
  <r>
    <s v="Palvelut"/>
    <s v="Plupaus_Vantaa_2020.xlsx"/>
    <s v="Vantaan kaupunki"/>
    <s v="Vantaan työllisyyspalvelun tuet"/>
    <s v="Vantaan avustushakemukset Oma Vantaa -palvelussa osoitteessa asiointi.vantaa.fi"/>
    <x v="1096"/>
    <x v="6"/>
    <x v="1"/>
    <s v="Q1/2022"/>
    <m/>
    <s v="Saavutettavuuden huomiointi kesken, ratkaisun tiekartta tekeillä"/>
    <s v="Työttömyysturvalaki (1290/2002)"/>
    <x v="1"/>
    <s v="Uusimaa"/>
    <s v="yli 100 000"/>
  </r>
  <r>
    <s v="Palvelut"/>
    <s v="Plupaus_Vantaa_2020.xlsx"/>
    <s v="Vantaan kaupunki"/>
    <s v="Nuorten kesätyöseteli"/>
    <s v="Kesätyöseteli - haku sähköisesti ja paperilomakkeella"/>
    <x v="1096"/>
    <x v="6"/>
    <x v="2"/>
    <s v="Q4/2022"/>
    <s v="Myös luonnollisille henkilöille"/>
    <s v="kartoitus meneillään"/>
    <s v="Työttömyysturvalaki (1290/2002)"/>
    <x v="1"/>
    <s v="Uusimaa"/>
    <s v="yli 100 000"/>
  </r>
  <r>
    <s v="Palvelut"/>
    <s v="Plupaus_2021_Ylöjärven kaupunki.xlsx"/>
    <s v="Ylöjärven kaupunki"/>
    <s v="Kesätyösetelituki työnantajille"/>
    <s v="Yritys tai yhdistys saa tukea 16-23 -vuotiaan nuoren kesätyön palkkakustannuksiin"/>
    <x v="1096"/>
    <x v="6"/>
    <x v="2"/>
    <s v="Myöhemmin"/>
    <s v="Vain elinkeinotoimintaa harjoittaville"/>
    <m/>
    <s v="Työttömyysturvalaki (1290/2002)"/>
    <x v="1"/>
    <s v="Pirkanmaa"/>
    <s v="20 001 - 40 000"/>
  </r>
  <r>
    <s v="Palvelut"/>
    <s v="PLupaus_Porvoonkaupunki_2021.xlsx"/>
    <s v="Porvoon kaupunki"/>
    <s v="Varhaiskasvatuksen palveluseteli yksityiseen päiväkotitoimintaan"/>
    <s v="Varhaiskasvatuksen palveluseteli yksityiseen päiväkotitoimintaan"/>
    <x v="1097"/>
    <x v="6"/>
    <x v="1"/>
    <m/>
    <s v="Vain elinkeinotoimintaa harjoittaville"/>
    <m/>
    <m/>
    <x v="1"/>
    <s v="Uusimaa"/>
    <s v="40 001 - 100 000"/>
  </r>
  <r>
    <s v="Palvelut"/>
    <s v="Plupaus_2021_Lieksan kaupunki.xlsx"/>
    <s v="Lieksan kaupunki"/>
    <s v="Yksityistieavustukset"/>
    <m/>
    <x v="1098"/>
    <x v="6"/>
    <x v="5"/>
    <m/>
    <s v="Vain elinkeinotoimintaa harjoittaville"/>
    <m/>
    <s v="Laki yksityisistä teistä (560/2018)"/>
    <x v="1"/>
    <s v="Pohjois-Karjala"/>
    <s v="10 001 - 20 000"/>
  </r>
  <r>
    <s v="Palvelut"/>
    <s v="Plupaus_2021_Raaseporin kaupunki.xlsx"/>
    <s v="Raaseporin kaupunki"/>
    <s v="yksityisteiden avustukset"/>
    <s v="kaupunki myöntää yksityisteille avustuksia hakemuksen perusteella"/>
    <x v="1098"/>
    <x v="6"/>
    <x v="6"/>
    <m/>
    <s v="Myös luonnollisille henkilöille"/>
    <s v="otettu nettipohjainen tukihakemusmenettely käyttöön v 2020"/>
    <s v="Laki yksityisistä teistä (560/2018)"/>
    <x v="1"/>
    <s v="Uusimaa"/>
    <s v="20 001 - 40 000"/>
  </r>
  <r>
    <s v="Palvelut"/>
    <s v="Plupaus_2021_Ranuan kunta_V2.xlsx"/>
    <s v="Ranuan kunta"/>
    <s v="Yksityistieavustukset"/>
    <s v="Avustuksen haku"/>
    <x v="1098"/>
    <x v="6"/>
    <x v="3"/>
    <s v="Myöhemmin"/>
    <s v="Myös luonnollisille henkilöille"/>
    <m/>
    <s v="Laki yksityisistä teistä (560/2018)"/>
    <x v="1"/>
    <s v="Lappi"/>
    <s v="alle 6001"/>
  </r>
  <r>
    <s v="Palvelut"/>
    <s v="Plupaus_2021_Ristijärven kunta.xlsx"/>
    <s v="Ristijärven kunta"/>
    <s v="Yksityistieavustus"/>
    <m/>
    <x v="1098"/>
    <x v="6"/>
    <x v="0"/>
    <s v="Q1/2022"/>
    <s v="Myös luonnollisille henkilöille"/>
    <m/>
    <s v="Laki yksityisistä teistä (560/2018)"/>
    <x v="1"/>
    <s v="Kainuu"/>
    <s v="alle 6001"/>
  </r>
  <r>
    <s v="Palvelut"/>
    <s v="PLupaus_Ruokolahden kunta_2021.xlsx"/>
    <s v="Ruokolahden kunta"/>
    <s v="Yksityistieavustukset"/>
    <m/>
    <x v="1098"/>
    <x v="6"/>
    <x v="2"/>
    <s v="Myöhemmin"/>
    <s v="Myös luonnollisille henkilöille"/>
    <m/>
    <s v="Laki yksityisistä teistä (560/2018)"/>
    <x v="1"/>
    <s v="Etelä-Karjala"/>
    <s v="alle 6001"/>
  </r>
  <r>
    <s v="Palvelut"/>
    <s v="Plupaus_2021_Turun kaupunki.xlsx"/>
    <s v="Turun kaupunki"/>
    <s v="Yksityisteiden avustukset"/>
    <s v="Perusparannus- ja kunnossapitoavustus"/>
    <x v="1098"/>
    <x v="6"/>
    <x v="2"/>
    <s v="Q4/2022"/>
    <s v="Vain elinkeinotoimintaa harjoittaville"/>
    <s v="Siirrytään käyttämään kaupungin yhteistä Kulta2-järjestelmää"/>
    <s v="Laki yksityisistä teistä (560/2018)"/>
    <x v="1"/>
    <s v="Varsinais-Suomi"/>
    <s v="yli 100 000"/>
  </r>
  <r>
    <s v="Palvelut"/>
    <s v="Plupaus_2021_Utajärven kunta.xlsx"/>
    <s v="Utajärven kunta"/>
    <s v="Yksityistiet ja tieavustukset"/>
    <s v="Kunnat voivat halutessaan edelleen avustaa yksityisteitä yksityistielain nojalla. Palveluun kuuluu myös liikennemerkkien asettamisesta  koskeva hakemus yksityistielle."/>
    <x v="1098"/>
    <x v="6"/>
    <x v="0"/>
    <s v="Q4/2022"/>
    <s v="Vain elinkeinotoimintaa harjoittaville"/>
    <m/>
    <s v="Laki yksityisistä teistä (560/2018)"/>
    <x v="1"/>
    <s v="Pohjois-Pohjanmaa"/>
    <s v="alle 6001"/>
  </r>
  <r>
    <s v="Palvelut"/>
    <s v="PLupaus_Vaasa_2021.xlsx"/>
    <s v="Vaasan kaupunki"/>
    <s v="Yksityistieavustukset"/>
    <s v="Organisaatiomuutos on käynnissä  ja käynnissä on useita sähköiseen asiointiin liittyviä uudistuksia, joita ei ole vielä otettu täysimääräisesti käyttöön."/>
    <x v="1098"/>
    <x v="6"/>
    <x v="2"/>
    <s v="Myöhemmin"/>
    <s v="Myös luonnollisille henkilöille"/>
    <m/>
    <s v="Laki yksityisistä teistä (560/2018)"/>
    <x v="1"/>
    <s v="Pohjanmaa"/>
    <s v="40 001 - 100 000"/>
  </r>
  <r>
    <s v="Palvelut"/>
    <s v="Plupaus_2021_Patentti- ja rekisterihal.xlsx"/>
    <s v="Patentti- ja rekisterihallitus (PRH)"/>
    <s v="YTJ/Kaupparekisterin paperiasiointi (Y-lomakkeet)"/>
    <s v="Paperilomakkeilla tietojen ilmoittaminen kaupparekisteriin  (harvinaisemmat ilmoitustilanteet)"/>
    <x v="1099"/>
    <x v="0"/>
    <x v="0"/>
    <s v="Myöhemmin"/>
    <s v="Myös luonnollisille henkilöille"/>
    <s v="Paperiasiointi säilytetään vaihtoehtona."/>
    <m/>
    <x v="0"/>
    <s v="Työ- ja elinkeinoministeriö"/>
    <s v=""/>
  </r>
  <r>
    <s v="Palvelut"/>
    <s v="Plupaus_2021_Patentti- ja rekisterihal.xlsx"/>
    <s v="Patentti- ja rekisterihallitus (PRH)"/>
    <s v="YTJ-asiointipalvelu/ sähköinen ilmoittaminen kaupparekisteriin"/>
    <s v="Yleisimpien kaupparekisteri-ilmoitusten sähköinen palvelu"/>
    <x v="1100"/>
    <x v="1"/>
    <x v="5"/>
    <m/>
    <s v="Myös luonnollisille henkilöille"/>
    <s v="Asiointitiedot siirtyvät rakenteisina ja automaattisesti kaupparekisterin sähköiseen käsittelyjärjestelmään. Osa asiointiprosesseista käsittely- ja päätösvaiheineen on automatisoitu, esim. osoite- ja yhteystietojen muutokset. Korjaukset mahdollista toimittaa sähköisen asiointipalvelun kautta v. 2021 loppuun mennessä. Kehitettävää:  Suomi.fi -viestit palvelu otetaan käyttöön asiakkaille menevän kirjepostin välityskanavana v.2022 loppuun mennessä. Sähköistä ilmoittamista laajennetaan kattamaan lähes kaikki kaupparekisteri-ilmoitusten asiat Q3/2022 mennessä."/>
    <m/>
    <x v="0"/>
    <s v="Työ- ja elinkeinoministeriö"/>
    <s v=""/>
  </r>
  <r>
    <s v="Palvelut"/>
    <s v="Palvelulupaus_2021_Verohallinto.xlsx"/>
    <s v="Verohallinto"/>
    <s v="Y-tunnuksen hakeminen"/>
    <s v="Y-tunnuksen hakeminen elinkeinotoiminnan tai maatalouden harjoittamista varten on mahdollista OmaVerossa."/>
    <x v="1101"/>
    <x v="4"/>
    <x v="1"/>
    <m/>
    <s v="Vain elinkeinotoimintaa harjoittaville"/>
    <m/>
    <m/>
    <x v="0"/>
    <s v="Valtiovarainministeriö"/>
    <s v=""/>
  </r>
  <r>
    <s v="Palvelut"/>
    <s v="PLupaus_Helsinginkaupunki_2021.xlsx"/>
    <s v="Helsingin kaupunki"/>
    <s v="Kasvatus ja koulutus, yleisavustushakemus"/>
    <s v="Yleisavustuksia voivat hakea rekisteröityneet vähintään vuoden toimineet järjestöt, joiden toiminta kohdistuu helsinkiläisiin."/>
    <x v="1102"/>
    <x v="6"/>
    <x v="4"/>
    <m/>
    <s v="Vain elinkeinotoimintaa harjoittaville"/>
    <m/>
    <m/>
    <x v="1"/>
    <s v="Uusimaa"/>
    <s v="yli 100 000"/>
  </r>
  <r>
    <s v="Palvelut"/>
    <s v="Traficom_Digipalvelulupaus_2021.XLSX"/>
    <s v="Liikenne- ja viestintävirasto TRAFICOM"/>
    <s v="Älykkään ajopiirturin asennus ja korjaus"/>
    <s v="Hakemuslomake älykkään ajopiirturin asennus ja korjausluvan saamiseksi."/>
    <x v="1103"/>
    <x v="0"/>
    <x v="0"/>
    <s v="Q4/2021"/>
    <s v="Vain elinkeinotoimintaa harjoittaville"/>
    <s v="Taloustilanne voi mahdollisesti osoittautua esteeksi"/>
    <m/>
    <x v="0"/>
    <s v="Liikenne- ja viestintäministeriö"/>
    <s v=""/>
  </r>
  <r>
    <s v="Palvelut"/>
    <s v="PLupaus_Helsinginkaupunki_2021.xlsx"/>
    <s v="Helsingin kaupunki"/>
    <s v="Ympäristötoimi, yleisavustushakemus"/>
    <m/>
    <x v="1104"/>
    <x v="6"/>
    <x v="5"/>
    <m/>
    <m/>
    <m/>
    <m/>
    <x v="1"/>
    <s v="Uusimaa"/>
    <s v="yli 100 000"/>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r>
    <m/>
    <m/>
    <m/>
    <m/>
    <m/>
    <x v="1105"/>
    <x v="8"/>
    <x v="4"/>
    <m/>
    <m/>
    <m/>
    <m/>
    <x v="3"/>
    <m/>
    <m/>
  </r>
</pivotCacheRecords>
</file>

<file path=xl/pivotCache/pivotCacheRecords5.xml><?xml version="1.0" encoding="utf-8"?>
<pivotCacheRecords xmlns="http://schemas.openxmlformats.org/spreadsheetml/2006/main" xmlns:r="http://schemas.openxmlformats.org/officeDocument/2006/relationships" count="2399">
  <r>
    <s v="Palvelut"/>
    <s v="Traficom_Digipalvelulupaus_2021.XLSX"/>
    <x v="0"/>
    <x v="0"/>
    <s v="Traficom hyväksyy kouluttajien ADR-koulutusluvat."/>
    <s v="ADR-koulutuslupa"/>
    <x v="0"/>
    <x v="0"/>
    <x v="0"/>
    <s v="Vain elinkeinotoimintaa harjoittaville"/>
    <s v="Yleinen taloudellinen tilanne"/>
    <m/>
    <x v="0"/>
    <x v="0"/>
    <x v="0"/>
    <s v=""/>
  </r>
  <r>
    <s v="Palvelut"/>
    <s v="Traficom_Digipalvelulupaus_2021.XLSX"/>
    <x v="0"/>
    <x v="1"/>
    <s v="Traficom hyväksyy kouluttajien ADR-koulutusohjelmat."/>
    <s v="ADR-koulutusohjelma"/>
    <x v="0"/>
    <x v="0"/>
    <x v="0"/>
    <s v="Vain elinkeinotoimintaa harjoittaville"/>
    <s v="Yleinen taloudellinen tilanne"/>
    <m/>
    <x v="0"/>
    <x v="0"/>
    <x v="0"/>
    <s v=""/>
  </r>
  <r>
    <s v="Palvelut"/>
    <s v="Plupaus_2021_Tulli.xlsx"/>
    <x v="1"/>
    <x v="2"/>
    <s v="Rekisteröidyn veroraja-asiakkaan on annettava tavaran siirrosta yksinkertaistettu tulli-ilmoitus, lähetyksistä veroilmoitus ja yhteenvetoilmoitus."/>
    <s v="Ahvenanmaan verorajailmoituspalvelu (yhteenvetoilmoitusten antaminen)"/>
    <x v="1"/>
    <x v="1"/>
    <x v="1"/>
    <s v="Vain elinkeinotoimintaa harjoittaville"/>
    <m/>
    <m/>
    <x v="0"/>
    <x v="1"/>
    <x v="0"/>
    <s v=""/>
  </r>
  <r>
    <s v="Palvelut"/>
    <s v="Plupaus_2021_Jyväskylän kaupunki_2021.xlsx"/>
    <x v="2"/>
    <x v="3"/>
    <s v="Lifecare - integraatio palvelutuottajille"/>
    <s v="SOTE - APTJ"/>
    <x v="2"/>
    <x v="1"/>
    <x v="1"/>
    <s v="Vain elinkeinotoimintaa harjoittaville"/>
    <s v="Integraatio saatavilla perustellusti."/>
    <m/>
    <x v="1"/>
    <x v="2"/>
    <x v="1"/>
    <s v=""/>
  </r>
  <r>
    <s v="Palvelut"/>
    <s v="PLupaus_Helsinginkaupunki_2021.xlsx"/>
    <x v="3"/>
    <x v="4"/>
    <s v="Isännöitsijän pyynnöstä kaupunki huolehtii myös yksityisen kiinteistön alueelle hylätyn ajoneuvon siirrosta."/>
    <s v="Ajoneuvon siirtopyyntö"/>
    <x v="1"/>
    <x v="2"/>
    <x v="1"/>
    <m/>
    <m/>
    <s v="Laki ajoneuvojen siirtämisestä (1508/2019)"/>
    <x v="1"/>
    <x v="3"/>
    <x v="1"/>
    <s v="Liikenne- ja viestintäministeriö"/>
  </r>
  <r>
    <s v="Palvelut"/>
    <s v="Plupaus_2021_Kansaneläkelaitos.xlsx"/>
    <x v="4"/>
    <x v="5"/>
    <s v="Yritys- ja yhteisöasiakkaiden mahdollisuus nähdä omien keskeneräisten perintöjen sekä lähetettyjen perintä- tai asiakaskirjeiden tietoja Kelan asiointipalvelussa"/>
    <s v="Ajantasaisen tiedon saaminen yritysten ja yhteisöjen keskeneräisistä takaisinperinnässä olevista etuuksista."/>
    <x v="3"/>
    <x v="3"/>
    <x v="0"/>
    <s v="Vain elinkeinotoimintaa harjoittaville"/>
    <m/>
    <m/>
    <x v="0"/>
    <x v="4"/>
    <x v="0"/>
    <s v=""/>
  </r>
  <r>
    <s v="Palvelut"/>
    <s v="Plupaus_Poliisihallitus_2021.xlsx"/>
    <x v="5"/>
    <x v="6"/>
    <m/>
    <s v="Ajanvaraus"/>
    <x v="4"/>
    <x v="3"/>
    <x v="1"/>
    <s v="Myös luonnollisille henkilöille"/>
    <s v="Tunnistautuminen ei pakollista. Valtuutuksien käyttö ei myöskään tarpeellista."/>
    <m/>
    <x v="0"/>
    <x v="5"/>
    <x v="0"/>
    <s v=""/>
  </r>
  <r>
    <s v="Palvelut"/>
    <s v="PLupaus_Helsinginkaupunki_2021.xlsx"/>
    <x v="3"/>
    <x v="7"/>
    <s v="Tilaa tekstiviestillä tieto seuraavan päivän katupuhdistuskohteista ja siirrä autosi pois auran tieltä."/>
    <s v="Ajoneuvon siirtopyyntö"/>
    <x v="1"/>
    <x v="4"/>
    <x v="1"/>
    <s v="Myös luonnollisille henkilöille"/>
    <m/>
    <s v="Laki ajoneuvojen siirtämisestä (1508/2019)"/>
    <x v="1"/>
    <x v="3"/>
    <x v="1"/>
    <s v="Liikenne- ja viestintäministeriö"/>
  </r>
  <r>
    <s v="Palvelut"/>
    <s v="Traficom_Digipalvelulupaus_2021.XLSX"/>
    <x v="0"/>
    <x v="8"/>
    <s v="Katsastustoiminnasta vastaavien henkilöiden ja katsastajien jatkokoulutusta antavalla on oltavaTraficomin myöntämä lupa"/>
    <s v="Ajoneuvojen katsastajien kouluttajat"/>
    <x v="0"/>
    <x v="0"/>
    <x v="0"/>
    <s v="Vain elinkeinotoimintaa harjoittaville"/>
    <s v="Yleinen taloudellinen tilanne"/>
    <m/>
    <x v="0"/>
    <x v="0"/>
    <x v="0"/>
    <s v=""/>
  </r>
  <r>
    <s v="Palvelut"/>
    <s v="Traficom_Digipalvelulupaus_2021.XLSX"/>
    <x v="0"/>
    <x v="9"/>
    <s v="Hakemuksella haetaan lupaa katsastustoiminnan aloittamiseen."/>
    <s v="Ajoneuvojen katsastuksen toimilupa"/>
    <x v="0"/>
    <x v="3"/>
    <x v="2"/>
    <s v="Vain elinkeinotoimintaa harjoittaville"/>
    <s v="Taloustilanne voi mahdollisesti osoittautua esteeksi"/>
    <m/>
    <x v="0"/>
    <x v="0"/>
    <x v="0"/>
    <s v=""/>
  </r>
  <r>
    <s v="Palvelut"/>
    <s v="Traficom_Digipalvelulupaus_2021.XLSX"/>
    <x v="0"/>
    <x v="10"/>
    <s v="Traficom käyttää rekisteröintitoiminnassa sopimuskumppaneita"/>
    <s v="Ajoneuvojen sopimusrekisteröijäksi Traficomille"/>
    <x v="4"/>
    <x v="0"/>
    <x v="0"/>
    <s v="Vain elinkeinotoimintaa harjoittaville"/>
    <s v="Yleinen taloudellinen tilanne"/>
    <m/>
    <x v="0"/>
    <x v="0"/>
    <x v="0"/>
    <s v=""/>
  </r>
  <r>
    <s v="Palvelut"/>
    <s v="Traficom_Digipalvelulupaus_2021.XLSX"/>
    <x v="0"/>
    <x v="11"/>
    <s v="Hakemus yksittäishyväksyjäksi"/>
    <s v="Ajoneuvojen yksittäishyväksyjä"/>
    <x v="0"/>
    <x v="3"/>
    <x v="0"/>
    <s v="Myös luonnollisille henkilöille"/>
    <s v="Yleinen taloudellinen tilanne"/>
    <m/>
    <x v="0"/>
    <x v="0"/>
    <x v="0"/>
    <s v=""/>
  </r>
  <r>
    <s v="Palvelut"/>
    <s v="Traficom_Digipalvelulupaus_2021.XLSX"/>
    <x v="0"/>
    <x v="12"/>
    <s v="Diplomaattirekisteröinti voidaan myöntää Ulkoministeriön Protokollaosaston kilpisuosituksen perusteella"/>
    <s v="Ajoneuvon diplomaattirekisteröinti"/>
    <x v="1"/>
    <x v="0"/>
    <x v="0"/>
    <s v="Myös luonnollisille henkilöille"/>
    <s v="Hakemuksen liitteenä oltava alkuperäiset asiakirjat."/>
    <m/>
    <x v="0"/>
    <x v="0"/>
    <x v="0"/>
    <s v=""/>
  </r>
  <r>
    <s v="Palvelut"/>
    <s v="Traficom_Digipalvelulupaus_2021.XLSX"/>
    <x v="0"/>
    <x v="13"/>
    <s v="Palvelussa voit tehdä uuden ajoneuvon ensirekisteröinnin, jos ajoneuvolla on rekisteritunnus ja rekisterikilvet."/>
    <s v="Ajoneuvon ensirekisteröinti"/>
    <x v="1"/>
    <x v="5"/>
    <x v="1"/>
    <s v="Myös luonnollisille henkilöille"/>
    <m/>
    <m/>
    <x v="0"/>
    <x v="0"/>
    <x v="0"/>
    <s v=""/>
  </r>
  <r>
    <s v="Palvelut"/>
    <s v="Traficom_Digipalvelulupaus_2021.XLSX"/>
    <x v="0"/>
    <x v="14"/>
    <s v="Yrityksen on ilmoitettava liikenneasioiden rekisteriin käyttövastaava, jos autolle ei ole merkitty rekisteriin haltijaksi luonnollista henkilöä."/>
    <s v="Ajoneuvon käyttövastaavatiedon ilmoittaminen ja poistaminen"/>
    <x v="1"/>
    <x v="2"/>
    <x v="0"/>
    <s v="Vain elinkeinotoimintaa harjoittaville"/>
    <s v="Yleinen taloudellinen tilanne"/>
    <m/>
    <x v="0"/>
    <x v="0"/>
    <x v="0"/>
    <s v=""/>
  </r>
  <r>
    <s v="Palvelut"/>
    <s v="Palvelulupaus_2021_Verohallinto.xlsx"/>
    <x v="6"/>
    <x v="15"/>
    <s v="Palvelussa voit antaa ajoneuvon käyttöönottoilmoituksen sähköisesti. Käyttöönottoilmoitus annetaan ajoneuvoista, jotka on tarkoitus rekisteröidä Suomeen."/>
    <s v="Ajoneuvon käyttöönottoilmoitus"/>
    <x v="1"/>
    <x v="1"/>
    <x v="1"/>
    <s v="Myös luonnollisille henkilöille"/>
    <m/>
    <m/>
    <x v="0"/>
    <x v="1"/>
    <x v="0"/>
    <s v=""/>
  </r>
  <r>
    <s v="Palvelut"/>
    <s v="Traficom_Digipalvelulupaus_2021.XLSX"/>
    <x v="0"/>
    <x v="16"/>
    <s v="Käytä palvelua, kun haluat ilmoittaa ajoneuvosi takaisin liikennekäyttöön. "/>
    <s v="Ajoneuvon liikennekäyttöönotto"/>
    <x v="1"/>
    <x v="5"/>
    <x v="1"/>
    <s v="Myös luonnollisille henkilöille"/>
    <m/>
    <m/>
    <x v="0"/>
    <x v="0"/>
    <x v="0"/>
    <s v=""/>
  </r>
  <r>
    <s v="Palvelut"/>
    <s v="Traficom_Digipalvelulupaus_2021.XLSX"/>
    <x v="0"/>
    <x v="17"/>
    <s v="Käytä palvelua, kun haluat ilmoittaaa ajoneuvosi tilapäisesti pois liikennekäytöstä. "/>
    <s v="Ajoneuvon liikennekäytöstäpoisto"/>
    <x v="1"/>
    <x v="5"/>
    <x v="1"/>
    <s v="Myös luonnollisille henkilöille"/>
    <m/>
    <m/>
    <x v="0"/>
    <x v="0"/>
    <x v="0"/>
    <s v=""/>
  </r>
  <r>
    <s v="Palvelut"/>
    <s v="Traficom_Digipalvelulupaus_2021.XLSX"/>
    <x v="0"/>
    <x v="18"/>
    <s v="Myyjä voi luoda palvelussa kauppaa varten varmenteen ja tehdä kaupan jälkeen luovutusilmoituksen."/>
    <s v="Ajoneuvon omistajanvaihdos"/>
    <x v="1"/>
    <x v="5"/>
    <x v="1"/>
    <s v="Myös luonnollisille henkilöille"/>
    <m/>
    <m/>
    <x v="0"/>
    <x v="0"/>
    <x v="0"/>
    <s v=""/>
  </r>
  <r>
    <s v="Palvelut"/>
    <s v="Traficom_Digipalvelulupaus_2021.XLSX"/>
    <x v="0"/>
    <x v="19"/>
    <s v="Oma asiointi -palvelussa näet tiedot omista ajoneuvoistasi tai voit veloituksetta tarkastaa minkä tahansa ajoneuvon verotiedot ja tekniset tiedot."/>
    <s v="Ajoneuvon rekisteri- ja verotiedot"/>
    <x v="3"/>
    <x v="5"/>
    <x v="1"/>
    <s v="Myös luonnollisille henkilöille"/>
    <m/>
    <m/>
    <x v="0"/>
    <x v="0"/>
    <x v="0"/>
    <s v=""/>
  </r>
  <r>
    <s v="Palvelut"/>
    <s v="Traficom_Digipalvelulupaus_2021.XLSX"/>
    <x v="0"/>
    <x v="20"/>
    <s v="Palvelusta voit tilata ajoneuvollesi uuden rekisteröintitodistuksen."/>
    <s v="Ajoneuvon rekisteröintitodistuksen tilaus"/>
    <x v="4"/>
    <x v="5"/>
    <x v="1"/>
    <s v="Myös luonnollisille henkilöille"/>
    <m/>
    <m/>
    <x v="0"/>
    <x v="0"/>
    <x v="0"/>
    <s v=""/>
  </r>
  <r>
    <s v="Palvelut"/>
    <s v="Traficom_Digipalvelulupaus_2021.XLSX"/>
    <x v="0"/>
    <x v="21"/>
    <s v="Poista ajoneuvosi lopullisesti rekisteristä toimittamalla se maksutta kierrätettäväksi Suomen Autokierrätys Oy:n viralliseen vastaanottopisteeseen. Vastaanottopiste ottaa ajoneuvon vastaan ja antaa sinulle romutustodistuksen. Vastaanottopiste huolehtii, että ajoneuvo poistetaan lopullisesti rekisteristä."/>
    <s v="Ajoneuvon romutus ja lopullinen poisto"/>
    <x v="1"/>
    <x v="3"/>
    <x v="0"/>
    <s v="Myös luonnollisille henkilöille"/>
    <s v="Ajoneuvo luovutettava fyysisesti romutettavaksi ja lopullisesti poistettavaksi."/>
    <m/>
    <x v="0"/>
    <x v="0"/>
    <x v="0"/>
    <s v=""/>
  </r>
  <r>
    <s v="Palvelut"/>
    <s v="PLupaus_Porvoonkaupunki_2021.xlsx"/>
    <x v="7"/>
    <x v="22"/>
    <s v="Ajoneuvon siirtämispyyntö, jos ajoneuvo aiheuttaa haittaa tai se on hylätty. Yksityisalueelta siirtopyynnön voi tehdä kiinteistön omistaja, haltija tai isännöitsijä, ja siirron kustannukset jäävät siirtopyynnön tekijän vastuulle."/>
    <s v="Ajoneuvon siirtopyyntö"/>
    <x v="1"/>
    <x v="5"/>
    <x v="1"/>
    <s v="Myös luonnollisille henkilöille"/>
    <m/>
    <s v="Laki ajoneuvojen siirtämisestä (1508/2019)"/>
    <x v="1"/>
    <x v="3"/>
    <x v="2"/>
    <s v="Liikenne- ja viestintäministeriö"/>
  </r>
  <r>
    <s v="Palvelut"/>
    <s v="PLupaus_Vaasa_2021.xlsx"/>
    <x v="8"/>
    <x v="22"/>
    <s v="Organisaatiomuutos on käynnissä  ja käynnissä on useita sähköiseen asiointiin liittyviä uudistuksia, joita ei ole vielä otettu täysimääräisesti käyttöön."/>
    <s v="Ajoneuvon siirtopyyntö"/>
    <x v="1"/>
    <x v="2"/>
    <x v="0"/>
    <s v="Myös luonnollisille henkilöille"/>
    <m/>
    <s v="Laki ajoneuvojen siirtämisestä (1508/2019)"/>
    <x v="1"/>
    <x v="6"/>
    <x v="2"/>
    <s v="Liikenne- ja viestintäministeriö"/>
  </r>
  <r>
    <s v="Palvelut"/>
    <s v="Plupaus_ALAVUS_2020.xlsx"/>
    <x v="9"/>
    <x v="23"/>
    <s v="Ilmoitus eräinten eläinten pidosta ja pitopaikasta"/>
    <s v="Alkutuotantopaikkailmoitus"/>
    <x v="1"/>
    <x v="2"/>
    <x v="3"/>
    <s v="Myös luonnollisille henkilöille"/>
    <s v="Valtakunnallinen palvelu, digipalvelu suljettu väliaikaisesti käyttöliittymän kehittämisen vuoksi. Esteenä palvelua ylläpitävän ruokaviraston resurssipula."/>
    <s v="Elintarvikelaki (23/2006)"/>
    <x v="1"/>
    <x v="7"/>
    <x v="3"/>
    <s v="Maa- ja metsätalousministeriö"/>
  </r>
  <r>
    <s v="Palvelut"/>
    <s v="Plupaus_ALAVUS_2020.xlsx"/>
    <x v="9"/>
    <x v="24"/>
    <s v="Ilmoitus alkutuotantopaikasta tai ilmoitus alkutuotannon tuotteiden kuljetuksesta tai niissä tapahtuvasta olennaisesta muuttamisesta on lähetettävä ympäristöterveydenhuoltoon. Ilmoitus uudesta toiminnasta on tehtävä hyvissä ajoin ennen toiminnan aloittamista."/>
    <s v="Alkutuotantopaikkailmoitus"/>
    <x v="1"/>
    <x v="0"/>
    <x v="2"/>
    <m/>
    <m/>
    <s v="Elintarvikelaki (23/2006)"/>
    <x v="1"/>
    <x v="7"/>
    <x v="3"/>
    <s v="Maa- ja metsätalousministeriö"/>
  </r>
  <r>
    <s v="Palvelut"/>
    <s v="Palvelulupaus_2021_Verohallinto.xlsx"/>
    <x v="6"/>
    <x v="25"/>
    <s v="Palvelussa voit ilmoittaa siitä, että tuot ajoneuvon väliaikaisesti Suomeen omaan käyttöösi ja ajoneuvon käyttö on verotonta. Ajoneuvoa voi käyttää verottomasti enintään 14 vuorokautta kalenterivuodessa."/>
    <s v="Ajoneuvon väliaikaisen verottoman käytön ilmoitus"/>
    <x v="1"/>
    <x v="1"/>
    <x v="1"/>
    <s v="Myös luonnollisille henkilöille"/>
    <m/>
    <m/>
    <x v="0"/>
    <x v="1"/>
    <x v="0"/>
    <s v=""/>
  </r>
  <r>
    <s v="Palvelut"/>
    <s v="Traficom_Digipalvelulupaus_2021.XLSX"/>
    <x v="0"/>
    <x v="26"/>
    <s v="Hakemus ajoneuvon yksittäishyväksyntöjen myöntäjäksi"/>
    <s v="Ajoneuvon yksittäishyväksynnän myöntäjä"/>
    <x v="0"/>
    <x v="3"/>
    <x v="0"/>
    <s v="Vain elinkeinotoimintaa harjoittaville"/>
    <s v="Yleinen taloudellinen tilanne"/>
    <m/>
    <x v="0"/>
    <x v="0"/>
    <x v="0"/>
    <s v=""/>
  </r>
  <r>
    <s v="Palvelut"/>
    <s v="Traficom_Digipalvelulupaus_2021.XLSX"/>
    <x v="0"/>
    <x v="27"/>
    <s v="Voit tarkastaa omat tai julkiset ajoneuvotiedot. Voit tehdä asiakirjatilauksen ajoneuvon tiedoista."/>
    <s v="Ajoneuvotiedot ja veron maksu"/>
    <x v="3"/>
    <x v="5"/>
    <x v="1"/>
    <s v="Myös luonnollisille henkilöille"/>
    <m/>
    <m/>
    <x v="0"/>
    <x v="0"/>
    <x v="0"/>
    <s v=""/>
  </r>
  <r>
    <s v="Palvelut"/>
    <s v="Traficom_Digipalvelulupaus_2021.XLSX"/>
    <x v="0"/>
    <x v="28"/>
    <s v="Ajoneuvoverosta voi saada hyvitystä tai palautusta."/>
    <s v="Ajoneuvoveron palauttaminen ja hyvittäminen"/>
    <x v="4"/>
    <x v="5"/>
    <x v="1"/>
    <s v="Myös luonnollisille henkilöille"/>
    <m/>
    <m/>
    <x v="0"/>
    <x v="0"/>
    <x v="0"/>
    <s v=""/>
  </r>
  <r>
    <s v="Palvelut"/>
    <s v="Traficom_Digipalvelulupaus_2021.XLSX"/>
    <x v="0"/>
    <x v="29"/>
    <s v="Ajoneuvon omistaja voi hakea ajoneuvoveron verovelvollisuutta itselleen."/>
    <s v="Ajoneuvoveron verovelvollisuuden siirto"/>
    <x v="1"/>
    <x v="2"/>
    <x v="0"/>
    <s v="Myös luonnollisille henkilöille"/>
    <s v="Yleinen taloudellinen tilanne"/>
    <m/>
    <x v="0"/>
    <x v="0"/>
    <x v="0"/>
    <s v=""/>
  </r>
  <r>
    <s v="Palvelut"/>
    <s v="Traficom_Digipalvelulupaus_2021.XLSX"/>
    <x v="0"/>
    <x v="30"/>
    <s v="Ajopiirturin asennus ja korjaus -lupien saamisen edellytykset sekä hakemukset."/>
    <s v="Ajopiirturin asennus ja korjaus"/>
    <x v="0"/>
    <x v="2"/>
    <x v="0"/>
    <s v="Vain elinkeinotoimintaa harjoittaville"/>
    <s v="Yleinen taloudellinen tilanne"/>
    <m/>
    <x v="0"/>
    <x v="0"/>
    <x v="0"/>
    <s v=""/>
  </r>
  <r>
    <s v="Palvelut"/>
    <s v="Traficom_Digipalvelulupaus_2021.XLSX"/>
    <x v="0"/>
    <x v="31"/>
    <s v="Tavoitteena on tukea terveydenhuollon ammattilaisia yksittäisen kuljettajan terveydentilaa koskevassa ajoterveysarvioinnissa ja päätöksenteossa."/>
    <s v="Ajoterveysohjeet terveydenhuollon ammattilaisille"/>
    <x v="5"/>
    <x v="2"/>
    <x v="0"/>
    <s v="Myös luonnollisille henkilöille"/>
    <s v="Yleinen taloudellinen tilanne"/>
    <m/>
    <x v="0"/>
    <x v="0"/>
    <x v="0"/>
    <s v=""/>
  </r>
  <r>
    <s v="Palvelut"/>
    <s v="Plupaus_2021_Tukes.xlsx"/>
    <x v="10"/>
    <x v="32"/>
    <m/>
    <s v="Akkreditointihakemus"/>
    <x v="0"/>
    <x v="2"/>
    <x v="0"/>
    <s v="Vain elinkeinotoimintaa harjoittaville"/>
    <s v="Henkilö- ja raharesurssit"/>
    <m/>
    <x v="0"/>
    <x v="8"/>
    <x v="0"/>
    <s v=""/>
  </r>
  <r>
    <s v="Palvelut"/>
    <s v="Plupaus_2021_Tukes.xlsx"/>
    <x v="10"/>
    <x v="33"/>
    <m/>
    <s v="Akkreditointipäätöksen muutoshakemus"/>
    <x v="0"/>
    <x v="2"/>
    <x v="0"/>
    <s v="Vain elinkeinotoimintaa harjoittaville"/>
    <s v="Henkilö- ja raharesurssit"/>
    <m/>
    <x v="0"/>
    <x v="8"/>
    <x v="0"/>
    <s v=""/>
  </r>
  <r>
    <s v="Palvelut"/>
    <s v="PLupaus_Valvira_2021.xlsx"/>
    <x v="11"/>
    <x v="34"/>
    <s v="Valmistajat, tukkumyyjät ja maahantuojat ovat velvollisia raportoimaan Valviraan valmistamansa, myymänsä ja/tai maahantuomansa alkoholimäärät."/>
    <s v="Alkoholielinkeinon harjoittamiseen liittyvä raportointi"/>
    <x v="4"/>
    <x v="2"/>
    <x v="4"/>
    <s v="Vain elinkeinotoimintaa harjoittaville"/>
    <m/>
    <m/>
    <x v="0"/>
    <x v="9"/>
    <x v="0"/>
    <s v=""/>
  </r>
  <r>
    <s v="Palvelut"/>
    <s v="PLupaus_Valvira_2021.xlsx"/>
    <x v="11"/>
    <x v="35"/>
    <s v="Alkoholin valmistuslupa tai tukkumyyntilupa voidaan myöntää rekisteröityneelle elinkeinonharjoittajalle tai yhteisölle. (Tämä palvelu sisältää myös elintarvikehuoneistoa koskevan ilmoituksen ja luonnonmukaisen tuotannon valvontajärjestelmään hyväksymisen)."/>
    <s v="Alkoholijuomien valmistus ja tukkumyyntilupa"/>
    <x v="0"/>
    <x v="0"/>
    <x v="4"/>
    <s v="Vain elinkeinotoimintaa harjoittaville"/>
    <m/>
    <m/>
    <x v="0"/>
    <x v="9"/>
    <x v="0"/>
    <s v=""/>
  </r>
  <r>
    <s v="Palvelut"/>
    <s v="Traficom_Digipalvelulupaus_2021.XLSX"/>
    <x v="0"/>
    <x v="36"/>
    <s v="Alkolukon valmistaja tai valtuutettu edustaja tekee toimintailmoituksen Traficomille"/>
    <s v="Alkolukkolain mukainen toimintailmoitus"/>
    <x v="1"/>
    <x v="0"/>
    <x v="2"/>
    <s v="Vain elinkeinotoimintaa harjoittaville"/>
    <s v="Taloustilanne voi mahdollisesti osoittautua esteeksi"/>
    <m/>
    <x v="0"/>
    <x v="0"/>
    <x v="0"/>
    <s v=""/>
  </r>
  <r>
    <s v="Palvelut"/>
    <s v="PLupaus_Helsinginkaupunki_2021.xlsx"/>
    <x v="3"/>
    <x v="37"/>
    <s v="Ilmoitus alkutuotantopaikasta tai ilmoitus alkutuotantotuotteiden kuljetuksesta."/>
    <s v="Alkutuotantopaikkailmoitus"/>
    <x v="1"/>
    <x v="2"/>
    <x v="1"/>
    <m/>
    <s v="Pieni volyymi"/>
    <s v="Elintarvikelaki (23/2006)"/>
    <x v="1"/>
    <x v="3"/>
    <x v="1"/>
    <s v="Maa- ja metsätalousministeriö"/>
  </r>
  <r>
    <s v="Palvelut"/>
    <s v="PLupaus_Helsinginkaupunki_2021.xlsx"/>
    <x v="3"/>
    <x v="38"/>
    <s v="Eläintenpidon pitopaikan ilmoitusvelvollisuus koskee nautojen, lampaiden, vuohien, sikojen (mukaan lukien mikro- ja minisiat), hevosten, siipikarjan ja mehiläisten pitopaikkoja. Ohjeet ja lomakkeet eläinten pitopaikasta löytyvät Ruokaviraston verkkosivuilta."/>
    <s v="Alkutuotantopaikkailmoitus"/>
    <x v="1"/>
    <x v="4"/>
    <x v="1"/>
    <s v="Vain elinkeinotoimintaa harjoittaville"/>
    <m/>
    <s v="Elintarvikelaki (23/2006)"/>
    <x v="1"/>
    <x v="3"/>
    <x v="1"/>
    <s v="Maa- ja metsätalousministeriö"/>
  </r>
  <r>
    <s v="Palvelut"/>
    <s v="Plupaus_2021_Jyväskylän kaupunki_2021.xlsx"/>
    <x v="2"/>
    <x v="39"/>
    <s v="Ilmoitus alkutuotantopaikasta kunnan elintarvikevalvontaviranomaiselle"/>
    <s v="Alkutuotantopaikkailmoitus"/>
    <x v="1"/>
    <x v="2"/>
    <x v="5"/>
    <s v="Myös luonnollisille henkilöille"/>
    <m/>
    <s v="Elintarvikelaki (23/2006)"/>
    <x v="1"/>
    <x v="2"/>
    <x v="1"/>
    <s v="Maa- ja metsätalousministeriö"/>
  </r>
  <r>
    <s v="Palvelut"/>
    <s v="Plupaus_Kuopio_2021.xlsx"/>
    <x v="12"/>
    <x v="24"/>
    <s v="Alkutuotantopaikan ilmoittaminen Kuopion ympäristöterveydenhuoltoon"/>
    <s v="Alkutuotantopaikkailmoitus"/>
    <x v="1"/>
    <x v="2"/>
    <x v="5"/>
    <s v="Vain elinkeinotoimintaa harjoittaville"/>
    <m/>
    <s v="Elintarvikelaki (23/2006)"/>
    <x v="1"/>
    <x v="10"/>
    <x v="1"/>
    <s v="Maa- ja metsätalousministeriö"/>
  </r>
  <r>
    <s v="Palvelut"/>
    <s v="Plupaus_Mikkeli_2020.xlsx"/>
    <x v="13"/>
    <x v="40"/>
    <s v="Verkkosivuilta tulostettava lomake. Vastuualue: Terveysvalvonta"/>
    <s v="Alkutuotantopaikkailmoitus"/>
    <x v="1"/>
    <x v="0"/>
    <x v="2"/>
    <s v="Myös luonnollisille henkilöille"/>
    <s v="VATI-kohdetietojärjestelmän kehittäjät eivät toteuta Suomi.fi kautta täytettävien sähköisten lomakeiden käyttöönottoa jo vuonna 2021."/>
    <m/>
    <x v="1"/>
    <x v="11"/>
    <x v="2"/>
    <s v=""/>
  </r>
  <r>
    <s v="Palvelut"/>
    <s v="Plupaus_2021_Oulun kaupunki.xlsx"/>
    <x v="14"/>
    <x v="41"/>
    <s v="Jokaisen tuotantoeläintenpitäjän on rekisteröidyttävä eläintenpitäjäksi. Rekisteröityminen tehdään  kaupungin maaseutupalveluissa."/>
    <s v="Alkutuotantopaikkailmoitus"/>
    <x v="1"/>
    <x v="3"/>
    <x v="0"/>
    <s v="Vain elinkeinotoimintaa harjoittaville"/>
    <s v="Ilmoitus tehdään maaseutuviranomaisille"/>
    <s v="Elintarvikelaki (23/2006)"/>
    <x v="1"/>
    <x v="7"/>
    <x v="1"/>
    <s v="Maa- ja metsätalousministeriö"/>
  </r>
  <r>
    <s v="Palvelut"/>
    <s v="Plupaus_2021_Oulun kaupunki.xlsx"/>
    <x v="14"/>
    <x v="42"/>
    <s v="Alkutuotantopaikasta tulee ilmoittaa kunnan elintarvikevalvontaviranomaiselle ellei viranomainen saa tietoa toiselta viranomaiselta."/>
    <s v="Alkutuotantopaikkailmoitus"/>
    <x v="1"/>
    <x v="0"/>
    <x v="2"/>
    <s v="Myös luonnollisille henkilöille"/>
    <m/>
    <s v="Elintarvikelaki (23/2006)"/>
    <x v="1"/>
    <x v="7"/>
    <x v="1"/>
    <s v="Maa- ja metsätalousministeriö"/>
  </r>
  <r>
    <s v="Palvelut"/>
    <s v="PLupaus_Porvoonkaupunki_2021.xlsx"/>
    <x v="7"/>
    <x v="42"/>
    <s v="Alkutuotantopaikasta tulee ilmoittaa kunnan elintarvikevalvontaviranomaiselle ellei viranomainen saa tietoa toiselta viranomaiselta."/>
    <s v="Alkutuotantopaikkailmoitus"/>
    <x v="1"/>
    <x v="2"/>
    <x v="0"/>
    <s v="Vain elinkeinotoimintaa harjoittaville"/>
    <s v="Digitalisoinnin kehittäminen valtion tietojärjestelmässä on riippuvainen valtion panostuksista. Tällä hetkellä asia on mukana kehityslistalla, muttei kovin korkealla prioriteetilla."/>
    <s v="Elintarvikelaki (23/2006)"/>
    <x v="1"/>
    <x v="3"/>
    <x v="2"/>
    <s v="Maa- ja metsätalousministeriö"/>
  </r>
  <r>
    <s v="Palvelut"/>
    <s v="PLupaus_Pyhäjärvi_2021.xlsx"/>
    <x v="15"/>
    <x v="42"/>
    <m/>
    <s v="Alkutuotantopaikkailmoitus"/>
    <x v="1"/>
    <x v="0"/>
    <x v="5"/>
    <s v="Myös luonnollisille henkilöille"/>
    <m/>
    <s v="Elintarvikelaki (23/2006)"/>
    <x v="1"/>
    <x v="7"/>
    <x v="3"/>
    <s v="Maa- ja metsätalousministeriö"/>
  </r>
  <r>
    <s v="Palvelut"/>
    <s v="PLupaus_Pyhäjärvi_2021.xlsx"/>
    <x v="15"/>
    <x v="41"/>
    <m/>
    <s v="Alkutuotantopaikkailmoitus"/>
    <x v="1"/>
    <x v="3"/>
    <x v="5"/>
    <s v="Myös luonnollisille henkilöille"/>
    <m/>
    <s v="Elintarvikelaki (23/2006)"/>
    <x v="1"/>
    <x v="7"/>
    <x v="3"/>
    <s v="Maa- ja metsätalousministeriö"/>
  </r>
  <r>
    <s v="Palvelut"/>
    <s v="Plupaus_2021_Ristijärven kunta.xlsx"/>
    <x v="16"/>
    <x v="41"/>
    <s v="Jokaisen tuotantoeläintenpitäjän on rekisteröidyttävä eläintenpitäjäksi. Rekisteröityminen tehdään  kaupungin maaseutupalveluissa."/>
    <s v="Alkutuotantopaikkailmoitus"/>
    <x v="1"/>
    <x v="2"/>
    <x v="2"/>
    <s v="Myös luonnollisille henkilöille"/>
    <s v="Ruokaviraston eläinpitäjäreksiterin sähköisen asiointipalvelun kehitystyön viivästyminen edelleen. Piti aueta jo vuonna 2019."/>
    <s v="Elintarvikelaki (23/2006)"/>
    <x v="1"/>
    <x v="12"/>
    <x v="3"/>
    <s v="Maa- ja metsätalousministeriö"/>
  </r>
  <r>
    <s v="Palvelut"/>
    <s v="Plupaus_2021_Rovaniemi (1).xlsx"/>
    <x v="17"/>
    <x v="42"/>
    <s v="Rovakaaren ympäristöterveydenhuollon toiminta-alueella (Rovaniemi, Ranua, Pello, Ylitornio, Kolari)  sijaitsevasta alkutuotantopaikasta tehtävä ilmoitus elintarvikevalvontaviranomaiselle."/>
    <s v="Alkutuotantopaikkailmoitus"/>
    <x v="1"/>
    <x v="2"/>
    <x v="0"/>
    <s v="Vain elinkeinotoimintaa harjoittaville"/>
    <s v="ei tietoa milloin asioinnin aloitus siirtyy valtakunnalliseen ympäristöterveydenhuollon sähköiseen ilmoituspalveluun ILPPAan (Ruokavirasto).  ilppa.fi"/>
    <s v="Elintarvikelaki (23/2006)"/>
    <x v="1"/>
    <x v="13"/>
    <x v="2"/>
    <s v="Maa- ja metsätalousministeriö"/>
  </r>
  <r>
    <s v="Palvelut"/>
    <s v="Plupaus_Teuvan kunta_2020.xlsx"/>
    <x v="18"/>
    <x v="24"/>
    <m/>
    <s v="Alkutuotantopaikkailmoitus"/>
    <x v="1"/>
    <x v="0"/>
    <x v="0"/>
    <s v="Myös luonnollisille henkilöille"/>
    <s v="Palvelun tuottaa Suupohjan peruspalveluliikelaitokuntayhtymä, Toimii vastuu organisaationa"/>
    <s v="Elintarvikelaki (23/2006)"/>
    <x v="2"/>
    <x v="14"/>
    <x v="3"/>
    <s v="Maa- ja metsätalousministeriö"/>
  </r>
  <r>
    <s v="Palvelut"/>
    <s v="Plupaus_2021_Turun kaupunki.xlsx"/>
    <x v="19"/>
    <x v="42"/>
    <s v="Alkutuotantopaikasta tulee ilmoittaa kunnan viranomaiselle"/>
    <s v="Alkutuotantopaikkailmoitus"/>
    <x v="1"/>
    <x v="2"/>
    <x v="1"/>
    <s v="Myös luonnollisille henkilöille"/>
    <s v="Ruokavirasto valmistelee. Ruokaviraston ilppa-Ympäristöterveydenhuollon sähköisen ilmoituspalvelun toimivuus"/>
    <s v="Elintarvikelaki (297/2021)"/>
    <x v="1"/>
    <x v="15"/>
    <x v="1"/>
    <s v="Maa- ja metsätalousministeriö"/>
  </r>
  <r>
    <s v="Palvelut"/>
    <s v="PLupaus_Vaasa_2021.xlsx"/>
    <x v="8"/>
    <x v="43"/>
    <s v="Ilmoitus elintarvikkeiden alkutuotantotoiminnasta"/>
    <s v="Alkutuotantopaikkailmoitus"/>
    <x v="1"/>
    <x v="2"/>
    <x v="0"/>
    <s v="Vain elinkeinotoimintaa harjoittaville"/>
    <s v="Huom. Nykyinen elintarvikelaki on 297/2021 ja MMM:n asetus elintarvikehygieniasta on 318/2021"/>
    <s v="Elintarvikelaki (23/2006)"/>
    <x v="1"/>
    <x v="6"/>
    <x v="2"/>
    <s v="Maa- ja metsätalousministeriö"/>
  </r>
  <r>
    <s v="Palvelut"/>
    <s v="Plupaus_2021_Huittisten kaupunki.xlsx"/>
    <x v="20"/>
    <x v="44"/>
    <s v="Kuntalaisaloite on asukkaiden tai asukasryhmien laatima kirjallinen aloite, jonka kautta kunnan asukas voi vaikuttaa suoraan oman kuntansa toimintaan ja päätöksentekoon."/>
    <s v="Aloitteet"/>
    <x v="1"/>
    <x v="0"/>
    <x v="5"/>
    <s v="Myös luonnollisille henkilöille"/>
    <m/>
    <s v="Kuntalaki (410/2015) 23 §"/>
    <x v="1"/>
    <x v="16"/>
    <x v="4"/>
    <s v="Valtiovarainministeriö"/>
  </r>
  <r>
    <s v="Palvelut"/>
    <s v="Plupaus_2021_Jyväskylän kaupunki_2021.xlsx"/>
    <x v="2"/>
    <x v="45"/>
    <s v="Ilmoitus kuivalannan ja pakkaamattomien orgaanisten lannotteiden varastoinnista aumassa"/>
    <s v="Aumausilmoitus"/>
    <x v="1"/>
    <x v="5"/>
    <x v="1"/>
    <s v="Myös luonnollisille henkilöille"/>
    <m/>
    <s v="Ympäristönsuojelulaki (527/2014)"/>
    <x v="1"/>
    <x v="2"/>
    <x v="1"/>
    <s v="Ympäristöministeriö"/>
  </r>
  <r>
    <s v="Palvelut"/>
    <s v="Plupaus_Kuopio_2021.xlsx"/>
    <x v="12"/>
    <x v="46"/>
    <s v="Ilmoitus lannan varastoinnista aumassa ja ilmoitus lannan levityksestä poikkeustilanteissa"/>
    <s v="Aumausilmoitus"/>
    <x v="1"/>
    <x v="2"/>
    <x v="5"/>
    <s v="Vain elinkeinotoimintaa harjoittaville"/>
    <s v="Lomake on valtion suomi.fi palvelussa, johon linkki. Ei kunnan oma lomake"/>
    <s v="Ympäristönsuojelulaki (527/2014)"/>
    <x v="1"/>
    <x v="10"/>
    <x v="1"/>
    <s v="Ympäristöministeriö"/>
  </r>
  <r>
    <s v="Palvelut"/>
    <s v="Plupaus_Mikkeli_2020.xlsx"/>
    <x v="13"/>
    <x v="46"/>
    <s v="Verkkosivuilta tulostettava lomake. Vastuutaho: Ympäristöpalvelut"/>
    <s v="Aumausilmoitus"/>
    <x v="1"/>
    <x v="0"/>
    <x v="5"/>
    <s v="Myös luonnollisille henkilöille"/>
    <s v="Kunnittain ei ole syytä lähteä rakentamaan erillisilä kuntakohtaisia sähköisiä järjestelmiä ympäristönsuojelulain mukaisille ilmoituksille vaan ympäristönsuojelun ilmoituksille pitäisi olla valtakunnallinen sähköinen portaali. Yhtenä vaihtoehtona on ottaa tämä mukaan Lupapisteeseen."/>
    <m/>
    <x v="1"/>
    <x v="11"/>
    <x v="2"/>
    <s v=""/>
  </r>
  <r>
    <s v="Palvelut"/>
    <s v="Plupaus_2021_Oulun kaupunki.xlsx"/>
    <x v="14"/>
    <x v="46"/>
    <s v="ePermit. Aumasta eli lannan patteroinnista maakuoppaan pitää tehdä etukäteen ilmoitus kunnan ympäristönsuojeluviranomaisille."/>
    <s v="Aumausilmoitus"/>
    <x v="1"/>
    <x v="6"/>
    <x v="0"/>
    <s v="Myös luonnollisille henkilöille"/>
    <s v="ei toisen puolesta asiointia"/>
    <s v="Ympäristönsuojelulaki (527/2014)"/>
    <x v="1"/>
    <x v="7"/>
    <x v="1"/>
    <s v="Ympäristöministeriö"/>
  </r>
  <r>
    <s v="Palvelut"/>
    <s v="Plupaus_2021_KEHA-keskus.xlsx"/>
    <x v="21"/>
    <x v="47"/>
    <s v="Palvelu siirtyy Aluehallinon asiointipalveluun 06/2020 kielillä suomi ja ruotsi (nykyisin lomake.fi).Palvelu tarjoaa asiakkaalle mahdollisuuden aika- ja paikkariippumattomasti saada palvelu vireille, hoitaa kommunikointi viranomaisen kanssa sekä vastaanottaa päätöksiä. Asiointipalvelussa hyödynnetään Suomi.fi tunnistusta (vahva sähköinen tunnistus) sekä Suomi.fi valtuuksia. Yrityksen perustiedot haetaan asiakastieto-varannosta. Tiedot ovat rakenteisena sekä asiointipalvelussa että viranomaisen käsittelyjärjestelmässä."/>
    <s v="Alueellinen kuljetustuki"/>
    <x v="6"/>
    <x v="1"/>
    <x v="1"/>
    <s v="Vain elinkeinotoimintaa harjoittaville"/>
    <s v="Resursoinnin haasteet ja aikataulujen siirtyminen mm. COVID-19 syistä, Palvelukokonaisuuden kehittämiseen liittyvän rahoituksen puute, Haasteita sovittaa monisyistä asiointia ELYn yhteiseen kokonaisarkkitehtuuriin ja geneerisiin alustoihin"/>
    <m/>
    <x v="0"/>
    <x v="8"/>
    <x v="0"/>
    <s v=""/>
  </r>
  <r>
    <s v="Palvelut"/>
    <s v="PLupaus_Porvoonkaupunki_2021.xlsx"/>
    <x v="7"/>
    <x v="46"/>
    <s v="Aumasta eli lannan patteroinnista maakuoppaan pitää tehdä etukäteen ilmoitus kunnan ympäristönsuojeluviranomaisille."/>
    <s v="Aumausilmoitus"/>
    <x v="1"/>
    <x v="5"/>
    <x v="1"/>
    <s v="Myös luonnollisille henkilöille"/>
    <m/>
    <s v="Ympäristönsuojelulaki (527/2014)"/>
    <x v="1"/>
    <x v="3"/>
    <x v="2"/>
    <s v="Ympäristöministeriö"/>
  </r>
  <r>
    <s v="Palvelut"/>
    <s v="PLupaus_Pyhäjärvi_2021.xlsx"/>
    <x v="15"/>
    <x v="46"/>
    <m/>
    <s v="Aumausilmoitus"/>
    <x v="1"/>
    <x v="0"/>
    <x v="5"/>
    <s v="Myös luonnollisille henkilöille"/>
    <m/>
    <s v="Ympäristönsuojelulaki (527/2014)"/>
    <x v="1"/>
    <x v="7"/>
    <x v="3"/>
    <s v="Ympäristöministeriö"/>
  </r>
  <r>
    <s v="Palvelut"/>
    <s v="PLupaus_Pyhäjärvi_2021.xlsx"/>
    <x v="15"/>
    <x v="48"/>
    <m/>
    <s v="Aumausilmoitus"/>
    <x v="1"/>
    <x v="0"/>
    <x v="5"/>
    <s v="Myös luonnollisille henkilöille"/>
    <m/>
    <s v="Ympäristönsuojelulaki (527/2014)"/>
    <x v="1"/>
    <x v="7"/>
    <x v="3"/>
    <s v="Ympäristöministeriö"/>
  </r>
  <r>
    <s v="Palvelut"/>
    <s v="Traficom_Digipalvelulupaus_2021.XLSX"/>
    <x v="0"/>
    <x v="49"/>
    <s v="Kansainväliseen liikenteen käytettävillä yli 500bt olevilla matkustaja-ja lastialuksilla tulee olla historiatiedot (Continuous Synopsis Record, CSR)."/>
    <s v="Aluksen CSR-asiakirja"/>
    <x v="1"/>
    <x v="0"/>
    <x v="0"/>
    <s v="Vain elinkeinotoimintaa harjoittaville"/>
    <s v="Yleinen taloudellinen tilanne"/>
    <m/>
    <x v="0"/>
    <x v="0"/>
    <x v="0"/>
    <s v=""/>
  </r>
  <r>
    <s v="Palvelut"/>
    <s v="Traficom_Digipalvelulupaus_2021.XLSX"/>
    <x v="0"/>
    <x v="50"/>
    <s v="Alus on suomalainen ja oikeutettu käyttämään Suomen lippua, jos sen omistuksest yli 60% on suomalaista. Jos ulkomaisessa omistuksessa oleva alus täyttää merilaissa olevat ehdot, Traficom voi hakemuksesta hyväksyä sen suomalaiseksi."/>
    <s v="Aluksen kansallisuus ja lipunkäyttöoikeus"/>
    <x v="1"/>
    <x v="0"/>
    <x v="0"/>
    <s v="Myös luonnollisille henkilöille"/>
    <s v="Yleinen taloudellinen tilanne"/>
    <m/>
    <x v="0"/>
    <x v="0"/>
    <x v="0"/>
    <s v=""/>
  </r>
  <r>
    <s v="Palvelut"/>
    <s v="Traficom_Digipalvelulupaus_2021.XLSX"/>
    <x v="0"/>
    <x v="51"/>
    <s v="Aluksena tai alusrakennuksena Liikenneasioiden rekisteriin merkitty alus voidaan kiinnittää."/>
    <s v="Aluksen kiinnitys"/>
    <x v="1"/>
    <x v="0"/>
    <x v="0"/>
    <s v="Myös luonnollisille henkilöille"/>
    <s v="Palvelussa tarvitaan dokumentit alkuperäisinä."/>
    <m/>
    <x v="0"/>
    <x v="0"/>
    <x v="0"/>
    <s v=""/>
  </r>
  <r>
    <s v="Palvelut"/>
    <s v="Traficom_Digipalvelulupaus_2021.XLSX"/>
    <x v="0"/>
    <x v="52"/>
    <s v="Traficom voi hakemuksesta merkitä kauppa-alusluetteloon aluksen, joka on merkitty rekisteriin Suomessa (myös Ahvenanmaalla)."/>
    <s v="Aluksen merkitseminen kauppa-alusluetteloon"/>
    <x v="1"/>
    <x v="0"/>
    <x v="0"/>
    <s v="Myös luonnollisille henkilöille"/>
    <s v="Yleinen taloudellinen tilanne"/>
    <m/>
    <x v="0"/>
    <x v="0"/>
    <x v="0"/>
    <s v=""/>
  </r>
  <r>
    <s v="Palvelut"/>
    <s v="Traficom_Digipalvelulupaus_2021.XLSX"/>
    <x v="0"/>
    <x v="53"/>
    <s v="Tarvitset aluksellesi mittakirjan ennen kuin se voidaan rekisteröidä Suomen alusrekisteriin."/>
    <s v="Aluksen mittakirja"/>
    <x v="4"/>
    <x v="0"/>
    <x v="0"/>
    <s v="Myös luonnollisille henkilöille"/>
    <s v="Yleinen taloudellinen tilanne"/>
    <m/>
    <x v="0"/>
    <x v="0"/>
    <x v="0"/>
    <s v=""/>
  </r>
  <r>
    <s v="Palvelut"/>
    <s v="Traficom_Digipalvelulupaus_2021.XLSX"/>
    <x v="0"/>
    <x v="54"/>
    <s v="Aluksen rekisteritiedoissa tapahtuneiden muutosten kirjaaminen liikenneasioiden rekisteriin."/>
    <s v="Aluksen muutosrekisteröinti"/>
    <x v="1"/>
    <x v="0"/>
    <x v="0"/>
    <s v="Myös luonnollisille henkilöille"/>
    <s v="Palvelussa tarvitaan osassa tapauksista dokumentit alkuperäisinä."/>
    <m/>
    <x v="0"/>
    <x v="0"/>
    <x v="0"/>
    <s v=""/>
  </r>
  <r>
    <s v="Palvelut"/>
    <s v="Traficom_Digipalvelulupaus_2021.XLSX"/>
    <x v="0"/>
    <x v="55"/>
    <s v="Rekisteröidyn aluksen poistaminen liikenneasioiden rekisteristä. "/>
    <s v="Aluksen poistaminen rekisteristä"/>
    <x v="1"/>
    <x v="0"/>
    <x v="0"/>
    <s v="Myös luonnollisille henkilöille"/>
    <s v="Yleinen taloudellinen tilanne"/>
    <m/>
    <x v="0"/>
    <x v="0"/>
    <x v="0"/>
    <s v=""/>
  </r>
  <r>
    <s v="Palvelut"/>
    <s v="Traficom_Digipalvelulupaus_2021.XLSX"/>
    <x v="0"/>
    <x v="56"/>
    <s v="Liikenneasioiden rekisterissä olevan aluksen rekisteriotteen ja/tai rasitustodistuksen tilaaminen. "/>
    <s v="Aluksen rekisteriotteen ja rasitustodistuksen tilaus"/>
    <x v="3"/>
    <x v="0"/>
    <x v="0"/>
    <s v="Myös luonnollisille henkilöille"/>
    <s v="Sähköinen asiointipalvelu tällä hetkellä poissa käytöstä. Tarkoitus ottaa uudelleen käyttöön."/>
    <m/>
    <x v="0"/>
    <x v="0"/>
    <x v="0"/>
    <s v=""/>
  </r>
  <r>
    <s v="Palvelut"/>
    <s v="Traficom_Digipalvelulupaus_2021.XLSX"/>
    <x v="0"/>
    <x v="57"/>
    <s v="Suomalaiset kauppamerenkulkuun käytettävät alukset on rekisteröitävä. Traficom ylläpitää rekisteriä niiden alusten osalta, joiden kotipaikka on manner-Suomessa. Ahvenanmaan valtionvirasto vastaa niiden alusten rekisteröinnistä, joiden kotipaikka on Ahvenanmaan maakunnassa."/>
    <s v="Aluksen rekisteröinti"/>
    <x v="1"/>
    <x v="0"/>
    <x v="0"/>
    <s v="Myös luonnollisille henkilöille"/>
    <s v="Palvelussa tarvitaan dokumentit alkuperäisinä."/>
    <m/>
    <x v="0"/>
    <x v="0"/>
    <x v="0"/>
    <s v=""/>
  </r>
  <r>
    <s v="Palvelut"/>
    <s v="Traficom_Digipalvelulupaus_2021.XLSX"/>
    <x v="0"/>
    <x v="58"/>
    <s v="Alukseen tai alusrakennukseen vahvistetun kiinnityksen uudistaminen tai sen kuolettaminen."/>
    <s v="Aluskiinnityksen uudistaminen ja kuolettaminen"/>
    <x v="1"/>
    <x v="0"/>
    <x v="0"/>
    <s v="Myös luonnollisille henkilöille"/>
    <s v="Palvelussa tarvitaan dokumentit alkuperäisinä."/>
    <m/>
    <x v="0"/>
    <x v="0"/>
    <x v="0"/>
    <s v=""/>
  </r>
  <r>
    <s v="Palvelut"/>
    <s v="Traficom_Digipalvelulupaus_2021.XLSX"/>
    <x v="0"/>
    <x v="59"/>
    <s v="Alusrakennuksena liikenneasioiden rekisteriin rekisteröidyn rakenteilla olevan aluksen poistaminen rekisteristä. "/>
    <s v="Alusrakennuksen poistaminen rekisteristä"/>
    <x v="1"/>
    <x v="0"/>
    <x v="0"/>
    <s v="Myös luonnollisille henkilöille"/>
    <s v="Yleinen taloudellinen tilanne"/>
    <m/>
    <x v="0"/>
    <x v="0"/>
    <x v="0"/>
    <s v=""/>
  </r>
  <r>
    <s v="Palvelut"/>
    <s v="Traficom_Digipalvelulupaus_2021.XLSX"/>
    <x v="0"/>
    <x v="60"/>
    <s v="Suomessa rakenteilla oleva alus voidaan pyynnöstä merkitä rakenteilla olevana aluksena rekisteriin, jos se valmistuttuaan täyttää rekisteröinnin edellytykset. Traficom pitää rekisteriä niiden alusten osalta, joiden kotipaikka on manner-Suomi. Jos aluksen kotipaikka on ahvenamaan maakunta, rekisterinpitäjänä toimii Ahvenanmaan valtionvirasto."/>
    <s v="Alusrakennuksen rekisteröinti"/>
    <x v="1"/>
    <x v="0"/>
    <x v="0"/>
    <s v="Myös luonnollisille henkilöille"/>
    <s v="Palvelussa tarvitaan dokumentit alkuperäisinä."/>
    <m/>
    <x v="0"/>
    <x v="0"/>
    <x v="0"/>
    <s v=""/>
  </r>
  <r>
    <s v="Palvelut"/>
    <s v="Traficom_Digipalvelulupaus_2021.XLSX"/>
    <x v="0"/>
    <x v="61"/>
    <s v="Aluksilta vaadittujen hyväksyntien ja arviointien myöntäminen"/>
    <s v="Alusteknisten hyväksyntien tai arvioiden myöntäminen"/>
    <x v="0"/>
    <x v="0"/>
    <x v="0"/>
    <s v="Myös luonnollisille henkilöille"/>
    <s v="Jokainen palvelutapaus on yksilöllinen ja lähtötietojen tarve ja laatu vaihtelee tapauskohtaisesti. Lisäksi määrät ovat pieniä."/>
    <m/>
    <x v="0"/>
    <x v="0"/>
    <x v="0"/>
    <s v=""/>
  </r>
  <r>
    <s v="Palvelut"/>
    <s v="Traficom_Digipalvelulupaus_2021.XLSX"/>
    <x v="0"/>
    <x v="62"/>
    <s v="Poikkeuslupien myöntäminen"/>
    <s v="Alusteknisten poikkeuslupien myöntäminen"/>
    <x v="0"/>
    <x v="0"/>
    <x v="0"/>
    <s v="Myös luonnollisille henkilöille"/>
    <s v="Jokainen palvelutapaus on yksilöllinen ja lähtötietojen tarve ja laatu vaihtelee tapauskohtaisesti. Lisäksi määrät ovat pieniä."/>
    <m/>
    <x v="0"/>
    <x v="0"/>
    <x v="0"/>
    <s v=""/>
  </r>
  <r>
    <s v="Palvelut"/>
    <s v="Traficom_Digipalvelulupaus_2021.XLSX"/>
    <x v="0"/>
    <x v="63"/>
    <s v="Aluksilta vaadittujen todistusten todistusten myöntäminen"/>
    <s v="Alusteknisten turvallisuus- ja ympäristötodistusten myöntäminen"/>
    <x v="0"/>
    <x v="0"/>
    <x v="0"/>
    <s v="Myös luonnollisille henkilöille"/>
    <s v="Jokainen palvelutapaus on yksilöllinen ja lähtötietojen tarve ja laatu vaihtelee tapauskohtaisesti. Lisäksi määrät ovat pieniä."/>
    <m/>
    <x v="0"/>
    <x v="0"/>
    <x v="0"/>
    <s v=""/>
  </r>
  <r>
    <s v="Palvelut"/>
    <s v="Traficom_Digipalvelulupaus_2021.XLSX"/>
    <x v="0"/>
    <x v="64"/>
    <s v="Aluksilta vaadittujen järjestelmien tarkastukset ja hyväksynnät"/>
    <s v="Alusten katsastuksiin ja tarkastuksiin kuuluvien piirustusten ja muun materiaalin hyväksyminen"/>
    <x v="0"/>
    <x v="0"/>
    <x v="0"/>
    <s v="Myös luonnollisille henkilöille"/>
    <s v="Jokainen palvelutapaus on yksilöllinen ja lähtötietojen tarve ja laatu vaihtelee tapauskohtaisesti. Lisäksi määrät ovat pieniä."/>
    <m/>
    <x v="0"/>
    <x v="0"/>
    <x v="0"/>
    <s v=""/>
  </r>
  <r>
    <s v="Palvelut"/>
    <s v="Plupaus_2021_Turun kaupunki.xlsx"/>
    <x v="19"/>
    <x v="46"/>
    <s v="Aumasta eli lannan patteroinnista tulee ilmoittaa etukäteen kunnan ympäristöviranomaiselle"/>
    <s v="Aumausilmoitus"/>
    <x v="1"/>
    <x v="0"/>
    <x v="1"/>
    <s v="Myös luonnollisille henkilöille"/>
    <s v="Pieni volyyminen palvelu (5-10 kpl vuodessa)"/>
    <s v="Ympäristönsuojelulaki (527/2014)"/>
    <x v="1"/>
    <x v="15"/>
    <x v="1"/>
    <s v="Ympäristöministeriö"/>
  </r>
  <r>
    <s v="Palvelut"/>
    <s v="Plupaus_2021_Ylöjärven kaupunki.xlsx"/>
    <x v="22"/>
    <x v="46"/>
    <s v="Aumausilmoitus hoidetaan kokonaisuudessaan Lupapiste -palvelussa&quot;&quot;"/>
    <s v="Aumausilmoitus"/>
    <x v="1"/>
    <x v="7"/>
    <x v="1"/>
    <s v="Myös luonnollisille henkilöille"/>
    <m/>
    <s v="Ympäristönsuojelulaki (527/2014)"/>
    <x v="1"/>
    <x v="17"/>
    <x v="5"/>
    <s v="Ympäristöministeriö"/>
  </r>
  <r>
    <s v="Palvelut"/>
    <s v="Traficom_Digipalvelulupaus_2021.XLSX"/>
    <x v="0"/>
    <x v="65"/>
    <m/>
    <s v="Ammattilentäjän lupakirjahakemus"/>
    <x v="0"/>
    <x v="6"/>
    <x v="0"/>
    <s v="Myös luonnollisille henkilöille"/>
    <s v="Yleinen taloudellinen tilanne"/>
    <m/>
    <x v="0"/>
    <x v="0"/>
    <x v="0"/>
    <s v=""/>
  </r>
  <r>
    <s v="Palvelut"/>
    <s v="Traficom_Digipalvelulupaus_2021.XLSX"/>
    <x v="0"/>
    <x v="66"/>
    <s v="Koulutuskeskukset ilmoittavat ammattipätevyyden jatkokoulutuksen suorittaneet henkilöt."/>
    <s v="Ammattipätevyyden jatkokoulutuksen suoritus"/>
    <x v="1"/>
    <x v="0"/>
    <x v="0"/>
    <s v="Vain elinkeinotoimintaa harjoittaville"/>
    <s v="Yleinen taloudellinen tilanne"/>
    <m/>
    <x v="0"/>
    <x v="0"/>
    <x v="0"/>
    <s v=""/>
  </r>
  <r>
    <s v="Palvelut"/>
    <s v="Traficom_Digipalvelulupaus_2021.XLSX"/>
    <x v="0"/>
    <x v="67"/>
    <s v="Traficom hyväksyy ammattipätevyyskoulutuskeskukset."/>
    <s v="Ammattipätevyyden koulutuslupa"/>
    <x v="0"/>
    <x v="0"/>
    <x v="0"/>
    <s v="Vain elinkeinotoimintaa harjoittaville"/>
    <s v="Yleinen taloudellinen tilanne"/>
    <m/>
    <x v="0"/>
    <x v="0"/>
    <x v="0"/>
    <s v=""/>
  </r>
  <r>
    <s v="Palvelut"/>
    <s v="Traficom_Digipalvelulupaus_2021.XLSX"/>
    <x v="0"/>
    <x v="68"/>
    <s v="Ammattipätevyyskoulutuksen koulutusohjelman hyväksyminen."/>
    <s v="Ammattipätevyys koulutusohjelma"/>
    <x v="0"/>
    <x v="0"/>
    <x v="0"/>
    <s v="Vain elinkeinotoimintaa harjoittaville"/>
    <s v="Yleinen taloudellinen tilanne"/>
    <m/>
    <x v="0"/>
    <x v="0"/>
    <x v="0"/>
    <s v=""/>
  </r>
  <r>
    <s v="Palvelut"/>
    <s v="Traficom_Digipalvelulupaus_2021.XLSX"/>
    <x v="0"/>
    <x v="69"/>
    <s v="Koulutuskeskukset ilmoittavat ammattipätevyyskoulutuksen pitämisestä."/>
    <s v="Ammattipätevyyskoulutuksen järjestäminen"/>
    <x v="4"/>
    <x v="3"/>
    <x v="0"/>
    <s v="Vain elinkeinotoimintaa harjoittaville"/>
    <s v="Yleinen taloudellinen tilanne"/>
    <m/>
    <x v="0"/>
    <x v="0"/>
    <x v="0"/>
    <s v=""/>
  </r>
  <r>
    <s v="Palvelut"/>
    <s v="Plupaus_Poliisihallitus_2021.xlsx"/>
    <x v="5"/>
    <x v="70"/>
    <m/>
    <s v="Ampuma-aseasiat"/>
    <x v="4"/>
    <x v="2"/>
    <x v="0"/>
    <s v="Myös luonnollisille henkilöille"/>
    <s v="Osa asetietojärjestelmän kokonaisuudistusta Askel-hankkeen puitteissa. Valmistumisaikataulu on 1.3.2024"/>
    <m/>
    <x v="0"/>
    <x v="5"/>
    <x v="0"/>
    <s v=""/>
  </r>
  <r>
    <s v="Palvelut"/>
    <s v="Plupaus_Poliisihallitus_2021.xlsx"/>
    <x v="5"/>
    <x v="71"/>
    <m/>
    <s v="Ampuma-aseasiat"/>
    <x v="0"/>
    <x v="2"/>
    <x v="0"/>
    <s v="Myös luonnollisille henkilöille"/>
    <s v="Osa asetietojärjestelmän kokonaisuudistusta Askel-hankkeen puitteissa. Valmistumisaikataulu on 1.3.2024"/>
    <m/>
    <x v="0"/>
    <x v="5"/>
    <x v="0"/>
    <s v=""/>
  </r>
  <r>
    <s v="Palvelut"/>
    <s v="Plupaus_Poliisihallitus_2021.xlsx"/>
    <x v="5"/>
    <x v="72"/>
    <m/>
    <s v="Ampuma-aseasiat"/>
    <x v="0"/>
    <x v="2"/>
    <x v="0"/>
    <s v="Myös luonnollisille henkilöille"/>
    <s v="Osa asetietojärjestelmän kokonaisuudistusta Askel-hankkeen puitteissa. Valmistumisaikataulu on 1.3.2024"/>
    <m/>
    <x v="0"/>
    <x v="5"/>
    <x v="0"/>
    <s v=""/>
  </r>
  <r>
    <s v="Palvelut"/>
    <s v="Plupaus_Poliisihallitus_2021.xlsx"/>
    <x v="5"/>
    <x v="73"/>
    <m/>
    <s v="Ampuma-aseasiat"/>
    <x v="0"/>
    <x v="2"/>
    <x v="0"/>
    <s v="Vain elinkeinotoimintaa harjoittaville"/>
    <s v="Osa asetietojärjestelmän kokonaisuudistusta Askel-hankkeen puitteissa. Valmistumisaikataulu on 1.3.2024"/>
    <m/>
    <x v="0"/>
    <x v="5"/>
    <x v="0"/>
    <s v=""/>
  </r>
  <r>
    <s v="Palvelut"/>
    <s v="Plupaus_Poliisihallitus_2021.xlsx"/>
    <x v="5"/>
    <x v="74"/>
    <m/>
    <s v="Ampuma-aseasiat"/>
    <x v="1"/>
    <x v="2"/>
    <x v="0"/>
    <s v="Vain elinkeinotoimintaa harjoittaville"/>
    <s v="Osa asedirektiivin vaatimusten toteutushanketta. Valmistumisaikataulu on Q1/2024"/>
    <m/>
    <x v="0"/>
    <x v="5"/>
    <x v="0"/>
    <s v=""/>
  </r>
  <r>
    <s v="Palvelut"/>
    <s v="Plupaus_Poliisihallitus_2021.xlsx"/>
    <x v="5"/>
    <x v="75"/>
    <m/>
    <s v="Ampuma-aseasiat"/>
    <x v="4"/>
    <x v="2"/>
    <x v="0"/>
    <s v="Myös luonnollisille henkilöille"/>
    <s v="Osa asetietojärjestelmän kokonaisuudistusta Askel-hankkeen puitteissa. Valmistumisaikataulu on 1.3.2024"/>
    <m/>
    <x v="0"/>
    <x v="5"/>
    <x v="0"/>
    <s v=""/>
  </r>
  <r>
    <s v="Palvelut"/>
    <s v="Plupaus_Poliisihallitus_2021.xlsx"/>
    <x v="5"/>
    <x v="76"/>
    <m/>
    <s v="Ampuma-aseasiat"/>
    <x v="1"/>
    <x v="3"/>
    <x v="1"/>
    <s v="Vain elinkeinotoimintaa harjoittaville"/>
    <m/>
    <m/>
    <x v="0"/>
    <x v="5"/>
    <x v="0"/>
    <s v=""/>
  </r>
  <r>
    <s v="Palvelut"/>
    <s v="Plupaus_Poliisihallitus_2021.xlsx"/>
    <x v="5"/>
    <x v="77"/>
    <m/>
    <s v="Ampuma-aseasiat"/>
    <x v="0"/>
    <x v="2"/>
    <x v="0"/>
    <s v="Vain elinkeinotoimintaa harjoittaville"/>
    <s v="Osa asetietojärjestelmän kokonaisuudistusta Askel-hankkeen puitteissa. Valmistumisaikataulu on 1.3.2024"/>
    <m/>
    <x v="0"/>
    <x v="5"/>
    <x v="0"/>
    <s v=""/>
  </r>
  <r>
    <s v="Palvelut"/>
    <s v="Plupaus_Poliisihallitus_2021.xlsx"/>
    <x v="5"/>
    <x v="78"/>
    <m/>
    <s v="Ampuma-aseasiat"/>
    <x v="0"/>
    <x v="2"/>
    <x v="0"/>
    <s v="Vain elinkeinotoimintaa harjoittaville"/>
    <s v="Osa asetietojärjestelmän kokonaisuudistusta Askel-hankkeen puitteissa. Valmistumisaikataulu on 1.3.2024"/>
    <m/>
    <x v="0"/>
    <x v="5"/>
    <x v="0"/>
    <s v=""/>
  </r>
  <r>
    <s v="Palvelut"/>
    <s v="Plupaus_Poliisihallitus_2021.xlsx"/>
    <x v="5"/>
    <x v="79"/>
    <m/>
    <s v="Ampuma-aseasiat"/>
    <x v="0"/>
    <x v="2"/>
    <x v="0"/>
    <s v="Myös luonnollisille henkilöille"/>
    <s v="Osa asetietojärjestelmän kokonaisuudistusta Askel-hankkeen puitteissa. Valmistumisaikataulu on 1.3.2024"/>
    <m/>
    <x v="0"/>
    <x v="5"/>
    <x v="0"/>
    <s v=""/>
  </r>
  <r>
    <s v="Palvelut"/>
    <s v="Plupaus_Poliisihallitus_2021.xlsx"/>
    <x v="5"/>
    <x v="80"/>
    <m/>
    <s v="Ampuma-aseasiat"/>
    <x v="0"/>
    <x v="2"/>
    <x v="0"/>
    <s v="Myös luonnollisille henkilöille"/>
    <s v="Osa asetietojärjestelmän kokonaisuudistusta Askel-hankkeen puitteissa. Valmistumisaikataulu on 1.3.2024"/>
    <m/>
    <x v="0"/>
    <x v="5"/>
    <x v="0"/>
    <s v=""/>
  </r>
  <r>
    <s v="Palvelut"/>
    <s v="Plupaus_Poliisihallitus_2021.xlsx"/>
    <x v="5"/>
    <x v="81"/>
    <m/>
    <s v="Ampuma-aseasiat"/>
    <x v="0"/>
    <x v="2"/>
    <x v="0"/>
    <s v="Myös luonnollisille henkilöille"/>
    <s v="Osa asetietojärjestelmän kokonaisuudistusta Askel-hankkeen puitteissa. Valmistumisaikataulu on 1.3.2024"/>
    <m/>
    <x v="0"/>
    <x v="5"/>
    <x v="0"/>
    <s v=""/>
  </r>
  <r>
    <s v="Palvelut"/>
    <s v="Plupaus_Poliisihallitus_2021.xlsx"/>
    <x v="5"/>
    <x v="82"/>
    <m/>
    <s v="Ampuma-aseasiat"/>
    <x v="0"/>
    <x v="2"/>
    <x v="0"/>
    <s v="Vain elinkeinotoimintaa harjoittaville"/>
    <s v="Osa asetietojärjestelmän kokonaisuudistusta Askel-hankkeen puitteissa. Valmistumisaikataulu on 1.3.2024"/>
    <m/>
    <x v="0"/>
    <x v="5"/>
    <x v="0"/>
    <s v=""/>
  </r>
  <r>
    <s v="Palvelut"/>
    <s v="Plupaus_Poliisihallitus_2021.xlsx"/>
    <x v="5"/>
    <x v="83"/>
    <m/>
    <s v="Ampuma-aseasiat"/>
    <x v="0"/>
    <x v="2"/>
    <x v="0"/>
    <s v="Vain elinkeinotoimintaa harjoittaville"/>
    <s v="Osa asetietojärjestelmän kokonaisuudistusta Askel-hankkeen puitteissa. Valmistumisaikataulu on 1.3.2024"/>
    <m/>
    <x v="0"/>
    <x v="5"/>
    <x v="0"/>
    <s v=""/>
  </r>
  <r>
    <s v="Palvelut"/>
    <s v="Plupaus_Poliisihallitus_2021.xlsx"/>
    <x v="5"/>
    <x v="84"/>
    <m/>
    <s v="Ampuma-aseasiat"/>
    <x v="1"/>
    <x v="3"/>
    <x v="1"/>
    <s v="Vain elinkeinotoimintaa harjoittaville"/>
    <m/>
    <m/>
    <x v="0"/>
    <x v="5"/>
    <x v="0"/>
    <s v=""/>
  </r>
  <r>
    <s v="Palvelut"/>
    <s v="Plupaus_Poliisihallitus_2021.xlsx"/>
    <x v="5"/>
    <x v="85"/>
    <m/>
    <s v="Ampuma-aseasiat"/>
    <x v="4"/>
    <x v="2"/>
    <x v="0"/>
    <s v="Myös luonnollisille henkilöille"/>
    <s v="Osa asetietojärjestelmän kokonaisuudistusta Askel-hankkeen puitteissa. Valmistumisaikataulu on 1.3.2024"/>
    <m/>
    <x v="0"/>
    <x v="5"/>
    <x v="0"/>
    <s v=""/>
  </r>
  <r>
    <s v="Palvelut"/>
    <s v="Plupaus_Poliisihallitus_2021.xlsx"/>
    <x v="5"/>
    <x v="86"/>
    <m/>
    <s v="Ampuma-aseasiat"/>
    <x v="0"/>
    <x v="2"/>
    <x v="0"/>
    <s v="Myös luonnollisille henkilöille"/>
    <s v="Osa asetietojärjestelmän kokonaisuudistusta Askel-hankkeen puitteissa. Valmistumisaikataulu on 1.3.2024"/>
    <m/>
    <x v="0"/>
    <x v="5"/>
    <x v="0"/>
    <s v=""/>
  </r>
  <r>
    <s v="Palvelut"/>
    <s v="Plupaus_Poliisihallitus_2021.xlsx"/>
    <x v="5"/>
    <x v="87"/>
    <m/>
    <s v="Ampuma-aseasiat"/>
    <x v="0"/>
    <x v="2"/>
    <x v="0"/>
    <s v="Myös luonnollisille henkilöille"/>
    <s v="Osa asetietojärjestelmän kokonaisuudistusta Askel-hankkeen puitteissa. Valmistumisaikataulu on 1.3.2024"/>
    <m/>
    <x v="0"/>
    <x v="5"/>
    <x v="0"/>
    <s v=""/>
  </r>
  <r>
    <s v="Palvelut"/>
    <s v="Plupaus_Poliisihallitus_2021.xlsx"/>
    <x v="5"/>
    <x v="88"/>
    <m/>
    <s v="Ampuma-aseasiat"/>
    <x v="0"/>
    <x v="2"/>
    <x v="0"/>
    <s v="Myös luonnollisille henkilöille"/>
    <s v="Osa asetietojärjestelmän kokonaisuudistusta Askel-hankkeen puitteissa. Valmistumisaikataulu on 1.3.2024"/>
    <m/>
    <x v="0"/>
    <x v="5"/>
    <x v="0"/>
    <s v=""/>
  </r>
  <r>
    <s v="Palvelut"/>
    <s v="Plupaus_Poliisihallitus_2021.xlsx"/>
    <x v="5"/>
    <x v="89"/>
    <m/>
    <s v="Ampuma-aseasiat"/>
    <x v="1"/>
    <x v="2"/>
    <x v="0"/>
    <s v="Myös luonnollisille henkilöille"/>
    <s v="Osa asetietojärjestelmän kokonaisuudistusta Askel-hankkeen puitteissa. Valmistumisaikataulu on 1.3.2024"/>
    <m/>
    <x v="0"/>
    <x v="5"/>
    <x v="0"/>
    <s v=""/>
  </r>
  <r>
    <s v="Palvelut"/>
    <s v="Plupaus_Poliisihallitus_2021.xlsx"/>
    <x v="5"/>
    <x v="90"/>
    <m/>
    <s v="Ampuma-aseasiat"/>
    <x v="1"/>
    <x v="2"/>
    <x v="0"/>
    <s v="Myös luonnollisille henkilöille"/>
    <s v="Osa asetietojärjestelmän kokonaisuudistusta Askel-hankkeen puitteissa. Valmistumisaikataulu on 1.3.2024"/>
    <m/>
    <x v="0"/>
    <x v="5"/>
    <x v="0"/>
    <s v=""/>
  </r>
  <r>
    <s v="Palvelut"/>
    <s v="Plupaus_Poliisihallitus_2021.xlsx"/>
    <x v="5"/>
    <x v="91"/>
    <m/>
    <s v="Ampuma-aseasiat"/>
    <x v="1"/>
    <x v="2"/>
    <x v="0"/>
    <s v="Myös luonnollisille henkilöille"/>
    <s v="Osa asetietojärjestelmän kokonaisuudistusta Askel-hankkeen puitteissa. Valmistumisaikataulu on 1.3.2024"/>
    <m/>
    <x v="0"/>
    <x v="5"/>
    <x v="0"/>
    <s v=""/>
  </r>
  <r>
    <s v="Palvelut"/>
    <s v="Plupaus_Poliisihallitus_2021.xlsx"/>
    <x v="5"/>
    <x v="92"/>
    <m/>
    <s v="Ampuma-aseasiat"/>
    <x v="1"/>
    <x v="2"/>
    <x v="0"/>
    <s v="Vain elinkeinotoimintaa harjoittaville"/>
    <s v="Osa asetietojärjestelmän kokonaisuudistusta Askel-hankkeen puitteissa. Valmistumisaikataulu on 1.3.2024"/>
    <m/>
    <x v="0"/>
    <x v="5"/>
    <x v="0"/>
    <s v=""/>
  </r>
  <r>
    <s v="Palvelut"/>
    <s v="Plupaus_Poliisihallitus_2021.xlsx"/>
    <x v="5"/>
    <x v="93"/>
    <m/>
    <s v="Ampuma-aseasiat"/>
    <x v="1"/>
    <x v="2"/>
    <x v="0"/>
    <s v="Vain elinkeinotoimintaa harjoittaville"/>
    <s v="Osa asetietojärjestelmän kokonaisuudistusta Askel-hankkeen puitteissa. Valmistumisaikataulu on 1.3.2024"/>
    <m/>
    <x v="0"/>
    <x v="5"/>
    <x v="0"/>
    <s v=""/>
  </r>
  <r>
    <s v="Palvelut"/>
    <s v="Plupaus_Poliisihallitus_2021.xlsx"/>
    <x v="5"/>
    <x v="94"/>
    <m/>
    <s v="Ampuma-aseasiat"/>
    <x v="1"/>
    <x v="2"/>
    <x v="0"/>
    <s v="Vain elinkeinotoimintaa harjoittaville"/>
    <s v="Osa asetietojärjestelmän kokonaisuudistusta Askel-hankkeen puitteissa. Valmistumisaikataulu on 1.3.2024"/>
    <m/>
    <x v="0"/>
    <x v="5"/>
    <x v="0"/>
    <s v=""/>
  </r>
  <r>
    <s v="Palvelut"/>
    <s v="Plupaus_Poliisihallitus_2021.xlsx"/>
    <x v="5"/>
    <x v="95"/>
    <m/>
    <s v="Ampuma-aseasiat"/>
    <x v="1"/>
    <x v="2"/>
    <x v="0"/>
    <s v="Vain elinkeinotoimintaa harjoittaville"/>
    <s v="Osa asetietojärjestelmän kokonaisuudistusta Askel-hankkeen puitteissa. Valmistumisaikataulu on 1.3.2024"/>
    <m/>
    <x v="0"/>
    <x v="5"/>
    <x v="0"/>
    <s v=""/>
  </r>
  <r>
    <s v="Palvelut"/>
    <s v="Plupaus_Poliisihallitus_2021.xlsx"/>
    <x v="5"/>
    <x v="96"/>
    <m/>
    <s v="Ampuma-aseasiat"/>
    <x v="1"/>
    <x v="3"/>
    <x v="1"/>
    <s v="Vain elinkeinotoimintaa harjoittaville"/>
    <m/>
    <m/>
    <x v="0"/>
    <x v="5"/>
    <x v="0"/>
    <s v=""/>
  </r>
  <r>
    <s v="Palvelut"/>
    <s v="Plupaus_Poliisihallitus_2021.xlsx"/>
    <x v="5"/>
    <x v="97"/>
    <s v="Mitään asetta ei saa rekisteriin tai ei saa käyttää ilman käyttöturvallisuustarkistusta"/>
    <s v="Ampuma-aseasiat"/>
    <x v="1"/>
    <x v="2"/>
    <x v="0"/>
    <s v="Myös luonnollisille henkilöille"/>
    <s v="Osa asetietojärjestelmän kokonaisuudistusta Askel-hankkeen puitteissa. Valmistumisaikataulu on 1.3.2024"/>
    <m/>
    <x v="0"/>
    <x v="5"/>
    <x v="0"/>
    <s v=""/>
  </r>
  <r>
    <s v="Palvelut"/>
    <s v="Plupaus_Poliisihallitus_2021.xlsx"/>
    <x v="5"/>
    <x v="98"/>
    <m/>
    <s v="Ampuma-aseasiat"/>
    <x v="1"/>
    <x v="3"/>
    <x v="1"/>
    <s v="Myös luonnollisille henkilöille"/>
    <m/>
    <m/>
    <x v="0"/>
    <x v="5"/>
    <x v="0"/>
    <s v=""/>
  </r>
  <r>
    <s v="Palvelut"/>
    <s v="Plupaus_Poliisihallitus_2021.xlsx"/>
    <x v="5"/>
    <x v="99"/>
    <m/>
    <s v="Ampuma-aseasiat"/>
    <x v="1"/>
    <x v="2"/>
    <x v="0"/>
    <s v="Vain elinkeinotoimintaa harjoittaville"/>
    <s v="Osa asetietojärjestelmän kokonaisuudistusta Askel-hankkeen puitteissa. Valmistumisaikataulu on 1.3.2024"/>
    <m/>
    <x v="0"/>
    <x v="5"/>
    <x v="0"/>
    <s v=""/>
  </r>
  <r>
    <s v="Palvelut"/>
    <s v="Plupaus_Poliisihallitus_2021.xlsx"/>
    <x v="5"/>
    <x v="100"/>
    <m/>
    <s v="Ampuma-aseasiat"/>
    <x v="1"/>
    <x v="3"/>
    <x v="1"/>
    <s v="Vain elinkeinotoimintaa harjoittaville"/>
    <m/>
    <m/>
    <x v="0"/>
    <x v="5"/>
    <x v="0"/>
    <s v=""/>
  </r>
  <r>
    <s v="Palvelut"/>
    <s v="Plupaus_Poliisihallitus_2021.xlsx"/>
    <x v="5"/>
    <x v="101"/>
    <m/>
    <s v="Ampuma-aseasiat"/>
    <x v="1"/>
    <x v="2"/>
    <x v="0"/>
    <s v="Myös luonnollisille henkilöille"/>
    <s v="Osa asetietojärjestelmän kokonaisuudistusta Askel-hankkeen puitteissa. Valmistumisaikataulu on 1.3.2024"/>
    <m/>
    <x v="0"/>
    <x v="5"/>
    <x v="0"/>
    <s v=""/>
  </r>
  <r>
    <s v="Palvelut"/>
    <s v="Plupaus_Poliisihallitus_2021.xlsx"/>
    <x v="5"/>
    <x v="102"/>
    <m/>
    <s v="Ampuma-aseasiat"/>
    <x v="0"/>
    <x v="2"/>
    <x v="0"/>
    <s v="Myös luonnollisille henkilöille"/>
    <s v="Osa asetietojärjestelmän kokonaisuudistusta Askel-hankkeen puitteissa. Valmistumisaikataulu on 1.3.2024"/>
    <m/>
    <x v="0"/>
    <x v="5"/>
    <x v="0"/>
    <s v=""/>
  </r>
  <r>
    <s v="Palvelut"/>
    <s v="Plupaus_Poliisihallitus_2021.xlsx"/>
    <x v="5"/>
    <x v="103"/>
    <m/>
    <s v="Ampuma-aseasiat"/>
    <x v="0"/>
    <x v="2"/>
    <x v="0"/>
    <s v="Myös luonnollisille henkilöille"/>
    <s v="Osa asetietojärjestelmän kokonaisuudistusta Askel-hankkeen puitteissa. Valmistumisaikataulu on 1.3.2024"/>
    <m/>
    <x v="0"/>
    <x v="5"/>
    <x v="0"/>
    <s v=""/>
  </r>
  <r>
    <s v="Palvelut"/>
    <s v="Plupaus_Poliisihallitus_2021.xlsx"/>
    <x v="5"/>
    <x v="104"/>
    <m/>
    <s v="Ampuma-aseasiat"/>
    <x v="0"/>
    <x v="2"/>
    <x v="0"/>
    <s v="Myös luonnollisille henkilöille"/>
    <s v="Osa asetietojärjestelmän kokonaisuudistusta Askel-hankkeen puitteissa. Valmistumisaikataulu on 1.3.2024"/>
    <m/>
    <x v="0"/>
    <x v="5"/>
    <x v="0"/>
    <s v=""/>
  </r>
  <r>
    <s v="Palvelut"/>
    <s v="Plupaus_Poliisihallitus_2021.xlsx"/>
    <x v="5"/>
    <x v="105"/>
    <m/>
    <s v="Ampuma-aseasiat"/>
    <x v="0"/>
    <x v="2"/>
    <x v="0"/>
    <s v="Vain elinkeinotoimintaa harjoittaville"/>
    <s v="Osa asetietojärjestelmän kokonaisuudistusta Askel-hankkeen puitteissa. Valmistumisaikataulu on 1.3.2024"/>
    <m/>
    <x v="0"/>
    <x v="5"/>
    <x v="0"/>
    <s v=""/>
  </r>
  <r>
    <s v="Palvelut"/>
    <s v="Plupaus_Poliisihallitus_2021.xlsx"/>
    <x v="5"/>
    <x v="106"/>
    <m/>
    <s v="Ampuma-aseasiat"/>
    <x v="0"/>
    <x v="2"/>
    <x v="0"/>
    <s v="Vain elinkeinotoimintaa harjoittaville"/>
    <s v="Osa asetietojärjestelmän kokonaisuudistusta Askel-hankkeen puitteissa. Valmistumisaikataulu on 1.3.2024"/>
    <m/>
    <x v="0"/>
    <x v="5"/>
    <x v="0"/>
    <s v=""/>
  </r>
  <r>
    <s v="Palvelut"/>
    <s v="Plupaus_Poliisihallitus_2021.xlsx"/>
    <x v="5"/>
    <x v="107"/>
    <m/>
    <s v="Ampuma-aseasiat"/>
    <x v="1"/>
    <x v="3"/>
    <x v="1"/>
    <s v="Myös luonnollisille henkilöille"/>
    <m/>
    <m/>
    <x v="0"/>
    <x v="5"/>
    <x v="0"/>
    <s v=""/>
  </r>
  <r>
    <s v="Palvelut"/>
    <s v="Plupaus_Poliisihallitus_2021.xlsx"/>
    <x v="5"/>
    <x v="108"/>
    <m/>
    <s v="Ampuma-aseasiat"/>
    <x v="0"/>
    <x v="2"/>
    <x v="0"/>
    <s v="Vain elinkeinotoimintaa harjoittaville"/>
    <s v="Osa asetietojärjestelmän kokonaisuudistusta Askel-hankkeen puitteissa. Valmistumisaikataulu on 1.3.2024"/>
    <m/>
    <x v="0"/>
    <x v="5"/>
    <x v="0"/>
    <s v=""/>
  </r>
  <r>
    <s v="Palvelut"/>
    <s v="Plupaus_Poliisihallitus_2021.xlsx"/>
    <x v="5"/>
    <x v="109"/>
    <m/>
    <s v="Ampuma-aseasiat"/>
    <x v="0"/>
    <x v="2"/>
    <x v="0"/>
    <s v="Vain elinkeinotoimintaa harjoittaville"/>
    <s v="Osa asetietojärjestelmän kokonaisuudistusta Askel-hankkeen puitteissa. Valmistumisaikataulu on 1.3.2024"/>
    <m/>
    <x v="0"/>
    <x v="5"/>
    <x v="0"/>
    <s v=""/>
  </r>
  <r>
    <s v="Palvelut"/>
    <s v="Plupaus_Poliisihallitus_2021.xlsx"/>
    <x v="5"/>
    <x v="110"/>
    <m/>
    <s v="Ampuma-aseasiat"/>
    <x v="0"/>
    <x v="2"/>
    <x v="0"/>
    <s v="Vain elinkeinotoimintaa harjoittaville"/>
    <s v="Osa asetietojärjestelmän kokonaisuudistusta Askel-hankkeen puitteissa. Valmistumisaikataulu on 1.3.2024"/>
    <m/>
    <x v="0"/>
    <x v="5"/>
    <x v="0"/>
    <s v=""/>
  </r>
  <r>
    <s v="Palvelut"/>
    <s v="Plupaus_Poliisihallitus_2021.xlsx"/>
    <x v="5"/>
    <x v="111"/>
    <m/>
    <s v="Ampuma-aseasiat"/>
    <x v="0"/>
    <x v="2"/>
    <x v="0"/>
    <s v="Vain elinkeinotoimintaa harjoittaville"/>
    <s v="Osa asetietojärjestelmän kokonaisuudistusta Askel-hankkeen puitteissa. Valmistumisaikataulu on 1.3.2024"/>
    <m/>
    <x v="0"/>
    <x v="5"/>
    <x v="0"/>
    <s v=""/>
  </r>
  <r>
    <s v="Palvelut"/>
    <s v="Plupaus_Poliisihallitus_2021.xlsx"/>
    <x v="5"/>
    <x v="112"/>
    <m/>
    <s v="Ampuma-aseasiat"/>
    <x v="1"/>
    <x v="2"/>
    <x v="0"/>
    <s v="Myös luonnollisille henkilöille"/>
    <s v="Osa asedirektiivin vaatimusten toteutushanketta. Valmistumisaikataulu on Q1/2024"/>
    <m/>
    <x v="0"/>
    <x v="5"/>
    <x v="0"/>
    <s v=""/>
  </r>
  <r>
    <s v="Palvelut"/>
    <s v="Plupaus_Poliisihallitus_2021.xlsx"/>
    <x v="5"/>
    <x v="113"/>
    <m/>
    <s v="Ampuma-aseasiat"/>
    <x v="0"/>
    <x v="2"/>
    <x v="0"/>
    <s v="Myös luonnollisille henkilöille"/>
    <s v="Osa asetietojärjestelmän kokonaisuudistusta Askel-hankkeen puitteissa. Valmistumisaikataulu on 1.3.2024"/>
    <m/>
    <x v="0"/>
    <x v="5"/>
    <x v="0"/>
    <s v=""/>
  </r>
  <r>
    <s v="Palvelut"/>
    <s v="Plupaus_Poliisihallitus_2021.xlsx"/>
    <x v="5"/>
    <x v="114"/>
    <m/>
    <s v="Ampuma-aseasiat"/>
    <x v="0"/>
    <x v="2"/>
    <x v="0"/>
    <s v="Myös luonnollisille henkilöille"/>
    <s v="Osa asetietojärjestelmän kokonaisuudistusta Askel-hankkeen puitteissa. Valmistumisaikataulu on 1.3.2024"/>
    <m/>
    <x v="0"/>
    <x v="5"/>
    <x v="0"/>
    <s v=""/>
  </r>
  <r>
    <s v="Palvelut"/>
    <s v="Plupaus_Poliisihallitus_2021.xlsx"/>
    <x v="5"/>
    <x v="115"/>
    <m/>
    <s v="Ampuma-aseasiat"/>
    <x v="0"/>
    <x v="2"/>
    <x v="0"/>
    <s v="Myös luonnollisille henkilöille"/>
    <s v="Osa asetietojärjestelmän kokonaisuudistusta Askel-hankkeen puitteissa. Valmistumisaikataulu on 1.3.2024"/>
    <m/>
    <x v="0"/>
    <x v="5"/>
    <x v="0"/>
    <s v=""/>
  </r>
  <r>
    <s v="Palvelut"/>
    <s v="Plupaus_Poliisihallitus_2021.xlsx"/>
    <x v="5"/>
    <x v="116"/>
    <m/>
    <s v="Ampuma-aseasiat"/>
    <x v="0"/>
    <x v="2"/>
    <x v="0"/>
    <s v="Myös luonnollisille henkilöille"/>
    <s v="Osa asetietojärjestelmän kokonaisuudistusta Askel-hankkeen puitteissa. Valmistumisaikataulu on 1.3.2024"/>
    <m/>
    <x v="0"/>
    <x v="5"/>
    <x v="0"/>
    <s v=""/>
  </r>
  <r>
    <s v="Palvelut"/>
    <s v="Plupaus_Poliisihallitus_2021.xlsx"/>
    <x v="5"/>
    <x v="117"/>
    <m/>
    <s v="Ampuma-aseasiat"/>
    <x v="0"/>
    <x v="2"/>
    <x v="0"/>
    <s v="Myös luonnollisille henkilöille"/>
    <s v="Osa asetietojärjestelmän kokonaisuudistusta Askel-hankkeen puitteissa. Valmistumisaikataulu on 1.3.2024"/>
    <m/>
    <x v="0"/>
    <x v="5"/>
    <x v="0"/>
    <s v=""/>
  </r>
  <r>
    <s v="Palvelut"/>
    <s v="Plupaus_Poliisihallitus_2021.xlsx"/>
    <x v="5"/>
    <x v="118"/>
    <m/>
    <s v="Ampuma-aseasiat"/>
    <x v="0"/>
    <x v="2"/>
    <x v="0"/>
    <s v="Vain elinkeinotoimintaa harjoittaville"/>
    <s v="Osa asetietojärjestelmän kokonaisuudistusta Askel-hankkeen puitteissa. Valmistumisaikataulu on 1.3.2024"/>
    <m/>
    <x v="0"/>
    <x v="5"/>
    <x v="0"/>
    <s v=""/>
  </r>
  <r>
    <s v="Palvelut"/>
    <s v="Plupaus_Poliisihallitus_2021.xlsx"/>
    <x v="5"/>
    <x v="119"/>
    <m/>
    <s v="Ampuma-aseasiat"/>
    <x v="0"/>
    <x v="2"/>
    <x v="0"/>
    <s v="Vain elinkeinotoimintaa harjoittaville"/>
    <s v="Osa asetietojärjestelmän kokonaisuudistusta Askel-hankkeen puitteissa. Valmistumisaikataulu on 1.3.2024"/>
    <m/>
    <x v="0"/>
    <x v="5"/>
    <x v="0"/>
    <s v=""/>
  </r>
  <r>
    <s v="Palvelut"/>
    <s v="Plupaus_Poliisihallitus_2021.xlsx"/>
    <x v="5"/>
    <x v="120"/>
    <m/>
    <s v="Ampuma-aseasiat"/>
    <x v="1"/>
    <x v="2"/>
    <x v="0"/>
    <s v="Vain elinkeinotoimintaa harjoittaville"/>
    <s v="Osa asetietojärjestelmän kokonaisuudistusta Askel-hankkeen puitteissa. Valmistumisaikataulu on 1.3.2024"/>
    <m/>
    <x v="0"/>
    <x v="5"/>
    <x v="0"/>
    <s v=""/>
  </r>
  <r>
    <s v="Palvelut"/>
    <s v="Plupaus_Poliisihallitus_2021.xlsx"/>
    <x v="5"/>
    <x v="121"/>
    <m/>
    <s v="Ampuma-aseasiat"/>
    <x v="0"/>
    <x v="2"/>
    <x v="0"/>
    <s v="Myös luonnollisille henkilöille"/>
    <s v="Osa asetietojärjestelmän kokonaisuudistusta Askel-hankkeen puitteissa. Valmistumisaikataulu on 1.3.2024"/>
    <m/>
    <x v="0"/>
    <x v="5"/>
    <x v="0"/>
    <s v=""/>
  </r>
  <r>
    <s v="Palvelut"/>
    <s v="Plupaus_Poliisihallitus_2021.xlsx"/>
    <x v="5"/>
    <x v="122"/>
    <s v="Nykyisin aseet romutetaan toimittamalla poliisille."/>
    <s v="Ampuma-aseasiat"/>
    <x v="1"/>
    <x v="2"/>
    <x v="0"/>
    <m/>
    <m/>
    <m/>
    <x v="0"/>
    <x v="5"/>
    <x v="0"/>
    <s v=""/>
  </r>
  <r>
    <s v="Palvelut"/>
    <s v="Plupaus_Poliisihallitus_2021.xlsx"/>
    <x v="5"/>
    <x v="123"/>
    <m/>
    <s v="Ampuma-aseasiat"/>
    <x v="0"/>
    <x v="2"/>
    <x v="0"/>
    <s v="Myös luonnollisille henkilöille"/>
    <s v="Osa asetietojärjestelmän kokonaisuudistusta Askel-hankkeen puitteissa. Valmistumisaikataulu on 1.3.2024"/>
    <m/>
    <x v="0"/>
    <x v="5"/>
    <x v="0"/>
    <s v=""/>
  </r>
  <r>
    <s v="Palvelut"/>
    <s v="Plupaus_Poliisihallitus_2021.xlsx"/>
    <x v="5"/>
    <x v="124"/>
    <m/>
    <s v="Ampuma-aseasiat"/>
    <x v="1"/>
    <x v="2"/>
    <x v="0"/>
    <s v="Vain elinkeinotoimintaa harjoittaville"/>
    <s v="Osa asetietojärjestelmän kokonaisuudistusta Askel-hankkeen puitteissa. Valmistumisaikataulu on 1.3.2024"/>
    <m/>
    <x v="0"/>
    <x v="5"/>
    <x v="0"/>
    <s v=""/>
  </r>
  <r>
    <s v="Palvelut"/>
    <s v="Plupaus_Poliisihallitus_2021.xlsx"/>
    <x v="5"/>
    <x v="125"/>
    <m/>
    <s v="Ampuma-aseasiat"/>
    <x v="0"/>
    <x v="2"/>
    <x v="0"/>
    <s v="Vain elinkeinotoimintaa harjoittaville"/>
    <s v="Osa asetietojärjestelmän kokonaisuudistusta Askel-hankkeen puitteissa. Valmistumisaikataulu on 1.3.2024"/>
    <m/>
    <x v="0"/>
    <x v="5"/>
    <x v="0"/>
    <s v=""/>
  </r>
  <r>
    <s v="Palvelut"/>
    <s v="Plupaus_Poliisihallitus_2021.xlsx"/>
    <x v="5"/>
    <x v="126"/>
    <s v="Yhteisöjen käytettävissä oleva palvelu"/>
    <s v="Ampuma-aseasiat"/>
    <x v="0"/>
    <x v="2"/>
    <x v="0"/>
    <s v="Myös luonnollisille henkilöille"/>
    <s v="Osa asetietojärjestelmän kokonaisuudistusta Askel-hankkeen puitteissa. Valmistumisaikataulu on 1.3.2024"/>
    <m/>
    <x v="0"/>
    <x v="5"/>
    <x v="0"/>
    <s v=""/>
  </r>
  <r>
    <s v="Palvelut"/>
    <s v="Plupaus_Poliisihallitus_2021.xlsx"/>
    <x v="5"/>
    <x v="127"/>
    <s v="Yhteisöjen käytettävissä oleva palvelu"/>
    <s v="Ampuma-aseasiat"/>
    <x v="0"/>
    <x v="2"/>
    <x v="0"/>
    <s v="Myös luonnollisille henkilöille"/>
    <s v="Osa asetietojärjestelmän kokonaisuudistusta Askel-hankkeen puitteissa. Valmistumisaikataulu on 1.3.2024"/>
    <m/>
    <x v="0"/>
    <x v="5"/>
    <x v="0"/>
    <s v=""/>
  </r>
  <r>
    <s v="Palvelut"/>
    <s v="Plupaus_Poliisihallitus_2021.xlsx"/>
    <x v="5"/>
    <x v="128"/>
    <s v="Yhteisöjen käytettävissä oleva palvelu"/>
    <s v="Ampuma-aseasiat"/>
    <x v="0"/>
    <x v="2"/>
    <x v="0"/>
    <s v="Myös luonnollisille henkilöille"/>
    <s v="Osa asetietojärjestelmän kokonaisuudistusta Askel-hankkeen puitteissa. Valmistumisaikataulu on 1.3.2024"/>
    <m/>
    <x v="0"/>
    <x v="5"/>
    <x v="0"/>
    <s v=""/>
  </r>
  <r>
    <s v="Palvelut"/>
    <s v="Plupaus_Poliisihallitus_2021.xlsx"/>
    <x v="5"/>
    <x v="129"/>
    <s v="Yhteisöjen käytettävissä oleva palvelu"/>
    <s v="Ampuma-aseasiat"/>
    <x v="0"/>
    <x v="2"/>
    <x v="0"/>
    <s v="Myös luonnollisille henkilöille"/>
    <s v="Osa asetietojärjestelmän kokonaisuudistusta Askel-hankkeen puitteissa. Valmistumisaikataulu on 1.3.2024"/>
    <m/>
    <x v="0"/>
    <x v="5"/>
    <x v="0"/>
    <s v=""/>
  </r>
  <r>
    <s v="Palvelut"/>
    <s v="PLupaus_Valvira_2021.xlsx"/>
    <x v="11"/>
    <x v="130"/>
    <s v="Luvanhaltija saa tuoda maahan omaa anniskelu- tai vähittäismyyntiä varten niitä alkoholijuomia, joita hänellä on oikeus anniskella tai myydä."/>
    <s v="Anniskelu- ja vähittäismyyntiluvan haltijan ilmoitus maahantuonnista"/>
    <x v="0"/>
    <x v="0"/>
    <x v="4"/>
    <s v="Vain elinkeinotoimintaa harjoittaville"/>
    <m/>
    <m/>
    <x v="0"/>
    <x v="9"/>
    <x v="0"/>
    <s v=""/>
  </r>
  <r>
    <s v="Palvelut"/>
    <s v="Plupaus_Säteilyturvakeskus_2021_xlsx.XLSX"/>
    <x v="23"/>
    <x v="131"/>
    <s v="Annosmittauspalveluiden, jotka tarjoavat työntekijöiden henkilökohtaista annostarkkailua varten tehtäviä mittauspalveluita, on haettava Säteilyturvakeskukselta hyväksyntää sekä itse annosmittauspalvelulle että henkilökohtaiseen annostarkkailuun käytettäville mittausmenetelmille."/>
    <s v="Annosmittauspalvelun ja työntekijöiden henkilökohtaisten annostarkkailumittausten hyväksyntä"/>
    <x v="0"/>
    <x v="3"/>
    <x v="0"/>
    <s v="Vain elinkeinotoimintaa harjoittaville"/>
    <s v="Volyymit ovat erittäin pieniä (maksimissaan muutama vuodessa)"/>
    <m/>
    <x v="0"/>
    <x v="9"/>
    <x v="0"/>
    <s v=""/>
  </r>
  <r>
    <s v="Palvelut"/>
    <s v="Plupaus_Säteilyturvakeskus_2021_xlsx.XLSX"/>
    <x v="23"/>
    <x v="132"/>
    <s v="Annosrekisterin asiointipalvelun kautta voidaan hoitaa mm. vuosiyhteenvetojen tarkastaminen, poikkeaviin annoksiin liittyvät selvitykset sekä asiakirjatilaukset."/>
    <s v="Annosrekisterin extranet"/>
    <x v="1"/>
    <x v="2"/>
    <x v="0"/>
    <s v="Vain elinkeinotoimintaa harjoittaville"/>
    <m/>
    <m/>
    <x v="0"/>
    <x v="9"/>
    <x v="0"/>
    <s v=""/>
  </r>
  <r>
    <s v="Palvelut"/>
    <s v="Traficom_Digipalvelulupaus_2021.XLSX"/>
    <x v="0"/>
    <x v="133"/>
    <s v="Ilma-alukselle voidaan myöntää RVSM (Reduced Vertical Separation Minima) -lentokelpoisuustodistus, kun edellytykset sen myöntämiseen täyttyvät. Todistus tarvitaan RVSM -operointikelpoisuuden saamiseksi, jotta ilma-aluksella voisi lentää RVSM -ilmatilassa."/>
    <s v="Application form for RVSM Airworthines approval"/>
    <x v="4"/>
    <x v="0"/>
    <x v="0"/>
    <s v="Vain elinkeinotoimintaa harjoittaville"/>
    <s v="Yleinen taloudellinen tilanne"/>
    <m/>
    <x v="0"/>
    <x v="0"/>
    <x v="0"/>
    <s v=""/>
  </r>
  <r>
    <s v="Palvelut"/>
    <s v="Plupaus_2021_Kansaneläkelaitos.xlsx"/>
    <x v="4"/>
    <x v="134"/>
    <s v="Apteekin suorakorvaussopimuksiin (muutosilmoitukset ja sitoumukset) liittyvä yhteydenpito Kelan kanssa."/>
    <s v="Apteekkien suorakorvaussopimuksiin liittyvä asiointi"/>
    <x v="4"/>
    <x v="0"/>
    <x v="0"/>
    <s v="Vain elinkeinotoimintaa harjoittaville"/>
    <m/>
    <m/>
    <x v="0"/>
    <x v="4"/>
    <x v="0"/>
    <s v=""/>
  </r>
  <r>
    <s v="Palvelut"/>
    <s v="Plupaus_2021_Kansaneläkelaitos.xlsx"/>
    <x v="4"/>
    <x v="135"/>
    <s v="Apteekin suorakorvaustilityksiin ja perustoimeentulotuen tilityksiin liittyvä yhteydenpito tilityksiä käsittelevän vakuutuspiirin kanssa (sis.lääkekorvaukset ja perustoimeentulotuen maksusitoumuksella toimitetut lääkkeet/valmisteet)."/>
    <s v="Apteekkien tilitysten käsittelyyn liittyvä asiointi"/>
    <x v="6"/>
    <x v="3"/>
    <x v="0"/>
    <s v="Vain elinkeinotoimintaa harjoittaville"/>
    <m/>
    <m/>
    <x v="0"/>
    <x v="4"/>
    <x v="0"/>
    <s v=""/>
  </r>
  <r>
    <s v="Palvelut"/>
    <s v="Plupaus_2021_Kansaneläkelaitos.xlsx"/>
    <x v="4"/>
    <x v="136"/>
    <s v="Apteekit voivat kysellä apteekkijärjestelmästään Kelaan lähettämiensä ostotietojen koontitietoja."/>
    <s v="Apteekkitilityserän palautetietojen kyselypalvelu"/>
    <x v="6"/>
    <x v="7"/>
    <x v="1"/>
    <s v="Vain elinkeinotoimintaa harjoittaville"/>
    <m/>
    <m/>
    <x v="0"/>
    <x v="4"/>
    <x v="0"/>
    <s v=""/>
  </r>
  <r>
    <s v="Palvelut"/>
    <s v="Plupaus_ALAVUS_2020.xlsx"/>
    <x v="9"/>
    <x v="137"/>
    <s v="Yrittäjä hakee hyväksyntää käyttämälleen elintarvikehuoneistolle ja/tai omavalvontasuunnitelmalleen."/>
    <s v="Elintarvikehuoneistoilmoitus"/>
    <x v="1"/>
    <x v="0"/>
    <x v="6"/>
    <m/>
    <m/>
    <s v="Elintarvikelaki (23/2006)"/>
    <x v="1"/>
    <x v="7"/>
    <x v="3"/>
    <s v="Maa- ja metsätalousministeriö"/>
  </r>
  <r>
    <s v="Palvelut"/>
    <s v="Traficom_Digipalvelulupaus_2021.XLSX"/>
    <x v="0"/>
    <x v="138"/>
    <s v="Arkistotietopalvelusta voit tilata julkisten asiakirjojen jäljennöksiä ja tietoja aineistoista. Arkistosta voi tiedustella esimerkiksi Traficomin edeltäjävirastojen asiakirjoja."/>
    <s v="Arkistotietopalvelu"/>
    <x v="3"/>
    <x v="3"/>
    <x v="0"/>
    <s v="Myös luonnollisille henkilöille"/>
    <s v="Yleinen taloudellinen tilanne"/>
    <m/>
    <x v="0"/>
    <x v="0"/>
    <x v="0"/>
    <s v=""/>
  </r>
  <r>
    <s v="Palvelut"/>
    <s v="ASHA-#407866-v1-Plupaus_2021_Maanmittauslaitos_xlsx.XLSX"/>
    <x v="24"/>
    <x v="139"/>
    <s v="Asiakas hankkii kopion arkistossa olevasta asiakirjasta tai kartasta rajapinnan kautta"/>
    <s v="Arkistotietopalvelu kiinteistöistä"/>
    <x v="3"/>
    <x v="5"/>
    <x v="1"/>
    <s v="Vain elinkeinotoimintaa harjoittaville"/>
    <m/>
    <m/>
    <x v="0"/>
    <x v="18"/>
    <x v="0"/>
    <s v=""/>
  </r>
  <r>
    <s v="Palvelut"/>
    <s v="Plupaus_Poliisihallitus_2021.xlsx"/>
    <x v="5"/>
    <x v="140"/>
    <m/>
    <s v="Arvauskilpailut: Arvauskilpailujen toimeenpanoa koskeva ilmoitus"/>
    <x v="1"/>
    <x v="2"/>
    <x v="1"/>
    <s v="Vain elinkeinotoimintaa harjoittaville"/>
    <s v="Sähköisen asioinnin kehityskustannukset tulee jyvittää kyseisen palvelun palveluhintoihin. Tästä syystä pienivolyymisten palveluiden digitalisointi on taloudellisesti mahdotonta ilman erillisrahoitusta."/>
    <m/>
    <x v="0"/>
    <x v="5"/>
    <x v="0"/>
    <s v=""/>
  </r>
  <r>
    <s v="Palvelut"/>
    <s v="Plupaus_Poliisihallitus_2021.xlsx"/>
    <x v="5"/>
    <x v="141"/>
    <m/>
    <s v="Arvauskilpailut: Arvauskilpailujen toimeenpanoa koskeva muutos"/>
    <x v="1"/>
    <x v="2"/>
    <x v="1"/>
    <s v="Vain elinkeinotoimintaa harjoittaville"/>
    <s v="Sähköisen asioinnin kehityskustannukset tulee jyvittää kyseisen palvelun palveluhintoihin. Tästä syystä pienivolyymisten palveluiden digitalisointi on taloudellisesti mahdotonta ilman erillisrahoitusta."/>
    <m/>
    <x v="0"/>
    <x v="5"/>
    <x v="0"/>
    <s v=""/>
  </r>
  <r>
    <s v="Palvelut"/>
    <s v="Plupaus_Poliisihallitus_2021.xlsx"/>
    <x v="5"/>
    <x v="142"/>
    <m/>
    <s v="Arvauskilpailut: Voittajan ilmoittamisesta poikkeamiseen annettava lupa (erillinen päätös)"/>
    <x v="1"/>
    <x v="2"/>
    <x v="1"/>
    <s v="Vain elinkeinotoimintaa harjoittaville"/>
    <s v="Sähköisen asioinnin kehityskustannukset tulee jyvittää kyseisen palvelun palveluhintoihin. Tästä syystä pienivolyymisten palveluiden digitalisointi on taloudellisesti mahdotonta ilman erillisrahoitusta."/>
    <m/>
    <x v="0"/>
    <x v="5"/>
    <x v="0"/>
    <s v=""/>
  </r>
  <r>
    <s v="Palvelut"/>
    <s v="Traficom_Digipalvelulupaus_2021.XLSX"/>
    <x v="0"/>
    <x v="143"/>
    <s v="Tietoturvallisuuden arviointilaitokset tarjoavat viranomaisille ja yrityksille luotettavaa ja puolueetonta tietoturvallisuuden arviointipalvelua. Arviointilaitokset hyväksyy Kyberturvallisuuskeskus. Asiointipalvelun osalta ei ole kehittämistarvetta."/>
    <s v="Arviointilaitokseksi hyväksymistä koskeva hakemus"/>
    <x v="0"/>
    <x v="2"/>
    <x v="1"/>
    <s v="Vain elinkeinotoimintaa harjoittaville"/>
    <m/>
    <m/>
    <x v="0"/>
    <x v="0"/>
    <x v="0"/>
    <s v=""/>
  </r>
  <r>
    <s v="Palvelut"/>
    <s v="Palvelulupaus_2021_Verohallinto.xlsx"/>
    <x v="6"/>
    <x v="144"/>
    <s v="Arvonlisävero sekä muut oma-aloitteisesti ilmoitettavat ja maksettavat verot kuten arpajaisvero,apteekkivero, vakuutusmaksuvero ja ennakonpidätykset ja lähdeverot pitää ilmoittaa sähköisesti OmaVerossa tai Ilmoitin.fi-palvelussa. Näiden palvelujen kautta voi antaa myös arvonlisäveron yhteenvetoilmoituksen sekä ilmoituksen toimitusvarastoon siirrosta. OmaVerossa voi hakea arvonlisäveron palautusta toisesta EU-maasta ja ilmoittaa arvonlisäveron erityisjärjestelmän tietoja. Ilmoitin.fi-palvelussa voi hakea maahantuonnon arvonlisäveron vertailutietoja."/>
    <s v="Arvonlisävero ja muut oma-aloitteiset verot"/>
    <x v="1"/>
    <x v="1"/>
    <x v="1"/>
    <s v="Vain elinkeinotoimintaa harjoittaville"/>
    <m/>
    <m/>
    <x v="0"/>
    <x v="1"/>
    <x v="0"/>
    <s v=""/>
  </r>
  <r>
    <s v="Palvelut"/>
    <s v="Palvelulupaus_2021_Verohallinto.xlsx"/>
    <x v="6"/>
    <x v="145"/>
    <s v="Arvonlisäverovelvollisten rekisteriin voi ilmoittautua tai hakeutua ja rekisteröintiä muuttaa OmaVerossa. OmaVerossa rekistereihin voi ilmoittautua/hakeutua ja rekisteröintejä muuttaa ja päättää ne, joilla on Y-tunnus."/>
    <s v="Arvonlisäverovelvollisten rekisteri"/>
    <x v="1"/>
    <x v="1"/>
    <x v="1"/>
    <s v="Vain elinkeinotoimintaa harjoittaville"/>
    <m/>
    <m/>
    <x v="0"/>
    <x v="1"/>
    <x v="0"/>
    <s v=""/>
  </r>
  <r>
    <s v="Palvelut"/>
    <s v="Plupaus_ALAVUS_2020.xlsx"/>
    <x v="9"/>
    <x v="146"/>
    <s v="Ilmoitus elintarvikehuoneistosta tai siinä tapahtuvasta toiminnan olennaisesta muuttamisesta on lähetettävä ympäristöterveydenhuoltoon"/>
    <s v="Elintarvikehuoneistoilmoitus"/>
    <x v="1"/>
    <x v="0"/>
    <x v="2"/>
    <m/>
    <m/>
    <s v="Elintarvikelaki (23/2006)"/>
    <x v="1"/>
    <x v="7"/>
    <x v="3"/>
    <s v="Maa- ja metsätalousministeriö"/>
  </r>
  <r>
    <s v="Palvelut"/>
    <s v="Plupaus_ALAVUS_2020.xlsx"/>
    <x v="9"/>
    <x v="147"/>
    <s v="Toimijan on tiedotettava elintarvikkeen myynnistä tai muusta käsittelystä liikkuvassa, elintarvikelain 13 §:n mukaan ilmoitetussa tai 15 §:n mukaan hyväksytyssä liikkuvassa elintarvikehuoneistossa niiden kuntien valvontaviranomaisille, joiden alueella toimintaa harjoitetaan"/>
    <s v="Elintarvikehuoneistoilmoitus"/>
    <x v="1"/>
    <x v="0"/>
    <x v="2"/>
    <m/>
    <m/>
    <s v="Elintarvikelaki (23/2006)"/>
    <x v="1"/>
    <x v="7"/>
    <x v="3"/>
    <s v="Maa- ja metsätalousministeriö"/>
  </r>
  <r>
    <s v="Palvelut"/>
    <s v="Plupaus_ALAVUS_2020.xlsx"/>
    <x v="9"/>
    <x v="148"/>
    <s v="Yrittäjä hakee hyväksyntää käyttämälleen elintarvikehuoneistolle ja/tai omavalvontasuunnitelmalleen."/>
    <s v="Elintarvikehuoneistoilmoitus"/>
    <x v="1"/>
    <x v="0"/>
    <x v="2"/>
    <m/>
    <m/>
    <s v="Elintarvikelaki (23/2006)"/>
    <x v="1"/>
    <x v="7"/>
    <x v="3"/>
    <s v="Maa- ja metsätalousministeriö"/>
  </r>
  <r>
    <s v="Palvelut"/>
    <s v="Plupaus_ALAVUS_2020.xlsx"/>
    <x v="9"/>
    <x v="149"/>
    <s v="Yrittäjä hakee hyväksyntää käyttämälleen elintarvikehuoneistolle ja/tai omavalvontasuunnitelmalleen."/>
    <s v="Elintarvikehuoneistoilmoitus"/>
    <x v="1"/>
    <x v="0"/>
    <x v="2"/>
    <m/>
    <m/>
    <s v="Elintarvikelaki (23/2006)"/>
    <x v="1"/>
    <x v="7"/>
    <x v="3"/>
    <s v="Maa- ja metsätalousministeriö"/>
  </r>
  <r>
    <s v="Palvelut"/>
    <s v="Plupaus_ALAVUS_2020.xlsx"/>
    <x v="9"/>
    <x v="150"/>
    <s v="Yrittäjä hakee hyväksyntää käyttämälleen elintarvikehuoneistolle ja/tai omavalvontasuunnitelmalleen."/>
    <s v="Elintarvikehuoneistoilmoitus"/>
    <x v="1"/>
    <x v="0"/>
    <x v="2"/>
    <m/>
    <m/>
    <s v="Elintarvikelaki (23/2006)"/>
    <x v="1"/>
    <x v="7"/>
    <x v="3"/>
    <s v="Maa- ja metsätalousministeriö"/>
  </r>
  <r>
    <s v="Palvelut"/>
    <s v="Plupaus_ALAVUS_2020.xlsx"/>
    <x v="9"/>
    <x v="151"/>
    <s v="Yrittäjä hakee hyväksyntää käyttämälleen elintarvikehuoneistolle ja/tai omavalvontasuunnitelmalleen."/>
    <s v="Elintarvikehuoneistoilmoitus"/>
    <x v="1"/>
    <x v="0"/>
    <x v="2"/>
    <m/>
    <m/>
    <s v="Elintarvikelaki (23/2006)"/>
    <x v="1"/>
    <x v="7"/>
    <x v="3"/>
    <s v="Maa- ja metsätalousministeriö"/>
  </r>
  <r>
    <s v="Palvelut"/>
    <s v="Plupaus_ALAVUS_2020.xlsx"/>
    <x v="9"/>
    <x v="152"/>
    <s v="Yrittäjä hakee hyväksyntää käyttämälleen elintarvikehuoneistolle ja/tai omavalvontasuunnitelmalleen."/>
    <s v="Elintarvikehuoneistoilmoitus"/>
    <x v="1"/>
    <x v="0"/>
    <x v="2"/>
    <m/>
    <m/>
    <s v="Elintarvikelaki (23/2006)"/>
    <x v="1"/>
    <x v="7"/>
    <x v="3"/>
    <s v="Maa- ja metsätalousministeriö"/>
  </r>
  <r>
    <s v="Palvelut"/>
    <s v="Plupaus_ALAVUS_2020.xlsx"/>
    <x v="9"/>
    <x v="153"/>
    <s v="Esim. vienti- ja tuontikauppaa harjoittava agentuuriliike tms.toimija, joka välittää tai luovuttaa elintarvikkeita puhelimen tai internetin välityksellä tehtyjen tilausten välityksellä ilmoittaa virtuaalisesta elintarvikehuoneistostaan tai siinä tapahtuneesta muutoksesta."/>
    <s v="Elintarvikehuoneistoilmoitus"/>
    <x v="1"/>
    <x v="0"/>
    <x v="2"/>
    <m/>
    <m/>
    <s v="Elintarvikelaki (23/2006)"/>
    <x v="1"/>
    <x v="7"/>
    <x v="3"/>
    <s v="Maa- ja metsätalousministeriö"/>
  </r>
  <r>
    <s v="Palvelut"/>
    <s v="PLupaus_Helsinginkaupunki_2021.xlsx"/>
    <x v="3"/>
    <x v="154"/>
    <s v="Toiminnan aloittamisesta, toiminnan olennaisesta muuttamisesta tai toimijan (toiminnanharjoittajan) vaihtumisesta tulee tehdä ilmoitus."/>
    <s v="Elintarvikehuoneistoilmoitus"/>
    <x v="1"/>
    <x v="1"/>
    <x v="1"/>
    <m/>
    <m/>
    <s v="Elintarvikelaki (23/2006)"/>
    <x v="1"/>
    <x v="3"/>
    <x v="1"/>
    <s v="Maa- ja metsätalousministeriö"/>
  </r>
  <r>
    <s v="Palvelut"/>
    <s v="Plupaus_THL_2021.xlsx"/>
    <x v="25"/>
    <x v="155"/>
    <s v="Analyysi- ja tutkimuspalvelut, mm laboratoriopalvelut. Palvelut on suunnattu pääosin terveydenhuollon ammattilaisille ja asiantuntijoille. Osa palveluista on maksullisia, ne eritelty tässä taulukossa. Tarjolla yhteydenottomahdollisuus asiakkaille."/>
    <s v="Asiantuntijamikrobiologia"/>
    <x v="4"/>
    <x v="0"/>
    <x v="5"/>
    <s v="Myös luonnollisille henkilöille"/>
    <s v="Toiminnalliset syyt. Asiointipalvelua ei voida kokonaisuudessaan digitalisoida fyysisistä näytteistä johtuen"/>
    <m/>
    <x v="0"/>
    <x v="9"/>
    <x v="0"/>
    <s v=""/>
  </r>
  <r>
    <s v="Palvelut"/>
    <s v="Plupaus_2021_Tuomioistuinlaitos.xlsx"/>
    <x v="26"/>
    <x v="156"/>
    <s v="Niiden lainkäyttöasioiden hoitaminen hallinto- ja erityistuomioistuimissa, jotka käsitellään tuomioistuimen vanhassa asianhallintajärjestelmässä. Palveluun kuuluvat mm. valituksen, hakemuksen ja haastehakemuksen toimittamisen, selvityksen toimittamisen, kuulemispyyntöjen vastaanottamisen ja niihin vastaamisen sekä päätöksen ja tuomion vastaanottamisen. "/>
    <s v="Asiointi hallinto- ja erityistuomioistuinten lainkäyttöasioissa"/>
    <x v="0"/>
    <x v="2"/>
    <x v="2"/>
    <s v="Myös luonnollisille henkilöille"/>
    <m/>
    <m/>
    <x v="0"/>
    <x v="19"/>
    <x v="0"/>
    <s v=""/>
  </r>
  <r>
    <s v="Palvelut"/>
    <s v="Plupaus_2021_Tuomioistuinlaitos.xlsx"/>
    <x v="26"/>
    <x v="156"/>
    <s v="Niiden lainkäyttöasioiden hoitaminen hallinto- ja erityistuomioistuimissa, jotka käsitellään tuomioistuimen uudessa asianhallintajärjestelmässä. Palveluun kuuluvat mm. valituksen, hakemuksen ja haastehakemuksen toimittamisen, selvityksen toimittamisen, kuulemispyyntöjen vastaanottamisen ja niihin vastaamisen sekä päätöksen ja tuomion vastaanottamisen. "/>
    <s v="Asiointi hallinto- ja erityistuomioistuinten lainkäyttöasioissa"/>
    <x v="0"/>
    <x v="5"/>
    <x v="1"/>
    <s v="Myös luonnollisille henkilöille"/>
    <m/>
    <m/>
    <x v="0"/>
    <x v="19"/>
    <x v="0"/>
    <s v=""/>
  </r>
  <r>
    <s v="Palvelut"/>
    <s v="Plupaus_2021_Tuomioistuinlaitos.xlsx"/>
    <x v="26"/>
    <x v="157"/>
    <s v="Lainkäyttöasioihin kuulumaton asiointi tuomioistuimissa."/>
    <s v="Asiointi tuomioistuinten hallinnollisissa asioissa"/>
    <x v="0"/>
    <x v="2"/>
    <x v="1"/>
    <s v="Myös luonnollisille henkilöille"/>
    <s v="Lainkäyttöasioihin kuulumattoman asioinnin kehittäminen kytkeytyy oikeusministeriön hallinnonalan hallinnollisten asioiden asianhallintajärjestelmän hankinta- ja käyttöönottohankkeeseen (HILDA). Hankkeen toimikausi päättyy vuoden 2023 lopussa."/>
    <m/>
    <x v="0"/>
    <x v="19"/>
    <x v="0"/>
    <s v=""/>
  </r>
  <r>
    <s v="Palvelut"/>
    <s v="Plupaus_2021_Tuomioistuinlaitos.xlsx"/>
    <x v="26"/>
    <x v="158"/>
    <s v="Lainkäyttöasioiden hoitaminen yleisissä tuomioistuimissa.  Palveluun kuuluvat mm. haastehakemuksen ja vastauksen toimittaminen,  istuntokutsujen vastaanottaminen sekä lausumapyyntöjen vastaanottaminen ja niihin vastaaminen. Palveluun kuuluvat myös ratkaisun vastaanottaminen sekä mahdollisen valituksen tekeminen."/>
    <s v="Asiointi yleisten tuomioistuinten lainkäyttöasioissa"/>
    <x v="0"/>
    <x v="2"/>
    <x v="5"/>
    <s v="Myös luonnollisille henkilöille"/>
    <m/>
    <m/>
    <x v="0"/>
    <x v="19"/>
    <x v="0"/>
    <s v=""/>
  </r>
  <r>
    <s v="Palvelut"/>
    <s v="Plupaus_2021_Ulkoministeriö_päivitetty.xlsx"/>
    <x v="27"/>
    <x v="159"/>
    <s v="Ulkoministeriön ja Puolustusministeriön online asiointipalvelu; Kaksikäyttötuotteiden sekä suojatoimien alaisen kaupan  vientilupien  hakemiseen tarkoitettu asiointipalvelu                                                                                                                                                                                                                                                                                                              Myös henkilöasiakkaille on  mm. osoitetietojen ja asiakirjojen hankkimiselle ulkomailta menettely asiontipalvelun kautta."/>
    <s v="Asiointipalvelu kaksikäyttötuotteita vieville yrityksille ml. suojatoimien alainen kauppa"/>
    <x v="0"/>
    <x v="1"/>
    <x v="1"/>
    <s v="Myös luonnollisille henkilöille"/>
    <m/>
    <m/>
    <x v="0"/>
    <x v="20"/>
    <x v="0"/>
    <s v=""/>
  </r>
  <r>
    <s v="Palvelut"/>
    <s v="Plupaus_2021_Ulkoministeriö_päivitetty.xlsx"/>
    <x v="27"/>
    <x v="160"/>
    <s v="Ulkoministeriön ja Puolustusministeriön online asiointipalvelu kehitysaputuen hakemiseen liittyvälle  haku- ja myöntöprosessille"/>
    <s v="Asiointipalvelu kehitysaputuen haku- ja myöntöprosessille"/>
    <x v="6"/>
    <x v="1"/>
    <x v="1"/>
    <m/>
    <m/>
    <m/>
    <x v="0"/>
    <x v="20"/>
    <x v="0"/>
    <s v=""/>
  </r>
  <r>
    <s v="Palvelut"/>
    <s v="Plupaus_ARA_2021.xlsx"/>
    <x v="28"/>
    <x v="161"/>
    <s v="Avustuksen hakupalvelu"/>
    <s v="Asumisneuvoja-avustus"/>
    <x v="6"/>
    <x v="2"/>
    <x v="0"/>
    <s v="Vain elinkeinotoimintaa harjoittaville"/>
    <s v="Avustuksen jatkuminen on ollut epävarmaa"/>
    <m/>
    <x v="0"/>
    <x v="21"/>
    <x v="0"/>
    <s v=""/>
  </r>
  <r>
    <s v="Palvelut"/>
    <s v="Plupaus_2021_Jyväskylän kaupunki_2021.xlsx"/>
    <x v="2"/>
    <x v="162"/>
    <s v="Ilmoitus toiminnan aloittamisesta, toiminnan muuttamisesta tai toimijan vaihtumisesta"/>
    <s v="Elintarvikehuoneistoilmoitus"/>
    <x v="1"/>
    <x v="2"/>
    <x v="5"/>
    <s v="Myös luonnollisille henkilöille"/>
    <m/>
    <s v="Elintarvikelaki (23/2006)"/>
    <x v="1"/>
    <x v="2"/>
    <x v="1"/>
    <s v="Maa- ja metsätalousministeriö"/>
  </r>
  <r>
    <s v="Palvelut"/>
    <s v="Plupaus_Säteilyturvakeskus_2021_xlsx.XLSX"/>
    <x v="23"/>
    <x v="163"/>
    <s v="Kunnan terveydensuojeluviranomainen valvoo asuntojen ja muiden oleskelutilojen radonpitoisuuden viitearvojen noudattamista (Säteilylaki 859/2018, 15 §)"/>
    <s v="Asunnossa tai muussa oleskelutilassa esiintyvä terveyshaitta (radon)"/>
    <x v="1"/>
    <x v="3"/>
    <x v="0"/>
    <s v="Myös luonnollisille henkilöille"/>
    <s v="Valtio, aluehallinto, kunta -rajapinta tuo prosessiin useita epäjatkuvuuskohtia asiakkaan kannalta"/>
    <s v="Terveydensuojelulaki (763/1994)"/>
    <x v="0"/>
    <x v="9"/>
    <x v="0"/>
    <s v="Sosiaali- ja terveysministeriö"/>
  </r>
  <r>
    <s v="Palvelut"/>
    <s v="Plupaus_ARA_2021.xlsx"/>
    <x v="28"/>
    <x v="164"/>
    <m/>
    <s v="Asunnot ikääntyneille sopiviksi -avustus"/>
    <x v="6"/>
    <x v="5"/>
    <x v="1"/>
    <s v="Vain elinkeinotoimintaa harjoittaville"/>
    <m/>
    <m/>
    <x v="0"/>
    <x v="21"/>
    <x v="0"/>
    <s v=""/>
  </r>
  <r>
    <s v="Palvelut"/>
    <s v="Plupaus_2021_Jyväskylän kaupunki_2021.xlsx"/>
    <x v="2"/>
    <x v="165"/>
    <s v="Ilmoitus elintarvikkeen myynnistä ja ksäittelystä liikkuvassa elintarvikehuoneistossa."/>
    <s v="Elintarvikehuoneistoilmoitus"/>
    <x v="1"/>
    <x v="2"/>
    <x v="5"/>
    <s v="Myös luonnollisille henkilöille"/>
    <m/>
    <s v="Elintarvikelaki (23/2006)"/>
    <x v="1"/>
    <x v="2"/>
    <x v="1"/>
    <s v="Maa- ja metsätalousministeriö"/>
  </r>
  <r>
    <s v="Palvelut"/>
    <s v="Plupaus_Mikkeli_2020.xlsx"/>
    <x v="13"/>
    <x v="166"/>
    <s v="Verkkosivuilta tulostettava lomake. Vastuualue: Terveysvalvonta"/>
    <s v="Elintarvikehuoneistoilmoitus"/>
    <x v="1"/>
    <x v="0"/>
    <x v="2"/>
    <s v="Myös luonnollisille henkilöille"/>
    <s v="VATI-kohdetietojärjestelmän kehittäjät eivät toteuta Suomi.fi kautta täytettävien sähköisten lomakeiden käyttöönottoa jo vuonna 2021."/>
    <s v="Elintarvikelaki (23/2006)"/>
    <x v="1"/>
    <x v="11"/>
    <x v="2"/>
    <s v="Maa- ja metsätalousministeriö"/>
  </r>
  <r>
    <s v="Palvelut"/>
    <s v="Plupaus_2021_Kansaneläkelaitos.xlsx"/>
    <x v="4"/>
    <x v="167"/>
    <s v="Opiskelijaravintola laskuttaa Kelasta ateriatukea."/>
    <s v="Ateriatuen laskutus"/>
    <x v="6"/>
    <x v="2"/>
    <x v="0"/>
    <s v="Vain elinkeinotoimintaa harjoittaville"/>
    <m/>
    <m/>
    <x v="0"/>
    <x v="4"/>
    <x v="0"/>
    <s v=""/>
  </r>
  <r>
    <s v="Palvelut"/>
    <s v="Plupaus_2021_Kansaneläkelaitos.xlsx"/>
    <x v="4"/>
    <x v="168"/>
    <s v="Opiskelijaravintoja hakee oikeutta toimia ateriatukeen oikeuttavana toimijana."/>
    <s v="Ateriatukioikeuden hakemispalvelu"/>
    <x v="4"/>
    <x v="2"/>
    <x v="0"/>
    <s v="Vain elinkeinotoimintaa harjoittaville"/>
    <m/>
    <m/>
    <x v="0"/>
    <x v="4"/>
    <x v="0"/>
    <s v=""/>
  </r>
  <r>
    <s v="Palvelut"/>
    <s v="Plupaus_Mikkeli_2020.xlsx"/>
    <x v="13"/>
    <x v="169"/>
    <s v="Verkkosivuilta tulostettava lomake. Vastuualue: Terveysvalvonta"/>
    <s v="Elintarvikehuoneistoilmoitus"/>
    <x v="1"/>
    <x v="0"/>
    <x v="2"/>
    <s v="Myös luonnollisille henkilöille"/>
    <s v="VATI-kohdetietojärjestelmän kehittäjät eivät toteuta Suomi.fi kautta täytettävien sähköisten lomakeiden käyttöönottoa jo vuonna 2021."/>
    <s v="Elintarvikelaki (23/2006)"/>
    <x v="1"/>
    <x v="11"/>
    <x v="2"/>
    <s v="Maa- ja metsätalousministeriö"/>
  </r>
  <r>
    <s v="Palvelut"/>
    <s v="Plupaus_Mikkeli_2020.xlsx"/>
    <x v="13"/>
    <x v="170"/>
    <s v="Verkkosivuilta tulostettava lomake. Vastuualue: Terveysvalvonta"/>
    <s v="Elintarvikehuoneistoilmoitus"/>
    <x v="1"/>
    <x v="0"/>
    <x v="2"/>
    <s v="Myös luonnollisille henkilöille"/>
    <s v="VATI-kohdetietojärjestelmän kehittäjät eivät toteuta Suomi.fi kautta täytettävien sähköisten lomakeiden käyttöönottoa jo vuonna 2021."/>
    <s v="Elintarvikelaki (23/2006)"/>
    <x v="1"/>
    <x v="11"/>
    <x v="2"/>
    <s v="Maa- ja metsätalousministeriö"/>
  </r>
  <r>
    <s v="Palvelut"/>
    <s v="Plupaus_Mikkeli_2020.xlsx"/>
    <x v="13"/>
    <x v="171"/>
    <s v="Sähköisellä tunnistautumisella varustettu lomake, joka käsitellään kokonaan sähköisesti Fujitsun CaseM -järjestelmässä. Vastuu: Terveysvalvonta"/>
    <s v="Elintarvikehuoneistoilmoitus"/>
    <x v="1"/>
    <x v="2"/>
    <x v="2"/>
    <s v="Myös luonnollisille henkilöille"/>
    <s v="VATI-kohdetietojärjestelmän kehittäjät eivät toteuta Suomi.fi kautta täytettävien sähköisten lomakeiden käyttöönottoa jo vuonna 2021."/>
    <s v="Elintarvikelaki (23/2006)"/>
    <x v="1"/>
    <x v="11"/>
    <x v="2"/>
    <s v="Maa- ja metsätalousministeriö"/>
  </r>
  <r>
    <s v="Palvelut"/>
    <s v="Plupaus_Naantalinkaupunki_2020.xlsx"/>
    <x v="29"/>
    <x v="172"/>
    <s v="Luvat ja ilmoitukset"/>
    <s v="Elintarvikehuoneistoilmoitus"/>
    <x v="1"/>
    <x v="0"/>
    <x v="0"/>
    <s v="Vain elinkeinotoimintaa harjoittaville"/>
    <s v="Taloudelliset ja henkilöresurssit"/>
    <s v="Elintarvikelaki (23/2006)"/>
    <x v="1"/>
    <x v="15"/>
    <x v="4"/>
    <s v="Maa- ja metsätalousministeriö"/>
  </r>
  <r>
    <s v="Palvelut"/>
    <s v="Plupaus_2021_Oulun kaupunki.xlsx"/>
    <x v="14"/>
    <x v="173"/>
    <s v="Toiminnan aloittamisesta, toiminnan olennaisesta muuttamisesta tai toimijan (toiminnanharjoittajan) vaihtumisesta tulee tehdä ilmoitus."/>
    <s v="Elintarvikehuoneistoilmoitus"/>
    <x v="1"/>
    <x v="6"/>
    <x v="7"/>
    <s v="Myös luonnollisille henkilöille"/>
    <s v="Valtakunnallisesa Ilppa-palvelussa koekäytössä"/>
    <s v="Elintarvikelaki (23/2006)"/>
    <x v="1"/>
    <x v="7"/>
    <x v="1"/>
    <s v="Maa- ja metsätalousministeriö"/>
  </r>
  <r>
    <s v="Palvelut"/>
    <s v="Plupaus_2021_Oulun kaupunki.xlsx"/>
    <x v="14"/>
    <x v="170"/>
    <s v="Elintarvikealan toimijan on tiedotettava elintarvikkeen myynnistä ja muusta käsittelystä liikkuvassa elintarvikehuoneistossa."/>
    <s v="Elintarvikehuoneistoilmoitus"/>
    <x v="1"/>
    <x v="0"/>
    <x v="2"/>
    <s v="Myös luonnollisille henkilöille"/>
    <m/>
    <s v="Elintarvikelaki (23/2006)"/>
    <x v="1"/>
    <x v="7"/>
    <x v="1"/>
    <s v="Maa- ja metsätalousministeriö"/>
  </r>
  <r>
    <s v="Palvelut"/>
    <s v="PLupaus_Porvoonkaupunki_2021.xlsx"/>
    <x v="7"/>
    <x v="174"/>
    <s v="Elintarvikehuoneiston toiminnan aloittamisesta, toiminnan olennaisesta muuttamisesta tai toimijan (toiminnanharjoittajan) vaihtumisesta sekä toiminnan lopettamisesta tulee tehdä ilmoitus."/>
    <s v="Elintarvikehuoneistoilmoitus"/>
    <x v="1"/>
    <x v="5"/>
    <x v="0"/>
    <s v="Vain elinkeinotoimintaa harjoittaville"/>
    <s v="Digitalisoinnin kehittäminen valtion tietojärjestelmässä on riippuvainen valtion panostuksista."/>
    <s v="Elintarvikelaki (23/2006)"/>
    <x v="1"/>
    <x v="3"/>
    <x v="2"/>
    <s v="Maa- ja metsätalousministeriö"/>
  </r>
  <r>
    <s v="Palvelut"/>
    <s v="PLupaus_Porvoonkaupunki_2021.xlsx"/>
    <x v="7"/>
    <x v="175"/>
    <s v="Päiväkodin, lasten käyttöön tarkoitetun kerhotilan, kouluhuoneiston, sosiaalialan hoitolaitoksen, kauneushoitolan ja muu ihon käsittelyhuoneiston, uimahallin, muu liikuntatilan sekä uimarannan käyttöönotosta tulee tehdä ilmoitus 30 vrk ennen toiminnan aloittamista tai muuttamista. Lisäksi ilmoitus on tehtävä muusta huoneistosta ja toiminnan aloittamisesta taikka olennaisesta muuttamisesta, jos huoneistosta tai toiminnasta voi aiheutua käyttäjille tai ympäröivälle asutukselle terveyshaittaa."/>
    <s v="Elintarvikehuoneistoilmoitus"/>
    <x v="1"/>
    <x v="2"/>
    <x v="7"/>
    <s v="Myös luonnollisille henkilöille"/>
    <s v="Digitalisoinnin kehittäminen valtion tietojärjestelmässä on riippuvainen valtion panostuksista."/>
    <s v="Elintarvikelaki (23/2006)"/>
    <x v="1"/>
    <x v="3"/>
    <x v="2"/>
    <s v="Maa- ja metsätalousministeriö"/>
  </r>
  <r>
    <s v="Palvelut"/>
    <s v="PLupaus_Pyhäjärvi_2021.xlsx"/>
    <x v="15"/>
    <x v="173"/>
    <m/>
    <s v="Elintarvikehuoneistoilmoitus"/>
    <x v="1"/>
    <x v="0"/>
    <x v="5"/>
    <s v="Vain elinkeinotoimintaa harjoittaville"/>
    <m/>
    <s v="Elintarvikelaki (23/2006)"/>
    <x v="1"/>
    <x v="7"/>
    <x v="3"/>
    <s v="Maa- ja metsätalousministeriö"/>
  </r>
  <r>
    <s v="Palvelut"/>
    <s v="Traficom_Digipalvelulupaus_2021.XLSX"/>
    <x v="0"/>
    <x v="176"/>
    <s v="Autokiinnitys mahdollistaa tiettyjen ajoneuvoliikennerekisterissä olevien ajoneuvojen kiinnittämisen velan maksamisen vakuudeksi."/>
    <s v="Autokiinnityshakemus (vahvistaminen, uudistaminen, kuolettaminen)"/>
    <x v="0"/>
    <x v="0"/>
    <x v="0"/>
    <s v="Vain elinkeinotoimintaa harjoittaville"/>
    <s v="Kiinnityksen liitteenä esitettävä haltijavelkakirja on lain mukaan annettava alkuperäisenä. Prosessin digitalisointi edellyttäisi lakimuutosta ja huomattavaa järjestelmäkehitystä."/>
    <m/>
    <x v="0"/>
    <x v="0"/>
    <x v="0"/>
    <s v=""/>
  </r>
  <r>
    <s v="Palvelut"/>
    <s v="Traficom_Digipalvelulupaus_2021.XLSX"/>
    <x v="0"/>
    <x v="177"/>
    <s v="Traficom myöntää tai uusii autokoululuvan. Autokoululupa haetaan ryhmään 1 tai ryhmään 2 taikka molempiin ryhmiin."/>
    <s v="Autokoululupa ja lomakkeet autokouluille"/>
    <x v="0"/>
    <x v="2"/>
    <x v="0"/>
    <s v="Vain elinkeinotoimintaa harjoittaville"/>
    <s v="Manuaaliset tarkistukset ja liitteiden läpikäynti esteenä palvelun sähköistämiselle kokonaan"/>
    <m/>
    <x v="0"/>
    <x v="0"/>
    <x v="0"/>
    <s v=""/>
  </r>
  <r>
    <s v="Palvelut"/>
    <s v="Traficom_Digipalvelulupaus_2021.XLSX"/>
    <x v="0"/>
    <x v="178"/>
    <s v="Tietoturvaloukkausten automaattinen ilmoituspalvelu"/>
    <s v="Autoreporter"/>
    <x v="4"/>
    <x v="5"/>
    <x v="1"/>
    <s v="Vain elinkeinotoimintaa harjoittaville"/>
    <m/>
    <m/>
    <x v="0"/>
    <x v="0"/>
    <x v="0"/>
    <s v=""/>
  </r>
  <r>
    <s v="Palvelut"/>
    <s v="Palvelulupaus_2021_Verohallinto.xlsx"/>
    <x v="6"/>
    <x v="179"/>
    <s v="Palvelussa voit lähettää  autoveroilmoituksen liitteineen tai hakemuksen autoveron vientipalautuksesta sähköisesti Verohallinnolle. Palvelun kautta annettuun autoveroilmoitukseen saat autoveropäätöksen sähköisesti. Autojen maahantuojat ja autoliikkeet /rekisteröidyt asiamiehet) voivat ilmoittaa XML-sanomalla, rekisterit ja käteisasiakkaat."/>
    <s v="Autoveroilmoitus"/>
    <x v="1"/>
    <x v="1"/>
    <x v="1"/>
    <s v="Myös luonnollisille henkilöille"/>
    <m/>
    <m/>
    <x v="0"/>
    <x v="1"/>
    <x v="0"/>
    <s v=""/>
  </r>
  <r>
    <s v="Palvelut"/>
    <s v="palvelulupaus - elinkeinotoimintaa harjoittaville - VM - kysely.xlsx"/>
    <x v="30"/>
    <x v="180"/>
    <s v="Luvat ja ilmoitukset"/>
    <s v="Elintarvikehuoneistoilmoitus"/>
    <x v="1"/>
    <x v="0"/>
    <x v="0"/>
    <s v="Vain elinkeinotoimintaa harjoittaville"/>
    <m/>
    <s v="Elintarvikelaki (23/2006)"/>
    <x v="1"/>
    <x v="15"/>
    <x v="5"/>
    <s v="Maa- ja metsätalousministeriö"/>
  </r>
  <r>
    <s v="Palvelut"/>
    <s v="ASHA-#407866-v1-Plupaus_2021_Maanmittauslaitos_xlsx.XLSX"/>
    <x v="24"/>
    <x v="181"/>
    <s v="Paikkatietoaineisto WMS, WMTS tai OGC API Features rajapintana taikka tiedostona."/>
    <s v="Avoimet paikkatietoaineistopalvelut"/>
    <x v="4"/>
    <x v="5"/>
    <x v="1"/>
    <s v="Myös luonnollisille henkilöille"/>
    <m/>
    <m/>
    <x v="0"/>
    <x v="18"/>
    <x v="0"/>
    <s v=""/>
  </r>
  <r>
    <s v="Palvelut"/>
    <s v="Plupaus_THL_2021.xlsx"/>
    <x v="25"/>
    <x v="182"/>
    <s v="THL tarjoaa tuottamaansa ja kokoamaansa tietoa avoimesti ja edistää sosiaali- ja terveysalan tietovarantojen laaja-alaista käyttöä. Avoimena datana julkaistavat tiedot eivät sisällä henkilötietoja tai muita salassa pidettäviä tietoja. Dataa avattaessa siitä poistetaan kaikki suorat tunnistetiedot. Avointa dataa tarjotaan niin tietojärjestelmärajapinnan, tilastopalveluiden kuin aineistolataustenkin kautta. Datan lataamiseen ja hyödyntämiseen tarjotaan opastusta sähköpostitse."/>
    <s v="Avoin data"/>
    <x v="2"/>
    <x v="5"/>
    <x v="1"/>
    <s v="Myös luonnollisille henkilöille"/>
    <s v="Yhteydenotto: tavanomaisesti muutama kymmenen / vuosi, koronan aikana kymmeniä/kuukausi. Palvelu: Kokonaisuudessaan palvelun käyttöaste on merkittävä. Tilanteesta, asiakkaan tarpeesta ja tiedostomuodosta riippuen määrä voi olla tuhansista kymmeniin tuhansiin päivässä."/>
    <m/>
    <x v="0"/>
    <x v="9"/>
    <x v="0"/>
    <s v=""/>
  </r>
  <r>
    <s v="Palvelut"/>
    <s v="Plupaus_ARA_2021.xlsx"/>
    <x v="28"/>
    <x v="183"/>
    <s v="Avustuksen hakeminen esteetömyyteen liittyviin korjauksiin"/>
    <s v="Avustus liikuntaesteen poistoon"/>
    <x v="6"/>
    <x v="5"/>
    <x v="1"/>
    <s v="Vain elinkeinotoimintaa harjoittaville"/>
    <m/>
    <m/>
    <x v="0"/>
    <x v="21"/>
    <x v="0"/>
    <s v=""/>
  </r>
  <r>
    <s v="Palvelut"/>
    <s v="Plupaus_ARA_2021.xlsx"/>
    <x v="28"/>
    <x v="184"/>
    <s v="Avustuksen hakeminen sähköauton latausinfran rakentamiseen."/>
    <s v="Avustus sähköautojen latausinfran rakentamiseen"/>
    <x v="6"/>
    <x v="5"/>
    <x v="1"/>
    <s v="Vain elinkeinotoimintaa harjoittaville"/>
    <m/>
    <m/>
    <x v="0"/>
    <x v="21"/>
    <x v="0"/>
    <s v=""/>
  </r>
  <r>
    <s v="Palvelut"/>
    <s v="Plupaus_2021_Tulli.xlsx"/>
    <x v="1"/>
    <x v="185"/>
    <s v="Yritys voi punnita CN-koodin 0809 9010 tuoreet banaanit omissa tiloissaan ilman Tullin läsnäoloa."/>
    <s v="Banaanien valtuutetun punnitsijan asemaa koskeva valtuutus"/>
    <x v="0"/>
    <x v="2"/>
    <x v="5"/>
    <s v="Vain elinkeinotoimintaa harjoittaville"/>
    <m/>
    <m/>
    <x v="0"/>
    <x v="1"/>
    <x v="0"/>
    <s v=""/>
  </r>
  <r>
    <s v="Palvelut"/>
    <s v="Traficom_Digipalvelulupaus_2021.XLSX"/>
    <x v="0"/>
    <x v="186"/>
    <s v="Pakokaasupäästöjen tarkastajan on tehtävä ennen toiminnan aloittamista ilmoitus Traficomille. Ilmoitus on tehtävä erikseen bensiinikäyttöisten ajoneuvojen mittauksista, vaikka liike tai korjaamo jo aikaisemmin olisi ilmoittanut dieselkäyttöisten autojen mittauksista."/>
    <s v="Bensiinikäyttöisen auton pakokaasumittaaja"/>
    <x v="1"/>
    <x v="2"/>
    <x v="0"/>
    <s v="Vain elinkeinotoimintaa harjoittaville"/>
    <s v="Yleinen taloudellinen tilanne"/>
    <m/>
    <x v="0"/>
    <x v="0"/>
    <x v="0"/>
    <s v=""/>
  </r>
  <r>
    <s v="Palvelut"/>
    <s v="Plupaus_Poliisihallitus_2021.xlsx"/>
    <x v="5"/>
    <x v="187"/>
    <m/>
    <s v="Bingo-asiat"/>
    <x v="0"/>
    <x v="2"/>
    <x v="1"/>
    <s v="Vain elinkeinotoimintaa harjoittaville"/>
    <s v="Sähköisen asioinnin kehityskustannukset tulee jyvittää kyseisen palvelun palveluhintoihin. Tästä syystä pienivolyymisten palveluiden digitalisointi on taloudellisesti mahdotonta ilman erillisrahoitusta."/>
    <m/>
    <x v="0"/>
    <x v="5"/>
    <x v="0"/>
    <s v=""/>
  </r>
  <r>
    <s v="Palvelut"/>
    <s v="Plupaus_Poliisihallitus_2021.xlsx"/>
    <x v="5"/>
    <x v="188"/>
    <m/>
    <s v="Bingo-asiat"/>
    <x v="0"/>
    <x v="2"/>
    <x v="1"/>
    <s v="Vain elinkeinotoimintaa harjoittaville"/>
    <s v="Sähköisen asioinnin kehityskustannukset tulee jyvittää kyseisen palvelun palveluhintoihin. Tästä syystä pienivolyymisten palveluiden digitalisointi on taloudellisesti mahdotonta ilman erillisrahoitusta."/>
    <m/>
    <x v="0"/>
    <x v="5"/>
    <x v="0"/>
    <s v=""/>
  </r>
  <r>
    <s v="Palvelut"/>
    <s v="Plupaus_Poliisihallitus_2021.xlsx"/>
    <x v="5"/>
    <x v="189"/>
    <m/>
    <s v="Bingo-asiat"/>
    <x v="0"/>
    <x v="2"/>
    <x v="1"/>
    <s v="Vain elinkeinotoimintaa harjoittaville"/>
    <s v="Sähköisen asioinnin kehityskustannukset tulee jyvittää kyseisen palvelun palveluhintoihin. Tästä syystä pienivolyymisten palveluiden digitalisointi on taloudellisesti mahdotonta ilman erillisrahoitusta."/>
    <m/>
    <x v="0"/>
    <x v="5"/>
    <x v="0"/>
    <s v=""/>
  </r>
  <r>
    <s v="Palvelut"/>
    <s v="Plupaus_THL_2021.xlsx"/>
    <x v="25"/>
    <x v="190"/>
    <s v="THL:n Biopankki tukee tutkimusta, joka selvittää sairauksien syitä ja perimän, ympäristön ja elintapojen vaikutusta niihin. THL Biopankki myöntää tutkimusryhmälle oikeuden näytteiden ja niihin liittyvän tiedon käyttöön sellaisiin tutkimusprojekteihin, jotka ovat tieteellisesti korkealaatuisia ja joilla on suuri vaikutus oman alansa tiedon tuottoon. Tutkimusprojektien tulee kuulua THL Biopankin tutkimusaiheisiin."/>
    <s v="Biopankkipalvelut"/>
    <x v="3"/>
    <x v="5"/>
    <x v="1"/>
    <m/>
    <m/>
    <m/>
    <x v="0"/>
    <x v="9"/>
    <x v="0"/>
    <s v=""/>
  </r>
  <r>
    <s v="Palvelut"/>
    <s v="Plupaus_2021_Tukes.xlsx"/>
    <x v="10"/>
    <x v="191"/>
    <s v="Haetaan lupaa biosidivalmisteelle"/>
    <s v="Biosidivalmisteiden hyväksyntään liittyvä asiointi (lomakkeita 4 kpl)"/>
    <x v="0"/>
    <x v="2"/>
    <x v="0"/>
    <s v="Vain elinkeinotoimintaa harjoittaville"/>
    <s v="Henkilö- ja raharesurssit. Tekniset esteet, jos osa hakijoista on ulkomaalaisia."/>
    <m/>
    <x v="0"/>
    <x v="8"/>
    <x v="0"/>
    <s v=""/>
  </r>
  <r>
    <s v="Palvelut"/>
    <s v="Plupaus_THL_2021.xlsx"/>
    <x v="25"/>
    <x v="192"/>
    <s v="THL tarjoaa räätälöityjä data-analytiikkapalveluita, esim. tarvittavan aineiston kokoaminen (THL:n aineistot ja asiakkaan omat aineistot) ja siitä tehtävät analyysit (myös koneoppimisen menetelmin), visualisoinnit ja raportoinnin. Raportit voivat olla myös interaktiivisia.Tarvittaessa palveluun voidaan"/>
    <s v="Data-analytiikkapalvelut"/>
    <x v="3"/>
    <x v="5"/>
    <x v="1"/>
    <s v="Myös luonnollisille henkilöille"/>
    <m/>
    <m/>
    <x v="0"/>
    <x v="9"/>
    <x v="0"/>
    <s v=""/>
  </r>
  <r>
    <s v="Palvelut"/>
    <s v="Plupaus_BusinessFinland_2021.xlsx"/>
    <x v="31"/>
    <x v="193"/>
    <s v="Verkossa toimiva, maksuton Match-making&quot; palvelu suomalaisille start-up yrityksille (rahoituksen hakemiseen) ja ulkomaalaisten pääomasijoittajien [VC, CVC] (sijoituskohteiden etsintään). Palvelun yhdistämisalgoritmissä hyödynnetään tekoälyä.&quot;"/>
    <s v="Dealflow"/>
    <x v="5"/>
    <x v="2"/>
    <x v="0"/>
    <s v="Vain elinkeinotoimintaa harjoittaville"/>
    <s v="Edellyttää, että ulkomaalaisten henkilöiden (myös EU:n ulkopuolisille) vahvalle tunnistamiselle on olemassa kansallinen ratkaisu. Saavutettavuus analyysi menossa 05-06/2020."/>
    <m/>
    <x v="0"/>
    <x v="8"/>
    <x v="0"/>
    <s v=""/>
  </r>
  <r>
    <s v="Palvelut"/>
    <s v="Traficom_Digipalvelulupaus_2021.XLSX"/>
    <x v="0"/>
    <x v="194"/>
    <s v="Ilmoitus dieselkäyttöisten ajoneuvojen pakokaasumittausten aloittamisesta katsastusta varten."/>
    <s v="Dieselkäyttöisen auton pakokaasumittaaja"/>
    <x v="1"/>
    <x v="2"/>
    <x v="0"/>
    <s v="Vain elinkeinotoimintaa harjoittaville"/>
    <s v="Yleinen taloudellinen tilanne"/>
    <m/>
    <x v="0"/>
    <x v="0"/>
    <x v="0"/>
    <s v=""/>
  </r>
  <r>
    <s v="Palvelut"/>
    <s v="Traficom_Digipalvelulupaus_2021.XLSX"/>
    <x v="0"/>
    <x v="195"/>
    <s v="Traficom myöntää yrityksille digitaalisen ajopiirturin korjaamokortit."/>
    <s v="Digitaalisen ajopiirturin korjaamokortti"/>
    <x v="0"/>
    <x v="0"/>
    <x v="0"/>
    <s v="Vain elinkeinotoimintaa harjoittaville"/>
    <s v="Muu kehittämistyö: Elinkeinonharjoittajille tarkoitetut kortit (yrityskortti ja korjaamokortti) siirretään nykyisestä taustajärjestelmästä (PIIKO) toiseen (KURKKU/KUSKI). Palvelun digitalisointi mahdollista vasta sen jälkeen. Taloustilanne voi mahdollisesti osoittautua esteeksi"/>
    <m/>
    <x v="0"/>
    <x v="0"/>
    <x v="0"/>
    <s v=""/>
  </r>
  <r>
    <s v="Palvelut"/>
    <s v="Traficom_Digipalvelulupaus_2021.XLSX"/>
    <x v="0"/>
    <x v="196"/>
    <s v="Traficom myöntää yrityksille digitaalisen ajopiirturin yrityskortit."/>
    <s v="Digitaalisen ajopiirturin yrityskortti"/>
    <x v="0"/>
    <x v="0"/>
    <x v="0"/>
    <s v="Vain elinkeinotoimintaa harjoittaville"/>
    <s v="Muu kehittämistyö: Elinkeinonharjoittajille tarkoitetut kortit (yrityskortti ja korjaamokortti) siirretään nykyisestä taustajärjestelmästä (PIIKO) toiseen (KURKKU/KUSKI). Palvelun digitalisointi mahdollista vasta sen jälkeen."/>
    <m/>
    <x v="0"/>
    <x v="0"/>
    <x v="0"/>
    <s v=""/>
  </r>
  <r>
    <s v="Palvelut"/>
    <s v="PLupaus_Digi- ja väestötietovirasto_2021.xlsx"/>
    <x v="32"/>
    <x v="197"/>
    <s v="Lahjoitusasioiden rekisterin, avioehtoasioiden rekisterin, vihkimisoikeusrekisterin sekä avoliittoasioiden rekisterin tietopalvelut"/>
    <s v="DVV:n eräistä henkilörekistereistä annettavat tietojen luovutukset"/>
    <x v="3"/>
    <x v="6"/>
    <x v="0"/>
    <s v="Vain elinkeinotoimintaa harjoittaville"/>
    <s v="Tietopalvelu on digitalisoitu. Vain muutamia lupa-hakemuksia vuodessa, joille prosessi sähköpostitse."/>
    <m/>
    <x v="0"/>
    <x v="1"/>
    <x v="0"/>
    <s v=""/>
  </r>
  <r>
    <s v="Palvelut"/>
    <s v="Traficom_Digipalvelulupaus_2021.XLSX"/>
    <x v="0"/>
    <x v="198"/>
    <s v="Tällä lomakkeella ilmoitetaan organisaation vastuuhenkilöksi esitettävän henkilön kokemus ja suostumus tehtävään."/>
    <s v="EASA Form 4 selvitys vastuuhenkilön kokemuksesta sekä suostumus tehtäviinsä"/>
    <x v="1"/>
    <x v="2"/>
    <x v="0"/>
    <s v="Vain elinkeinotoimintaa harjoittaville"/>
    <s v="Yleinen taloudellinen tilanne"/>
    <m/>
    <x v="0"/>
    <x v="0"/>
    <x v="0"/>
    <s v=""/>
  </r>
  <r>
    <s v="Palvelut"/>
    <s v="Traficom_Digipalvelulupaus_2021.XLSX"/>
    <x v="0"/>
    <x v="199"/>
    <s v="Ilmailuvälineiden valmistusorganisaation hyväksymishakemus"/>
    <s v="Easa Form 51 Apllication for singnificanht changes or variation of scope and terms of Part 21 POA"/>
    <x v="0"/>
    <x v="0"/>
    <x v="0"/>
    <s v="Vain elinkeinotoimintaa harjoittaville"/>
    <s v="Yleinen taloudellinen tilanne"/>
    <m/>
    <x v="0"/>
    <x v="0"/>
    <x v="0"/>
    <s v=""/>
  </r>
  <r>
    <s v="Palvelut"/>
    <s v="RUOKAVIRASTO-#1460879-v1-Palvelulupaus_2021_Ruokavirasto.XLSX"/>
    <x v="33"/>
    <x v="200"/>
    <s v="Toimija ilmoittaa kontaktimateriaalialan toiminnan aloittamisesta"/>
    <s v="Elintarvikeala - Kontaktimateriaalialan toiminnan aloittaminen"/>
    <x v="1"/>
    <x v="0"/>
    <x v="2"/>
    <s v="Myös luonnollisille henkilöille"/>
    <m/>
    <s v=""/>
    <x v="0"/>
    <x v="18"/>
    <x v="0"/>
    <s v=""/>
  </r>
  <r>
    <s v="Palvelut"/>
    <s v="RUOKAVIRASTO-#1460879-v1-Palvelulupaus_2021_Ruokavirasto.XLSX"/>
    <x v="33"/>
    <x v="201"/>
    <s v="Toimija hakee hyväksyntää kontaktimateriaalituotteelle"/>
    <s v="Elintarvikeala - Kontaktimateriaalialan toiminnan harjoittaminen"/>
    <x v="1"/>
    <x v="0"/>
    <x v="0"/>
    <s v="Myös luonnollisille henkilöille"/>
    <s v="Resurssien puute"/>
    <s v=""/>
    <x v="0"/>
    <x v="18"/>
    <x v="0"/>
    <s v=""/>
  </r>
  <r>
    <s v="Palvelut"/>
    <s v="RUOKAVIRASTO-#1460879-v1-Palvelulupaus_2021_Ruokavirasto.XLSX"/>
    <x v="33"/>
    <x v="202"/>
    <s v="Toimija ilmoittaa kontaktimateriaalialan toiminnan lopettamisesta"/>
    <s v="Elintarvikeala - Kontaktimateriaalialan toiminnan lopettaminen"/>
    <x v="1"/>
    <x v="0"/>
    <x v="2"/>
    <s v="Myös luonnollisille henkilöille"/>
    <m/>
    <s v=""/>
    <x v="0"/>
    <x v="18"/>
    <x v="0"/>
    <s v=""/>
  </r>
  <r>
    <s v="Palvelut"/>
    <s v="RUOKAVIRASTO-#1460879-v1-Palvelulupaus_2021_Ruokavirasto.XLSX"/>
    <x v="33"/>
    <x v="203"/>
    <s v="Asiakas täyttää sähköisen lähetteen näytteen lähettämisen yhteydessä"/>
    <s v="Elintarvikeala - laboratoriot"/>
    <x v="1"/>
    <x v="0"/>
    <x v="0"/>
    <s v="Vain elinkeinotoimintaa harjoittaville"/>
    <s v="Rahoitus täysin epävarmaa"/>
    <s v=""/>
    <x v="0"/>
    <x v="18"/>
    <x v="0"/>
    <s v=""/>
  </r>
  <r>
    <s v="Palvelut"/>
    <s v="RUOKAVIRASTO-#1460879-v1-Palvelulupaus_2021_Ruokavirasto.XLSX"/>
    <x v="33"/>
    <x v="204"/>
    <s v="Elintarvikealan toimija hakee luomuelintarvikevalmistuksen poikkeuslupia"/>
    <s v="Elintarvikeala - Luomu luvat"/>
    <x v="0"/>
    <x v="0"/>
    <x v="0"/>
    <s v="Vain elinkeinotoimintaa harjoittaville"/>
    <s v="Resurssien puute"/>
    <s v=""/>
    <x v="0"/>
    <x v="18"/>
    <x v="0"/>
    <s v=""/>
  </r>
  <r>
    <s v="Palvelut"/>
    <s v="RUOKAVIRASTO-#1460879-v1-Palvelulupaus_2021_Ruokavirasto.XLSX"/>
    <x v="33"/>
    <x v="205"/>
    <s v="Elintarvikealan toimija hakeutuu luomuvalvontaan saadakseen luomusertifikaatin"/>
    <s v="Elintarvikeala - Luomusertifikaatti"/>
    <x v="0"/>
    <x v="0"/>
    <x v="0"/>
    <s v="Vain elinkeinotoimintaa harjoittaville"/>
    <s v="Resurssien puute"/>
    <s v=""/>
    <x v="0"/>
    <x v="18"/>
    <x v="0"/>
    <s v=""/>
  </r>
  <r>
    <s v="Palvelut"/>
    <s v="RUOKAVIRASTO-#1460879-v1-Palvelulupaus_2021_Ruokavirasto.XLSX"/>
    <x v="33"/>
    <x v="206"/>
    <s v="Elintarvikealan toimija hakee tunnuksia komission Traces -järjestelmään voidakseen tuoda tuotteita Suomeen. Palvelun nykyinen taso on riittävä."/>
    <s v="Elintarvikeala - Luomutuotteiden tuonti"/>
    <x v="1"/>
    <x v="3"/>
    <x v="1"/>
    <s v="Vain elinkeinotoimintaa harjoittaville"/>
    <m/>
    <s v=""/>
    <x v="0"/>
    <x v="18"/>
    <x v="0"/>
    <s v=""/>
  </r>
  <r>
    <s v="Palvelut"/>
    <s v="RUOKAVIRASTO-#1460879-v1-Palvelulupaus_2021_Ruokavirasto.XLSX"/>
    <x v="33"/>
    <x v="207"/>
    <s v="Elintarvikealan toimija hakee tuotteiden ja toiminnan sertifiointia kohdemaan vaatimusten mukaisesti"/>
    <s v="Elintarvikeala - Luomutuotteiden vienti"/>
    <x v="1"/>
    <x v="2"/>
    <x v="0"/>
    <s v="Vain elinkeinotoimintaa harjoittaville"/>
    <m/>
    <s v=""/>
    <x v="0"/>
    <x v="18"/>
    <x v="0"/>
    <s v=""/>
  </r>
  <r>
    <s v="Palvelut"/>
    <s v="RUOKAVIRASTO-#1460879-v1-Palvelulupaus_2021_Ruokavirasto.XLSX"/>
    <x v="33"/>
    <x v="208"/>
    <s v="Vakautetaan tiettyjen tuotteiden markkinoita markkinahäiriötilanteissa"/>
    <s v="Elintarvikealan toiminta - Interventio"/>
    <x v="0"/>
    <x v="0"/>
    <x v="0"/>
    <s v="Vain elinkeinotoimintaa harjoittaville"/>
    <s v="Resurssien puute"/>
    <s v=""/>
    <x v="0"/>
    <x v="18"/>
    <x v="0"/>
    <s v=""/>
  </r>
  <r>
    <s v="Palvelut"/>
    <s v="RUOKAVIRASTO-#1460879-v1-Palvelulupaus_2021_Ruokavirasto.XLSX"/>
    <x v="33"/>
    <x v="209"/>
    <s v="Toimija hakee tuontiluvan kolmasmaatuontiin ja ilmoittaa tuontieristä Traces -järjestelmän kautta rajatarkastusasemille. Nykyinen toteutustaso riittävä."/>
    <s v="Elintarvikealan tuonti"/>
    <x v="0"/>
    <x v="2"/>
    <x v="1"/>
    <s v="Vain elinkeinotoimintaa harjoittaville"/>
    <m/>
    <s v=""/>
    <x v="0"/>
    <x v="18"/>
    <x v="0"/>
    <s v=""/>
  </r>
  <r>
    <s v="Palvelut"/>
    <s v="RUOKAVIRASTO-#1460879-v1-Palvelulupaus_2021_Ruokavirasto.XLSX"/>
    <x v="33"/>
    <x v="210"/>
    <s v="Eläviä eläimiä ja eläinperäisiä tuotteita saa viedä kaupallisessa tarkoituksessa Suomesta EU:n ulkopuolelle vain Ruokaviraston ylläpitämään viejärekisteriin ilmoittautuneet yritykset. Lisäksi riisin vienti EU:n ulkopuolelle edellyttää AGREX-vientitodistusta. Toimija hakee vientitodistuksia Ruokaviraston markkinaosastolta."/>
    <s v="Elintarvikealan vienti"/>
    <x v="0"/>
    <x v="0"/>
    <x v="1"/>
    <s v="Vain elinkeinotoimintaa harjoittaville"/>
    <s v="Komissio edellyttää että AGREX-vientitodistus on paperisena allekirjoitettuna versiona."/>
    <s v=""/>
    <x v="0"/>
    <x v="18"/>
    <x v="0"/>
    <s v=""/>
  </r>
  <r>
    <s v="Palvelut"/>
    <s v="Plupaus_2021_Rovaniemi (1).xlsx"/>
    <x v="17"/>
    <x v="171"/>
    <s v="Rovakaaren ympäristöterveydenhuollon toiminta-alueella (Rovaniemi, Ranua, Pello, Ylitornio, Kolari) sijaitsevasta elintarvikehuoneistosta tehtävä elintarvikelain 13 §:n mukainen ilmoitus elintarvikevalvontaviranomaiselle.  Esim. ravintolat, kaupat, suurtaloudet ja leipomot."/>
    <s v="Elintarvikehuoneistoilmoitus"/>
    <x v="1"/>
    <x v="1"/>
    <x v="1"/>
    <s v="Vain elinkeinotoimintaa harjoittaville"/>
    <m/>
    <s v="Elintarvikelaki (23/2006)"/>
    <x v="1"/>
    <x v="13"/>
    <x v="2"/>
    <s v="Maa- ja metsätalousministeriö"/>
  </r>
  <r>
    <s v="Palvelut"/>
    <s v="Plupaus_Teuvan kunta_2020.xlsx"/>
    <x v="18"/>
    <x v="211"/>
    <m/>
    <s v="Elintarvikehuoneistoilmoitus"/>
    <x v="1"/>
    <x v="0"/>
    <x v="0"/>
    <s v="Vain elinkeinotoimintaa harjoittaville"/>
    <s v="Palvelun tuottaa Suupohjan peruspalveluliikelaitokuntayhtymä, Toimii vastuu organisaationa"/>
    <s v="Elintarvikelaki (23/2006)"/>
    <x v="2"/>
    <x v="14"/>
    <x v="3"/>
    <s v="Maa- ja metsätalousministeriö"/>
  </r>
  <r>
    <s v="Palvelut"/>
    <s v="Plupaus_Teuvan kunta_2020.xlsx"/>
    <x v="18"/>
    <x v="212"/>
    <m/>
    <s v="Elintarvikehuoneistoilmoitus"/>
    <x v="1"/>
    <x v="0"/>
    <x v="0"/>
    <s v="Vain elinkeinotoimintaa harjoittaville"/>
    <s v="Palvelun tuottaa Suupohjan peruspalveluliikelaitokuntayhtymä, Toimii vastuu organisaationa"/>
    <s v="Elintarvikelaki (23/2006)"/>
    <x v="2"/>
    <x v="14"/>
    <x v="3"/>
    <s v="Maa- ja metsätalousministeriö"/>
  </r>
  <r>
    <s v="Palvelut"/>
    <s v="Plupaus_2021_Turun kaupunki.xlsx"/>
    <x v="19"/>
    <x v="170"/>
    <s v="Elintarvikealan toimijan on tiedotettava elintarvikkeen myynnistä ja muusta käsittelystä liikkuvassa elintarvikehuoneistossa."/>
    <s v="Elintarvikehuoneistoilmoitus"/>
    <x v="1"/>
    <x v="2"/>
    <x v="0"/>
    <s v="Myös luonnollisille henkilöille"/>
    <s v="Valtakunnallisen tai paikallisen järjestelmän luonti"/>
    <s v="Elintarvikelaki (297/2021)"/>
    <x v="1"/>
    <x v="15"/>
    <x v="1"/>
    <s v="Maa- ja metsätalousministeriö"/>
  </r>
  <r>
    <s v="Palvelut"/>
    <s v="Plupaus_2021_Turun kaupunki.xlsx"/>
    <x v="19"/>
    <x v="173"/>
    <s v="Toiminnan aloittamisesta, toiminnan olennaisesta muuttamisesta tai toimijan (toiminnanharjoittajan) vaihtumisesta tulee tehdä ilmoitus."/>
    <s v="Elintarvikehuoneistoilmoitus"/>
    <x v="1"/>
    <x v="6"/>
    <x v="1"/>
    <s v="Myös luonnollisille henkilöille"/>
    <s v="Ruokaviraston ilppa-Ympäristöterveydenhuollon sähköisen ilmoituspalvelun toimivuus"/>
    <s v="Elintarvikelaki (297/2021)"/>
    <x v="1"/>
    <x v="15"/>
    <x v="1"/>
    <s v="Maa- ja metsätalousministeriö"/>
  </r>
  <r>
    <s v="Palvelut"/>
    <s v="PLupaus_Pyhäjärvi_2021.xlsx"/>
    <x v="15"/>
    <x v="213"/>
    <m/>
    <s v="Elintarvikehuoneiston hyväksyminen laitokseksi"/>
    <x v="1"/>
    <x v="3"/>
    <x v="5"/>
    <s v="Vain elinkeinotoimintaa harjoittaville"/>
    <m/>
    <s v="Elintarvikelaki (23/2006)"/>
    <x v="1"/>
    <x v="7"/>
    <x v="3"/>
    <s v="Maa- ja metsätalousministeriö"/>
  </r>
  <r>
    <s v="Palvelut"/>
    <s v="Plupaus_ALAVUS_2020.xlsx"/>
    <x v="9"/>
    <x v="214"/>
    <s v="Elintarvikelain (23/2006) muutoksen (643/2010) mukaan toimijan, joka saattaa markkinoille elintarvikkeen kanssa kosketukseen joutuvia materiaaleja ja tarvikkeita, on tehtävä ilmoitus toimipaikastaan ja siellä harjoitettavasta toiminnasta"/>
    <s v="Elintarvikekontaktimateriaalialan toimintailmoitus"/>
    <x v="1"/>
    <x v="0"/>
    <x v="2"/>
    <m/>
    <m/>
    <s v="Elintarvikelaki (23/2006)"/>
    <x v="1"/>
    <x v="7"/>
    <x v="3"/>
    <s v="Maa- ja metsätalousministeriö"/>
  </r>
  <r>
    <s v="Palvelut"/>
    <s v="PLupaus_Helsinginkaupunki_2021.xlsx"/>
    <x v="3"/>
    <x v="215"/>
    <s v="Elintarvikkeiden kanssa kosketuksiin joutuvat astiat ja muut tarvikkeet ovat kontaktimateriaaleja."/>
    <s v="Elintarvikekontaktimateriaalialan toimintailmoitus"/>
    <x v="1"/>
    <x v="2"/>
    <x v="1"/>
    <m/>
    <m/>
    <s v="Elintarvikelaki (23/2006)"/>
    <x v="1"/>
    <x v="3"/>
    <x v="1"/>
    <s v="Maa- ja metsätalousministeriö"/>
  </r>
  <r>
    <s v="Palvelut"/>
    <s v="Plupaus_Kuopio_2021.xlsx"/>
    <x v="12"/>
    <x v="216"/>
    <s v="Elintarvikekontaktimateriaalitoimijan on ilmoitettava toiminnastaan Kuopion ympäristöterveydenhuoltoon."/>
    <s v="Elintarvikekontaktimateriaalialan toimintailmoitus"/>
    <x v="1"/>
    <x v="1"/>
    <x v="1"/>
    <s v="Vain elinkeinotoimintaa harjoittaville"/>
    <m/>
    <s v="Elintarvikelaki (23/2006)"/>
    <x v="1"/>
    <x v="10"/>
    <x v="1"/>
    <s v="Maa- ja metsätalousministeriö"/>
  </r>
  <r>
    <s v="Palvelut"/>
    <s v="Plupaus_2021_Oulun kaupunki.xlsx"/>
    <x v="14"/>
    <x v="217"/>
    <s v="Elintarvikekontaktimateriaalialan toimijan on tehtävä ilmoitus toiminnasta ja tiloista sijaintikunnan elintarvikevalvontaviranomaiselle."/>
    <s v="Elintarvikekontaktimateriaalialan toimintailmoitus"/>
    <x v="1"/>
    <x v="0"/>
    <x v="2"/>
    <s v="Myös luonnollisille henkilöille"/>
    <m/>
    <s v="Elintarvikelaki (23/2006)"/>
    <x v="1"/>
    <x v="7"/>
    <x v="1"/>
    <s v="Maa- ja metsätalousministeriö"/>
  </r>
  <r>
    <s v="Palvelut"/>
    <s v="RUOKAVIRASTO-#1460879-v1-Palvelulupaus_2021_Ruokavirasto.XLSX"/>
    <x v="33"/>
    <x v="218"/>
    <s v="Toimija ilmoittaa elintarvikehuoneistotoiminnan aloittamisesta"/>
    <s v="Elintarvikehuoneistoilmoitus"/>
    <x v="1"/>
    <x v="0"/>
    <x v="2"/>
    <s v="Myös luonnollisille henkilöille"/>
    <m/>
    <s v="Elintarvikelaki (23/2006)"/>
    <x v="0"/>
    <x v="18"/>
    <x v="0"/>
    <s v="Maa- ja metsätalousministeriö"/>
  </r>
  <r>
    <s v="Palvelut"/>
    <s v="RUOKAVIRASTO-#1460879-v1-Palvelulupaus_2021_Ruokavirasto.XLSX"/>
    <x v="33"/>
    <x v="219"/>
    <s v="Toimija ilmoittaa toiminnan lopettamisesta"/>
    <s v="Elintarvikehuoneistoilmoitus"/>
    <x v="1"/>
    <x v="0"/>
    <x v="2"/>
    <s v="Myös luonnollisille henkilöille"/>
    <m/>
    <s v="Elintarvikelaki (23/2006)"/>
    <x v="0"/>
    <x v="18"/>
    <x v="0"/>
    <s v="Maa- ja metsätalousministeriö"/>
  </r>
  <r>
    <s v="Palvelut"/>
    <s v="RUOKAVIRASTO-#1460879-v1-Palvelulupaus_2021_Ruokavirasto.XLSX"/>
    <x v="33"/>
    <x v="220"/>
    <s v="Toimija hakee hyväksyntää elintarvikealan laitoksen hyväksymiseksi. Vuosittain tulevien hyväksymishakemusten määrä n. 5 kpl vuosittain, joten nykyinen toteutustaso on riittävä (kustannus-hyöty-näkökulmasta ei kannattavaa sähköistää)"/>
    <s v="Elintarvikehuoneistoilmoitus"/>
    <x v="1"/>
    <x v="0"/>
    <x v="1"/>
    <s v="Vain elinkeinotoimintaa harjoittaville"/>
    <m/>
    <s v="Elintarvikelaki (23/2006)"/>
    <x v="0"/>
    <x v="18"/>
    <x v="0"/>
    <s v="Maa- ja metsätalousministeriö"/>
  </r>
  <r>
    <s v="Palvelut"/>
    <s v="PLupaus_Porvoonkaupunki_2021.xlsx"/>
    <x v="7"/>
    <x v="221"/>
    <s v="Elintarvikekontaktimateriaalialan toimijan on tehtävä ilmoitus toiminnasta ja tiloista sijaintikunnan elintarvikevalvontaviranomaiselle."/>
    <s v="Elintarvikekontaktimateriaalialan toimintailmoitus"/>
    <x v="1"/>
    <x v="2"/>
    <x v="0"/>
    <s v="Vain elinkeinotoimintaa harjoittaville"/>
    <s v="Digitalisoinnin kehittäminen valtion tietojärjestelmässä on riippuvainen valtion panostuksista. Asia mukana kehityslistalla korkealla prioriteetilla."/>
    <s v="Elintarvikelaki (23/2006)"/>
    <x v="1"/>
    <x v="3"/>
    <x v="2"/>
    <s v="Maa- ja metsätalousministeriö"/>
  </r>
  <r>
    <s v="Palvelut"/>
    <s v="PLupaus_Pyhäjärvi_2021.xlsx"/>
    <x v="15"/>
    <x v="217"/>
    <m/>
    <s v="Elintarvikekontaktimateriaalialan toimintailmoitus"/>
    <x v="1"/>
    <x v="0"/>
    <x v="5"/>
    <s v="Vain elinkeinotoimintaa harjoittaville"/>
    <m/>
    <s v="Elintarvikelaki (23/2006)"/>
    <x v="1"/>
    <x v="7"/>
    <x v="3"/>
    <s v="Maa- ja metsätalousministeriö"/>
  </r>
  <r>
    <s v="Palvelut"/>
    <s v="Plupaus_2021_Rovaniemi (1).xlsx"/>
    <x v="17"/>
    <x v="216"/>
    <s v="Rovaniemen, Ranuan, Pellon, Ylitornion ja Kolarin alueella olevasta toimipaikasta ja toiminnasta ilmoitus tehdään Rovakaaren ympäristöterveydenhuoltoon. Elintarvikekontaktimateriaalin valmistaja, maahantuoja ja jakelija (esim. tukkukauppa)"/>
    <s v="Elintarvikekontaktimateriaalialan toimintailmoitus"/>
    <x v="1"/>
    <x v="1"/>
    <x v="1"/>
    <s v="Vain elinkeinotoimintaa harjoittaville"/>
    <m/>
    <s v="Elintarvikelaki (23/2006)"/>
    <x v="1"/>
    <x v="13"/>
    <x v="2"/>
    <s v="Maa- ja metsätalousministeriö"/>
  </r>
  <r>
    <s v="Palvelut"/>
    <s v="Plupaus_2021_Turun kaupunki.xlsx"/>
    <x v="19"/>
    <x v="217"/>
    <s v="Elintarvikekontaktimateriaalialan toimijan on tehtävä ilmoitus toiminnasta ja tiloista sijaintikunnan elintarvikevalvontaviranomaiselle."/>
    <s v="Elintarvikekontaktimateriaalialan toimintailmoitus"/>
    <x v="1"/>
    <x v="6"/>
    <x v="1"/>
    <s v="Myös luonnollisille henkilöille"/>
    <s v="Ruokaviraston ilppa-Ympäristöterveydenhuollon sähköisen ilmoituspalvelun toimivuus"/>
    <s v="Elintarvikelaki (297/2021)"/>
    <x v="1"/>
    <x v="15"/>
    <x v="1"/>
    <s v="Maa- ja metsätalousministeriö"/>
  </r>
  <r>
    <s v="Palvelut"/>
    <s v="PLupaus_Vaasa_2021.xlsx"/>
    <x v="8"/>
    <x v="222"/>
    <s v="Ilmoitus toimipaikasta ja siellä harjoitettavasta kontaktimateriaalitoiminnasta toiminnan rekisteröintiä varten"/>
    <s v="Elintarvikekontaktimateriaalialan toimintailmoitus"/>
    <x v="1"/>
    <x v="5"/>
    <x v="1"/>
    <s v="Vain elinkeinotoimintaa harjoittaville"/>
    <m/>
    <s v="Elintarvikelaki (23/2006)"/>
    <x v="1"/>
    <x v="6"/>
    <x v="2"/>
    <s v="Maa- ja metsätalousministeriö"/>
  </r>
  <r>
    <s v="Palvelut"/>
    <s v="PLupaus_Helsinginkaupunki_2021.xlsx"/>
    <x v="3"/>
    <x v="223"/>
    <s v="Elintarvikelain (297/2021) 10 §:n mukaan elintarvikealan toimijan on tehtävä ilmoitus elintarviketoiminnasta toiminnan rekisteröintiä varten elintarvikevalvontaviranomaiselle viimeistään neljä viikkoa ennen toiminnan aloittamista tai olennaista muuttamista."/>
    <s v="Elintarvikekuljetus"/>
    <x v="1"/>
    <x v="4"/>
    <x v="1"/>
    <m/>
    <m/>
    <s v="Elintarvikelaki (23/2006)"/>
    <x v="1"/>
    <x v="3"/>
    <x v="1"/>
    <s v="Maa- ja metsätalousministeriö"/>
  </r>
  <r>
    <s v="Palvelut"/>
    <s v="PLupaus_Helsinginkaupunki_2021.xlsx"/>
    <x v="3"/>
    <x v="213"/>
    <s v="Kaikkien sivutuotealan laitosten on oltava hyväksyttyjä tai rekisteröityjä ennen toiminnan aloittamista. Sivutuotealan laitokset, joissa käsitellään tiettyjä vähäriskisiä sivutuotteita tai johdettuja tuotteita, eivät tarvitse toimiakseen viranomaisen hyväksyntää vaan rekisteröinti sivutuoteasetuksen mukaiseksi toimijaksi riittää. Nämä laitokset ovat pääasiassa teknisiä tuotteita valmistavia laitoksia. Lomake rekisteröintiä varten löytyy Ruokaviraston verkkosivuilta (lomake K). Täytetty lomake toimitetaan Helsingin ympäristöpalveluiden eläinlääkäreille."/>
    <s v="Elintarvikelaitoksen sivutuotelaitoksen rekisteröinti"/>
    <x v="1"/>
    <x v="2"/>
    <x v="1"/>
    <m/>
    <s v="Pieni volyymi"/>
    <s v="Elintarvikelaki (23/2006)"/>
    <x v="1"/>
    <x v="3"/>
    <x v="1"/>
    <s v="Maa- ja metsätalousministeriö"/>
  </r>
  <r>
    <s v="Palvelut"/>
    <s v="PLupaus_Vaasa_2021.xlsx"/>
    <x v="8"/>
    <x v="224"/>
    <s v="Ilmoitus sivutuotelaitokseksi hyväksymiseksi"/>
    <s v="Elintarvikelaitoksen sivutuotelaitoksen rekisteröinti"/>
    <x v="1"/>
    <x v="2"/>
    <x v="0"/>
    <s v="Vain elinkeinotoimintaa harjoittaville"/>
    <m/>
    <s v="Elintarvikelaki (23/2006)"/>
    <x v="1"/>
    <x v="6"/>
    <x v="2"/>
    <s v="Maa- ja metsätalousministeriö"/>
  </r>
  <r>
    <s v="Palvelut"/>
    <s v="PLupaus_Porvoonkaupunki_2021.xlsx"/>
    <x v="7"/>
    <x v="225"/>
    <s v="Jos elintarvikealan toimija katsoo tai sillä on syytä epäillä, että sen maahantuoma, tuottama, jalostama, valmistama tai jakelema elintarvike ei ole elintarvikkeen turvallisuutta koskevien vaatimusten mukainen**, sen on käynnistettävä välittömästi menettelyt kyseisen elintarvikkeen poistamiseksi markkinoilta, jos se ei ole enää kyseisen alkuperäisen toimijan välittömässä valvonnassa, ja ilmoitettava tästä toimivaltaisille viranomaisille."/>
    <s v="Elintarvikkeen takaisinvetoilmoitus"/>
    <x v="1"/>
    <x v="2"/>
    <x v="0"/>
    <s v="Vain elinkeinotoimintaa harjoittaville"/>
    <s v="Digitalisoinnin kehittäminen valtion tietojärjestelmässä on riippuvainen valtion panostuksista. Asia on kehityslistalla, muttei kovin korkealla prioriteetilla."/>
    <s v="Elintarvikeasetus (178/2002/EY)"/>
    <x v="1"/>
    <x v="3"/>
    <x v="2"/>
    <s v="Maa- ja metsätalousministeriö"/>
  </r>
  <r>
    <s v="Palvelut"/>
    <s v="PLupaus_Vaasa_2021.xlsx"/>
    <x v="8"/>
    <x v="226"/>
    <s v="Ilmoitus elintarvikkeen tai elintarvikekontaktimateriaalin takaisinvedosta"/>
    <s v="Elintarvikkeen takaisinvetoilmoitus"/>
    <x v="1"/>
    <x v="2"/>
    <x v="0"/>
    <s v="Vain elinkeinotoimintaa harjoittaville"/>
    <m/>
    <s v="Elintarvikeasetus (178/2002/EY)"/>
    <x v="1"/>
    <x v="6"/>
    <x v="2"/>
    <s v="Maa- ja metsätalousministeriö"/>
  </r>
  <r>
    <s v="Palvelut"/>
    <s v="Plupaus_Kankaanpään kaupunki_2020.xlsx"/>
    <x v="34"/>
    <x v="227"/>
    <s v="Toimija voi hakea vahingonkorvauksia vain paperilla"/>
    <s v="Eläin- ja muut vahingonkorvaukset"/>
    <x v="1"/>
    <x v="0"/>
    <x v="0"/>
    <s v="Myös luonnollisille henkilöille"/>
    <m/>
    <m/>
    <x v="1"/>
    <x v="16"/>
    <x v="4"/>
    <s v=""/>
  </r>
  <r>
    <s v="Palvelut"/>
    <s v="PLupaus_Porvoonkaupunki_2021.xlsx"/>
    <x v="7"/>
    <x v="228"/>
    <s v="Voit ilmoittaa viranomaiselle eläinsuojelulain vastaisesta eläintenpidosta."/>
    <s v="Eläinsuojeluilmoitus"/>
    <x v="1"/>
    <x v="3"/>
    <x v="0"/>
    <s v="Myös luonnollisille henkilöille"/>
    <s v="Valtion vastuulla oleva tehtävä, johon liittyviä tehtäviä kunnan viranhaltijat hoitavat. Kunta ei vastaa palvelujen digitalisoinnista."/>
    <s v="Eläinsuojelulaki (247/1996)"/>
    <x v="1"/>
    <x v="3"/>
    <x v="2"/>
    <s v="Maa- ja metsätalousministeriö"/>
  </r>
  <r>
    <s v="Palvelut"/>
    <s v="Plupaus_2021_Rovaniemi (1).xlsx"/>
    <x v="17"/>
    <x v="228"/>
    <s v="Ilmoitus kaltoin kohdellusta eläimestä eläinsuojeluviranomaiselle. Ilmoituksen voi tehdä kuka tahansa. Rovaniemen, Ranuan, Pellon, Ylitornion ja Kolarin alueella ilmoitus voidaan tehdä mm. Rovakaaren ympäristöterveydenhuoltoon."/>
    <s v="Eläinsuojeluilmoitus"/>
    <x v="1"/>
    <x v="3"/>
    <x v="0"/>
    <s v="Myös luonnollisille henkilöille"/>
    <m/>
    <s v="Eläinsuojelulaki (247/1996)"/>
    <x v="1"/>
    <x v="13"/>
    <x v="2"/>
    <s v="Maa- ja metsätalousministeriö"/>
  </r>
  <r>
    <s v="Palvelut"/>
    <s v="Plupaus_Mikkeli_2020.xlsx"/>
    <x v="13"/>
    <x v="229"/>
    <s v="Käsitellään lupapiste.fi -palvelun kautta, johon käyttäjä tunnistautuu sähköisesti. Kokonaan sähköinen palveluprosessi. Vastuualue: Ympäristöpalvelut"/>
    <s v="Eläinsuojien, polttoainejakelupisteen tai  ilmoitusmenettely"/>
    <x v="1"/>
    <x v="5"/>
    <x v="1"/>
    <s v="Myös luonnollisille henkilöille"/>
    <m/>
    <m/>
    <x v="1"/>
    <x v="11"/>
    <x v="2"/>
    <s v=""/>
  </r>
  <r>
    <s v="Palvelut"/>
    <s v="Plupaus_Kankaanpään kaupunki_2020.xlsx"/>
    <x v="34"/>
    <x v="230"/>
    <s v="Toimija ilmoittaa eläinten pidon aloittamisesta kunnan maaseutuelinkeinoviranomaiselle"/>
    <s v="Eläintenpidon ilmoitukset"/>
    <x v="1"/>
    <x v="2"/>
    <x v="0"/>
    <s v="Myös luonnollisille henkilöille"/>
    <m/>
    <s v="Eläintautilaki (441/2013)"/>
    <x v="1"/>
    <x v="16"/>
    <x v="4"/>
    <s v="Maa- ja metsätalousministeriö"/>
  </r>
  <r>
    <s v="Palvelut"/>
    <s v="Plupaus_Kankaanpään kaupunki_2020.xlsx"/>
    <x v="34"/>
    <x v="231"/>
    <s v="Ilmoitus eläintenpidon lopettamisesta rekisteriin"/>
    <s v="Eläintenpidon ilmoitukset"/>
    <x v="1"/>
    <x v="2"/>
    <x v="5"/>
    <s v="Myös luonnollisille henkilöille"/>
    <m/>
    <s v="Eläintautilaki (441/2013)"/>
    <x v="1"/>
    <x v="16"/>
    <x v="4"/>
    <s v="Maa- ja metsätalousministeriö"/>
  </r>
  <r>
    <s v="Palvelut"/>
    <s v="Plupaus_2021_Turun kaupunki.xlsx"/>
    <x v="19"/>
    <x v="232"/>
    <s v="Kuntien maaseutuelinkeinoviranomaiset ohjaavat ja neuvovat käyttäjiä eläintenpitopaikka- ja eläintenpitoilmoitusten kanssa"/>
    <s v="Eläintenpidon ilmoitukset"/>
    <x v="1"/>
    <x v="5"/>
    <x v="1"/>
    <s v="Myös luonnollisille henkilöille"/>
    <m/>
    <s v="Eläintautilaki (441/2013)"/>
    <x v="1"/>
    <x v="15"/>
    <x v="1"/>
    <s v="Maa- ja metsätalousministeriö"/>
  </r>
  <r>
    <s v="Palvelut"/>
    <s v="PLupaus_Helsinginkaupunki_2021.xlsx"/>
    <x v="3"/>
    <x v="233"/>
    <s v="Eläinperäisten sivutuotteiden käytöstä luonnonvaraisten eläinten ruokinnassa on tehtävä ilmoitus haaskapaikkarekisteriin ennen haaskatoiminnan aloittamista. Lisätietoa ja rekisteröintilomake löytyvät Ruokaviraston verkkosivuilta. Ilmoituksen voi tehdä myös Ruokaviraston verkkopalvelussa. Täytetty lomake lähetetään Helsingin ympäristöpalveluiden eläinlääkärille."/>
    <s v="Haaskaruokintapaikan rekisteröinti"/>
    <x v="1"/>
    <x v="2"/>
    <x v="1"/>
    <m/>
    <s v="Pieni volyymi"/>
    <s v="Laki eläimistä saatavista sivutuotteista (517/2015)"/>
    <x v="1"/>
    <x v="3"/>
    <x v="1"/>
    <s v="Maa- ja metsätalousministeriö"/>
  </r>
  <r>
    <s v="Palvelut"/>
    <s v="Plupaus_2021_Oulun kaupunki.xlsx"/>
    <x v="14"/>
    <x v="233"/>
    <s v="Haaskaruokintapaikkojen pito edellyttää haaskaruokintapaikan rekisteröintiä."/>
    <s v="Haaskaruokintapaikan rekisteröinti"/>
    <x v="1"/>
    <x v="3"/>
    <x v="0"/>
    <s v="Vain elinkeinotoimintaa harjoittaville"/>
    <s v="Ilmoitukset Eläinlääkintähuollon puolelle"/>
    <s v="Laki eläimistä saatavista sivutuotteista (517/2015)"/>
    <x v="1"/>
    <x v="7"/>
    <x v="1"/>
    <s v="Maa- ja metsätalousministeriö"/>
  </r>
  <r>
    <s v="Palvelut"/>
    <s v="PLupaus_Pyhäjärvi_2021.xlsx"/>
    <x v="15"/>
    <x v="233"/>
    <m/>
    <s v="Haaskaruokintapaikan rekisteröinti"/>
    <x v="1"/>
    <x v="3"/>
    <x v="5"/>
    <s v="Myös luonnollisille henkilöille"/>
    <m/>
    <s v="Laki eläimistä saatavista sivutuotteista (517/2015)"/>
    <x v="1"/>
    <x v="7"/>
    <x v="3"/>
    <s v="Maa- ja metsätalousministeriö"/>
  </r>
  <r>
    <s v="Palvelut"/>
    <s v="Plupaus_2021_Rovaniemi (1).xlsx"/>
    <x v="17"/>
    <x v="234"/>
    <s v="Haaskaruokintapaikan rekisteröinnin tekee Rovakaaren ympäristöterveydenhuollon toiminta-alueella (Rovaniemi, Ranua, Pello, Ylitornio, Kolari) valvontaeläinlääkäri. Ilmoitukset tehdään Ruokaviraston tulostettavilla lomakkeilla. Rekisteriä ylläpitää Ruokavirasto. Haaskanpitäjän ilmoitettava valvontaeläinlääkärille kuukausittain haaskaruokintapaikalle toimittama haaskamateriaalin määrä."/>
    <s v="Haaskaruokintapaikan rekisteröinti"/>
    <x v="1"/>
    <x v="0"/>
    <x v="0"/>
    <s v="Myös luonnollisille henkilöille"/>
    <s v="Asionnin aloitus tapahtuu Ruokaviraston lomakkeilla, toteutus riippuu Ruokavirastosta"/>
    <s v="Laki eläimistä saatavista sivutuotteista (517/2015)"/>
    <x v="1"/>
    <x v="13"/>
    <x v="2"/>
    <s v="Maa- ja metsätalousministeriö"/>
  </r>
  <r>
    <s v="Palvelut"/>
    <s v="Plupaus_2021_Turun kaupunki.xlsx"/>
    <x v="19"/>
    <x v="233"/>
    <s v="Ota yhteyttä oman kuntasi kunnaneläinlääkäriin, joka rekisteröi haaskapaikan eläintenpito- ja pitopaikkarekisterin sisältämään haaskaruokintapaikkarekisteriin"/>
    <s v="Haaskaruokintapaikan rekisteröinti"/>
    <x v="1"/>
    <x v="5"/>
    <x v="1"/>
    <s v="Myös luonnollisille henkilöille"/>
    <m/>
    <s v="Laki eläimistä saatavista sivutuotteista (517/2015)"/>
    <x v="1"/>
    <x v="15"/>
    <x v="1"/>
    <s v="Maa- ja metsätalousministeriö"/>
  </r>
  <r>
    <s v="Palvelut"/>
    <s v="PLupaus_Porvoonkaupunki_2021.xlsx"/>
    <x v="7"/>
    <x v="235"/>
    <s v="Ilmoittautuminen kunnan kursseille"/>
    <s v="Ilmoittautumisohjelma/Ilmari"/>
    <x v="1"/>
    <x v="2"/>
    <x v="0"/>
    <s v="Myös luonnollisille henkilöille"/>
    <s v="Maksupalvelu"/>
    <m/>
    <x v="1"/>
    <x v="3"/>
    <x v="2"/>
    <s v=""/>
  </r>
  <r>
    <s v="Palvelut"/>
    <s v="PLupaus_Vaasa_2021.xlsx"/>
    <x v="8"/>
    <x v="236"/>
    <s v="Ilmoitus elintarviketoiminnasta toiminnan rekisteröintiä varten. Ilmoitus käsitellään ja toiminnan rekisteröinnistä tehdään todistus."/>
    <s v="Ilmoitus elintarviketoiminnasta"/>
    <x v="1"/>
    <x v="5"/>
    <x v="1"/>
    <s v="Vain elinkeinotoimintaa harjoittaville"/>
    <m/>
    <s v="Elintarvikelaki (23/2006)"/>
    <x v="1"/>
    <x v="6"/>
    <x v="2"/>
    <s v="Maa- ja metsätalousministeriö"/>
  </r>
  <r>
    <s v="Palvelut"/>
    <s v="Plupaus_ALAVUS_2020.xlsx"/>
    <x v="9"/>
    <x v="237"/>
    <s v="Eläinperäisten elintarvikkeiden sisämarkkinatuonnin aloittamisesta, olennaisesta muutoksesta tai lopettamisesta ilmoittaminen."/>
    <s v="Ilmoitus elintarvikkeiden sisämarkkinatuonnista"/>
    <x v="1"/>
    <x v="0"/>
    <x v="2"/>
    <m/>
    <m/>
    <s v="Elintarvikelaki (23/2006)"/>
    <x v="1"/>
    <x v="7"/>
    <x v="3"/>
    <s v="Maa- ja metsätalousministeriö"/>
  </r>
  <r>
    <s v="Palvelut"/>
    <s v="PLupaus_Porvoonkaupunki_2021.xlsx"/>
    <x v="7"/>
    <x v="238"/>
    <s v="Elintarvikkeiden maahantuonti muista EU-maista."/>
    <s v="Ilmoitus elintarvikkeiden sisämarkkinatuonnista"/>
    <x v="1"/>
    <x v="3"/>
    <x v="0"/>
    <s v="Vain elinkeinotoimintaa harjoittaville"/>
    <s v="Digitalisoinnin kehittäminen valtion tietojärjestelmässä on riippuvainen valtion panostuksista."/>
    <s v="Elintarvikelaki (23/2006)"/>
    <x v="1"/>
    <x v="3"/>
    <x v="2"/>
    <s v="Maa- ja metsätalousministeriö"/>
  </r>
  <r>
    <s v="Palvelut"/>
    <s v="PLupaus_Helsinginkaupunki_2021.xlsx"/>
    <x v="3"/>
    <x v="239"/>
    <m/>
    <s v="Ilmoitus haaskalle viedyn sivutuotteen määrästä"/>
    <x v="1"/>
    <x v="2"/>
    <x v="1"/>
    <m/>
    <s v="Pieni volyymi"/>
    <s v="Elintarvikelaki (23/2006)"/>
    <x v="1"/>
    <x v="3"/>
    <x v="1"/>
    <s v="Maa- ja metsätalousministeriö"/>
  </r>
  <r>
    <s v="Palvelut"/>
    <s v="Plupaus_2021_Oulun kaupunki.xlsx"/>
    <x v="14"/>
    <x v="239"/>
    <s v="Haaskanpitäjän tulee ilmoittaa kaupungineläinlääkärille kuukausittain haaskapaikalle viemänsä sivutuote ja sen määrä."/>
    <s v="Ilmoitus haaskalle viedyn sivutuotteen määrästä"/>
    <x v="1"/>
    <x v="3"/>
    <x v="0"/>
    <s v="Myös luonnollisille henkilöille"/>
    <m/>
    <s v="Elintarvikelaki (23/2006)"/>
    <x v="1"/>
    <x v="7"/>
    <x v="1"/>
    <s v="Maa- ja metsätalousministeriö"/>
  </r>
  <r>
    <s v="Palvelut"/>
    <s v="PLupaus_Porvoonkaupunki_2021.xlsx"/>
    <x v="7"/>
    <x v="239"/>
    <s v="Haaskanpitäjän tulee ilmoittaa kaupungineläinlääkärille kuukausittain haaskapaikalle viemänsä sivutuote ja sen määrä."/>
    <s v="Ilmoitus haaskalle viedyn sivutuotteen määrästä"/>
    <x v="1"/>
    <x v="2"/>
    <x v="0"/>
    <s v="Myös luonnollisille henkilöille"/>
    <s v="Valtion vastuulla oleva tehtävä, johon liittyviä tehtäviä kunnan viranhaltijat hoitavat. Kunta ei vastaa palvelujen digitalisoinnista."/>
    <s v="Elintarvikelaki (23/2006)"/>
    <x v="1"/>
    <x v="3"/>
    <x v="2"/>
    <s v="Maa- ja metsätalousministeriö"/>
  </r>
  <r>
    <s v="Palvelut"/>
    <s v="PLupaus_Pyhäjärvi_2021.xlsx"/>
    <x v="15"/>
    <x v="239"/>
    <m/>
    <s v="Ilmoitus haaskalle viedyn sivutuotteen määrästä"/>
    <x v="1"/>
    <x v="3"/>
    <x v="5"/>
    <s v="Myös luonnollisille henkilöille"/>
    <m/>
    <s v="Elintarvikelaki (23/2006)"/>
    <x v="1"/>
    <x v="7"/>
    <x v="3"/>
    <s v="Maa- ja metsätalousministeriö"/>
  </r>
  <r>
    <s v="Palvelut"/>
    <s v="Plupaus_2021_Turun kaupunki.xlsx"/>
    <x v="19"/>
    <x v="239"/>
    <s v="Haaskanpitäjän tulee ilmoittaa kaupungineläinlääkärille kuukausittain haaskapaikalle viemänsä sivutuote ja sen määrä."/>
    <s v="Ilmoitus haaskalle viedyn sivutuotteen määrästä"/>
    <x v="1"/>
    <x v="2"/>
    <x v="0"/>
    <s v="Myös luonnollisille henkilöille"/>
    <s v="Järjestelmän valmistelu joko valtakunnallisesti tai paikallisesti"/>
    <s v="Elintarvikelaki (23/2006)"/>
    <x v="1"/>
    <x v="15"/>
    <x v="1"/>
    <s v="Maa- ja metsätalousministeriö"/>
  </r>
  <r>
    <s v="Palvelut"/>
    <s v="PLupaus_Helsinginkaupunki_2021.xlsx"/>
    <x v="3"/>
    <x v="240"/>
    <s v="Poikkeuksellista tilannetta koskeva ilmoitus on tehtävä viipymättä ilmoitus ympäristönsuojeluviranomaiselle, jos siitä voi aiheutua ympäristön pilaantumisen vaaraa tai jätteen määrän tai ominaisuuksien vuoksi tavanomaisesta poikkeavia toimia jätehuollossa. Velvoite koskee kaikkia toimijoita."/>
    <s v="Ilmoitus poikkeuksellisesta tilanteesta"/>
    <x v="1"/>
    <x v="3"/>
    <x v="1"/>
    <s v="Myös luonnollisille henkilöille"/>
    <m/>
    <s v="Ympäristönsuojelulaki (527/2014)"/>
    <x v="1"/>
    <x v="3"/>
    <x v="1"/>
    <s v="Ympäristöministeriö"/>
  </r>
  <r>
    <s v="Palvelut"/>
    <s v="PLupaus_Helsinginkaupunki_2021.xlsx"/>
    <x v="3"/>
    <x v="241"/>
    <s v="Poikkeuksellista tilannetta koskeva ilmoitus on tehtävä viipymättä ilmoitus ympäristönsuojeluviranomaiselle, jos siitä voi aiheutua ympäristön pilaantumisen vaaraa tai jätteen määrän tai ominaisuuksien vuoksi tavanomaisesta poikkeavia toimia jätehuollossa. Velvoite koskee luvanvaraista, ilmotuksenvaraista ja rekisteröitävää toimintaa."/>
    <s v="Ilmoitus poikkeuksellisesta tilanteesta"/>
    <x v="1"/>
    <x v="4"/>
    <x v="1"/>
    <m/>
    <m/>
    <s v="Ympäristönsuojelulaki (527/2014)"/>
    <x v="1"/>
    <x v="3"/>
    <x v="1"/>
    <s v="Ympäristöministeriö"/>
  </r>
  <r>
    <s v="Palvelut"/>
    <s v="PLupaus_Pyhäjärvi_2021.xlsx"/>
    <x v="15"/>
    <x v="242"/>
    <m/>
    <s v="Ilmoitus poikkeuksellisesta tilanteesta (lannan levitys), ympäristönsuojelu"/>
    <x v="1"/>
    <x v="0"/>
    <x v="5"/>
    <s v="Myös luonnollisille henkilöille"/>
    <m/>
    <m/>
    <x v="1"/>
    <x v="7"/>
    <x v="3"/>
    <s v=""/>
  </r>
  <r>
    <s v="Palvelut"/>
    <s v="Plupaus_Kuopio_2021.xlsx"/>
    <x v="12"/>
    <x v="243"/>
    <s v="Toiminnanharjoittajan on tehtävä ilmoitus kunnan terveydensuojeluviranomaiselle talousveden toimittamisesta tai käyttämisestä vedenjakelualueella."/>
    <s v="Ilmoitus talousveden toimittamisesta tai käytöstä vedenjakelualueella"/>
    <x v="1"/>
    <x v="3"/>
    <x v="5"/>
    <s v="Vain elinkeinotoimintaa harjoittaville"/>
    <m/>
    <s v="Terveydensuojelulaki (763/1994)"/>
    <x v="1"/>
    <x v="10"/>
    <x v="1"/>
    <s v="Sosiaali- ja terveysministeriö"/>
  </r>
  <r>
    <s v="Palvelut"/>
    <s v="Plupaus_Mikkeli_2020.xlsx"/>
    <x v="13"/>
    <x v="244"/>
    <s v="Verkkosivuilta tulostettava lomake. Vastuutaho: Etelä-Savon Pelastuslaitos"/>
    <s v="Ilmoitus tilapäismajoituksesta"/>
    <x v="1"/>
    <x v="0"/>
    <x v="5"/>
    <s v="Myös luonnollisille henkilöille"/>
    <s v="Tavoitteena on valtakunnallinen sovellus vuoden 2022 loppuun mennessä. Aikatulu on haasteellinen ja maakuntauudistus vaikuttaa asiaan myös."/>
    <m/>
    <x v="1"/>
    <x v="11"/>
    <x v="2"/>
    <s v=""/>
  </r>
  <r>
    <s v="Palvelut"/>
    <s v="Plupaus_ALAVUS_2020.xlsx"/>
    <x v="9"/>
    <x v="245"/>
    <s v="Elintarvikehuoneiston toiminnan keskeyttämisestä tai toiminnan lopettamisesta on viivytyksettä ilmoitettava valvontaviranomaiselle."/>
    <s v="Ilmoitus toiminnan keskeyttämisestä tai lopettamisesta"/>
    <x v="1"/>
    <x v="0"/>
    <x v="2"/>
    <m/>
    <m/>
    <m/>
    <x v="1"/>
    <x v="7"/>
    <x v="3"/>
    <s v=""/>
  </r>
  <r>
    <s v="Palvelut"/>
    <s v="Plupaus_Mikkeli_2020.xlsx"/>
    <x v="13"/>
    <x v="246"/>
    <s v="Sähköisellä tunnistautumisella varustettu lomake, joka käsitellään kokonaan sähköisesti Fujitsun CaseM -järjestelmässä. Vastuu: Terveysvalvonta"/>
    <s v="Ilmoitus toiminnan keskeyttämisestä tai lopettamisesta"/>
    <x v="1"/>
    <x v="2"/>
    <x v="2"/>
    <s v="Myös luonnollisille henkilöille"/>
    <s v="VATI-kohdetietojärjestelmän kehittäjät eivät toteuta Suomi.fi kautta täytettävien sähköisten lomakeiden käyttöönottoa jo vuonna 2021."/>
    <m/>
    <x v="1"/>
    <x v="11"/>
    <x v="2"/>
    <s v=""/>
  </r>
  <r>
    <s v="Palvelut"/>
    <s v="PLupaus_Pyhäjärvi_2021.xlsx"/>
    <x v="15"/>
    <x v="247"/>
    <m/>
    <s v="Ilmoitus vesirakennustyöstä"/>
    <x v="1"/>
    <x v="3"/>
    <x v="5"/>
    <s v="Myös luonnollisille henkilöille"/>
    <m/>
    <m/>
    <x v="1"/>
    <x v="7"/>
    <x v="3"/>
    <s v=""/>
  </r>
  <r>
    <s v="Palvelut"/>
    <s v="Plupaus_2021_Turun kaupunki.xlsx"/>
    <x v="19"/>
    <x v="247"/>
    <s v="Ruoppausilmoitus"/>
    <s v="Ilmoitus vesirakennustyöstä"/>
    <x v="1"/>
    <x v="0"/>
    <x v="0"/>
    <s v="Myös luonnollisille henkilöille"/>
    <s v="ELY-keskus käsittelee luvat, valtion ys-viranomaisen lomake ollut"/>
    <m/>
    <x v="1"/>
    <x v="15"/>
    <x v="1"/>
    <s v=""/>
  </r>
  <r>
    <s v="Palvelut"/>
    <s v="PLupaus_Helsinginkaupunki_2021.xlsx"/>
    <x v="3"/>
    <x v="248"/>
    <s v="Yksityisen palveluntuottajan on varhaiskasvatuslain mukaan ilmoitettava palvelustaan kunnalle ennen toiminnan aloittamista. Ilmoitus tehdään lomakkeella Ilmoitus yksityisten varhaiskasvatuspalvelun tuottamisesta. Lomakkeeseen lisätään toimipaikkaa, palveluntuottajaa ja vastuuhenkilöä koskevat liitteet."/>
    <s v="Ilmoitus yksityisten varhaiskasvatuspalvelujen tuottamisesta"/>
    <x v="1"/>
    <x v="4"/>
    <x v="1"/>
    <s v="Vain elinkeinotoimintaa harjoittaville"/>
    <m/>
    <m/>
    <x v="1"/>
    <x v="3"/>
    <x v="1"/>
    <s v=""/>
  </r>
  <r>
    <s v="Palvelut"/>
    <s v="Plupaus_ALAVUS_2020.xlsx"/>
    <x v="9"/>
    <x v="249"/>
    <s v="Toimija ilmoittaa eläinten pidosta asemakaava-alueella tai muualla taajaan asutulla alueella."/>
    <s v="Ilmoitus ympäristölle vaaraa aiheuttavasta toiminnasta"/>
    <x v="1"/>
    <x v="0"/>
    <x v="8"/>
    <m/>
    <m/>
    <s v="Ympäristönsuojelulaki (527/2014)"/>
    <x v="1"/>
    <x v="7"/>
    <x v="3"/>
    <s v="Ympäristöministeriö"/>
  </r>
  <r>
    <s v="Palvelut"/>
    <s v="Plupaus_ALAVUS_2020.xlsx"/>
    <x v="9"/>
    <x v="250"/>
    <s v="Toimija ilmoittaa työtilasta asuinrakennuksessa tai asuinalueella."/>
    <s v="Ilmoitus ympäristölle vaaraa aiheuttavasta toiminnasta"/>
    <x v="1"/>
    <x v="0"/>
    <x v="8"/>
    <m/>
    <m/>
    <s v="Ympäristönsuojelulaki (527/2014)"/>
    <x v="1"/>
    <x v="7"/>
    <x v="3"/>
    <s v="Ympäristöministeriö"/>
  </r>
  <r>
    <s v="Palvelut"/>
    <s v="Plupaus_ALAVUS_2020.xlsx"/>
    <x v="9"/>
    <x v="251"/>
    <s v="Ilmoitus uuden uimarannan perustamisesta/käyttöönotosta tai toiminnan/tilojen olennaisesta muutoksesta."/>
    <s v="Ilmoitus ympäristölle vaaraa aiheuttavasta toiminnasta"/>
    <x v="1"/>
    <x v="0"/>
    <x v="8"/>
    <m/>
    <m/>
    <s v="Ympäristönsuojelulaki (527/2014)"/>
    <x v="1"/>
    <x v="7"/>
    <x v="3"/>
    <s v="Ympäristöministeriö"/>
  </r>
  <r>
    <s v="Palvelut"/>
    <s v="Plupaus_ALAVUS_2020.xlsx"/>
    <x v="9"/>
    <x v="252"/>
    <s v="Yleislomake ilmoittamista varten."/>
    <s v="Ilmoitus ympäristölle vaaraa aiheuttavasta toiminnasta"/>
    <x v="1"/>
    <x v="0"/>
    <x v="8"/>
    <m/>
    <m/>
    <s v="Ympäristönsuojelulaki (527/2014)"/>
    <x v="1"/>
    <x v="7"/>
    <x v="3"/>
    <s v="Ympäristöministeriö"/>
  </r>
  <r>
    <s v="Palvelut"/>
    <s v="Plupaus_Luonnonvarakeskus_2020.xlsx"/>
    <x v="35"/>
    <x v="253"/>
    <s v="ATP-todistus on kuljetusvälineen rekisteröintimaan viranomaisen antama todistus siitä, että kuljetusväline on ATP-sopimuksen vaatimusten mukainen."/>
    <s v="Elintarvikekuljetuskaluston (ATP) sertifiointi"/>
    <x v="0"/>
    <x v="2"/>
    <x v="2"/>
    <s v="Vain elinkeinotoimintaa harjoittaville"/>
    <s v="Suoritteesta peritään omakustannusarvon mukaan määräytyvän kiinteä hinta, joka ei mahdollista palvelun digitalisoimista."/>
    <m/>
    <x v="0"/>
    <x v="21"/>
    <x v="0"/>
    <s v=""/>
  </r>
  <r>
    <s v="Palvelut"/>
    <s v="Plupaus_ALAVUS_2020.xlsx"/>
    <x v="9"/>
    <x v="254"/>
    <s v="Ilmoitus toiminnan harjoittajan vaihtumisesta."/>
    <s v="Ilmoitus ympäristölle vaaraa aiheuttavasta toiminnasta"/>
    <x v="1"/>
    <x v="0"/>
    <x v="8"/>
    <m/>
    <m/>
    <s v="Ympäristönsuojelulaki (527/2014)"/>
    <x v="1"/>
    <x v="7"/>
    <x v="3"/>
    <s v="Ympäristöministeriö"/>
  </r>
  <r>
    <s v="Palvelut"/>
    <s v="Plupaus_ALAVUS_2020.xlsx"/>
    <x v="9"/>
    <x v="255"/>
    <s v="Ilmoitus uuden koulutus-/opetustilan perustamisesta, käyttöönotosta tai toiminnan/tilojen olennaisesta muutoksesta."/>
    <s v="Ilmoitus ympäristölle vaaraa aiheuttavasta toiminnasta"/>
    <x v="1"/>
    <x v="0"/>
    <x v="2"/>
    <m/>
    <m/>
    <s v="Ympäristönsuojelulaki (527/2014)"/>
    <x v="1"/>
    <x v="7"/>
    <x v="3"/>
    <s v="Ympäristöministeriö"/>
  </r>
  <r>
    <s v="Palvelut"/>
    <s v="Plupaus_ALAVUS_2020.xlsx"/>
    <x v="9"/>
    <x v="256"/>
    <s v="Ilmoitus uudenpäiväkotitilan perustamisesta, käyttöönotosta tai toiminnan/tilojen olennaisesta muutoksesta."/>
    <s v="Ilmoitus ympäristölle vaaraa aiheuttavasta toiminnasta"/>
    <x v="1"/>
    <x v="0"/>
    <x v="2"/>
    <m/>
    <m/>
    <s v="Ympäristönsuojelulaki (527/2014)"/>
    <x v="1"/>
    <x v="7"/>
    <x v="3"/>
    <s v="Ympäristöministeriö"/>
  </r>
  <r>
    <s v="Palvelut"/>
    <s v="Plupaus_ALAVUS_2020.xlsx"/>
    <x v="9"/>
    <x v="257"/>
    <s v="Ilmoitus uuden uimahallin, kylpylän tai muun allastilan perustamisesta, käyttöönotosta tai toiminnan/tilojen olennaisesta muutoksesta."/>
    <s v="Ilmoitus ympäristölle vaaraa aiheuttavasta toiminnasta"/>
    <x v="1"/>
    <x v="0"/>
    <x v="2"/>
    <m/>
    <m/>
    <s v="Ympäristönsuojelulaki (527/2014)"/>
    <x v="1"/>
    <x v="7"/>
    <x v="3"/>
    <s v="Ympäristöministeriö"/>
  </r>
  <r>
    <s v="Palvelut"/>
    <s v="Plupaus_ALAVUS_2020.xlsx"/>
    <x v="9"/>
    <x v="258"/>
    <s v="Ilmoitus uuden lastenkodin, vanhainkodin tai muun sosiaalialan huoneiston perustamisesta, käyttöönotosta tai toiminnan/tilojen olennaisesta muutoksesta."/>
    <s v="Ilmoitus ympäristölle vaaraa aiheuttavasta toiminnasta"/>
    <x v="1"/>
    <x v="0"/>
    <x v="2"/>
    <m/>
    <m/>
    <s v="Ympäristönsuojelulaki (527/2014)"/>
    <x v="1"/>
    <x v="7"/>
    <x v="3"/>
    <s v="Ympäristöministeriö"/>
  </r>
  <r>
    <s v="Palvelut"/>
    <s v="Plupaus_ALAVUS_2020.xlsx"/>
    <x v="9"/>
    <x v="259"/>
    <s v="Ilmoitus uuden kauneus- tai jalkahoitolan, tatuointiliikkeen, solariumin tms. perustamisesta, käyttöönotosta tai toiminnan/tilojen olennaisesta muutoksesta."/>
    <s v="Ilmoitus ympäristölle vaaraa aiheuttavasta toiminnasta"/>
    <x v="1"/>
    <x v="0"/>
    <x v="2"/>
    <m/>
    <m/>
    <s v="Ympäristönsuojelulaki (527/2014)"/>
    <x v="1"/>
    <x v="7"/>
    <x v="3"/>
    <s v="Ympäristöministeriö"/>
  </r>
  <r>
    <s v="Palvelut"/>
    <s v="Plupaus_ALAVUS_2020.xlsx"/>
    <x v="9"/>
    <x v="260"/>
    <s v="Ilmoitus uuden julkisen huvi- tai kokoontumishuoneiston, liikuntatilan, kuntosalin tms. perustamisesta, käyttöönotosta tai toiminnan/tilojen olennaisesta muutoksesta."/>
    <s v="Ilmoitus ympäristölle vaaraa aiheuttavasta toiminnasta"/>
    <x v="1"/>
    <x v="0"/>
    <x v="2"/>
    <m/>
    <m/>
    <s v="Ympäristönsuojelulaki (527/2014)"/>
    <x v="1"/>
    <x v="7"/>
    <x v="3"/>
    <s v="Ympäristöministeriö"/>
  </r>
  <r>
    <s v="Palvelut"/>
    <s v="RUOKAVIRASTO-#1460879-v1-Palvelulupaus_2021_Ruokavirasto.XLSX"/>
    <x v="33"/>
    <x v="261"/>
    <s v="Toimijat hakevat hyväksyntää tuotteille tai toiminnan muutoksille. Tuotteiden hyväksynnän osalta nykyinen toteutustaso riittävä."/>
    <s v="Elintarvikeyrityksen hakemukset"/>
    <x v="0"/>
    <x v="0"/>
    <x v="1"/>
    <s v="Myös luonnollisille henkilöille"/>
    <m/>
    <s v=""/>
    <x v="0"/>
    <x v="18"/>
    <x v="0"/>
    <s v=""/>
  </r>
  <r>
    <s v="Palvelut"/>
    <s v="RUOKAVIRASTO-#1460879-v1-Palvelulupaus_2021_Ruokavirasto.XLSX"/>
    <x v="33"/>
    <x v="262"/>
    <s v="Toimijat tekevät ilmoituksen tuotteen markkinoille tulosta tai markkinoilta poistosta, tai toiminnan muutoksesta"/>
    <s v="Elintarvikeyrityksen ilmoitukset"/>
    <x v="1"/>
    <x v="0"/>
    <x v="2"/>
    <s v="Myös luonnollisille henkilöille"/>
    <m/>
    <s v=""/>
    <x v="0"/>
    <x v="18"/>
    <x v="0"/>
    <s v=""/>
  </r>
  <r>
    <s v="Palvelut"/>
    <s v="RUOKAVIRASTO-#1460879-v1-Palvelulupaus_2021_Ruokavirasto.XLSX"/>
    <x v="33"/>
    <x v="263"/>
    <s v="Asiakas täyttää sähköisen lähetteen näytteen lähettämisen yhteydessä"/>
    <s v="Elintarvikeyrityksen laboratoriopalvelut"/>
    <x v="1"/>
    <x v="0"/>
    <x v="0"/>
    <s v="Vain elinkeinotoimintaa harjoittaville"/>
    <s v="Resurssien puute"/>
    <s v=""/>
    <x v="0"/>
    <x v="18"/>
    <x v="0"/>
    <s v=""/>
  </r>
  <r>
    <s v="Palvelut"/>
    <s v="RUOKAVIRASTO-#1460879-v1-Palvelulupaus_2021_Ruokavirasto.XLSX"/>
    <x v="33"/>
    <x v="264"/>
    <s v="Toimijat, kuten yritykset, kunnat ja yhteisöt, voivat hakea tukea elintarvikkeisiin liityvään toimintansa (esim. myynti, raaka-aineiden kuljetus, suurkeittiötoiminta, varastointi) harjoittamiseen"/>
    <s v="Elintarvikeyrityksen tuet"/>
    <x v="6"/>
    <x v="0"/>
    <x v="0"/>
    <s v="Vain elinkeinotoimintaa harjoittaville"/>
    <s v="Resurssien puute"/>
    <s v=""/>
    <x v="0"/>
    <x v="18"/>
    <x v="0"/>
    <s v=""/>
  </r>
  <r>
    <s v="Palvelut"/>
    <s v="Plupaus_ALAVUS_2020.xlsx"/>
    <x v="9"/>
    <x v="265"/>
    <s v="Ilmoitus uuden hotellin ja muun vastaavan majoitushuoneiston perustamisesta, käyttöönotosta tai toiminnan/tilojen olennaisesta muutoksesta."/>
    <s v="Ilmoitus ympäristölle vaaraa aiheuttavasta toiminnasta"/>
    <x v="1"/>
    <x v="0"/>
    <x v="2"/>
    <m/>
    <m/>
    <s v="Ympäristönsuojelulaki (527/2014)"/>
    <x v="1"/>
    <x v="7"/>
    <x v="3"/>
    <s v="Ympäristöministeriö"/>
  </r>
  <r>
    <s v="Palvelut"/>
    <s v="Plupaus_ALAVUS_2020.xlsx"/>
    <x v="9"/>
    <x v="266"/>
    <s v="Liite ilmoitukseen toiminnanharjoittajan uudesta loma-asunnosta."/>
    <s v="Ilmoitus ympäristölle vaaraa aiheuttavasta toiminnasta"/>
    <x v="1"/>
    <x v="0"/>
    <x v="2"/>
    <m/>
    <m/>
    <s v="Ympäristönsuojelulaki (527/2014)"/>
    <x v="1"/>
    <x v="7"/>
    <x v="3"/>
    <s v="Ympäristöministeriö"/>
  </r>
  <r>
    <s v="Palvelut"/>
    <s v="Plupaus_ALAVUS_2020.xlsx"/>
    <x v="9"/>
    <x v="267"/>
    <s v="Ilmoitus uuden yleisen saunan perustamisesta/käyttöönotosta tai olennaisesta muutoksesta."/>
    <s v="Ilmoitus ympäristölle vaaraa aiheuttavasta toiminnasta"/>
    <x v="1"/>
    <x v="0"/>
    <x v="2"/>
    <m/>
    <m/>
    <s v="Ympäristönsuojelulaki (527/2014)"/>
    <x v="1"/>
    <x v="7"/>
    <x v="3"/>
    <s v="Ympäristöministeriö"/>
  </r>
  <r>
    <s v="Palvelut"/>
    <s v="Plupaus_2021_Huittisten kaupunki.xlsx"/>
    <x v="20"/>
    <x v="268"/>
    <s v="Etelä-Satakunnan ympäristötoimisto on toimijana.  Toimintaan kuuluu seuraavat toimet ja niihin liittyvät luvat:  ympäristön pilaantumisen valvonta ja ennaltaehkäisy, ympäristöluvat, jätehuollon, vesihuollon, ojitusasioiden, vesirakentamisen ja maa-ainesten oton lupa- ja valvontatehtävät, maasto- ja vesiliikenteen lupa-asiat, maisematyöluvat asemakaava-alueilla, ajoneuvojen siirtotehtävät, luonnonmuistomerkkien rauhoittaminen"/>
    <s v="Ilmoitus ympäristölle vaaraa aiheuttavasta toiminnasta"/>
    <x v="1"/>
    <x v="2"/>
    <x v="5"/>
    <s v="Myös luonnollisille henkilöille"/>
    <m/>
    <s v="Ympäristönsuojelulaki (527/2014)"/>
    <x v="1"/>
    <x v="16"/>
    <x v="4"/>
    <s v="Ympäristöministeriö"/>
  </r>
  <r>
    <s v="Palvelut"/>
    <s v="Plupaus_2021_Jyväskylän kaupunki_2021.xlsx"/>
    <x v="2"/>
    <x v="269"/>
    <s v="Ympäristölupaa korvaava kevyempi ilmoitus"/>
    <s v="Ilmoitus ympäristölle vaaraa aiheuttavasta toiminnasta"/>
    <x v="1"/>
    <x v="5"/>
    <x v="1"/>
    <s v="Myös luonnollisille henkilöille"/>
    <m/>
    <s v="Ympäristönsuojelulaki (527/2014)"/>
    <x v="1"/>
    <x v="2"/>
    <x v="1"/>
    <s v="Ympäristöministeriö"/>
  </r>
  <r>
    <s v="Palvelut"/>
    <s v="Plupaus_Mikkeli_2020.xlsx"/>
    <x v="13"/>
    <x v="270"/>
    <s v="Verkkosivuilta tulostettava lomake. Vastuutaho: Etelä-Savon Pelastuslaitos"/>
    <s v="Ilmoitus ympäristölle vaaraa aiheuttavasta toiminnasta"/>
    <x v="1"/>
    <x v="0"/>
    <x v="5"/>
    <s v="Myös luonnollisille henkilöille"/>
    <s v="Tavoitteena on valtakunnallinen sovellus vuoden 2022 loppuun mennessä. Aikatulu on haasteellinen ja maakuntauudistus vaikuttaa asiaan myös."/>
    <s v="Ympäristönsuojelulaki (527/2014)"/>
    <x v="1"/>
    <x v="11"/>
    <x v="2"/>
    <s v="Ympäristöministeriö"/>
  </r>
  <r>
    <s v="Palvelut"/>
    <s v="Plupaus_2021_Oulun kaupunki.xlsx"/>
    <x v="14"/>
    <x v="271"/>
    <s v="Ympäristölupa"/>
    <s v="Ilmoitus ympäristölle vaaraa aiheuttavasta toiminnasta"/>
    <x v="1"/>
    <x v="0"/>
    <x v="2"/>
    <s v="Vain elinkeinotoimintaa harjoittaville"/>
    <s v="Tulossa ePermitiin"/>
    <s v="Ympäristönsuojelulaki (527/2014)"/>
    <x v="1"/>
    <x v="7"/>
    <x v="1"/>
    <s v="Ympäristöministeriö"/>
  </r>
  <r>
    <s v="Palvelut"/>
    <s v="RUOKAVIRASTO-#1460879-v1-Palvelulupaus_2021_Ruokavirasto.XLSX"/>
    <x v="33"/>
    <x v="272"/>
    <m/>
    <s v="Eläimet - 3. maa viennin aloittaminen"/>
    <x v="1"/>
    <x v="4"/>
    <x v="1"/>
    <m/>
    <m/>
    <s v=""/>
    <x v="0"/>
    <x v="18"/>
    <x v="0"/>
    <s v=""/>
  </r>
  <r>
    <s v="Palvelut"/>
    <s v="RUOKAVIRASTO-#1460879-v1-Palvelulupaus_2021_Ruokavirasto.XLSX"/>
    <x v="33"/>
    <x v="273"/>
    <m/>
    <s v="Eläimet - 3. maa viennin harjoittaminen"/>
    <x v="1"/>
    <x v="4"/>
    <x v="1"/>
    <m/>
    <m/>
    <s v=""/>
    <x v="0"/>
    <x v="18"/>
    <x v="0"/>
    <s v=""/>
  </r>
  <r>
    <s v="Palvelut"/>
    <s v="RUOKAVIRASTO-#1460879-v1-Palvelulupaus_2021_Ruokavirasto.XLSX"/>
    <x v="33"/>
    <x v="274"/>
    <s v="Toimija rekisteröityy sisämarkkinakaupan toimijaksi. Uuden eläintautilain astuessa voimaan poistuu toimijan velvoite rekisteröityä sisämarkkinakaupan toimijaksi. Nykyinen toteutustaso riittävä."/>
    <s v="Eläimet - Tuonnin aloittaminen sisämarkkinat"/>
    <x v="1"/>
    <x v="2"/>
    <x v="1"/>
    <s v="Myös luonnollisille henkilöille"/>
    <m/>
    <s v=""/>
    <x v="0"/>
    <x v="18"/>
    <x v="0"/>
    <s v=""/>
  </r>
  <r>
    <s v="Palvelut"/>
    <s v="RUOKAVIRASTO-#1460879-v1-Palvelulupaus_2021_Ruokavirasto.XLSX"/>
    <x v="33"/>
    <x v="275"/>
    <s v="Toimija kirjaa tuontierät komission Traces -järjestelmään"/>
    <s v="Eläimet - Tuonnin harjoittaminen sisämarkkinat"/>
    <x v="1"/>
    <x v="5"/>
    <x v="1"/>
    <s v="Myös luonnollisille henkilöille"/>
    <m/>
    <s v=""/>
    <x v="0"/>
    <x v="18"/>
    <x v="0"/>
    <s v=""/>
  </r>
  <r>
    <s v="Palvelut"/>
    <s v="RUOKAVIRASTO-#1460879-v1-Palvelulupaus_2021_Ruokavirasto.XLSX"/>
    <x v="33"/>
    <x v="276"/>
    <s v="Toimija hakee tuontiluvan tietyille tuotteille kolmasmaatuontiin. Toimija ilmoittaa kaikista rajatarkastuksen vaatimista tuontieristä Traces -järjestelmän kautta rajatarkastusasemille. Nykyinen toteutustaso riittävä."/>
    <s v="Eläimet - Tuonti - 3. maa tuonnin harjoittaminen"/>
    <x v="1"/>
    <x v="2"/>
    <x v="1"/>
    <s v="Myös luonnollisille henkilöille"/>
    <s v="Resurssien puute"/>
    <s v=""/>
    <x v="0"/>
    <x v="18"/>
    <x v="0"/>
    <s v=""/>
  </r>
  <r>
    <s v="Palvelut"/>
    <s v="RUOKAVIRASTO-#1460879-v1-Palvelulupaus_2021_Ruokavirasto.XLSX"/>
    <x v="33"/>
    <x v="277"/>
    <m/>
    <s v="Eläimet - Viennin aloittaminen sisämarkkinat"/>
    <x v="1"/>
    <x v="4"/>
    <x v="1"/>
    <m/>
    <m/>
    <s v=""/>
    <x v="0"/>
    <x v="18"/>
    <x v="0"/>
    <s v=""/>
  </r>
  <r>
    <s v="Palvelut"/>
    <s v="RUOKAVIRASTO-#1460879-v1-Palvelulupaus_2021_Ruokavirasto.XLSX"/>
    <x v="33"/>
    <x v="278"/>
    <s v="Asiakas täyttää sähköisen lähetteen näytteen lähettämisen yhteydessä"/>
    <s v="Eläimet - Viennin harjoittaminen sisämarkkinat"/>
    <x v="1"/>
    <x v="0"/>
    <x v="9"/>
    <s v="Myös luonnollisille henkilöille"/>
    <m/>
    <s v=""/>
    <x v="0"/>
    <x v="18"/>
    <x v="0"/>
    <s v=""/>
  </r>
  <r>
    <s v="Palvelut"/>
    <s v="RUOKAVIRASTO-#1460879-v1-Palvelulupaus_2021_Ruokavirasto.XLSX"/>
    <x v="33"/>
    <x v="279"/>
    <s v="Toimija hakee rekisteröintiä tai hyväksyntää toiminnan aloittamista varten. Tällä hetkellä aikataulutettu Q4/2024"/>
    <s v="Eläimistä saatavat sivutuotteet toiminnan aloittaminen"/>
    <x v="1"/>
    <x v="2"/>
    <x v="0"/>
    <s v="Myös luonnollisille henkilöille"/>
    <s v="Resurssien puute."/>
    <s v=""/>
    <x v="0"/>
    <x v="18"/>
    <x v="0"/>
    <s v=""/>
  </r>
  <r>
    <s v="Palvelut"/>
    <s v="RUOKAVIRASTO-#1460879-v1-Palvelulupaus_2021_Ruokavirasto.XLSX"/>
    <x v="33"/>
    <x v="280"/>
    <s v="Toimija tekee lakisääteiset ilmoitukset sivutuotetoiminnasta"/>
    <s v="Eläimistä saatavat sivutuotteet toiminnan harjoittaminen"/>
    <x v="1"/>
    <x v="2"/>
    <x v="0"/>
    <s v="Myös luonnollisille henkilöille"/>
    <m/>
    <s v=""/>
    <x v="0"/>
    <x v="18"/>
    <x v="0"/>
    <s v=""/>
  </r>
  <r>
    <s v="Palvelut"/>
    <s v="PLupaus_Porvoonkaupunki_2021.xlsx"/>
    <x v="7"/>
    <x v="271"/>
    <s v="Ympäristöluvat ja ilmoitukset"/>
    <s v="Ilmoitus ympäristölle vaaraa aiheuttavasta toiminnasta"/>
    <x v="1"/>
    <x v="5"/>
    <x v="1"/>
    <s v="Myös luonnollisille henkilöille"/>
    <m/>
    <s v="Ympäristönsuojelulaki (527/2014)"/>
    <x v="1"/>
    <x v="3"/>
    <x v="2"/>
    <s v="Ympäristöministeriö"/>
  </r>
  <r>
    <s v="Palvelut"/>
    <s v="RUOKAVIRASTO-#1460879-v1-Palvelulupaus_2021_Ruokavirasto.XLSX"/>
    <x v="33"/>
    <x v="281"/>
    <s v="Toimija täyttää sähköisen lähetteen näytteen lähettämisen yhteydessä"/>
    <s v="Eläinlääkäreille tarjottavat laboratoriopalvelut"/>
    <x v="0"/>
    <x v="0"/>
    <x v="9"/>
    <s v="Myös luonnollisille henkilöille"/>
    <s v="Resurssien puute"/>
    <s v=""/>
    <x v="0"/>
    <x v="18"/>
    <x v="0"/>
    <s v=""/>
  </r>
  <r>
    <s v="Palvelut"/>
    <s v="RUOKAVIRASTO-#1460879-v1-Palvelulupaus_2021_Ruokavirasto.XLSX"/>
    <x v="33"/>
    <x v="282"/>
    <s v="Eläinlääkärin ammatinharjoittamiseen liittyvät toimet kuten laillistaminen ja väliaikaiset oikeudet. Nykyinen palveluntaso on riittävä."/>
    <s v="Eläinlääkärin ammatinharjoittaminen"/>
    <x v="0"/>
    <x v="2"/>
    <x v="1"/>
    <s v="Myös luonnollisille henkilöille"/>
    <m/>
    <s v=""/>
    <x v="0"/>
    <x v="18"/>
    <x v="0"/>
    <s v=""/>
  </r>
  <r>
    <s v="Palvelut"/>
    <s v="Plupaus_Teuvan kunta_2020.xlsx"/>
    <x v="18"/>
    <x v="271"/>
    <m/>
    <s v="Ilmoitus ympäristölle vaaraa aiheuttavasta toiminnasta"/>
    <x v="1"/>
    <x v="0"/>
    <x v="0"/>
    <s v="Myös luonnollisille henkilöille"/>
    <s v="Palvelun tuottaa Suupohjan peruspalveluliikelaitokuntayhtymä, Toimii vastuu organisaationa"/>
    <s v="Ympäristönsuojelulaki (527/2014)"/>
    <x v="2"/>
    <x v="14"/>
    <x v="3"/>
    <s v="Ympäristöministeriö"/>
  </r>
  <r>
    <s v="Palvelut"/>
    <s v="Plupaus_Teuvan kunta_2020.xlsx"/>
    <x v="18"/>
    <x v="283"/>
    <m/>
    <s v="Ilmoitus ympäristölle vaaraa aiheuttavasta toiminnasta"/>
    <x v="1"/>
    <x v="0"/>
    <x v="0"/>
    <s v="Vain elinkeinotoimintaa harjoittaville"/>
    <s v="Palvelun tuottaa Suupohjan peruspalveluliikelaitokuntayhtymä, Toimii vastuu organisaationa"/>
    <s v="Ympäristönsuojelulaki (527/2014)"/>
    <x v="2"/>
    <x v="14"/>
    <x v="3"/>
    <s v="Ympäristöministeriö"/>
  </r>
  <r>
    <s v="Palvelut"/>
    <s v="PLupaus_Pyhäjärvi_2021.xlsx"/>
    <x v="15"/>
    <x v="284"/>
    <m/>
    <s v="Ilmoitusmenettely rakennustyöstä"/>
    <x v="1"/>
    <x v="6"/>
    <x v="1"/>
    <s v="Myös luonnollisille henkilöille"/>
    <m/>
    <m/>
    <x v="1"/>
    <x v="7"/>
    <x v="3"/>
    <s v=""/>
  </r>
  <r>
    <s v="Palvelut"/>
    <s v="Plupaus_Mikkeli_2020.xlsx"/>
    <x v="13"/>
    <x v="285"/>
    <s v="Verkkosivuilta tulostettava lomake. Vastuutaho: Etelä-Savon Pelastuslaitos"/>
    <s v="Ilotulitteiden käyttölupa juhlissa ja tapahtumissa"/>
    <x v="1"/>
    <x v="0"/>
    <x v="5"/>
    <s v="Myös luonnollisille henkilöille"/>
    <s v="Tavoitteena on valtakunnallinen sovellus vuoden 2022 loppuun mennessä. Aikatulu on haasteellinen ja maakuntauudistus vaikuttaa asiaan myös."/>
    <m/>
    <x v="1"/>
    <x v="11"/>
    <x v="2"/>
    <s v=""/>
  </r>
  <r>
    <s v="Palvelut"/>
    <s v="PLupaus_Helsinginkaupunki_2021.xlsx"/>
    <x v="3"/>
    <x v="286"/>
    <s v="Merenkulun ympäristönsuojelulain mukaan  huvivenesataman ja sellaisen kalastussataman, johon vuosittain purettu saalismäärä on alle 20 000 kilogrammaa on esitettävä jätehuoltosuunnitelma kunnan ympäristönsuojeluviranomaiselle arvioitavaksi ja hyväksyttäväksi."/>
    <s v="Jätehuolto"/>
    <x v="1"/>
    <x v="3"/>
    <x v="1"/>
    <m/>
    <m/>
    <s v="Merenkulun ympäristönsuojelulaki (1672/2009)"/>
    <x v="1"/>
    <x v="3"/>
    <x v="1"/>
    <s v="Ympäristöministeriö"/>
  </r>
  <r>
    <s v="Palvelut"/>
    <s v="Plupaus_2021_Jyväskylän kaupunki_2021.xlsx"/>
    <x v="2"/>
    <x v="287"/>
    <s v="Hekmus jätehuollon maksujen kohtuullistamisesta"/>
    <s v="Jätehuolto"/>
    <x v="1"/>
    <x v="5"/>
    <x v="1"/>
    <s v="Myös luonnollisille henkilöille"/>
    <m/>
    <s v="Jätelaki (646/2011)"/>
    <x v="1"/>
    <x v="2"/>
    <x v="1"/>
    <s v="Ympäristöministeriö"/>
  </r>
  <r>
    <s v="Palvelut"/>
    <s v="PLupaus_Jämsä_2021.xlsx"/>
    <x v="36"/>
    <x v="288"/>
    <s v="Asiakas täyttää lomakkeen nettisivuilla"/>
    <s v="Jätehuolto"/>
    <x v="1"/>
    <x v="2"/>
    <x v="0"/>
    <s v="Myös luonnollisille henkilöille"/>
    <m/>
    <s v="Jätelaki (646/2011)"/>
    <x v="1"/>
    <x v="2"/>
    <x v="5"/>
    <s v="Ympäristöministeriö"/>
  </r>
  <r>
    <s v="Palvelut"/>
    <s v="PLupaus_Jämsä_2021.xlsx"/>
    <x v="36"/>
    <x v="289"/>
    <s v="Asiakas täyttää lomakkeen nettisivuilla"/>
    <s v="Jätehuolto"/>
    <x v="1"/>
    <x v="2"/>
    <x v="0"/>
    <s v="Myös luonnollisille henkilöille"/>
    <m/>
    <s v="Jätelaki (646/2011)"/>
    <x v="1"/>
    <x v="2"/>
    <x v="5"/>
    <s v="Ympäristöministeriö"/>
  </r>
  <r>
    <s v="Palvelut"/>
    <s v="PLupaus_Jämsä_2021.xlsx"/>
    <x v="36"/>
    <x v="290"/>
    <s v="Asiakas täyttää Word-lomakkeen ja lähettää sen sähköpostilla tai tulostettuna"/>
    <s v="Jätehuolto"/>
    <x v="1"/>
    <x v="0"/>
    <x v="0"/>
    <s v="Myös luonnollisille henkilöille"/>
    <m/>
    <s v="Jätelaki (646/2011)"/>
    <x v="1"/>
    <x v="2"/>
    <x v="5"/>
    <s v="Ympäristöministeriö"/>
  </r>
  <r>
    <s v="Palvelut"/>
    <s v="PLupaus_Vaasa_2021.xlsx"/>
    <x v="8"/>
    <x v="291"/>
    <s v="Ekomaksujen kohtuullistamishakemukset saapuvat meille joko kotisivun tai s-postin kautta. Hakemuksia tulee myös postitse."/>
    <s v="Jätehuolto"/>
    <x v="1"/>
    <x v="2"/>
    <x v="0"/>
    <s v="Myös luonnollisille henkilöille"/>
    <m/>
    <s v="Jätelaki (646/2011)"/>
    <x v="1"/>
    <x v="6"/>
    <x v="2"/>
    <s v="Ympäristöministeriö"/>
  </r>
  <r>
    <s v="Palvelut"/>
    <s v="RUOKAVIRASTO-#1460879-v1-Palvelulupaus_2021_Ruokavirasto.XLSX"/>
    <x v="33"/>
    <x v="292"/>
    <s v="Toimija hakee eläinjalostustoimintalain mukaisia hyväksyntiä ja todistuksia. Nykyinen toteutustaso riittävä."/>
    <s v="Eläinten jalostus"/>
    <x v="1"/>
    <x v="2"/>
    <x v="1"/>
    <s v="Vain elinkeinotoimintaa harjoittaville"/>
    <m/>
    <s v=""/>
    <x v="0"/>
    <x v="18"/>
    <x v="0"/>
    <s v=""/>
  </r>
  <r>
    <s v="Palvelut"/>
    <s v="RUOKAVIRASTO-#1460879-v1-Palvelulupaus_2021_Ruokavirasto.XLSX"/>
    <x v="33"/>
    <x v="293"/>
    <s v="Toimija hakee lupaa eläinten kuljetuksiin liittyen (eläinkuljettajalupa, eläinkuljetusvälineen hyväksymistodistus sekä kuljettaja/hoitajan pätevyystodistus)"/>
    <s v="Eläinten kuljetus"/>
    <x v="1"/>
    <x v="2"/>
    <x v="5"/>
    <s v="Myös luonnollisille henkilöille"/>
    <s v="Alkavassa ILMO -hankkeessa toteutetaan sähköinen asiointi."/>
    <s v=""/>
    <x v="0"/>
    <x v="18"/>
    <x v="0"/>
    <s v=""/>
  </r>
  <r>
    <s v="Palvelut"/>
    <s v="RUOKAVIRASTO-#1460879-v1-Palvelulupaus_2021_Ruokavirasto.XLSX"/>
    <x v="33"/>
    <x v="294"/>
    <s v="Eläinten pitäjä voi hakea tukea toiminnan harjoittamiseen. Suurin osa tukityypeistä on jo tällä hetkellä mahdollista hakea sähköisen asiointipalvelun (Vipu) kautta."/>
    <s v="Eläinten pitäminen - Eläintuet"/>
    <x v="6"/>
    <x v="0"/>
    <x v="0"/>
    <s v="Myös luonnollisille henkilöille"/>
    <s v="Haetaan parhaillaan tuottavuusrahaa. Mikäli tuottavuusrahaa ei saada, raha- ja toteuttajaresurssien puute."/>
    <s v=""/>
    <x v="0"/>
    <x v="18"/>
    <x v="0"/>
    <s v=""/>
  </r>
  <r>
    <s v="Palvelut"/>
    <s v="RUOKAVIRASTO-#1460879-v1-Palvelulupaus_2021_Ruokavirasto.XLSX"/>
    <x v="33"/>
    <x v="295"/>
    <s v="Toimija hakee julkista rahoitusta toiminnan aloittamiseen."/>
    <s v="Eläinten pitäminen - Eläintuet"/>
    <x v="6"/>
    <x v="5"/>
    <x v="1"/>
    <s v="Myös luonnollisille henkilöille"/>
    <m/>
    <s v=""/>
    <x v="0"/>
    <x v="18"/>
    <x v="0"/>
    <s v=""/>
  </r>
  <r>
    <s v="Palvelut"/>
    <s v="RUOKAVIRASTO-#1460879-v1-Palvelulupaus_2021_Ruokavirasto.XLSX"/>
    <x v="33"/>
    <x v="296"/>
    <s v="Toimija ilmoittaa eläinmääristä (nauta, lammas, vuohi ja sika), lakisääteinen ilmoitus"/>
    <s v="Eläinten pitäminen - Ilmoitukset"/>
    <x v="1"/>
    <x v="5"/>
    <x v="1"/>
    <s v="Myös luonnollisille henkilöille"/>
    <m/>
    <s v=""/>
    <x v="0"/>
    <x v="18"/>
    <x v="0"/>
    <s v=""/>
  </r>
  <r>
    <s v="Palvelut"/>
    <s v="RUOKAVIRASTO-#1460879-v1-Palvelulupaus_2021_Ruokavirasto.XLSX"/>
    <x v="33"/>
    <x v="297"/>
    <s v="Ilmoitus eläintenpidon lopettamisesta Eläintenpitäjä- ja pitopaikkarekisteriin"/>
    <s v="Eläinten pitäminen - Ilmoitukset"/>
    <x v="1"/>
    <x v="1"/>
    <x v="1"/>
    <s v="Myös luonnollisille henkilöille"/>
    <m/>
    <s v=""/>
    <x v="0"/>
    <x v="18"/>
    <x v="0"/>
    <s v=""/>
  </r>
  <r>
    <s v="Palvelut"/>
    <s v="RUOKAVIRASTO-#1460879-v1-Palvelulupaus_2021_Ruokavirasto.XLSX"/>
    <x v="33"/>
    <x v="298"/>
    <s v="Asiakas täyttää sähköisen lähetteen näytteen lähettämisen yhteydessä"/>
    <s v="Eläinten pitäminen - Laboratoriopalvelut"/>
    <x v="0"/>
    <x v="0"/>
    <x v="9"/>
    <s v="Myös luonnollisille henkilöille"/>
    <s v="Rahoitus epävarmaa"/>
    <s v=""/>
    <x v="0"/>
    <x v="18"/>
    <x v="0"/>
    <s v=""/>
  </r>
  <r>
    <s v="Palvelut"/>
    <s v="RUOKAVIRASTO-#1460879-v1-Palvelulupaus_2021_Ruokavirasto.XLSX"/>
    <x v="33"/>
    <x v="299"/>
    <s v="Ilmoitus eläintenpidon aloittamisesta ja lopettamisesta vesiviljelyrekisteriin."/>
    <s v="Eläinten pitämiseen liittyvä toiminta -ilmoitukset"/>
    <x v="1"/>
    <x v="2"/>
    <x v="0"/>
    <s v="Myös luonnollisille henkilöille"/>
    <s v="Rahan ja resurssien puute"/>
    <m/>
    <x v="0"/>
    <x v="18"/>
    <x v="0"/>
    <s v=""/>
  </r>
  <r>
    <s v="Palvelut"/>
    <s v="RUOKAVIRASTO-#1460879-v1-Palvelulupaus_2021_Ruokavirasto.XLSX"/>
    <x v="33"/>
    <x v="300"/>
    <s v="Ilmoitus eläintenpidon aloittamisesta Eläintenpitäjä- ja pitopaikkarekisteriin. "/>
    <s v="Eläinten pitämiseen liittyvän toiminnan aloittaminen - Ilmoitukset"/>
    <x v="1"/>
    <x v="1"/>
    <x v="1"/>
    <s v="Myös luonnollisille henkilöille"/>
    <m/>
    <s v=""/>
    <x v="0"/>
    <x v="18"/>
    <x v="0"/>
    <s v=""/>
  </r>
  <r>
    <s v="Palvelut"/>
    <s v="RUOKAVIRASTO-#1460879-v1-Palvelulupaus_2021_Ruokavirasto.XLSX"/>
    <x v="33"/>
    <x v="301"/>
    <s v="Toimija hakee lupaa eläinten pitämiseen AVI:sta. Lupa tarvitaan, jos toimintamuotona on mm. sirkus, eläintarha tai eläinnäyttely. Tulevien lupahakemusten määrä 10 - 25 kpl vuosittain, joten palvelun nykyinen toteutustaso on riittävä"/>
    <s v="Eläinten pitämiseen liittyvän toiminnan aloittaminen - Luvat"/>
    <x v="0"/>
    <x v="0"/>
    <x v="1"/>
    <s v="Vain elinkeinotoimintaa harjoittaville"/>
    <m/>
    <s v=""/>
    <x v="0"/>
    <x v="18"/>
    <x v="0"/>
    <s v=""/>
  </r>
  <r>
    <s v="Palvelut"/>
    <s v="RUOKAVIRASTO-#1460879-v1-Palvelulupaus_2021_Ruokavirasto.XLSX"/>
    <x v="33"/>
    <x v="302"/>
    <s v="Asiakas täyttää sähköisen lähetteen näytteen lähettämisen yhteydessä"/>
    <s v="Eläinten tuonti - Laboratoriotutkimukset"/>
    <x v="0"/>
    <x v="0"/>
    <x v="9"/>
    <s v="Myös luonnollisille henkilöille"/>
    <s v="Resurssien puute"/>
    <s v=""/>
    <x v="0"/>
    <x v="18"/>
    <x v="0"/>
    <s v=""/>
  </r>
  <r>
    <s v="Palvelut"/>
    <s v="RUOKAVIRASTO-#1460879-v1-Palvelulupaus_2021_Ruokavirasto.XLSX"/>
    <x v="33"/>
    <x v="303"/>
    <s v="Toimija ilmoittaa AVI:lle eläinvälitystoiminnan aloittamisesta ja lopettamisesta"/>
    <s v="Eläinten välitys"/>
    <x v="1"/>
    <x v="2"/>
    <x v="5"/>
    <s v="Vain elinkeinotoimintaa harjoittaville"/>
    <s v="Alkavassa ILMO -hankkeessa toteutetaan sähköinen asiointi."/>
    <s v=""/>
    <x v="0"/>
    <x v="18"/>
    <x v="0"/>
    <s v=""/>
  </r>
  <r>
    <s v="Palvelut"/>
    <s v="PLupaus_Vaasa_2021.xlsx"/>
    <x v="8"/>
    <x v="304"/>
    <s v="Määräaikainen poikkeamismahdollisuus jäteveden puhdistusvaatimuksista"/>
    <s v="Jätevesien käsittelyn poikkeamisilmoitus"/>
    <x v="1"/>
    <x v="2"/>
    <x v="1"/>
    <s v="Myös luonnollisille henkilöille"/>
    <m/>
    <s v="Ympäristönsuojelulaki (527/2014)"/>
    <x v="1"/>
    <x v="6"/>
    <x v="2"/>
    <s v="Ympäristöministeriö"/>
  </r>
  <r>
    <s v="Palvelut"/>
    <s v="PLupaus_Helsinginkaupunki_2021.xlsx"/>
    <x v="3"/>
    <x v="305"/>
    <s v="Jätteen ammattimaista keräystä varten tarvitaan ilmoitus jätehuoltorekisteriin."/>
    <s v="Jätteen ammattimaisen keräyksen ilmoitus"/>
    <x v="1"/>
    <x v="2"/>
    <x v="1"/>
    <m/>
    <s v="Pieni volyymi"/>
    <s v="Jätelaki (646/2011)"/>
    <x v="1"/>
    <x v="3"/>
    <x v="1"/>
    <s v="Ympäristöministeriö"/>
  </r>
  <r>
    <s v="Palvelut"/>
    <s v="Plupaus_2021_Jyväskylän kaupunki_2021.xlsx"/>
    <x v="2"/>
    <x v="306"/>
    <s v="Ilmoitus jätteen ammattimaisesta keräyksestä."/>
    <s v="Jätteen ammattimaisen keräyksen ilmoitus"/>
    <x v="1"/>
    <x v="5"/>
    <x v="1"/>
    <s v="Myös luonnollisille henkilöille"/>
    <m/>
    <s v="Jätelaki (646/2011)"/>
    <x v="1"/>
    <x v="2"/>
    <x v="1"/>
    <s v="Ympäristöministeriö"/>
  </r>
  <r>
    <s v="Palvelut"/>
    <s v="Plupaus_Kuopio_2021.xlsx"/>
    <x v="12"/>
    <x v="307"/>
    <s v="Ilmoitus jätteen ammattimaisesta keräystoiminnasta"/>
    <s v="Jätteen ammattimaisen keräyksen ilmoitus"/>
    <x v="1"/>
    <x v="2"/>
    <x v="5"/>
    <s v="Vain elinkeinotoimintaa harjoittaville"/>
    <s v="Lomake on valtion suomi.fi palvelussa, johon linkki. Ei kunnan oma lomake"/>
    <s v="Jätelaki (646/2011)"/>
    <x v="1"/>
    <x v="10"/>
    <x v="1"/>
    <s v="Ympäristöministeriö"/>
  </r>
  <r>
    <s v="Palvelut"/>
    <s v="Plupaus_ARA_2021.xlsx"/>
    <x v="28"/>
    <x v="308"/>
    <s v="Avustuksen hakeminen asuinrakennusten energiatehokkuutta parantaviin korjaushankkeisiin"/>
    <s v="Energia-avustukset"/>
    <x v="6"/>
    <x v="5"/>
    <x v="1"/>
    <s v="Myös luonnollisille henkilöille"/>
    <m/>
    <m/>
    <x v="0"/>
    <x v="21"/>
    <x v="0"/>
    <s v=""/>
  </r>
  <r>
    <s v="Palvelut"/>
    <s v="Plupaus_ARA_2021.xlsx"/>
    <x v="28"/>
    <x v="309"/>
    <s v="Rekisteri energiatodistuksista ja niiden laatijoista"/>
    <s v="Energiatodistusrekisteri"/>
    <x v="4"/>
    <x v="5"/>
    <x v="1"/>
    <s v="Myös luonnollisille henkilöille"/>
    <m/>
    <m/>
    <x v="0"/>
    <x v="21"/>
    <x v="0"/>
    <s v=""/>
  </r>
  <r>
    <s v="Palvelut"/>
    <s v="Plupaus_Mikkeli_2020.xlsx"/>
    <x v="13"/>
    <x v="310"/>
    <s v="Yritys-Suomi.fi sivuilta tulostettava lomake. Vastuualue: Ympäristöpalvelut"/>
    <s v="Jätteen ammattimaisen keräyksen ilmoitus"/>
    <x v="1"/>
    <x v="0"/>
    <x v="5"/>
    <s v="Myös luonnollisille henkilöille"/>
    <s v="Kunnittain ei ole syytä lähteä rakentamaan erillisilä kuntakohtaisia sähköisiä järjestelmiä ympäristönsuojelulain mukaisille ilmoituksille vaan ympäristönsuojelun ilmoituksille pitäisi olla valtakunnallinen sähköinen portaali. Yhtenä vaihtoehtona on ottaa"/>
    <s v="Jätelaki (646/2011)"/>
    <x v="1"/>
    <x v="11"/>
    <x v="2"/>
    <s v="Ympäristöministeriö"/>
  </r>
  <r>
    <s v="Palvelut"/>
    <s v="Palvelulupaus_2021_Verohallinto.xlsx"/>
    <x v="6"/>
    <x v="311"/>
    <s v="Ennakkoperintärekisteriin voi ilmoittautua ja rekisteröinnin päättää OmaVerossa. OmaVerossa rekisteriin voi ilmoittautua ja rekisteröinnin päättää ne, joilla on Y-tunnus."/>
    <s v="Ennakkoperintärekisteri"/>
    <x v="1"/>
    <x v="1"/>
    <x v="1"/>
    <s v="Vain elinkeinotoimintaa harjoittaville"/>
    <m/>
    <m/>
    <x v="0"/>
    <x v="1"/>
    <x v="0"/>
    <s v=""/>
  </r>
  <r>
    <s v="Palvelut"/>
    <s v="Plupaus_2021_Tulli.xlsx"/>
    <x v="1"/>
    <x v="312"/>
    <s v="Voit hakea Tullista sitovan ennakkoratkaisun väylämaksusta sekä maahantuonnin arvonlisäverosta ja valmisteverotuslain soveltamisesta."/>
    <s v="Ennakkoratkaisu"/>
    <x v="1"/>
    <x v="2"/>
    <x v="0"/>
    <s v="Myös luonnollisille henkilöille"/>
    <m/>
    <m/>
    <x v="0"/>
    <x v="1"/>
    <x v="0"/>
    <s v=""/>
  </r>
  <r>
    <s v="Palvelut"/>
    <s v="Palvelulupaus_2021_Verohallinto.xlsx"/>
    <x v="6"/>
    <x v="312"/>
    <s v="Yritykset ja yhteisöt voivat hakea eri verolajien ennakkoratkaisuja OmaVerossa."/>
    <s v="Ennakkoratkaisu"/>
    <x v="1"/>
    <x v="1"/>
    <x v="1"/>
    <s v="Myös luonnollisille henkilöille"/>
    <m/>
    <m/>
    <x v="0"/>
    <x v="1"/>
    <x v="0"/>
    <s v=""/>
  </r>
  <r>
    <s v="Palvelut"/>
    <s v="Palvelulupaus_2021_Verohallinto.xlsx"/>
    <x v="6"/>
    <x v="313"/>
    <s v="Yritykset ja yhteisöt voivat hakea ennakkoveroa, tehdä muutoksia ennakkoveroon ja hakea lisäennakkoa OmaVerossa."/>
    <s v="Ennakkovero"/>
    <x v="1"/>
    <x v="1"/>
    <x v="1"/>
    <s v="Myös luonnollisille henkilöille"/>
    <m/>
    <m/>
    <x v="0"/>
    <x v="1"/>
    <x v="0"/>
    <s v=""/>
  </r>
  <r>
    <s v="Palvelut"/>
    <s v="Palvelulupaus_2021_Verohallinto.xlsx"/>
    <x v="6"/>
    <x v="314"/>
    <s v="Yrityksen ja yhteisöt voivat kysellä API rajapinnan kautta suorituksensaajan ennakonpidätystiedot ennen suorituksen maksamista."/>
    <s v="Ennakonpidätystiedot maksajille"/>
    <x v="2"/>
    <x v="1"/>
    <x v="1"/>
    <s v="Myös luonnollisille henkilöille"/>
    <m/>
    <m/>
    <x v="0"/>
    <x v="1"/>
    <x v="0"/>
    <s v=""/>
  </r>
  <r>
    <s v="Palvelut"/>
    <s v="Palvelulupaus_2021_Verohallinto.xlsx"/>
    <x v="6"/>
    <x v="315"/>
    <s v="Yritykset ja yhteisöt saavat peruslaskennan ennakonpidätystiedot suorasiirtomenettelyllä"/>
    <s v="Ennakonpidätystietojen suorasiirto"/>
    <x v="3"/>
    <x v="1"/>
    <x v="1"/>
    <s v="Myös luonnollisille henkilöille"/>
    <m/>
    <m/>
    <x v="0"/>
    <x v="1"/>
    <x v="0"/>
    <s v=""/>
  </r>
  <r>
    <s v="Palvelut"/>
    <s v="Plupaus_2021_Patentti- ja rekisterihal.xlsx"/>
    <x v="37"/>
    <x v="316"/>
    <s v="Asiantuntijoille suunnattu sähköinen patenttihakemuspalvelu"/>
    <s v="eOLF (Epoline Online Filing) - patentti ja hyödyllisyysmalli"/>
    <x v="0"/>
    <x v="5"/>
    <x v="1"/>
    <s v="Myös luonnollisille henkilöille"/>
    <s v="Päätökset oman asiakirjapalvelun kautta."/>
    <m/>
    <x v="0"/>
    <x v="8"/>
    <x v="0"/>
    <s v=""/>
  </r>
  <r>
    <s v="Palvelut"/>
    <s v="Plupaus_2021_Tulli.xlsx"/>
    <x v="1"/>
    <x v="317"/>
    <s v="Suomalainen yritys hakee EU-alueen tulli-ilmoituksissa käytettävää EORI-numeroa Tullista."/>
    <s v="EORI-numeron hakeminen"/>
    <x v="0"/>
    <x v="1"/>
    <x v="1"/>
    <s v="Vain elinkeinotoimintaa harjoittaville"/>
    <m/>
    <m/>
    <x v="0"/>
    <x v="1"/>
    <x v="0"/>
    <s v=""/>
  </r>
  <r>
    <s v="Palvelut"/>
    <s v="Plupaus_2021_Oulun kaupunki.xlsx"/>
    <x v="14"/>
    <x v="318"/>
    <s v="Jätteen ammattimaisesta keräystoiminnasta on tehtävä ilmoitus jätehuoltorekisteriin merkitsemistä varten kunnan ympäristönsuojeluviranomaiselle."/>
    <s v="Jätteen ammattimaisen keräyksen ilmoitus"/>
    <x v="1"/>
    <x v="0"/>
    <x v="2"/>
    <s v="Myös luonnollisille henkilöille"/>
    <s v="käyttöönotetaan ePermit palvelussa vuoden 2021 aikana"/>
    <s v="Jätelaki (646/2011)"/>
    <x v="1"/>
    <x v="7"/>
    <x v="1"/>
    <s v="Ympäristöministeriö"/>
  </r>
  <r>
    <s v="Palvelut"/>
    <s v="PLupaus_Porvoonkaupunki_2021.xlsx"/>
    <x v="7"/>
    <x v="318"/>
    <s v="Jätteen ammattimaisesta keräystoiminnasta on tehtävä ilmoitus jätehuoltorekisteriin merkitsemistä varten kunnan ympäristönsuojeluviranomaiselle."/>
    <s v="Jätteen ammattimaisen keräyksen ilmoitus"/>
    <x v="1"/>
    <x v="2"/>
    <x v="0"/>
    <s v="Vain elinkeinotoimintaa harjoittaville"/>
    <s v="Mielellään digitalisoidaan, mutta ei ole resursseja itse viedä asiaa eteenpäin."/>
    <s v="Jätelaki (646/2011)"/>
    <x v="1"/>
    <x v="3"/>
    <x v="2"/>
    <s v="Ympäristöministeriö"/>
  </r>
  <r>
    <s v="Palvelut"/>
    <s v="PLupaus_Pyhäjärvi_2021.xlsx"/>
    <x v="15"/>
    <x v="318"/>
    <m/>
    <s v="Jätteen ammattimaisen keräyksen ilmoitus"/>
    <x v="1"/>
    <x v="0"/>
    <x v="5"/>
    <s v="Vain elinkeinotoimintaa harjoittaville"/>
    <m/>
    <s v="Jätelaki (646/2011)"/>
    <x v="1"/>
    <x v="7"/>
    <x v="3"/>
    <s v="Ympäristöministeriö"/>
  </r>
  <r>
    <s v="Palvelut"/>
    <s v="Plupaus_2021_Turun kaupunki.xlsx"/>
    <x v="19"/>
    <x v="318"/>
    <s v="Jätteen ammattimaisesta keräystoiminnasta on tehtävä ilmoitus jätehuoltorekisteriin merkitsemistä varten kunnan ympäristönsuojeluviranomaiselle."/>
    <s v="Jätteen ammattimaisen keräyksen ilmoitus"/>
    <x v="1"/>
    <x v="2"/>
    <x v="10"/>
    <s v="Vain elinkeinotoimintaa harjoittaville"/>
    <m/>
    <s v="Jätelaki (646/2011)"/>
    <x v="1"/>
    <x v="15"/>
    <x v="1"/>
    <s v="Ympäristöministeriö"/>
  </r>
  <r>
    <s v="Palvelut"/>
    <s v="PLupaus_Vaasa_2021.xlsx"/>
    <x v="8"/>
    <x v="319"/>
    <s v="Camilla Enell-Öst"/>
    <s v="Jätteen ammattimaisen keräyksen ilmoitus"/>
    <x v="1"/>
    <x v="2"/>
    <x v="1"/>
    <s v="Vain elinkeinotoimintaa harjoittaville"/>
    <m/>
    <s v="Jätelaki (646/2011)"/>
    <x v="1"/>
    <x v="6"/>
    <x v="2"/>
    <s v="Ympäristöministeriö"/>
  </r>
  <r>
    <s v="Palvelut"/>
    <s v="Traficom_Digipalvelulupaus_2021.XLSX"/>
    <x v="0"/>
    <x v="320"/>
    <s v="Traficom hyväksyy erikoiskuljetusten liikenteenohjaajien koulutuskeskukset."/>
    <s v="Erikoiskuljetusten liikenteenohjaajien koulutuslupa"/>
    <x v="0"/>
    <x v="0"/>
    <x v="0"/>
    <s v="Vain elinkeinotoimintaa harjoittaville"/>
    <s v="Yleinen taloudellinen tilanne"/>
    <m/>
    <x v="0"/>
    <x v="0"/>
    <x v="0"/>
    <s v=""/>
  </r>
  <r>
    <s v="Palvelut"/>
    <s v="Traficom_Digipalvelulupaus_2021.XLSX"/>
    <x v="0"/>
    <x v="321"/>
    <s v="Ajoneuvoon voi hankkia erityiskilven, jonka kirjain- ja numeroyhdistelmän voi itse valita."/>
    <s v="Erityiskilpihakemus"/>
    <x v="0"/>
    <x v="2"/>
    <x v="0"/>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0"/>
    <x v="0"/>
    <x v="0"/>
    <s v=""/>
  </r>
  <r>
    <s v="Palvelut"/>
    <s v="Plupaus_ARA_2021.xlsx"/>
    <x v="28"/>
    <x v="322"/>
    <s v="Avustuksen hakupalvelu"/>
    <s v="Erityísryhmien investointiavustus"/>
    <x v="6"/>
    <x v="2"/>
    <x v="5"/>
    <s v="Vain elinkeinotoimintaa harjoittaville"/>
    <m/>
    <m/>
    <x v="0"/>
    <x v="21"/>
    <x v="0"/>
    <s v=""/>
  </r>
  <r>
    <s v="Palvelut"/>
    <s v="Traficom_Digipalvelulupaus_2021.XLSX"/>
    <x v="0"/>
    <x v="323"/>
    <s v="Aluskohtainen lupakirja, joka voidaan myöntää aluksen päällikölle tai perämiehelle, jos aluksen bruttovetoisuus on alle 3700. Vapautus luotsinkäytöstä edellyttää kuitenkin, että aluksen päällikölle on myönnetty erivapaus. Erivapaus luotsinkäyttövelvollisuudesta voidaan myöntää yksittäiselle tai useammalle väylälle. "/>
    <s v="Erivapaus luotsinkäyttövelvolisuudesta"/>
    <x v="0"/>
    <x v="0"/>
    <x v="0"/>
    <s v="Myös luonnollisille henkilöille"/>
    <s v="Yleinen taloudellinen tilanne"/>
    <m/>
    <x v="0"/>
    <x v="0"/>
    <x v="0"/>
    <s v=""/>
  </r>
  <r>
    <s v="Palvelut"/>
    <s v="Palvelulupaus_2021_Verohallinto.xlsx"/>
    <x v="6"/>
    <x v="324"/>
    <s v="Verohallinto voi vapauttaa yleishyödyllisen yhteisön kokonaan tai osittain suorittamasta tuloveroa eräiden yleishyödyllisten yhteisöjen veronhuojennuksista annetun lain (1976/680) mukaisesti. Veronhuojennusta voi hakea OmaVerossa tai paperilomakkeella."/>
    <s v="Eräiden yleishyödyllisten yhteisöjen veronhuojennus"/>
    <x v="0"/>
    <x v="1"/>
    <x v="1"/>
    <s v="Vain elinkeinotoimintaa harjoittaville"/>
    <m/>
    <m/>
    <x v="0"/>
    <x v="1"/>
    <x v="0"/>
    <s v=""/>
  </r>
  <r>
    <s v="Palvelut"/>
    <s v="Plupaus_2021_Ylöjärven kaupunki.xlsx"/>
    <x v="22"/>
    <x v="325"/>
    <s v="Ilmoitus jätteen ammattimaisesta käsittelystä hoidetaan kokonaisuudessaan Lupapiste -palvelussa&quot;&quot;"/>
    <s v="Jätteen ammattimaisen keräyksen ilmoitus"/>
    <x v="1"/>
    <x v="7"/>
    <x v="1"/>
    <s v="Myös luonnollisille henkilöille"/>
    <m/>
    <s v="Jätelaki (646/2011)"/>
    <x v="1"/>
    <x v="17"/>
    <x v="5"/>
    <s v="Ympäristöministeriö"/>
  </r>
  <r>
    <s v="Palvelut"/>
    <s v="RUOKAVIRASTO-#1460879-v1-Palvelulupaus_2021_Ruokavirasto.XLSX"/>
    <x v="33"/>
    <x v="326"/>
    <s v="EU:n yhteisen  kalastuspolitiikan  sääntöihin kohdistuneiden rikkomusten käsittely ja päätöksenteko"/>
    <s v="EU:n yhteisen kalastuspolitiikan rikkomusasiat"/>
    <x v="1"/>
    <x v="0"/>
    <x v="0"/>
    <s v="Myös luonnollisille henkilöille"/>
    <m/>
    <m/>
    <x v="0"/>
    <x v="18"/>
    <x v="0"/>
    <s v=""/>
  </r>
  <r>
    <s v="Palvelut"/>
    <s v="Plupaus_2021_Tulli.xlsx"/>
    <x v="1"/>
    <x v="327"/>
    <s v="Tulli-ilmoitus voidaan tehdä kirjanpitomerkinnällä yrityksen omassa kirjanpidossa ja antaa myöhemmin täydentävä ilmoitus."/>
    <s v="EU-Ahvenanmaa -kaupan kotitullauslupa"/>
    <x v="0"/>
    <x v="2"/>
    <x v="1"/>
    <s v="Vain elinkeinotoimintaa harjoittaville"/>
    <s v="Lupatyypin jatko selviää vuoden 2021 aikana, ilmeisesti poistuu."/>
    <m/>
    <x v="0"/>
    <x v="1"/>
    <x v="0"/>
    <s v=""/>
  </r>
  <r>
    <s v="Palvelut"/>
    <s v="Plupaus_2021_Tulli.xlsx"/>
    <x v="1"/>
    <x v="328"/>
    <s v="Lupa oikeuttaa tuonnissa yksinkertaistetun ilmoituksen menettelyn käyttöön."/>
    <s v="EU-kaupan maksunlykkäys- ja yleisvakuuslupa"/>
    <x v="0"/>
    <x v="2"/>
    <x v="1"/>
    <s v="Vain elinkeinotoimintaa harjoittaville"/>
    <s v="Lupatyypin jatko selviää vuoden 2021 aikana, ilmeisesti poistuu."/>
    <m/>
    <x v="0"/>
    <x v="1"/>
    <x v="0"/>
    <s v=""/>
  </r>
  <r>
    <s v="Palvelut"/>
    <s v="Plupaus_2021_Tulli.xlsx"/>
    <x v="1"/>
    <x v="329"/>
    <s v="Tulli vahvistaa viejäyrityksen tai sen valtuutetun edustajan täyttämiä EUR.1- ja A.TR.-todistuksia."/>
    <s v="EUR.1- ja A.TR.-tavaratodistusten vahvistaminen"/>
    <x v="0"/>
    <x v="3"/>
    <x v="0"/>
    <s v="Myös luonnollisille henkilöille"/>
    <s v="Perustuu EU-tason sopimuksiin"/>
    <m/>
    <x v="0"/>
    <x v="1"/>
    <x v="0"/>
    <s v=""/>
  </r>
  <r>
    <s v="Palvelut"/>
    <s v="PLupaus_SM_2021.XLSX"/>
    <x v="38"/>
    <x v="330"/>
    <s v="EU:n sisäasioiden rahastojen ohjelmakausi 2021-2027"/>
    <s v="EUSA-rahastot"/>
    <x v="6"/>
    <x v="6"/>
    <x v="5"/>
    <s v="Vain elinkeinotoimintaa harjoittaville"/>
    <m/>
    <m/>
    <x v="0"/>
    <x v="5"/>
    <x v="0"/>
    <s v=""/>
  </r>
  <r>
    <s v="Palvelut"/>
    <s v="PLupaus_SM_2021.XLSX"/>
    <x v="38"/>
    <x v="331"/>
    <s v="EU:n sisäasioiden rahastojen ohjelmakausi 2014-2020"/>
    <s v="EUSA-rahastot (sähköinen järjestelmä EUSA-järjestelmä)"/>
    <x v="6"/>
    <x v="5"/>
    <x v="1"/>
    <s v="Vain elinkeinotoimintaa harjoittaville"/>
    <m/>
    <m/>
    <x v="0"/>
    <x v="5"/>
    <x v="0"/>
    <s v=""/>
  </r>
  <r>
    <s v="Palvelut"/>
    <s v="Traficom_Digipalvelulupaus_2021.XLSX"/>
    <x v="0"/>
    <x v="332"/>
    <s v="Hae ajoneuvolle EU-yksittäishyväksyntää."/>
    <s v="EU-yksittäishyväksyntä (tuleva palvleu, josta ei vielä tietoa Traficom.fi:ssä tai suomi.fi:ssä)"/>
    <x v="0"/>
    <x v="3"/>
    <x v="0"/>
    <s v="Myös luonnollisille henkilöille"/>
    <s v="Yleinen taloudellinen tilanne"/>
    <m/>
    <x v="0"/>
    <x v="0"/>
    <x v="0"/>
    <s v=""/>
  </r>
  <r>
    <s v="Palvelut"/>
    <s v="Plupaus_BusinessFinland_2021.xlsx"/>
    <x v="31"/>
    <x v="333"/>
    <s v="Haku ja toimeksiantopalvelu, jossa yritys voi etsiä palveluntarjoajia innovaatioseteli, kansainvälistymis- ja tuotekehityshankkeisiin."/>
    <s v="Expert search"/>
    <x v="3"/>
    <x v="2"/>
    <x v="5"/>
    <s v="Vain elinkeinotoimintaa harjoittaville"/>
    <s v="Edellyttää, että ulkomaalaisten henkilöiden (myös EU:n ulkopuolisille) vahvalle tunnistamiselle on olemassa kansallinen ratkaisu. Saavutettavuus analyysi menossa 05-06/2020."/>
    <m/>
    <x v="0"/>
    <x v="8"/>
    <x v="0"/>
    <s v=""/>
  </r>
  <r>
    <s v="Palvelut"/>
    <s v="Plupaus_BusinessFinland_2021.xlsx"/>
    <x v="31"/>
    <x v="334"/>
    <s v="Suomalaisen tarjooman hakupalvelu, joka sisältää 1500 vientiyrityksen yritys, tuote ja palvelutiedot. Yritykset vastaavat itse oman vientiprofiilin&quot; ylläpidosta.&quot;"/>
    <s v="Finnish supplier list"/>
    <x v="3"/>
    <x v="2"/>
    <x v="5"/>
    <s v="Vain elinkeinotoimintaa harjoittaville"/>
    <s v="Master tiedon hallinta, julkiset hankinnat"/>
    <m/>
    <x v="0"/>
    <x v="8"/>
    <x v="0"/>
    <s v=""/>
  </r>
  <r>
    <s v="Palvelut"/>
    <s v="Plupaus_Finnvera Oyj_2021.xlsx"/>
    <x v="39"/>
    <x v="335"/>
    <s v="Finnvera parantaa ja monipuolistaa yritysten rahoitusmahdollisuuksia lainoin, takauksin ja vienninrahoituspalveluin"/>
    <s v="Finnveran rahoituspalvelu: Finnveran rahoituspalvelut ovat suomalaisten asiakkaiden digitaalisesti haettavissa"/>
    <x v="6"/>
    <x v="5"/>
    <x v="1"/>
    <s v="Myös luonnollisille henkilöille"/>
    <m/>
    <m/>
    <x v="0"/>
    <x v="8"/>
    <x v="0"/>
    <s v=""/>
  </r>
  <r>
    <s v="Palvelut"/>
    <s v="Traficom_Digipalvelulupaus_2021.XLSX"/>
    <x v="0"/>
    <x v="336"/>
    <s v="Fi-verkkotunnuksen hakeminen (merkitseminen) fi-verkkotunnusrekisteriin ja olemassa olevien tietojen ylläpito. Asiointipalvelun osalta ei ole kehittämistarvetta."/>
    <s v="Fi-verkkotunnuksen hallinnointi"/>
    <x v="0"/>
    <x v="2"/>
    <x v="1"/>
    <s v="Myös luonnollisille henkilöille"/>
    <m/>
    <m/>
    <x v="0"/>
    <x v="0"/>
    <x v="0"/>
    <s v=""/>
  </r>
  <r>
    <s v="Palvelut"/>
    <s v="Traficom_Digipalvelulupaus_2021.XLSX"/>
    <x v="0"/>
    <x v="337"/>
    <s v="Poistovaatimuksella voit vaatia omaa suojattua nimeäsi tai tavaramerkkiäsi loukkaavan verkkotunnuksen poistamista ja siirtoa itsellesi. Asiointipalvelun osalta ei ole kehittämistarvetta."/>
    <s v="Fi-verkkotunnuksen poistovaatimus"/>
    <x v="0"/>
    <x v="2"/>
    <x v="1"/>
    <s v="Myös luonnollisille henkilöille"/>
    <m/>
    <m/>
    <x v="0"/>
    <x v="0"/>
    <x v="0"/>
    <s v=""/>
  </r>
  <r>
    <s v="Palvelut"/>
    <s v="Traficom_Digipalvelulupaus_2021.XLSX"/>
    <x v="0"/>
    <x v="338"/>
    <s v="Vahvistus Fi-verkkotunnusvälittäjäksi aikovan on ilmoittauduttava Traficomille ja luotava asiointitili. Asiointipalvelun osalta ei ole kehittämistarvetta."/>
    <s v="Fi-verkkotunnusvälittäjäksi ilmoittautuminen"/>
    <x v="1"/>
    <x v="2"/>
    <x v="1"/>
    <s v="Myös luonnollisille henkilöille"/>
    <m/>
    <m/>
    <x v="0"/>
    <x v="0"/>
    <x v="0"/>
    <s v=""/>
  </r>
  <r>
    <s v="Palvelut"/>
    <s v="SLHK-Palvelulupaus2021.xlsx"/>
    <x v="40"/>
    <x v="339"/>
    <s v="Palvelupyyntöjen ja vikailmoitusten jättäminen ja seuranta"/>
    <s v="Granlund Manager"/>
    <x v="4"/>
    <x v="5"/>
    <x v="1"/>
    <s v="Myös luonnollisille henkilöille"/>
    <s v="Osaaminen, haluttomuus, väärä kanava"/>
    <m/>
    <x v="0"/>
    <x v="22"/>
    <x v="0"/>
    <s v=""/>
  </r>
  <r>
    <s v="Palvelut"/>
    <s v="PLupaus_Helsinginkaupunki_2021.xlsx"/>
    <x v="3"/>
    <x v="340"/>
    <s v="Ilmoitus tehdään pienimuotoisesta jätteen hyödyntämisestä luvantarpeen harkintaa ja valvonnan toteuttamista varten."/>
    <s v="Jätteen sijoittaminen maaperään"/>
    <x v="1"/>
    <x v="2"/>
    <x v="1"/>
    <m/>
    <s v="Pieni volyymi"/>
    <s v="Ympäristönsuojelulaki (527/2014)"/>
    <x v="1"/>
    <x v="3"/>
    <x v="1"/>
    <s v="Ympäristöministeriö"/>
  </r>
  <r>
    <s v="Palvelut"/>
    <s v="PLupaus_Vaasa_2021.xlsx"/>
    <x v="8"/>
    <x v="341"/>
    <s v="Haetaan katualueella tehtäville kaivuilla jos ei tarvita sijoituslupaa. Haetaan ePermit ohjelmalla"/>
    <s v="Kaivu- ja sijoituslupa"/>
    <x v="1"/>
    <x v="5"/>
    <x v="1"/>
    <s v="Myös luonnollisille henkilöille"/>
    <m/>
    <s v="Maankäyttö- ja rakennuslaki (132/1999)"/>
    <x v="1"/>
    <x v="6"/>
    <x v="2"/>
    <s v="Ympäristöministeriö"/>
  </r>
  <r>
    <s v="Palvelut"/>
    <s v="PLupaus_Helsinginkaupunki_2021.xlsx"/>
    <x v="3"/>
    <x v="342"/>
    <m/>
    <s v="Katutyölupa"/>
    <x v="1"/>
    <x v="2"/>
    <x v="1"/>
    <m/>
    <m/>
    <m/>
    <x v="1"/>
    <x v="3"/>
    <x v="1"/>
    <s v=""/>
  </r>
  <r>
    <s v="Palvelut"/>
    <s v="Plupaus_Mikkeli_2020.xlsx"/>
    <x v="13"/>
    <x v="343"/>
    <s v="Verkkosivuilta tulostettava lomake. Vastuutaho: Etelä-Savon Pelastuslaitos"/>
    <s v="Kemikaali-ilmoitus"/>
    <x v="1"/>
    <x v="0"/>
    <x v="5"/>
    <s v="Myös luonnollisille henkilöille"/>
    <s v="Tavoitteena on valtakunnallinen sovellus vuoden 2022 loppuun mennessä. Aikatulu on haasteellinen ja maakuntauudistus vaikuttaa asiaan myös."/>
    <m/>
    <x v="1"/>
    <x v="11"/>
    <x v="2"/>
    <s v=""/>
  </r>
  <r>
    <s v="Palvelut"/>
    <s v="PLupaus_Helsinginkaupunki_2021.xlsx"/>
    <x v="3"/>
    <x v="344"/>
    <s v="Ilmoitus tehdään koeluonteisesta lyhytaikaisesta muuten ympäristöluvanvaraisesta toiminnasta, kun tarkoituksena on kokeilla esimerkiksi uutta tekniikkaa tai raaka-ainetta halutaan selvittää toiminnan ympäristövaikutuksia, käyttökelpoisuutta tai muuta vastaavaa seikkaa."/>
    <s v="Koeluonteisen toiminnan ilmoitus"/>
    <x v="1"/>
    <x v="3"/>
    <x v="1"/>
    <m/>
    <s v="Pieni volyymi"/>
    <s v="Ympäristönsuojelulaki (527/2014)"/>
    <x v="1"/>
    <x v="3"/>
    <x v="1"/>
    <s v="Ympäristöministeriö"/>
  </r>
  <r>
    <s v="Palvelut"/>
    <s v="Traficom_Digipalvelulupaus_2021.XLSX"/>
    <x v="0"/>
    <x v="345"/>
    <s v="Vientirekisteröinti on väliaikainen rekisteröinti ajoneuvon siirtämiseksi Suomesta ulkomaille."/>
    <s v="Hae ajoneuvolle vientirekisteröintiä"/>
    <x v="0"/>
    <x v="0"/>
    <x v="0"/>
    <s v="Myös luonnollisille henkilöille"/>
    <s v="Asiakirjat (mm.ennakkoilmoitustodistus) on toimitettava liitteeksi alkuperäisenä (lainsäädännöstä tuleva vaatimus)."/>
    <m/>
    <x v="0"/>
    <x v="0"/>
    <x v="0"/>
    <s v=""/>
  </r>
  <r>
    <s v="Palvelut"/>
    <s v="Traficom_Digipalvelulupaus_2021.XLSX"/>
    <x v="0"/>
    <x v="346"/>
    <s v="Ennakkoilmoituksella tarkoitetaan uuden tai keskeneräisen ajoneuvon tietojen ilmoittamista rekisterinpitäjälle eli Traficomille ennen ajoneuvon ensimmäistä käyttöönottoa ja ensirekisteröintiä. Ennakkoilmoitus on vaihtoehto rekisteröintikatsastukselle tai yksittäishyväksynnälle. Ennakkoilmoitus soveltuu mm. valmistajan edustajalle, joka maahantuo suuria määriä uusia, käyttämättömiä ajoneuvoja"/>
    <s v="Hae ennakkoilmoittajaksi"/>
    <x v="0"/>
    <x v="3"/>
    <x v="0"/>
    <s v="Vain elinkeinotoimintaa harjoittaville"/>
    <s v="Yleinen taloudellinen tilanne"/>
    <m/>
    <x v="0"/>
    <x v="0"/>
    <x v="0"/>
    <s v=""/>
  </r>
  <r>
    <s v="Palvelut"/>
    <s v="Traficom_Digipalvelulupaus_2021.XLSX"/>
    <x v="0"/>
    <x v="347"/>
    <s v="Harrasterakenteisten ilma-alusten suunnittelulle ja suurten muutos- ja korjaustöiden suunnittelulle tarvitaan ilmailuviranomaisen hyväksyntä. Erillistä suunnittelun hyväksyntää ei tarvita, jos ilma-alus tehdään tunnettujen piirustusten mukaisesti. Jos ilma-aluksen suunnittelusta poiketaan siten, että suuren muutostyön määritelmä täyttyy, tulee suunnitelmalle hakea hyväksyntä ennen ilma-aluksen rakentamista (esim. alkuperäisestä suunnitelmasta poikkeava moottorityyppi)."/>
    <s v="Hae harrasterakenteisen ilma-aluksen hyväksyntää"/>
    <x v="0"/>
    <x v="0"/>
    <x v="0"/>
    <s v="Myös luonnollisille henkilöille"/>
    <s v="Yleinen taloudellinen tilanne"/>
    <m/>
    <x v="0"/>
    <x v="0"/>
    <x v="0"/>
    <s v=""/>
  </r>
  <r>
    <s v="Palvelut"/>
    <s v="Traficom_Digipalvelulupaus_2021.XLSX"/>
    <x v="0"/>
    <x v="348"/>
    <m/>
    <s v="Hae hyväksyntää lentoaseman muutokselle"/>
    <x v="0"/>
    <x v="0"/>
    <x v="0"/>
    <s v="Vain elinkeinotoimintaa harjoittaville"/>
    <s v="Yleinen taloudellinen tilanne"/>
    <m/>
    <x v="0"/>
    <x v="0"/>
    <x v="0"/>
    <s v=""/>
  </r>
  <r>
    <s v="Palvelut"/>
    <s v="Traficom_Digipalvelulupaus_2021.XLSX"/>
    <x v="0"/>
    <x v="349"/>
    <s v="Hyväksytty asiantuntija voi antaa selvityksen ajoneuvon tai komponentin vaatimustenmukaisuudesta kansalliseen tyyppihyväksyntään, yksittäishyväksyntään tai käytettynä maahantuodun ajoneuvon rekisteröintikatsastukseen liittyen."/>
    <s v="Hae hyväksytyksi asiantuntijaksi"/>
    <x v="0"/>
    <x v="3"/>
    <x v="5"/>
    <s v="Vain elinkeinotoimintaa harjoittaville"/>
    <s v="Taloustilanne voi mahdollisesti osoittautua esteeksi"/>
    <m/>
    <x v="0"/>
    <x v="0"/>
    <x v="0"/>
    <s v=""/>
  </r>
  <r>
    <s v="Palvelut"/>
    <s v="Traficom_Digipalvelulupaus_2021.XLSX"/>
    <x v="0"/>
    <x v="350"/>
    <s v="Haetaan lentopaikan pitolupaa jossa varmistetaan lentopaikan ilmailumääräystenmukaisuus"/>
    <s v="Hae lentopaikan pitolupaa"/>
    <x v="0"/>
    <x v="0"/>
    <x v="11"/>
    <s v="Myös luonnollisille henkilöille"/>
    <s v="Taloustilanne voi mahdollisesti osoittautua esteeksi"/>
    <m/>
    <x v="0"/>
    <x v="0"/>
    <x v="0"/>
    <s v=""/>
  </r>
  <r>
    <s v="Palvelut"/>
    <s v="Traficom_Digipalvelulupaus_2021.XLSX"/>
    <x v="0"/>
    <x v="351"/>
    <s v="Haetaan lentopaikan rakentamislupaa jossa varmistetaan ilmailumääräysten edellytyksien täyttyminen rakennettavalle lentopaikalle."/>
    <s v="Hae lentopaikan rakentamislupaa"/>
    <x v="0"/>
    <x v="0"/>
    <x v="11"/>
    <s v="Myös luonnollisille henkilöille"/>
    <s v="Taloustilanne voi mahdollisesti osoittautua esteeksi"/>
    <m/>
    <x v="0"/>
    <x v="0"/>
    <x v="0"/>
    <s v=""/>
  </r>
  <r>
    <s v="Palvelut"/>
    <s v="Traficom_Digipalvelulupaus_2021.XLSX"/>
    <x v="0"/>
    <x v="352"/>
    <s v="Traficom voi myöntää erityisistä syistä luvan ilmailuun kieltoalueella. Luvat myönnetään aina alue- ja tapauskohtaisesti."/>
    <s v="Hae lupaa ilmailuun kieltoalueella"/>
    <x v="0"/>
    <x v="0"/>
    <x v="0"/>
    <s v="Myös luonnollisille henkilöille"/>
    <s v="Yleinen taloudellinen tilanne"/>
    <m/>
    <x v="0"/>
    <x v="0"/>
    <x v="0"/>
    <s v=""/>
  </r>
  <r>
    <s v="Palvelut"/>
    <s v="Traficom_Digipalvelulupaus_2021.XLSX"/>
    <x v="0"/>
    <x v="353"/>
    <s v="Lentonäytösten ja -kilpailujen järjestämiseen vaaditaan Traficomin lupa."/>
    <s v="Hae lupaa lentonäytökselle tai -kilpailulle"/>
    <x v="0"/>
    <x v="0"/>
    <x v="0"/>
    <m/>
    <s v="Yleinen taloudellinen tilanne"/>
    <m/>
    <x v="0"/>
    <x v="0"/>
    <x v="0"/>
    <s v=""/>
  </r>
  <r>
    <s v="Palvelut"/>
    <s v="Traficom_Digipalvelulupaus_2021.XLSX"/>
    <x v="0"/>
    <x v="354"/>
    <s v="Lupa luvanvaraisen korjaamon toimintaan"/>
    <s v="Hae lupaa tai tee ilmoitus korjaamotoiminnasta"/>
    <x v="0"/>
    <x v="2"/>
    <x v="0"/>
    <s v="Vain elinkeinotoimintaa harjoittaville"/>
    <s v="Yleinen taloudellinen tilanne"/>
    <m/>
    <x v="0"/>
    <x v="0"/>
    <x v="0"/>
    <s v=""/>
  </r>
  <r>
    <s v="Palvelut"/>
    <s v="Traficom_Digipalvelulupaus_2021.XLSX"/>
    <x v="0"/>
    <x v="355"/>
    <s v="Merikarttamateriaalin käyttöön liittyvä lupamenettelyy"/>
    <s v="Hae Merikartta-aineistojen käyttölupaa"/>
    <x v="0"/>
    <x v="3"/>
    <x v="0"/>
    <s v="Myös luonnollisille henkilöille"/>
    <s v="Yleinen taloudellinen tilanne"/>
    <m/>
    <x v="0"/>
    <x v="0"/>
    <x v="0"/>
    <s v=""/>
  </r>
  <r>
    <s v="Palvelut"/>
    <s v="Traficom_Digipalvelulupaus_2021.XLSX"/>
    <x v="0"/>
    <x v="356"/>
    <s v="Nimetty tutkimuslaitos voi suorittaa ajoneuvoille ja komponenteille direktiivien, asetuksien ja/tai E-sääntöjen mukaista testausta sekä valmistajien tuotannon vaatimustenmukaisuuden valvontaa."/>
    <s v="Hae nimetyksi tutkimuslaitokseksi"/>
    <x v="0"/>
    <x v="3"/>
    <x v="5"/>
    <s v="Vain elinkeinotoimintaa harjoittaville"/>
    <s v="Taloustilanne voi mahdollisesti osoittautua esteeksi"/>
    <m/>
    <x v="0"/>
    <x v="0"/>
    <x v="0"/>
    <s v=""/>
  </r>
  <r>
    <s v="Palvelut"/>
    <s v="Traficom_Digipalvelulupaus_2021.XLSX"/>
    <x v="0"/>
    <x v="357"/>
    <s v="Ennen kuin uutta tai muutettua rautatieliikenteen kalustoyksikköä saa käyttää EU:n rataverkossa, sille on saatava lupa tai hyväksyntä. Lupa tai hyväksyntä voidaan myöntää kalustoyksikölle ja/tai kalustoyksikkötyypille (kalustoyksikön tyyppihyväksyntä) taikka yksittäiselle kalustoyksikölle, joka on tyyppihyväksytyn kalustoyksikkötyypin mukainen (kalustoyksikön markkinoillesaattamislupa)."/>
    <s v="Hae rautatiekaluston markkinoillesaattamislupaa tai tyyppihyväksyntää"/>
    <x v="0"/>
    <x v="2"/>
    <x v="0"/>
    <s v="Myös luonnollisille henkilöille"/>
    <s v="Yleinen taloudellinen tilanne"/>
    <m/>
    <x v="0"/>
    <x v="0"/>
    <x v="0"/>
    <s v=""/>
  </r>
  <r>
    <s v="Palvelut"/>
    <s v="Traficom_Digipalvelulupaus_2021.XLSX"/>
    <x v="0"/>
    <x v="358"/>
    <s v="Voit hakea rautatieliikenteen kuljettajan lupakirjaa."/>
    <s v="Hae rautatieliikenteen kuljettajan lupaa"/>
    <x v="0"/>
    <x v="0"/>
    <x v="0"/>
    <s v="Myös luonnollisille henkilöille"/>
    <s v="Yleinen taloudellinen tilanne"/>
    <m/>
    <x v="0"/>
    <x v="0"/>
    <x v="0"/>
    <s v=""/>
  </r>
  <r>
    <s v="Palvelut"/>
    <s v="Traficom_Digipalvelulupaus_2021.XLSX"/>
    <x v="0"/>
    <x v="359"/>
    <m/>
    <s v="Hae rautatieliikenteen näytön vastaanottajan hyväksyntää"/>
    <x v="0"/>
    <x v="0"/>
    <x v="0"/>
    <s v="Myös luonnollisille henkilöille"/>
    <s v="Yleinen taloudellinen tilanne"/>
    <m/>
    <x v="0"/>
    <x v="0"/>
    <x v="0"/>
    <s v=""/>
  </r>
  <r>
    <s v="Palvelut"/>
    <s v="Traficom_Digipalvelulupaus_2021.XLSX"/>
    <x v="0"/>
    <x v="360"/>
    <s v="Voit hakea rautatieliikenteen oppilaitoshyväksyntää."/>
    <s v="Hae rautatieliikenteen oppilaitoksen hyväksyntää"/>
    <x v="0"/>
    <x v="0"/>
    <x v="0"/>
    <s v="Vain elinkeinotoimintaa harjoittaville"/>
    <s v="Yleinen taloudellinen tilanne"/>
    <m/>
    <x v="0"/>
    <x v="0"/>
    <x v="0"/>
    <s v=""/>
  </r>
  <r>
    <s v="Palvelut"/>
    <s v="Traficom_Digipalvelulupaus_2021.XLSX"/>
    <x v="0"/>
    <x v="361"/>
    <s v="Liikenne- ja viestintävirasto vastaa tieturvallisuusarvioijien koulutuksesta."/>
    <s v="Hae tieturvallisuusarvioijan koulutukseen"/>
    <x v="0"/>
    <x v="3"/>
    <x v="0"/>
    <s v="Myös luonnollisille henkilöille"/>
    <s v="Koulutusten järjestymisen edellytyksenä min. osallistujamäärä"/>
    <m/>
    <x v="0"/>
    <x v="0"/>
    <x v="0"/>
    <s v=""/>
  </r>
  <r>
    <s v="Palvelut"/>
    <s v="Traficom_Digipalvelulupaus_2021.XLSX"/>
    <x v="0"/>
    <x v="362"/>
    <s v="Vesikulkuneuvon tai moottorin valmistajana, maahantuojana, myyjänä tai muuna vastaavana elinkeinonharjoittajana voit käyttää rekisteröimätöntä vesikulkuneuvoa esimerkiksi koeajossa tai markkinoinnissa, jos Traficom on myöntänyt yritykselle koetunnuksen."/>
    <s v="Hae vesikulkuneuvon koetunnusta"/>
    <x v="0"/>
    <x v="0"/>
    <x v="0"/>
    <s v="Vain elinkeinotoimintaa harjoittaville"/>
    <s v="Yleinen taloudellinen tilanne"/>
    <m/>
    <x v="0"/>
    <x v="0"/>
    <x v="0"/>
    <s v=""/>
  </r>
  <r>
    <s v="Palvelut"/>
    <s v="Traficom_Digipalvelulupaus_2021.XLSX"/>
    <x v="0"/>
    <x v="363"/>
    <m/>
    <s v="Hae vesiliikenteen kieltoja ja rajoituksia"/>
    <x v="0"/>
    <x v="0"/>
    <x v="0"/>
    <m/>
    <s v="Yleinen taloudellinen tilanne"/>
    <m/>
    <x v="0"/>
    <x v="0"/>
    <x v="0"/>
    <s v=""/>
  </r>
  <r>
    <s v="Palvelut"/>
    <s v="Traficom_Digipalvelulupaus_2021.XLSX"/>
    <x v="0"/>
    <x v="364"/>
    <m/>
    <s v="Hae väyläpäätöstä ja lupaa turvalaitteen asettamiseen"/>
    <x v="0"/>
    <x v="0"/>
    <x v="0"/>
    <m/>
    <s v="Yleinen taloudellinen tilanne"/>
    <m/>
    <x v="0"/>
    <x v="0"/>
    <x v="0"/>
    <s v=""/>
  </r>
  <r>
    <s v="Palvelut"/>
    <s v="Plupaus_Kuopio_2021.xlsx"/>
    <x v="12"/>
    <x v="365"/>
    <s v="Koeluontoinen toiminta"/>
    <s v="Koeluonteisen toiminnan ilmoitus"/>
    <x v="1"/>
    <x v="5"/>
    <x v="1"/>
    <s v="Vain elinkeinotoimintaa harjoittaville"/>
    <m/>
    <s v="Ympäristönsuojelulaki (527/2014)"/>
    <x v="1"/>
    <x v="10"/>
    <x v="1"/>
    <s v="Ympäristöministeriö"/>
  </r>
  <r>
    <s v="Palvelut"/>
    <s v="Traficom_Digipalvelulupaus_2021.XLSX"/>
    <x v="0"/>
    <x v="366"/>
    <s v="Traficom hyväksyy lentoliikenteen päästökaupan ja CORSIAn todentajat Suomessa."/>
    <s v="Hakemus hyväksynnästä toimia lentoliikenteen päästökaupan ja CORSIAn todentajana Suomessa"/>
    <x v="0"/>
    <x v="0"/>
    <x v="0"/>
    <s v="Vain elinkeinotoimintaa harjoittaville"/>
    <s v="Hyväksynnän hakijat ovat pääosin Suomen ulkopuolelta. Volyymit pieniä (tällä hetkellä Suomessa 1 hyväksytty todentaja)."/>
    <m/>
    <x v="0"/>
    <x v="0"/>
    <x v="0"/>
    <s v=""/>
  </r>
  <r>
    <s v="Palvelut"/>
    <s v="Traficom_Digipalvelulupaus_2021.XLSX"/>
    <x v="0"/>
    <x v="367"/>
    <s v="Tällä hakemuksella voit hakea muutostyö- tai korjaussuunnitelman hyväksyntää kansallisen sääntelyn alaiselle (Liite I) muulle kuin harrasterakenteiselle ilma-alukselle, mukaanlukien muutokset ilma-aluksen ohjekirjoihin, kuten lentokäsikirjaan tai huolto-ohjeisiin."/>
    <s v="Hakemus ilma-aluksen muutostyösuunnitelman hyväksymiseksi"/>
    <x v="0"/>
    <x v="2"/>
    <x v="0"/>
    <s v="Myös luonnollisille henkilöille"/>
    <s v="Yleinen taloudellinen tilanne"/>
    <m/>
    <x v="0"/>
    <x v="0"/>
    <x v="0"/>
    <s v=""/>
  </r>
  <r>
    <s v="Palvelut"/>
    <s v="Traficom_Digipalvelulupaus_2021.XLSX"/>
    <x v="0"/>
    <x v="368"/>
    <s v="Ilma-aluksen omistaja voi hakea ilma-aluksen poistamista liikenneasioiden rekisteristä. Kiinnitettyä ilma-alusta ei voi poistaa rekisteristä ennen ilma-aluskiinnityksen kuolettamista. Rekisteristä poistettua ilma-alusta ei voi käyttää ilmailuun ennen uudelleen rekisteröintiä."/>
    <s v="Hakemus ilma-aluksen poistamiseksi ilma-alusrekisteristä"/>
    <x v="4"/>
    <x v="6"/>
    <x v="0"/>
    <s v="Myös luonnollisille henkilöille"/>
    <s v="Yleinen taloudellinen tilanne"/>
    <m/>
    <x v="0"/>
    <x v="0"/>
    <x v="0"/>
    <s v=""/>
  </r>
  <r>
    <s v="Palvelut"/>
    <s v="Plupaus_Kuopio_2021.xlsx"/>
    <x v="12"/>
    <x v="369"/>
    <s v="Ilmoitustaulu kunnan ja valtion kuulutuksille sekä ilmoituksille sijaitsee osoitteessa Tulliportinkatu 31 ja sähköisesti kunnan verkkosivuilla."/>
    <s v="Kunnan viralliset ilmoitukset"/>
    <x v="1"/>
    <x v="0"/>
    <x v="5"/>
    <s v="Myös luonnollisille henkilöille"/>
    <m/>
    <s v="Kuntalaki (410/2015)"/>
    <x v="1"/>
    <x v="10"/>
    <x v="1"/>
    <s v="Valtiovarainministeriö"/>
  </r>
  <r>
    <s v="Palvelut"/>
    <s v="Plupaus_2021_Oulun kaupunki.xlsx"/>
    <x v="14"/>
    <x v="48"/>
    <s v="Ilmoitus lannan levittämisestä levityksen kieltoaikana (marraskuu-maaliskuu) poikkeuksellisten olosuhteiden vuoksi."/>
    <s v="Lannan levitysilmoitus"/>
    <x v="1"/>
    <x v="6"/>
    <x v="1"/>
    <s v="Myös luonnollisille henkilöille"/>
    <m/>
    <m/>
    <x v="1"/>
    <x v="7"/>
    <x v="1"/>
    <s v=""/>
  </r>
  <r>
    <s v="Palvelut"/>
    <s v="PLupaus_Porvoonkaupunki_2021.xlsx"/>
    <x v="7"/>
    <x v="48"/>
    <s v="Ilmoitus lannan levittämisestä levityksen kieltoaikana (marraskuu-maaliskuu) poikkeuksellisten olosuhteiden vuoksi."/>
    <s v="Lannan levitysilmoitus"/>
    <x v="1"/>
    <x v="5"/>
    <x v="1"/>
    <s v="Myös luonnollisille henkilöille"/>
    <m/>
    <m/>
    <x v="1"/>
    <x v="3"/>
    <x v="2"/>
    <s v=""/>
  </r>
  <r>
    <s v="Palvelut"/>
    <s v="Plupaus_Kuopio_2021.xlsx"/>
    <x v="12"/>
    <x v="370"/>
    <s v="Ulkoilulain mukaan leirintäalueen perustamisesta ja toiminnan olennaisesta muuttamisesta on tehtävä ilmoitus kunnan määräämälle viranomaiselle."/>
    <s v="Leirintäalueilmoitus"/>
    <x v="1"/>
    <x v="2"/>
    <x v="5"/>
    <s v="Myös luonnollisille henkilöille"/>
    <m/>
    <s v="Terveydensuojelulaki (763/1994)"/>
    <x v="1"/>
    <x v="10"/>
    <x v="1"/>
    <s v="Sosiaali- ja terveysministeriö"/>
  </r>
  <r>
    <s v="Palvelut"/>
    <s v="Plupaus_2021_Oulun kaupunki.xlsx"/>
    <x v="14"/>
    <x v="371"/>
    <s v="Tee leirintäalueilmoitus seudun ympäristötoimelle, kun perustat leirintäaluetta."/>
    <s v="Leirintäalueilmoitus"/>
    <x v="1"/>
    <x v="0"/>
    <x v="2"/>
    <s v="Myös luonnollisille henkilöille"/>
    <m/>
    <s v="Terveydensuojelulaki (763/1994)"/>
    <x v="1"/>
    <x v="7"/>
    <x v="1"/>
    <s v="Sosiaali- ja terveysministeriö"/>
  </r>
  <r>
    <s v="Palvelut"/>
    <s v="Traficom_Digipalvelulupaus_2021.XLSX"/>
    <x v="0"/>
    <x v="372"/>
    <s v="Ilma-aluksen vuotuisesta lentokelpoisuuden valvontamaksusta voi hakemuksesta saada vapautuksen, jos ilma-alusta ei käytetä lentotoimintaan koko maksuvuonna."/>
    <s v="Hakemus lentokelpoisuuden valvontamaksusta vapauttamiseksi"/>
    <x v="4"/>
    <x v="6"/>
    <x v="0"/>
    <s v="Myös luonnollisille henkilöille"/>
    <s v="Yleinen taloudellinen tilanne"/>
    <m/>
    <x v="0"/>
    <x v="0"/>
    <x v="0"/>
    <s v=""/>
  </r>
  <r>
    <s v="Palvelut"/>
    <s v="Traficom_Digipalvelulupaus_2021.XLSX"/>
    <x v="0"/>
    <x v="373"/>
    <s v="Tyyppihyväksytylle ilma-alukselle voidaan myöntää lentokelpoisuustodistus. Lentokelpoisuustodistuksen tulee olla rekisteröintivaltion viranomaisen myöntämä."/>
    <s v="Hakemus lentokelpoisuustodistusta varten"/>
    <x v="4"/>
    <x v="2"/>
    <x v="0"/>
    <s v="Myös luonnollisille henkilöille"/>
    <s v="Yleinen taloudellinen tilanne"/>
    <m/>
    <x v="0"/>
    <x v="0"/>
    <x v="0"/>
    <s v=""/>
  </r>
  <r>
    <s v="Palvelut"/>
    <s v="Traficom_Digipalvelulupaus_2021.XLSX"/>
    <x v="0"/>
    <x v="374"/>
    <s v="Hakemus lentää Suomen ilmatilassa ulkomaille rekisteröidyllä ilma-aluksella, jolla ei ole ICAO:n mukaista lentokelpoisuustodistusta"/>
    <s v="Hakemus lentää Suomen ilmatilassa ulkomaille rekisteröidyllä ilma-aluksella"/>
    <x v="0"/>
    <x v="0"/>
    <x v="0"/>
    <s v="Myös luonnollisille henkilöille"/>
    <s v="Yleinen taloudellinen tilanne"/>
    <m/>
    <x v="0"/>
    <x v="0"/>
    <x v="0"/>
    <s v=""/>
  </r>
  <r>
    <s v="Palvelut"/>
    <s v="PLupaus_Porvoonkaupunki_2021.xlsx"/>
    <x v="7"/>
    <x v="371"/>
    <s v="Tee leirintäalueilmoitus seudun ympäristötoimelle, kun perustat leirintäaluetta."/>
    <s v="Leirintäalueilmoitus"/>
    <x v="1"/>
    <x v="0"/>
    <x v="0"/>
    <s v="Myös luonnollisille henkilöille"/>
    <s v="Erittäin harvinainen."/>
    <s v="Terveydensuojelulaki (763/1994)"/>
    <x v="1"/>
    <x v="3"/>
    <x v="2"/>
    <s v="Sosiaali- ja terveysministeriö"/>
  </r>
  <r>
    <s v="Palvelut"/>
    <s v="Traficom_Digipalvelulupaus_2021.XLSX"/>
    <x v="0"/>
    <x v="375"/>
    <s v="Lupa ilmailuun tarvitaan silloin, kun lentokelpoisuustodistus ei jostain syystä ole voimassa tai sitä ei voida myöntää, mutta tästä huolimatta ilma-aluksella on tarve lentää ja voidaan lentää turvallisesti annettujen lentoehtojen puitteissa, kuten esimerkiksi tarvittaessa siirtolentolupa lentokelpoisuustarkastukseen edellisen lentokelpoisuuden tarkastustodistuksen päästyä jo vanhenemaan."/>
    <s v="Hakemus luvasta ilmailuun ja lentoehtojen hyväksymiseksi"/>
    <x v="0"/>
    <x v="2"/>
    <x v="0"/>
    <s v="Myös luonnollisille henkilöille"/>
    <s v="Yleinen taloudellinen tilanne"/>
    <m/>
    <x v="0"/>
    <x v="0"/>
    <x v="0"/>
    <s v=""/>
  </r>
  <r>
    <s v="Palvelut"/>
    <s v="Traficom_Digipalvelulupaus_2021.XLSX"/>
    <x v="0"/>
    <x v="376"/>
    <s v="Ilma-alukselle voidaan myöntää melutodistus sen melutason osoittamiseksi, kun edellytykset melutodistuksen myöntämiselle täyttyvät. Melutodistuksen tulee olla ilma-aluksen rekisteröintivaltion viranomaisen myöntämä."/>
    <s v="Hakemus melutodistusta varten"/>
    <x v="4"/>
    <x v="2"/>
    <x v="0"/>
    <s v="Myös luonnollisille henkilöille"/>
    <s v="Yleinen taloudellinen tilanne"/>
    <m/>
    <x v="0"/>
    <x v="0"/>
    <x v="0"/>
    <s v=""/>
  </r>
  <r>
    <s v="Palvelut"/>
    <s v="Traficom_Digipalvelulupaus_2021.XLSX"/>
    <x v="0"/>
    <x v="377"/>
    <s v="Aluksen miehityksen vahvistamisesta säädetään laivaväestä ja aluksen turvallisuusjohtamisesta annetussa laissa sekä aluksen miehityksestä ja laivaväen pätevyydestä annetussa asetuksessa. Asetuksessa annetaan tarkemmat säännökset hakemukseen liitettävistä selvityksistä"/>
    <s v="Hakemus miehityksen vahvistamiseksi"/>
    <x v="0"/>
    <x v="3"/>
    <x v="0"/>
    <s v="Myös luonnollisille henkilöille"/>
    <s v="Käyttöaste luultavasti vähäinen."/>
    <m/>
    <x v="0"/>
    <x v="0"/>
    <x v="0"/>
    <s v=""/>
  </r>
  <r>
    <s v="Palvelut"/>
    <s v="Plupaus_2021_Tukes.xlsx"/>
    <x v="10"/>
    <x v="378"/>
    <s v="Lupahakemus uudelle laitokselle tai muutoksia olemassaolevaan lupaan"/>
    <s v="Hakemus nestekaasun teollisesta käsittelystä ja varastoinnista"/>
    <x v="0"/>
    <x v="2"/>
    <x v="5"/>
    <s v="Vain elinkeinotoimintaa harjoittaville"/>
    <s v="Henkilö- ja raharesurssit"/>
    <m/>
    <x v="0"/>
    <x v="8"/>
    <x v="0"/>
    <s v=""/>
  </r>
  <r>
    <s v="Palvelut"/>
    <s v="Plupaus_2021_Tukes.xlsx"/>
    <x v="10"/>
    <x v="379"/>
    <m/>
    <s v="Hakemus tuholaistorjujan kouluttajaksi/tutkinnon vastaanottajaksi"/>
    <x v="0"/>
    <x v="2"/>
    <x v="5"/>
    <s v="Myös luonnollisille henkilöille"/>
    <s v="Henkilö- ja raharesurssit"/>
    <m/>
    <x v="0"/>
    <x v="8"/>
    <x v="0"/>
    <s v=""/>
  </r>
  <r>
    <s v="Palvelut"/>
    <s v="PLupaus_Pyhäjärvi_2021.xlsx"/>
    <x v="15"/>
    <x v="371"/>
    <m/>
    <s v="Leirintäalueilmoitus"/>
    <x v="1"/>
    <x v="0"/>
    <x v="0"/>
    <s v="Myös luonnollisille henkilöille"/>
    <m/>
    <s v="Terveydensuojelulaki (763/1994)"/>
    <x v="1"/>
    <x v="7"/>
    <x v="3"/>
    <s v="Sosiaali- ja terveysministeriö"/>
  </r>
  <r>
    <s v="Palvelut"/>
    <s v="Plupaus_2021_Turun kaupunki.xlsx"/>
    <x v="19"/>
    <x v="380"/>
    <s v="Tee leirintäalueilmoitus seudun ympäristötoimelle, kun perustat leirintäaluetta."/>
    <s v="Leirintäalueilmoitus"/>
    <x v="1"/>
    <x v="2"/>
    <x v="10"/>
    <s v="Vain elinkeinotoimintaa harjoittaville"/>
    <s v="Pieni volyyminen palvelu (0-5 kpl vuodessa)"/>
    <s v="Terveydensuojelulaki (763/1994)"/>
    <x v="1"/>
    <x v="15"/>
    <x v="1"/>
    <s v="Sosiaali- ja terveysministeriö"/>
  </r>
  <r>
    <s v="Palvelut"/>
    <s v="Traficom_Digipalvelulupaus_2021.XLSX"/>
    <x v="0"/>
    <x v="381"/>
    <s v="Jos omistaja ei pyynnöistä huolimatta poista ajoneuvon haltijaa, voi haltija tehdä ilmoituksen, jolla luopuu hallinnasta."/>
    <s v="Haltijan hallinnasta luopumisilmoitus"/>
    <x v="1"/>
    <x v="0"/>
    <x v="0"/>
    <s v="Myös luonnollisille henkilöille"/>
    <s v="Yleinen taloudellinen tilanne"/>
    <m/>
    <x v="0"/>
    <x v="0"/>
    <x v="0"/>
    <s v=""/>
  </r>
  <r>
    <s v="Palvelut"/>
    <s v="PLupaus_Vaasa_2021.xlsx"/>
    <x v="8"/>
    <x v="370"/>
    <s v="Leirintäalueen hyväksyminen"/>
    <s v="Leirintäalueilmoitus"/>
    <x v="1"/>
    <x v="2"/>
    <x v="1"/>
    <s v="Vain elinkeinotoimintaa harjoittaville"/>
    <s v="Huom. Ulkoilulaki (606/1973)"/>
    <s v="Terveydensuojelulaki (763/1994)"/>
    <x v="1"/>
    <x v="6"/>
    <x v="2"/>
    <s v="Sosiaali- ja terveysministeriö"/>
  </r>
  <r>
    <s v="Palvelut"/>
    <s v="PLupaus_Pyhäjärvi_2021.xlsx"/>
    <x v="15"/>
    <x v="382"/>
    <m/>
    <s v="Liikkuvasta elintarvikehuoneistosta ilmoittaminen"/>
    <x v="1"/>
    <x v="0"/>
    <x v="5"/>
    <s v="Vain elinkeinotoimintaa harjoittaville"/>
    <m/>
    <s v="Elintarvikelaki (23/2006)"/>
    <x v="1"/>
    <x v="7"/>
    <x v="3"/>
    <s v="Maa- ja metsätalousministeriö"/>
  </r>
  <r>
    <s v="Palvelut"/>
    <s v="Palvelulupaus2021_PV.XLSX"/>
    <x v="41"/>
    <x v="383"/>
    <s v="Toteutuu osana valtionhallinnon yhteistä HANKI-palvelua"/>
    <s v="Hankintojen sähköinen kilpailutus"/>
    <x v="4"/>
    <x v="2"/>
    <x v="0"/>
    <s v="Myös luonnollisille henkilöille"/>
    <s v="Palvelu on jo käytössä digitaalisena. Palvelun omistaa Hansel Oy, jota ohjaa VM."/>
    <m/>
    <x v="0"/>
    <x v="23"/>
    <x v="0"/>
    <s v=""/>
  </r>
  <r>
    <s v="Palvelut"/>
    <s v="Palvelulupaus2021_PV.XLSX"/>
    <x v="41"/>
    <x v="384"/>
    <s v="PV kumppani tekee esityksen tarpeesta,  metsähallitus laatii vuokrasopimuksen"/>
    <s v="Harjoitusalueen vuokraaminen"/>
    <x v="0"/>
    <x v="0"/>
    <x v="0"/>
    <s v="Vain elinkeinotoimintaa harjoittaville"/>
    <m/>
    <m/>
    <x v="0"/>
    <x v="23"/>
    <x v="0"/>
    <s v=""/>
  </r>
  <r>
    <s v="Palvelut"/>
    <s v="Traficom_Digipalvelulupaus_2021.XLSX"/>
    <x v="0"/>
    <x v="385"/>
    <s v="Vakavien tietoturvaloukkauksien havainnointipalvelu"/>
    <s v="Havaro"/>
    <x v="4"/>
    <x v="5"/>
    <x v="1"/>
    <s v="Vain elinkeinotoimintaa harjoittaville"/>
    <m/>
    <m/>
    <x v="0"/>
    <x v="0"/>
    <x v="0"/>
    <s v=""/>
  </r>
  <r>
    <s v="Palvelut"/>
    <s v="PLupaus_Valvira_2021.xlsx"/>
    <x v="11"/>
    <x v="386"/>
    <s v="Valvira myöntää luvan sukusolujen ja alkioiden varastointiin ja hedelmöityshoidon antamiseen. Hedelmöityshoidoista annetun lain mukaan hedelmöityshoitoja antavilla terveydenhuollon toimintayksiköillä on oltava Valviran lupa sukusolujen ja alkioiden varastointiin ja hedelmöityshoidon antamiseen."/>
    <s v="Hedelmöityshoitolupa"/>
    <x v="0"/>
    <x v="3"/>
    <x v="8"/>
    <s v="Vain elinkeinotoimintaa harjoittaville"/>
    <m/>
    <m/>
    <x v="0"/>
    <x v="9"/>
    <x v="0"/>
    <s v=""/>
  </r>
  <r>
    <s v="Palvelut"/>
    <s v="PLupaus_Iinkunta_2020.xlsx"/>
    <x v="42"/>
    <x v="387"/>
    <s v="Elintarvike- ja terveydensuojelulain mukaiset ilmoitukset ja luvat"/>
    <s v="Mahdollista terveyshaittaa aiheuttavan toiminnan aloittamisilmoitus"/>
    <x v="1"/>
    <x v="2"/>
    <x v="0"/>
    <s v="Myös luonnollisille henkilöille"/>
    <s v="Valtakunnallinen digitaalinen menettely tulossa, aikataulu eri riipu kunnasta. Tulee käyttöön automaattisesti."/>
    <s v="Terveydensuojelulaki (763/1994)"/>
    <x v="1"/>
    <x v="7"/>
    <x v="6"/>
    <s v="Sosiaali- ja terveysministeriö"/>
  </r>
  <r>
    <s v="Palvelut"/>
    <s v="Traficom_Digipalvelulupaus_2021.XLSX"/>
    <x v="0"/>
    <x v="388"/>
    <s v="Palvelussa haetaan henkilöliikennelupaa, joka oikeuttaa ammattimaiseen henkilöiden kuljettamiseen linja-autolla. Lisäksi luvanhaltijat voivat palvelussa ilmoittaa lupaan liittyvistä muutoksista."/>
    <s v="Henkilöliikenneluvan hakeminen sekä lupaan liittyvistä muutoksista ilmoittaminen"/>
    <x v="0"/>
    <x v="2"/>
    <x v="0"/>
    <s v="Myös luonnollisille henkilöille"/>
    <s v="Yleinen taloudellinen tilanne"/>
    <m/>
    <x v="0"/>
    <x v="0"/>
    <x v="0"/>
    <s v=""/>
  </r>
  <r>
    <s v="Palvelut"/>
    <s v="Palvelulupaus2021_PV.XLSX"/>
    <x v="41"/>
    <x v="389"/>
    <s v="Työnantajan hakemus varata henkilöstöään kriittisiin töihin poikkeusoloissa"/>
    <s v="Henkilövaraushakemus"/>
    <x v="0"/>
    <x v="0"/>
    <x v="5"/>
    <s v="Vain elinkeinotoimintaa harjoittaville"/>
    <m/>
    <m/>
    <x v="0"/>
    <x v="23"/>
    <x v="0"/>
    <s v=""/>
  </r>
  <r>
    <s v="Palvelut"/>
    <s v="PLupaus_Iinkunta_2020.xlsx"/>
    <x v="42"/>
    <x v="387"/>
    <s v="Tupakan ja nikotiininesteiden myyntiluvat"/>
    <s v="Mahdollista terveyshaittaa aiheuttavan toiminnan aloittamisilmoitus"/>
    <x v="1"/>
    <x v="5"/>
    <x v="1"/>
    <s v="Vain elinkeinotoimintaa harjoittaville"/>
    <m/>
    <s v="Terveydensuojelulaki (763/1994)"/>
    <x v="1"/>
    <x v="7"/>
    <x v="6"/>
    <s v="Sosiaali- ja terveysministeriö"/>
  </r>
  <r>
    <s v="Palvelut"/>
    <s v="Plupaus_2021_Jyväskylän kaupunki_2021.xlsx"/>
    <x v="2"/>
    <x v="390"/>
    <s v="Ilmoitus toiminnasta, josta mahdollisesti koituu terveyshaittaa"/>
    <s v="Mahdollista terveyshaittaa aiheuttavan toiminnan aloittamisilmoitus"/>
    <x v="1"/>
    <x v="2"/>
    <x v="5"/>
    <s v="Myös luonnollisille henkilöille"/>
    <m/>
    <s v="Terveydensuojelulaki (763/1994)"/>
    <x v="1"/>
    <x v="2"/>
    <x v="1"/>
    <s v="Sosiaali- ja terveysministeriö"/>
  </r>
  <r>
    <s v="Palvelut"/>
    <s v="Plupaus_Mikkeli_2020.xlsx"/>
    <x v="13"/>
    <x v="391"/>
    <s v="Sähköisellä tunnistautumisella varustettu lomake, joka käsitellään kokonaan sähköisesti Fujitsun CaseM -järjestelmässä. Vastuu: Terveysvalvonta"/>
    <s v="Mahdollista terveyshaittaa aiheuttavan toiminnan aloittamisilmoitus"/>
    <x v="1"/>
    <x v="2"/>
    <x v="2"/>
    <s v="Myös luonnollisille henkilöille"/>
    <s v="VATI-kohdetietojärjestelmän kehittäjät eivät toteuta Suomi.fi kautta täytettävien sähköisten lomakeiden käyttöönottoa jo vuonna 2021."/>
    <s v="Terveydensuojelulaki (763/1994)"/>
    <x v="1"/>
    <x v="11"/>
    <x v="2"/>
    <s v="Sosiaali- ja terveysministeriö"/>
  </r>
  <r>
    <s v="Palvelut"/>
    <s v="Plupaus_2021_Oulun kaupunki.xlsx"/>
    <x v="14"/>
    <x v="392"/>
    <s v="Toiminnasta, josta voi aiheutua terveyshaittaa, on tehtävä terveydensuojelulain mukainen ilmoitus."/>
    <s v="Mahdollista terveyshaittaa aiheuttavan toiminnan aloittamisilmoitus"/>
    <x v="1"/>
    <x v="6"/>
    <x v="2"/>
    <s v="Vain elinkeinotoimintaa harjoittaville"/>
    <s v="Valtakunnallisessa Ilppa-palvelussa koekäytössä"/>
    <s v="Terveydensuojelulaki (763/1994)"/>
    <x v="1"/>
    <x v="7"/>
    <x v="1"/>
    <s v="Sosiaali- ja terveysministeriö"/>
  </r>
  <r>
    <s v="Palvelut"/>
    <s v="Plupaus_2021_Oulun kaupunki.xlsx"/>
    <x v="14"/>
    <x v="393"/>
    <s v="ampumaradat, eläinsuojat tms."/>
    <s v="Mahdollista terveyshaittaa aiheuttavan toiminnan aloittamisilmoitus"/>
    <x v="1"/>
    <x v="6"/>
    <x v="1"/>
    <s v="Myös luonnollisille henkilöille"/>
    <m/>
    <s v="Terveydensuojelulaki (763/1994)"/>
    <x v="1"/>
    <x v="7"/>
    <x v="1"/>
    <s v="Sosiaali- ja terveysministeriö"/>
  </r>
  <r>
    <s v="Palvelut"/>
    <s v="PLupaus_Porvoonkaupunki_2021.xlsx"/>
    <x v="7"/>
    <x v="394"/>
    <s v="Ympäristöön vaikuttavien toimintojen harjoittajilla on velvollisuus rekisteröidä toimintansa ympäristönsuojelun tietojärjestelmään."/>
    <s v="Mahdollista terveyshaittaa aiheuttavan toiminnan aloittamisilmoitus"/>
    <x v="1"/>
    <x v="2"/>
    <x v="0"/>
    <s v="Vain elinkeinotoimintaa harjoittaville"/>
    <s v="Mielellään digitalisoidaan, mutta ei ole resursseja itse viedä asiaa eteenpäin."/>
    <s v="Terveydensuojelulaki (763/1994)"/>
    <x v="1"/>
    <x v="3"/>
    <x v="2"/>
    <s v="Sosiaali- ja terveysministeriö"/>
  </r>
  <r>
    <s v="Palvelut"/>
    <s v="Plupaus_ARA_2021.xlsx"/>
    <x v="28"/>
    <x v="395"/>
    <s v="Avustuksen hakeminen hissin rakentamiseen"/>
    <s v="Hissiavustus"/>
    <x v="6"/>
    <x v="5"/>
    <x v="1"/>
    <s v="Vain elinkeinotoimintaa harjoittaville"/>
    <m/>
    <m/>
    <x v="0"/>
    <x v="21"/>
    <x v="0"/>
    <s v=""/>
  </r>
  <r>
    <s v="Palvelut"/>
    <s v="Plupaus_THL_2021.xlsx"/>
    <x v="25"/>
    <x v="396"/>
    <s v="HIV resistenssi-, integraasi- ja tropismimääritykset"/>
    <s v="HIV-mapa diagnostiikka"/>
    <x v="4"/>
    <x v="0"/>
    <x v="5"/>
    <m/>
    <s v="Toiminnalliset syyt. Asiointipalvelua ei voida kokonaisuudessaan digitalisoida fyysisistä näytteistä johtuen"/>
    <m/>
    <x v="0"/>
    <x v="9"/>
    <x v="0"/>
    <s v=""/>
  </r>
  <r>
    <s v="Palvelut"/>
    <s v="PLupaus_Digi- ja väestötietovirasto_2021.xlsx"/>
    <x v="32"/>
    <x v="397"/>
    <s v="Holhousasioiden rekisterin tietopalvelu"/>
    <s v="Holhousasioiden rekisteri"/>
    <x v="3"/>
    <x v="6"/>
    <x v="0"/>
    <s v="Vain elinkeinotoimintaa harjoittaville"/>
    <s v="Tietopalvelu digitalisoitu. Vain muutamia lupa-hakemuksia vuodessa, joille prosessi sähköpostitse."/>
    <m/>
    <x v="0"/>
    <x v="1"/>
    <x v="0"/>
    <s v=""/>
  </r>
  <r>
    <s v="Palvelut"/>
    <s v="Plupaus_THL_2021.xlsx"/>
    <x v="25"/>
    <x v="398"/>
    <s v="Ympäristöterveysyksikön laboratoriossa analysoidaan asiakkaiden toimittamia rakennusmateriaali-, pinta- ja ilmanäytteitä. Palvelu on tarjolla kaikille."/>
    <s v="Hometaloanalytiikka"/>
    <x v="4"/>
    <x v="2"/>
    <x v="0"/>
    <s v="Myös luonnollisille henkilöille"/>
    <s v="Toiminnalliset syyt. Asiointipalvelua ei voida kokonaisuudessaan digitalisoida fyysisistä näytteistä johtuen"/>
    <m/>
    <x v="0"/>
    <x v="9"/>
    <x v="0"/>
    <s v=""/>
  </r>
  <r>
    <s v="Palvelut"/>
    <s v="ASHA-#407866-v1-Plupaus_2021_Maanmittauslaitos_xlsx.XLSX"/>
    <x v="24"/>
    <x v="399"/>
    <s v="Luvan saanut sopimuskäyttäjä (isännöintitoimisto, pankki, kiinteistönvälitys tai vastaava) voi hakea tietoja HTJ:stä rajapintojen kautta."/>
    <s v="HTJ-tiedot rajapintoina (HTJ-lupa teknisen käyttöyhteyteen)"/>
    <x v="3"/>
    <x v="5"/>
    <x v="1"/>
    <s v="Vain elinkeinotoimintaa harjoittaville"/>
    <m/>
    <m/>
    <x v="0"/>
    <x v="18"/>
    <x v="0"/>
    <s v=""/>
  </r>
  <r>
    <s v="Palvelut"/>
    <s v="ASHA-#407866-v1-Plupaus_2021_Maanmittauslaitos_xlsx.XLSX"/>
    <x v="24"/>
    <x v="400"/>
    <s v="Huoneistotietojärjestelmässä ylläpidetään huoneiston omistajan yhteystietoja, ja niitä käytetään taloyhtiön viestintään ja esim. kokouskutsujen lähettämiseen. Lähtökohtaisesti yhteystietoina huoneistotietojärjestelmässä ovat VTJ/YTJ yhteystiedot, mutta omistajalla on oikeus ilmoittaa tästä poikkeava yhteystieto."/>
    <s v="Huoneiston omistajan yhteystietojen ylläpitäminen HTJ:ssä"/>
    <x v="1"/>
    <x v="2"/>
    <x v="0"/>
    <s v="Myös luonnollisille henkilöille"/>
    <m/>
    <m/>
    <x v="0"/>
    <x v="18"/>
    <x v="0"/>
    <s v=""/>
  </r>
  <r>
    <s v="Palvelut"/>
    <s v="ASHA-#407866-v1-Plupaus_2021_Maanmittauslaitos_xlsx.XLSX"/>
    <x v="24"/>
    <x v="401"/>
    <s v="Osakeluettelo (julkinen, yhtiön) ja osakehuoneistotuloste (laaja, suppea)."/>
    <s v="Huoneistotietojärjestelmän tulosteet"/>
    <x v="3"/>
    <x v="3"/>
    <x v="11"/>
    <s v="Myös luonnollisille henkilöille"/>
    <m/>
    <m/>
    <x v="0"/>
    <x v="18"/>
    <x v="0"/>
    <s v=""/>
  </r>
  <r>
    <s v="Palvelut"/>
    <s v="Plupaus_2021_Tukes.xlsx"/>
    <x v="10"/>
    <x v="402"/>
    <s v="Hyväksytyn liikkeen ilmoitus toiminnan aloituksesta, vastuuhenkilöstä ja toimintaan liittyvistä muutoksista"/>
    <s v="Hyväksytyn liikkeen toimintailmoitus"/>
    <x v="1"/>
    <x v="5"/>
    <x v="1"/>
    <s v="Vain elinkeinotoimintaa harjoittaville"/>
    <m/>
    <m/>
    <x v="0"/>
    <x v="8"/>
    <x v="0"/>
    <s v=""/>
  </r>
  <r>
    <s v="Palvelut"/>
    <s v="Traficom_Digipalvelulupaus_2021.XLSX"/>
    <x v="0"/>
    <x v="403"/>
    <s v="Ilmoitus viestintäverkkoihin liittyvästä häiriöstä"/>
    <s v="Häiriönhallintajärjestelmä"/>
    <x v="4"/>
    <x v="5"/>
    <x v="1"/>
    <s v="Vain elinkeinotoimintaa harjoittaville"/>
    <m/>
    <m/>
    <x v="0"/>
    <x v="0"/>
    <x v="0"/>
    <s v=""/>
  </r>
  <r>
    <s v="Palvelut"/>
    <s v="Plupaus_2021_Rovaniemi (1).xlsx"/>
    <x v="17"/>
    <x v="392"/>
    <s v="Rovakaaren ympäristöterveydenhuollon toiminta-alueella (Rovaniemi, Ranua, Pello, Ylitornio, Kolari)  sijaitsevasta toiminnasta tehtävä terveydensuojelulain 13 §:n mukainen ilmoitus terveydensuojeluviranomaiselle. Oma lomake mm. majoitustoiminnalle, oppilaitoksille, sos.alan huoneistoille, päiväkodeille, liikuntatiloille, uimahalleille, uimarannoille ja kauneushoitoloille."/>
    <s v="Mahdollista terveyshaittaa aiheuttavan toiminnan aloittamisilmoitus"/>
    <x v="1"/>
    <x v="1"/>
    <x v="1"/>
    <s v="Vain elinkeinotoimintaa harjoittaville"/>
    <m/>
    <s v="Terveydensuojelulaki (763/1994)"/>
    <x v="1"/>
    <x v="13"/>
    <x v="2"/>
    <s v="Sosiaali- ja terveysministeriö"/>
  </r>
  <r>
    <s v="Palvelut"/>
    <s v="Traficom_Digipalvelulupaus_2021.XLSX"/>
    <x v="0"/>
    <x v="404"/>
    <s v="Ilma-aluskiinnityksen uudistamista tai kuolettamista voi hakea se, jolla on alkuperäinen velkakirja tai velkakirjat hallussaan."/>
    <s v="Ilma-aluksen kiinnityksen kuolettaminen / Dödande av inteckningen av luftfartyg"/>
    <x v="4"/>
    <x v="0"/>
    <x v="0"/>
    <s v="Myös luonnollisille henkilöille"/>
    <s v="Yleinen taloudellinen tilanne"/>
    <m/>
    <x v="0"/>
    <x v="0"/>
    <x v="0"/>
    <s v=""/>
  </r>
  <r>
    <s v="Palvelut"/>
    <s v="Traficom_Digipalvelulupaus_2021.XLSX"/>
    <x v="0"/>
    <x v="405"/>
    <s v="Ilma-aluskiinnityksen uudistamista tai kuolettamista voi hakea se, jolla on alkuperäinen velkakirja tai velkakirjat hallussaan."/>
    <s v="Ilma-aluksen kiinnityksen uudistaminen / Förnyelse av inteckningen av luftfartyg"/>
    <x v="4"/>
    <x v="0"/>
    <x v="0"/>
    <s v="Myös luonnollisille henkilöille"/>
    <s v="Yleinen taloudellinen tilanne"/>
    <m/>
    <x v="0"/>
    <x v="0"/>
    <x v="0"/>
    <s v=""/>
  </r>
  <r>
    <s v="Palvelut"/>
    <s v="Traficom_Digipalvelulupaus_2021.XLSX"/>
    <x v="0"/>
    <x v="406"/>
    <s v="Voit tarkastaa omat tai julkiset ilma-alustiedot. Voit tehdä asiakirjatilauksen ilma-aluksen tiedoista."/>
    <s v="Ilma-aluksen rekisteritiedot"/>
    <x v="3"/>
    <x v="5"/>
    <x v="1"/>
    <s v="Myös luonnollisille henkilöille"/>
    <m/>
    <m/>
    <x v="0"/>
    <x v="0"/>
    <x v="0"/>
    <s v=""/>
  </r>
  <r>
    <s v="Palvelut"/>
    <s v="Traficom_Digipalvelulupaus_2021.XLSX"/>
    <x v="0"/>
    <x v="407"/>
    <s v="Ilma-aluksen omistaja voi hakea rekisteröintiä ilma-alukselle, joka täyttää ilmailulain asettamat rekisteröintiedellytykset. Ilma-aluksen tulee olla rekisteröity, jotta sitä voidaan käyttää ilmailuun. Rekisteröidyn ilma-aluksen omistajan vaihdoksesta on ilmoitettava 14 vuorokauden kuluessa Liikenne- ja viestintävirastoon."/>
    <s v="Ilma-aluksen rekisteröinti tai omistajan vaihdos"/>
    <x v="1"/>
    <x v="6"/>
    <x v="0"/>
    <s v="Myös luonnollisille henkilöille"/>
    <s v="Yleinen taloudellinen tilanne"/>
    <m/>
    <x v="0"/>
    <x v="0"/>
    <x v="0"/>
    <s v=""/>
  </r>
  <r>
    <s v="Palvelut"/>
    <s v="Traficom_Digipalvelulupaus_2021.XLSX"/>
    <x v="0"/>
    <x v="408"/>
    <s v="Kiinnitettyä ilma-alusta voidaan käyttää velan vakuutena. Kiinnitystä voi hakea ilma-aluksen omistaja tai velkoja. Jos hakijana on velkoja, vaaditaan omistajan kirjallinen suostumus kiinnitykseen."/>
    <s v="Ilma-aluskiinnityshakemus"/>
    <x v="4"/>
    <x v="0"/>
    <x v="0"/>
    <s v="Myös luonnollisille henkilöille"/>
    <s v="Palvelussa tarvitaan dokumentit alkuperäisinä."/>
    <m/>
    <x v="0"/>
    <x v="0"/>
    <x v="0"/>
    <s v=""/>
  </r>
  <r>
    <s v="Palvelut"/>
    <s v="Traficom_Digipalvelulupaus_2021.XLSX"/>
    <x v="0"/>
    <x v="409"/>
    <s v="Henkilöluvan myöntäminen"/>
    <s v="Ilmailulääkäriksi hakeminen ja hyväksyminen sekä hyväksynnän uusiminen"/>
    <x v="0"/>
    <x v="5"/>
    <x v="1"/>
    <s v="Myös luonnollisille henkilöille"/>
    <m/>
    <m/>
    <x v="0"/>
    <x v="0"/>
    <x v="0"/>
    <s v=""/>
  </r>
  <r>
    <s v="Palvelut"/>
    <s v="Traficom_Digipalvelulupaus_2021.XLSX"/>
    <x v="0"/>
    <x v="410"/>
    <s v="Tarvitset Traficomin myöntämän liikenneluvan, jos Suomeen sijoittunut yrityksesi haluaa harjoittaa kaupallista ilmakuljetusta"/>
    <s v="Ilmailun liikenneluvan hakeminen"/>
    <x v="0"/>
    <x v="0"/>
    <x v="0"/>
    <s v="Vain elinkeinotoimintaa harjoittaville"/>
    <s v="Yleinen taloudellinen tilanne"/>
    <m/>
    <x v="0"/>
    <x v="0"/>
    <x v="0"/>
    <s v=""/>
  </r>
  <r>
    <s v="Palvelut"/>
    <s v="Traficom_Digipalvelulupaus_2021.XLSX"/>
    <x v="0"/>
    <x v="411"/>
    <s v="Tarkastuslentäjän valtuutusta ja kielitaitotarkastajan valtuutusta ensimmäistä kertaa hakeville sekä kertauskoulutuksia valtuutusten ylläpitoon"/>
    <s v="Ilmailun tarkastuslentäjät ja kielitaitotarkastajat"/>
    <x v="0"/>
    <x v="0"/>
    <x v="0"/>
    <s v="Myös luonnollisille henkilöille"/>
    <s v="Yleinen taloudellinen tilanne"/>
    <m/>
    <x v="0"/>
    <x v="0"/>
    <x v="0"/>
    <s v=""/>
  </r>
  <r>
    <s v="Palvelut"/>
    <s v="Traficom_Digipalvelulupaus_2021.XLSX"/>
    <x v="0"/>
    <x v="412"/>
    <s v="Toimijan tulee hakea lupa ryhtyäkseen toimimaan luvanvaraisena toimijana"/>
    <s v="Ilmaliikennepalvelukoulutusorganisaation toimiluvan hyväksyntä sisältäen koulutusohjelmien ja/tai suunnitelmien hyväksynnän"/>
    <x v="0"/>
    <x v="0"/>
    <x v="0"/>
    <s v="Vain elinkeinotoimintaa harjoittaville"/>
    <s v="Yleinen taloudellinen tilanne"/>
    <m/>
    <x v="0"/>
    <x v="0"/>
    <x v="0"/>
    <s v=""/>
  </r>
  <r>
    <s v="Palvelut"/>
    <s v="Traficom_Digipalvelulupaus_2021.XLSX"/>
    <x v="0"/>
    <x v="413"/>
    <s v="Toimijan tulee hakea lupa muuttaa toimintaansa luvanvaraisena toimijana"/>
    <s v="Ilmaliikennepalvelukoulutusorganisaation toimiluvan, käsikirjan, suunnitelman tai koulutusohjelman muutos"/>
    <x v="0"/>
    <x v="0"/>
    <x v="0"/>
    <s v="Vain elinkeinotoimintaa harjoittaville"/>
    <s v="Yleinen taloudellinen tilanne"/>
    <m/>
    <x v="0"/>
    <x v="0"/>
    <x v="0"/>
    <s v=""/>
  </r>
  <r>
    <s v="Palvelut"/>
    <s v="Plupaus_2021_Kansaneläkelaitos.xlsx"/>
    <x v="4"/>
    <x v="414"/>
    <s v="Elinkeinonharjoittajia toimii mm. palveluntuottajina ja työnantajina Kelan kanssa henkilötunnuksella. Heillä on tarve hakea etuuksia, tehdä sopimuksia, ilmoittaa muutoksista ym."/>
    <s v="Ilman Y-tunnusta toimivien elinkeinonharjoittajien asiointi eri etuuksissa."/>
    <x v="6"/>
    <x v="2"/>
    <x v="0"/>
    <s v="Vain elinkeinotoimintaa harjoittaville"/>
    <m/>
    <m/>
    <x v="0"/>
    <x v="4"/>
    <x v="0"/>
    <s v=""/>
  </r>
  <r>
    <s v="Palvelut"/>
    <s v="Traficom_Digipalvelulupaus_2021.XLSX"/>
    <x v="0"/>
    <x v="415"/>
    <s v="Ilmoitus tietoturvaan liittyvästä haavoittuvuudesta tai uhasta. Tavoitetaso saavutetaan vuonna 2022. Myös luonnollisille henkilöille."/>
    <s v="Ilmoita haavoittuvuudesta"/>
    <x v="1"/>
    <x v="2"/>
    <x v="1"/>
    <m/>
    <s v="Digitalisointi 2022"/>
    <m/>
    <x v="0"/>
    <x v="0"/>
    <x v="0"/>
    <s v=""/>
  </r>
  <r>
    <s v="Palvelut"/>
    <s v="Traficom_Digipalvelulupaus_2021.XLSX"/>
    <x v="0"/>
    <x v="416"/>
    <s v="Ilmoitus luottamuspalvelun tietoturvaloukkauksista tai eheyden menetyksistä Liikenne- ja viestintävirasto Traficomin Kyberturvallisuuskeskukselle. Asiointipalvelun osalta ei ole kehittämistarvetta."/>
    <s v="Ilmoita luottamuspalvelun häiriö"/>
    <x v="1"/>
    <x v="2"/>
    <x v="1"/>
    <s v="Vain elinkeinotoimintaa harjoittaville"/>
    <m/>
    <m/>
    <x v="0"/>
    <x v="0"/>
    <x v="0"/>
    <s v=""/>
  </r>
  <r>
    <s v="Palvelut"/>
    <s v="Traficom_Digipalvelulupaus_2021.XLSX"/>
    <x v="0"/>
    <x v="417"/>
    <s v="Luottamuspalvelun tarjoajan ilmoitus muutoksista luottamuspalvelun tarjoamisessa.Asiointipalvelun osalta ei ole kehittämistarvetta."/>
    <s v="Ilmoita luottamuspalvelun muutos"/>
    <x v="1"/>
    <x v="2"/>
    <x v="1"/>
    <s v="Vain elinkeinotoimintaa harjoittaville"/>
    <m/>
    <m/>
    <x v="0"/>
    <x v="0"/>
    <x v="0"/>
    <s v=""/>
  </r>
  <r>
    <s v="Palvelut"/>
    <s v="Traficom_Digipalvelulupaus_2021.XLSX"/>
    <x v="0"/>
    <x v="418"/>
    <s v="Sidosryhmien toimittama tiedotettava tieto"/>
    <s v="Ilmoita TM- tiedotustarpeesta"/>
    <x v="1"/>
    <x v="3"/>
    <x v="0"/>
    <m/>
    <s v="Yleinen taloudellinen tilanne"/>
    <m/>
    <x v="0"/>
    <x v="0"/>
    <x v="0"/>
    <s v=""/>
  </r>
  <r>
    <s v="Palvelut"/>
    <s v="Traficom_Digipalvelulupaus_2021.XLSX"/>
    <x v="0"/>
    <x v="419"/>
    <s v="Sähköisen tunnistuspalvelun tarjoajan ilmoitus tunnistusvälinepalvelussa tapahtuneista muutoksista. Asiointipalvelun osalta ei ole kehittämistarvetta."/>
    <s v="Ilmoita tunnistusvälineen muutos"/>
    <x v="1"/>
    <x v="2"/>
    <x v="1"/>
    <s v="Vain elinkeinotoimintaa harjoittaville"/>
    <m/>
    <m/>
    <x v="0"/>
    <x v="0"/>
    <x v="0"/>
    <s v=""/>
  </r>
  <r>
    <s v="Palvelut"/>
    <s v="Traficom_Digipalvelulupaus_2021.XLSX"/>
    <x v="0"/>
    <x v="420"/>
    <s v="Palvelussa voit ilmoittaa tunnistusvälityspalvelun tai tunnistusvälineen häiriöstä. Asiointipalvelun osalta ei ole kehittämistarvetta."/>
    <s v="Ilmoita tunnistusvälineen tai -palvelun häiriöstä"/>
    <x v="1"/>
    <x v="2"/>
    <x v="1"/>
    <s v="Vain elinkeinotoimintaa harjoittaville"/>
    <m/>
    <m/>
    <x v="0"/>
    <x v="0"/>
    <x v="0"/>
    <s v=""/>
  </r>
  <r>
    <s v="Palvelut"/>
    <s v="Traficom_Digipalvelulupaus_2021.XLSX"/>
    <x v="0"/>
    <x v="421"/>
    <s v="Ilmoitus tunnistusvälityspalvelussa tapahtuneista muutoksista. Asiointipalvelun osalta ei ole kehittämistarvetta."/>
    <s v="Ilmoita tunnistusvälityspalvelu/-välistyspalvelun muutos"/>
    <x v="1"/>
    <x v="2"/>
    <x v="1"/>
    <s v="Vain elinkeinotoimintaa harjoittaville"/>
    <m/>
    <m/>
    <x v="0"/>
    <x v="0"/>
    <x v="0"/>
    <s v=""/>
  </r>
  <r>
    <s v="Palvelut"/>
    <s v="Traficom_Digipalvelulupaus_2021.XLSX"/>
    <x v="0"/>
    <x v="422"/>
    <s v="Luottamuspalvelun tarjoajan ilmoitus palvelun tarjoamisen aloittamisesta Liikenne- ja viestintävirasto Traficomin Kyberturvallisuuskeskukselle. Asiointipalvelun osalta ei ole kehittämistarvetta."/>
    <s v="Ilmoita uusi luottamuspalvelu"/>
    <x v="1"/>
    <x v="2"/>
    <x v="1"/>
    <s v="Vain elinkeinotoimintaa harjoittaville"/>
    <m/>
    <m/>
    <x v="0"/>
    <x v="0"/>
    <x v="0"/>
    <s v=""/>
  </r>
  <r>
    <s v="Palvelut"/>
    <s v="Traficom_Digipalvelulupaus_2021.XLSX"/>
    <x v="0"/>
    <x v="423"/>
    <s v="Sähköisen tunnistamisen välineen tarjoajan ilmoitus uudesta tunnistusvälineestä Liikenne- ja viestintävirasto Traficomin Kyberturvallisuuskeskukselle. Asiointipalvelun osalta ei ole kehittämistarvetta."/>
    <s v="Ilmoita uusi tunnistusväline"/>
    <x v="1"/>
    <x v="2"/>
    <x v="1"/>
    <s v="Vain elinkeinotoimintaa harjoittaville"/>
    <m/>
    <m/>
    <x v="0"/>
    <x v="0"/>
    <x v="0"/>
    <s v=""/>
  </r>
  <r>
    <s v="Palvelut"/>
    <s v="Traficom_Digipalvelulupaus_2021.XLSX"/>
    <x v="0"/>
    <x v="424"/>
    <s v="Tällä lomakkeella tunnistusvälityksen tarjoaja ilmoittaa uudesta tunnistusvälityspalvelusta ennen toiminnan aloittamista. Asiointipalvelun osalta ei ole kehittämistarvetta."/>
    <s v="Ilmoita uusi tunnistusvälityspalvelu"/>
    <x v="1"/>
    <x v="2"/>
    <x v="1"/>
    <s v="Vain elinkeinotoimintaa harjoittaville"/>
    <m/>
    <m/>
    <x v="0"/>
    <x v="0"/>
    <x v="0"/>
    <s v=""/>
  </r>
  <r>
    <s v="Palvelut"/>
    <s v="Traficom_Digipalvelulupaus_2021.XLSX"/>
    <x v="0"/>
    <x v="425"/>
    <s v="Väyläpäätösmenettelyyn liittyvä ilmoitus"/>
    <s v="Ilmoita vesiliikennemerkin ja valo-opasteen asettamisesta"/>
    <x v="1"/>
    <x v="3"/>
    <x v="0"/>
    <m/>
    <s v="Yleinen taloudellinen tilanne"/>
    <m/>
    <x v="0"/>
    <x v="0"/>
    <x v="0"/>
    <s v=""/>
  </r>
  <r>
    <s v="Palvelut"/>
    <s v="Traficom_Digipalvelulupaus_2021.XLSX"/>
    <x v="0"/>
    <x v="426"/>
    <s v="Ilmoitus vikaantuneesta turvalaitteesta merellä / sisävesillä"/>
    <s v="Ilmoita vikaantuneesta turvalaitteesta"/>
    <x v="1"/>
    <x v="3"/>
    <x v="0"/>
    <s v="Myös luonnollisille henkilöille"/>
    <s v="Yleinen taloudellinen tilanne"/>
    <m/>
    <x v="0"/>
    <x v="0"/>
    <x v="0"/>
    <s v=""/>
  </r>
  <r>
    <s v="Palvelut"/>
    <s v="Traficom_Digipalvelulupaus_2021.XLSX"/>
    <x v="0"/>
    <x v="427"/>
    <s v="Ilmoituksenvarainen koulutusorganisaatio (DTO) voi antaa koulutusta yksimoottorisilla lentokoneilla ja helikoptereilla"/>
    <s v="Ilmoittautuminen ilmailun ilmoituksenvaraiseksi koulutusorganisaatioksi (DTO)"/>
    <x v="1"/>
    <x v="0"/>
    <x v="0"/>
    <s v="Vain elinkeinotoimintaa harjoittaville"/>
    <s v="Yleinen taloudellinen tilanne"/>
    <m/>
    <x v="0"/>
    <x v="0"/>
    <x v="0"/>
    <s v=""/>
  </r>
  <r>
    <s v="Palvelut"/>
    <s v="Traficom_Digipalvelulupaus_2021.XLSX"/>
    <x v="0"/>
    <x v="428"/>
    <s v="Palvelussa tehdään ilmoitus, jonka nojalla ilmoittajalla on oikeus harjoittaa taksiliikennettä voimassaolevan tavara- tai henkilöliikenneluvan nojalla taikka tavaraliikennettä kokonaismassaltaan yli 2 000 mutta enintään 3 500 kiloisella ajoneuvolla tai ajoneuvoyhdistelmällä. Lisäksi palveluntarjoajat voivat palvelussa ilmoittaa ilmoitukseen liittyvistä muutoksista."/>
    <s v="Ilmoittautuminen taksi- ja/tai tavaraliikenteen harjoittajaksi. Ilmoitukseen liittyvistä muutoksista ilmoittaminen."/>
    <x v="1"/>
    <x v="2"/>
    <x v="0"/>
    <s v="Myös luonnollisille henkilöille"/>
    <s v="Yleinen taloudellinen tilanne"/>
    <m/>
    <x v="0"/>
    <x v="0"/>
    <x v="0"/>
    <s v=""/>
  </r>
  <r>
    <s v="Palvelut"/>
    <s v="Plupaus_2021_Turun kaupunki.xlsx"/>
    <x v="19"/>
    <x v="392"/>
    <s v="Toiminnasta, josta voi aiheutua terveyshaittaa, on tehtävä terveydensuojelulain mukainen ilmoitus."/>
    <s v="Mahdollista terveyshaittaa aiheuttavan toiminnan aloittamisilmoitus"/>
    <x v="1"/>
    <x v="6"/>
    <x v="1"/>
    <s v="Myös luonnollisille henkilöille"/>
    <s v="Ruokaviraston ilppa-Ympäristöterveydenhuollon sähköisen ilmoituspalvelun toimivuus"/>
    <s v="Terveydensuojelulaki (763/1994)"/>
    <x v="1"/>
    <x v="15"/>
    <x v="1"/>
    <s v="Sosiaali- ja terveysministeriö"/>
  </r>
  <r>
    <s v="Palvelut"/>
    <s v="Traficom_Digipalvelulupaus_2021.XLSX"/>
    <x v="0"/>
    <x v="429"/>
    <s v="Metro- ja raitioliikenteen harjoittamisesta ja liikenteen harjoittamiseen käytettävän rataverkon hallinnasta on tehtävä kirjallinen ilmoitus Traficomille viimeistään 3 kk ennen toiminnan aloittamista. Vapaamuotoisen ilmoituksen lisäksi toimijan tulee toimittaa Traficomiin turvallisuusjohtamisjärjestelmä."/>
    <s v="Ilmoitukset"/>
    <x v="1"/>
    <x v="3"/>
    <x v="0"/>
    <s v="Vain elinkeinotoimintaa harjoittaville"/>
    <s v="Yleinen taloudellinen tilanne"/>
    <m/>
    <x v="0"/>
    <x v="0"/>
    <x v="0"/>
    <s v=""/>
  </r>
  <r>
    <s v="Palvelut"/>
    <s v="PLupaus_Valvira_2021.xlsx"/>
    <x v="11"/>
    <x v="430"/>
    <s v="Suomen ja ulkomaiden välillä liikennettä harjoittavasta suomalaisesta laivasta tai lentokoneesta, jossa myydään alkoholijuomia matkustajille, on ennen myyntitoiminnan aloittamista tehtävä kirjallinen ilmoitus. Ilmoitus tehdään myös lentoasemalla verottomien tavaroiden myymälässä tapahtuvaan alkoholijuomien vähittäismyynnistä vain ulkomaille matkustaville mukaan otettavaksi ja anniskelusta ulkomaanliikenteeseen käytettävällä lentoasema-alueella, jonne vain matkustajat pääsevät lentolipun esittämällä."/>
    <s v="Ilmoitus alkoholijuomien myynnistä kansainvälisessä liikenteessä"/>
    <x v="1"/>
    <x v="0"/>
    <x v="4"/>
    <s v="Vain elinkeinotoimintaa harjoittaville"/>
    <m/>
    <m/>
    <x v="0"/>
    <x v="9"/>
    <x v="0"/>
    <s v=""/>
  </r>
  <r>
    <s v="Palvelut"/>
    <s v="Traficom_Digipalvelulupaus_2021.XLSX"/>
    <x v="0"/>
    <x v="431"/>
    <s v="Tietoa onnettomuuksista ja vaaratilanteista Traficomille turvallisuusvirastossa käytetään turvallisuustyön kehittämiseksi ja sen edistämiseksi."/>
    <s v="Ilmoitus aluksen käytön yhteydessä tapahtuneesta onnettomuudesta ja vaaratilanteesta"/>
    <x v="1"/>
    <x v="2"/>
    <x v="0"/>
    <s v="Myös luonnollisille henkilöille"/>
    <s v="Yleinen taloudellinen tilanne"/>
    <m/>
    <x v="0"/>
    <x v="0"/>
    <x v="0"/>
    <s v=""/>
  </r>
  <r>
    <s v="Palvelut"/>
    <s v="PLupaus_Vaasa_2021.xlsx"/>
    <x v="8"/>
    <x v="432"/>
    <s v="Ilmoitus terveyshaittariskin sisältävän toiminnan aloittamisesta"/>
    <s v="Mahdollista terveyshaittaa aiheuttavan toiminnan aloittamisilmoitus"/>
    <x v="1"/>
    <x v="5"/>
    <x v="1"/>
    <s v="Vain elinkeinotoimintaa harjoittaville"/>
    <m/>
    <s v="Terveydensuojelulaki (763/1994)"/>
    <x v="1"/>
    <x v="6"/>
    <x v="2"/>
    <s v="Sosiaali- ja terveysministeriö"/>
  </r>
  <r>
    <s v="Palvelut"/>
    <s v="Plupaus_Vantaa_2020.xlsx"/>
    <x v="43"/>
    <x v="433"/>
    <s v="Vantaan Ympäristöterveydenhuollon ilmoitukset, tiedoitukset ja hakemukset Oma Vantaa palvelussa"/>
    <s v="Mahdollista terveyshaittaa aiheuttavan toiminnan aloittamisilmoitus"/>
    <x v="1"/>
    <x v="1"/>
    <x v="8"/>
    <m/>
    <s v="Saavutettavuuden huomiointi kesken, ratkaisun tiekartta tekeillä"/>
    <s v="Terveydensuojelulaki (763/1994)"/>
    <x v="1"/>
    <x v="3"/>
    <x v="1"/>
    <s v="Sosiaali- ja terveysministeriö"/>
  </r>
  <r>
    <s v="Palvelut"/>
    <s v="PLupaus_Helsinginkaupunki_2021.xlsx"/>
    <x v="3"/>
    <x v="434"/>
    <s v="Erityisen häiritsevää melua tai tärinää aiheuttavasta tilapäisestä toiminnasta on tehtävä ilmoitus kaupungin ympäristöpalvelujen ympäristönsuojeluyksikköön."/>
    <s v="Meluilmoitus"/>
    <x v="1"/>
    <x v="5"/>
    <x v="1"/>
    <m/>
    <m/>
    <s v="Ympäristönsuojelulaki (527/2014)"/>
    <x v="1"/>
    <x v="3"/>
    <x v="1"/>
    <s v="Ympäristöministeriö"/>
  </r>
  <r>
    <s v="Palvelut"/>
    <s v="Plupaus_2021_Jyväskylän kaupunki_2021.xlsx"/>
    <x v="2"/>
    <x v="435"/>
    <s v="Ilmoitus melua tuottavasta toiminnasta"/>
    <s v="Meluilmoitus"/>
    <x v="1"/>
    <x v="5"/>
    <x v="1"/>
    <s v="Myös luonnollisille henkilöille"/>
    <m/>
    <s v="Ympäristönsuojelulaki (527/2014)"/>
    <x v="1"/>
    <x v="2"/>
    <x v="1"/>
    <s v="Ympäristöministeriö"/>
  </r>
  <r>
    <s v="Palvelut"/>
    <s v="Plupaus_Kuopio_2021.xlsx"/>
    <x v="12"/>
    <x v="436"/>
    <s v="Ilmoitus tehdään esimerkiksi isoista yleisötapahtumista ja rakennushankkeista."/>
    <s v="Meluilmoitus"/>
    <x v="1"/>
    <x v="5"/>
    <x v="1"/>
    <s v="Myös luonnollisille henkilöille"/>
    <m/>
    <s v="Ympäristönsuojelulaki (527/2014)"/>
    <x v="1"/>
    <x v="10"/>
    <x v="1"/>
    <s v="Ympäristöministeriö"/>
  </r>
  <r>
    <s v="Palvelut"/>
    <s v="Plupaus_2021_Lieksan kaupunki.xlsx"/>
    <x v="44"/>
    <x v="437"/>
    <m/>
    <s v="Meluilmoitus"/>
    <x v="1"/>
    <x v="5"/>
    <x v="1"/>
    <s v="Myös luonnollisille henkilöille"/>
    <m/>
    <s v="Ympäristönsuojelulaki (527/2014)"/>
    <x v="1"/>
    <x v="24"/>
    <x v="4"/>
    <s v="Ympäristöministeriö"/>
  </r>
  <r>
    <s v="Palvelut"/>
    <s v="Plupaus_Mikkeli_2020.xlsx"/>
    <x v="13"/>
    <x v="438"/>
    <s v="Käsitellään lupapiste.fi -palvelun kautta, johon käyttäjä tunnistautuu sähköisesti. Kokonaan sähköinen palveluprosessi. Vastuualue: Ympäristöpalvelut"/>
    <s v="Meluilmoitus"/>
    <x v="1"/>
    <x v="5"/>
    <x v="1"/>
    <s v="Myös luonnollisille henkilöille"/>
    <m/>
    <s v="Ympäristönsuojelulaki (527/2014)"/>
    <x v="1"/>
    <x v="11"/>
    <x v="2"/>
    <s v="Ympäristöministeriö"/>
  </r>
  <r>
    <s v="Palvelut"/>
    <s v="Plupaus_2021_Oulun kaupunki.xlsx"/>
    <x v="14"/>
    <x v="436"/>
    <s v="Melu- ja tärinäilmoitus tehdään esimerkiksi isoista yleisötapahtumista ja rakennushankkeista."/>
    <s v="Meluilmoitus"/>
    <x v="1"/>
    <x v="6"/>
    <x v="1"/>
    <s v="Myös luonnollisille henkilöille"/>
    <m/>
    <s v="Ympäristönsuojelulaki (527/2014)"/>
    <x v="1"/>
    <x v="7"/>
    <x v="1"/>
    <s v="Ympäristöministeriö"/>
  </r>
  <r>
    <s v="Palvelut"/>
    <s v="Traficom_Digipalvelulupaus_2021.XLSX"/>
    <x v="0"/>
    <x v="439"/>
    <s v="Ilma-aluksen käyttäjää, haltijaa tai edustajaa koskevien tietojen muutoksista on ilmoitettava 14 päivän kuluessa Liikenne- ja viestintävirastoon."/>
    <s v="Ilmoitus ilma-aluksen käyttäjästä/edustajasta/haltijasta (Ilma-alusrekisteriä varten)"/>
    <x v="1"/>
    <x v="0"/>
    <x v="0"/>
    <s v="Myös luonnollisille henkilöille"/>
    <s v="Yleinen taloudellinen tilanne"/>
    <m/>
    <x v="0"/>
    <x v="0"/>
    <x v="0"/>
    <s v=""/>
  </r>
  <r>
    <s v="Palvelut"/>
    <s v="Traficom_Digipalvelulupaus_2021.XLSX"/>
    <x v="0"/>
    <x v="440"/>
    <s v="Ilma-aluksen myyjä voi ilmoittaa viranomaiselle omistusoikeutensa päättymisestä sen varmistamiseksi, että hän vapautuu omistajan velvoitteista ilma-aluksen osalta."/>
    <s v="Ilmoitus ilma-aluksen myynnistä (ilma-alusrekisteriä varten)"/>
    <x v="1"/>
    <x v="0"/>
    <x v="0"/>
    <s v="Myös luonnollisille henkilöille"/>
    <s v="Yleinen taloudellinen tilanne"/>
    <m/>
    <x v="0"/>
    <x v="0"/>
    <x v="0"/>
    <s v=""/>
  </r>
  <r>
    <s v="Palvelut"/>
    <s v="Plupaus_Poliisihallitus_2021.xlsx"/>
    <x v="5"/>
    <x v="441"/>
    <m/>
    <s v="Ilmoitus ilotulitusnäytöksestä"/>
    <x v="1"/>
    <x v="3"/>
    <x v="1"/>
    <s v="Myös luonnollisille henkilöille"/>
    <m/>
    <m/>
    <x v="0"/>
    <x v="5"/>
    <x v="0"/>
    <s v=""/>
  </r>
  <r>
    <s v="Palvelut"/>
    <s v="Plupaus_2021_Tukes.xlsx"/>
    <x v="10"/>
    <x v="442"/>
    <s v="KS-tutkinnon järjestäjä ilmoittaa Tukesiin tutkinnon suorittaneet"/>
    <s v="Ilmoitus kasvinsuojelututkinnon suorittaneista"/>
    <x v="1"/>
    <x v="5"/>
    <x v="1"/>
    <s v="Myös luonnollisille henkilöille"/>
    <m/>
    <m/>
    <x v="0"/>
    <x v="8"/>
    <x v="0"/>
    <s v=""/>
  </r>
  <r>
    <s v="Palvelut"/>
    <s v="Plupaus_Säteilyturvakeskus_2021_xlsx.XLSX"/>
    <x v="23"/>
    <x v="443"/>
    <s v="Kuljetuksen suorittajan on ilmoitettava Säteilyturvakeskukselle (STUK) jokaisesta turvallisuuslupaa edellyttävästä korkea-aktiivisen umpilähteen kuljetuksesta ennen kuljetuksen suorittamista tai säteilylähteen saapumista Suomeen."/>
    <s v="Ilmoitus korkea-aktiivisen umpilähteen kuljetuksesta"/>
    <x v="1"/>
    <x v="5"/>
    <x v="1"/>
    <s v="Vain elinkeinotoimintaa harjoittaville"/>
    <m/>
    <m/>
    <x v="0"/>
    <x v="9"/>
    <x v="0"/>
    <s v=""/>
  </r>
  <r>
    <s v="Palvelut"/>
    <s v="Traficom_Digipalvelulupaus_2021.XLSX"/>
    <x v="0"/>
    <x v="444"/>
    <s v="Mikäli kuorma-autoa ei käytetä perävaunun vetämiseen, voi auton omistaja tai haltija ilmoittaa vetolaitteen käyttämättömyydestä."/>
    <s v="Ilmoitus kuorma-auton perävaunun vetolaitteen käyttöönotosta tai käyttämättömyydestä"/>
    <x v="1"/>
    <x v="5"/>
    <x v="1"/>
    <s v="Myös luonnollisille henkilöille"/>
    <m/>
    <m/>
    <x v="0"/>
    <x v="0"/>
    <x v="0"/>
    <s v=""/>
  </r>
  <r>
    <s v="Palvelut"/>
    <s v="Plupaus_2021_Tukes.xlsx"/>
    <x v="10"/>
    <x v="445"/>
    <s v="Ilmoitetaan laajamittaisen laitoksen toiminnan muutoksista"/>
    <s v="Ilmoitus laitoksen toiminnan lopettamisesta/keskeyttämisestä/muutoksista"/>
    <x v="1"/>
    <x v="2"/>
    <x v="4"/>
    <s v="Vain elinkeinotoimintaa harjoittaville"/>
    <s v="Henkilö- ja raharesurssit"/>
    <m/>
    <x v="0"/>
    <x v="8"/>
    <x v="0"/>
    <s v=""/>
  </r>
  <r>
    <s v="Palvelut"/>
    <s v="Traficom_Digipalvelulupaus_2021.XLSX"/>
    <x v="0"/>
    <x v="446"/>
    <s v="Tällä lomakkeella lentokelpoisuuden tarkastaja voi ilmoittaa sähköisesti tarkastuksesta ja lentokelpoisuuden jatkosta. Ilmoitus tulee tehdä 10 vuorokauden kuluessa  tarkastuksesta/jatkosta."/>
    <s v="Ilmoitus lentokelpoisuuden tarkastuksesta / jatkosta"/>
    <x v="1"/>
    <x v="2"/>
    <x v="0"/>
    <s v="Myös luonnollisille henkilöille"/>
    <s v="Yleinen taloudellinen tilanne"/>
    <m/>
    <x v="0"/>
    <x v="0"/>
    <x v="0"/>
    <s v=""/>
  </r>
  <r>
    <s v="Palvelut"/>
    <s v="Plupaus_2021_Tukes.xlsx"/>
    <x v="10"/>
    <x v="447"/>
    <s v="Ilmoitetaan maa- ja/tai biokaasulaitoksen käytön valvoja"/>
    <s v="Ilmoitus maa/biokaasun käytön valvojasta"/>
    <x v="1"/>
    <x v="2"/>
    <x v="8"/>
    <s v="Myös luonnollisille henkilöille"/>
    <s v="Henkilö- ja raharesurssit"/>
    <m/>
    <x v="0"/>
    <x v="8"/>
    <x v="0"/>
    <s v=""/>
  </r>
  <r>
    <s v="Palvelut"/>
    <s v="PLupaus_Porvoonkaupunki_2021.xlsx"/>
    <x v="7"/>
    <x v="436"/>
    <s v="Melu- ja tärinäilmoitus tehdään esimerkiksi isoista yleisötapahtumista ja rakennushankkeista."/>
    <s v="Meluilmoitus"/>
    <x v="1"/>
    <x v="5"/>
    <x v="1"/>
    <s v="Myös luonnollisille henkilöille"/>
    <m/>
    <s v="Ympäristönsuojelulaki (527/2014)"/>
    <x v="1"/>
    <x v="3"/>
    <x v="2"/>
    <s v="Ympäristöministeriö"/>
  </r>
  <r>
    <s v="Palvelut"/>
    <s v="PLupaus_Pyhäjärvi_2021.xlsx"/>
    <x v="15"/>
    <x v="436"/>
    <m/>
    <s v="Meluilmoitus"/>
    <x v="1"/>
    <x v="0"/>
    <x v="5"/>
    <s v="Myös luonnollisille henkilöille"/>
    <m/>
    <s v="Ympäristönsuojelulaki (527/2014)"/>
    <x v="1"/>
    <x v="7"/>
    <x v="3"/>
    <s v="Ympäristöministeriö"/>
  </r>
  <r>
    <s v="Palvelut"/>
    <s v="Plupaus_Rautalampi_2020.xlsx"/>
    <x v="45"/>
    <x v="448"/>
    <s v="Ysl 118 § mukainen ilmoitusmenettely"/>
    <s v="Meluilmoitus"/>
    <x v="1"/>
    <x v="0"/>
    <x v="2"/>
    <s v="Myös luonnollisille henkilöille"/>
    <m/>
    <s v="Ympäristönsuojelulaki (527/2014)"/>
    <x v="1"/>
    <x v="10"/>
    <x v="3"/>
    <s v="Ympäristöministeriö"/>
  </r>
  <r>
    <s v="Palvelut"/>
    <s v="PLupaus_Valvira_2021.xlsx"/>
    <x v="11"/>
    <x v="449"/>
    <s v="Ilmoitus potilas- ja asiakastietojen käsittelyyn tarkoitetun tietojärjestelmän aiheuttamasta merkittävästä poikkeamasta"/>
    <s v="Ilmoitus potilas- ja asiakastietojen käsittelyyn tarkoitetun tietojärjestelmän poikkeamasta"/>
    <x v="1"/>
    <x v="2"/>
    <x v="5"/>
    <s v="Vain elinkeinotoimintaa harjoittaville"/>
    <m/>
    <m/>
    <x v="0"/>
    <x v="9"/>
    <x v="0"/>
    <s v=""/>
  </r>
  <r>
    <s v="Palvelut"/>
    <s v="Traficom_Digipalvelulupaus_2021.XLSX"/>
    <x v="0"/>
    <x v="450"/>
    <s v="Palvelussa voi ilmoittaa havaitsemastaan radiohäiriöstä. Asiointipalvelun osalta ei ole kehittämistarvetta."/>
    <s v="Ilmoitus radiohäiriöstä"/>
    <x v="1"/>
    <x v="2"/>
    <x v="1"/>
    <s v="Myös luonnollisille henkilöille"/>
    <m/>
    <m/>
    <x v="0"/>
    <x v="0"/>
    <x v="0"/>
    <s v=""/>
  </r>
  <r>
    <s v="Palvelut"/>
    <s v="Plupaus_Poliisihallitus_2021.xlsx"/>
    <x v="5"/>
    <x v="451"/>
    <m/>
    <s v="Ilmoitus räjäytystyöstä"/>
    <x v="1"/>
    <x v="3"/>
    <x v="1"/>
    <s v="Myös luonnollisille henkilöille"/>
    <m/>
    <m/>
    <x v="0"/>
    <x v="5"/>
    <x v="0"/>
    <s v=""/>
  </r>
  <r>
    <s v="Palvelut"/>
    <s v="Plupaus_2021_Turun kaupunki.xlsx"/>
    <x v="19"/>
    <x v="436"/>
    <s v="Erityisen häiritsevää melua koskeva ilmoitus"/>
    <s v="Meluilmoitus"/>
    <x v="1"/>
    <x v="2"/>
    <x v="10"/>
    <s v="Myös luonnollisille henkilöille"/>
    <m/>
    <s v="Ympäristönsuojelulaki (527/2014)"/>
    <x v="1"/>
    <x v="15"/>
    <x v="1"/>
    <s v="Ympäristöministeriö"/>
  </r>
  <r>
    <s v="Palvelut"/>
    <s v="Traficom_Digipalvelulupaus_2021.XLSX"/>
    <x v="0"/>
    <x v="452"/>
    <s v="Yksityishenkilön, yrityksen tai organisaation ilmoitus tietoturvaloukkauksesta. Tavoitetaso saavutetaan vuonna 2022. Myös luonnollisille henkilöille."/>
    <s v="Ilmoitus tietoturvaloukkauksesta"/>
    <x v="1"/>
    <x v="2"/>
    <x v="1"/>
    <m/>
    <s v="Digitalisointi 2022"/>
    <m/>
    <x v="0"/>
    <x v="0"/>
    <x v="0"/>
    <s v=""/>
  </r>
  <r>
    <s v="Palvelut"/>
    <s v="Plupaus_2021_Ylöjärven kaupunki.xlsx"/>
    <x v="22"/>
    <x v="436"/>
    <s v="Ilmoitus melusta ja tärinästä hoidetaan kokonaisuudessaan Lupapiste -palvelussa tai erillisellä lomakkeella.&quot;&quot;"/>
    <s v="Meluilmoitus"/>
    <x v="1"/>
    <x v="7"/>
    <x v="1"/>
    <s v="Myös luonnollisille henkilöille"/>
    <m/>
    <s v="Ympäristönsuojelulaki (527/2014)"/>
    <x v="1"/>
    <x v="17"/>
    <x v="5"/>
    <s v="Ympäristöministeriö"/>
  </r>
  <r>
    <s v="Palvelut"/>
    <s v="Plupaus_2021_Oulun kaupunki.xlsx"/>
    <x v="14"/>
    <x v="453"/>
    <m/>
    <s v="Moottorikelkkareitin perustamishakemus"/>
    <x v="1"/>
    <x v="3"/>
    <x v="5"/>
    <m/>
    <m/>
    <s v="Maastoliikennelaki (1710/1995)"/>
    <x v="1"/>
    <x v="7"/>
    <x v="1"/>
    <s v="Ympäristöministeriö"/>
  </r>
  <r>
    <s v="Palvelut"/>
    <s v="Plupaus_2021_Rovaniemi (1).xlsx"/>
    <x v="17"/>
    <x v="454"/>
    <s v="Palautejärjestelmä, jota voidaan käyttää kaupungin omistamissa konserniyhtiöissä."/>
    <s v="Palautepalvelu"/>
    <x v="1"/>
    <x v="5"/>
    <x v="1"/>
    <s v="Myös luonnollisille henkilöille"/>
    <m/>
    <m/>
    <x v="1"/>
    <x v="13"/>
    <x v="2"/>
    <s v=""/>
  </r>
  <r>
    <s v="Palvelut"/>
    <s v="Plupaus_2021_Tukes.xlsx"/>
    <x v="10"/>
    <x v="455"/>
    <m/>
    <s v="Ilmoitus tuholaistorjujan tutkinnosta tai yritystoiminnasta"/>
    <x v="1"/>
    <x v="2"/>
    <x v="5"/>
    <s v="Myös luonnollisille henkilöille"/>
    <s v="Henkilö- ja raharesurssit"/>
    <m/>
    <x v="0"/>
    <x v="8"/>
    <x v="0"/>
    <s v=""/>
  </r>
  <r>
    <s v="Palvelut"/>
    <s v="Plupaus_2021_Tukes.xlsx"/>
    <x v="10"/>
    <x v="456"/>
    <m/>
    <s v="Ilmoitus vaarallisesta tai  puutteellisesta tuotteesta tai palvelusta"/>
    <x v="1"/>
    <x v="2"/>
    <x v="0"/>
    <s v="Myös luonnollisille henkilöille"/>
    <s v="Henkilö- ja raharesurssit"/>
    <m/>
    <x v="0"/>
    <x v="8"/>
    <x v="0"/>
    <s v=""/>
  </r>
  <r>
    <s v="Palvelut"/>
    <s v="Plupaus_Kuopio_2021.xlsx"/>
    <x v="12"/>
    <x v="457"/>
    <s v="Voit antaa palautetta kaupungille."/>
    <s v="Palautteen antaminen kaupungille"/>
    <x v="1"/>
    <x v="5"/>
    <x v="1"/>
    <s v="Myös luonnollisille henkilöille"/>
    <m/>
    <m/>
    <x v="1"/>
    <x v="10"/>
    <x v="1"/>
    <s v=""/>
  </r>
  <r>
    <s v="Palvelut"/>
    <s v="PLupaus_Porvoonkaupunki_2021.xlsx"/>
    <x v="7"/>
    <x v="458"/>
    <s v="Oikaisuvaatimus pysäköintivirhemaksuun sekä pysäköintiluvat yrityksille, viranomaisille ja asukkaille"/>
    <s v="Pysäköintivirhemaksun oikaisuvaatimus"/>
    <x v="1"/>
    <x v="5"/>
    <x v="1"/>
    <s v="Myös luonnollisille henkilöille"/>
    <m/>
    <s v="Laki pysäköinninvalvonnasta (727/2011)"/>
    <x v="1"/>
    <x v="3"/>
    <x v="2"/>
    <s v="Sisäministeriö"/>
  </r>
  <r>
    <s v="Palvelut"/>
    <s v="PLupaus_Helsinginkaupunki_2021.xlsx"/>
    <x v="3"/>
    <x v="459"/>
    <s v="Jätevesien kiinteistökohtaisen käsittelyjärjestelmän on täytettävä ympäristönsuojelulaissa annetut puhdistustehovaatimukset."/>
    <s v="Rakennuslupa"/>
    <x v="1"/>
    <x v="2"/>
    <x v="1"/>
    <m/>
    <s v="Pieni volyymi"/>
    <s v="Maankäyttö- ja rakennuslaki (132/1999)"/>
    <x v="1"/>
    <x v="3"/>
    <x v="1"/>
    <s v="Ympäristöministeriö"/>
  </r>
  <r>
    <s v="Palvelut"/>
    <s v="Plupaus_Poliisihallitus_2021.xlsx"/>
    <x v="5"/>
    <x v="460"/>
    <m/>
    <s v="Ilmoitus yleisestä kokouksesta"/>
    <x v="1"/>
    <x v="3"/>
    <x v="1"/>
    <s v="Myös luonnollisille henkilöille"/>
    <m/>
    <m/>
    <x v="0"/>
    <x v="5"/>
    <x v="0"/>
    <s v=""/>
  </r>
  <r>
    <s v="Palvelut"/>
    <s v="Plupaus_Poliisihallitus_2021.xlsx"/>
    <x v="5"/>
    <x v="461"/>
    <m/>
    <s v="Ilmoitus yleisötilaisuuden järjestämisestä"/>
    <x v="1"/>
    <x v="3"/>
    <x v="1"/>
    <s v="Myös luonnollisille henkilöille"/>
    <m/>
    <m/>
    <x v="0"/>
    <x v="5"/>
    <x v="0"/>
    <s v=""/>
  </r>
  <r>
    <s v="Palvelut"/>
    <s v="PLupaus_Helsinginkaupunki_2021.xlsx"/>
    <x v="3"/>
    <x v="462"/>
    <m/>
    <s v="Rakennuslupa"/>
    <x v="1"/>
    <x v="2"/>
    <x v="1"/>
    <m/>
    <m/>
    <s v="Maankäyttö- ja rakennuslaki (132/1999)"/>
    <x v="1"/>
    <x v="3"/>
    <x v="1"/>
    <s v="Ympäristöministeriö"/>
  </r>
  <r>
    <s v="Palvelut"/>
    <s v="PLupaus_Helsinginkaupunki_2021.xlsx"/>
    <x v="3"/>
    <x v="463"/>
    <s v="Tonttikorkeusilmoitus on osa rakennuslupaan tarvittavaa kartta-aineistoa. Ilmoituksessa annetaan pihamaan korkeusasemat suhteessa katukorkeuksiin ja naapurikiinteistöihin."/>
    <s v="Rakennuslupa"/>
    <x v="1"/>
    <x v="2"/>
    <x v="1"/>
    <m/>
    <m/>
    <s v="Maankäyttö- ja rakennuslaki (132/1999)"/>
    <x v="1"/>
    <x v="3"/>
    <x v="1"/>
    <s v="Ympäristöministeriö"/>
  </r>
  <r>
    <s v="Palvelut"/>
    <s v="PLupaus_Helsinginkaupunki_2021.xlsx"/>
    <x v="3"/>
    <x v="464"/>
    <s v="Rakennushankkeeseen ryhtyvän tulee sopia kaupungin rakennusvalvonnan kanssa aloituskokouksen ajankohdasta, jos rakennusluvassa on edellytetty kokouksen pitämistä. Kokous pitää kutsua koolle ennen rakennustyön aloittamista. Kaikesta muusta luvanvaraisesta rakennustyöstä tai toimenpiteestä on ennen sen aloittamista tehtävä aloittamisilmoitus Helsingin rakennusvalvontaan, jos aloituskokousta ei tule kutsua koolle."/>
    <s v="Rakennuslupa"/>
    <x v="1"/>
    <x v="4"/>
    <x v="1"/>
    <m/>
    <m/>
    <s v="Maankäyttö- ja rakennuslaki (132/1999)"/>
    <x v="1"/>
    <x v="3"/>
    <x v="1"/>
    <s v="Ympäristöministeriö"/>
  </r>
  <r>
    <s v="Palvelut"/>
    <s v="Plupaus_Kuopio_2021.xlsx"/>
    <x v="12"/>
    <x v="465"/>
    <s v="Rasitetoimituksessa käsitellään kiinteistörasitteita eli maahan kohdistuvia oikeuksia."/>
    <s v="Rakennusrasite"/>
    <x v="1"/>
    <x v="5"/>
    <x v="1"/>
    <s v="Myös luonnollisille henkilöille"/>
    <m/>
    <s v="Maankäyttö- ja rakennuslaki (132/1999)"/>
    <x v="1"/>
    <x v="10"/>
    <x v="1"/>
    <s v="Ympäristöministeriö"/>
  </r>
  <r>
    <s v="Palvelut"/>
    <s v="Plupaus_2021_Ylöjärven kaupunki.xlsx"/>
    <x v="22"/>
    <x v="466"/>
    <s v="Toimenpideilmoitusprosessi suoritetaan kokonaisuudessaan Lupapiste -palvelussa&quot;&quot;"/>
    <s v="Rakentamisen toimenpidelupa"/>
    <x v="1"/>
    <x v="7"/>
    <x v="1"/>
    <s v="Myös luonnollisille henkilöille"/>
    <m/>
    <s v="Maankäyttö- ja rakennuslaki (132/1999)"/>
    <x v="1"/>
    <x v="17"/>
    <x v="5"/>
    <s v="Ympäristöministeriö"/>
  </r>
  <r>
    <s v="Palvelut"/>
    <s v="Plupaus_2021_Oulun kaupunki.xlsx"/>
    <x v="14"/>
    <x v="467"/>
    <s v="Ympäristöön vaikuttavien toimintojen harjoittajilla on velvollisuus rekisteröidä toimintansa ympäristönsuojelun tietojärjestelmään., pesulat, huoltoasemat tms."/>
    <s v="Rekisteröinti-ilmoitus ympäristöön vaikuttavan toiminnan aloittamisesta"/>
    <x v="1"/>
    <x v="6"/>
    <x v="1"/>
    <s v="Myös luonnollisille henkilöille"/>
    <m/>
    <s v="Ympäristönsuojelulaki (527/2014)"/>
    <x v="1"/>
    <x v="7"/>
    <x v="1"/>
    <s v="Ympäristöministeriö"/>
  </r>
  <r>
    <s v="Palvelut"/>
    <s v="PLupaus_Pyhäjärvi_2021.xlsx"/>
    <x v="15"/>
    <x v="468"/>
    <m/>
    <s v="Rekisteröinti-ilmoitus ympäristöön vaikuttavan toiminnan aloittamisesta"/>
    <x v="1"/>
    <x v="0"/>
    <x v="5"/>
    <m/>
    <m/>
    <s v="Ympäristönsuojelulaki (527/2014)"/>
    <x v="1"/>
    <x v="7"/>
    <x v="3"/>
    <s v="Ympäristöministeriö"/>
  </r>
  <r>
    <s v="Palvelut"/>
    <s v="PLupaus_Helsinginkaupunki_2021.xlsx"/>
    <x v="3"/>
    <x v="469"/>
    <s v="Rotan ja muiden tuhoeläinten hävittäminen kuuluu kiinteistön omistajan tai haltijan vastuulle. Ympäristöterveysyksikön tehtävä on tarvittaessa arvioida voiko rottien esiintymisestä aiheutua terveyshaittaa."/>
    <s v="Rottahavainnoista ilmoittaminen"/>
    <x v="1"/>
    <x v="3"/>
    <x v="1"/>
    <s v="Myös luonnollisille henkilöille"/>
    <m/>
    <s v="Terveydensuojelulaki (763/1994)"/>
    <x v="1"/>
    <x v="3"/>
    <x v="1"/>
    <s v="Sosiaali- ja terveysministeriö"/>
  </r>
  <r>
    <s v="Palvelut"/>
    <s v="PLupaus_Helsinginkaupunki_2021.xlsx"/>
    <x v="3"/>
    <x v="470"/>
    <s v="Mikäli olet syönyt helsinkiläisessä elintarvikehuoneistossa tai ostanut elintarvikkeita Helsingistä ja epäilet sairastuneesi ruokamyrkytykseen ruokailun jälkeen voit ilmoittaa ruokamyrkytyksestäsi kaupunkiympäristön toimialan elintarviketurvallisuusyksikköön, joka vastaa ruokamyrkytysten selvitystyöstä."/>
    <s v="Ruokamyrkytysepäilyilmoitus"/>
    <x v="1"/>
    <x v="2"/>
    <x v="1"/>
    <m/>
    <m/>
    <s v="Elintarvikelaki (23/2006)"/>
    <x v="1"/>
    <x v="3"/>
    <x v="1"/>
    <s v="Maa- ja metsätalousministeriö"/>
  </r>
  <r>
    <s v="Palvelut"/>
    <s v="Plupaus_Kuopio_2021.xlsx"/>
    <x v="12"/>
    <x v="471"/>
    <s v="Elintarvikealan toimijan tulee ilmoittaa käsittelemäänsä elintarvikkeeseen liittyvästä ruokamyrkytysepäilystä elintarvikevalvontaviranomaiselle."/>
    <s v="Ruokamyrkytysepäilyilmoitus"/>
    <x v="1"/>
    <x v="5"/>
    <x v="1"/>
    <s v="Myös luonnollisille henkilöille"/>
    <m/>
    <s v="Elintarvikelaki (23/2006)"/>
    <x v="1"/>
    <x v="10"/>
    <x v="1"/>
    <s v="Maa- ja metsätalousministeriö"/>
  </r>
  <r>
    <s v="Palvelut"/>
    <s v="PLupaus_Porvoonkaupunki_2021.xlsx"/>
    <x v="7"/>
    <x v="472"/>
    <s v="Sairastunut tai elintarvikkeet myynyt/tarjoillut yritys voivat tehdä sähköisen ilmoituksen epäillystä ruokamyrkytysepidemiasta"/>
    <s v="Ruokamyrkytysepäilyilmoitus"/>
    <x v="1"/>
    <x v="2"/>
    <x v="0"/>
    <s v="Myös luonnollisille henkilöille"/>
    <s v="Tietoturva nykyisessä järjestelmässä puutteellinen, minkä vuoksi kaikkia tietoja ei voida ilmoittaa sähköisesti. Digitalisoinnin kehittäminen valtion tietojärjestelmässä on riippuvainen valtion panostuksista. On mukana kehityslistalla, prioriteetti ei kovin korkea."/>
    <s v="Elintarvikelaki (23/2006)"/>
    <x v="1"/>
    <x v="3"/>
    <x v="2"/>
    <s v="Maa- ja metsätalousministeriö"/>
  </r>
  <r>
    <s v="Palvelut"/>
    <s v="Plupaus_2021_Rovaniemi (1).xlsx"/>
    <x v="17"/>
    <x v="473"/>
    <s v="Elintarvikealan toimijan on lakisääteisesti ilmoitettava elintarvikevalvontaviranomaiselle välittömästi valmistamansa tai käsittelemänsä elintarvikkeen aiheuttamasta ruokamyrkytyksestä tai sille tulleesta ruokamyrkytysepäilystä. Yksityishenkilö voi tehdä ilmoituksen, jos  epäilee saaneensa ruokamyrkytyksen.  Rovaniemen, Ranuan, Pellon, Ylitornion ja Kolarin alueella ilmoitus tehdään Rovakaaren ympäristöterveydenhuoltoon."/>
    <s v="Ruokamyrkytysepäilyilmoitus"/>
    <x v="1"/>
    <x v="2"/>
    <x v="0"/>
    <s v="Myös luonnollisille henkilöille"/>
    <s v="ei tietoa siirtyykö ja milloin asioinnin aloitus siirtyy valtakunnalliseen ympäristöterveydenhuollon sähköiseen ilmoituspalveluun ILPPAan (Ruokavirasto).  ilppa.fi"/>
    <s v="Elintarvikelaki (23/2006)"/>
    <x v="1"/>
    <x v="13"/>
    <x v="2"/>
    <s v="Maa- ja metsätalousministeriö"/>
  </r>
  <r>
    <s v="Palvelut"/>
    <s v="Plupaus_2021_Turun kaupunki.xlsx"/>
    <x v="19"/>
    <x v="474"/>
    <s v="Elintarvikkeiden maahantuonti muista EU-maista."/>
    <s v="Sisämarkkinavalvonta"/>
    <x v="1"/>
    <x v="6"/>
    <x v="1"/>
    <s v="Myös luonnollisille henkilöille"/>
    <s v="Ruokaviraston ilppa-Ympäristöterveydenhuollon sähköisen ilmoituspalvelun toimivuus"/>
    <s v="Elintarvikelaki (297/2021)"/>
    <x v="1"/>
    <x v="15"/>
    <x v="1"/>
    <s v="Maa- ja metsätalousministeriö"/>
  </r>
  <r>
    <s v="Palvelut"/>
    <s v="Plupaus_2021_Huittisten kaupunki.xlsx"/>
    <x v="20"/>
    <x v="475"/>
    <s v="Hakemus palvelusetelituottajaksi sivistys- ja perusturvapalvelukeskuksiin"/>
    <s v="Sosiaalialan palvelun tuottamisilmoitus"/>
    <x v="1"/>
    <x v="0"/>
    <x v="5"/>
    <s v="Vain elinkeinotoimintaa harjoittaville"/>
    <m/>
    <s v="Laki sosiaali- ja terveydenhuollon palvelusetelistä (569/2009)"/>
    <x v="1"/>
    <x v="16"/>
    <x v="4"/>
    <s v="Sosiaali- ja terveysministeriö"/>
  </r>
  <r>
    <s v="Palvelut"/>
    <s v="Plupaus_2021_Pielaveden kunta.xlsx"/>
    <x v="46"/>
    <x v="476"/>
    <s v="Kunnan perusturvalautakuntaan tehtävä ilmoitus kotihoidon tukipalvelujen järjestämisestä. Tukipalveluita ovat esimerkiksi ateriapalvelut, siivous, sauna- ja kylvetyspalvelut tai turvapuhelinpalvelut. Niitä voidaan järjestää myös erikseen, ilman muuta kotipalvelua. Ilmoitus tehdään siihen kuntaan, missä palvelua annetaan."/>
    <s v="Sosiaalialan palvelun tuottamisilmoitus"/>
    <x v="1"/>
    <x v="0"/>
    <x v="0"/>
    <s v="Vain elinkeinotoimintaa harjoittaville"/>
    <s v="Aluehallintoviraston lomake, joka kiertää kuntaan"/>
    <s v="Laki sosiaali- ja terveydenhuollon palvelusetelistä (569/2009)"/>
    <x v="1"/>
    <x v="10"/>
    <x v="3"/>
    <s v="Sosiaali- ja terveysministeriö"/>
  </r>
  <r>
    <s v="Palvelut"/>
    <s v="Plupaus_2021_Pielaveden kunta.xlsx"/>
    <x v="46"/>
    <x v="477"/>
    <s v="Yksityistä varhaiskasvatuspalvelua tuottavan tulee tehdä kuntaan kirjallinen ilmoitus toiminnan aloittamisesta, muuttamisesta tai lopettamisesta."/>
    <s v="Sosiaalialan palvelun tuottamisilmoitus"/>
    <x v="1"/>
    <x v="0"/>
    <x v="0"/>
    <s v="Vain elinkeinotoimintaa harjoittaville"/>
    <s v="Aluehallintoviraston lomake, joka kiertää kuntaan"/>
    <s v="Laki sosiaali- ja terveydenhuollon palvelusetelistä (569/2009)"/>
    <x v="1"/>
    <x v="10"/>
    <x v="3"/>
    <s v="Sosiaali- ja terveysministeriö"/>
  </r>
  <r>
    <s v="Palvelut"/>
    <s v="PLupaus_Vaasa_2021.xlsx"/>
    <x v="8"/>
    <x v="478"/>
    <s v="Ilmoitus laitoksen käyttöönotosta"/>
    <s v="Sosiaalialan palvelun tuottamisilmoitus"/>
    <x v="1"/>
    <x v="5"/>
    <x v="1"/>
    <s v="Vain elinkeinotoimintaa harjoittaville"/>
    <m/>
    <s v="Laki sosiaali- ja terveydenhuollon palvelusetelistä (569/2009)"/>
    <x v="1"/>
    <x v="6"/>
    <x v="2"/>
    <s v="Sosiaali- ja terveysministeriö"/>
  </r>
  <r>
    <s v="Palvelut"/>
    <s v="Plupaus_ALAVUS_2020.xlsx"/>
    <x v="9"/>
    <x v="479"/>
    <s v="Toimija selvittää yli 500 henkilöä käsittävän yleisötilaisuuden järjestelyt."/>
    <s v="Tapahtumailmoitus"/>
    <x v="1"/>
    <x v="0"/>
    <x v="2"/>
    <m/>
    <m/>
    <m/>
    <x v="1"/>
    <x v="7"/>
    <x v="3"/>
    <s v=""/>
  </r>
  <r>
    <s v="Palvelut"/>
    <s v="PLupaus_Helsinginkaupunki_2021.xlsx"/>
    <x v="3"/>
    <x v="480"/>
    <s v="Tarvitset luvan tapahtuman järjestämiseen kadulla, torilla tai puistossa, jos tapahtuma rajoittaa alueen yleistä käyttöä."/>
    <s v="Tapahtumailmoitus"/>
    <x v="1"/>
    <x v="5"/>
    <x v="1"/>
    <m/>
    <m/>
    <m/>
    <x v="1"/>
    <x v="3"/>
    <x v="1"/>
    <s v=""/>
  </r>
  <r>
    <s v="Palvelut"/>
    <s v="Plupaus_2021_Jyväskylän kaupunki_2021.xlsx"/>
    <x v="2"/>
    <x v="481"/>
    <s v="Lupa alueella järjestettävälle tapahtumalle"/>
    <s v="Tapahtumailmoitus"/>
    <x v="1"/>
    <x v="5"/>
    <x v="1"/>
    <s v="Myös luonnollisille henkilöille"/>
    <m/>
    <m/>
    <x v="1"/>
    <x v="2"/>
    <x v="1"/>
    <s v=""/>
  </r>
  <r>
    <s v="Palvelut"/>
    <s v="Plupaus_Lahden kaupunki_2020.xlsx"/>
    <x v="47"/>
    <x v="482"/>
    <s v="Tapahtumapaikan varaaminen sekä tapahtuman järjestämiseen liittyvien lupien sähköinen hakeminen."/>
    <s v="Tapahtumailmoitus"/>
    <x v="1"/>
    <x v="2"/>
    <x v="2"/>
    <s v="Myös luonnollisille henkilöille"/>
    <m/>
    <m/>
    <x v="1"/>
    <x v="25"/>
    <x v="1"/>
    <s v=""/>
  </r>
  <r>
    <s v="Palvelut"/>
    <s v="Plupaus_Mikkeli_2020.xlsx"/>
    <x v="13"/>
    <x v="483"/>
    <s v="Verkkosivuilta tulostettava lomake. Vastuualue: Terveysvalvonta"/>
    <s v="Tapahtumailmoitus"/>
    <x v="1"/>
    <x v="0"/>
    <x v="2"/>
    <s v="Myös luonnollisille henkilöille"/>
    <s v="VATI-kohdetietojärjestelmän kehittäjät eivät toteuta Suomi.fi kautta täytettävien sähköisten lomakeiden käyttöönottoa jo vuonna 2021."/>
    <m/>
    <x v="1"/>
    <x v="11"/>
    <x v="2"/>
    <s v=""/>
  </r>
  <r>
    <s v="Palvelut"/>
    <s v="Liite_1_YritysDigi-hankkeen_palvelulupaus_digitaalisten_palvelujen_t.XLSX"/>
    <x v="48"/>
    <x v="484"/>
    <s v="Yritykset, jotka ovat lain mukaan velvollisia tekemään ilmoituksen yrityskaupastaan, toimittavat ilmoituksen liitteineen turvaviestillä."/>
    <s v="Ilmoitus yrityskaupasta"/>
    <x v="1"/>
    <x v="2"/>
    <x v="5"/>
    <s v="Vain elinkeinotoimintaa harjoittaville"/>
    <m/>
    <m/>
    <x v="0"/>
    <x v="8"/>
    <x v="0"/>
    <s v=""/>
  </r>
  <r>
    <s v="Palvelut"/>
    <s v="Plupaus_Naantalinkaupunki_2020.xlsx"/>
    <x v="29"/>
    <x v="485"/>
    <s v="Yleisötilaisuudet ja massatapahtumat"/>
    <s v="Tapahtumailmoitus"/>
    <x v="1"/>
    <x v="0"/>
    <x v="0"/>
    <s v="Myös luonnollisille henkilöille"/>
    <s v="Taloudelliset ja henkilöresurssit"/>
    <m/>
    <x v="1"/>
    <x v="15"/>
    <x v="4"/>
    <s v=""/>
  </r>
  <r>
    <s v="Palvelut"/>
    <s v="Plupaus_2021_Oulun kaupunki.xlsx"/>
    <x v="14"/>
    <x v="486"/>
    <s v="Tee ilmoitus yleisötapahtumasta Kunnan Ympäristöterveyteen."/>
    <s v="Tapahtumailmoitus"/>
    <x v="1"/>
    <x v="0"/>
    <x v="2"/>
    <s v="Myös luonnollisille henkilöille"/>
    <m/>
    <m/>
    <x v="1"/>
    <x v="7"/>
    <x v="1"/>
    <s v=""/>
  </r>
  <r>
    <s v="Palvelut"/>
    <s v="PLupaus_Porvoonkaupunki_2021.xlsx"/>
    <x v="7"/>
    <x v="486"/>
    <s v="Tee ilmoitus yleisötapahtumasta Kunnan Ympäristöterveyteen."/>
    <s v="Tapahtumailmoitus"/>
    <x v="1"/>
    <x v="2"/>
    <x v="0"/>
    <s v="Myös luonnollisille henkilöille"/>
    <s v="Ilmoittaminen ei ole tällä hetkellä lakisääteistä, vaikka onkin tarpeellista terveyshaittojen ennaltaehkäisemiseksi."/>
    <s v="Terveydensuojelulaki (763/1994)"/>
    <x v="1"/>
    <x v="3"/>
    <x v="2"/>
    <s v="Sosiaali- ja terveysministeriö"/>
  </r>
  <r>
    <s v="Palvelut"/>
    <s v="Plupaus_Teuvan kunta_2020.xlsx"/>
    <x v="18"/>
    <x v="486"/>
    <m/>
    <s v="Tapahtumailmoitus"/>
    <x v="1"/>
    <x v="0"/>
    <x v="0"/>
    <s v="Myös luonnollisille henkilöille"/>
    <s v="Palvelun tuottaa Suupohjan peruspalveluliikelaitokuntayhtymä, Toimii vastuu organisaationa"/>
    <m/>
    <x v="2"/>
    <x v="14"/>
    <x v="3"/>
    <s v=""/>
  </r>
  <r>
    <s v="Palvelut"/>
    <s v="Plupaus_THL_2021.xlsx"/>
    <x v="25"/>
    <x v="487"/>
    <s v="Terveyden ja hyvinvoinnin laitos (THL) tarkistaa imeväisikäisten ruokintaan liittyvän kaupallisen tiedotusaineiston. Kaikille, jotka tuottavat kaupallista aineistoa liittyen imeväisikäisten ravitsemukseen ja ruokintaan."/>
    <s v="Imeväisikäisten ruokintaan liittyvän kaupallisen tiedotusaineiston ennakkotarkastus"/>
    <x v="4"/>
    <x v="2"/>
    <x v="5"/>
    <s v="Myös luonnollisille henkilöille"/>
    <s v="Toiminnalliset syyt."/>
    <m/>
    <x v="0"/>
    <x v="9"/>
    <x v="0"/>
    <s v=""/>
  </r>
  <r>
    <s v="Palvelut"/>
    <s v="Plupaus_2021_Tulli.xlsx"/>
    <x v="1"/>
    <x v="488"/>
    <s v="Anna tilastoilmoitus tuonnista ja viennistä EU-sisäkaupassa."/>
    <s v="Intrastat-ilmoituspalvelu yrityksille"/>
    <x v="1"/>
    <x v="1"/>
    <x v="1"/>
    <s v="Vain elinkeinotoimintaa harjoittaville"/>
    <m/>
    <m/>
    <x v="0"/>
    <x v="1"/>
    <x v="0"/>
    <s v=""/>
  </r>
  <r>
    <s v="Palvelut"/>
    <s v="Plupaus_2021_Tulli.xlsx"/>
    <x v="1"/>
    <x v="489"/>
    <s v="Anna tilastoilmoitus tuonnista ja viennistä EU-sisäkaupassa sanoma-asioinnilla."/>
    <s v="Intrastat-sanoma-asiointi yrityksille"/>
    <x v="1"/>
    <x v="7"/>
    <x v="1"/>
    <s v="Vain elinkeinotoimintaa harjoittaville"/>
    <m/>
    <m/>
    <x v="0"/>
    <x v="1"/>
    <x v="0"/>
    <s v=""/>
  </r>
  <r>
    <s v="Palvelut"/>
    <s v="Liite_1_YritysDigi-hankkeen_palvelulupaus_digitaalisten_palvelujen_t.XLSX"/>
    <x v="48"/>
    <x v="490"/>
    <s v="Puhelimitse ja/tai turvaviesti"/>
    <s v="Irrottaudu kartellista ja vapaudu seuraamusmaksusta"/>
    <x v="1"/>
    <x v="2"/>
    <x v="5"/>
    <s v="Vain elinkeinotoimintaa harjoittaville"/>
    <m/>
    <m/>
    <x v="0"/>
    <x v="8"/>
    <x v="0"/>
    <s v=""/>
  </r>
  <r>
    <s v="Palvelut"/>
    <s v="Traficom_Digipalvelulupaus_2021.XLSX"/>
    <x v="0"/>
    <x v="491"/>
    <m/>
    <s v="Jatko-osa, hakemus ilma-aluksen rekisteröimiseksi"/>
    <x v="1"/>
    <x v="0"/>
    <x v="0"/>
    <s v="Myös luonnollisille henkilöille"/>
    <s v="Yleinen taloudellinen tilanne"/>
    <m/>
    <x v="0"/>
    <x v="0"/>
    <x v="0"/>
    <s v=""/>
  </r>
  <r>
    <s v="Palvelut"/>
    <s v="Plupaus_2021_Turun kaupunki.xlsx"/>
    <x v="19"/>
    <x v="486"/>
    <s v="Tee ilmoitus yleisötapahtumasta Kunnan Ympäristöterveyteen."/>
    <s v="Tapahtumailmoitus"/>
    <x v="1"/>
    <x v="0"/>
    <x v="0"/>
    <s v="Myös luonnollisille henkilöille"/>
    <s v="Lakiperusteet ja lainsäädännön muutokset"/>
    <s v="Terveydensuojelulaki (763/1994)"/>
    <x v="1"/>
    <x v="15"/>
    <x v="1"/>
    <s v="Sosiaali- ja terveysministeriö"/>
  </r>
  <r>
    <s v="Palvelut"/>
    <s v="Plupaus_BusinessFinland_2021.xlsx"/>
    <x v="31"/>
    <x v="492"/>
    <s v="Jobs in Finland is part of Talent Boost, an initiative that aims to promote employment-based immigration to tackle the labor shortage in Finland. This service aims to aggregate job openings that don’t require Finnish skills, serving employers in Finland and job seekers in Finland and abroad."/>
    <s v="Jobs in Finland"/>
    <x v="3"/>
    <x v="2"/>
    <x v="5"/>
    <s v="Myös luonnollisille henkilöille"/>
    <s v="https://kokeile.tyomarkkinatori.fi/en/Etusivu on tarkoitus korvata tämän palvelu."/>
    <m/>
    <x v="0"/>
    <x v="8"/>
    <x v="0"/>
    <s v=""/>
  </r>
  <r>
    <s v="Palvelut"/>
    <s v="Plupaus_Vantaa_2020.xlsx"/>
    <x v="43"/>
    <x v="493"/>
    <s v="Mahdollisuus ilmoittaa tapahtuma kaupungin tapahtumakalenteriin"/>
    <s v="Tapahtumailmoitus"/>
    <x v="1"/>
    <x v="2"/>
    <x v="3"/>
    <m/>
    <s v="Uusi ratkaisu hankinnassa"/>
    <m/>
    <x v="1"/>
    <x v="3"/>
    <x v="1"/>
    <s v=""/>
  </r>
  <r>
    <s v="Palvelut"/>
    <s v="PLupaus_Pyhäjärvi_2021.xlsx"/>
    <x v="15"/>
    <x v="486"/>
    <m/>
    <s v="Tapahtumailoitus"/>
    <x v="1"/>
    <x v="0"/>
    <x v="5"/>
    <s v="Myös luonnollisille henkilöille"/>
    <m/>
    <m/>
    <x v="1"/>
    <x v="7"/>
    <x v="3"/>
    <s v=""/>
  </r>
  <r>
    <s v="Palvelut"/>
    <s v="Plupaus_2021_Turun kaupunki.xlsx"/>
    <x v="19"/>
    <x v="494"/>
    <s v="Tapahtuman järjestäjän on tehtävä jätehuoltosuunnitelma yli 500 henkilön yleisötapahtumasta"/>
    <s v="Tapahtuman jätehuoltoilmoitus"/>
    <x v="1"/>
    <x v="2"/>
    <x v="1"/>
    <s v="Vain elinkeinotoimintaa harjoittaville"/>
    <m/>
    <s v="Jätelaki (646/2011)"/>
    <x v="1"/>
    <x v="15"/>
    <x v="1"/>
    <s v="Ympäristöministeriö"/>
  </r>
  <r>
    <s v="Palvelut"/>
    <s v="PLupaus_Helsinginkaupunki_2021.xlsx"/>
    <x v="3"/>
    <x v="392"/>
    <s v="Ympäristöterveydenhuoltoon kuuluvat terveydensuojelulain, elintarvikelain, tupakkalain ja eläinlääkintähuoltolain mukaiset tehtävät."/>
    <s v="Terveydensuojelulain mukainen ilmoitus"/>
    <x v="1"/>
    <x v="5"/>
    <x v="1"/>
    <m/>
    <m/>
    <s v="Terveydensuojelulaki (763/1994)"/>
    <x v="1"/>
    <x v="3"/>
    <x v="1"/>
    <s v="Sosiaali- ja terveysministeriö"/>
  </r>
  <r>
    <s v="Palvelut"/>
    <s v="Plupaus_Kuopio_2021.xlsx"/>
    <x v="12"/>
    <x v="392"/>
    <s v="Terveydensuojelulain mukainen ilmoitus Kuopiossa"/>
    <s v="Terveydensuojelulain mukainen ilmoitus"/>
    <x v="1"/>
    <x v="1"/>
    <x v="1"/>
    <s v="Myös luonnollisille henkilöille"/>
    <m/>
    <s v="Terveydensuojelulaki (763/1994)"/>
    <x v="1"/>
    <x v="10"/>
    <x v="1"/>
    <s v="Sosiaali- ja terveysministeriö"/>
  </r>
  <r>
    <s v="Palvelut"/>
    <s v="PLupaus_Digi- ja väestötietovirasto_2021.xlsx"/>
    <x v="32"/>
    <x v="495"/>
    <s v="Asiakirjojen ja allekirjoitusten oikeaksi todistaminen, toimivallan vahvistaminen, apostille -todistukset"/>
    <s v="Julkisen notaarin palvelut"/>
    <x v="4"/>
    <x v="0"/>
    <x v="0"/>
    <s v="Myös luonnollisille henkilöille"/>
    <s v="Palvelua ei voi kaikilta osin sähköistää. Palvelussa käsitellään alkuperäisiä muista viranomaislähteistä peräisin olevia asiakirjoja."/>
    <m/>
    <x v="0"/>
    <x v="1"/>
    <x v="0"/>
    <s v=""/>
  </r>
  <r>
    <s v="Palvelut"/>
    <s v="PLupaus_Pyhäjärvi_2021.xlsx"/>
    <x v="15"/>
    <x v="392"/>
    <m/>
    <s v="Terveydensuojelulain mukainen ilmoitus"/>
    <x v="1"/>
    <x v="0"/>
    <x v="5"/>
    <s v="Myös luonnollisille henkilöille"/>
    <m/>
    <s v="Terveydensuojelulaki (763/1994)"/>
    <x v="1"/>
    <x v="7"/>
    <x v="3"/>
    <s v="Sosiaali- ja terveysministeriö"/>
  </r>
  <r>
    <s v="Palvelut"/>
    <s v="Plupaus_2021_Oulun kaupunki.xlsx"/>
    <x v="14"/>
    <x v="496"/>
    <m/>
    <s v="Terveyshaitta-asian selvityspyyntö"/>
    <x v="1"/>
    <x v="6"/>
    <x v="1"/>
    <s v="Myös luonnollisille henkilöille"/>
    <m/>
    <s v="Terveydensuojelulaki (763/1994)"/>
    <x v="1"/>
    <x v="7"/>
    <x v="1"/>
    <s v="Sosiaali- ja terveysministeriö"/>
  </r>
  <r>
    <s v="Palvelut"/>
    <s v="PLupaus_Porvoonkaupunki_2021.xlsx"/>
    <x v="7"/>
    <x v="497"/>
    <s v="Asunnon haltija tai vuokranantaja voi ilmoittaa asunnossa epäillystä terveyshaitasta, jos kiinteistön omistaja ei ole ryhtynyt toimenpiteisiin terveyshaitan selvittämiseksi ja poistamiseksi."/>
    <s v="Terveyshaitta-asian selvityspyyntö"/>
    <x v="1"/>
    <x v="2"/>
    <x v="0"/>
    <s v="Myös luonnollisille henkilöille"/>
    <s v="Tietoturva nykyisessä järjestelmässä puutteellinen, minkä vuoksi kaikkia tietoja ei voida ilmoittaa sähköisesti. Digitalisoinnin kehittäminen valtion tietojärjestelmässä on riippuvainen valtion panostuksista. Tällä hetkellä asia on kehityslistalla, mutta ei kovin korkealla prioriteetilla."/>
    <s v="Terveydensuojelulaki (763/1994)"/>
    <x v="1"/>
    <x v="3"/>
    <x v="2"/>
    <s v="Sosiaali- ja terveysministeriö"/>
  </r>
  <r>
    <s v="Palvelut"/>
    <s v="Plupaus_2021_Rovaniemi (1).xlsx"/>
    <x v="17"/>
    <x v="498"/>
    <s v="Rovakaaren ympäristöterveydenhuollon toiminta-alueella (Rovaniemi, Ranua, Pello, Ylitornio, Kolari) sijaitsevan asunnon terveyshaitan selvittäminen aloitetaan kirjallisella pyynnöllä (asunnontarkastuspyyntölomake). Pyynnön voi tehdä asukas, isännöitsijä/kiinteistön omistaja tai muu asianomainen."/>
    <s v="Terveyshaitta-asian selvityspyyntö"/>
    <x v="1"/>
    <x v="2"/>
    <x v="0"/>
    <s v="Myös luonnollisille henkilöille"/>
    <m/>
    <s v="Terveydensuojelulaki (763/1994)"/>
    <x v="1"/>
    <x v="13"/>
    <x v="2"/>
    <s v="Sosiaali- ja terveysministeriö"/>
  </r>
  <r>
    <s v="Palvelut"/>
    <s v="Plupaus_2021_Turun kaupunki.xlsx"/>
    <x v="19"/>
    <x v="499"/>
    <s v="Pyydetään asunnontarkastusta epäiltäessä terveyshaittaa"/>
    <s v="Terveyshaitta-asian selvityspyyntö"/>
    <x v="1"/>
    <x v="2"/>
    <x v="1"/>
    <s v="Myös luonnollisille henkilöille"/>
    <s v="Järjestelmän toimivuus ja tietosuoja-asiat"/>
    <s v="Terveydensuojelulaki (763/1994)"/>
    <x v="1"/>
    <x v="15"/>
    <x v="1"/>
    <s v="Sosiaali- ja terveysministeriö"/>
  </r>
  <r>
    <s v="Palvelut"/>
    <s v="PLupaus_Helsinginkaupunki_2021.xlsx"/>
    <x v="3"/>
    <x v="500"/>
    <m/>
    <s v="Tiedotus liikkuvan elintarvikehuoneiston toiminnasta"/>
    <x v="1"/>
    <x v="5"/>
    <x v="1"/>
    <m/>
    <m/>
    <s v="Elintarvikelaki (23/2006)"/>
    <x v="1"/>
    <x v="3"/>
    <x v="1"/>
    <s v="Maa- ja metsätalousministeriö"/>
  </r>
  <r>
    <s v="Palvelut"/>
    <s v="PLupaus_Porvoonkaupunki_2021.xlsx"/>
    <x v="7"/>
    <x v="170"/>
    <s v="Elintarvikealan toimijan on tiedotettava elintarvikkeen myynnistä ja muusta käsittelystä liikkuvassa elintarvikehuoneistossa sijaintikunnan elintarvikevalvontaviranomaiselle."/>
    <s v="Tiedotus liikkuvan elintarvikehuoneiston toiminnasta"/>
    <x v="1"/>
    <x v="2"/>
    <x v="0"/>
    <s v="Vain elinkeinotoimintaa harjoittaville"/>
    <s v="Digitalisoinnin kehittäminen valtion tietojärjestelmässä on riippuvainen valtion panostuksista. Asia on kehityslistalla melko korkealla prioriteetilla."/>
    <s v="Elintarvikelaki (23/2006)"/>
    <x v="1"/>
    <x v="3"/>
    <x v="2"/>
    <s v="Maa- ja metsätalousministeriö"/>
  </r>
  <r>
    <s v="Palvelut"/>
    <s v="PLupaus_Helsinginkaupunki_2021.xlsx"/>
    <x v="3"/>
    <x v="501"/>
    <s v="Jos työskentely kadulla tai puistossa vaikuttaa jalankulkuun, pyöräliikenteeseen tai muuhun ajoneuvoliikenteeseen, tarvitaan suunnitelma tilapäisistä liikennejärjestelyistä. Suunnitelma tarvitaan myös silloin, kun pysäköintipaikkoja varataan muuhun käyttöön siirtokehotuskyltillä."/>
    <s v="Tilapäiset liikennejärjestelyt"/>
    <x v="1"/>
    <x v="2"/>
    <x v="1"/>
    <m/>
    <m/>
    <m/>
    <x v="1"/>
    <x v="3"/>
    <x v="1"/>
    <s v=""/>
  </r>
  <r>
    <s v="Palvelut"/>
    <s v="Plupaus_2021_Turun kaupunki.xlsx"/>
    <x v="19"/>
    <x v="394"/>
    <s v="Rekisteröinti-ilmoitus"/>
    <s v="Toiminnan rekisteröinti ympäristönsuojelun tietojärjestelmään"/>
    <x v="1"/>
    <x v="2"/>
    <x v="10"/>
    <s v="Vain elinkeinotoimintaa harjoittaville"/>
    <m/>
    <s v="Ympäristönsuojelulaki (527/2014)"/>
    <x v="1"/>
    <x v="15"/>
    <x v="1"/>
    <s v="Ympäristöministeriö"/>
  </r>
  <r>
    <s v="Palvelut"/>
    <s v="PLupaus_Helsinginkaupunki_2021.xlsx"/>
    <x v="3"/>
    <x v="502"/>
    <s v="Yleisötilaisuuden, johon ennakoidaan osallistuvan yhtä aikaa yli 500 henkilöä, järjestäjän on toimitettava jätehuoltosuunnitelma kaupungin ympäristöpalveluille."/>
    <s v="Ulkoilmatapahtuman jätehuoltosuunnitelma ja loppuraportti"/>
    <x v="1"/>
    <x v="2"/>
    <x v="1"/>
    <m/>
    <m/>
    <s v="Terveydensuojelulaki (763/1994)"/>
    <x v="1"/>
    <x v="3"/>
    <x v="1"/>
    <s v="Sosiaali- ja terveysministeriö"/>
  </r>
  <r>
    <s v="Palvelut"/>
    <s v="PLupaus_Porvoonkaupunki_2021.xlsx"/>
    <x v="7"/>
    <x v="503"/>
    <s v="Asiointi e-Porvoon kautta"/>
    <s v="Vahingonkorvaus katujen kunnossapidon laiminlyönnin vuoksi"/>
    <x v="1"/>
    <x v="5"/>
    <x v="1"/>
    <s v="Myös luonnollisille henkilöille"/>
    <m/>
    <s v="Laki kadun ja eräiden yleisten alueiden kunnossa- ja puhtaanapidosta (669/1978)"/>
    <x v="1"/>
    <x v="3"/>
    <x v="2"/>
    <s v="Liikenne- ja viestintäministeriö"/>
  </r>
  <r>
    <s v="Palvelut"/>
    <s v="PLupaus_Helsinginkaupunki_2021.xlsx"/>
    <x v="3"/>
    <x v="504"/>
    <m/>
    <s v="Vedenjakelualueesta ilmoittaminen"/>
    <x v="1"/>
    <x v="2"/>
    <x v="1"/>
    <m/>
    <s v="Pieni volyymi"/>
    <s v="Terveydensuojelulaki (763/1994)"/>
    <x v="1"/>
    <x v="3"/>
    <x v="1"/>
    <s v="Sosiaali- ja terveysministeriö"/>
  </r>
  <r>
    <s v="Palvelut"/>
    <s v="PLupaus_Porvoonkaupunki_2021.xlsx"/>
    <x v="7"/>
    <x v="504"/>
    <s v="Talousvettä toimittavan laitoksen, jolla ei ole omaa vedenhankintaa, sekä kiinteistöjen yhteisen talousvesikaivon haltijan tulee ilmoittaa vedenjakelualueen perustamisesta tai muuttamisesta 30 vrk ennen toiminnan aloittamista. Myös lopettamisesta ilmoitettava."/>
    <s v="Vedenjakelualueesta ilmoittaminen"/>
    <x v="1"/>
    <x v="2"/>
    <x v="0"/>
    <s v="Myös luonnollisille henkilöille"/>
    <s v="Digitalisoinnin kehittäminen valtion tietojärjestelmässä on riippuvainen valtion panostuksista."/>
    <s v="Terveydensuojelulaki (763/1994)"/>
    <x v="1"/>
    <x v="3"/>
    <x v="2"/>
    <s v="Sosiaali- ja terveysministeriö"/>
  </r>
  <r>
    <s v="Palvelut"/>
    <s v="Plupaus_2021_Huittisten kaupunki.xlsx"/>
    <x v="20"/>
    <x v="505"/>
    <s v="Vesiliittymien omistajat ilmoittavat mittarilukemat"/>
    <s v="Vesimittarilukeman ilmoittaminen"/>
    <x v="1"/>
    <x v="2"/>
    <x v="5"/>
    <m/>
    <m/>
    <s v="Vesihuoltolaki (119/2001)"/>
    <x v="1"/>
    <x v="16"/>
    <x v="4"/>
    <s v="Maa- ja metsätalousministeriö"/>
  </r>
  <r>
    <s v="Palvelut"/>
    <s v="PLupaus_Jämsä_2021.xlsx"/>
    <x v="36"/>
    <x v="506"/>
    <s v="VesikantaPlus sekä KulutusWeb"/>
    <s v="Vesimittarilukeman ilmoittaminen"/>
    <x v="1"/>
    <x v="2"/>
    <x v="0"/>
    <s v="Myös luonnollisille henkilöille"/>
    <m/>
    <s v="Vesihuoltolaki (119/2001)"/>
    <x v="1"/>
    <x v="2"/>
    <x v="5"/>
    <s v="Maa- ja metsätalousministeriö"/>
  </r>
  <r>
    <s v="Palvelut"/>
    <s v="Plupaus_2021_Lieksan kaupunki.xlsx"/>
    <x v="44"/>
    <x v="507"/>
    <m/>
    <s v="Vesimittarilukeman ilmoittaminen"/>
    <x v="1"/>
    <x v="2"/>
    <x v="2"/>
    <s v="Myös luonnollisille henkilöille"/>
    <m/>
    <s v="Vesihuoltolaki (119/2001)"/>
    <x v="1"/>
    <x v="24"/>
    <x v="4"/>
    <s v="Maa- ja metsätalousministeriö"/>
  </r>
  <r>
    <s v="Palvelut"/>
    <s v="PLupaus_Vaasa_2021.xlsx"/>
    <x v="8"/>
    <x v="508"/>
    <s v="Ilmoitus merkittävästä talousveden jakelusta"/>
    <s v="Vesimittarilukeman ilmoittaminen"/>
    <x v="1"/>
    <x v="2"/>
    <x v="1"/>
    <s v="Vain elinkeinotoimintaa harjoittaville"/>
    <m/>
    <s v="Vesihuoltolaki (119/2001)"/>
    <x v="1"/>
    <x v="6"/>
    <x v="2"/>
    <s v="Maa- ja metsätalousministeriö"/>
  </r>
  <r>
    <s v="Palvelut"/>
    <s v="PLupaus_Vaasa_2021.xlsx"/>
    <x v="8"/>
    <x v="507"/>
    <s v="Vesimittarinlukema on ilmoitettavissa verkkopalvelussa"/>
    <s v="Vesimittarilukeman ilmoittaminen"/>
    <x v="1"/>
    <x v="5"/>
    <x v="1"/>
    <s v="Myös luonnollisille henkilöille"/>
    <m/>
    <s v="Vesihuoltolaki (119/2001)"/>
    <x v="1"/>
    <x v="6"/>
    <x v="2"/>
    <s v="Maa- ja metsätalousministeriö"/>
  </r>
  <r>
    <s v="Palvelut"/>
    <s v="PLupaus_Porvoonkaupunki_2021.xlsx"/>
    <x v="7"/>
    <x v="509"/>
    <s v="Sairastunut sekä vettä toimittava laitos, uimarannan tai uima-altaan ylläpitäjä voivat tehdä sähköisen ilmoituksen epäillystä vesiepidemiasta"/>
    <s v="Vesivälitteisen epidemian ilmoitus"/>
    <x v="1"/>
    <x v="3"/>
    <x v="0"/>
    <s v="Myös luonnollisille henkilöille"/>
    <s v="Digitalisoinnin kehittäminen valtion tietojärjestelmässä on riippuvainen valtion panostuksista. On mukana kehityslistalla, prioriteetti ei kovin korkea. Ilmoitukset melko harvinaisia."/>
    <s v="Tartuntatautilaki (1227/2016)"/>
    <x v="1"/>
    <x v="3"/>
    <x v="2"/>
    <s v="Sosiaali- ja terveysministeriö"/>
  </r>
  <r>
    <s v="Palvelut"/>
    <s v="Plupaus_2021_Rovaniemi (1).xlsx"/>
    <x v="17"/>
    <x v="509"/>
    <s v="Toiminnanharjoittajalla on lakisääteinen ilmoitusvelvollisuus terveydensuojeluviranomaiselle omaa toimintaansa koskevasta epidemiasta tai sen epäilystä. Yksityishenkilö voi tehdä ilmoituksen epidemiaepäilystä. Rovaniemen, Ranuan, Pellon, Ylitornion ja Kolarin alueella ilmoitus tehdään Rovakaaren ympäristöterveydenhuoltoon.  Talousvesi, allasvesi tai uimarantavesi."/>
    <s v="Vesivälitteisen epidemian ilmoitus"/>
    <x v="1"/>
    <x v="2"/>
    <x v="0"/>
    <s v="Myös luonnollisille henkilöille"/>
    <s v="ei tietoa siirtyykö ja milloin asioinnin aloitus siirtyy valtakunnalliseen ympäristöterveydenhuollon sähköiseen ilmoituspalveluun ILPPAan (Ruokavirasto).  ilppa.fi"/>
    <s v="Tartuntatautilaki (1227/2016)"/>
    <x v="1"/>
    <x v="13"/>
    <x v="2"/>
    <s v="Sosiaali- ja terveysministeriö"/>
  </r>
  <r>
    <s v="Palvelut"/>
    <s v="PLupaus_Vaasa_2021.xlsx"/>
    <x v="8"/>
    <x v="510"/>
    <s v="Ilmoitus leviävästä epidemiasta"/>
    <s v="Vesivälitteisen epidemian ilmoitus"/>
    <x v="1"/>
    <x v="2"/>
    <x v="0"/>
    <s v="Myös luonnollisille henkilöille"/>
    <m/>
    <s v="Tartuntatautilaki (1227/2016)"/>
    <x v="1"/>
    <x v="6"/>
    <x v="2"/>
    <s v="Sosiaali- ja terveysministeriö"/>
  </r>
  <r>
    <s v="Palvelut"/>
    <s v="PLupaus_Helsinginkaupunki_2021.xlsx"/>
    <x v="3"/>
    <x v="511"/>
    <s v="Ympäristöhaittaa koskeva toimenpidepyyntö on ilmoitus asiasta, joka aiheuttaa haittaa ympäristössä ja jota asukas pyytää kaupunkiympäristön toimialan ympäristöpalveluita selvittämään."/>
    <s v="Ympäristön äkillisestä pilaantumisesta tai vaarasta tehtävä ilmoitus"/>
    <x v="1"/>
    <x v="2"/>
    <x v="1"/>
    <m/>
    <m/>
    <s v="Ympäristönsuojelulaki (527/2014)"/>
    <x v="1"/>
    <x v="3"/>
    <x v="1"/>
    <s v="Ympäristöministeriö"/>
  </r>
  <r>
    <s v="Palvelut"/>
    <s v="PLupaus_Helsinginkaupunki_2021.xlsx"/>
    <x v="3"/>
    <x v="512"/>
    <s v="Pilaantuneen maaperän puhdistamisesta ja pilaantuneen maa-aineksen käsittelystä tulee tehdä ilmoitus kaupunkiympäristön toimialan ympäristönsuojeluyksikölle."/>
    <s v="Ympäristön äkillisestä pilaantumisesta tai vaarasta tehtävä ilmoitus"/>
    <x v="1"/>
    <x v="3"/>
    <x v="1"/>
    <m/>
    <m/>
    <s v="Ympäristönsuojelulaki (527/2014)"/>
    <x v="1"/>
    <x v="3"/>
    <x v="1"/>
    <s v="Ympäristöministeriö"/>
  </r>
  <r>
    <s v="Palvelut"/>
    <s v="PLupaus_Helsinginkaupunki_2021.xlsx"/>
    <x v="3"/>
    <x v="512"/>
    <s v="Pilaantuneen maaperän puhdistamisesta ja pilaantuneen maa-aineksen käsittelystä tulee tehdä ilmoitus kaupunkiympäristön toimialan ympäristönsuojeluyksikölle."/>
    <s v="Ympäristön äkillisestä pilaantumisesta tai vaarasta tehtävä ilmoitus"/>
    <x v="1"/>
    <x v="3"/>
    <x v="1"/>
    <m/>
    <m/>
    <s v="Ympäristönsuojelulaki (527/2014)"/>
    <x v="1"/>
    <x v="3"/>
    <x v="1"/>
    <s v="Ympäristöministeriö"/>
  </r>
  <r>
    <s v="Palvelut"/>
    <s v="Plupaus_Kuopio_2021.xlsx"/>
    <x v="12"/>
    <x v="513"/>
    <s v="Toiminnasta vastaavan tai jätteen haltijan on tehtävä ilmoitus poikkeuksellisesta tilanteesta"/>
    <s v="Ympäristön äkillisestä pilaantumisesta tai vaarasta tehtävä ilmoitus"/>
    <x v="1"/>
    <x v="3"/>
    <x v="5"/>
    <s v="Vain elinkeinotoimintaa harjoittaville"/>
    <s v="Ilmoitus ei ole määrämuotoinen, koska voi koskea hyvin erilaisia poikkeuksellisia tapahtumia ja päästöjä."/>
    <s v="Ympäristönsuojelulaki (527/2014)"/>
    <x v="1"/>
    <x v="10"/>
    <x v="1"/>
    <s v="Ympäristöministeriö"/>
  </r>
  <r>
    <s v="Palvelut"/>
    <s v="Plupaus_2021_Oulun kaupunki.xlsx"/>
    <x v="14"/>
    <x v="514"/>
    <s v="Ympäristönsuojelu, ilmoitus poikkeuksellisesta tilanteesta"/>
    <s v="Ympäristön äkillisestä pilaantumisesta tai vaarasta tehtävä ilmoitus"/>
    <x v="1"/>
    <x v="3"/>
    <x v="2"/>
    <s v="Myös luonnollisille henkilöille"/>
    <s v="Tarvittaessa julkaistaan ePermitiin"/>
    <s v="Ympäristönsuojelulaki (527/2014)"/>
    <x v="1"/>
    <x v="7"/>
    <x v="1"/>
    <s v="Ympäristöministeriö"/>
  </r>
  <r>
    <s v="Palvelut"/>
    <s v="PLupaus_Porvoonkaupunki_2021.xlsx"/>
    <x v="7"/>
    <x v="514"/>
    <s v="Ympäristönsuojelu, ilmoitus poikkeuksellisesta tilanteesta"/>
    <s v="Ympäristön äkillisestä pilaantumisesta tai vaarasta tehtävä ilmoitus"/>
    <x v="1"/>
    <x v="0"/>
    <x v="0"/>
    <s v="Vain elinkeinotoimintaa harjoittaville"/>
    <s v="Mielellään digitalisoidaan, mutta ei ole resursseja itse viedä asiaa eteenpäin."/>
    <s v="Ympäristönsuojelulaki (527/2014)"/>
    <x v="1"/>
    <x v="3"/>
    <x v="2"/>
    <s v="Ympäristöministeriö"/>
  </r>
  <r>
    <s v="Palvelut"/>
    <s v="PLupaus_Pyhäjärvi_2021.xlsx"/>
    <x v="15"/>
    <x v="515"/>
    <m/>
    <s v="Ympäristön äkillisestä pilaantumisesta tai vaarasta tehtävä ilmoitus"/>
    <x v="1"/>
    <x v="0"/>
    <x v="5"/>
    <s v="Myös luonnollisille henkilöille"/>
    <m/>
    <s v="Ympäristönsuojelulaki (527/2014)"/>
    <x v="1"/>
    <x v="7"/>
    <x v="3"/>
    <s v="Ympäristöministeriö"/>
  </r>
  <r>
    <s v="Palvelut"/>
    <s v="PLupaus_Pyhäjärvi_2021.xlsx"/>
    <x v="15"/>
    <x v="271"/>
    <m/>
    <s v="Ympäristön äkillisestä pilaantumisesta tai vaarasta tehtävä ilmoitus"/>
    <x v="1"/>
    <x v="0"/>
    <x v="5"/>
    <s v="Myös luonnollisille henkilöille"/>
    <m/>
    <s v="Ympäristönsuojelulaki (527/2014)"/>
    <x v="1"/>
    <x v="7"/>
    <x v="3"/>
    <s v="Ympäristöministeriö"/>
  </r>
  <r>
    <s v="Palvelut"/>
    <s v="PLupaus_Pyhäjärvi_2021.xlsx"/>
    <x v="15"/>
    <x v="516"/>
    <m/>
    <s v="Ympäristön äkillisestä pilaantumisesta tai vaarasta tehtävä ilmoitus"/>
    <x v="1"/>
    <x v="3"/>
    <x v="5"/>
    <s v="Vain elinkeinotoimintaa harjoittaville"/>
    <m/>
    <s v="Ympäristönsuojelulaki (527/2014)"/>
    <x v="1"/>
    <x v="7"/>
    <x v="3"/>
    <s v="Ympäristöministeriö"/>
  </r>
  <r>
    <s v="Palvelut"/>
    <s v="Plupaus_2021_Turun kaupunki.xlsx"/>
    <x v="19"/>
    <x v="517"/>
    <s v="Koetoimintailmoitus"/>
    <s v="Ympäristön äkillisestä pilaantumisesta tai vaarasta tehtävä ilmoitus"/>
    <x v="1"/>
    <x v="0"/>
    <x v="10"/>
    <s v="Vain elinkeinotoimintaa harjoittaville"/>
    <s v="Pieni volyyminen palvelu (0-5 kpl vuodessa)"/>
    <s v="Ympäristönsuojelulaki (527/2014)"/>
    <x v="1"/>
    <x v="15"/>
    <x v="1"/>
    <s v="Ympäristöministeriö"/>
  </r>
  <r>
    <s v="Palvelut"/>
    <s v="Plupaus_2021_Turun kaupunki.xlsx"/>
    <x v="19"/>
    <x v="514"/>
    <s v="Ympäristönsuojelu, ilmoitus poikkeuksellisesta tilanteesta"/>
    <s v="Ympäristön äkillisestä pilaantumisesta tai vaarasta tehtävä ilmoitus"/>
    <x v="1"/>
    <x v="2"/>
    <x v="10"/>
    <s v="Vain elinkeinotoimintaa harjoittaville"/>
    <s v="Pieni volyyminen palvelu (0-5 kpl vuodessa)"/>
    <s v="Ympäristönsuojelulaki (527/2014)"/>
    <x v="1"/>
    <x v="15"/>
    <x v="1"/>
    <s v="Ympäristöministeriö"/>
  </r>
  <r>
    <s v="Palvelut"/>
    <s v="PLupaus_Vaasa_2021.xlsx"/>
    <x v="8"/>
    <x v="518"/>
    <s v="Ilmoitus jätteen tai aineen pääsystä /riskistä päästä ympäristöön"/>
    <s v="Ympäristön äkillisestä pilaantumisesta tai vaarasta tehtävä ilmoitus"/>
    <x v="1"/>
    <x v="2"/>
    <x v="0"/>
    <s v="Vain elinkeinotoimintaa harjoittaville"/>
    <m/>
    <s v="Ympäristönsuojelulaki (527/2014)"/>
    <x v="1"/>
    <x v="6"/>
    <x v="2"/>
    <s v="Ympäristöministeriö"/>
  </r>
  <r>
    <s v="Palvelut"/>
    <s v="Plupaus_Mikkeli_2020.xlsx"/>
    <x v="13"/>
    <x v="519"/>
    <s v="Verkkosivuilta tulostettava lomake. Vastuutaho: Etelä-Savon Pelastuslaitos"/>
    <s v="Öljylämmityslaitteiston käyttöönottoilmoitus"/>
    <x v="1"/>
    <x v="0"/>
    <x v="5"/>
    <s v="Myös luonnollisille henkilöille"/>
    <s v="Tavoitteena on valtakunnallinen sovellus vuoden 2022 loppuun mennessä. Aikatulu on haasteellinen ja maakuntauudistus vaikuttaa asiaan myös."/>
    <m/>
    <x v="1"/>
    <x v="11"/>
    <x v="2"/>
    <s v=""/>
  </r>
  <r>
    <s v="Palvelut"/>
    <s v="Plupaus_2021_Jyväskylän kaupunki_2021.xlsx"/>
    <x v="2"/>
    <x v="520"/>
    <s v="Lupa 8 viikon tyhjennysvälille"/>
    <s v="Jäteastian tyhjennysvälin muutoshakemus"/>
    <x v="7"/>
    <x v="5"/>
    <x v="1"/>
    <s v="Myös luonnollisille henkilöille"/>
    <m/>
    <s v="Jätelaki (646/2011)"/>
    <x v="1"/>
    <x v="2"/>
    <x v="1"/>
    <s v="Ympäristöministeriö"/>
  </r>
  <r>
    <s v="Palvelut"/>
    <s v="Plupaus_2021_Jyväskylän kaupunki_2021.xlsx"/>
    <x v="2"/>
    <x v="521"/>
    <s v="Lupa jätehuollon keskeyttämiselle"/>
    <s v="Jäteastian tyhjennysvälin muutoshakemus"/>
    <x v="7"/>
    <x v="5"/>
    <x v="1"/>
    <s v="Myös luonnollisille henkilöille"/>
    <m/>
    <s v="Jätelaki (646/2011)"/>
    <x v="1"/>
    <x v="2"/>
    <x v="1"/>
    <s v="Ympäristöministeriö"/>
  </r>
  <r>
    <s v="Palvelut"/>
    <s v="PLupaus_Jämsä_2021.xlsx"/>
    <x v="36"/>
    <x v="522"/>
    <s v="Asiakas täyttää Word-lomakkeen ja lähettää sen sähköpostilla tai tulostettuna"/>
    <s v="Jäteastian tyhjennysvälin muutoshakemus"/>
    <x v="7"/>
    <x v="0"/>
    <x v="0"/>
    <s v="Myös luonnollisille henkilöille"/>
    <m/>
    <s v="Jätelaki (646/2011)"/>
    <x v="1"/>
    <x v="2"/>
    <x v="5"/>
    <s v="Ympäristöministeriö"/>
  </r>
  <r>
    <s v="Palvelut"/>
    <s v="PLupaus_Vaasa_2021.xlsx"/>
    <x v="8"/>
    <x v="523"/>
    <s v="Itujen alkutuotantopaikan hakemuksen käsittely"/>
    <s v="Alkutuotantopaikkailmoitus"/>
    <x v="0"/>
    <x v="2"/>
    <x v="0"/>
    <s v="Vain elinkeinotoimintaa harjoittaville"/>
    <m/>
    <s v="Elintarvikelaki 297/2021 ja MMM:n asetus elintarvikehygieniasta 318/2021"/>
    <x v="1"/>
    <x v="6"/>
    <x v="2"/>
    <s v="Maa- ja metsätalousministeriö"/>
  </r>
  <r>
    <s v="Palvelut"/>
    <s v="PLupaus_Porvoonkaupunki_2021.xlsx"/>
    <x v="7"/>
    <x v="524"/>
    <s v="Kunnan terveydensuojeluviranomainen voi tarkastuksen perusteella myöntää kansainvälisen terveyssäännöstön mukaisen todistuksen ulkomaanliikenteen alukselle Valviran nimeämissä satamissa."/>
    <s v="Alusten saniteettitodistuksen myöntäminen"/>
    <x v="0"/>
    <x v="3"/>
    <x v="0"/>
    <s v="Vain elinkeinotoimintaa harjoittaville"/>
    <s v="Tietojärjestelmien yhteensopivuus: saniteettitodistusten laatimiseen käytetään EU:n valvontatietokantaa ja vain kirjaus tehdään valtion VATI-ohjelmaan. Digitalisoinnin kehittäminen valtion tietojärjestelmässä on riippuvainen valtion panostuksista."/>
    <s v="Terveydensuojelulaki (763/1994)"/>
    <x v="1"/>
    <x v="3"/>
    <x v="2"/>
    <s v="Sosiaali- ja terveysministeriö"/>
  </r>
  <r>
    <s v="Palvelut"/>
    <s v="Plupaus_2021_Turun kaupunki.xlsx"/>
    <x v="19"/>
    <x v="525"/>
    <s v="Alusten pitää hakea todistusta säännöllisin väliajoin"/>
    <s v="Alusten saniteettitodistuksen myöntäminen"/>
    <x v="0"/>
    <x v="2"/>
    <x v="1"/>
    <s v="Vain elinkeinotoimintaa harjoittaville"/>
    <s v="ilppa-järjestelmän tai vastaavan toimivuus"/>
    <s v="Terveydensuojelulaki (763/1994)"/>
    <x v="1"/>
    <x v="15"/>
    <x v="1"/>
    <s v="Sosiaali- ja terveysministeriö"/>
  </r>
  <r>
    <s v="Palvelut"/>
    <s v="PLupaus_Helsinginkaupunki_2021.xlsx"/>
    <x v="3"/>
    <x v="526"/>
    <s v="Tontin omistaja tai haltija voi hakea muutosta voimassa olevaan asemakaavaan."/>
    <s v="Asemakaavan muutoksen hakeminen"/>
    <x v="0"/>
    <x v="2"/>
    <x v="1"/>
    <s v="Myös luonnollisille henkilöille"/>
    <m/>
    <s v="Maankäyttö- ja rakennuslaki (132/1999)"/>
    <x v="1"/>
    <x v="3"/>
    <x v="1"/>
    <s v="Ympäristöministeriö"/>
  </r>
  <r>
    <s v="Palvelut"/>
    <s v="Traficom_Digipalvelulupaus_2021.XLSX"/>
    <x v="0"/>
    <x v="527"/>
    <s v="Traficom käsittelee sellaiset kirjelähetykset, joita postiyritys ei pysty jakamaan vastaanottajalle tai palauttamaan lähettäjälle. Useimmiten syynä ovat lähetyksen puutteelliset tai virheelliset osoitetiedot. Asiointipalvelun osalta ei ole kehittämistarvetta."/>
    <s v="Kadonneet kirjelähetykset"/>
    <x v="1"/>
    <x v="2"/>
    <x v="1"/>
    <s v="Myös luonnollisille henkilöille"/>
    <m/>
    <m/>
    <x v="0"/>
    <x v="0"/>
    <x v="0"/>
    <s v=""/>
  </r>
  <r>
    <s v="Palvelut"/>
    <s v="Plupaus_2021_Tukes.xlsx"/>
    <x v="10"/>
    <x v="528"/>
    <m/>
    <s v="Kaivoslupa"/>
    <x v="0"/>
    <x v="2"/>
    <x v="5"/>
    <s v="Vain elinkeinotoimintaa harjoittaville"/>
    <s v="Henkilö- ja raharesurssit. Viraston päässä prosessien monimutkaisuus täytyy huomioida kehittämisessä."/>
    <m/>
    <x v="0"/>
    <x v="8"/>
    <x v="0"/>
    <s v=""/>
  </r>
  <r>
    <s v="Palvelut"/>
    <s v="Plupaus_2021_Tukes.xlsx"/>
    <x v="10"/>
    <x v="529"/>
    <m/>
    <s v="Kaivosturvallisuuslupa"/>
    <x v="0"/>
    <x v="2"/>
    <x v="5"/>
    <s v="Vain elinkeinotoimintaa harjoittaville"/>
    <s v="Henkilö- ja raharesurssit. Viraston päässä prosessien monimutkaisuus täytyy huomioida kehittämisessä."/>
    <m/>
    <x v="0"/>
    <x v="8"/>
    <x v="0"/>
    <s v=""/>
  </r>
  <r>
    <s v="Palvelut"/>
    <s v="Plupaus_2021_Jyväskylän kaupunki_2021.xlsx"/>
    <x v="2"/>
    <x v="530"/>
    <s v="Yritys voi esittää muistutuksen tai lausunnon liittyen kaavoitukseen"/>
    <s v="Asemakaavan muutoksen hakeminen"/>
    <x v="0"/>
    <x v="3"/>
    <x v="5"/>
    <s v="Myös luonnollisille henkilöille"/>
    <m/>
    <s v="Maankäyttö- ja rakennuslaki (132/1999)"/>
    <x v="1"/>
    <x v="2"/>
    <x v="1"/>
    <s v="Ympäristöministeriö"/>
  </r>
  <r>
    <s v="Palvelut"/>
    <s v="Plupaus_2021_Jyväskylän kaupunki_2021.xlsx"/>
    <x v="2"/>
    <x v="531"/>
    <s v="Yritys voi hakea asemakaavan muutosta."/>
    <s v="Asemakaavan muutoksen hakeminen"/>
    <x v="0"/>
    <x v="5"/>
    <x v="1"/>
    <s v="Myös luonnollisille henkilöille"/>
    <m/>
    <s v="Maankäyttö- ja rakennuslaki (132/1999)"/>
    <x v="1"/>
    <x v="2"/>
    <x v="1"/>
    <s v="Ympäristöministeriö"/>
  </r>
  <r>
    <s v="Palvelut"/>
    <s v="Plupaus_2021_Rovaniemi (1).xlsx"/>
    <x v="17"/>
    <x v="532"/>
    <s v="Tulostetaan lomake, täytetään se ja palautetaan allekirjoitettuna kaupungin kirjaamoon."/>
    <s v="Asemakaavan muutoksen hakeminen"/>
    <x v="0"/>
    <x v="0"/>
    <x v="0"/>
    <s v="Myös luonnollisille henkilöille"/>
    <s v="Vaati sähköisen allekirjoituksen muutoshakemuksen tekijältä."/>
    <s v="Maankäyttö- ja rakennuslaki (132/1999)"/>
    <x v="1"/>
    <x v="13"/>
    <x v="2"/>
    <s v="Ympäristöministeriö"/>
  </r>
  <r>
    <s v="Palvelut"/>
    <s v="Plupaus_Kuopio_2021.xlsx"/>
    <x v="12"/>
    <x v="236"/>
    <s v="Elintarvikevalvontaviranomaiselle tehtävä ilmoitus elintarvikehuoneistosta tai elintarvikealan toiminnasta"/>
    <s v="Elintarvikehuoneistoilmoitus"/>
    <x v="0"/>
    <x v="1"/>
    <x v="1"/>
    <s v="Vain elinkeinotoimintaa harjoittaville"/>
    <m/>
    <s v="Elintarvikelaki (23/2006)"/>
    <x v="1"/>
    <x v="10"/>
    <x v="1"/>
    <s v="Maa- ja metsätalousministeriö"/>
  </r>
  <r>
    <s v="Palvelut"/>
    <s v="Plupaus_2021_Rovaniemi (1).xlsx"/>
    <x v="17"/>
    <x v="533"/>
    <s v="Rovakaaren yhteistoiminta-alueen (Rovaniemi, Ranua, Pello, Ylitornio ja Kolari) ulkopuolelta tulevat toimijat ilmoittavat tiedottavat toiminnastaan elintarvikevalvontaan. Luonnolliset henkilöt vain, jos vähäistä suurempi riski."/>
    <s v="Elintarvikehuoneistoilmoitus"/>
    <x v="0"/>
    <x v="2"/>
    <x v="0"/>
    <s v="Myös luonnollisille henkilöille"/>
    <m/>
    <s v="Elintarvikelaki (23/2006)"/>
    <x v="1"/>
    <x v="13"/>
    <x v="2"/>
    <s v="Maa- ja metsätalousministeriö"/>
  </r>
  <r>
    <s v="Palvelut"/>
    <s v="PLupaus_Helsinginkaupunki_2021.xlsx"/>
    <x v="3"/>
    <x v="534"/>
    <s v="Elintarvikelain (297/2021) 11 § mukaan elintarvikealan toimijan, joka käsittelee eläinperäisiä elintarvikkeita ennen vähittäismyyntiä (Euroopan parlamentin ja neuvoston asetus (EY) N:o 853/2004) on haettava toimivaltaiselta valvontaviranomaiselta elintarvikehuoneiston hyväksymistä ennen toiminnan aloittamista tai olennaista muuttamista."/>
    <s v="Elintarvikehuoneiston hyväksyminen laitokseksi"/>
    <x v="0"/>
    <x v="4"/>
    <x v="1"/>
    <m/>
    <m/>
    <s v="Elintarvikelaki (23/2006)"/>
    <x v="1"/>
    <x v="3"/>
    <x v="1"/>
    <s v="Maa- ja metsätalousministeriö"/>
  </r>
  <r>
    <s v="Palvelut"/>
    <s v="PLupaus_Helsinginkaupunki_2021.xlsx"/>
    <x v="3"/>
    <x v="535"/>
    <m/>
    <s v="Elintarvikehuoneiston hyväksyminen laitokseksi"/>
    <x v="0"/>
    <x v="2"/>
    <x v="1"/>
    <m/>
    <s v="Pieni volyymi"/>
    <s v="Elintarvikelaki (23/2006)"/>
    <x v="1"/>
    <x v="3"/>
    <x v="1"/>
    <s v="Maa- ja metsätalousministeriö"/>
  </r>
  <r>
    <s v="Palvelut"/>
    <s v="Plupaus_2021_Jyväskylän kaupunki_2021.xlsx"/>
    <x v="2"/>
    <x v="536"/>
    <s v="Ilmoitus laitoksesta tai toiminnasta jossa käsitellään eläimistä saatavia elintarvikkeita"/>
    <s v="Elintarvikehuoneiston hyväksyminen laitokseksi"/>
    <x v="0"/>
    <x v="2"/>
    <x v="5"/>
    <s v="Myös luonnollisille henkilöille"/>
    <m/>
    <s v="Elintarvikelaki (23/2006)"/>
    <x v="1"/>
    <x v="2"/>
    <x v="1"/>
    <s v="Maa- ja metsätalousministeriö"/>
  </r>
  <r>
    <s v="Palvelut"/>
    <s v="Plupaus_2021_KEHA-keskus.xlsx"/>
    <x v="21"/>
    <x v="537"/>
    <s v="Palvelu sisältää kalastuksen rajoittamisen (pyydykset, ajankohta, saalis, pyyntimitta yms), Yleiskalastusoikeuden rajoittamisen, Kalojen ja rapujen istuttamiskiellot, Kielto kalastaa padon alapuolella, patoaltaassa tai tekoaltaassa. Em. palvelut tuotetaan kalastuslain mukaisesti ja hoidetaan keskitettyinä tehtävinä 3 ELYn toimesta kielillä suomi ja ruotsi. Palveluiden nykytaso on 0,3, tavoite on volyymiltaan vaikuttavimman yleiskalastusoikeuksien rajoittamista koskien onki-,pilkki- ja viehekalastusoikeuksien rajoittamista koskevan asioinnin osalta asettaa tavoitetaso 0,9-1.0."/>
    <s v="Kalastuslain mukaiset kiellot ja rajoitukset"/>
    <x v="0"/>
    <x v="0"/>
    <x v="8"/>
    <s v="Myös luonnollisille henkilöille"/>
    <s v="Palvelukokonaisuuden kehittämisen resursoinnin ja rahoituksen haasteet ja aikataulujen yhteensovittaminen. Askelien sovittaminen siten että harppaus ei tule liian suureksi palveluiden tuottamisen turvaamisen kannalta, USPA-sähköisen asianhallinta ja arkistointi järjestelmän käyttöönotto (2020)"/>
    <m/>
    <x v="0"/>
    <x v="8"/>
    <x v="0"/>
    <s v=""/>
  </r>
  <r>
    <s v="Palvelut"/>
    <s v="Plupaus_2021_KEHA-keskus.xlsx"/>
    <x v="21"/>
    <x v="538"/>
    <s v="Palvelu sisältää kalastusoppaiden lupa-asiat, kalastuksenvalvojien luvat, uuden kala- tai rapulajin istutusluvat, kalojen ja rapujen maahantuontiluvat, kaupallisen kalastuksen alueelliset luvat, kalastuksen poikkeusluvat kotiutusistutukseen, siirtoistutusta, kalanviljelyä, tutkimusta, kalastusperinnettä, kalatalousvelvoitteiden toimeenpanoa tai muuta kalavarojen käyttöä ja hoitoa varten. Em. palvelut tuotetaan kalastuslain mukaisesti ja hoidetaan keskitettyinä tehtävinä 3 ELYn toimesta kielillä suomi ja ruotsi. Palveluiden nykytaso on 0,3, tavoite on mahdollistaa volyymiltaan suurimmille ja toistuvimmille asiakasryhmille kalastusoppaille ja kalastuksenvalvojille lupa -asioita koskevan asioinnin sähköisesti ja asettaa tavoitetaso 0,9-1.0."/>
    <s v="Kalastuslain mukaiset luvat"/>
    <x v="0"/>
    <x v="0"/>
    <x v="8"/>
    <s v="Vain elinkeinotoimintaa harjoittaville"/>
    <s v="Palvelukokonaisuuden kehittämisen resursoinnin ja rahoituksen haasteet ja aikataulujen yhteensovittaminen. Askelien sovittaminen siten että harppaus ei tule liian suureksi palveluiden tuottamisen turvaamisen kannalta, USPA-sähköisen asianhallinta ja arkistointi järjestelmän käyttöönotto (2020)"/>
    <m/>
    <x v="0"/>
    <x v="8"/>
    <x v="0"/>
    <s v=""/>
  </r>
  <r>
    <s v="Palvelut"/>
    <s v="Plupaus_Kuopio_2021.xlsx"/>
    <x v="12"/>
    <x v="534"/>
    <s v="Eläinperäisiä elintarvikkeita käsittelevän laitoksen hyväksyminen elintarvikehuoneistoksi."/>
    <s v="Elintarvikehuoneiston hyväksyminen laitokseksi"/>
    <x v="0"/>
    <x v="3"/>
    <x v="5"/>
    <s v="Vain elinkeinotoimintaa harjoittaville"/>
    <m/>
    <s v="Elintarvikelaki (23/2006)"/>
    <x v="1"/>
    <x v="10"/>
    <x v="1"/>
    <s v="Maa- ja metsätalousministeriö"/>
  </r>
  <r>
    <s v="Palvelut"/>
    <s v="Plupaus_2021_Oulun kaupunki.xlsx"/>
    <x v="14"/>
    <x v="534"/>
    <s v="Hae elintarvikehuoneiston hyväksymistä laitokseksi, kun perustat laitosta tai muutat toimintaa, jossa käsitellään eläimistä saatavia elintarvikkeita."/>
    <s v="Elintarvikehuoneiston hyväksyminen laitokseksi"/>
    <x v="0"/>
    <x v="0"/>
    <x v="2"/>
    <s v="Myös luonnollisille henkilöille"/>
    <m/>
    <s v="Elintarvikelaki (23/2006)"/>
    <x v="1"/>
    <x v="7"/>
    <x v="1"/>
    <s v="Maa- ja metsätalousministeriö"/>
  </r>
  <r>
    <s v="Palvelut"/>
    <s v="Traficom_Digipalvelulupaus_2021.XLSX"/>
    <x v="0"/>
    <x v="539"/>
    <s v="Traficom myöntää yrityksille kansainväliset tavara- ja henkilöliikenteen kuljetusluvat sekä kuljetuskirjavihkot."/>
    <s v="Kansainväliset kuljetusluvat"/>
    <x v="0"/>
    <x v="0"/>
    <x v="5"/>
    <s v="Vain elinkeinotoimintaa harjoittaville"/>
    <s v="Yleinen taloudellinen tilanne"/>
    <m/>
    <x v="0"/>
    <x v="0"/>
    <x v="0"/>
    <s v=""/>
  </r>
  <r>
    <s v="Palvelut"/>
    <s v="Plupaus_2021_Oulun kaupunki.xlsx"/>
    <x v="14"/>
    <x v="540"/>
    <s v="Eläinperäisiä elintarvikkeita käsittelevän tai varastoivan laitoksen toiminnan aloittamisesta tulee tehdä hakemus."/>
    <s v="Elintarvikehuoneiston hyväksyminen laitokseksi"/>
    <x v="0"/>
    <x v="0"/>
    <x v="2"/>
    <s v="Myös luonnollisille henkilöille"/>
    <m/>
    <s v="Elintarvikelaki (23/2006)"/>
    <x v="1"/>
    <x v="7"/>
    <x v="1"/>
    <s v="Maa- ja metsätalousministeriö"/>
  </r>
  <r>
    <s v="Palvelut"/>
    <s v="PLupaus_Porvoonkaupunki_2021.xlsx"/>
    <x v="7"/>
    <x v="541"/>
    <s v="Eläinperäisiä elintarvikkeita käsittelevän tai varastoivan laitoksen toiminnan aloittamisesta tai toiminnan olennaisesta muuttumisesta sekä itukasvattamon aloittamisesta ja toiminnan muuttamisesta tulee tehdä hakemus sekä toiminnan lopettamisesta ilmoitus."/>
    <s v="Elintarvikehuoneiston hyväksyminen laitokseksi"/>
    <x v="0"/>
    <x v="2"/>
    <x v="0"/>
    <s v="Vain elinkeinotoimintaa harjoittaville"/>
    <s v="Digitalisoinnin kehittäminen valtion tietojärjestelmässä on riippuvainen valtion panostuksista. Asia mukana kehityslistalla, muttei kovin korkealla prioriteetilla."/>
    <s v="Elintarvikelaki (23/2006)"/>
    <x v="1"/>
    <x v="3"/>
    <x v="2"/>
    <s v="Maa- ja metsätalousministeriö"/>
  </r>
  <r>
    <s v="Palvelut"/>
    <s v="PLupaus_Pyhäjärvi_2021.xlsx"/>
    <x v="15"/>
    <x v="534"/>
    <m/>
    <s v="Elintarvikehuoneiston hyväksyminen laitokseksi"/>
    <x v="0"/>
    <x v="3"/>
    <x v="5"/>
    <s v="Vain elinkeinotoimintaa harjoittaville"/>
    <m/>
    <s v="Elintarvikelaki (23/2006)"/>
    <x v="1"/>
    <x v="7"/>
    <x v="3"/>
    <s v="Maa- ja metsätalousministeriö"/>
  </r>
  <r>
    <s v="Palvelut"/>
    <s v="Plupaus_2021_Ranuan kunta_V2.xlsx"/>
    <x v="49"/>
    <x v="534"/>
    <s v="Ohjeet, lomakkeet ja yhteystiedot"/>
    <s v="Elintarvikehuoneiston hyväksyminen laitokseksi"/>
    <x v="0"/>
    <x v="5"/>
    <x v="1"/>
    <s v="Vain elinkeinotoimintaa harjoittaville"/>
    <m/>
    <s v="Elintarvikelaki (23/2006)"/>
    <x v="1"/>
    <x v="13"/>
    <x v="3"/>
    <s v="Maa- ja metsätalousministeriö"/>
  </r>
  <r>
    <s v="Palvelut"/>
    <s v="Plupaus_2021_Rovaniemi (1).xlsx"/>
    <x v="17"/>
    <x v="534"/>
    <s v="Hakemus laitoshyväksynnästä Rovakaaren ympäristöterveydenhuollon toiminta-alueella (Rovaniemi, Ranua, Pello, Ylitornio, Kolari) sijaitsevalle elintarvikehuoneistolle.  Kala-, liha-, maito- ja muna-alan laitokselle sekä varastolaitokselle on oma lomakkeensa."/>
    <s v="Elintarvikehuoneiston hyväksyminen laitokseksi"/>
    <x v="0"/>
    <x v="2"/>
    <x v="0"/>
    <s v="Vain elinkeinotoimintaa harjoittaville"/>
    <s v="ei tietoa milloin asioinnin aloitus siirtyy valtakunnalliseen ympäristöterveydenhuollon sähköiseen ilmoituspalveluun ILPPAan (Ruokavirasto).  ilppa.fi"/>
    <s v="Elintarvikelaki (23/2006)"/>
    <x v="1"/>
    <x v="13"/>
    <x v="2"/>
    <s v="Maa- ja metsätalousministeriö"/>
  </r>
  <r>
    <s v="Palvelut"/>
    <s v="Plupaus_2021_Turun kaupunki.xlsx"/>
    <x v="19"/>
    <x v="534"/>
    <s v="Hae elintarvikehuoneiston hyväksymistä laitokseksi, kun perustat laitosta tai muutat toimintaa, jossa käsitellään eläimistä saatavia elintarvikkeita."/>
    <s v="Elintarvikehuoneiston hyväksyminen laitokseksi"/>
    <x v="0"/>
    <x v="2"/>
    <x v="1"/>
    <s v="Myös luonnollisille henkilöille"/>
    <s v="Ruokavirasto valmistelee. Ruokaviraston ilppa-Ympäristöterveydenhuollon sähköisen ilmoituspalvelun toimivuus"/>
    <s v="Elintarvikelaki (297/2021)"/>
    <x v="1"/>
    <x v="15"/>
    <x v="1"/>
    <s v="Maa- ja metsätalousministeriö"/>
  </r>
  <r>
    <s v="Palvelut"/>
    <s v="Plupaus_2021_Turun kaupunki.xlsx"/>
    <x v="19"/>
    <x v="540"/>
    <s v="Eläinperäisiä elintarvikkeita käsittelevän tai varastoivan elintarvikehuoneiston toiminnan aloittamisesta tulee tehdä hakemus tai muun hyväksymistä vaativa toiminta."/>
    <s v="Elintarvikehuoneiston hyväksyminen laitokseksi"/>
    <x v="0"/>
    <x v="2"/>
    <x v="1"/>
    <s v="Myös luonnollisille henkilöille"/>
    <s v="Ruokavirasto valmistelee. Ruokaviraston ilppa-Ympäristöterveydenhuollon sähköisen ilmoituspalvelun toimivuus"/>
    <s v="Elintarvikelaki (297/2021)"/>
    <x v="1"/>
    <x v="15"/>
    <x v="1"/>
    <s v="Maa- ja metsätalousministeriö"/>
  </r>
  <r>
    <s v="Palvelut"/>
    <s v="PLupaus_Vaasa_2021.xlsx"/>
    <x v="8"/>
    <x v="534"/>
    <s v="Eläimistä saatavien elintarvikkeiden käsittelyä ennen vähittäismyyntiä suorittavan laitoksen hyväksyntä"/>
    <s v="Elintarvikehuoneiston hyväksyminen laitokseksi"/>
    <x v="0"/>
    <x v="5"/>
    <x v="1"/>
    <s v="Vain elinkeinotoimintaa harjoittaville"/>
    <m/>
    <s v="Elintarvikelaki (23/2006)"/>
    <x v="1"/>
    <x v="6"/>
    <x v="2"/>
    <s v="Maa- ja metsätalousministeriö"/>
  </r>
  <r>
    <s v="Palvelut"/>
    <s v="Plupaus_2021_Ranuan kunta_V2.xlsx"/>
    <x v="49"/>
    <x v="222"/>
    <s v="Ohjeet, lomakkeet ja yhteystiedot"/>
    <s v="Elintarvikekontaktimateriaalialan toimintailmoitus"/>
    <x v="0"/>
    <x v="5"/>
    <x v="1"/>
    <s v="Vain elinkeinotoimintaa harjoittaville"/>
    <m/>
    <s v="Elintarvikelaki (23/2006)"/>
    <x v="1"/>
    <x v="13"/>
    <x v="3"/>
    <s v="Maa- ja metsätalousministeriö"/>
  </r>
  <r>
    <s v="Palvelut"/>
    <s v="PLupaus_Pyhäjärvi_2021.xlsx"/>
    <x v="15"/>
    <x v="540"/>
    <m/>
    <s v="Elintarvikelain mukaiset hakemukset"/>
    <x v="0"/>
    <x v="3"/>
    <x v="5"/>
    <s v="Vain elinkeinotoimintaa harjoittaville"/>
    <m/>
    <s v="Elintarvikelaki (23/2006)"/>
    <x v="1"/>
    <x v="7"/>
    <x v="3"/>
    <s v="Maa- ja metsätalousministeriö"/>
  </r>
  <r>
    <s v="Palvelut"/>
    <s v="Plupaus_2021_Oulun kaupunki.xlsx"/>
    <x v="14"/>
    <x v="213"/>
    <s v="Tarvitset hyväksynnän eläinperäisen sivutuotelaitoksen toiminnan aloittamiseen."/>
    <s v="Elintarvikelaitoksen sivutuotelaitoksen rekisteröinti"/>
    <x v="0"/>
    <x v="3"/>
    <x v="1"/>
    <s v="Vain elinkeinotoimintaa harjoittaville"/>
    <s v="Lomake Ruokaviraston sivuilla, toimitetaan kunnan eläinlääkärille"/>
    <s v="Elintarvikelaki (23/2006)"/>
    <x v="1"/>
    <x v="7"/>
    <x v="1"/>
    <s v="Maa- ja metsätalousministeriö"/>
  </r>
  <r>
    <s v="Palvelut"/>
    <s v="PLupaus_Porvoonkaupunki_2021.xlsx"/>
    <x v="7"/>
    <x v="542"/>
    <s v="Tarvitset hyväksynnän/rekisteröinnin eläinperäisen sivutuotelaitoksen kuten tilarehustamon, varastointilaitoksen, teknisen laitoksen, polttolaitoksen ym. toiminnan aloittamiseen."/>
    <s v="Elintarvikelaitoksen sivutuotelaitoksen rekisteröinti"/>
    <x v="0"/>
    <x v="2"/>
    <x v="0"/>
    <s v="Vain elinkeinotoimintaa harjoittaville"/>
    <s v="Valtion vastuulla oleva tehtävä, johon liittyviä tehtäviä kunnan viranhaltijat hoitavat. Kunta ei vastaa palvelujen digitalisoinnista. Laki eläimistä saatavista sivutuotteista (517/2015)"/>
    <s v="Elintarvikelaki (23/2006)"/>
    <x v="1"/>
    <x v="3"/>
    <x v="2"/>
    <s v="Maa- ja metsätalousministeriö"/>
  </r>
  <r>
    <s v="Palvelut"/>
    <s v="Plupaus_2021_Rovaniemi (1).xlsx"/>
    <x v="17"/>
    <x v="543"/>
    <s v="Rovakaaren ympäristöterveydenhuollon toimialueella sivutuotelaitoksen hyväksynnän tai rekisteröinnin tekee hakemuksesta valvontaeläinlääkäri. Rekisterin toiminnasta vastaa Ruokavirasto. Hakemus tehdään Ruokaviraston lomakkeella K (jota ei ole tällä hetkellä saatavilla)."/>
    <s v="Elintarvikelaitoksen sivutuotelaitoksen rekisteröinti"/>
    <x v="0"/>
    <x v="3"/>
    <x v="0"/>
    <s v="Vain elinkeinotoimintaa harjoittaville"/>
    <s v="Asionnin aloitus tapahtuu Ruokaviraston lomakkeilla, toteutus riippuu Ruokavirastosta"/>
    <s v="Elintarvikelaki (23/2006)"/>
    <x v="1"/>
    <x v="13"/>
    <x v="2"/>
    <s v="Maa- ja metsätalousministeriö"/>
  </r>
  <r>
    <s v="Palvelut"/>
    <s v="Plupaus_2021_Turun kaupunki.xlsx"/>
    <x v="19"/>
    <x v="544"/>
    <s v="Kaikkien sivutuotealan laitosten on oltava hyväksyttyjä tai rekisteröityjä ennen toiminnan aloittamista."/>
    <s v="Elintarvikelaitoksen sivutuotelaitoksen rekisteröinti"/>
    <x v="0"/>
    <x v="0"/>
    <x v="1"/>
    <s v="Myös luonnollisille henkilöille"/>
    <s v="Ruokaviraston ilppa-Ympäristöterveydenhuollon sähköisen ilmoituspalvelun toimivuus"/>
    <s v="Elintarvikelaki (23/2006)"/>
    <x v="1"/>
    <x v="15"/>
    <x v="1"/>
    <s v="Maa- ja metsätalousministeriö"/>
  </r>
  <r>
    <s v="Palvelut"/>
    <s v="PLupaus_Porvoonkaupunki_2021.xlsx"/>
    <x v="7"/>
    <x v="545"/>
    <s v="Voit tilata eläinlääkärin todistuksen elävän eläimen, sukusolujen ja eläinperäisten tuotteiden vientiä varten."/>
    <s v="Elintarvikkeiden ja eläinperäisten tuotteiden viennille myönnettävä eläinlääkärin todistus"/>
    <x v="0"/>
    <x v="3"/>
    <x v="0"/>
    <s v="Myös luonnollisille henkilöille"/>
    <s v="Valtion vastuulla oleva tehtävä, johon liittyviä tehtäviä kunnan viranhaltijat hoitavat. Kunta ei vastaa palvelujen digitalisoinnista."/>
    <s v="Eläintautilaki (441/2013)"/>
    <x v="1"/>
    <x v="3"/>
    <x v="2"/>
    <s v="Maa- ja metsätalousministeriö"/>
  </r>
  <r>
    <s v="Palvelut"/>
    <s v="PLupaus_Porvoonkaupunki_2021.xlsx"/>
    <x v="7"/>
    <x v="546"/>
    <s v="Voit tilata eräkohtaisen eläinlääkärin todistuksen eläinperäisten elintarvikkeiden vientiä varten sekä todistuksen siitä, että vientiä harjoittava elintarvikehuoneisto on elintarvikevalvonnan piirissä."/>
    <s v="Elintarvikkeiden ja eläinperäisten tuotteiden viennille myönnettävä eläinlääkärin todistus"/>
    <x v="0"/>
    <x v="3"/>
    <x v="0"/>
    <s v="Vain elinkeinotoimintaa harjoittaville"/>
    <s v="Vientimaiden vaatimukset vaihtelevat, mistä syystä digitoteutus on haastavaa. Tällä hetkellä vientitodistusten määrät ovat pieniä eikä digipalvelu ole tässä palvelussa kannattavaa. Digitalisoinnin kehittäminen valtion tietojärjestelmässä on riippuvainen valtion panostuksista."/>
    <s v="Eläintautilaki (441/2013)"/>
    <x v="1"/>
    <x v="3"/>
    <x v="2"/>
    <s v="Maa- ja metsätalousministeriö"/>
  </r>
  <r>
    <s v="Palvelut"/>
    <s v="PLupaus_Helsinginkaupunki_2021.xlsx"/>
    <x v="3"/>
    <x v="238"/>
    <s v="Elintarvikkeiden maahantuonti muista EU-maista."/>
    <s v="Eläinperäisten elintarvikkeiden sisämarkkinatuonti"/>
    <x v="0"/>
    <x v="1"/>
    <x v="1"/>
    <m/>
    <m/>
    <s v="Elintarvikelaki (23/2006)"/>
    <x v="1"/>
    <x v="3"/>
    <x v="1"/>
    <s v="Maa- ja metsätalousministeriö"/>
  </r>
  <r>
    <s v="Palvelut"/>
    <s v="PLupaus_Helsinginkaupunki_2021.xlsx"/>
    <x v="3"/>
    <x v="547"/>
    <m/>
    <s v="Eläintarhan sivutuotelupa"/>
    <x v="0"/>
    <x v="2"/>
    <x v="1"/>
    <m/>
    <s v="Pieni volyymi"/>
    <s v="Laki eläimistä saatavista sivutuotteista (517/2015)"/>
    <x v="1"/>
    <x v="3"/>
    <x v="1"/>
    <s v="Maa- ja metsätalousministeriö"/>
  </r>
  <r>
    <s v="Palvelut"/>
    <s v="Plupaus_2021_Ranuan kunta_V2.xlsx"/>
    <x v="49"/>
    <x v="547"/>
    <s v="Eläintarha tarvitsee kunnaneläinlääkärin luvan, jos se käyttää eläintarhansa eläimiä muiden eläinten ruokintaan omassa eläintarhassaan."/>
    <s v="Eläintarhan sivutuotelupa"/>
    <x v="0"/>
    <x v="0"/>
    <x v="1"/>
    <s v="Vain elinkeinotoimintaa harjoittaville"/>
    <m/>
    <s v="Laki eläimistä saatavista sivutuotteista (517/2015)"/>
    <x v="1"/>
    <x v="13"/>
    <x v="3"/>
    <s v="Maa- ja metsätalousministeriö"/>
  </r>
  <r>
    <s v="Palvelut"/>
    <s v="Plupaus_THL_2021.xlsx"/>
    <x v="25"/>
    <x v="548"/>
    <s v="Fineli on elintarvikkeiden kansallinen koostumustietopankki, jota ylläpitää Terveyden ja hyvinvoinnin laitos (THL). Asiakas voi ottaa yhteyttä ylläpitäjiin sähköisen lomakkeen kautta. Asiakas voi ladata tietoja itselleen ilman rekisteröintiä (avoin data). Palvelun käyttäjäjillä tulee olla mahdollisuus myös anonyymiin käyttöön, minkä vuoksi vahvaa tunnistautumista ei edellytetä. Samoin asiakas voi tallentaa ruokapäiväkirjaa joko rekisteröityneenä käyttäjänä tai ilman rekisteröintiä. Palvelua voi käyttää myös rajapinnan (API) kautta."/>
    <s v="Kansallinen elintarvikkeiden koostumustietokanta Fineli"/>
    <x v="3"/>
    <x v="5"/>
    <x v="1"/>
    <s v="Myös luonnollisille henkilöille"/>
    <m/>
    <m/>
    <x v="0"/>
    <x v="9"/>
    <x v="0"/>
    <s v=""/>
  </r>
  <r>
    <s v="Palvelut"/>
    <s v="Traficom_Digipalvelulupaus_2021.XLSX"/>
    <x v="0"/>
    <x v="549"/>
    <s v="Lupa on tarkoitettu koulutusorganisaatioille, jotka haluavat antaa teoria- ja lentokoulutusta kansallista harrastelentäjän lupakirjaa varten."/>
    <s v="Kansallisen harrasteilmailun lentokoulutusluvan hakeminen"/>
    <x v="0"/>
    <x v="0"/>
    <x v="0"/>
    <s v="Vain elinkeinotoimintaa harjoittaville"/>
    <s v="Yleinen taloudellinen tilanne"/>
    <m/>
    <x v="0"/>
    <x v="0"/>
    <x v="0"/>
    <s v=""/>
  </r>
  <r>
    <s v="Palvelut"/>
    <s v="Plupaus_2021_Kansaneläkelaitos.xlsx"/>
    <x v="4"/>
    <x v="550"/>
    <s v="Asiakas päättää asiakassopimuksen Kelan kanssa."/>
    <s v="Kanta-asiakkuuden irtisanominen"/>
    <x v="4"/>
    <x v="6"/>
    <x v="0"/>
    <s v="Vain elinkeinotoimintaa harjoittaville"/>
    <m/>
    <m/>
    <x v="0"/>
    <x v="4"/>
    <x v="0"/>
    <s v=""/>
  </r>
  <r>
    <s v="Palvelut"/>
    <s v="Plupaus_2021_Kansaneläkelaitos.xlsx"/>
    <x v="4"/>
    <x v="551"/>
    <s v="Asiakas allekirjoittaa asiakassopimuksen Kelan kanssa Kanta Ekstranetissä"/>
    <s v="Kanta-asiakkuuden sitoumuksen allekirjoittaminen ja toimittaminen"/>
    <x v="4"/>
    <x v="5"/>
    <x v="1"/>
    <s v="Vain elinkeinotoimintaa harjoittaville"/>
    <m/>
    <m/>
    <x v="0"/>
    <x v="4"/>
    <x v="0"/>
    <s v=""/>
  </r>
  <r>
    <s v="Palvelut"/>
    <s v="Plupaus_2021_Kansaneläkelaitos.xlsx"/>
    <x v="4"/>
    <x v="552"/>
    <s v="Asiakas tekee hakemuksen Kanta-palvelun käyttäjäksi Kanta Ekstranetissä"/>
    <s v="Kanta-palvelun hallinnollinen käyttöönotto"/>
    <x v="4"/>
    <x v="5"/>
    <x v="1"/>
    <s v="Vain elinkeinotoimintaa harjoittaville"/>
    <m/>
    <m/>
    <x v="0"/>
    <x v="4"/>
    <x v="0"/>
    <s v=""/>
  </r>
  <r>
    <s v="Palvelut"/>
    <s v="ASHA-#407866-v1-Plupaus_2021_Maanmittauslaitos_xlsx.XLSX"/>
    <x v="24"/>
    <x v="553"/>
    <s v="Yritys voi ostaa painettuja karttoja taikka räätälöidyn karttatulosteen haluamaltaan alueelta."/>
    <s v="Kartat ja karttatulosteet"/>
    <x v="4"/>
    <x v="5"/>
    <x v="1"/>
    <s v="Myös luonnollisille henkilöille"/>
    <m/>
    <m/>
    <x v="0"/>
    <x v="18"/>
    <x v="0"/>
    <s v=""/>
  </r>
  <r>
    <s v="Palvelut"/>
    <s v="Plupaus_2021_Rovaniemi (1).xlsx"/>
    <x v="17"/>
    <x v="547"/>
    <s v="Eläintarhan lupa käyttää eläintarhansa eläimiä muiden eläinten ruokintaan omassa eläintarhassa. Rovakaaren ympäristöterveydenhuollon toiminta-alueella (Rovaniemi, Ranua, Pello, Ylitornio, Kolari) lupa haetaan valvontaeläinlääkäriltä vapaamuotoisella, kirjallisella lupahakemuksella."/>
    <s v="Eläintarhan sivutuotelupa"/>
    <x v="0"/>
    <x v="3"/>
    <x v="0"/>
    <s v="Vain elinkeinotoimintaa harjoittaville"/>
    <m/>
    <s v="Laki eläimistä saatavista sivutuotteista (517/2015)"/>
    <x v="1"/>
    <x v="13"/>
    <x v="2"/>
    <s v="Maa- ja metsätalousministeriö"/>
  </r>
  <r>
    <s v="Palvelut"/>
    <s v="PLupaus_Vaasa_2021.xlsx"/>
    <x v="8"/>
    <x v="547"/>
    <s v="Lupa eläintarhaeläinten ruokkimiseksi eläintarhaeläimillä."/>
    <s v="Eläintarhan sivutuotelupa"/>
    <x v="0"/>
    <x v="2"/>
    <x v="0"/>
    <s v="Vain elinkeinotoimintaa harjoittaville"/>
    <m/>
    <s v="Laki eläimistä saatavista sivutuotteista (517/2015)"/>
    <x v="1"/>
    <x v="6"/>
    <x v="2"/>
    <s v="Maa- ja metsätalousministeriö"/>
  </r>
  <r>
    <s v="Palvelut"/>
    <s v="Plupaus_2021_Jyväskylän kaupunki_2021.xlsx"/>
    <x v="2"/>
    <x v="554"/>
    <s v="Ilmoitus alle 50MW energiatuotantolaitoksen käyttöönotosta (jos ei tarvitse ympäristölupaa)"/>
    <s v="Energiatuotantolaitoksen rekisteröinti-ilmoitus"/>
    <x v="0"/>
    <x v="5"/>
    <x v="1"/>
    <s v="Myös luonnollisille henkilöille"/>
    <m/>
    <s v="Ympäristönsuojelulaki (527/2014)"/>
    <x v="1"/>
    <x v="2"/>
    <x v="1"/>
    <s v="Ympäristöministeriö"/>
  </r>
  <r>
    <s v="Palvelut"/>
    <s v="Plupaus_ALAVUS_2020.xlsx"/>
    <x v="9"/>
    <x v="555"/>
    <s v="Tarvittava erikoiskuljetuslupa haetaan Ely-keskukselta"/>
    <s v="Erikoiskuljetuksen lupa"/>
    <x v="0"/>
    <x v="1"/>
    <x v="1"/>
    <m/>
    <m/>
    <m/>
    <x v="1"/>
    <x v="7"/>
    <x v="3"/>
    <s v=""/>
  </r>
  <r>
    <s v="Palvelut"/>
    <s v="Plupaus_2021_Jyväskylän kaupunki_2021.xlsx"/>
    <x v="2"/>
    <x v="556"/>
    <s v="Lupa normaaliliikenteen mittarajat ja painorajoitukset ylittävälle kuljetukselle."/>
    <s v="Erikoiskuljetuksen lupa"/>
    <x v="0"/>
    <x v="5"/>
    <x v="1"/>
    <s v="Myös luonnollisille henkilöille"/>
    <s v="Haetaan ELY:n kautta"/>
    <m/>
    <x v="1"/>
    <x v="2"/>
    <x v="1"/>
    <s v=""/>
  </r>
  <r>
    <s v="Palvelut"/>
    <s v="Plupaus_2021_Turun kaupunki.xlsx"/>
    <x v="19"/>
    <x v="557"/>
    <s v="Yli 15 metriä pitkät ajoneuvot tarvitsevat erityisluvan ajaakseen Turun keskusta-alueen rajoitusalueella."/>
    <s v="Erikoiskuljetuksen lupa"/>
    <x v="0"/>
    <x v="0"/>
    <x v="1"/>
    <s v="Myös luonnollisille henkilöille"/>
    <s v="Toteutus ePermit-palvelussa mahdollinen, mutta asiakkaat todennäköisesti eivät käyttäisi sähköistä asiointia"/>
    <m/>
    <x v="1"/>
    <x v="15"/>
    <x v="1"/>
    <s v=""/>
  </r>
  <r>
    <s v="Palvelut"/>
    <s v="Plupaus_2021_Turun kaupunki.xlsx"/>
    <x v="19"/>
    <x v="558"/>
    <s v="Hakija jättää hakemuksen ELY-keskukselle, joka kadunkäyttösopimuksen mukaan joko myöntää luvan erikoiskuljetukselle suoraan tai alistaa ylimassaisen kuljetuksen reittiluvan Turun kaupungin päätettäväksi"/>
    <s v="Erikoiskuljetuksen lupa"/>
    <x v="0"/>
    <x v="2"/>
    <x v="1"/>
    <s v="Vain elinkeinotoimintaa harjoittaville"/>
    <s v="Kuormakaaviot ovat ainoastaan paperisessa muodossa"/>
    <m/>
    <x v="1"/>
    <x v="15"/>
    <x v="1"/>
    <s v=""/>
  </r>
  <r>
    <s v="Palvelut"/>
    <s v="Plupaus_2021_Jyväskylän kaupunki_2021.xlsx"/>
    <x v="2"/>
    <x v="559"/>
    <s v="Lupa jättää kemikaaliusäiliö maaperään"/>
    <s v="Hakemus käytöstä poistetun kemikaalisäiliön jättämiseksi maahan"/>
    <x v="0"/>
    <x v="5"/>
    <x v="1"/>
    <s v="Myös luonnollisille henkilöille"/>
    <m/>
    <s v="Ympäristönsuojelulaki (527/2014)"/>
    <x v="1"/>
    <x v="2"/>
    <x v="1"/>
    <s v="Ympäristöministeriö"/>
  </r>
  <r>
    <s v="Palvelut"/>
    <s v="RUOKAVIRASTO-#1460879-v1-Palvelulupaus_2021_Ruokavirasto.XLSX"/>
    <x v="33"/>
    <x v="560"/>
    <s v="Toimijan rekisteröinti kasvinterveysrekisteriin."/>
    <s v="Kasvien tukku- ja vähittäismyynti - Toiminnan aloittaminen"/>
    <x v="1"/>
    <x v="5"/>
    <x v="1"/>
    <s v="Vain elinkeinotoimintaa harjoittaville"/>
    <m/>
    <s v=""/>
    <x v="0"/>
    <x v="18"/>
    <x v="0"/>
    <s v=""/>
  </r>
  <r>
    <s v="Palvelut"/>
    <s v="RUOKAVIRASTO-#1460879-v1-Palvelulupaus_2021_Ruokavirasto.XLSX"/>
    <x v="33"/>
    <x v="561"/>
    <s v="Toimija päivittää rekisteritietojaan kasvinterveysrekisteriin säännöllisesti kerran vuodessa."/>
    <s v="Kasvien tukku- ja vähittäismyynti - Toiminnan harjoittaminen"/>
    <x v="1"/>
    <x v="5"/>
    <x v="1"/>
    <s v="Vain elinkeinotoimintaa harjoittaville"/>
    <m/>
    <s v=""/>
    <x v="0"/>
    <x v="18"/>
    <x v="0"/>
    <s v=""/>
  </r>
  <r>
    <s v="Palvelut"/>
    <s v="RUOKAVIRASTO-#1460879-v1-Palvelulupaus_2021_Ruokavirasto.XLSX"/>
    <x v="33"/>
    <x v="562"/>
    <s v="Toimijan poistaminen kasvinterveysrekisteristä."/>
    <s v="Kasvien tukku- ja vähittäismyynti - Toiminnan lopettaminen"/>
    <x v="0"/>
    <x v="5"/>
    <x v="1"/>
    <s v="Vain elinkeinotoimintaa harjoittaville"/>
    <m/>
    <s v=""/>
    <x v="0"/>
    <x v="18"/>
    <x v="0"/>
    <s v=""/>
  </r>
  <r>
    <s v="Palvelut"/>
    <s v="Plupaus_2021_Tukes.xlsx"/>
    <x v="10"/>
    <x v="563"/>
    <s v="Haetaan kasvinsuojeluainelupaa"/>
    <s v="Kasvinsuojeluaineisiin liittyvä asiointi (lomakkeita 6 kpl)"/>
    <x v="1"/>
    <x v="2"/>
    <x v="0"/>
    <s v="Vain elinkeinotoimintaa harjoittaville"/>
    <s v="Henkilö- ja raharesurssit. Tekniset esteet, jos osa hakijoista on ulkomaalaisia."/>
    <m/>
    <x v="0"/>
    <x v="8"/>
    <x v="0"/>
    <s v=""/>
  </r>
  <r>
    <s v="Palvelut"/>
    <s v="Plupaus_2021_Tukes.xlsx"/>
    <x v="10"/>
    <x v="564"/>
    <m/>
    <s v="Kasvinsuojeluainekouluttajaksi/tutkinnonjärjestäjäksi/ruiskuntestaajaksi haku"/>
    <x v="0"/>
    <x v="2"/>
    <x v="4"/>
    <s v="Myös luonnollisille henkilöille"/>
    <s v="Henkilö- ja raharesurssit"/>
    <m/>
    <x v="0"/>
    <x v="8"/>
    <x v="0"/>
    <s v=""/>
  </r>
  <r>
    <s v="Palvelut"/>
    <s v="RUOKAVIRASTO-#1460879-v1-Palvelulupaus_2021_Ruokavirasto.XLSX"/>
    <x v="33"/>
    <x v="565"/>
    <s v="Toimija hakee julkista rahoitusta toiminnan aloittamiseen."/>
    <s v="Kasvintuotannon aloittamisen tuet"/>
    <x v="6"/>
    <x v="5"/>
    <x v="1"/>
    <s v="Myös luonnollisille henkilöille"/>
    <m/>
    <s v=""/>
    <x v="0"/>
    <x v="18"/>
    <x v="0"/>
    <s v=""/>
  </r>
  <r>
    <s v="Palvelut"/>
    <s v="RUOKAVIRASTO-#1460879-v1-Palvelulupaus_2021_Ruokavirasto.XLSX"/>
    <x v="33"/>
    <x v="566"/>
    <s v="Viljelijä voi ilmoittaa karanteenikasvituhoojasta. Palvelun tämän hetken toteutustaso on riittävä."/>
    <s v="Kasvintuotannon harjoittaminen"/>
    <x v="0"/>
    <x v="2"/>
    <x v="1"/>
    <s v="Myös luonnollisille henkilöille"/>
    <m/>
    <s v=""/>
    <x v="0"/>
    <x v="18"/>
    <x v="0"/>
    <s v=""/>
  </r>
  <r>
    <s v="Palvelut"/>
    <s v="RUOKAVIRASTO-#1460879-v1-Palvelulupaus_2021_Ruokavirasto.XLSX"/>
    <x v="33"/>
    <x v="567"/>
    <s v="Kasvipassin käyttövelvollisen toimijan hyväksyminen."/>
    <s v="Kasvit, metsä ja puu - Kasvipassia vaativan toiminnan aloittaminen"/>
    <x v="0"/>
    <x v="5"/>
    <x v="1"/>
    <s v="Vain elinkeinotoimintaa harjoittaville"/>
    <m/>
    <s v=""/>
    <x v="0"/>
    <x v="18"/>
    <x v="0"/>
    <s v=""/>
  </r>
  <r>
    <s v="Palvelut"/>
    <s v="RUOKAVIRASTO-#1460879-v1-Palvelulupaus_2021_Ruokavirasto.XLSX"/>
    <x v="33"/>
    <x v="568"/>
    <s v="Kasvipassin käyttövelvollinen toimija ylläpitää rekisteritietojaan vuosittain."/>
    <s v="Kasvit, metsä ja puu - Kasvipassia vaativan toiminnan harjoittaminen"/>
    <x v="0"/>
    <x v="5"/>
    <x v="1"/>
    <s v="Vain elinkeinotoimintaa harjoittaville"/>
    <m/>
    <s v=""/>
    <x v="0"/>
    <x v="18"/>
    <x v="0"/>
    <s v=""/>
  </r>
  <r>
    <s v="Palvelut"/>
    <s v="RUOKAVIRASTO-#1460879-v1-Palvelulupaus_2021_Ruokavirasto.XLSX"/>
    <x v="33"/>
    <x v="569"/>
    <s v="Toimijan poistaminen kasvinterveysrekisteristä."/>
    <s v="Kasvit, metsä ja puu - Kasvipassia vaativan toiminnan lopettaminen"/>
    <x v="0"/>
    <x v="5"/>
    <x v="1"/>
    <s v="Vain elinkeinotoimintaa harjoittaville"/>
    <m/>
    <s v=""/>
    <x v="0"/>
    <x v="18"/>
    <x v="0"/>
    <s v=""/>
  </r>
  <r>
    <s v="Palvelut"/>
    <s v="RUOKAVIRASTO-#1460879-v1-Palvelulupaus_2021_Ruokavirasto.XLSX"/>
    <x v="33"/>
    <x v="570"/>
    <s v="Kasvinviljelijä hakee luomukasvintuotannon poikkeuslupia"/>
    <s v="Kasvit, metsä ja puu - Luomu luvat"/>
    <x v="0"/>
    <x v="0"/>
    <x v="0"/>
    <s v="Vain elinkeinotoimintaa harjoittaville"/>
    <s v="Ei resursseja."/>
    <s v=""/>
    <x v="0"/>
    <x v="18"/>
    <x v="0"/>
    <s v=""/>
  </r>
  <r>
    <s v="Palvelut"/>
    <s v="RUOKAVIRASTO-#1460879-v1-Palvelulupaus_2021_Ruokavirasto.XLSX"/>
    <x v="33"/>
    <x v="571"/>
    <s v="Kasvinviljelijä hakeutuu luomuvalvontaan saadakseen luomusertifikaatin"/>
    <s v="Kasvit, metsä ja puu - Luomusertifikaatti"/>
    <x v="0"/>
    <x v="0"/>
    <x v="0"/>
    <s v="Vain elinkeinotoimintaa harjoittaville"/>
    <s v="Ei resursseja."/>
    <s v=""/>
    <x v="0"/>
    <x v="18"/>
    <x v="0"/>
    <s v=""/>
  </r>
  <r>
    <s v="Palvelut"/>
    <s v="RUOKAVIRASTO-#1460879-v1-Palvelulupaus_2021_Ruokavirasto.XLSX"/>
    <x v="33"/>
    <x v="572"/>
    <s v="Toimijan rekisteröinti kasvinterveysrekisteriin."/>
    <s v="Kasvit, metsä ja puu - Tuonnin aloittaminen"/>
    <x v="0"/>
    <x v="5"/>
    <x v="1"/>
    <s v="Myös luonnollisille henkilöille"/>
    <m/>
    <s v=""/>
    <x v="0"/>
    <x v="18"/>
    <x v="0"/>
    <s v=""/>
  </r>
  <r>
    <s v="Palvelut"/>
    <s v="RUOKAVIRASTO-#1460879-v1-Palvelulupaus_2021_Ruokavirasto.XLSX"/>
    <x v="33"/>
    <x v="573"/>
    <s v="Tuonti-ilmoitukset, luvat ja -tarkastukset"/>
    <s v="Kasvit, metsä ja puu - Tuonnin harjoittaminen"/>
    <x v="0"/>
    <x v="2"/>
    <x v="0"/>
    <s v="Myös luonnollisille henkilöille"/>
    <s v="Ei resursseja."/>
    <s v=""/>
    <x v="0"/>
    <x v="18"/>
    <x v="0"/>
    <s v=""/>
  </r>
  <r>
    <s v="Palvelut"/>
    <s v="RUOKAVIRASTO-#1460879-v1-Palvelulupaus_2021_Ruokavirasto.XLSX"/>
    <x v="33"/>
    <x v="574"/>
    <s v="Toimijan poistaminen kasvinterveysrekisteristä."/>
    <s v="Kasvit, metsä ja puu - Tuonnin lopettaminen"/>
    <x v="0"/>
    <x v="5"/>
    <x v="1"/>
    <s v="Myös luonnollisille henkilöille"/>
    <m/>
    <s v=""/>
    <x v="0"/>
    <x v="18"/>
    <x v="0"/>
    <s v=""/>
  </r>
  <r>
    <s v="Palvelut"/>
    <s v="RUOKAVIRASTO-#1460879-v1-Palvelulupaus_2021_Ruokavirasto.XLSX"/>
    <x v="33"/>
    <x v="575"/>
    <s v="Toimijan rekisteröinti kasvinterveysrekisteriin."/>
    <s v="Kasvit, metsä ja puu - Vientitoiminnan aloittaminen"/>
    <x v="0"/>
    <x v="5"/>
    <x v="1"/>
    <s v="Myös luonnollisille henkilöille"/>
    <m/>
    <s v=""/>
    <x v="0"/>
    <x v="18"/>
    <x v="0"/>
    <s v=""/>
  </r>
  <r>
    <s v="Palvelut"/>
    <s v="RUOKAVIRASTO-#1460879-v1-Palvelulupaus_2021_Ruokavirasto.XLSX"/>
    <x v="33"/>
    <x v="576"/>
    <s v="Vientitodistukset ja -tarkastukset"/>
    <s v="Kasvit, metsä ja puu - Vientitoiminnan harjoittaminen"/>
    <x v="0"/>
    <x v="5"/>
    <x v="1"/>
    <s v="Myös luonnollisille henkilöille"/>
    <s v="Rahoitus auki, vaiheittain siirtyminen kansainväliseen täysin sähköiseen järjestelmään"/>
    <s v=""/>
    <x v="0"/>
    <x v="18"/>
    <x v="0"/>
    <s v=""/>
  </r>
  <r>
    <s v="Palvelut"/>
    <s v="RUOKAVIRASTO-#1460879-v1-Palvelulupaus_2021_Ruokavirasto.XLSX"/>
    <x v="33"/>
    <x v="577"/>
    <s v="Toimijan poistaminen kasvinterveysrekisteristä."/>
    <s v="Kasvit, metsä ja puu - Vientitoiminnan lopettaminen"/>
    <x v="0"/>
    <x v="5"/>
    <x v="1"/>
    <s v="Myös luonnollisille henkilöille"/>
    <m/>
    <s v=""/>
    <x v="0"/>
    <x v="18"/>
    <x v="0"/>
    <s v=""/>
  </r>
  <r>
    <s v="Palvelut"/>
    <s v="RUOKAVIRASTO-#1460879-v1-Palvelulupaus_2021_Ruokavirasto.XLSX"/>
    <x v="33"/>
    <x v="578"/>
    <s v="Toimijan poistaminen kasvinterveysrekisteristä."/>
    <s v="Kasvituotannon lopettaminen"/>
    <x v="0"/>
    <x v="5"/>
    <x v="1"/>
    <s v="Vain elinkeinotoimintaa harjoittaville"/>
    <m/>
    <s v=""/>
    <x v="0"/>
    <x v="18"/>
    <x v="0"/>
    <s v=""/>
  </r>
  <r>
    <s v="Palvelut"/>
    <s v="Plupaus_2021_Lieksan kaupunki.xlsx"/>
    <x v="44"/>
    <x v="579"/>
    <m/>
    <s v="Hakemus käytöstä poistetun kemikaalisäiliön jättämiseksi maahan"/>
    <x v="0"/>
    <x v="6"/>
    <x v="0"/>
    <s v="Myös luonnollisille henkilöille"/>
    <m/>
    <s v="Ympäristönsuojelulaki (527/2014)"/>
    <x v="1"/>
    <x v="24"/>
    <x v="4"/>
    <s v="Ympäristöministeriö"/>
  </r>
  <r>
    <s v="Palvelut"/>
    <s v="Plupaus_2021_Oulun kaupunki.xlsx"/>
    <x v="14"/>
    <x v="579"/>
    <s v="Käytöstä poistetut maanalaiset öljysäiliöt on poistettava maasta kunnan ympäristönsuojelumääräysten mukaan."/>
    <s v="Hakemus käytöstä poistetun kemikaalisäiliön jättämiseksi maahan"/>
    <x v="0"/>
    <x v="6"/>
    <x v="1"/>
    <s v="Myös luonnollisille henkilöille"/>
    <m/>
    <s v="Ympäristönsuojelulaki (527/2014)"/>
    <x v="1"/>
    <x v="7"/>
    <x v="1"/>
    <s v="Ympäristöministeriö"/>
  </r>
  <r>
    <s v="Palvelut"/>
    <s v="PLupaus_Porvoonkaupunki_2021.xlsx"/>
    <x v="7"/>
    <x v="579"/>
    <s v="Käytöstä poistetut maanalaiset öljysäiliöt on poistettava maasta kunnan ympäristönsuojelumääräysten mukaan."/>
    <s v="Hakemus käytöstä poistetun kemikaalisäiliön jättämiseksi maahan"/>
    <x v="0"/>
    <x v="0"/>
    <x v="0"/>
    <s v="Myös luonnollisille henkilöille"/>
    <s v="Mielellään digitalisoidaan, mutta ei ole resursseja itse viedä asiaa eteenpäin."/>
    <s v="Ympäristönsuojelulaki (527/2014)"/>
    <x v="1"/>
    <x v="3"/>
    <x v="2"/>
    <s v="Ympäristöministeriö"/>
  </r>
  <r>
    <s v="Palvelut"/>
    <s v="PLupaus_Pyhäjärvi_2021.xlsx"/>
    <x v="15"/>
    <x v="579"/>
    <m/>
    <s v="Hakemus käytöstä poistetun kemikaalisäiliön jättämiseksi maahan"/>
    <x v="0"/>
    <x v="3"/>
    <x v="1"/>
    <s v="Myös luonnollisille henkilöille"/>
    <m/>
    <s v="Ympäristönsuojelulaki (527/2014)"/>
    <x v="1"/>
    <x v="7"/>
    <x v="3"/>
    <s v="Ympäristöministeriö"/>
  </r>
  <r>
    <s v="Palvelut"/>
    <s v="Plupaus_2021_Oulun kaupunki.xlsx"/>
    <x v="14"/>
    <x v="580"/>
    <m/>
    <s v="Hakemus luonnonmuistomerkiksi"/>
    <x v="0"/>
    <x v="6"/>
    <x v="1"/>
    <s v="Myös luonnollisille henkilöille"/>
    <m/>
    <s v="Luonnonsuojelulaki (1096/1996)"/>
    <x v="1"/>
    <x v="7"/>
    <x v="1"/>
    <s v="Ympäristöministeriö"/>
  </r>
  <r>
    <s v="Palvelut"/>
    <s v="PLupaus_Helsinginkaupunki_2021.xlsx"/>
    <x v="3"/>
    <x v="581"/>
    <s v="Järjestöt ja muut yhteisöt voivat hakea perusopetuslain mukaisen iltapäivätoiminnan maksuvapautuskompensaatiota maksuhuojennusten takia menetetyistä asiakasmaksuista."/>
    <s v="iltapäivätoiminnan maksuvapautuskompensaatiohakemus"/>
    <x v="0"/>
    <x v="4"/>
    <x v="1"/>
    <s v="Vain elinkeinotoimintaa harjoittaville"/>
    <m/>
    <m/>
    <x v="1"/>
    <x v="3"/>
    <x v="1"/>
    <s v=""/>
  </r>
  <r>
    <s v="Palvelut"/>
    <s v="Traficom_Digipalvelulupaus_2021.XLSX"/>
    <x v="0"/>
    <x v="582"/>
    <s v="Miehittämättömän ilma-alusjärjestelmän kauko-ohjaaja voi rekisteröityä valvottuun lisäteoriakokeeseen (vaatimus ei vielä sovellettava)"/>
    <s v="Kauko-ohjaajien tutkinnot - Valvottu lisäteoriakoe"/>
    <x v="0"/>
    <x v="4"/>
    <x v="1"/>
    <s v="Myös luonnollisille henkilöille"/>
    <m/>
    <m/>
    <x v="0"/>
    <x v="0"/>
    <x v="0"/>
    <s v=""/>
  </r>
  <r>
    <s v="Palvelut"/>
    <s v="Traficom_Digipalvelulupaus_2021.XLSX"/>
    <x v="0"/>
    <x v="583"/>
    <s v="Miehittämättömän ilma-alusjärjestelmän kauko-ohjaaja voi rekisteröityä verkkoteoriakokeeseen (vaatimus ei vielä sovellettava)"/>
    <s v="Kauko-ohjaajien tutkinnot - Verkkoteoriakoe"/>
    <x v="0"/>
    <x v="4"/>
    <x v="1"/>
    <s v="Myös luonnollisille henkilöille"/>
    <m/>
    <m/>
    <x v="0"/>
    <x v="0"/>
    <x v="0"/>
    <s v=""/>
  </r>
  <r>
    <s v="Palvelut"/>
    <s v="Plupaus_2021_Ylöjärven kaupunki.xlsx"/>
    <x v="22"/>
    <x v="584"/>
    <s v="Lupapäätösten sähköinen julkipano"/>
    <s v="Julkipano"/>
    <x v="0"/>
    <x v="7"/>
    <x v="1"/>
    <s v="Myös luonnollisille henkilöille"/>
    <m/>
    <s v="Maankäyttö- ja rakennuslaki (132/1999)"/>
    <x v="1"/>
    <x v="17"/>
    <x v="5"/>
    <s v="Ympäristöministeriö"/>
  </r>
  <r>
    <s v="Palvelut"/>
    <s v="Traficom_Digipalvelulupaus_2021.XLSX"/>
    <x v="0"/>
    <x v="585"/>
    <s v="Hae lupaa kaupalliseen erityislentotoimintaan (SPO)"/>
    <s v="Kaupallinen erityislentotoiminta (SPO)"/>
    <x v="0"/>
    <x v="0"/>
    <x v="0"/>
    <s v="Vain elinkeinotoimintaa harjoittaville"/>
    <s v="Yleinen taloudellinen tilanne"/>
    <m/>
    <x v="0"/>
    <x v="0"/>
    <x v="0"/>
    <s v=""/>
  </r>
  <r>
    <s v="Palvelut"/>
    <s v="Plupaus_2021_Jyväskylän kaupunki_2021.xlsx"/>
    <x v="2"/>
    <x v="586"/>
    <s v="Ilmoitys jätevesilietteen käsittelyn aloittamisesta tai lopettamisesta"/>
    <s v="Jätevesien käsittelyn poikkeamisilmoitus"/>
    <x v="0"/>
    <x v="5"/>
    <x v="1"/>
    <s v="Myös luonnollisille henkilöille"/>
    <m/>
    <s v="Ympäristönsuojelulaki (527/2014)"/>
    <x v="1"/>
    <x v="2"/>
    <x v="1"/>
    <s v="Ympäristöministeriö"/>
  </r>
  <r>
    <s v="Palvelut"/>
    <s v="Plupaus_2021_Jyväskylän kaupunki_2021.xlsx"/>
    <x v="2"/>
    <x v="587"/>
    <s v="Lupa poiketa jätevesien lainmukaisesta käsittelystä haja-asutusalueella"/>
    <s v="Jätevesien käsittelyn poikkeamisilmoitus"/>
    <x v="0"/>
    <x v="5"/>
    <x v="1"/>
    <s v="Myös luonnollisille henkilöille"/>
    <m/>
    <s v="Ympäristönsuojelulaki (527/2014)"/>
    <x v="1"/>
    <x v="2"/>
    <x v="1"/>
    <s v="Ympäristöministeriö"/>
  </r>
  <r>
    <s v="Palvelut"/>
    <s v="Plupaus_2021_Jyväskylän kaupunki_2021.xlsx"/>
    <x v="2"/>
    <x v="588"/>
    <s v="Lupa olla liittymättä vesihuolto- ja viemäriverkostoon"/>
    <s v="Jätevesien käsittelyn poikkeamisilmoitus"/>
    <x v="0"/>
    <x v="5"/>
    <x v="1"/>
    <s v="Myös luonnollisille henkilöille"/>
    <m/>
    <s v="Ympäristönsuojelulaki (527/2014)"/>
    <x v="1"/>
    <x v="2"/>
    <x v="1"/>
    <s v="Ympäristöministeriö"/>
  </r>
  <r>
    <s v="Palvelut"/>
    <s v="Plupaus_Mikkeli_2020.xlsx"/>
    <x v="13"/>
    <x v="589"/>
    <s v="Käsitellään lupapiste.fi -palvelun kautta, johon käyttäjä tunnistautuu sähköisesti. Lisäksi verkkosivuilta tulostettava lomake. Vastuualue: Ympäristöpalvelut"/>
    <s v="Jätevesien käsittelyn poikkeamisilmoitus"/>
    <x v="0"/>
    <x v="5"/>
    <x v="1"/>
    <s v="Myös luonnollisille henkilöille"/>
    <m/>
    <s v="Ympäristönsuojelulaki (527/2014)"/>
    <x v="1"/>
    <x v="11"/>
    <x v="2"/>
    <s v="Ympäristöministeriö"/>
  </r>
  <r>
    <s v="Palvelut"/>
    <s v="Plupaus_Tampereen_kaupunki_2020.xlsx"/>
    <x v="50"/>
    <x v="590"/>
    <s v="Jätemaksun kohtuullistamispäätös, jätehuoltomääräysten poikkeamispäätös"/>
    <s v="Jätevesien käsittelyn poikkeamisilmoitus"/>
    <x v="0"/>
    <x v="2"/>
    <x v="2"/>
    <s v="Myös luonnollisille henkilöille"/>
    <s v="Taustaprosessit ja -teknologia"/>
    <s v="Ympäristönsuojelulaki (527/2014)"/>
    <x v="1"/>
    <x v="17"/>
    <x v="1"/>
    <s v="Ympäristöministeriö"/>
  </r>
  <r>
    <s v="Palvelut"/>
    <s v="Plupaus_2021_Jyväskylän kaupunki_2021.xlsx"/>
    <x v="2"/>
    <x v="591"/>
    <s v="Lupa käyttää jätettä pienimuotoisesti maanrakentamisessa"/>
    <s v="Jätteen sijoittaminen maaperään"/>
    <x v="0"/>
    <x v="5"/>
    <x v="1"/>
    <s v="Myös luonnollisille henkilöille"/>
    <m/>
    <s v="Ympäristönsuojelulaki (527/2014)"/>
    <x v="1"/>
    <x v="2"/>
    <x v="1"/>
    <s v="Ympäristöministeriö"/>
  </r>
  <r>
    <s v="Palvelut"/>
    <s v="PLupaus_Jämsä_2021.xlsx"/>
    <x v="36"/>
    <x v="592"/>
    <s v="Asiakas täyttää Word-lomakkeen ja lähettää sen sähköpostilla tai tulostettuna"/>
    <s v="Jätteen sijoittaminen maaperään"/>
    <x v="0"/>
    <x v="0"/>
    <x v="0"/>
    <s v="Myös luonnollisille henkilöille"/>
    <m/>
    <s v="Ympäristönsuojelulaki (527/2014)"/>
    <x v="1"/>
    <x v="2"/>
    <x v="5"/>
    <s v="Ympäristöministeriö"/>
  </r>
  <r>
    <s v="Palvelut"/>
    <s v="Plupaus_2021_Tukes.xlsx"/>
    <x v="10"/>
    <x v="593"/>
    <s v="Ilmoitetaan kemikaalin tiedot"/>
    <s v="Kemikaali-ilmoitus"/>
    <x v="1"/>
    <x v="5"/>
    <x v="1"/>
    <s v="Vain elinkeinotoimintaa harjoittaville"/>
    <m/>
    <m/>
    <x v="0"/>
    <x v="8"/>
    <x v="0"/>
    <s v=""/>
  </r>
  <r>
    <s v="Palvelut"/>
    <s v="Plupaus_2021_Oulun kaupunki.xlsx"/>
    <x v="14"/>
    <x v="594"/>
    <s v="Jätteen käytöstä maarakentamisessa tai muusta jätteen sijoittamisesta maaperään tulee olla yhteydessä ympäristökeskukseen ennen toimintaan ryhtymistä."/>
    <s v="Jätteen sijoittaminen maaperään"/>
    <x v="0"/>
    <x v="6"/>
    <x v="1"/>
    <s v="Myös luonnollisille henkilöille"/>
    <m/>
    <s v="Ympäristönsuojelulaki (527/2014)"/>
    <x v="1"/>
    <x v="7"/>
    <x v="1"/>
    <s v="Ympäristöministeriö"/>
  </r>
  <r>
    <s v="Palvelut"/>
    <s v="Plupaus_2021_Tukes.xlsx"/>
    <x v="10"/>
    <x v="595"/>
    <m/>
    <s v="Kemikaalineuvonta"/>
    <x v="5"/>
    <x v="5"/>
    <x v="1"/>
    <s v="Vain elinkeinotoimintaa harjoittaville"/>
    <m/>
    <m/>
    <x v="0"/>
    <x v="8"/>
    <x v="0"/>
    <s v=""/>
  </r>
  <r>
    <s v="Palvelut"/>
    <s v="Plupaus_2021_Tukes.xlsx"/>
    <x v="10"/>
    <x v="596"/>
    <s v="Lupa uudelle laajamittaiselle laitokselle tai olemassaolevan laitoksen muutoksille"/>
    <s v="Kemikaaliturvallisuuslupa"/>
    <x v="0"/>
    <x v="5"/>
    <x v="1"/>
    <s v="Vain elinkeinotoimintaa harjoittaville"/>
    <m/>
    <m/>
    <x v="0"/>
    <x v="8"/>
    <x v="0"/>
    <s v=""/>
  </r>
  <r>
    <s v="Palvelut"/>
    <s v="PLupaus_Porvoonkaupunki_2021.xlsx"/>
    <x v="7"/>
    <x v="597"/>
    <s v="Jätteen käytöstä maarakentamisessa tai muusta jätteen sijoittamisesta maaperään tulee olla yhteydessä ympäristökeskukseen ennen toimintaan ryhtymistä."/>
    <s v="Jätteen sijoittaminen maaperään"/>
    <x v="0"/>
    <x v="0"/>
    <x v="0"/>
    <s v="Myös luonnollisille henkilöille"/>
    <s v="Mielellään digitalisoidaan, mutta ei ole resursseja itse viedä asiaa eteenpäin."/>
    <s v="Ympäristönsuojelulaki (527/2014)"/>
    <x v="1"/>
    <x v="3"/>
    <x v="2"/>
    <s v="Ympäristöministeriö"/>
  </r>
  <r>
    <s v="Palvelut"/>
    <s v="Plupaus_2021_Tulli.xlsx"/>
    <x v="1"/>
    <x v="598"/>
    <s v="Yritys voi tullata tavarat kotipaikkansa Tullissa, vaikka ne sijaitsevat toisessa EU-maassa."/>
    <s v="Keskitetyn tulliselvityksen lupa"/>
    <x v="0"/>
    <x v="1"/>
    <x v="1"/>
    <s v="Vain elinkeinotoimintaa harjoittaville"/>
    <m/>
    <m/>
    <x v="0"/>
    <x v="1"/>
    <x v="0"/>
    <s v=""/>
  </r>
  <r>
    <s v="Palvelut"/>
    <s v="PLupaus_Pyhäjärvi_2021.xlsx"/>
    <x v="15"/>
    <x v="597"/>
    <m/>
    <s v="Jätteen sijoittaminen maaperään"/>
    <x v="0"/>
    <x v="0"/>
    <x v="5"/>
    <m/>
    <m/>
    <s v="Ympäristönsuojelulaki (527/2014)"/>
    <x v="1"/>
    <x v="7"/>
    <x v="3"/>
    <s v="Ympäristöministeriö"/>
  </r>
  <r>
    <s v="Palvelut"/>
    <s v="PLupaus_Vaasa_2021.xlsx"/>
    <x v="8"/>
    <x v="597"/>
    <s v="Jätteen hyödyntäminen maanrakentamisessa ympäristöluvalla"/>
    <s v="Jätteen sijoittaminen maaperään"/>
    <x v="0"/>
    <x v="2"/>
    <x v="0"/>
    <s v="Vain elinkeinotoimintaa harjoittaville"/>
    <s v="Huom. Tiettyjä jätteitä voidaan hyödyntää maanrakentamisessa asetuksen 843/2017 nojalla ilmoittamalla ELY-keskukselle"/>
    <s v="Ympäristönsuojelulaki (527/2014)"/>
    <x v="1"/>
    <x v="6"/>
    <x v="2"/>
    <s v="Ympäristöministeriö"/>
  </r>
  <r>
    <s v="Palvelut"/>
    <s v="Plupaus_2021_Jyväskylän kaupunki_2021.xlsx"/>
    <x v="2"/>
    <x v="599"/>
    <s v="Lupa sitjoittaa muuntamo tai pumppaamo kaupungin omistamalle maalle"/>
    <s v="Kaivu- ja sijoituslupa"/>
    <x v="0"/>
    <x v="5"/>
    <x v="1"/>
    <s v="Myös luonnollisille henkilöille"/>
    <m/>
    <s v="Laki kadun ja eräiden yleisten alueiden kunnossa- ja puhtaanapidosta (669/1978)"/>
    <x v="1"/>
    <x v="2"/>
    <x v="1"/>
    <s v="Liikenne- ja viestintäministeriö"/>
  </r>
  <r>
    <s v="Palvelut"/>
    <s v="Plupaus_2021_Oulun kaupunki.xlsx"/>
    <x v="14"/>
    <x v="600"/>
    <s v="Yleisellä alueella tapahtuvaan kaivamiseen tarvitset aina erillisen kaivuluvan."/>
    <s v="Kaivu- ja sijoituslupa"/>
    <x v="0"/>
    <x v="5"/>
    <x v="1"/>
    <s v="Myös luonnollisille henkilöille"/>
    <m/>
    <s v="Laki kadun ja eräiden yleisten alueiden kunnossa- ja puhtaanapidosta (669/1978)"/>
    <x v="1"/>
    <x v="7"/>
    <x v="1"/>
    <s v="Liikenne- ja viestintäministeriö"/>
  </r>
  <r>
    <s v="Palvelut"/>
    <s v="ASHA-#407866-v1-Plupaus_2021_Maanmittauslaitos_xlsx.XLSX"/>
    <x v="24"/>
    <x v="601"/>
    <s v="Hakemus kiinnityksen vahvistamiseksi kiinteistöön"/>
    <s v="Kiinteistön käyttäminen lainan  vakuutena"/>
    <x v="1"/>
    <x v="1"/>
    <x v="1"/>
    <s v="Myös luonnollisille henkilöille"/>
    <m/>
    <m/>
    <x v="0"/>
    <x v="18"/>
    <x v="0"/>
    <s v=""/>
  </r>
  <r>
    <s v="Palvelut"/>
    <s v="ASHA-#407866-v1-Plupaus_2021_Maanmittauslaitos_xlsx.XLSX"/>
    <x v="24"/>
    <x v="602"/>
    <s v="Hakemus muun erityisen oikeuden (käyttöoikeus, eläkeoikeus ja hallinnanjakosopimus) vahvistamiseksi toisen omistamaan kiinteistöön."/>
    <s v="Kiinteistön muun erityisen oikeuden kirjaaminen"/>
    <x v="1"/>
    <x v="2"/>
    <x v="11"/>
    <s v="Myös luonnollisille henkilöille"/>
    <m/>
    <m/>
    <x v="0"/>
    <x v="18"/>
    <x v="0"/>
    <s v=""/>
  </r>
  <r>
    <s v="Palvelut"/>
    <s v="ASHA-#407866-v1-Plupaus_2021_Maanmittauslaitos_xlsx.XLSX"/>
    <x v="24"/>
    <x v="603"/>
    <s v="Kiinteistön saaja voi hakea omistusoikeutensa rekisteröintiä. Omistusoikeus merkitään lainhuuto- ja kiinnitysrekisteriin."/>
    <s v="Kiinteistön omistusoikeuden rekisteröinti (Lainhuuto)"/>
    <x v="1"/>
    <x v="1"/>
    <x v="1"/>
    <s v="Myös luonnollisille henkilöille"/>
    <m/>
    <m/>
    <x v="0"/>
    <x v="18"/>
    <x v="0"/>
    <s v=""/>
  </r>
  <r>
    <s v="Palvelut"/>
    <s v="ASHA-#407866-v1-Plupaus_2021_Maanmittauslaitos_xlsx.XLSX"/>
    <x v="24"/>
    <x v="604"/>
    <s v="Hakemus vuokraoikeuden vahvistamiseksi toisen omistamaan kiinteistöön"/>
    <s v="Kiinteistön vuokraoikeuden kirjaaminen"/>
    <x v="1"/>
    <x v="1"/>
    <x v="1"/>
    <s v="Vain elinkeinotoimintaa harjoittaville"/>
    <m/>
    <m/>
    <x v="0"/>
    <x v="18"/>
    <x v="0"/>
    <s v=""/>
  </r>
  <r>
    <s v="Palvelut"/>
    <s v="ASHA-#407866-v1-Plupaus_2021_Maanmittauslaitos_xlsx.XLSX"/>
    <x v="24"/>
    <x v="605"/>
    <s v="Kaupanvahvistaja tekee MML:lle ilmoituksen vahvistamastaan kiinteistöluovutuksesta"/>
    <s v="Kiinteistönluovutusilmoitus"/>
    <x v="1"/>
    <x v="1"/>
    <x v="1"/>
    <s v="Myös luonnollisille henkilöille"/>
    <m/>
    <m/>
    <x v="0"/>
    <x v="18"/>
    <x v="0"/>
    <s v=""/>
  </r>
  <r>
    <s v="Palvelut"/>
    <s v="Plupaus_2021_Pielaveden kunta.xlsx"/>
    <x v="46"/>
    <x v="606"/>
    <s v="Kaduille ja muille yleisille alueilla sijoitettavien johtojen sijoitusluvat ja kaivuluvat ja -ilmoitukset."/>
    <s v="Kaivu- ja sijoituslupa"/>
    <x v="0"/>
    <x v="2"/>
    <x v="0"/>
    <s v="Vain elinkeinotoimintaa harjoittaville"/>
    <s v="Ohjelmistotoimittajasta johtuvat syyt: rekisteriperusteinen toisen puolesta asioinnin mahdollisuus puuttuu."/>
    <s v="Laki kadun ja eräiden yleisten alueiden kunnossa- ja puhtaanapidosta (669/1978)"/>
    <x v="1"/>
    <x v="10"/>
    <x v="3"/>
    <s v="Liikenne- ja viestintäministeriö"/>
  </r>
  <r>
    <s v="Palvelut"/>
    <s v="PLupaus_Porvoonkaupunki_2021.xlsx"/>
    <x v="7"/>
    <x v="607"/>
    <s v="Kaivuilmoituksella ilmoitat kaivutyöstä yleisellä alueella."/>
    <s v="Kaivu- ja sijoituslupa"/>
    <x v="0"/>
    <x v="5"/>
    <x v="1"/>
    <s v="Myös luonnollisille henkilöille"/>
    <m/>
    <s v="Laki kadun ja eräiden yleisten alueiden kunnossa- ja puhtaanapidosta (669/1978)"/>
    <x v="1"/>
    <x v="3"/>
    <x v="2"/>
    <s v="Liikenne- ja viestintäministeriö"/>
  </r>
  <r>
    <s v="Palvelut"/>
    <s v="ASHA-#407866-v1-Plupaus_2021_Maanmittauslaitos_xlsx.XLSX"/>
    <x v="24"/>
    <x v="608"/>
    <s v="Lunastuslupa, tutkimuslupa, kaupanvahvistajan määräys, rasitteen lakkauttaminen, yhteisen alueen liittäminen kiinteistöön ym. Päätökset jotka eivät edellytä maanmittaustoimitusta.."/>
    <s v="Kiinteistörekisterinpitäjän päätös"/>
    <x v="1"/>
    <x v="2"/>
    <x v="11"/>
    <s v="Vain elinkeinotoimintaa harjoittaville"/>
    <m/>
    <m/>
    <x v="0"/>
    <x v="18"/>
    <x v="0"/>
    <s v=""/>
  </r>
  <r>
    <s v="Palvelut"/>
    <s v="ASHA-#407866-v1-Plupaus_2021_Maanmittauslaitos_xlsx.XLSX"/>
    <x v="24"/>
    <x v="609"/>
    <s v="KTJ tietotuotteet rajapinnoilta"/>
    <s v="Kiinteistötietojärjestelmän tiedot"/>
    <x v="1"/>
    <x v="5"/>
    <x v="1"/>
    <s v="Vain elinkeinotoimintaa harjoittaville"/>
    <m/>
    <m/>
    <x v="0"/>
    <x v="18"/>
    <x v="0"/>
    <s v=""/>
  </r>
  <r>
    <s v="Palvelut"/>
    <s v="ASHA-#407866-v1-Plupaus_2021_Maanmittauslaitos_xlsx.XLSX"/>
    <x v="24"/>
    <x v="610"/>
    <s v="Kiinteistön omistaja hakee maanmittaustoimitusta."/>
    <s v="Kiinteistötoimituksen hakeminen"/>
    <x v="1"/>
    <x v="2"/>
    <x v="11"/>
    <s v="Myös luonnollisille henkilöille"/>
    <m/>
    <m/>
    <x v="0"/>
    <x v="18"/>
    <x v="0"/>
    <s v=""/>
  </r>
  <r>
    <s v="Palvelut"/>
    <s v="ASHA-#407866-v1-Plupaus_2021_Maanmittauslaitos_xlsx.XLSX"/>
    <x v="24"/>
    <x v="611"/>
    <s v="Myyjä voi luonnostella kauppakirjan tai muun kiinteistön luovutuskirjan jonka jälkeen myyjä ja ostaja allekirjoittavat sen sähköisesti. Kiinteistön luovutuskirjan voi luonnostella myös integraattorin tarjoamassa palvelussa ja toimittaa XML sanomana MML:een"/>
    <s v="Kiinteistövaihdannan palvelu ml. luovutuskirjan luonnostelupalvelu"/>
    <x v="1"/>
    <x v="1"/>
    <x v="1"/>
    <s v="Myös luonnollisille henkilöille"/>
    <m/>
    <m/>
    <x v="0"/>
    <x v="18"/>
    <x v="0"/>
    <s v=""/>
  </r>
  <r>
    <s v="Palvelut"/>
    <s v="Palvelulupaus_2021_Verohallinto.xlsx"/>
    <x v="6"/>
    <x v="612"/>
    <s v="Yritykset ja yhteisöt voivat tarkistaa ja antaa kiinteistöveroilmoituksen OmaVerossa."/>
    <s v="Kiinteistöveroilmoitus"/>
    <x v="1"/>
    <x v="1"/>
    <x v="1"/>
    <s v="Myös luonnollisille henkilöille"/>
    <m/>
    <m/>
    <x v="0"/>
    <x v="1"/>
    <x v="0"/>
    <s v=""/>
  </r>
  <r>
    <s v="Palvelut"/>
    <s v="Plupaus_THL_2021.xlsx"/>
    <x v="25"/>
    <x v="613"/>
    <s v="Terveyden ja hyvinvoinnin laitoksen (THL) kirjaamo vastaa rekisteröityjä asiakirjoja koskeviin kysymyksiin ja asiakirjapyyntöihin. Viranomaisten toimintaa julkisuudessa koskevan lain mukaan jokaisella on oikeus saada tieto viranomaisen julkisista asiakirjoista. Asiakkaalla mahdollisuus käyttää turvapostia tai THL:n kirjaamon julkisella avaimella salattua sähköpostia sekä Suomi.fi-viestipalvelua"/>
    <s v="Kirjaamo- ja arkistopalvelut"/>
    <x v="4"/>
    <x v="5"/>
    <x v="0"/>
    <s v="Myös luonnollisille henkilöille"/>
    <m/>
    <m/>
    <x v="0"/>
    <x v="9"/>
    <x v="0"/>
    <s v=""/>
  </r>
  <r>
    <s v="Palvelut"/>
    <s v="Traficom_Digipalvelulupaus_2021.XLSX"/>
    <x v="0"/>
    <x v="614"/>
    <s v="Merioikeuksissa otetaan vastaan meriselityksiä, joiden antamisvelvollisuudesta säädetään merilaissa. "/>
    <s v="Kirjallinen ilmoitus meriselitystä varten"/>
    <x v="1"/>
    <x v="0"/>
    <x v="0"/>
    <m/>
    <s v="Yleinen taloudellinen tilanne"/>
    <m/>
    <x v="0"/>
    <x v="0"/>
    <x v="0"/>
    <s v=""/>
  </r>
  <r>
    <s v="Palvelut"/>
    <s v="Palvelulupaus_2021_Verohallinto.xlsx"/>
    <x v="6"/>
    <x v="615"/>
    <s v="OmaVerossa voi hakea kirjallista ohjausta arvonlisäverotuksesta ja vakuutusmaksuverotuksesta."/>
    <s v="Kirjallinen ohjauspyyntö"/>
    <x v="4"/>
    <x v="1"/>
    <x v="1"/>
    <s v="Vain elinkeinotoimintaa harjoittaville"/>
    <m/>
    <m/>
    <x v="0"/>
    <x v="1"/>
    <x v="0"/>
    <s v=""/>
  </r>
  <r>
    <s v="Palvelut"/>
    <s v="Plupaus_2021_Tulli.xlsx"/>
    <x v="1"/>
    <x v="616"/>
    <s v="Kirjanpidollisen materiaalin erottelun lupa koskee alkueräselvitystä."/>
    <s v="Kirjanpidollisen materiaalin erottelun lupa"/>
    <x v="0"/>
    <x v="2"/>
    <x v="2"/>
    <s v="Vain elinkeinotoimintaa harjoittaville"/>
    <m/>
    <m/>
    <x v="0"/>
    <x v="1"/>
    <x v="0"/>
    <s v=""/>
  </r>
  <r>
    <s v="Palvelut"/>
    <s v="PLupaus_Porvoonkaupunki_2021.xlsx"/>
    <x v="7"/>
    <x v="600"/>
    <s v="Yleisellä alueella tapahtuvaan kaivamiseen tarvitset aina erillisen kaivuluvan."/>
    <s v="Kaivu- ja sijoituslupa"/>
    <x v="0"/>
    <x v="5"/>
    <x v="1"/>
    <s v="Myös luonnollisille henkilöille"/>
    <m/>
    <s v="Laki kadun ja eräiden yleisten alueiden kunnossa- ja puhtaanapidosta (669/1978)"/>
    <x v="1"/>
    <x v="3"/>
    <x v="2"/>
    <s v="Liikenne- ja viestintäministeriö"/>
  </r>
  <r>
    <s v="Palvelut"/>
    <s v="Plupaus_THL_2021.xlsx"/>
    <x v="25"/>
    <x v="617"/>
    <s v="Toimilupamenettely perustuu Tartuntatautilain 18§ 21.12.2016/1227, jossa määritellään tartuntatautien toteaminen ja torjuminen sekä näihin tarkoitetut potilasnäytediagnostiikkaa tekevien laboratorioiden toiminta luvanvaraiseksi."/>
    <s v="Kliinisen mikrobiologian laboratorioiden toimilupamenettely"/>
    <x v="0"/>
    <x v="6"/>
    <x v="4"/>
    <m/>
    <m/>
    <m/>
    <x v="0"/>
    <x v="9"/>
    <x v="0"/>
    <s v=""/>
  </r>
  <r>
    <s v="Palvelut"/>
    <s v="RUOKAVIRASTO-#1460879-v1-Palvelulupaus_2021_Ruokavirasto.XLSX"/>
    <x v="33"/>
    <x v="618"/>
    <s v="Toimijat hakevat lupaa AVIlta koe-eläinlaitokselle, lupa tallennetaan Ruokaviraston ylläpitämään järjestelmään. Nykyinen palvelun taso on riittävä (hakemuksia n. 10 kpl/vuosi)."/>
    <s v="Koe-eläintoiminta"/>
    <x v="0"/>
    <x v="2"/>
    <x v="1"/>
    <s v="Vain elinkeinotoimintaa harjoittaville"/>
    <m/>
    <s v=""/>
    <x v="0"/>
    <x v="18"/>
    <x v="0"/>
    <s v=""/>
  </r>
  <r>
    <s v="Palvelut"/>
    <s v="PLupaus_Pyhäjärvi_2021.xlsx"/>
    <x v="15"/>
    <x v="600"/>
    <m/>
    <s v="Kaivu- ja sijoituslupa"/>
    <x v="0"/>
    <x v="6"/>
    <x v="1"/>
    <s v="Myös luonnollisille henkilöille"/>
    <m/>
    <s v="Laki kadun ja eräiden yleisten alueiden kunnossa- ja puhtaanapidosta (669/1978)"/>
    <x v="1"/>
    <x v="7"/>
    <x v="3"/>
    <s v="Liikenne- ja viestintäministeriö"/>
  </r>
  <r>
    <s v="Palvelut"/>
    <s v="Plupaus_2021_Turun kaupunki.xlsx"/>
    <x v="19"/>
    <x v="600"/>
    <s v="Yleisellä alueella tapahtuvaan kaivamiseen tarvitset aina erillisen kaivuluvan."/>
    <s v="Kaivu- ja sijoituslupa"/>
    <x v="0"/>
    <x v="6"/>
    <x v="1"/>
    <s v="Myös luonnollisille henkilöille"/>
    <m/>
    <s v="Maankäyttö- ja rakennuslaki (132/1999)"/>
    <x v="1"/>
    <x v="15"/>
    <x v="1"/>
    <s v="Ympäristöministeriö"/>
  </r>
  <r>
    <s v="Palvelut"/>
    <s v="PLupaus_Porvoonkaupunki_2021.xlsx"/>
    <x v="7"/>
    <x v="619"/>
    <s v="Kalastuslupien lupamyynti"/>
    <s v="Kalastuslupa ammattikalastajille"/>
    <x v="0"/>
    <x v="3"/>
    <x v="5"/>
    <s v="Myös luonnollisille henkilöille"/>
    <m/>
    <m/>
    <x v="1"/>
    <x v="3"/>
    <x v="2"/>
    <s v=""/>
  </r>
  <r>
    <s v="Palvelut"/>
    <s v="Plupaus_2021_Turun kaupunki.xlsx"/>
    <x v="19"/>
    <x v="620"/>
    <s v="Ammattikalastaja hakee lupaa kalastaa kaupungin vesialueilla"/>
    <s v="Kalastuslupa ammattikalastajille"/>
    <x v="0"/>
    <x v="0"/>
    <x v="1"/>
    <s v="Vain elinkeinotoimintaa harjoittaville"/>
    <s v="Pieni volyymi (0-5 kpl vuodessa). Hakemukset ovat vapaamuotoisia, niitä on vähän ja harvoin. Ei kannata tätä varten kehittää digitaalista palvelua tai luvan hakua."/>
    <m/>
    <x v="1"/>
    <x v="15"/>
    <x v="1"/>
    <s v=""/>
  </r>
  <r>
    <s v="Palvelut"/>
    <s v="PLupaus_Helsinginkaupunki_2021.xlsx"/>
    <x v="3"/>
    <x v="621"/>
    <s v="Katua, toria tai puistoa voidaan käyttää kaupungin luvalla työalueena esimerkiksi rakennustyössä, muutossa, nostotyössä, kiinteistöremontissa, lumenpudotuksessa, elokuva- ja tv-tuotannoissa tai vaihtolavalle."/>
    <s v="Katutyölupa"/>
    <x v="0"/>
    <x v="2"/>
    <x v="1"/>
    <m/>
    <m/>
    <m/>
    <x v="1"/>
    <x v="3"/>
    <x v="1"/>
    <s v=""/>
  </r>
  <r>
    <s v="Palvelut"/>
    <s v="Traficom_Digipalvelulupaus_2021.XLSX"/>
    <x v="0"/>
    <x v="622"/>
    <s v="Koenumerotodistus on yritykselle myönnetty todistus ajoneuvon väliaikaista siirtoa ja käyttöä varten, johon kuuluu koenumerokilvet."/>
    <s v="Koenumerotodistushakemus"/>
    <x v="0"/>
    <x v="0"/>
    <x v="2"/>
    <s v="Vain elinkeinotoimintaa harjoittaville"/>
    <s v="Taloustilanne voi mahdollisesti osoittautua esteeksi"/>
    <m/>
    <x v="0"/>
    <x v="0"/>
    <x v="0"/>
    <s v=""/>
  </r>
  <r>
    <s v="Palvelut"/>
    <s v="PLupaus_Helsinginkaupunki_2021.xlsx"/>
    <x v="3"/>
    <x v="623"/>
    <s v="Kaivuilmoituksella ilmoitat kaivutyöstä yleisellä alueella."/>
    <s v="Katutyölupa"/>
    <x v="0"/>
    <x v="2"/>
    <x v="1"/>
    <m/>
    <m/>
    <m/>
    <x v="1"/>
    <x v="3"/>
    <x v="1"/>
    <s v=""/>
  </r>
  <r>
    <s v="Palvelut"/>
    <s v="PLupaus_Helsinginkaupunki_2021.xlsx"/>
    <x v="3"/>
    <x v="624"/>
    <s v="Kun katualueella tai puistossa kaivetaan tai tehdään muuta työtä, tarvitaan katutyölupa."/>
    <s v="Katutyölupa"/>
    <x v="0"/>
    <x v="4"/>
    <x v="1"/>
    <m/>
    <m/>
    <s v="Laki kadun ja eräiden yleisten alueiden kunnossa- ja puhtaanapidosta (669/1978)"/>
    <x v="1"/>
    <x v="3"/>
    <x v="1"/>
    <s v="Liikenne- ja viestintäministeriö"/>
  </r>
  <r>
    <s v="Palvelut"/>
    <s v="Plupaus_2021_Jyväskylän kaupunki_2021.xlsx"/>
    <x v="2"/>
    <x v="625"/>
    <s v="Lupa tehdä työtä katualueella"/>
    <s v="Katutyölupa"/>
    <x v="0"/>
    <x v="5"/>
    <x v="1"/>
    <s v="Myös luonnollisille henkilöille"/>
    <m/>
    <s v="Laki kadun ja eräiden yleisten alueiden kunnossa- ja puhtaanapidosta (669/1978)"/>
    <x v="1"/>
    <x v="2"/>
    <x v="1"/>
    <s v="Liikenne- ja viestintäministeriö"/>
  </r>
  <r>
    <s v="Palvelut"/>
    <s v="Plupaus_2021_Oulun kaupunki.xlsx"/>
    <x v="14"/>
    <x v="626"/>
    <s v="Kun katualueella tai puistossa kaivetaan tai tehdään muuta työtä, tarvitaan katutyölupa."/>
    <s v="Katutyölupa"/>
    <x v="0"/>
    <x v="5"/>
    <x v="1"/>
    <s v="Myös luonnollisille henkilöille"/>
    <m/>
    <s v="Laki kadun ja eräiden yleisten alueiden kunnossa- ja puhtaanapidosta (669/1978)"/>
    <x v="1"/>
    <x v="7"/>
    <x v="1"/>
    <s v="Liikenne- ja viestintäministeriö"/>
  </r>
  <r>
    <s v="Palvelut"/>
    <s v="PLupaus_Porvoonkaupunki_2021.xlsx"/>
    <x v="7"/>
    <x v="626"/>
    <s v="Kun katualueella tai puistossa kaivetaan tai tehdään muuta työtä, tarvitaan katutyölupa."/>
    <s v="Katutyölupa"/>
    <x v="0"/>
    <x v="5"/>
    <x v="1"/>
    <s v="Myös luonnollisille henkilöille"/>
    <m/>
    <s v="Laki kadun ja eräiden yleisten alueiden kunnossa- ja puhtaanapidosta (669/1978)"/>
    <x v="1"/>
    <x v="3"/>
    <x v="2"/>
    <s v="Liikenne- ja viestintäministeriö"/>
  </r>
  <r>
    <s v="Palvelut"/>
    <s v="Plupaus_2021_Turun kaupunki.xlsx"/>
    <x v="19"/>
    <x v="627"/>
    <s v="Aitaamislupa väliaikaiseen työmaakäyttöön"/>
    <s v="Katutyölupa"/>
    <x v="0"/>
    <x v="5"/>
    <x v="1"/>
    <s v="Myös luonnollisille henkilöille"/>
    <m/>
    <m/>
    <x v="1"/>
    <x v="15"/>
    <x v="1"/>
    <s v=""/>
  </r>
  <r>
    <s v="Palvelut"/>
    <s v="Plupaus_2021_Utajärven kunta.xlsx"/>
    <x v="51"/>
    <x v="628"/>
    <s v="Kunnan vastuulla on pääsääntöisesti asemakaava-alueella olevien katujen, torien, katuaukioiden, puistojen, istutusten ja muiden näihin verrattavien yleisten alueiden kunnossa- ja puhtaanapito."/>
    <s v="Katutyölupa"/>
    <x v="0"/>
    <x v="5"/>
    <x v="1"/>
    <s v="Myös luonnollisille henkilöille"/>
    <m/>
    <s v="Laki kadun ja eräiden yleisten alueiden kunnossa- ja puhtaanapidosta (669/1978)"/>
    <x v="1"/>
    <x v="7"/>
    <x v="3"/>
    <s v="Liikenne- ja viestintäministeriö"/>
  </r>
  <r>
    <s v="Palvelut"/>
    <s v="Plupaus_2021_Ylöjärven kaupunki.xlsx"/>
    <x v="22"/>
    <x v="629"/>
    <s v="Katulupa hakemuksineen hoidetaan kokonaisuudessaan Lupapiste -palvelussa&quot;&quot;"/>
    <s v="Katutyölupa"/>
    <x v="0"/>
    <x v="7"/>
    <x v="1"/>
    <s v="Myös luonnollisille henkilöille"/>
    <m/>
    <s v="Laki kadun ja eräiden yleisten alueiden kunnossa- ja puhtaanapidosta (669/1978)"/>
    <x v="1"/>
    <x v="17"/>
    <x v="5"/>
    <s v="Liikenne- ja viestintäministeriö"/>
  </r>
  <r>
    <s v="Palvelut"/>
    <s v="Plupaus_2021_Utajärven kunta.xlsx"/>
    <x v="51"/>
    <x v="630"/>
    <s v="Kaupanvahvistuksessa kiinteistön luovutus vahvistetaan kaikkien luovutuskirjan allekirjoittajien läsnä ollessa."/>
    <s v="Kaupanvahvistus"/>
    <x v="0"/>
    <x v="3"/>
    <x v="5"/>
    <s v="Myös luonnollisille henkilöille"/>
    <m/>
    <s v="Laki kaupanvahvistajista (573/2009)"/>
    <x v="1"/>
    <x v="7"/>
    <x v="3"/>
    <s v="Maa- ja metsätalousministeriö"/>
  </r>
  <r>
    <s v="Palvelut"/>
    <s v="Plupaus_2021_Jyväskylän kaupunki_2021.xlsx"/>
    <x v="2"/>
    <x v="631"/>
    <s v="Hakemus kaupunkikuvatoimikunnan ennakkolausunnosta"/>
    <s v="Kaupunkikuvatoimikunnan ennakkolausunnon hakeminen"/>
    <x v="0"/>
    <x v="5"/>
    <x v="1"/>
    <s v="Myös luonnollisille henkilöille"/>
    <m/>
    <m/>
    <x v="1"/>
    <x v="2"/>
    <x v="1"/>
    <s v=""/>
  </r>
  <r>
    <s v="Palvelut"/>
    <s v="PLupaus_Porvoonkaupunki_2021.xlsx"/>
    <x v="7"/>
    <x v="632"/>
    <s v="Tontteja myydään ja vuokrataan yksityisille ja yrityksille"/>
    <s v="Kerrostalotonttien myynti"/>
    <x v="0"/>
    <x v="2"/>
    <x v="0"/>
    <s v="Myös luonnollisille henkilöille"/>
    <s v="Resurssivaje"/>
    <m/>
    <x v="1"/>
    <x v="3"/>
    <x v="2"/>
    <s v=""/>
  </r>
  <r>
    <s v="Palvelut"/>
    <s v="Plupaus_ARA_2021.xlsx"/>
    <x v="28"/>
    <x v="633"/>
    <s v="Korkotukilainan hakeminen vuokra-, asumisoikeus- ja osaomistustalohankkeisiin."/>
    <s v="Korkotukilainat rakentamiseen, korjaamiseen ja hankintaan"/>
    <x v="6"/>
    <x v="2"/>
    <x v="5"/>
    <s v="Vain elinkeinotoimintaa harjoittaville"/>
    <m/>
    <m/>
    <x v="0"/>
    <x v="21"/>
    <x v="0"/>
    <s v=""/>
  </r>
  <r>
    <s v="Palvelut"/>
    <s v="Plupaus_2021_Rovaniemi (1).xlsx"/>
    <x v="17"/>
    <x v="634"/>
    <s v="Tontin lohkominen, tonttijaon muutokset, laadun muutos, rajankäynti."/>
    <s v="Kiinteistönmuodostus"/>
    <x v="0"/>
    <x v="6"/>
    <x v="0"/>
    <s v="Myös luonnollisille henkilöille"/>
    <m/>
    <s v="Maankäyttö- ja rakennuslaki (132/1999)"/>
    <x v="1"/>
    <x v="13"/>
    <x v="2"/>
    <s v="Ympäristöministeriö"/>
  </r>
  <r>
    <s v="Palvelut"/>
    <s v="Plupaus_2021_Jyväskylän kaupunki_2021.xlsx"/>
    <x v="2"/>
    <x v="635"/>
    <s v="Ilmoitus koeluontoisesta lyhytaikaisesta toiminnasta ympäristössä"/>
    <s v="Koeluonteisen toiminnan ilmoitus"/>
    <x v="0"/>
    <x v="5"/>
    <x v="1"/>
    <s v="Myös luonnollisille henkilöille"/>
    <m/>
    <s v="Ympäristönsuojelulaki (527/2014)"/>
    <x v="1"/>
    <x v="2"/>
    <x v="1"/>
    <s v="Ympäristöministeriö"/>
  </r>
  <r>
    <s v="Palvelut"/>
    <s v="Plupaus_2021_Oulun kaupunki.xlsx"/>
    <x v="14"/>
    <x v="636"/>
    <s v="Koeluonteista toimintaa harjoittava yritys tai toimija on velvollinen ilmoittamaan asiasta kunnalle viimeistään 30 päivää ennen sen aloittamista."/>
    <s v="Koeluonteisen toiminnan ilmoitus"/>
    <x v="0"/>
    <x v="6"/>
    <x v="1"/>
    <s v="Myös luonnollisille henkilöille"/>
    <m/>
    <s v="Ympäristönsuojelulaki (527/2014)"/>
    <x v="1"/>
    <x v="7"/>
    <x v="1"/>
    <s v="Ympäristöministeriö"/>
  </r>
  <r>
    <s v="Palvelut"/>
    <s v="PLupaus_Porvoonkaupunki_2021.xlsx"/>
    <x v="7"/>
    <x v="365"/>
    <s v="Koeluonteista toimintaa harjoittava yritys tai toimija on velvollinen ilmoittamaan asiasta kunnalle viimeistään 30 päivää ennen sen aloittamista."/>
    <s v="Koeluonteisen toiminnan ilmoitus"/>
    <x v="0"/>
    <x v="0"/>
    <x v="0"/>
    <s v="Vain elinkeinotoimintaa harjoittaville"/>
    <s v="Mielellään digitalisoidaan, mutta ei ole resursseja itse viedä asiaa eteenpäin."/>
    <s v="Ympäristönsuojelulaki (527/2014)"/>
    <x v="1"/>
    <x v="3"/>
    <x v="2"/>
    <s v="Ympäristöministeriö"/>
  </r>
  <r>
    <s v="Palvelut"/>
    <s v="Plupaus_Mikkeli_2020.xlsx"/>
    <x v="13"/>
    <x v="637"/>
    <s v="Verkkosivuilta tulostettava lomake. Vastuutaho: Etelä-Savon Pelastuslaitos"/>
    <s v="Kulotuslupa"/>
    <x v="0"/>
    <x v="0"/>
    <x v="5"/>
    <s v="Myös luonnollisille henkilöille"/>
    <s v="Tavoitteena on valtakunnallinen sovellus vuoden 2022 loppuun mennessä. Aikatulu on haasteellinen ja maakuntauudistus vaikuttaa asiaan myös."/>
    <m/>
    <x v="1"/>
    <x v="11"/>
    <x v="2"/>
    <s v=""/>
  </r>
  <r>
    <s v="Palvelut"/>
    <s v="Plupaus_2021_Kansaneläkelaitos.xlsx"/>
    <x v="4"/>
    <x v="638"/>
    <s v="Kuljetuspalvelun järjestäjä laskuttaa koulumatkatuet."/>
    <s v="Koulukuljetukseen liittyvä koulumatkatuen laskuttaminen"/>
    <x v="6"/>
    <x v="0"/>
    <x v="0"/>
    <s v="Vain elinkeinotoimintaa harjoittaville"/>
    <s v="Tarve palvelulle voi muuttua/päättyä tulossa olevan lainmuutoksen (1.8.2023) myötä."/>
    <m/>
    <x v="0"/>
    <x v="4"/>
    <x v="0"/>
    <s v=""/>
  </r>
  <r>
    <s v="Palvelut"/>
    <s v="Plupaus_2021_Jyväskylän kaupunki_2021.xlsx"/>
    <x v="2"/>
    <x v="639"/>
    <s v="Ilmoitus / Lupa liikenteen ohjauslaitteen asentamiseksi yksityistielle"/>
    <s v="Liikenteenohjauslaitteiden sijoittaminen"/>
    <x v="0"/>
    <x v="5"/>
    <x v="1"/>
    <s v="Myös luonnollisille henkilöille"/>
    <m/>
    <s v="Tieliikennelaki (267/1981)"/>
    <x v="1"/>
    <x v="2"/>
    <x v="1"/>
    <s v="Liikenne- ja viestintäministeriö"/>
  </r>
  <r>
    <s v="Palvelut"/>
    <s v="Plupaus_2021_Oulun kaupunki.xlsx"/>
    <x v="14"/>
    <x v="640"/>
    <s v="Pysyvien liikenteenohjauslaitteiden sijoittaminen yksityisteille vaatii kaupungin luvan."/>
    <s v="Liikenteenohjauslaitteiden sijoittaminen"/>
    <x v="0"/>
    <x v="3"/>
    <x v="8"/>
    <s v="Myös luonnollisille henkilöille"/>
    <m/>
    <s v="Tieliikennelaki (267/1981)"/>
    <x v="1"/>
    <x v="7"/>
    <x v="1"/>
    <s v="Liikenne- ja viestintäministeriö"/>
  </r>
  <r>
    <s v="Palvelut"/>
    <s v="ASHA-#407866-v1-Plupaus_2021_Maanmittauslaitos_xlsx.XLSX"/>
    <x v="24"/>
    <x v="641"/>
    <s v="Asiakas saa käyttöoikeuden rajapinnan kautta Kiinteistötietojärjestelmän aineistoon"/>
    <s v="KTJ-tietopalvelurajapinnat (KTJ-lupa teknisen käyttöyhteyteen)"/>
    <x v="3"/>
    <x v="5"/>
    <x v="1"/>
    <s v="Vain elinkeinotoimintaa harjoittaville"/>
    <m/>
    <m/>
    <x v="0"/>
    <x v="18"/>
    <x v="0"/>
    <s v=""/>
  </r>
  <r>
    <s v="Palvelut"/>
    <s v="Traficom_Digipalvelulupaus_2021.XLSX"/>
    <x v="0"/>
    <x v="642"/>
    <s v="Kuljettajantutkintoon liittyvät ajokokeet ja suulliset teoriakokeet"/>
    <s v="Kuljettajaopetus ja -tutkinnot"/>
    <x v="4"/>
    <x v="3"/>
    <x v="0"/>
    <m/>
    <s v="Yleinen taloudellinen tilanne"/>
    <m/>
    <x v="0"/>
    <x v="0"/>
    <x v="0"/>
    <s v=""/>
  </r>
  <r>
    <s v="Palvelut"/>
    <s v="Traficom_Digipalvelulupaus_2021.XLSX"/>
    <x v="0"/>
    <x v="643"/>
    <s v="Voit tarkastaa omat tai julkiset kuljettajatiedot."/>
    <s v="Kuljettajatiedot"/>
    <x v="3"/>
    <x v="5"/>
    <x v="1"/>
    <s v="Myös luonnollisille henkilöille"/>
    <m/>
    <m/>
    <x v="0"/>
    <x v="0"/>
    <x v="0"/>
    <s v=""/>
  </r>
  <r>
    <s v="Palvelut"/>
    <s v="Traficom_Digipalvelulupaus_2021.XLSX"/>
    <x v="0"/>
    <x v="644"/>
    <s v="Tavaraliikenteen yhteisöluvan haltija hakee kuljettajatodistusta kuljettajalleen, joka on nk. kolmannen maan kansalainen."/>
    <s v="Kuljettajatodistuksen hakeminen"/>
    <x v="0"/>
    <x v="2"/>
    <x v="0"/>
    <s v="Vain elinkeinotoimintaa harjoittaville"/>
    <s v="Yleinen taloudellinen tilanne"/>
    <m/>
    <x v="0"/>
    <x v="0"/>
    <x v="0"/>
    <s v=""/>
  </r>
  <r>
    <s v="Palvelut"/>
    <s v="Traficom_Digipalvelulupaus_2021.XLSX"/>
    <x v="0"/>
    <x v="645"/>
    <s v="Traficom myöntää vapaaehtoisen vastuullisuustodistuksen tieliikenteen kuljetusyritykselle."/>
    <s v="Kuljetusyritysten vastuullisuusmalli"/>
    <x v="0"/>
    <x v="0"/>
    <x v="0"/>
    <s v="Vain elinkeinotoimintaa harjoittaville"/>
    <s v="Yleinen taloudellinen tilanne, tuote poistunut Traficomin valikoimasta"/>
    <m/>
    <x v="0"/>
    <x v="0"/>
    <x v="0"/>
    <s v=""/>
  </r>
  <r>
    <s v="Palvelut"/>
    <s v="Plupaus_2021_Tukes.xlsx"/>
    <x v="10"/>
    <x v="646"/>
    <s v="Lupahakemus kullanhuuhdontaa varten, vuosittainen selvitys kullanhuuhdonnasta sekä kaivannaisjätteen jätehuoltosuunnitelma"/>
    <s v="Kullanhuuhdonta-asiointi"/>
    <x v="0"/>
    <x v="2"/>
    <x v="11"/>
    <s v="Myös luonnollisille henkilöille"/>
    <s v="Henkilö- ja raharesurssit. Viraston päässä prosessien monimutkaisuus täytyy huomioida kehittämisessä."/>
    <m/>
    <x v="0"/>
    <x v="8"/>
    <x v="0"/>
    <s v=""/>
  </r>
  <r>
    <s v="Palvelut"/>
    <s v="Plupaus_2021_Pielaveden kunta.xlsx"/>
    <x v="46"/>
    <x v="640"/>
    <s v="Pysyvien liikenteenohjauslaitteiden sijoittaminen yksityisteille vaatii kunnan luvan."/>
    <s v="Liikenteenohjauslaitteiden sijoittaminen"/>
    <x v="0"/>
    <x v="2"/>
    <x v="0"/>
    <s v="Vain elinkeinotoimintaa harjoittaville"/>
    <s v="Ohjelmistotoimittajasta johtuvat syyt: rekisteriperusteinen toisen puolesta asioinnin mahdollisuus puuttuu."/>
    <s v="Tieliikennelaki (267/1981)"/>
    <x v="1"/>
    <x v="10"/>
    <x v="3"/>
    <s v="Liikenne- ja viestintäministeriö"/>
  </r>
  <r>
    <s v="Palvelut"/>
    <s v="PLupaus_Porvoonkaupunki_2021.xlsx"/>
    <x v="7"/>
    <x v="640"/>
    <s v="Pysyvien liikenteenohjauslaitteiden sijoittaminen yksityisteille vaatii kaupungin luvan."/>
    <s v="Liikenteenohjauslaitteiden sijoittaminen"/>
    <x v="0"/>
    <x v="0"/>
    <x v="0"/>
    <s v="Myös luonnollisille henkilöille"/>
    <m/>
    <s v="Tieliikennelaki (267/1981)"/>
    <x v="1"/>
    <x v="3"/>
    <x v="2"/>
    <s v="Liikenne- ja viestintäministeriö"/>
  </r>
  <r>
    <s v="Palvelut"/>
    <s v="PLupaus_Pyhäjärvi_2021.xlsx"/>
    <x v="15"/>
    <x v="640"/>
    <m/>
    <s v="Liikenteenohjauslaitteiden sijoittaminen"/>
    <x v="0"/>
    <x v="3"/>
    <x v="5"/>
    <s v="Myös luonnollisille henkilöille"/>
    <m/>
    <s v="Tieliikennelaki (267/1981)"/>
    <x v="1"/>
    <x v="7"/>
    <x v="3"/>
    <s v="Liikenne- ja viestintäministeriö"/>
  </r>
  <r>
    <s v="Palvelut"/>
    <s v="Plupaus_ARA_2021.xlsx"/>
    <x v="28"/>
    <x v="647"/>
    <s v="Avustuksen hakupalvelu "/>
    <s v="Kunnallistekniikan rakentamisavustus"/>
    <x v="6"/>
    <x v="5"/>
    <x v="1"/>
    <s v="Vain elinkeinotoimintaa harjoittaville"/>
    <m/>
    <m/>
    <x v="0"/>
    <x v="21"/>
    <x v="0"/>
    <s v=""/>
  </r>
  <r>
    <s v="Palvelut"/>
    <s v="Plupaus_2021_Turun kaupunki.xlsx"/>
    <x v="19"/>
    <x v="640"/>
    <s v="Pysyvien liikenteenohjauslaitteiden sijoittaminen yksityisteille vaatii kaupungin luvan."/>
    <s v="Liikenteenohjauslaitteiden sijoittaminen"/>
    <x v="0"/>
    <x v="3"/>
    <x v="1"/>
    <s v="Vain elinkeinotoimintaa harjoittaville"/>
    <s v="Pieni volyyminen palvelu (noin 10 kpl vuodessa)"/>
    <s v="Tieliikennelaki (267/1981)"/>
    <x v="1"/>
    <x v="15"/>
    <x v="1"/>
    <s v="Liikenne- ja viestintäministeriö"/>
  </r>
  <r>
    <s v="Palvelut"/>
    <s v="PLupaus_Vaasa_2021.xlsx"/>
    <x v="8"/>
    <x v="648"/>
    <s v="Organisaatiomuutos on käynnissä  ja käynnissä on useita sähköiseen asiointiin liittyviä uudistuksia, joita ei ole vielä otettu täysimääräisesti käyttöön."/>
    <s v="Liikenteenohjauslaitteiden sijoittaminen"/>
    <x v="0"/>
    <x v="2"/>
    <x v="0"/>
    <s v="Myös luonnollisille henkilöille"/>
    <m/>
    <s v="Tieliikennelaki (267/1981)"/>
    <x v="1"/>
    <x v="6"/>
    <x v="2"/>
    <s v="Liikenne- ja viestintäministeriö"/>
  </r>
  <r>
    <s v="Palvelut"/>
    <s v="Plupaus_2021_Rovaniemi (1).xlsx"/>
    <x v="17"/>
    <x v="649"/>
    <s v="Tilat ja paikat varataan sähköisen järjestelmän kautta. Sähköistä maksamista ei vielä ole, lasku lähtee automaattisesti. Vahva tunnistautuminen löytyy."/>
    <s v="Liikuntapaikat"/>
    <x v="0"/>
    <x v="6"/>
    <x v="0"/>
    <s v="Myös luonnollisille henkilöille"/>
    <s v="Ei vielä maksuominaisuutta."/>
    <m/>
    <x v="1"/>
    <x v="13"/>
    <x v="2"/>
    <s v=""/>
  </r>
  <r>
    <s v="Palvelut"/>
    <s v="Plupaus_2021_Oulun kaupunki.xlsx"/>
    <x v="14"/>
    <x v="650"/>
    <m/>
    <s v="Liittyminen vesi- ja viemäriverkostoon"/>
    <x v="0"/>
    <x v="0"/>
    <x v="2"/>
    <s v="Myös luonnollisille henkilöille"/>
    <s v="Tulossa ePermitiin"/>
    <s v="Vesihuoltolaki (119/2001)"/>
    <x v="1"/>
    <x v="7"/>
    <x v="1"/>
    <s v="Maa- ja metsätalousministeriö"/>
  </r>
  <r>
    <s v="Palvelut"/>
    <s v="Plupaus_ARA_2021.xlsx"/>
    <x v="28"/>
    <x v="651"/>
    <m/>
    <s v="Kuntotutkimus"/>
    <x v="6"/>
    <x v="5"/>
    <x v="1"/>
    <s v="Myös luonnollisille henkilöille"/>
    <m/>
    <m/>
    <x v="0"/>
    <x v="21"/>
    <x v="0"/>
    <s v=""/>
  </r>
  <r>
    <s v="Palvelut"/>
    <s v="Plupaus_2021_Kansaneläkelaitos.xlsx"/>
    <x v="4"/>
    <x v="652"/>
    <s v="Kurssien päivitys kuntoutuksen kurssijärjestelmään."/>
    <s v="Kuntoutuksen kurssijärjestelmä"/>
    <x v="4"/>
    <x v="7"/>
    <x v="1"/>
    <s v="Vain elinkeinotoimintaa harjoittaville"/>
    <m/>
    <m/>
    <x v="0"/>
    <x v="4"/>
    <x v="0"/>
    <s v=""/>
  </r>
  <r>
    <s v="Palvelut"/>
    <s v="Plupaus_2021_Kansaneläkelaitos.xlsx"/>
    <x v="4"/>
    <x v="653"/>
    <s v="Sähköinen laskutus (kuntoutustilitykset)"/>
    <s v="Kuntoutuksen palveluntuottajat"/>
    <x v="6"/>
    <x v="3"/>
    <x v="2"/>
    <s v="Vain elinkeinotoimintaa harjoittaville"/>
    <m/>
    <m/>
    <x v="0"/>
    <x v="4"/>
    <x v="0"/>
    <s v=""/>
  </r>
  <r>
    <s v="Palvelut"/>
    <s v="Plupaus_2021_Kansaneläkelaitos.xlsx"/>
    <x v="4"/>
    <x v="654"/>
    <s v="Kuntoutuksen palveluntuottaja  kerää arviointitiedot asiakkaalta ja toimittaa ne Kelaan"/>
    <s v="Kuntoutuksen vaikuttavuuden arviointi"/>
    <x v="6"/>
    <x v="7"/>
    <x v="1"/>
    <s v="Vain elinkeinotoimintaa harjoittaville"/>
    <m/>
    <m/>
    <x v="0"/>
    <x v="4"/>
    <x v="0"/>
    <s v=""/>
  </r>
  <r>
    <s v="Palvelut"/>
    <s v="Plupaus_2021_Kansaneläkelaitos.xlsx"/>
    <x v="4"/>
    <x v="655"/>
    <s v="Uusi palvelu, jossa kuntoutuksen palveluntuottaja rekisteröityy"/>
    <s v="Kuntoutuspalvelun rekisteröinti Kelan kuntoutuspalveluiden palveluntuottajaksi"/>
    <x v="4"/>
    <x v="1"/>
    <x v="1"/>
    <s v="Vain elinkeinotoimintaa harjoittaville"/>
    <m/>
    <m/>
    <x v="0"/>
    <x v="4"/>
    <x v="0"/>
    <s v=""/>
  </r>
  <r>
    <s v="Palvelut"/>
    <s v="Plupaus_2021_Kansaneläkelaitos.xlsx"/>
    <x v="4"/>
    <x v="656"/>
    <s v="Työnantaja hakee KIILA-kuntoutuskurssia asiontipalvelussa."/>
    <s v="Kuntoutustarpeen ilmoittamisen järjestelmä (KIILA)"/>
    <x v="4"/>
    <x v="1"/>
    <x v="1"/>
    <s v="Vain elinkeinotoimintaa harjoittaville"/>
    <m/>
    <m/>
    <x v="0"/>
    <x v="4"/>
    <x v="0"/>
    <s v=""/>
  </r>
  <r>
    <s v="Palvelut"/>
    <s v="Plupaus_THL_2021.xlsx"/>
    <x v="25"/>
    <x v="657"/>
    <s v="Terveyden ja hyvinvoinnin laitoksen (THL) oikeuslääkärit tarkastavat kaikki Suomessa laaditut kuolintodistukset ja kuolinselvitykset. Poliisille ja terveydenhuollon ammattilaisille tarkoitettu valtakunnallinen konsultaatiopuhelin palvelee kuolemansyyn selvittämistä koskevissa kysymyksissä"/>
    <s v="Kuolemansyyn selvittämisen ohjaus ja valvonta"/>
    <x v="4"/>
    <x v="2"/>
    <x v="1"/>
    <s v="Myös luonnollisille henkilöille"/>
    <s v="Nykyinen lainsäädäntö estää kuolintodistuslomakkeen liikkumisen sähköisesti sote-toimijoilta THL:een. Tavoitetasossa 1.1 saavutetaan sillä edellytyksellä että lainsäädäntöön saadaan muutoksia ja potilastietojärjestelmät siirtyvät käyttämään sähköistä kuolintodistuslomaketta."/>
    <m/>
    <x v="0"/>
    <x v="9"/>
    <x v="0"/>
    <s v=""/>
  </r>
  <r>
    <s v="Palvelut"/>
    <s v="Traficom_Digipalvelulupaus_2021.XLSX"/>
    <x v="0"/>
    <x v="658"/>
    <s v="Palvelussa kuolinpesä ilmoittaa halustaan jatkaa liikenteen harjoittamista kuolleen luvanhaltijan liikenneluvan nojalla."/>
    <s v="Kuolinpesän ilmoitus liikennöinnin jatkamisesta"/>
    <x v="1"/>
    <x v="2"/>
    <x v="0"/>
    <s v="Myös luonnollisille henkilöille"/>
    <s v="Yleinen taloudellinen tilanne"/>
    <m/>
    <x v="0"/>
    <x v="0"/>
    <x v="0"/>
    <s v=""/>
  </r>
  <r>
    <s v="Palvelut"/>
    <s v="Plupaus_2021_Utajärven kunta.xlsx"/>
    <x v="51"/>
    <x v="659"/>
    <s v="Kun kiinteistönomistaja haluaa liittää kiinteistön vesihuoltolaitoksen vesijohtoon ja jätevesiviemäriin, on käännyttävä vesihuoltolaitoksen puoleen."/>
    <s v="Liittyminen vesi- ja viemäriverkostoon"/>
    <x v="0"/>
    <x v="0"/>
    <x v="5"/>
    <s v="Myös luonnollisille henkilöille"/>
    <m/>
    <s v="Vesihuoltolaki (119/2001)"/>
    <x v="1"/>
    <x v="7"/>
    <x v="3"/>
    <s v="Maa- ja metsätalousministeriö"/>
  </r>
  <r>
    <s v="Palvelut"/>
    <s v="Plupaus_ALAVUS_2020.xlsx"/>
    <x v="9"/>
    <x v="660"/>
    <s v="Maatalousyrittäjä hakee vuosilomitusta, sijaisapua ja maksullista lomittaja-apua, turkistuottaja hakee vuosilomaa ja lisävapaata"/>
    <s v="Lomituspalvelu"/>
    <x v="0"/>
    <x v="1"/>
    <x v="1"/>
    <m/>
    <s v="Valtakunnallinen palvelu, ylläpitäjä ruokavirasto. Osa asiakkaista haluaa lomituspalvleujen tuottamaa apua palvelun käytössä."/>
    <s v="Maatalousyrittäjien lomituspalvelulaki (1231/1996)"/>
    <x v="1"/>
    <x v="7"/>
    <x v="3"/>
    <s v="Maa- ja metsätalousministeriö"/>
  </r>
  <r>
    <s v="Palvelut"/>
    <s v="Traficom_Digipalvelulupaus_2021.XLSX"/>
    <x v="0"/>
    <x v="661"/>
    <s v="Kuorma- ja linja-autojen ja niiden perävaunujen jarrujärjestelmien korjaukseen liittyvät lupahakemukset."/>
    <s v="Kuorma- ja linja-autojen ja niiden perävaunujen jarrujärjestelmien korjaukseen liittyvät luvat"/>
    <x v="0"/>
    <x v="2"/>
    <x v="0"/>
    <s v="Vain elinkeinotoimintaa harjoittaville"/>
    <s v="Yleinen taloudellinen tilanne"/>
    <m/>
    <x v="0"/>
    <x v="0"/>
    <x v="0"/>
    <s v=""/>
  </r>
  <r>
    <s v="Palvelut"/>
    <s v="Plupaus_Poliisihallitus_2021.xlsx"/>
    <x v="5"/>
    <x v="662"/>
    <s v="Esimerkiksi yrityksen vuokra-auton ajaessa liikenneturvallisuuskameraan"/>
    <s v="Kuuleminen ajo-oikeusasiassa"/>
    <x v="4"/>
    <x v="2"/>
    <x v="0"/>
    <s v="Myös luonnollisille henkilöille"/>
    <s v="Liike-hankkeen puitteissa toteutettava sähköisen asiointipalvelun laajennus"/>
    <m/>
    <x v="0"/>
    <x v="5"/>
    <x v="0"/>
    <s v=""/>
  </r>
  <r>
    <s v="Palvelut"/>
    <s v="Plupaus_2021_Jyväskylän kaupunki_2021.xlsx"/>
    <x v="2"/>
    <x v="663"/>
    <s v="Lomittaja-apu maatalousyrittäjille ja turkistuottajille"/>
    <s v="Lomituspalvelu"/>
    <x v="0"/>
    <x v="0"/>
    <x v="5"/>
    <s v="Myös luonnollisille henkilöille"/>
    <s v="Ulkoistettu Keuruulle"/>
    <s v="Maatalousyrittäjien lomituspalvelulaki (1231/1996)"/>
    <x v="1"/>
    <x v="2"/>
    <x v="1"/>
    <s v="Maa- ja metsätalousministeriö"/>
  </r>
  <r>
    <s v="Palvelut"/>
    <s v="Plupaus_2021_Tukes.xlsx"/>
    <x v="10"/>
    <x v="664"/>
    <s v="Kylmäalan vastuuhenkilön pätevyyshakemus"/>
    <s v="Kylmäalan pätevyyshakemus"/>
    <x v="0"/>
    <x v="5"/>
    <x v="1"/>
    <s v="Myös luonnollisille henkilöille"/>
    <m/>
    <m/>
    <x v="0"/>
    <x v="8"/>
    <x v="0"/>
    <s v=""/>
  </r>
  <r>
    <s v="Palvelut"/>
    <s v="Plupaus_2021_Tukes.xlsx"/>
    <x v="10"/>
    <x v="665"/>
    <s v="Kylmäalan toiminnanharjoittajan ilmoitus toiminnan aloituksesta, vastuuhenkilöstä ja toimintaan liittyvistä muutoksista"/>
    <s v="Kylmälaiteliikkeen toimintailmoitus"/>
    <x v="1"/>
    <x v="5"/>
    <x v="1"/>
    <s v="Vain elinkeinotoimintaa harjoittaville"/>
    <m/>
    <m/>
    <x v="0"/>
    <x v="8"/>
    <x v="0"/>
    <s v=""/>
  </r>
  <r>
    <s v="Palvelut"/>
    <s v="Plupaus_2021_Kansaneläkelaitos.xlsx"/>
    <x v="4"/>
    <x v="666"/>
    <s v="Yksityiset terveydenhuollon palveluntuottajat (sekä laitokset että ammatinharjoittajat) tarvisevat tiedon siitä, voiko asiakkaalle antaa sairausvakuutuslain mukaisen suorakorvauksen."/>
    <s v="Kyselypalvelu terveydenhuollon palveluntuottajille"/>
    <x v="6"/>
    <x v="3"/>
    <x v="5"/>
    <s v="Vain elinkeinotoimintaa harjoittaville"/>
    <m/>
    <m/>
    <x v="0"/>
    <x v="4"/>
    <x v="0"/>
    <s v=""/>
  </r>
  <r>
    <s v="Palvelut"/>
    <s v="Plupaus_ARA_2021.xlsx"/>
    <x v="28"/>
    <x v="667"/>
    <s v="Avustuksen hakupalvelu"/>
    <s v="Käynnistysavustus"/>
    <x v="6"/>
    <x v="2"/>
    <x v="5"/>
    <s v="Vain elinkeinotoimintaa harjoittaville"/>
    <m/>
    <m/>
    <x v="0"/>
    <x v="21"/>
    <x v="0"/>
    <s v=""/>
  </r>
  <r>
    <s v="Palvelut"/>
    <s v="Plupaus_ARA_2021.xlsx"/>
    <x v="28"/>
    <x v="668"/>
    <s v="Avustuksen hakupalvelu"/>
    <s v="Käyttötarkoituksen muutosavustus"/>
    <x v="6"/>
    <x v="2"/>
    <x v="0"/>
    <s v="Vain elinkeinotoimintaa harjoittaville"/>
    <s v="Pieni määräaikainen avustus, ei digitoteutusta ainakaan vielä"/>
    <m/>
    <x v="0"/>
    <x v="21"/>
    <x v="0"/>
    <s v=""/>
  </r>
  <r>
    <s v="Palvelut"/>
    <s v="Plupaus_2021_Kansaneläkelaitos.xlsx"/>
    <x v="4"/>
    <x v="669"/>
    <s v="Asiakas päivittää käytössä olevan palvelun teknisiä tietoja."/>
    <s v="Käytössä olevan palvelun teknisten tietojen muutoksista ilmoittaminen"/>
    <x v="4"/>
    <x v="6"/>
    <x v="0"/>
    <s v="Vain elinkeinotoimintaa harjoittaville"/>
    <m/>
    <m/>
    <x v="0"/>
    <x v="4"/>
    <x v="0"/>
    <s v=""/>
  </r>
  <r>
    <s v="Palvelut"/>
    <s v="Traficom_Digipalvelulupaus_2021.XLSX"/>
    <x v="0"/>
    <x v="670"/>
    <s v="Laajakaistatukea voi hakea alueelle, joilla rakentaminen ei tapahdu markkinaehtoisesti. Asiointipalvelun osalta ei ole kehittämistarvetta."/>
    <s v="Laajakaistatuen hakeminen"/>
    <x v="6"/>
    <x v="0"/>
    <x v="1"/>
    <s v="Vain elinkeinotoimintaa harjoittaville"/>
    <m/>
    <m/>
    <x v="0"/>
    <x v="0"/>
    <x v="0"/>
    <s v=""/>
  </r>
  <r>
    <s v="Palvelut"/>
    <s v="Traficom_Digipalvelulupaus_2021.XLSX"/>
    <x v="0"/>
    <x v="671"/>
    <s v="Maksua voi hakea kun tukipäätöksessä kuvattu verkko on rakennettu valmiiksi. Asiointipalvelun osalta ei ole kehittämistarvetta."/>
    <s v="Laajakaistatuen maksun hakeminen"/>
    <x v="6"/>
    <x v="0"/>
    <x v="1"/>
    <s v="Vain elinkeinotoimintaa harjoittaville"/>
    <m/>
    <m/>
    <x v="0"/>
    <x v="0"/>
    <x v="0"/>
    <s v=""/>
  </r>
  <r>
    <s v="Palvelut"/>
    <s v="Palvelulupaus_2021_Verohallinto.xlsx"/>
    <x v="6"/>
    <x v="672"/>
    <s v="Yritys tai yhteisö voi antaa lahjaveroilmoituksen OmaVerossa sekä hakea pidennystä lahjaveroilmoituksen jättämiseen OmaVerossa."/>
    <s v="Lahjaveroilmoitus ja hakemus lahjaveroilmoituksen antamisajan pidentämiseksi"/>
    <x v="1"/>
    <x v="1"/>
    <x v="1"/>
    <s v="Myös luonnollisille henkilöille"/>
    <m/>
    <m/>
    <x v="0"/>
    <x v="1"/>
    <x v="0"/>
    <s v=""/>
  </r>
  <r>
    <s v="Palvelut"/>
    <s v="Plupaus_2021_Ristijärven kunta.xlsx"/>
    <x v="16"/>
    <x v="673"/>
    <s v="Turkistuottaja hakee lomatoimistosta vuosilomaa ja lisävapaata."/>
    <s v="Lomituspalvelu"/>
    <x v="0"/>
    <x v="0"/>
    <x v="8"/>
    <s v="Myös luonnollisille henkilöille"/>
    <s v="Lakimuutoksen aikataulu viivästyy."/>
    <s v="Maatalousyrittäjien lomituspalvelulaki (1231/1996)"/>
    <x v="1"/>
    <x v="12"/>
    <x v="3"/>
    <s v="Maa- ja metsätalousministeriö"/>
  </r>
  <r>
    <s v="Palvelut"/>
    <s v="Plupaus_BusinessFinland_2021.xlsx"/>
    <x v="31"/>
    <x v="674"/>
    <s v="Vientiä harjoittavan tai suunnittelevan yrityksen ajantasainen tietopalvelu, joka kattaa 190 maan tiedot tuontirajoituksista, vaadittavista asiakirjoista ja muista vientiin liittyvistä muodollisuuksista. Tiedonkeruussa hyödynnetään ohjelmistorobotiikkaa."/>
    <s v="Laivauskäsikirja (Shipping handbook)"/>
    <x v="3"/>
    <x v="6"/>
    <x v="0"/>
    <s v="Vain elinkeinotoimintaa harjoittaville"/>
    <s v="Master tiedon hallinta, julkiset hankinnat"/>
    <m/>
    <x v="0"/>
    <x v="8"/>
    <x v="0"/>
    <s v=""/>
  </r>
  <r>
    <s v="Palvelut"/>
    <s v="RUOKAVIRASTO-#1460879-v1-Palvelulupaus_2021_Ruokavirasto.XLSX"/>
    <x v="33"/>
    <x v="675"/>
    <s v="Ilmoitus ja hakemus lajikkeen testaamiseksi, lajikeluetteon hakemiseksi ja suojaamiseksi"/>
    <s v="Lajiketestaus ja -rekisteröinti - Toiminnan harjoittaminen"/>
    <x v="1"/>
    <x v="0"/>
    <x v="0"/>
    <s v="Myös luonnollisille henkilöille"/>
    <s v="Resurssien puute"/>
    <s v=""/>
    <x v="0"/>
    <x v="18"/>
    <x v="0"/>
    <s v=""/>
  </r>
  <r>
    <s v="Palvelut"/>
    <s v="Plupaus_2021_Ristijärven kunta.xlsx"/>
    <x v="16"/>
    <x v="676"/>
    <s v="Maatalousyrittäjä hakee lomatoimistosta  vuosilomalomitusta, sijaisapua ja maksullista lomittaja-apua."/>
    <s v="Lomituspalvelu"/>
    <x v="0"/>
    <x v="6"/>
    <x v="1"/>
    <s v="Myös luonnollisille henkilöille"/>
    <m/>
    <s v="Maatalousyrittäjien lomituspalvelulaki (1231/1996)"/>
    <x v="1"/>
    <x v="12"/>
    <x v="3"/>
    <s v="Maa- ja metsätalousministeriö"/>
  </r>
  <r>
    <s v="Palvelut"/>
    <s v="Plupaus_ALAVUS_2020.xlsx"/>
    <x v="9"/>
    <x v="677"/>
    <s v="Yrittäjä ilmoittaa vuotuiset maa-ainesten ottomäärät."/>
    <s v="Maa-aineslupa"/>
    <x v="0"/>
    <x v="1"/>
    <x v="1"/>
    <m/>
    <m/>
    <s v="Maa-aineslaki (555/1981)"/>
    <x v="1"/>
    <x v="7"/>
    <x v="3"/>
    <s v="Ympäristöministeriö"/>
  </r>
  <r>
    <s v="Palvelut"/>
    <s v="RUOKAVIRASTO-#1460879-v1-Palvelulupaus_2021_Ruokavirasto.XLSX"/>
    <x v="33"/>
    <x v="678"/>
    <s v="Lannoitealan toimija pyytää arvion lannoitteen soveltuvuudesta luomutuotantoon ja tuotteen listaaminen. Palvelun nykyinen taso on riittävä."/>
    <s v="Lannoitevalmisteet - Luomu"/>
    <x v="0"/>
    <x v="3"/>
    <x v="1"/>
    <s v="Vain elinkeinotoimintaa harjoittaville"/>
    <m/>
    <s v=""/>
    <x v="0"/>
    <x v="18"/>
    <x v="0"/>
    <s v=""/>
  </r>
  <r>
    <s v="Palvelut"/>
    <s v="RUOKAVIRASTO-#1460879-v1-Palvelulupaus_2021_Ruokavirasto.XLSX"/>
    <x v="33"/>
    <x v="679"/>
    <s v="Toimija ilmoittaa maahan tuotavasta lannoitevalmisteesta"/>
    <s v="Lannoitevalmisteet - Tuonti"/>
    <x v="0"/>
    <x v="2"/>
    <x v="5"/>
    <s v="Vain elinkeinotoimintaa harjoittaville"/>
    <s v="Resurssien puute."/>
    <s v=""/>
    <x v="0"/>
    <x v="18"/>
    <x v="0"/>
    <s v=""/>
  </r>
  <r>
    <s v="Palvelut"/>
    <s v="RUOKAVIRASTO-#1460879-v1-Palvelulupaus_2021_Ruokavirasto.XLSX"/>
    <x v="33"/>
    <x v="680"/>
    <s v="Toimija esittää vapaamuotoisen pyynnön saada todistussertifikaatti tuotteen vaatimustenmukaisuudesta. Vuosittain tulevien pyyntöjen määrä 10 - 20 kpl vuosittain, joten nykyinen toteutustaso on riittävä (kustannus-hyöty-näkökulmasta ei kannattavaa sähköistää)"/>
    <s v="Lannoitevalmisteet - Vienti"/>
    <x v="0"/>
    <x v="2"/>
    <x v="1"/>
    <s v="Vain elinkeinotoimintaa harjoittaville"/>
    <m/>
    <s v=""/>
    <x v="0"/>
    <x v="18"/>
    <x v="0"/>
    <s v=""/>
  </r>
  <r>
    <s v="Palvelut"/>
    <s v="RUOKAVIRASTO-#1460879-v1-Palvelulupaus_2021_Ruokavirasto.XLSX"/>
    <x v="33"/>
    <x v="681"/>
    <s v="Hyväksyntävelvollinen toimija (orgaanisia lannoitevalmisteita valmistavat laitokset) voi hakea hyväksyntää aloittaakseen lannoitevalmistetoiminnan. Muille toimijoille riittää pelkkä aloittamisilmoitus. Hakemukset tapahtuvat lomakkeella, ilmoitukset voidaan tehdä sähköisen asiointijärjestelmän (Touko) kautta."/>
    <s v="Lannoitevalmistetoiminnan aloittaminen"/>
    <x v="0"/>
    <x v="2"/>
    <x v="5"/>
    <s v="Vain elinkeinotoimintaa harjoittaville"/>
    <s v="Resurssien puute."/>
    <s v=""/>
    <x v="0"/>
    <x v="18"/>
    <x v="0"/>
    <s v=""/>
  </r>
  <r>
    <s v="Palvelut"/>
    <s v="RUOKAVIRASTO-#1460879-v1-Palvelulupaus_2021_Ruokavirasto.XLSX"/>
    <x v="33"/>
    <x v="682"/>
    <s v="Toimija voi tehdä vuosittaiset lakisääteiset ilmoitukset sekä muut tarvittavat toiminnan muutosilmoitukset"/>
    <s v="Lannoitevalmistetoiminnan harjoittaminen - ilmoitukset"/>
    <x v="0"/>
    <x v="2"/>
    <x v="5"/>
    <s v="Vain elinkeinotoimintaa harjoittaville"/>
    <s v="Resurssien puute."/>
    <s v=""/>
    <x v="0"/>
    <x v="18"/>
    <x v="0"/>
    <s v=""/>
  </r>
  <r>
    <s v="Palvelut"/>
    <s v="RUOKAVIRASTO-#1460879-v1-Palvelulupaus_2021_Ruokavirasto.XLSX"/>
    <x v="33"/>
    <x v="683"/>
    <s v="Ohjeessa todetaan, että otettava yhteys viranomaiseen ennen lähetteen lähettämistä, yhteystietona vain puhelinnumero. Nykyinen toteutustaso riittävä."/>
    <s v="Lannoitevalmistetoiminnan harjoittaminen - laboratoriopalvelut"/>
    <x v="0"/>
    <x v="3"/>
    <x v="1"/>
    <s v="Vain elinkeinotoimintaa harjoittaville"/>
    <m/>
    <s v=""/>
    <x v="0"/>
    <x v="18"/>
    <x v="0"/>
    <s v=""/>
  </r>
  <r>
    <s v="Palvelut"/>
    <s v="RUOKAVIRASTO-#1460879-v1-Palvelulupaus_2021_Ruokavirasto.XLSX"/>
    <x v="33"/>
    <x v="684"/>
    <s v="Toimija ilmoittaa toimintansa lopettamisesta. Lakisääteinen ilmoitus."/>
    <s v="Lannoitevalmistetoiminnan lopettaminen"/>
    <x v="0"/>
    <x v="5"/>
    <x v="1"/>
    <s v="Vain elinkeinotoimintaa harjoittaville"/>
    <m/>
    <s v=""/>
    <x v="0"/>
    <x v="18"/>
    <x v="0"/>
    <s v=""/>
  </r>
  <r>
    <s v="Palvelut"/>
    <s v="Plupaus_2021_Jyväskylän kaupunki_2021.xlsx"/>
    <x v="2"/>
    <x v="685"/>
    <s v="Lupa maa-aineksen ottamiseksi pois kuljetettavaksi"/>
    <s v="Maa-aineslupa"/>
    <x v="0"/>
    <x v="5"/>
    <x v="1"/>
    <s v="Myös luonnollisille henkilöille"/>
    <m/>
    <s v="Maa-aineslaki (555/1981)"/>
    <x v="1"/>
    <x v="2"/>
    <x v="1"/>
    <s v="Ympäristöministeriö"/>
  </r>
  <r>
    <s v="Palvelut"/>
    <s v="Traficom_Digipalvelulupaus_2021.XLSX"/>
    <x v="0"/>
    <x v="686"/>
    <s v="Yrityksillä on mahdollisuus solmia Traficomin kanssa laskutussopimus autojensa ajoneuvoverotuksesta."/>
    <s v="Laskutussopimus yritysasiakkaille"/>
    <x v="4"/>
    <x v="2"/>
    <x v="0"/>
    <s v="Vain elinkeinotoimintaa harjoittaville"/>
    <s v="Yleinen taloudellinen tilanne"/>
    <m/>
    <x v="0"/>
    <x v="0"/>
    <x v="0"/>
    <s v=""/>
  </r>
  <r>
    <s v="Palvelut"/>
    <s v="Plupaus_Kuopio_2021.xlsx"/>
    <x v="12"/>
    <x v="687"/>
    <s v="Maa-ainesten ottamiseen tarvitaan pääsääntöisesti lupa, jonka Kuopiossa myöntää ympäristö- ja rakennuslautakunta."/>
    <s v="Maa-aineslupa"/>
    <x v="0"/>
    <x v="5"/>
    <x v="1"/>
    <s v="Myös luonnollisille henkilöille"/>
    <m/>
    <s v="Maa-aineslaki (555/1981)"/>
    <x v="1"/>
    <x v="10"/>
    <x v="1"/>
    <s v="Ympäristöministeriö"/>
  </r>
  <r>
    <s v="Palvelut"/>
    <s v="Plupaus_Mikkeli_2020.xlsx"/>
    <x v="13"/>
    <x v="688"/>
    <s v="Käsitellään lupapiste.fi -palvelun kautta, johon käyttäjä tunnistautuu sähköisesti. Kokonaan sähköinen palveluprosessi. Vastuualue: Ympäristöpalvelut"/>
    <s v="Maa-aineslupa"/>
    <x v="0"/>
    <x v="5"/>
    <x v="1"/>
    <s v="Myös luonnollisille henkilöille"/>
    <m/>
    <s v="Maa-aineslaki (555/1981)"/>
    <x v="1"/>
    <x v="11"/>
    <x v="2"/>
    <s v="Ympäristöministeriö"/>
  </r>
  <r>
    <s v="Palvelut"/>
    <s v="Plupaus_2021_Oulun kaupunki.xlsx"/>
    <x v="14"/>
    <x v="689"/>
    <s v="Kaupallisessa tarkoituksessa suoritettuun maa-ainesten ottamiseen tarvitaan maa-aineslupa."/>
    <s v="Maa-aineslupa"/>
    <x v="0"/>
    <x v="6"/>
    <x v="1"/>
    <m/>
    <s v="Toteutettu ePermitiin"/>
    <s v="Maa-aineslaki (555/1981)"/>
    <x v="1"/>
    <x v="7"/>
    <x v="1"/>
    <s v="Ympäristöministeriö"/>
  </r>
  <r>
    <s v="Palvelut"/>
    <s v="Plupaus_2021_Paltamon kunta.xlsx"/>
    <x v="52"/>
    <x v="688"/>
    <s v="Lupakäsittely kaupallisessa tarkoituksessa suoritettavaa maa-ainesten ottamista varten"/>
    <s v="Maa-aineslupa"/>
    <x v="0"/>
    <x v="2"/>
    <x v="0"/>
    <s v="Myös luonnollisille henkilöille"/>
    <s v="resurssit"/>
    <s v="Maa-aineslaki (555/1981)"/>
    <x v="1"/>
    <x v="12"/>
    <x v="3"/>
    <s v="Ympäristöministeriö"/>
  </r>
  <r>
    <s v="Palvelut"/>
    <s v="Plupaus_2021_Patentti- ja rekisterihal.xlsx"/>
    <x v="37"/>
    <x v="690"/>
    <m/>
    <s v="LEI -hakemukset"/>
    <x v="0"/>
    <x v="2"/>
    <x v="0"/>
    <s v="Vain elinkeinotoimintaa harjoittaville"/>
    <s v="YTJ asioinnin kehittäminen vuosina 2021-2023 erittäin laajamittaista Kaupparekisterilain uudistamisen takia. LEI tunnisterekisterin kustannusvastaavuus ei mahdollista laajamittaista kehittämistä."/>
    <m/>
    <x v="0"/>
    <x v="8"/>
    <x v="0"/>
    <s v=""/>
  </r>
  <r>
    <s v="Palvelut"/>
    <s v="PLupaus_Porvoonkaupunki_2021.xlsx"/>
    <x v="7"/>
    <x v="689"/>
    <s v="Kaupallisessa tarkoituksessa suoritettuun maa-ainesten ottamiseen tarvitaan maa-aineslupa."/>
    <s v="Maa-aineslupa"/>
    <x v="0"/>
    <x v="5"/>
    <x v="1"/>
    <s v="Myös luonnollisille henkilöille"/>
    <m/>
    <s v="Maa-aineslaki (555/1981)"/>
    <x v="1"/>
    <x v="3"/>
    <x v="2"/>
    <s v="Ympäristöministeriö"/>
  </r>
  <r>
    <s v="Palvelut"/>
    <s v="PLupaus_Pyhäjärvi_2021.xlsx"/>
    <x v="15"/>
    <x v="689"/>
    <m/>
    <s v="Maa-aineslupa"/>
    <x v="0"/>
    <x v="0"/>
    <x v="5"/>
    <s v="Myös luonnollisille henkilöille"/>
    <m/>
    <s v="Maa-aineslaki (555/1981)"/>
    <x v="1"/>
    <x v="7"/>
    <x v="3"/>
    <s v="Ympäristöministeriö"/>
  </r>
  <r>
    <s v="Palvelut"/>
    <s v="Plupaus_2021_Ranuan kunta_V2.xlsx"/>
    <x v="49"/>
    <x v="688"/>
    <s v="Maa-ainesluvan haku"/>
    <s v="Maa-aineslupa"/>
    <x v="0"/>
    <x v="3"/>
    <x v="0"/>
    <s v="Myös luonnollisille henkilöille"/>
    <m/>
    <s v="Maa-aineslaki (555/1981)"/>
    <x v="1"/>
    <x v="13"/>
    <x v="3"/>
    <s v="Ympäristöministeriö"/>
  </r>
  <r>
    <s v="Palvelut"/>
    <s v="Plupaus_2021_Turun kaupunki.xlsx"/>
    <x v="19"/>
    <x v="689"/>
    <s v="Kaupallisessa tarkoituksessa suoritettuun maa-ainesten ottamiseen tarvitaan maa-aineslupa."/>
    <s v="Maa-aineslupa"/>
    <x v="0"/>
    <x v="2"/>
    <x v="10"/>
    <s v="Myös luonnollisille henkilöille"/>
    <s v="Pieni volyyminen palvelu (0-5 kpl vuodessa)"/>
    <s v="Maa-aineslaki (555/1981)"/>
    <x v="1"/>
    <x v="15"/>
    <x v="1"/>
    <s v="Ympäristöministeriö"/>
  </r>
  <r>
    <s v="Palvelut"/>
    <s v="PLupaus_Vaasa_2021.xlsx"/>
    <x v="8"/>
    <x v="688"/>
    <s v="Luvan hakua ei ole sähköistetty asiointipalveluun."/>
    <s v="Maa-aineslupa"/>
    <x v="0"/>
    <x v="2"/>
    <x v="0"/>
    <m/>
    <m/>
    <s v="Maa-aineslaki (555/1981)"/>
    <x v="1"/>
    <x v="6"/>
    <x v="2"/>
    <s v="Ympäristöministeriö"/>
  </r>
  <r>
    <s v="Palvelut"/>
    <s v="Plupaus_2021_Ylöjärven kaupunki.xlsx"/>
    <x v="22"/>
    <x v="688"/>
    <s v="Maa-aineslupa hakemuksineen hoidetaan kokonaisuudessaan Lupapiste -palvelussa&quot;&quot;"/>
    <s v="Maa-aineslupa"/>
    <x v="0"/>
    <x v="7"/>
    <x v="1"/>
    <s v="Myös luonnollisille henkilöille"/>
    <m/>
    <s v="Maa-aineslaki (555/1981)"/>
    <x v="1"/>
    <x v="17"/>
    <x v="5"/>
    <s v="Ympäristöministeriö"/>
  </r>
  <r>
    <s v="Palvelut"/>
    <s v="Traficom_Digipalvelulupaus_2021.XLSX"/>
    <x v="0"/>
    <x v="691"/>
    <s v="Hae lennonjohtajan (ATCO) tai lennontiedottajan lupakirjaa, kelpuutusta, yksikköhyväksyntämerkintää tai lupakirjan merkintää."/>
    <s v="Lennonjohtajan/lennontiedottajan lupakirjahakemukset"/>
    <x v="0"/>
    <x v="6"/>
    <x v="0"/>
    <s v="Myös luonnollisille henkilöille"/>
    <s v="Yleinen taloudellinen tilanne"/>
    <m/>
    <x v="0"/>
    <x v="0"/>
    <x v="0"/>
    <s v=""/>
  </r>
  <r>
    <s v="Palvelut"/>
    <s v="Traficom_Digipalvelulupaus_2021.XLSX"/>
    <x v="0"/>
    <x v="692"/>
    <s v="Toimijan tulee hakea lupa ryhtyäkseen toimimaan luvanvaraisena toimijana"/>
    <s v="Lennonvarmistuspalvelun tarjoajan toimilupa tai lentomittausorganisaation hyväksyntä"/>
    <x v="0"/>
    <x v="0"/>
    <x v="0"/>
    <s v="Vain elinkeinotoimintaa harjoittaville"/>
    <s v="Yleinen taloudellinen tilanne"/>
    <m/>
    <x v="0"/>
    <x v="0"/>
    <x v="0"/>
    <s v=""/>
  </r>
  <r>
    <s v="Palvelut"/>
    <s v="Traficom_Digipalvelulupaus_2021.XLSX"/>
    <x v="0"/>
    <x v="693"/>
    <s v="Luvanvarainen toimija voi hakea lupaa poiketa hyväksytyistä menettelyistä"/>
    <s v="Lennonvarmistuspalveluun liittyvän poikkeamahakemuksen käsittely taikka luvan tai hyväksynnän peruuttaminen luvanhaltijan pyynnöstä"/>
    <x v="0"/>
    <x v="0"/>
    <x v="0"/>
    <s v="Vain elinkeinotoimintaa harjoittaville"/>
    <s v="Yleinen taloudellinen tilanne"/>
    <m/>
    <x v="0"/>
    <x v="0"/>
    <x v="0"/>
    <s v=""/>
  </r>
  <r>
    <s v="Palvelut"/>
    <s v="Traficom_Digipalvelulupaus_2021.XLSX"/>
    <x v="0"/>
    <x v="694"/>
    <s v="Lentokelpoisuustarkastuksen tilaaminen viranomaiselta"/>
    <s v="Lentokelpoisuuden tarkastuksen tilaus"/>
    <x v="4"/>
    <x v="0"/>
    <x v="0"/>
    <s v="Myös luonnollisille henkilöille"/>
    <s v="Yleinen taloudellinen tilanne"/>
    <m/>
    <x v="0"/>
    <x v="0"/>
    <x v="0"/>
    <s v=""/>
  </r>
  <r>
    <s v="Palvelut"/>
    <s v="Traficom_Digipalvelulupaus_2021.XLSX"/>
    <x v="0"/>
    <x v="695"/>
    <s v="Onnettomuuksista, vakavista vaaratilanteista ja poikkeamista siviili-ilmailussa Suomen alueella tai suomalaisella ilma-aluksella tai Suomessa myönnetyn lentotoimintaluvan nojalla on ilmoitettava Traficomille."/>
    <s v="Lentoliikenteen onnettomuuksista ja vaaratilanteista ilmoittaminen"/>
    <x v="1"/>
    <x v="2"/>
    <x v="0"/>
    <s v="Myös luonnollisille henkilöille"/>
    <s v="Yleinen taloudellinen tilanne"/>
    <m/>
    <x v="0"/>
    <x v="0"/>
    <x v="0"/>
    <s v=""/>
  </r>
  <r>
    <s v="Palvelut"/>
    <s v="Palvelulupaus2021_PV.XLSX"/>
    <x v="41"/>
    <x v="696"/>
    <s v="Mahdollisuus ilmoittaa lentomelusta aiheutuneista vahingoista."/>
    <s v="Lentomeluilmoitukset"/>
    <x v="1"/>
    <x v="0"/>
    <x v="0"/>
    <s v="Myös luonnollisille henkilöille"/>
    <m/>
    <m/>
    <x v="0"/>
    <x v="23"/>
    <x v="0"/>
    <s v=""/>
  </r>
  <r>
    <s v="Palvelut"/>
    <s v="Palvelulupaus2021_PV.XLSX"/>
    <x v="41"/>
    <x v="697"/>
    <s v="Mahdollisuus esittää pyyntö lentonäytöksen / ylilennon toteutuksesta"/>
    <s v="Lentonäytökset/ylilennot"/>
    <x v="0"/>
    <x v="0"/>
    <x v="0"/>
    <s v="Vain elinkeinotoimintaa harjoittaville"/>
    <m/>
    <m/>
    <x v="0"/>
    <x v="23"/>
    <x v="0"/>
    <s v=""/>
  </r>
  <r>
    <s v="Palvelut"/>
    <s v="Traficom_Digipalvelulupaus_2021.XLSX"/>
    <x v="0"/>
    <x v="698"/>
    <s v="Jokaisesta Suomen ilma-alusrekisteriin merkitystä ilma-aluksesta on tehtävä vuosittain tilastoilmoitus ilma-aluksella lennetyistä lennoista"/>
    <s v="Lentotoimintailmoitus"/>
    <x v="0"/>
    <x v="0"/>
    <x v="0"/>
    <s v="Myös luonnollisille henkilöille"/>
    <s v="Yleinen taloudellinen tilanne"/>
    <m/>
    <x v="0"/>
    <x v="0"/>
    <x v="0"/>
    <s v=""/>
  </r>
  <r>
    <s v="Palvelut"/>
    <s v="PLupaus_Valvira_2021.xlsx"/>
    <x v="11"/>
    <x v="699"/>
    <s v="Se, joka myy lievästi denaturoitua väkiviinaa, on velvollinen ilmoittamaan toiminnan aloittamisesta Valviraan."/>
    <s v="Lievästi denaturoidun väkiviinan myynti-ilmoitus"/>
    <x v="1"/>
    <x v="0"/>
    <x v="4"/>
    <s v="Vain elinkeinotoimintaa harjoittaville"/>
    <m/>
    <m/>
    <x v="0"/>
    <x v="9"/>
    <x v="0"/>
    <s v=""/>
  </r>
  <r>
    <s v="Palvelut"/>
    <s v="Plupaus_2021_Jyväskylän kaupunki_2021.xlsx"/>
    <x v="2"/>
    <x v="700"/>
    <s v="Lupa moottoriurheiluun (kilpailu &amp; harjoittelu) sekä tapahtuman järjestämiseen maastossa"/>
    <s v="Maastossa tai vesistössä tapahtuvan kilpailun tai harjoituksen ilmoitus"/>
    <x v="0"/>
    <x v="5"/>
    <x v="1"/>
    <s v="Myös luonnollisille henkilöille"/>
    <m/>
    <s v="Maastoliikennelaki (1710/1995)"/>
    <x v="1"/>
    <x v="2"/>
    <x v="1"/>
    <s v="Ympäristöministeriö"/>
  </r>
  <r>
    <s v="Palvelut"/>
    <s v="Plupaus_2021_Jyväskylän kaupunki_2021.xlsx"/>
    <x v="2"/>
    <x v="701"/>
    <s v="Lupa moottoriurheiluun (kilpailu &amp; harjoittelu) sekä tapahtuman järjestämiseen vesialueella."/>
    <s v="Maastossa tai vesistössä tapahtuvan kilpailun tai harjoituksen ilmoitus"/>
    <x v="0"/>
    <x v="5"/>
    <x v="1"/>
    <s v="Myös luonnollisille henkilöille"/>
    <m/>
    <s v="Maastoliikennelaki (1710/1995)"/>
    <x v="1"/>
    <x v="2"/>
    <x v="1"/>
    <s v="Ympäristöministeriö"/>
  </r>
  <r>
    <s v="Palvelut"/>
    <s v="Plupaus_Kuopio_2021.xlsx"/>
    <x v="12"/>
    <x v="702"/>
    <s v="Maastoliikennelain mukainen lupa moottorikäyttöisellä ajoneuvolla tapahtuviin harjoituksiin ja kilpailuihin ja moottorikelkkareittien hyväksymiseen"/>
    <s v="Maastossa tai vesistössä tapahtuvan kilpailun tai harjoituksen ilmoitus"/>
    <x v="0"/>
    <x v="3"/>
    <x v="1"/>
    <s v="Myös luonnollisille henkilöille"/>
    <s v="Hankkeet ovat niin isoja ja moninaisia, ettei niitä voi hakea yhdellä lomakkeella liitteineen. Ei ole järkevää, että yksittäinen kunta lähtisi laatimaan tällaista lomaketta"/>
    <s v="Maastoliikennelaki (1710/1995)"/>
    <x v="1"/>
    <x v="10"/>
    <x v="1"/>
    <s v="Ympäristöministeriö"/>
  </r>
  <r>
    <s v="Palvelut"/>
    <s v="Plupaus_Mikkeli_2020.xlsx"/>
    <x v="13"/>
    <x v="703"/>
    <s v="Verkkosivuilta tulostettava lomake. Vastuualue: Ympäristöpalvelut"/>
    <s v="Maastossa tai vesistössä tapahtuvan kilpailun tai harjoituksen ilmoitus"/>
    <x v="0"/>
    <x v="0"/>
    <x v="5"/>
    <s v="Myös luonnollisille henkilöille"/>
    <s v="Pyritään saamaan mukaan Lupapisteeseen. Lupapiste -palvelun tarjoaja ratkaisee asian."/>
    <s v="Maastoliikennelaki (1710/1995)"/>
    <x v="1"/>
    <x v="11"/>
    <x v="2"/>
    <s v="Ympäristöministeriö"/>
  </r>
  <r>
    <s v="Palvelut"/>
    <s v="Plupaus_Mikkeli_2020.xlsx"/>
    <x v="13"/>
    <x v="704"/>
    <s v="Käsitellään lupapiste.fi -palvelun kautta, johon käyttäjä tunnistautuu sähköisesti. Lisäksi verkkosivuilta tulostettava lomake. Vastuualue: Ympäristöpalvelut"/>
    <s v="Maastossa tai vesistössä tapahtuvan kilpailun tai harjoituksen ilmoitus"/>
    <x v="0"/>
    <x v="5"/>
    <x v="1"/>
    <s v="Myös luonnollisille henkilöille"/>
    <m/>
    <s v="Maastoliikennelaki (1710/1995)"/>
    <x v="1"/>
    <x v="11"/>
    <x v="2"/>
    <s v="Ympäristöministeriö"/>
  </r>
  <r>
    <s v="Palvelut"/>
    <s v="Plupaus_2021_Oulun kaupunki.xlsx"/>
    <x v="14"/>
    <x v="516"/>
    <s v="Maasto- ja vesiliikenteen luvat"/>
    <s v="Maastossa tai vesistössä tapahtuvan kilpailun tai harjoituksen ilmoitus"/>
    <x v="0"/>
    <x v="0"/>
    <x v="2"/>
    <s v="Vain elinkeinotoimintaa harjoittaville"/>
    <s v="Käyttöönotetaan ePermit palvelussa vuoden 2020 aikana"/>
    <s v="Maastoliikennelaki (1710/1995)"/>
    <x v="1"/>
    <x v="7"/>
    <x v="1"/>
    <s v="Ympäristöministeriö"/>
  </r>
  <r>
    <s v="Palvelut"/>
    <s v="PLupaus_Porvoonkaupunki_2021.xlsx"/>
    <x v="7"/>
    <x v="702"/>
    <s v="Jos maastossa järjestetään luonnolle, asutukselle ja virkistäytymiselle haittaa aiheuttavia tapahtumia, sille on haettava lupa."/>
    <s v="Maastossa tai vesistössä tapahtuvan kilpailun tai harjoituksen ilmoitus"/>
    <x v="0"/>
    <x v="0"/>
    <x v="0"/>
    <s v="Myös luonnollisille henkilöille"/>
    <s v="Mielellään digitalisoidaan, mutta ei ole resursseja itse viedä asiaa eteenpäin."/>
    <s v="Maastoliikennelaki (1710/1995)"/>
    <x v="1"/>
    <x v="3"/>
    <x v="2"/>
    <s v="Ympäristöministeriö"/>
  </r>
  <r>
    <s v="Palvelut"/>
    <s v="PLupaus_Porvoonkaupunki_2021.xlsx"/>
    <x v="7"/>
    <x v="516"/>
    <s v="Maasto- ja vesiliikenteen luvat"/>
    <s v="Maastossa tai vesistössä tapahtuvan kilpailun tai harjoituksen ilmoitus"/>
    <x v="0"/>
    <x v="0"/>
    <x v="0"/>
    <s v="Myös luonnollisille henkilöille"/>
    <s v="Mielellään digitalisoidaan, mutta ei ole resursseja itse viedä asiaa eteenpäin."/>
    <s v="Maastoliikennelaki (1710/1995)"/>
    <x v="1"/>
    <x v="3"/>
    <x v="2"/>
    <s v="Ympäristöministeriö"/>
  </r>
  <r>
    <s v="Palvelut"/>
    <s v="PLupaus_Pyhäjärvi_2021.xlsx"/>
    <x v="15"/>
    <x v="702"/>
    <m/>
    <s v="Maastossa tai vesistössä tapahtuvan kilpailun tai harjoituksen ilmoitus"/>
    <x v="0"/>
    <x v="0"/>
    <x v="5"/>
    <m/>
    <m/>
    <s v="Maastoliikennelaki (1710/1995)"/>
    <x v="1"/>
    <x v="7"/>
    <x v="3"/>
    <s v="Ympäristöministeriö"/>
  </r>
  <r>
    <s v="Palvelut"/>
    <s v="Plupaus_2021_Turun kaupunki.xlsx"/>
    <x v="19"/>
    <x v="702"/>
    <s v="Jos maastossa järjestetään luonnolle, asutukselle ja virkistäytymiselle haittaa aiheuttavia tapahtumia, sille on haettava lupa."/>
    <s v="Maastossa tai vesistössä tapahtuvan kilpailun tai harjoituksen ilmoitus"/>
    <x v="0"/>
    <x v="2"/>
    <x v="10"/>
    <s v="Myös luonnollisille henkilöille"/>
    <s v="Pieni volyyminen palvelu (0-5 kpl vuodessa)"/>
    <s v="Maastoliikennelaki (1710/1995)"/>
    <x v="1"/>
    <x v="15"/>
    <x v="1"/>
    <s v="Ympäristöministeriö"/>
  </r>
  <r>
    <s v="Palvelut"/>
    <s v="PLupaus_Vaasa_2021.xlsx"/>
    <x v="8"/>
    <x v="705"/>
    <s v="Kilpailuun tai harjoitteluun tietyllä alueella liittyvän hakemuksen käsittely"/>
    <s v="Maastossa tai vesistössä tapahtuvan kilpailun tai harjoituksen ilmoitus"/>
    <x v="0"/>
    <x v="2"/>
    <x v="0"/>
    <s v="Myös luonnollisille henkilöille"/>
    <m/>
    <s v="Maastoliikennelaki (1710/1995)"/>
    <x v="1"/>
    <x v="6"/>
    <x v="2"/>
    <s v="Ympäristöministeriö"/>
  </r>
  <r>
    <s v="Palvelut"/>
    <s v="PLupaus_Vaasa_2021.xlsx"/>
    <x v="8"/>
    <x v="705"/>
    <s v="Organisaatiomuutos on käynnissä  ja käynnissä on useita sähköiseen asiointiin liittyviä uudistuksia, joita ei ole vielä otettu täysimääräisesti käyttöön."/>
    <s v="Maastossa tai vesistössä tapahtuvan kilpailun tai harjoituksen ilmoitus"/>
    <x v="0"/>
    <x v="2"/>
    <x v="0"/>
    <s v="Myös luonnollisille henkilöille"/>
    <m/>
    <s v="Maastoliikennelaki (1710/1995)"/>
    <x v="1"/>
    <x v="6"/>
    <x v="2"/>
    <s v="Ympäristöministeriö"/>
  </r>
  <r>
    <s v="Palvelut"/>
    <s v="Plupaus_2021_Ylöjärven kaupunki.xlsx"/>
    <x v="22"/>
    <x v="706"/>
    <s v="Maastoliikennelain mukaiset hakemukset hoidetaan kokonaisuudessaan Lupapiste -palvelussa&quot;&quot;"/>
    <s v="Maastossa tai vesistössä tapahtuvan kilpailun tai harjoituksen ilmoitus"/>
    <x v="0"/>
    <x v="7"/>
    <x v="1"/>
    <s v="Myös luonnollisille henkilöille"/>
    <m/>
    <s v="Maastoliikennelaki (1710/1995)"/>
    <x v="1"/>
    <x v="17"/>
    <x v="5"/>
    <s v="Ympäristöministeriö"/>
  </r>
  <r>
    <s v="Palvelut"/>
    <s v="Plupaus_2021_Jyväskylän kaupunki_2021.xlsx"/>
    <x v="2"/>
    <x v="707"/>
    <s v="Ilmoitus yli 10m3 polttoainesäiliön käyttöönotosta"/>
    <s v="Mahdollista terveyshaittaa aiheuttavan toiminnan aloittamisilmoitus"/>
    <x v="0"/>
    <x v="5"/>
    <x v="1"/>
    <s v="Myös luonnollisille henkilöille"/>
    <m/>
    <s v="Terveydensuojelulaki (763/1994)"/>
    <x v="1"/>
    <x v="2"/>
    <x v="1"/>
    <s v="Sosiaali- ja terveysministeriö"/>
  </r>
  <r>
    <s v="Palvelut"/>
    <s v="Plupaus_Mikkeli_2020.xlsx"/>
    <x v="13"/>
    <x v="708"/>
    <s v="Käsitellään lupapiste.fi -palvelun kautta, johon käyttäjä tunnistautuu sähköisesti. Kokonaan sähköinen palveluprosessi. Vastuualue: Ympäristöpalvelut"/>
    <s v="Mahdollista terveyshaittaa aiheuttavan toiminnan aloittamisilmoitus"/>
    <x v="0"/>
    <x v="5"/>
    <x v="1"/>
    <s v="Myös luonnollisille henkilöille"/>
    <m/>
    <s v="Terveydensuojelulaki (763/1994)"/>
    <x v="1"/>
    <x v="11"/>
    <x v="2"/>
    <s v="Sosiaali- ja terveysministeriö"/>
  </r>
  <r>
    <s v="Palvelut"/>
    <s v="Plupaus_2021_Oulun kaupunki.xlsx"/>
    <x v="14"/>
    <x v="709"/>
    <s v="eServices. Tarvitset luvan yleiselle alueelle laitettaville tilapäisille mainoksille ja viitoituksille."/>
    <s v="Mainos- ja viitoituslupa"/>
    <x v="0"/>
    <x v="5"/>
    <x v="1"/>
    <s v="Myös luonnollisille henkilöille"/>
    <m/>
    <m/>
    <x v="1"/>
    <x v="7"/>
    <x v="1"/>
    <s v=""/>
  </r>
  <r>
    <s v="Palvelut"/>
    <s v="Plupaus_2021_Pielaveden kunta.xlsx"/>
    <x v="46"/>
    <x v="709"/>
    <s v="Tarvitset luvan taajama-alueelle yleiselle alueelle laitettaville tilapäisille mainoksille ja viitoituksille. Lupa haetaan kunnasta, jonka taajama-alueella mainos tai viitoitus sijaitsee."/>
    <s v="Mainos- ja viitoituslupa"/>
    <x v="0"/>
    <x v="2"/>
    <x v="0"/>
    <s v="Vain elinkeinotoimintaa harjoittaville"/>
    <s v="Ohjelmistotoimittajasta johtuvat syyt: rekisteriperusteinen toisen puolesta asioinnin mahdollisuus puuttuu."/>
    <m/>
    <x v="1"/>
    <x v="10"/>
    <x v="3"/>
    <s v=""/>
  </r>
  <r>
    <s v="Palvelut"/>
    <s v="PLupaus_Porvoonkaupunki_2021.xlsx"/>
    <x v="7"/>
    <x v="709"/>
    <s v="Tarvitset luvan yleiselle alueelle laitettaville tilapäisille mainoksille ja viitoituksille."/>
    <s v="Mainos- ja viitoituslupa"/>
    <x v="0"/>
    <x v="5"/>
    <x v="1"/>
    <s v="Myös luonnollisille henkilöille"/>
    <m/>
    <m/>
    <x v="1"/>
    <x v="3"/>
    <x v="2"/>
    <s v=""/>
  </r>
  <r>
    <s v="Palvelut"/>
    <s v="PLupaus_Pyhäjärvi_2021.xlsx"/>
    <x v="15"/>
    <x v="709"/>
    <m/>
    <s v="Mainos- ja viitoituslupa"/>
    <x v="0"/>
    <x v="3"/>
    <x v="0"/>
    <s v="Myös luonnollisille henkilöille"/>
    <m/>
    <m/>
    <x v="1"/>
    <x v="7"/>
    <x v="3"/>
    <s v=""/>
  </r>
  <r>
    <s v="Palvelut"/>
    <s v="Plupaus_2021_Turun kaupunki.xlsx"/>
    <x v="19"/>
    <x v="709"/>
    <s v="Tarvitset luvan yleiselle alueelle laitettaville tilapäisille mainoksille ja viitoituksille."/>
    <s v="Mainos- ja viitoituslupa"/>
    <x v="0"/>
    <x v="0"/>
    <x v="1"/>
    <s v="Myös luonnollisille henkilöille"/>
    <m/>
    <m/>
    <x v="1"/>
    <x v="15"/>
    <x v="1"/>
    <s v=""/>
  </r>
  <r>
    <s v="Palvelut"/>
    <s v="Plupaus_ALAVUS_2020.xlsx"/>
    <x v="9"/>
    <x v="710"/>
    <s v="Kun toimenpide vaikuttaa ympäristönäkymään haetaan lupa lupapiste.fi -palvelun kautta."/>
    <s v="Maisematyölupa"/>
    <x v="0"/>
    <x v="1"/>
    <x v="1"/>
    <s v="Myös luonnollisille henkilöille"/>
    <m/>
    <s v="Maankäyttö- ja rakennuslaki (132/1999)"/>
    <x v="1"/>
    <x v="7"/>
    <x v="3"/>
    <s v="Ympäristöministeriö"/>
  </r>
  <r>
    <s v="Palvelut"/>
    <s v="PLupaus_Helsinginkaupunki_2021.xlsx"/>
    <x v="3"/>
    <x v="711"/>
    <s v="Maisemaa muuttavalle toimenpiteelle myönnettävä lupa"/>
    <s v="Maisematyölupa"/>
    <x v="0"/>
    <x v="5"/>
    <x v="1"/>
    <s v="Myös luonnollisille henkilöille"/>
    <m/>
    <s v="Maankäyttö- ja rakennuslaki (132/1999)"/>
    <x v="1"/>
    <x v="3"/>
    <x v="1"/>
    <s v="Ympäristöministeriö"/>
  </r>
  <r>
    <s v="Palvelut"/>
    <s v="Plupaus_2021_Jyväskylän kaupunki_2021.xlsx"/>
    <x v="2"/>
    <x v="712"/>
    <s v="Lupa tehdä muutostyö rakennuskielto- tai kaava-alueella"/>
    <s v="Maisematyölupa"/>
    <x v="0"/>
    <x v="5"/>
    <x v="1"/>
    <s v="Myös luonnollisille henkilöille"/>
    <m/>
    <s v="Maankäyttö- ja rakennuslaki (132/1999)"/>
    <x v="1"/>
    <x v="2"/>
    <x v="1"/>
    <s v="Ympäristöministeriö"/>
  </r>
  <r>
    <s v="Palvelut"/>
    <s v="Plupaus_2021_Jyväskylän kaupunki_2021.xlsx"/>
    <x v="2"/>
    <x v="713"/>
    <s v="Lupa yli kymmenen puun kaatamiselle"/>
    <s v="Maisematyölupa"/>
    <x v="0"/>
    <x v="5"/>
    <x v="1"/>
    <s v="Myös luonnollisille henkilöille"/>
    <m/>
    <s v="Maankäyttö- ja rakennuslaki (132/1999)"/>
    <x v="1"/>
    <x v="2"/>
    <x v="1"/>
    <s v="Ympäristöministeriö"/>
  </r>
  <r>
    <s v="Palvelut"/>
    <s v="Plupaus_2021_Jyväskylän kaupunki_2021.xlsx"/>
    <x v="2"/>
    <x v="714"/>
    <s v="Lupa kaupungin asemakaava-alueen hoitamiseen"/>
    <s v="Maisematyölupa"/>
    <x v="0"/>
    <x v="5"/>
    <x v="1"/>
    <s v="Myös luonnollisille henkilöille"/>
    <m/>
    <s v="Maankäyttö- ja rakennuslaki (132/1999)"/>
    <x v="1"/>
    <x v="2"/>
    <x v="1"/>
    <s v="Ympäristöministeriö"/>
  </r>
  <r>
    <s v="Palvelut"/>
    <s v="PLupaus_Jämsä_2021.xlsx"/>
    <x v="36"/>
    <x v="715"/>
    <s v="Asiakas hakee lupaa lupapiste.fi palvelun kautta"/>
    <s v="Maisematyölupa"/>
    <x v="0"/>
    <x v="6"/>
    <x v="0"/>
    <s v="Myös luonnollisille henkilöille"/>
    <m/>
    <s v="Maankäyttö- ja rakennuslaki (132/1999)"/>
    <x v="1"/>
    <x v="2"/>
    <x v="5"/>
    <s v="Ympäristöministeriö"/>
  </r>
  <r>
    <s v="Palvelut"/>
    <s v="Plupaus_Kankaanpään kaupunki_2020.xlsx"/>
    <x v="34"/>
    <x v="715"/>
    <s v="on haettava lupa maisemaa muuttavaan maanrakennustyöhön, puiden kaatamiseen ym. toimiin"/>
    <s v="Maisematyölupa"/>
    <x v="0"/>
    <x v="0"/>
    <x v="2"/>
    <s v="Myös luonnollisille henkilöille"/>
    <m/>
    <s v="Maankäyttö- ja rakennuslaki (132/1999)"/>
    <x v="1"/>
    <x v="16"/>
    <x v="4"/>
    <s v="Ympäristöministeriö"/>
  </r>
  <r>
    <s v="Palvelut"/>
    <s v="Plupaus_Kuopio_2021.xlsx"/>
    <x v="12"/>
    <x v="715"/>
    <s v="Lupa on haettava, ellei toimenpide ole vähäinen. Kuopiossa maisematyöluvan myöntää ympäristöjohtaja."/>
    <s v="Maisematyölupa"/>
    <x v="0"/>
    <x v="2"/>
    <x v="1"/>
    <s v="Myös luonnollisille henkilöille"/>
    <s v="Lupapisteen kautta jätetty maisematyölupahakemus ohjautuu rakennujsvalvontaan."/>
    <s v="Maankäyttö- ja rakennuslaki (132/1999)"/>
    <x v="1"/>
    <x v="10"/>
    <x v="1"/>
    <s v="Ympäristöministeriö"/>
  </r>
  <r>
    <s v="Palvelut"/>
    <s v="Plupaus_2021_Oulun kaupunki.xlsx"/>
    <x v="14"/>
    <x v="715"/>
    <s v="Maa-alueen omistajan tai haltijan on haettava lupa maisemaa muuttavaan maanrakennustyöhön, puiden kaatamiseen ym. toimiin asemakaava-alueella."/>
    <s v="Maisematyölupa"/>
    <x v="0"/>
    <x v="6"/>
    <x v="1"/>
    <m/>
    <m/>
    <s v="Maankäyttö- ja rakennuslaki (132/1999)"/>
    <x v="1"/>
    <x v="7"/>
    <x v="1"/>
    <s v="Ympäristöministeriö"/>
  </r>
  <r>
    <s v="Palvelut"/>
    <s v="PLupaus_Porvoonkaupunki_2021.xlsx"/>
    <x v="7"/>
    <x v="715"/>
    <s v="Maa-alueen omistajan tai haltijan on haettava lupa maisemaa muuttavaan maanrakennustyöhön, puiden kaatamiseen ym. toimiin asemakaava-alueella."/>
    <s v="Maisematyölupa"/>
    <x v="0"/>
    <x v="5"/>
    <x v="1"/>
    <s v="Myös luonnollisille henkilöille"/>
    <m/>
    <s v="Maankäyttö- ja rakennuslaki (132/1999)"/>
    <x v="1"/>
    <x v="3"/>
    <x v="2"/>
    <s v="Ympäristöministeriö"/>
  </r>
  <r>
    <s v="Palvelut"/>
    <s v="PLupaus_Pyhäjärvi_2021.xlsx"/>
    <x v="15"/>
    <x v="715"/>
    <m/>
    <s v="Maisematyölupa"/>
    <x v="0"/>
    <x v="6"/>
    <x v="1"/>
    <s v="Myös luonnollisille henkilöille"/>
    <m/>
    <s v="Maankäyttö- ja rakennuslaki (132/1999)"/>
    <x v="1"/>
    <x v="7"/>
    <x v="3"/>
    <s v="Ympäristöministeriö"/>
  </r>
  <r>
    <s v="Palvelut"/>
    <s v="Plupaus_2021_Ranuan kunta_V2.xlsx"/>
    <x v="49"/>
    <x v="715"/>
    <s v="Ohjeet, lomakkeet ja yhteystiedot"/>
    <s v="Maisematyölupa"/>
    <x v="0"/>
    <x v="5"/>
    <x v="1"/>
    <s v="Myös luonnollisille henkilöille"/>
    <m/>
    <s v="Maankäyttö- ja rakennuslaki (132/1999)"/>
    <x v="1"/>
    <x v="13"/>
    <x v="3"/>
    <s v="Ympäristöministeriö"/>
  </r>
  <r>
    <s v="Palvelut"/>
    <s v="PLupaus_Ruokolahden kunta_2021.xlsx"/>
    <x v="53"/>
    <x v="715"/>
    <s v="Lupapiste.fi"/>
    <s v="Maisematyölupa"/>
    <x v="0"/>
    <x v="5"/>
    <x v="1"/>
    <s v="Myös luonnollisille henkilöille"/>
    <m/>
    <s v="Maankäyttö- ja rakennuslaki (132/1999)"/>
    <x v="1"/>
    <x v="26"/>
    <x v="3"/>
    <s v="Ympäristöministeriö"/>
  </r>
  <r>
    <s v="Palvelut"/>
    <s v="Plupaus_2021_Turun kaupunki.xlsx"/>
    <x v="19"/>
    <x v="715"/>
    <s v="Maa-alueen omistajan tai haltijan on haettava lupa maisemaa muuttavaan maanrakennustyöhön, puiden kaatamiseen ym. toimiin asemakaava-alueella."/>
    <s v="Maisematyölupa"/>
    <x v="0"/>
    <x v="5"/>
    <x v="1"/>
    <s v="Myös luonnollisille henkilöille"/>
    <m/>
    <s v="Maankäyttö- ja rakennuslaki (132/1999)"/>
    <x v="1"/>
    <x v="15"/>
    <x v="1"/>
    <s v="Ympäristöministeriö"/>
  </r>
  <r>
    <s v="Palvelut"/>
    <s v="Plupaus_2021_Utajärven kunta.xlsx"/>
    <x v="51"/>
    <x v="715"/>
    <s v="Kiinteistön omistaja hakee lupaa maisemaa muuttavaan rakennustyöhön ja puiden kaatamiseen asemakaava-alueilla."/>
    <s v="Maisematyölupa"/>
    <x v="0"/>
    <x v="5"/>
    <x v="1"/>
    <s v="Myös luonnollisille henkilöille"/>
    <m/>
    <s v="Maankäyttö- ja rakennuslaki (132/1999)"/>
    <x v="1"/>
    <x v="7"/>
    <x v="3"/>
    <s v="Ympäristöministeriö"/>
  </r>
  <r>
    <s v="Palvelut"/>
    <s v="PLupaus_Vaasa_2021.xlsx"/>
    <x v="8"/>
    <x v="715"/>
    <s v="Päivi Korkealaakso; Paula Frank"/>
    <s v="Maisematyölupa"/>
    <x v="0"/>
    <x v="2"/>
    <x v="1"/>
    <s v="Myös luonnollisille henkilöille"/>
    <m/>
    <s v="Maankäyttö- ja rakennuslaki (132/1999)"/>
    <x v="1"/>
    <x v="6"/>
    <x v="2"/>
    <s v="Ympäristöministeriö"/>
  </r>
  <r>
    <s v="Palvelut"/>
    <s v="Plupaus_2021_Ylöjärven kaupunki.xlsx"/>
    <x v="22"/>
    <x v="716"/>
    <s v="Maisematyölupa hakemuksineen hoidetaan kokonaisuudessaan Lupapiste -palvelussa&quot;&quot;"/>
    <s v="Maisematyölupa"/>
    <x v="0"/>
    <x v="7"/>
    <x v="1"/>
    <s v="Myös luonnollisille henkilöille"/>
    <m/>
    <s v="Maankäyttö- ja rakennuslaki (132/1999)"/>
    <x v="1"/>
    <x v="17"/>
    <x v="5"/>
    <s v="Ympäristöministeriö"/>
  </r>
  <r>
    <s v="Palvelut"/>
    <s v="Plupaus_2021_Lieksan kaupunki.xlsx"/>
    <x v="44"/>
    <x v="717"/>
    <m/>
    <s v="Metsästysoikeuksien vuokraaminen"/>
    <x v="0"/>
    <x v="3"/>
    <x v="0"/>
    <s v="Vain elinkeinotoimintaa harjoittaville"/>
    <m/>
    <m/>
    <x v="1"/>
    <x v="24"/>
    <x v="4"/>
    <s v=""/>
  </r>
  <r>
    <s v="Palvelut"/>
    <s v="PLupaus_Vaasa_2021.xlsx"/>
    <x v="8"/>
    <x v="718"/>
    <s v="Reitin pitäjän ja reittisuunnitelman hyväksyminen"/>
    <s v="Moottorikelkkareitin perustamishakemus"/>
    <x v="0"/>
    <x v="2"/>
    <x v="0"/>
    <s v="Myös luonnollisille henkilöille"/>
    <m/>
    <s v="Maastoliikennelaki (1710/1995)"/>
    <x v="1"/>
    <x v="6"/>
    <x v="2"/>
    <s v="Ympäristöministeriö"/>
  </r>
  <r>
    <s v="Palvelut"/>
    <s v="PLupaus_Vaasa_2021.xlsx"/>
    <x v="8"/>
    <x v="718"/>
    <s v="Organisaatiomuutos on käynnissä  ja käynnissä on useita sähköiseen asiointiin liittyviä uudistuksia, joita ei ole vielä otettu täysimääräisesti käyttöön."/>
    <s v="Moottorikelkkareitin perustamishakemus"/>
    <x v="0"/>
    <x v="2"/>
    <x v="0"/>
    <s v="Myös luonnollisille henkilöille"/>
    <m/>
    <s v="Maastoliikennelaki (1710/1995)"/>
    <x v="1"/>
    <x v="6"/>
    <x v="2"/>
    <s v="Ympäristöministeriö"/>
  </r>
  <r>
    <s v="Palvelut"/>
    <s v="Plupaus_2021_Jyväskylän kaupunki_2021.xlsx"/>
    <x v="2"/>
    <x v="719"/>
    <s v="Myyntipaikoista ilmoittaminen, myyntipaikkojen lunastaminen (kauppatori)"/>
    <s v="Myyntipaikkahakemus ja -lupa"/>
    <x v="0"/>
    <x v="3"/>
    <x v="5"/>
    <s v="Myös luonnollisille henkilöille"/>
    <m/>
    <m/>
    <x v="1"/>
    <x v="2"/>
    <x v="1"/>
    <s v=""/>
  </r>
  <r>
    <s v="Palvelut"/>
    <s v="Plupaus_2021_Lieksan kaupunki.xlsx"/>
    <x v="44"/>
    <x v="720"/>
    <m/>
    <s v="Myyntipaikkahakemus ja -lupa"/>
    <x v="0"/>
    <x v="3"/>
    <x v="0"/>
    <s v="Myös luonnollisille henkilöille"/>
    <m/>
    <m/>
    <x v="1"/>
    <x v="24"/>
    <x v="4"/>
    <s v=""/>
  </r>
  <r>
    <s v="Palvelut"/>
    <s v="Plupaus_Mikkeli_2020.xlsx"/>
    <x v="13"/>
    <x v="721"/>
    <s v="Verkkosivuilla täytettävä sähköinen lomake (ei tunnistautumisvaadetta mutta mahdollinen)"/>
    <s v="Myyntipaikkahakemus ja -lupa"/>
    <x v="0"/>
    <x v="0"/>
    <x v="5"/>
    <s v="Myös luonnollisille henkilöille"/>
    <m/>
    <m/>
    <x v="1"/>
    <x v="11"/>
    <x v="2"/>
    <s v=""/>
  </r>
  <r>
    <s v="Palvelut"/>
    <s v="Plupaus_Naantalinkaupunki_2020.xlsx"/>
    <x v="29"/>
    <x v="722"/>
    <s v="torin myyntipaikat"/>
    <s v="Myyntipaikkahakemus ja -lupa"/>
    <x v="0"/>
    <x v="2"/>
    <x v="0"/>
    <s v="Vain elinkeinotoimintaa harjoittaville"/>
    <s v="Taloudelliset ja henkilöresurssit"/>
    <m/>
    <x v="1"/>
    <x v="15"/>
    <x v="4"/>
    <s v=""/>
  </r>
  <r>
    <s v="Palvelut"/>
    <s v="Plupaus_2021_Oulun kaupunki.xlsx"/>
    <x v="14"/>
    <x v="723"/>
    <s v="Yrittäjät voivat vuokrata myyntipaikkoja kauppahalleista."/>
    <s v="Myyntipaikkahakemus ja -lupa"/>
    <x v="0"/>
    <x v="0"/>
    <x v="8"/>
    <s v="Vain elinkeinotoimintaa harjoittaville"/>
    <m/>
    <m/>
    <x v="1"/>
    <x v="7"/>
    <x v="1"/>
    <s v=""/>
  </r>
  <r>
    <s v="Palvelut"/>
    <s v="Plupaus_2021_Oulun kaupunki.xlsx"/>
    <x v="14"/>
    <x v="724"/>
    <s v="Yleisen alueen käyttöluvat.Kaupunki järjestää joulukuusien myyjille myyntipaikkoja toreilta, puistoista ja aukioilta. Myyntipaikat jaetaan huutokauppana..."/>
    <s v="Myyntipaikkahakemus ja -lupa"/>
    <x v="0"/>
    <x v="5"/>
    <x v="1"/>
    <s v="Myös luonnollisille henkilöille"/>
    <m/>
    <m/>
    <x v="1"/>
    <x v="7"/>
    <x v="1"/>
    <s v=""/>
  </r>
  <r>
    <s v="Palvelut"/>
    <s v="Traficom_Digipalvelulupaus_2021.XLSX"/>
    <x v="0"/>
    <x v="725"/>
    <s v="Traficom voi myöntää luvan tilapäistä lisäkilpeä varten tarvittaessa."/>
    <s v="Lisäkilpihakemus"/>
    <x v="0"/>
    <x v="2"/>
    <x v="0"/>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0"/>
    <x v="0"/>
    <x v="0"/>
    <s v=""/>
  </r>
  <r>
    <s v="Palvelut"/>
    <s v="Plupaus_2021_Oulun kaupunki.xlsx"/>
    <x v="14"/>
    <x v="726"/>
    <s v="Yleisten alueiden käyttöluvat. Kioskipaikat ovat jäätelön, grillituotteiden tai muiden elintarvikkeiden myyntiin tarkoitettuja myyntipaikkoja."/>
    <s v="Myyntipaikkahakemus ja -lupa"/>
    <x v="0"/>
    <x v="5"/>
    <x v="1"/>
    <s v="Myös luonnollisille henkilöille"/>
    <m/>
    <m/>
    <x v="1"/>
    <x v="7"/>
    <x v="1"/>
    <s v=""/>
  </r>
  <r>
    <s v="Palvelut"/>
    <s v="PLupaus_Porvoonkaupunki_2021.xlsx"/>
    <x v="7"/>
    <x v="726"/>
    <s v="Kioskipaikat ovat jäätelön, grillituotteiden tai muiden elintarvikkeiden myyntiin tarkoitettuja myyntipaikkoja."/>
    <s v="Myyntipaikkahakemus ja -lupa"/>
    <x v="0"/>
    <x v="2"/>
    <x v="0"/>
    <s v="Vain elinkeinotoimintaa harjoittaville"/>
    <s v="Sähköinen tarjouskilpailu"/>
    <m/>
    <x v="1"/>
    <x v="3"/>
    <x v="2"/>
    <s v=""/>
  </r>
  <r>
    <s v="Palvelut"/>
    <s v="PLupaus_Porvoonkaupunki_2021.xlsx"/>
    <x v="7"/>
    <x v="724"/>
    <s v="Kaupunki järjestää joulukuusien myyjille myyntipaikkoja toreilta, puistoista ja aukioilta. Myyntipaikat jaetaan huutokauppana..."/>
    <s v="Myyntipaikkahakemus ja -lupa"/>
    <x v="0"/>
    <x v="5"/>
    <x v="1"/>
    <s v="Myös luonnollisille henkilöille"/>
    <m/>
    <m/>
    <x v="1"/>
    <x v="3"/>
    <x v="2"/>
    <s v=""/>
  </r>
  <r>
    <s v="Palvelut"/>
    <s v="PLupaus_Porvoonkaupunki_2021.xlsx"/>
    <x v="7"/>
    <x v="727"/>
    <s v="Kauppatorin pitkäaikaiset paikat"/>
    <s v="Myyntipaikkahakemus ja -lupa"/>
    <x v="0"/>
    <x v="5"/>
    <x v="1"/>
    <s v="Myös luonnollisille henkilöille"/>
    <m/>
    <m/>
    <x v="1"/>
    <x v="3"/>
    <x v="2"/>
    <s v=""/>
  </r>
  <r>
    <s v="Palvelut"/>
    <s v="Plupaus_2021_Raaseporin kaupunki.xlsx"/>
    <x v="54"/>
    <x v="728"/>
    <s v="yhdistykset, yrityksen, yksityihenkilöt voivat vuokrata tiloja/alueita kaupungilta"/>
    <s v="Myyntipaikkahakemus ja -lupa"/>
    <x v="0"/>
    <x v="0"/>
    <x v="5"/>
    <s v="Myös luonnollisille henkilöille"/>
    <s v="tämä kehittynee nopeasti nettiperusteiseksi"/>
    <m/>
    <x v="1"/>
    <x v="3"/>
    <x v="5"/>
    <s v=""/>
  </r>
  <r>
    <s v="Palvelut"/>
    <s v="Plupaus_2021_Ranuan kunta_V2.xlsx"/>
    <x v="49"/>
    <x v="729"/>
    <s v="Torimyyntipaikan markkinointi ja myyntipaikan varaus"/>
    <s v="Myyntipaikkahakemus ja -lupa"/>
    <x v="0"/>
    <x v="0"/>
    <x v="2"/>
    <s v="Myös luonnollisille henkilöille"/>
    <s v="Ikäihmisillä ei ole käytössä tietokonetta tai nettiyhteyttä"/>
    <m/>
    <x v="1"/>
    <x v="13"/>
    <x v="3"/>
    <s v=""/>
  </r>
  <r>
    <s v="Palvelut"/>
    <s v="Plupaus_2021_Turun kaupunki.xlsx"/>
    <x v="19"/>
    <x v="724"/>
    <s v="Kaupunki järjestää joulukuusien myyjille myyntipaikkoja toreilta, puistoista ja aukioilta. Myyntipaikat jaetaan huutokauppana"/>
    <s v="Myyntipaikkahakemus ja -lupa"/>
    <x v="0"/>
    <x v="6"/>
    <x v="1"/>
    <s v="Myös luonnollisille henkilöille"/>
    <s v="Pieni volyyminen palvelu (66 myyntipaikkaa)"/>
    <m/>
    <x v="1"/>
    <x v="15"/>
    <x v="1"/>
    <s v=""/>
  </r>
  <r>
    <s v="Palvelut"/>
    <s v="Plupaus_Säteilyturvakeskus_2021_xlsx.XLSX"/>
    <x v="23"/>
    <x v="730"/>
    <s v="Ennen toiminnan aloittamista toiminnasta vastaavaan on ilmoitettava STUKille luonnonsäteilylle altistavan toiminnan aloittamisesta."/>
    <s v="Luonnonsäteilylle altistavan toiminnan ilmoitus ja säteilyaltistuksen selvitysvelvollisuus"/>
    <x v="1"/>
    <x v="5"/>
    <x v="1"/>
    <s v="Vain elinkeinotoimintaa harjoittaville"/>
    <m/>
    <m/>
    <x v="0"/>
    <x v="9"/>
    <x v="0"/>
    <s v=""/>
  </r>
  <r>
    <s v="Palvelut"/>
    <s v="Plupaus_2021_Turun kaupunki.xlsx"/>
    <x v="19"/>
    <x v="723"/>
    <s v="Yrittäjät voivat vuokrata myyntipaikkoja kauppahalleista."/>
    <s v="Myyntipaikkahakemus ja -lupa"/>
    <x v="0"/>
    <x v="3"/>
    <x v="1"/>
    <s v="Vain elinkeinotoimintaa harjoittaville"/>
    <s v="Pieni volyyminen palvelu (0-1 kpl vuodessa, yrittäjät kauppahallissa vaihtuvat todella harvoin)"/>
    <m/>
    <x v="1"/>
    <x v="15"/>
    <x v="1"/>
    <s v=""/>
  </r>
  <r>
    <s v="Palvelut"/>
    <s v="Traficom_Digipalvelulupaus_2021.XLSX"/>
    <x v="0"/>
    <x v="731"/>
    <s v="Liikenne- ja viestintävirasto voi hakemuksesta myöntää aluksille poikkeuksia velvollisuudesta käyttää luotsia, jos alusturvallisuutta ja ympäristöä ei vaaranneta ja velvollisuutta koskevien säännösten noudattaminen olisi ilmeisen tarkoituksetonta tai kohtuuttoman hankalaa."/>
    <s v="Luotsaukseen liittyvän yleispoikkeuksen myöntäminen"/>
    <x v="0"/>
    <x v="0"/>
    <x v="0"/>
    <s v="Vain elinkeinotoimintaa harjoittaville"/>
    <s v="Yleinen taloudellinen tilanne"/>
    <m/>
    <x v="0"/>
    <x v="0"/>
    <x v="0"/>
    <s v=""/>
  </r>
  <r>
    <s v="Palvelut"/>
    <s v="Traficom_Digipalvelulupaus_2021.XLSX"/>
    <x v="0"/>
    <x v="732"/>
    <s v="Luottamuspalvelun tarjoajan ilmoitus aikomuksesta lopettaa toiminta Liikenne- ja viestintävirasto Traficomin Kyberturvallisuuskeskukselle. Asiointipalvelun osalta ei ole kehittämistarvetta."/>
    <s v="Luottamuspalvelun lopetusilmoitus"/>
    <x v="1"/>
    <x v="2"/>
    <x v="1"/>
    <s v="Vain elinkeinotoimintaa harjoittaville"/>
    <m/>
    <m/>
    <x v="0"/>
    <x v="0"/>
    <x v="0"/>
    <s v=""/>
  </r>
  <r>
    <s v="Palvelut"/>
    <s v="PLupaus_Valvira_2021.xlsx"/>
    <x v="11"/>
    <x v="733"/>
    <s v="Adoptioneuvontaa saavat antaa kuntien sosiaalihuollon toimielimet sekä adoptiotoimistot, jotka ovat saaneet Valviran luvan."/>
    <s v="Lupa adoptiotoimiston ylläpitämiseen"/>
    <x v="0"/>
    <x v="3"/>
    <x v="4"/>
    <s v="Vain elinkeinotoimintaa harjoittaville"/>
    <m/>
    <m/>
    <x v="0"/>
    <x v="9"/>
    <x v="0"/>
    <s v=""/>
  </r>
  <r>
    <s v="Palvelut"/>
    <s v="Plupaus_2021_Tulli.xlsx"/>
    <x v="1"/>
    <x v="734"/>
    <s v="Yritys, joka vastaa tavaroiden passituksista, voi saada Tullilta luvan kiinnittää kuljetusvälineisiin tai pakkauksiin erityismallisia sinettejä."/>
    <s v="Lupa erityismallisten sinettien käyttöön"/>
    <x v="0"/>
    <x v="1"/>
    <x v="1"/>
    <s v="Vain elinkeinotoimintaa harjoittaville"/>
    <m/>
    <m/>
    <x v="0"/>
    <x v="1"/>
    <x v="0"/>
    <s v=""/>
  </r>
  <r>
    <s v="Palvelut"/>
    <s v="PLupaus_Valvira_2021.xlsx"/>
    <x v="11"/>
    <x v="735"/>
    <s v="Valviran yhteydessä toimiva adoptiolautakunta myöntää toimiluvat kansainvälisille adoptiopalvelun antajille ja valvoo palvelunantajien toimintaa."/>
    <s v="Lupa kansainvälisen adoptiopalvelun antamiseen, lupa yhteistyöhön ulkomaisen palvelunantajan kanssa"/>
    <x v="0"/>
    <x v="3"/>
    <x v="4"/>
    <s v="Vain elinkeinotoimintaa harjoittaville"/>
    <m/>
    <m/>
    <x v="0"/>
    <x v="9"/>
    <x v="0"/>
    <s v=""/>
  </r>
  <r>
    <s v="Palvelut"/>
    <s v="Plupaus_2021_Tulli.xlsx"/>
    <x v="1"/>
    <x v="736"/>
    <s v="Lentoyhtiöt ja varustamot voivat käyttää sähköistä kuljetusasiakirjaa passitusilmoituksena."/>
    <s v="Lupa käyttää sähköistä kuljetusasiakirjaa passitusilmoituksena"/>
    <x v="0"/>
    <x v="1"/>
    <x v="1"/>
    <s v="Vain elinkeinotoimintaa harjoittaville"/>
    <m/>
    <m/>
    <x v="0"/>
    <x v="1"/>
    <x v="0"/>
    <s v=""/>
  </r>
  <r>
    <s v="Palvelut"/>
    <s v="Traficom_Digipalvelulupaus_2021.XLSX"/>
    <x v="0"/>
    <x v="737"/>
    <s v="Hae lupaa lentoesteelle. Ilmailulle mahdollisesti vaaraa aiheuttavan laitteen, rakennuksen, rakennelman ja merkin asettamiseen tarvitaan lentoestelupa."/>
    <s v="Lupa lentoesteelle"/>
    <x v="0"/>
    <x v="2"/>
    <x v="11"/>
    <s v="Myös luonnollisille henkilöille"/>
    <s v="Taloustilanne voi mahdollisesti osoittautua esteeksi"/>
    <m/>
    <x v="0"/>
    <x v="0"/>
    <x v="0"/>
    <s v=""/>
  </r>
  <r>
    <s v="Palvelut"/>
    <s v="Plupaus_2021_Tulli.xlsx"/>
    <x v="1"/>
    <x v="738"/>
    <s v="Lupa tullittomaan palautustavaran tuontiin voidaan myöntää kolmen vuoden määräajan päättymisen jälkeen."/>
    <s v="Lupa palautustavaran palautusajan pidentämiseen"/>
    <x v="0"/>
    <x v="2"/>
    <x v="2"/>
    <s v="Myös luonnollisille henkilöille"/>
    <m/>
    <m/>
    <x v="0"/>
    <x v="1"/>
    <x v="0"/>
    <s v=""/>
  </r>
  <r>
    <s v="Palvelut"/>
    <s v="Plupaus_2021_Tulli.xlsx"/>
    <x v="1"/>
    <x v="739"/>
    <s v="Lentoyhtiöt, varustamot ja rautatieyhtiöt voivat käyttää paperipohjaista passitusmenettelyä."/>
    <s v="Lupa passitusilmoituksen pienemmän sisällön käyttöön"/>
    <x v="0"/>
    <x v="1"/>
    <x v="1"/>
    <s v="Vain elinkeinotoimintaa harjoittaville"/>
    <m/>
    <m/>
    <x v="0"/>
    <x v="1"/>
    <x v="0"/>
    <s v=""/>
  </r>
  <r>
    <s v="Palvelut"/>
    <s v="Plupaus_2021_Tulli.xlsx"/>
    <x v="1"/>
    <x v="740"/>
    <s v="Yritys voi tuoda unioniin tavaroita jalostettavaksi ilman, että niihin sovelletaan tuontitullia, maksuja tai kauppapoliittisia toimenpiteitä."/>
    <s v="Lupa sisäisen jalostusmenettelyn käyttöön"/>
    <x v="0"/>
    <x v="1"/>
    <x v="1"/>
    <s v="Vain elinkeinotoimintaa harjoittaville"/>
    <m/>
    <m/>
    <x v="0"/>
    <x v="1"/>
    <x v="0"/>
    <s v=""/>
  </r>
  <r>
    <s v="Palvelut"/>
    <s v="Plupaus_2021_Tulli.xlsx"/>
    <x v="1"/>
    <x v="741"/>
    <s v="Yritys ei maksa varastointimenettelyssä olevista tavaroista tullia eikä veroja ja ne voivat odottaa tuonnissa tarvittavia lupia ja lisenssejä."/>
    <s v="Lupa tavaroiden väliaikaiseen varastointiin"/>
    <x v="0"/>
    <x v="1"/>
    <x v="1"/>
    <s v="Vain elinkeinotoimintaa harjoittaville"/>
    <m/>
    <m/>
    <x v="0"/>
    <x v="1"/>
    <x v="0"/>
    <s v=""/>
  </r>
  <r>
    <s v="Palvelut"/>
    <s v="Plupaus_2021_Tulli.xlsx"/>
    <x v="1"/>
    <x v="742"/>
    <s v="Yritys voi tuoda tavaroita unionin tullialueelle edullisella tullikohtelulla tiettyyn käyttötarkoitukseen."/>
    <s v="Lupa tietyn käyttötarkoituksen menettelyn käyttöön"/>
    <x v="0"/>
    <x v="2"/>
    <x v="2"/>
    <s v="Vain elinkeinotoimintaa harjoittaville"/>
    <m/>
    <m/>
    <x v="0"/>
    <x v="1"/>
    <x v="0"/>
    <s v=""/>
  </r>
  <r>
    <s v="Palvelut"/>
    <s v="PLupaus_Valvira_2021.xlsx"/>
    <x v="11"/>
    <x v="743"/>
    <s v="Lupaa toimia raskauden keskeyttämissairaalana haetaan Valviralta."/>
    <s v="Lupa toimia raskauden keskeyttämissairaalana"/>
    <x v="0"/>
    <x v="3"/>
    <x v="5"/>
    <s v="Vain elinkeinotoimintaa harjoittaville"/>
    <m/>
    <m/>
    <x v="0"/>
    <x v="9"/>
    <x v="0"/>
    <s v=""/>
  </r>
  <r>
    <s v="Palvelut"/>
    <s v="Plupaus_2021_Tulli.xlsx"/>
    <x v="1"/>
    <x v="744"/>
    <s v="Tulli-ilmoitus voidaan tehdä kirjanpitomerkinnällä yrityksen omassa kirjanpidossa ja antaa myöhemmin täydentävä ilmoitus."/>
    <s v="Lupa tulliselvitykseen kirjanpitoon tehtävällä merkinnällä"/>
    <x v="0"/>
    <x v="1"/>
    <x v="1"/>
    <s v="Vain elinkeinotoimintaa harjoittaville"/>
    <m/>
    <m/>
    <x v="0"/>
    <x v="1"/>
    <x v="0"/>
    <s v=""/>
  </r>
  <r>
    <s v="Palvelut"/>
    <s v="PLupaus_Valvira_2021.xlsx"/>
    <x v="11"/>
    <x v="745"/>
    <s v="Valvira myöntää luvan yksityisille ympärivuorokautisten sosiaalihuollon palvelujen tuottajille, jos ne toimivat usean aluehallintoviraston alueella."/>
    <s v="Lupa tuottaa yksityisiä sosiaalihuollon palveluja"/>
    <x v="0"/>
    <x v="5"/>
    <x v="1"/>
    <s v="Vain elinkeinotoimintaa harjoittaville"/>
    <m/>
    <m/>
    <x v="0"/>
    <x v="9"/>
    <x v="0"/>
    <s v=""/>
  </r>
  <r>
    <s v="Palvelut"/>
    <s v="PLupaus_Valvira_2021.xlsx"/>
    <x v="11"/>
    <x v="746"/>
    <s v="Valvira myöntää toimintaluvan yksityisille terveydenhuollon palvelujen tuottajille, jos ne toimivat usean aluehallintoviraston alueella."/>
    <s v="Lupa tuottaa yksityisiä terveydenhuollon palveluja"/>
    <x v="0"/>
    <x v="5"/>
    <x v="1"/>
    <s v="Vain elinkeinotoimintaa harjoittaville"/>
    <m/>
    <m/>
    <x v="0"/>
    <x v="9"/>
    <x v="0"/>
    <s v=""/>
  </r>
  <r>
    <s v="Palvelut"/>
    <s v="Plupaus_2021_Tulli.xlsx"/>
    <x v="1"/>
    <x v="747"/>
    <s v="Ulkoisessa jalostusmenettelyssä olleet tavarat voi tuoda maahan kokonaan tai osittain tuontitullitta."/>
    <s v="Lupa ulkoisen jalostusmenettelyn käyttöön"/>
    <x v="0"/>
    <x v="1"/>
    <x v="1"/>
    <s v="Vain elinkeinotoimintaa harjoittaville"/>
    <m/>
    <m/>
    <x v="0"/>
    <x v="1"/>
    <x v="0"/>
    <s v=""/>
  </r>
  <r>
    <s v="Palvelut"/>
    <s v="Plupaus_2021_Tulli.xlsx"/>
    <x v="1"/>
    <x v="748"/>
    <s v="Yritys voi itse vahvistaa tavaroiden unioniaseman."/>
    <s v="Lupa valtuutetun antajan asemaan"/>
    <x v="0"/>
    <x v="1"/>
    <x v="1"/>
    <s v="Vain elinkeinotoimintaa harjoittaville"/>
    <m/>
    <m/>
    <x v="0"/>
    <x v="1"/>
    <x v="0"/>
    <s v=""/>
  </r>
  <r>
    <s v="Palvelut"/>
    <s v="Plupaus_2021_Tulli.xlsx"/>
    <x v="1"/>
    <x v="749"/>
    <s v="Yritys voi ottaa vastaan T- tai TIR-passituksella saapuvaa tavaraa tulli- tai väliaikaiseen varastoonsa."/>
    <s v="Lupa valtuutetun vastaanottajan asemaan"/>
    <x v="0"/>
    <x v="1"/>
    <x v="1"/>
    <s v="Vain elinkeinotoimintaa harjoittaville"/>
    <m/>
    <m/>
    <x v="0"/>
    <x v="1"/>
    <x v="0"/>
    <s v=""/>
  </r>
  <r>
    <s v="Palvelut"/>
    <s v="Plupaus_2021_Tulli.xlsx"/>
    <x v="1"/>
    <x v="750"/>
    <s v="Yritys voi tuoda unioniin tavaroita väliaikaisesti ilman, että niihin sovelletaan tuontitullia, maksuja tai kauppapoliittisia toimenpiteitä."/>
    <s v="Lupa väliaikaisen maahantuonnin menettelyn käyttöön"/>
    <x v="0"/>
    <x v="2"/>
    <x v="2"/>
    <s v="Vain elinkeinotoimintaa harjoittaville"/>
    <m/>
    <m/>
    <x v="0"/>
    <x v="1"/>
    <x v="0"/>
    <s v=""/>
  </r>
  <r>
    <s v="Palvelut"/>
    <s v="Plupaus_2021_Tulli.xlsx"/>
    <x v="1"/>
    <x v="751"/>
    <s v="Yritys voi asettaa tavaroita tullimenettelyyn yksinkertaistetulla ilmoituksella."/>
    <s v="Lupa yksinkertaistetun ilmoitusmenettelyn käyttöön"/>
    <x v="0"/>
    <x v="1"/>
    <x v="1"/>
    <s v="Vain elinkeinotoimintaa harjoittaville"/>
    <m/>
    <m/>
    <x v="0"/>
    <x v="1"/>
    <x v="0"/>
    <s v=""/>
  </r>
  <r>
    <s v="Palvelut"/>
    <s v="Plupaus_2021_Tulli.xlsx"/>
    <x v="1"/>
    <x v="752"/>
    <s v="Yritys ei maksa varastointimenettelyssä olevista tavaroista tullia eikä veroja ja ne voivat odottaa tuonnissa tarvittavia lupia ja lisenssejä."/>
    <s v="Lupa yksityiseen, I tyypin tai II tyypin tullivarastoon"/>
    <x v="0"/>
    <x v="1"/>
    <x v="1"/>
    <s v="Vain elinkeinotoimintaa harjoittaville"/>
    <m/>
    <m/>
    <x v="0"/>
    <x v="1"/>
    <x v="0"/>
    <s v=""/>
  </r>
  <r>
    <s v="Palvelut"/>
    <s v="Palvelulupaus2021_PV.XLSX"/>
    <x v="41"/>
    <x v="753"/>
    <s v="Aluehallintolain alaisten lupien sekä PV:n vierailulupien hakeminen"/>
    <s v="Lupahallinnon asiointipalvelut"/>
    <x v="0"/>
    <x v="0"/>
    <x v="0"/>
    <s v="Myös luonnollisille henkilöille"/>
    <s v="Osin edellyttää hallinnollista käsittelyä useiden viranomaisten toimesta, johon ei ole teknistä toteutusta tarjolla. Tuotannossa olevan järjestelmän audtioinnin mahdollisuuksista sopiminen G15Valtori TUVE-yksikön kanssa"/>
    <m/>
    <x v="0"/>
    <x v="23"/>
    <x v="0"/>
    <s v=""/>
  </r>
  <r>
    <s v="Palvelut"/>
    <s v="ASHA-#407866-v1-Plupaus_2021_Maanmittauslaitos_xlsx.XLSX"/>
    <x v="24"/>
    <x v="754"/>
    <s v="Käyttäjä voi ladata tiedostoina paikkatietoaineistoja jotka eivät ole avoimia."/>
    <s v="Luvanvaraiset paikkatietoaineistopalvelut"/>
    <x v="3"/>
    <x v="3"/>
    <x v="0"/>
    <s v="Vain elinkeinotoimintaa harjoittaville"/>
    <s v="Odottaa sopimushallinnan digitalisoinnin toteutusta"/>
    <m/>
    <x v="0"/>
    <x v="18"/>
    <x v="0"/>
    <s v=""/>
  </r>
  <r>
    <s v="Palvelut"/>
    <s v="Traficom_Digipalvelulupaus_2021.XLSX"/>
    <x v="0"/>
    <x v="755"/>
    <s v="Hakemus tehdään aina kirjallisesti. Traficom voi myöntää erivapauden pakottavista syistä ja vain kansi- tai konepäällystön toimiin. Henkilöllä on oltava riittävä pätevyys toimen turvalliseksi hoitamiseksi eikä menettely saa aiheuttaa vaaraa ihmishengelle, omaisuudelle tai ympäristölle."/>
    <s v="Luvat"/>
    <x v="0"/>
    <x v="3"/>
    <x v="0"/>
    <s v="Vain elinkeinotoimintaa harjoittaville"/>
    <s v="Vähäinen käyttöaste todennäköinen"/>
    <m/>
    <x v="0"/>
    <x v="0"/>
    <x v="0"/>
    <s v=""/>
  </r>
  <r>
    <s v="Palvelut"/>
    <s v="Traficom_Digipalvelulupaus_2021.XLSX"/>
    <x v="0"/>
    <x v="756"/>
    <s v="Toimiluvan myöntäminen"/>
    <s v="Luvat"/>
    <x v="0"/>
    <x v="3"/>
    <x v="0"/>
    <s v="Vain elinkeinotoimintaa harjoittaville"/>
    <s v="Toimilupaa koskevia hakemuksia ja muutosilmoituksia tehdään niin harvoin, ettei niitä ole tarkoituksenmukaista jatkossakaan digitalisoida"/>
    <m/>
    <x v="0"/>
    <x v="0"/>
    <x v="0"/>
    <s v=""/>
  </r>
  <r>
    <s v="Palvelut"/>
    <s v="Palvelulupaus_2021_Verohallinto.xlsx"/>
    <x v="6"/>
    <x v="757"/>
    <s v="Ulkomainen yritys tai yhteisö hakee lähdeverokorttia Suomesta saamaansa tuloa varten paperilomakkeella. Lähetä hakemus lomakkeessa mainittuun osoitteeseen. Voit myös viedä hakemuksen mihin tahansa Verohallinnon toimipisteeseen."/>
    <s v="Lähdeverokorttihakemus - ulkomainen yritys tai yhteisö"/>
    <x v="1"/>
    <x v="0"/>
    <x v="1"/>
    <s v="Vain elinkeinotoimintaa harjoittaville"/>
    <s v="Nykyään vain paperilomake mahdollinen.  Jatkokehityksen osalta edellytyksenä viestinvaihdon mahdollistaminen palvelussa ja ulkomaisen yrityksen vahvan tunnistautumisen mahdollistaminen laajemmin."/>
    <m/>
    <x v="0"/>
    <x v="1"/>
    <x v="0"/>
    <s v=""/>
  </r>
  <r>
    <s v="Palvelut"/>
    <s v="Palvelulupaus_2021_Verohallinto.xlsx"/>
    <x v="6"/>
    <x v="758"/>
    <s v="Ulkomainen yhteisö voi hakea takaisin Suomessa liikaa tai aiheettomasti perittyä lähdeveroa. Verohallinnon sähköisen asiointipalvelun kautta voi jättää lähdeveron palautushakemuksia osinko-, korko- ja roljaltituloista. Ulkomainen yhteisö voi hyödyntää Finnish Authenticator -tunnistuspalvelua."/>
    <s v="Lähdeveron palautushakemus - ulkomainen yhteisö"/>
    <x v="1"/>
    <x v="1"/>
    <x v="1"/>
    <s v="Vain elinkeinotoimintaa harjoittaville"/>
    <m/>
    <m/>
    <x v="0"/>
    <x v="1"/>
    <x v="0"/>
    <s v=""/>
  </r>
  <r>
    <s v="Palvelut"/>
    <s v="Plupaus_THL_2021.xlsx"/>
    <x v="25"/>
    <x v="759"/>
    <s v="Valtakunnallinen auttava puhelin kaikille, jotka kokevat lähisuhdeväkivaltaa tai sen uhkaa. Nollalinja on auttava puhelin kaikille, jotka ovat läheisessä ihmissuhteessaan kokeneet väkivaltaa tai sen uhkaa. THL jakaa valtionavustusta ko. palvelun tuottajalle."/>
    <s v="Lähisuhdeväkivallan auttava puhelin -Nollalinjan tuottamisesta maksettava korvaus"/>
    <x v="6"/>
    <x v="2"/>
    <x v="0"/>
    <s v="Myös luonnollisille henkilöille"/>
    <s v="Odottaa VM:llä käynnissä olevaa valtionavustusten digitalisaatiohanketta"/>
    <m/>
    <x v="0"/>
    <x v="9"/>
    <x v="0"/>
    <s v=""/>
  </r>
  <r>
    <s v="Palvelut"/>
    <s v="Plupaus_ARA_2021.xlsx"/>
    <x v="28"/>
    <x v="760"/>
    <s v="Avustuksen hakupalvelu"/>
    <s v="Lähiöavustus"/>
    <x v="6"/>
    <x v="5"/>
    <x v="1"/>
    <s v="Vain elinkeinotoimintaa harjoittaville"/>
    <m/>
    <m/>
    <x v="0"/>
    <x v="21"/>
    <x v="0"/>
    <s v=""/>
  </r>
  <r>
    <s v="Palvelut"/>
    <s v="RUOKAVIRASTO-#1460879-v1-Palvelulupaus_2021_Ruokavirasto.XLSX"/>
    <x v="33"/>
    <x v="761"/>
    <s v="Lääkkeiden myyntiluvan haltijan on lakisääteisesti haettava erävapautus. Myyntiluvan haltijan tulee lähettää asiakirjat sähköpostilla Ruokavirastoon. Lääkealan toimijat ja muut EU-viranomaiset edellyttävät perinteisiä allekirjoituksia Ruokaviraston myöntämiin viranomaistodistuksiin, jonka vuoksi asiointia ei pystytä digitalisoimaan tällä hetkellä enempää. Toteutuksen nykyinen taso on riittävä."/>
    <s v="Lääkeala"/>
    <x v="0"/>
    <x v="2"/>
    <x v="1"/>
    <s v="Vain elinkeinotoimintaa harjoittaville"/>
    <m/>
    <s v=""/>
    <x v="0"/>
    <x v="18"/>
    <x v="0"/>
    <s v=""/>
  </r>
  <r>
    <s v="Palvelut"/>
    <s v="Plupaus_2021_Kansaneläkelaitos.xlsx"/>
    <x v="4"/>
    <x v="762"/>
    <s v="Apteekki lähettää toimitetun oston tiedot vastaanottopalveluun sekä  kuukausitilityksen yhteenvedon."/>
    <s v="Lääkeosto- ja tilitystietojen vastaanottopalvelu"/>
    <x v="6"/>
    <x v="1"/>
    <x v="1"/>
    <s v="Vain elinkeinotoimintaa harjoittaville"/>
    <m/>
    <m/>
    <x v="0"/>
    <x v="4"/>
    <x v="0"/>
    <s v=""/>
  </r>
  <r>
    <s v="Palvelut"/>
    <s v="Traficom_Digipalvelulupaus_2021.XLSX"/>
    <x v="0"/>
    <x v="763"/>
    <s v="Lääketieteellisten kelpoisuustodistusten laatiminen, käsittely, auditointi ja valvonta ilmailulääketieteen keskuksille ja ilmailulääkäreille"/>
    <s v="Lääketieteellisen kelpoisuustodistusten käsittely"/>
    <x v="0"/>
    <x v="4"/>
    <x v="1"/>
    <s v="Myös luonnollisille henkilöille"/>
    <m/>
    <m/>
    <x v="0"/>
    <x v="0"/>
    <x v="0"/>
    <s v=""/>
  </r>
  <r>
    <s v="Palvelut"/>
    <s v="Plupaus_2021_Kansaneläkelaitos.xlsx"/>
    <x v="4"/>
    <x v="764"/>
    <s v="Lääkeyritykset ilmoittavat palvelussa lääkevaihtoon ja viitehintajärjestelmän hintailmoitusmenettelyyn kuuluvien lääkevalmisteiden hinnat neljännesvuosittain."/>
    <s v="Lääkeyritysten asiointipalvelu"/>
    <x v="4"/>
    <x v="7"/>
    <x v="1"/>
    <s v="Vain elinkeinotoimintaa harjoittaville"/>
    <m/>
    <m/>
    <x v="0"/>
    <x v="4"/>
    <x v="0"/>
    <s v=""/>
  </r>
  <r>
    <s v="Palvelut"/>
    <s v="Plupaus_2021_Sosiaali- ja terveysmnist.xlsx"/>
    <x v="55"/>
    <x v="765"/>
    <s v="Elinkeinonharjoittaja voi käyttää sähköistä asiointipalvelua lääkkeiden, perusvoiteiden ja kliinisten ravintovalmisteiden korvattavuus- ja hintahakemuksien sekä korvattavien valmisteiden ilmoituksiin. Elinkeinonharjoittaja voi antaa asiointipalvelussa suostumuksensa sähköiseen asiointiin, jolloin yhteydenpito yrityksen ja lääkkeiden hintalautakunnan välillä tapahtuu asiointipalvelun kautta. Asiointipalvelu edellyttää vahvaa tunnistautumista. Elinkeinonharjoittajan on valtuutettava haluamansa henkilöt tai yritykset asioimaan puolestaan asiointipalveluissa. Asiointi voidaan käynnistää sähköisessä asiointipalvelussa."/>
    <s v="Lääkkeiden hintalautakunnan asiointipalvelu"/>
    <x v="0"/>
    <x v="6"/>
    <x v="1"/>
    <s v="Vain elinkeinotoimintaa harjoittaville"/>
    <m/>
    <s v="Sairausvakuutuslaki (1224/2004)"/>
    <x v="0"/>
    <x v="9"/>
    <x v="0"/>
    <s v="Sosiaali- ja terveysministeriö"/>
  </r>
  <r>
    <s v="Palvelut"/>
    <s v="Plupaus_2021_Tukes.xlsx"/>
    <x v="10"/>
    <x v="766"/>
    <s v="Maa- ja biokaasukohteen rakentamislupa"/>
    <s v="Maa- ja biokaasulupa"/>
    <x v="0"/>
    <x v="5"/>
    <x v="1"/>
    <s v="Vain elinkeinotoimintaa harjoittaville"/>
    <m/>
    <m/>
    <x v="0"/>
    <x v="8"/>
    <x v="0"/>
    <s v=""/>
  </r>
  <r>
    <s v="Palvelut"/>
    <s v="Plupaus_2021_Turun kaupunki.xlsx"/>
    <x v="19"/>
    <x v="726"/>
    <s v="Kioskipaikat ovat jäätelön, grillituotteiden tai muiden elintarvikkeiden myyntiin tarkoitettuja myyntipaikkoja."/>
    <s v="Myyntipaikkahakemus ja -lupa"/>
    <x v="0"/>
    <x v="3"/>
    <x v="1"/>
    <s v="Vain elinkeinotoimintaa harjoittaville"/>
    <s v="Pieni volyyminen palvelu (pitkät useiden vuosien mittaiset vuokrasopimukset, 1 kpl 2021)"/>
    <m/>
    <x v="1"/>
    <x v="15"/>
    <x v="1"/>
    <s v=""/>
  </r>
  <r>
    <s v="Palvelut"/>
    <s v="PLupaus_Pyhäjärvi_2021.xlsx"/>
    <x v="15"/>
    <x v="767"/>
    <m/>
    <s v="Myyntipaikkojen vuokraus torilla"/>
    <x v="0"/>
    <x v="3"/>
    <x v="5"/>
    <s v="Myös luonnollisille henkilöille"/>
    <m/>
    <m/>
    <x v="1"/>
    <x v="7"/>
    <x v="3"/>
    <s v=""/>
  </r>
  <r>
    <s v="Palvelut"/>
    <s v="PLupaus_Helsinginkaupunki_2021.xlsx"/>
    <x v="3"/>
    <x v="768"/>
    <s v="Voit käyttää liikkeen edustan jalkakäytävää esittely- ja myyntitoimintaan ilman kaupungin lupaa tietyin ehdoin. Myyntitilan ulottuessa kauemmaksi kuin 80 senttimetriä kiinteistön seinästä tarvitset myyntitoiminnalle luvan."/>
    <s v="Myyntitila liikkeen edustalla"/>
    <x v="0"/>
    <x v="2"/>
    <x v="1"/>
    <m/>
    <m/>
    <m/>
    <x v="1"/>
    <x v="3"/>
    <x v="1"/>
    <s v=""/>
  </r>
  <r>
    <s v="Palvelut"/>
    <s v="Plupaus_ALAVUS_2020.xlsx"/>
    <x v="9"/>
    <x v="769"/>
    <m/>
    <s v="Nikotiinivalmisteiden vähittäismyyntilupa"/>
    <x v="0"/>
    <x v="0"/>
    <x v="0"/>
    <m/>
    <s v="Valviran aikatauista riippuvainen toteutus"/>
    <s v="Lääkelaki (395/1987)"/>
    <x v="1"/>
    <x v="7"/>
    <x v="3"/>
    <s v="Sosiaali- ja terveysministeriö"/>
  </r>
  <r>
    <s v="Palvelut"/>
    <s v="PLupaus_Helsinginkaupunki_2021.xlsx"/>
    <x v="3"/>
    <x v="770"/>
    <s v="Nikotiinivalmisteiden vähittäismyyntilupa sekä tukkumyynti-ilmoitus"/>
    <s v="Nikotiinivalmisteiden vähittäismyyntilupa"/>
    <x v="0"/>
    <x v="2"/>
    <x v="1"/>
    <m/>
    <m/>
    <s v="Lääkelaki (395/1987)"/>
    <x v="1"/>
    <x v="3"/>
    <x v="1"/>
    <s v="Sosiaali- ja terveysministeriö"/>
  </r>
  <r>
    <s v="Palvelut"/>
    <s v="Plupaus_2021_Jyväskylän kaupunki_2021.xlsx"/>
    <x v="2"/>
    <x v="771"/>
    <s v="Hakemus itsehoitoon tarkoitetujen nikotiinivalmisteiden vähittäismyynnille"/>
    <s v="Nikotiinivalmisteiden vähittäismyyntilupa"/>
    <x v="0"/>
    <x v="2"/>
    <x v="5"/>
    <s v="Vain elinkeinotoimintaa harjoittaville"/>
    <m/>
    <s v="Lääkelaki (395/1987)"/>
    <x v="1"/>
    <x v="2"/>
    <x v="1"/>
    <s v="Sosiaali- ja terveysministeriö"/>
  </r>
  <r>
    <s v="Palvelut"/>
    <s v="Plupaus_Kuopio_2021.xlsx"/>
    <x v="12"/>
    <x v="770"/>
    <s v="Kuopion kaupungin alueen nikotiinivalmisteiden myyntilupahakemukset käsittelee Kuopion kaupungin ympäristöterveydenhuolto."/>
    <s v="Nikotiinivalmisteiden vähittäismyyntilupa"/>
    <x v="0"/>
    <x v="2"/>
    <x v="5"/>
    <s v="Vain elinkeinotoimintaa harjoittaville"/>
    <m/>
    <s v="Lääkelaki (395/1987)"/>
    <x v="1"/>
    <x v="10"/>
    <x v="1"/>
    <s v="Sosiaali- ja terveysministeriö"/>
  </r>
  <r>
    <s v="Palvelut"/>
    <s v="PLupaus_Porvoonkaupunki_2021.xlsx"/>
    <x v="7"/>
    <x v="772"/>
    <s v="Lääkelain 54 a §:ssä tarkoitettua lupaa nikotiinikorvaushoitovalmisteiden vähittäismyyntiin voi hakea ympäristöterveydenhuollosta."/>
    <s v="Nikotiinivalmisteiden vähittäismyyntilupa"/>
    <x v="0"/>
    <x v="2"/>
    <x v="0"/>
    <s v="Vain elinkeinotoimintaa harjoittaville"/>
    <s v="Digitalisoinnin kehittäminen valtion tietojärjestelmässä on riippuvainen valtion panostuksista."/>
    <s v="Lääkelaki (395/1987)"/>
    <x v="1"/>
    <x v="3"/>
    <x v="2"/>
    <s v="Sosiaali- ja terveysministeriö"/>
  </r>
  <r>
    <s v="Palvelut"/>
    <s v="PLupaus_Pyhäjärvi_2021.xlsx"/>
    <x v="15"/>
    <x v="772"/>
    <m/>
    <s v="Nikotiinivalmisteiden vähittäismyyntilupa"/>
    <x v="0"/>
    <x v="0"/>
    <x v="5"/>
    <s v="Vain elinkeinotoimintaa harjoittaville"/>
    <m/>
    <s v="Lääkelaki (395/1987)"/>
    <x v="1"/>
    <x v="7"/>
    <x v="3"/>
    <s v="Sosiaali- ja terveysministeriö"/>
  </r>
  <r>
    <s v="Palvelut"/>
    <s v="Plupaus_2021_Ranuan kunta_V2.xlsx"/>
    <x v="49"/>
    <x v="770"/>
    <s v="Ohjeet, lomakkeet ja yhteystiedot"/>
    <s v="Nikotiinivalmisteiden vähittäismyyntilupa"/>
    <x v="0"/>
    <x v="5"/>
    <x v="1"/>
    <s v="Vain elinkeinotoimintaa harjoittaville"/>
    <m/>
    <s v="Lääkelaki (395/1987)"/>
    <x v="1"/>
    <x v="13"/>
    <x v="3"/>
    <s v="Sosiaali- ja terveysministeriö"/>
  </r>
  <r>
    <s v="Palvelut"/>
    <s v="Plupaus_2021_Rovaniemi (1).xlsx"/>
    <x v="17"/>
    <x v="770"/>
    <s v="Lääkelain 54 a §:n mukaista lupaa itsehoitoon tarkoitettujen nikotiinivalmisteiden vähittäismyyntiin haetaan Rovaniemen, Ranuan, Pellon, Ylitornion ja Kolarin kuntien alueella Rovakaaren ympäristöterveydenhuollosta."/>
    <s v="Nikotiinivalmisteiden vähittäismyyntilupa"/>
    <x v="0"/>
    <x v="2"/>
    <x v="12"/>
    <s v="Vain elinkeinotoimintaa harjoittaville"/>
    <m/>
    <s v="Lääkelaki (395/1987)"/>
    <x v="1"/>
    <x v="13"/>
    <x v="2"/>
    <s v="Sosiaali- ja terveysministeriö"/>
  </r>
  <r>
    <s v="Palvelut"/>
    <s v="Plupaus_2021_Turun kaupunki.xlsx"/>
    <x v="19"/>
    <x v="772"/>
    <s v="Lääkelain 54 a §:ssä tarkoitettua lupaa nikotiinikorvaushoitovalmisteiden vähittäismyyntiin haetaan ympäristöterveydenhuollosta. (NIKOTIINIPURKAT JA- LAASTARIT = KORVAUSHOITO)"/>
    <s v="Nikotiinivalmisteiden vähittäismyyntilupa"/>
    <x v="0"/>
    <x v="2"/>
    <x v="0"/>
    <s v="Vain elinkeinotoimintaa harjoittaville"/>
    <s v="Valviran/Fimean kehitystyö järjestelmää varten"/>
    <s v="Lääkelaki (395/1987)"/>
    <x v="1"/>
    <x v="15"/>
    <x v="1"/>
    <s v="Sosiaali- ja terveysministeriö"/>
  </r>
  <r>
    <s v="Palvelut"/>
    <s v="PLupaus_Vaasa_2021.xlsx"/>
    <x v="8"/>
    <x v="770"/>
    <s v="Nikotiinivalmisteiden myyntiin tarvittavan lupahakemuksen käsittely"/>
    <s v="Nikotiinivalmisteiden vähittäismyyntilupa"/>
    <x v="0"/>
    <x v="5"/>
    <x v="1"/>
    <s v="Vain elinkeinotoimintaa harjoittaville"/>
    <m/>
    <s v="Lääkelaki (395/1987)"/>
    <x v="1"/>
    <x v="6"/>
    <x v="2"/>
    <s v="Sosiaali- ja terveysministeriö"/>
  </r>
  <r>
    <s v="Palvelut"/>
    <s v="Plupaus_2021_Rovaniemi (1).xlsx"/>
    <x v="17"/>
    <x v="773"/>
    <s v="Kaupunki myöntää oikeuden toimia palvelusetelituottajana. Setelin saanut yritys käyttää palveluseteliä ostaakseen palveluita toimintansa kehittämiseksi. Palvelu ostetaan setelillä yritykseltä, jonka kaupunki on hyväksynyt palvelusetelituottajaksi. Käytetään rivillä 58 myönnettyä seteliä."/>
    <s v="Oikeus päästä yrityspalvelusetelituottajaksi."/>
    <x v="0"/>
    <x v="2"/>
    <x v="7"/>
    <s v="Vain elinkeinotoimintaa harjoittaville"/>
    <m/>
    <m/>
    <x v="1"/>
    <x v="13"/>
    <x v="2"/>
    <s v=""/>
  </r>
  <r>
    <s v="Palvelut"/>
    <s v="PLupaus_Porvoonkaupunki_2021.xlsx"/>
    <x v="7"/>
    <x v="632"/>
    <s v="Tontteja myydään ja vuokrataan yksityisille ja yrityksille"/>
    <s v="Omakotitonttien myynti"/>
    <x v="0"/>
    <x v="5"/>
    <x v="2"/>
    <s v="Myös luonnollisille henkilöille"/>
    <s v="Konseptoitu toimintamalli"/>
    <m/>
    <x v="1"/>
    <x v="3"/>
    <x v="2"/>
    <s v=""/>
  </r>
  <r>
    <s v="Palvelut"/>
    <s v="RUOKAVIRASTO-#1460879-v1-Palvelulupaus_2021_Ruokavirasto.XLSX"/>
    <x v="33"/>
    <x v="774"/>
    <s v="Toimija hakee julkista rahoitusta tulevalle ympäristöhoito hankkeelle. Mikäli tuottavuusrahaa saadaan, palvelu  siirretään Hyrrä-asiointipalveluun, jolloin digiaste on 1.1. Palvelu voi myös tässä yhteydessä siirtyä MMM/LVO:n alaisuuteen. Palvelu on suunnattu yhteisöille."/>
    <s v="Maaseudun kehittäminen - Ympäristönhoito"/>
    <x v="5"/>
    <x v="0"/>
    <x v="5"/>
    <s v="Myös luonnollisille henkilöille"/>
    <m/>
    <s v=""/>
    <x v="0"/>
    <x v="18"/>
    <x v="0"/>
    <s v=""/>
  </r>
  <r>
    <s v="Palvelut"/>
    <s v="RUOKAVIRASTO-#1460879-v1-Palvelulupaus_2021_Ruokavirasto.XLSX"/>
    <x v="33"/>
    <x v="775"/>
    <s v="EU:n osittain tai kokonaan rahoittamien tukien perintätoimet ja maksukyvyttömyysasioiden hoitaminen"/>
    <s v="Maaseutulinjan tukimaksujen perintä"/>
    <x v="6"/>
    <x v="0"/>
    <x v="0"/>
    <s v="Myös luonnollisille henkilöille"/>
    <m/>
    <m/>
    <x v="0"/>
    <x v="18"/>
    <x v="0"/>
    <s v=""/>
  </r>
  <r>
    <s v="Palvelut"/>
    <s v="Plupaus_2021_Jyväskylän kaupunki_2021.xlsx"/>
    <x v="2"/>
    <x v="776"/>
    <s v="Huolto- tai muiden pysäköintilupien hakeminen"/>
    <s v="Pysäköintilupa"/>
    <x v="0"/>
    <x v="5"/>
    <x v="1"/>
    <s v="Myös luonnollisille henkilöille"/>
    <m/>
    <m/>
    <x v="1"/>
    <x v="2"/>
    <x v="1"/>
    <s v=""/>
  </r>
  <r>
    <s v="Palvelut"/>
    <s v="Plupaus_2021_Oulun kaupunki.xlsx"/>
    <x v="14"/>
    <x v="777"/>
    <s v="Yritys tai yhteisö voi lunastaa ajoneuvoon kaupungin huoltopysäköintitunnuksen."/>
    <s v="Pysäköintilupa"/>
    <x v="0"/>
    <x v="3"/>
    <x v="8"/>
    <s v="Vain elinkeinotoimintaa harjoittaville"/>
    <m/>
    <m/>
    <x v="1"/>
    <x v="7"/>
    <x v="1"/>
    <s v=""/>
  </r>
  <r>
    <s v="Palvelut"/>
    <s v="PLupaus_Porvoonkaupunki_2021.xlsx"/>
    <x v="7"/>
    <x v="778"/>
    <s v="Pysäköintiluvat yrityksille ja viranomaisille kaupungin aikarajoitetuilla pysäköintialueilla"/>
    <s v="Pysäköintilupa"/>
    <x v="0"/>
    <x v="5"/>
    <x v="1"/>
    <s v="Vain elinkeinotoimintaa harjoittaville"/>
    <m/>
    <m/>
    <x v="1"/>
    <x v="3"/>
    <x v="2"/>
    <s v=""/>
  </r>
  <r>
    <s v="Palvelut"/>
    <s v="Plupaus_2021_Rovaniemi (1).xlsx"/>
    <x v="17"/>
    <x v="779"/>
    <s v="Yrityspysäköintilupa, päiväpysäköintilupa, aluepysäköintilupa. Kaupungin palvelupiste Osviitasta voi ostaa alue-, vuorokausi- ja yrityspysäköintilupia kaupungin hallinnoimille pysäköintialueille."/>
    <s v="Pysäköintilupa"/>
    <x v="0"/>
    <x v="3"/>
    <x v="0"/>
    <s v="Myös luonnollisille henkilöille"/>
    <m/>
    <m/>
    <x v="1"/>
    <x v="13"/>
    <x v="2"/>
    <s v=""/>
  </r>
  <r>
    <s v="Palvelut"/>
    <s v="RUOKAVIRASTO-#1460879-v1-Palvelulupaus_2021_Ruokavirasto.XLSX"/>
    <x v="33"/>
    <x v="780"/>
    <s v="Toimija hakee julkista rahoitusta tulevalle kehittämisen hankkeelle. Palvelu ollut aikaisemmin digiaste 1:ssä, mutta osapalveluksi pilottitukena mukaan tullut Kertakorvaustuen paperihakemus pudottaa digiasteen 0.3:een"/>
    <s v="Maaseututuet"/>
    <x v="6"/>
    <x v="0"/>
    <x v="0"/>
    <s v="Myös luonnollisille henkilöille"/>
    <s v="Tavoite tultaneen saavuttamaan Q1/2023"/>
    <s v="Laki maatalouden tukien toimeenpanosta (192/2013)"/>
    <x v="0"/>
    <x v="18"/>
    <x v="0"/>
    <s v="Maa- ja metsätalousministeriö"/>
  </r>
  <r>
    <s v="Palvelut"/>
    <s v="RUOKAVIRASTO-#1460879-v1-Palvelulupaus_2021_Ruokavirasto.XLSX"/>
    <x v="33"/>
    <x v="781"/>
    <s v="Toimija hakee julkista rahoitusta tulevalle yritystukihankkeelle."/>
    <s v="Maaseututuet"/>
    <x v="6"/>
    <x v="5"/>
    <x v="1"/>
    <s v="Myös luonnollisille henkilöille"/>
    <m/>
    <s v="Laki maatalouden tukien toimeenpanosta (192/2013)"/>
    <x v="0"/>
    <x v="18"/>
    <x v="0"/>
    <s v="Maa- ja metsätalousministeriö"/>
  </r>
  <r>
    <s v="Palvelut"/>
    <s v="Plupaus_2021_Turun kaupunki.xlsx"/>
    <x v="19"/>
    <x v="778"/>
    <s v="Pysäköintiluvat yrityksille ja viranomaisille kaupungin aikarajoitetuilla pysäköintialueilla"/>
    <s v="Pysäköintilupa"/>
    <x v="0"/>
    <x v="2"/>
    <x v="1"/>
    <s v="Vain elinkeinotoimintaa harjoittaville"/>
    <s v="Pieni volyyminen palvelu"/>
    <m/>
    <x v="1"/>
    <x v="15"/>
    <x v="1"/>
    <s v=""/>
  </r>
  <r>
    <s v="Palvelut"/>
    <s v="Plupaus_2021_Rovaniemi (1).xlsx"/>
    <x v="17"/>
    <x v="782"/>
    <s v="Oikaisuvaatimus pysäköintivirhemaksusta Rovaniemen kaupungin pysäköintialueilla. Tästä olemassa sähköinen lomake, mutta ei voi lisätä liitettä."/>
    <s v="Pysäköintivirhemaksun oikaisuvaatimus"/>
    <x v="0"/>
    <x v="5"/>
    <x v="1"/>
    <s v="Myös luonnollisille henkilöille"/>
    <m/>
    <s v="Laki pysäköinninvalvonnasta (727/2011)"/>
    <x v="1"/>
    <x v="13"/>
    <x v="2"/>
    <s v="Sisäministeriö"/>
  </r>
  <r>
    <s v="Palvelut"/>
    <s v="PLupaus_Helsinginkaupunki_2021.xlsx"/>
    <x v="3"/>
    <x v="783"/>
    <s v="Rakennuksen tai sen osan purkamiseen asemakaava-alueella haetaan rakennusvalvonnalta purkamislupa. Lupa tarvitaan myös asemakaava-alueen ulkopuolella, jos alueella on voimassa rakennuskielto asemakaavan laatimiseksi tai jos yleiskaavassa niin määrätään. Purkamisluvan voi hakea erikseen tai rakennusluvan yhteydessä. Jos purkamislupaa ei tarvita, niin purkamisesta pitää tehdä purkamisilmoitus rakennusvalvontaan 30 päivää ennen purkamistöiden aloittamista. Perustellusta syystä rakennusvalvonta voi vaatia purkamisluvan hakemista ennen purkamisen aloittamispäivää."/>
    <s v="Rakennuksen purkamislupa"/>
    <x v="0"/>
    <x v="5"/>
    <x v="1"/>
    <s v="Myös luonnollisille henkilöille"/>
    <m/>
    <s v="Maankäyttö- ja rakennuslaki (132/1999)"/>
    <x v="1"/>
    <x v="3"/>
    <x v="1"/>
    <s v="Ympäristöministeriö"/>
  </r>
  <r>
    <s v="Palvelut"/>
    <s v="Plupaus_2021_Jyväskylän kaupunki_2021.xlsx"/>
    <x v="2"/>
    <x v="784"/>
    <s v="Rakennuslupahakemus rakennuksen purkamiselle"/>
    <s v="Rakennuksen purkamislupa"/>
    <x v="0"/>
    <x v="5"/>
    <x v="1"/>
    <s v="Myös luonnollisille henkilöille"/>
    <m/>
    <s v="Maankäyttö- ja rakennuslaki (132/1999)"/>
    <x v="1"/>
    <x v="2"/>
    <x v="1"/>
    <s v="Ympäristöministeriö"/>
  </r>
  <r>
    <s v="Palvelut"/>
    <s v="PLupaus_Jämsä_2021.xlsx"/>
    <x v="36"/>
    <x v="785"/>
    <s v="Asiakas hakee lupaa lupapiste.fi palvelun kautta"/>
    <s v="Rakennuksen purkamislupa"/>
    <x v="0"/>
    <x v="6"/>
    <x v="0"/>
    <s v="Myös luonnollisille henkilöille"/>
    <m/>
    <s v="Maankäyttö- ja rakennuslaki (132/1999)"/>
    <x v="1"/>
    <x v="2"/>
    <x v="5"/>
    <s v="Ympäristöministeriö"/>
  </r>
  <r>
    <s v="Palvelut"/>
    <s v="Plupaus_Kankaanpään kaupunki_2020.xlsx"/>
    <x v="34"/>
    <x v="786"/>
    <s v="Rakennuksen tai sen osan purkamiseen tarvitaan lupa asemakaava-alueella"/>
    <s v="Rakennuksen purkamislupa"/>
    <x v="0"/>
    <x v="0"/>
    <x v="2"/>
    <s v="Myös luonnollisille henkilöille"/>
    <m/>
    <s v="Maankäyttö- ja rakennuslaki (132/1999)"/>
    <x v="1"/>
    <x v="16"/>
    <x v="4"/>
    <s v="Ympäristöministeriö"/>
  </r>
  <r>
    <s v="Palvelut"/>
    <s v="Plupaus_Kuopio_2021.xlsx"/>
    <x v="12"/>
    <x v="786"/>
    <s v="Rakennuksen purkamiseen tarvittava lupa"/>
    <s v="Rakennuksen purkamislupa"/>
    <x v="0"/>
    <x v="5"/>
    <x v="1"/>
    <s v="Myös luonnollisille henkilöille"/>
    <m/>
    <s v="Maankäyttö- ja rakennuslaki (132/1999)"/>
    <x v="1"/>
    <x v="10"/>
    <x v="1"/>
    <s v="Ympäristöministeriö"/>
  </r>
  <r>
    <s v="Palvelut"/>
    <s v="Plupaus_2021_Oulun kaupunki.xlsx"/>
    <x v="14"/>
    <x v="786"/>
    <s v="Rakennuksen tai sen osan purkamiseen tarvitaan lupa asemakaava-alueella ja alueilla, joissa on rakennuskielto tai yleiskaavan määräys asiasta."/>
    <s v="Rakennuksen purkamislupa"/>
    <x v="0"/>
    <x v="6"/>
    <x v="1"/>
    <s v="Myös luonnollisille henkilöille"/>
    <s v="Vaaditaan valtakirja toisen asioinnin puolesta"/>
    <s v="Maankäyttö- ja rakennuslaki (132/1999)"/>
    <x v="1"/>
    <x v="7"/>
    <x v="1"/>
    <s v="Ympäristöministeriö"/>
  </r>
  <r>
    <s v="Palvelut"/>
    <s v="Plupaus_2021_Pielaveden kunta.xlsx"/>
    <x v="46"/>
    <x v="786"/>
    <s v="Rakennuksen tai sen osan purkamiseen tarvitaan lupa asemakaava-alueella ja alueilla, joissa on rakennuskielto tai yleiskaavan määräys asiasta."/>
    <s v="Rakennuksen purkamislupa"/>
    <x v="0"/>
    <x v="2"/>
    <x v="0"/>
    <s v="Myös luonnollisille henkilöille"/>
    <s v="Ohjelmistotoimittajasta johtuvat syyt"/>
    <s v="Maankäyttö- ja rakennuslaki (132/1999)"/>
    <x v="1"/>
    <x v="10"/>
    <x v="3"/>
    <s v="Ympäristöministeriö"/>
  </r>
  <r>
    <s v="Palvelut"/>
    <s v="PLupaus_Porvoonkaupunki_2021.xlsx"/>
    <x v="7"/>
    <x v="786"/>
    <s v="Rakennuksen tai sen osan purkamiseen tarvitaan lupa asemakaava-alueella ja alueilla, joissa on rakennuskielto tai yleiskaavan määräys asiasta."/>
    <s v="Rakennuksen purkamislupa"/>
    <x v="0"/>
    <x v="5"/>
    <x v="1"/>
    <s v="Myös luonnollisille henkilöille"/>
    <m/>
    <s v="Maankäyttö- ja rakennuslaki (132/1999)"/>
    <x v="1"/>
    <x v="3"/>
    <x v="2"/>
    <s v="Ympäristöministeriö"/>
  </r>
  <r>
    <s v="Palvelut"/>
    <s v="PLupaus_Pyhäjärvi_2021.xlsx"/>
    <x v="15"/>
    <x v="786"/>
    <m/>
    <s v="Rakennuksen purkamislupa"/>
    <x v="0"/>
    <x v="6"/>
    <x v="1"/>
    <s v="Myös luonnollisille henkilöille"/>
    <m/>
    <s v="Maankäyttö- ja rakennuslaki (132/1999)"/>
    <x v="1"/>
    <x v="7"/>
    <x v="3"/>
    <s v="Ympäristöministeriö"/>
  </r>
  <r>
    <s v="Palvelut"/>
    <s v="PLupaus_Pyhäjärvi_2021.xlsx"/>
    <x v="15"/>
    <x v="787"/>
    <m/>
    <s v="Rakennuksen purkamislupa"/>
    <x v="0"/>
    <x v="6"/>
    <x v="1"/>
    <s v="Myös luonnollisille henkilöille"/>
    <m/>
    <s v="Maankäyttö- ja rakennuslaki (132/1999)"/>
    <x v="1"/>
    <x v="7"/>
    <x v="3"/>
    <s v="Ympäristöministeriö"/>
  </r>
  <r>
    <s v="Palvelut"/>
    <s v="Plupaus_2021_Ranuan kunta_V2.xlsx"/>
    <x v="49"/>
    <x v="785"/>
    <s v="Ohjeet, lomakkeet ja yhteystiedot"/>
    <s v="Rakennuksen purkamislupa"/>
    <x v="0"/>
    <x v="5"/>
    <x v="1"/>
    <s v="Myös luonnollisille henkilöille"/>
    <m/>
    <s v="Maankäyttö- ja rakennuslaki (132/1999)"/>
    <x v="1"/>
    <x v="13"/>
    <x v="3"/>
    <s v="Ympäristöministeriö"/>
  </r>
  <r>
    <s v="Palvelut"/>
    <s v="PLupaus_Ruokolahden kunta_2021.xlsx"/>
    <x v="53"/>
    <x v="785"/>
    <s v="Lupapiste.fi"/>
    <s v="Rakennuksen purkamislupa"/>
    <x v="0"/>
    <x v="5"/>
    <x v="1"/>
    <s v="Myös luonnollisille henkilöille"/>
    <m/>
    <s v="Maankäyttö- ja rakennuslaki (132/1999)"/>
    <x v="1"/>
    <x v="26"/>
    <x v="3"/>
    <s v="Ympäristöministeriö"/>
  </r>
  <r>
    <s v="Palvelut"/>
    <s v="Plupaus_2021_Turun kaupunki.xlsx"/>
    <x v="19"/>
    <x v="786"/>
    <s v="Rakennuksen tai sen osan purkamiseen tarvitaan lupa asemakaava-alueella ja alueilla, joissa on rakennuskielto tai yleiskaavan määräys asiasta."/>
    <s v="Rakennuksen purkamislupa"/>
    <x v="0"/>
    <x v="5"/>
    <x v="1"/>
    <s v="Myös luonnollisille henkilöille"/>
    <m/>
    <s v="Maankäyttö- ja rakennuslaki (132/1999)"/>
    <x v="1"/>
    <x v="15"/>
    <x v="1"/>
    <s v="Ympäristöministeriö"/>
  </r>
  <r>
    <s v="Palvelut"/>
    <s v="Plupaus_2021_Utajärven kunta.xlsx"/>
    <x v="51"/>
    <x v="786"/>
    <s v="Asemakaava-alueella sijaitsevan rakennuksen tai sen osan purkamiseen tarvitaan purkamislupa. Luvasta päättää kunnan rakennusvalvonta."/>
    <s v="Rakennuksen purkamislupa"/>
    <x v="0"/>
    <x v="5"/>
    <x v="1"/>
    <s v="Myös luonnollisille henkilöille"/>
    <m/>
    <s v="Maankäyttö- ja rakennuslaki (132/1999)"/>
    <x v="1"/>
    <x v="7"/>
    <x v="3"/>
    <s v="Ympäristöministeriö"/>
  </r>
  <r>
    <s v="Palvelut"/>
    <s v="PLupaus_Vaasa_2021.xlsx"/>
    <x v="8"/>
    <x v="785"/>
    <s v="Rakennuksen purkamislupaa voi hakea sähköisessä palvelussa, epermit."/>
    <s v="Rakennuksen purkamislupa"/>
    <x v="0"/>
    <x v="5"/>
    <x v="1"/>
    <s v="Myös luonnollisille henkilöille"/>
    <m/>
    <s v="Maankäyttö- ja rakennuslaki (132/1999)"/>
    <x v="1"/>
    <x v="6"/>
    <x v="2"/>
    <s v="Ympäristöministeriö"/>
  </r>
  <r>
    <s v="Palvelut"/>
    <s v="Plupaus_2021_Ylöjärven kaupunki.xlsx"/>
    <x v="22"/>
    <x v="788"/>
    <s v="Purkulupa hakemuksineen hoidetaan kokonaisuudessaan Lupapiste -palvelussa&quot;&quot;"/>
    <s v="Rakennuksen purkamislupa"/>
    <x v="0"/>
    <x v="7"/>
    <x v="1"/>
    <s v="Myös luonnollisille henkilöille"/>
    <m/>
    <s v="Maankäyttö- ja rakennuslaki (132/1999)"/>
    <x v="1"/>
    <x v="17"/>
    <x v="5"/>
    <s v="Ympäristöministeriö"/>
  </r>
  <r>
    <s v="Palvelut"/>
    <s v="Palvelulupaus_2021_Verohallinto.xlsx"/>
    <x v="6"/>
    <x v="789"/>
    <s v="Yritykset ja yhteisöt voivat hakea maatalouden energiatuotteiden valmisteveron palautusta OmaVerossa tai ilmoitin.fi:ssä."/>
    <s v="Maatalouden energiatuotteiden valmisteveron palautus"/>
    <x v="1"/>
    <x v="1"/>
    <x v="1"/>
    <s v="Vain elinkeinotoimintaa harjoittaville"/>
    <m/>
    <m/>
    <x v="0"/>
    <x v="1"/>
    <x v="0"/>
    <s v=""/>
  </r>
  <r>
    <s v="Palvelut"/>
    <s v="Plupaus_ALAVUS_2020.xlsx"/>
    <x v="9"/>
    <x v="790"/>
    <s v="Rskennuslupa haetaan lupapiste.fi -palvelusta"/>
    <s v="Rakennuslupa"/>
    <x v="0"/>
    <x v="1"/>
    <x v="1"/>
    <s v="Myös luonnollisille henkilöille"/>
    <m/>
    <s v="Maankäyttö- ja rakennuslaki (132/1999)"/>
    <x v="1"/>
    <x v="7"/>
    <x v="3"/>
    <s v="Ympäristöministeriö"/>
  </r>
  <r>
    <s v="Palvelut"/>
    <s v="PLupaus_Helsinginkaupunki_2021.xlsx"/>
    <x v="3"/>
    <x v="791"/>
    <s v="Katoksen, vajan, kioskin tai vastaavan rakennelman rakentamiseen tarvitaan toimenpidelupa, jos toimenpiteellä on vaikutusta luonnonoloihin, ympäröivän alueen maankäyttöön tai kaupunki- tai maisemakuvaan. Lupaa ei tarvita yhden pientalotontille rakennettavan korkeintaan 20 m2:n suuruisen piharakennelman rakentamiseen."/>
    <s v="Rakennuslupa"/>
    <x v="0"/>
    <x v="4"/>
    <x v="1"/>
    <s v="Myös luonnollisille henkilöille"/>
    <m/>
    <s v="Maankäyttö- ja rakennuslaki (132/1999)"/>
    <x v="1"/>
    <x v="3"/>
    <x v="1"/>
    <s v="Ympäristöministeriö"/>
  </r>
  <r>
    <s v="Palvelut"/>
    <s v="PLupaus_Helsinginkaupunki_2021.xlsx"/>
    <x v="3"/>
    <x v="792"/>
    <s v="Rakennuslupa tarvitaan sellaiseen korjaus- ja muutostyöhön, joka on verrattavissa rakennuksen rakentamiseen tai laajentamiseen tai joka lisää kerrosalaan laskettavaa tilaa. Rakennuslupa tarvitaan myös, jos toimenpiteillä on vaikutusta rakennuksen käyttäjien turvallisuuteen tai terveyteen. Samoin lupa tarvitaan rakennuksen tai sen osan käyttötarkoituksen muuttamiseen."/>
    <s v="Rakennuslupa"/>
    <x v="0"/>
    <x v="4"/>
    <x v="1"/>
    <s v="Myös luonnollisille henkilöille"/>
    <m/>
    <s v="Maankäyttö- ja rakennuslaki (132/1999)"/>
    <x v="1"/>
    <x v="3"/>
    <x v="1"/>
    <s v="Ympäristöministeriö"/>
  </r>
  <r>
    <s v="Palvelut"/>
    <s v="PLupaus_Helsinginkaupunki_2021.xlsx"/>
    <x v="3"/>
    <x v="793"/>
    <s v="Rakennuksen uusille laajennuksille sekä kerrosalan lisäämiselle olemassa olevan rakennuksen sisällä on haettava rakennuslupa. Laajennuksiin kuuluvat muun muassa: - ullakkorakentaminen - kerrosalaan laskettavan tilan lisääminen rakennuksen kellariin - puolilämpimät viherhuoneet"/>
    <s v="Rakennuslupa"/>
    <x v="0"/>
    <x v="4"/>
    <x v="1"/>
    <s v="Myös luonnollisille henkilöille"/>
    <m/>
    <s v="Maankäyttö- ja rakennuslaki (132/1999)"/>
    <x v="1"/>
    <x v="3"/>
    <x v="1"/>
    <s v="Ympäristöministeriö"/>
  </r>
  <r>
    <s v="Palvelut"/>
    <s v="PLupaus_Helsinginkaupunki_2021.xlsx"/>
    <x v="3"/>
    <x v="794"/>
    <s v="Kiinteistön omistaja tai haltija voi hakea poikkeamista asemakaavasta"/>
    <s v="Rakennuslupa"/>
    <x v="0"/>
    <x v="2"/>
    <x v="1"/>
    <s v="Myös luonnollisille henkilöille"/>
    <m/>
    <s v="Maankäyttö- ja rakennuslaki (132/1999)"/>
    <x v="1"/>
    <x v="3"/>
    <x v="1"/>
    <s v="Ympäristöministeriö"/>
  </r>
  <r>
    <s v="Palvelut"/>
    <s v="PLupaus_Helsinginkaupunki_2021.xlsx"/>
    <x v="3"/>
    <x v="795"/>
    <m/>
    <s v="Rakennuslupa"/>
    <x v="0"/>
    <x v="2"/>
    <x v="1"/>
    <s v="Myös luonnollisille henkilöille"/>
    <m/>
    <s v="Maankäyttö- ja rakennuslaki (132/1999)"/>
    <x v="1"/>
    <x v="3"/>
    <x v="1"/>
    <s v="Ympäristöministeriö"/>
  </r>
  <r>
    <s v="Palvelut"/>
    <s v="PLupaus_Helsinginkaupunki_2021.xlsx"/>
    <x v="3"/>
    <x v="796"/>
    <s v="Linjasaneeraus eli putkiremontti on normaali kiinteistön kunnossapitoon kuuluva toimenpide, jossa uusitaan tai kunnostetaan talon vesi- ja viemärijärjestelmä. Remontille tulee hakea lupa."/>
    <s v="Rakennuslupa"/>
    <x v="0"/>
    <x v="2"/>
    <x v="1"/>
    <m/>
    <m/>
    <s v="Maankäyttö- ja rakennuslaki (132/1999)"/>
    <x v="1"/>
    <x v="3"/>
    <x v="1"/>
    <s v="Ympäristöministeriö"/>
  </r>
  <r>
    <s v="Palvelut"/>
    <s v="PLupaus_Helsinginkaupunki_2021.xlsx"/>
    <x v="3"/>
    <x v="797"/>
    <s v="Pääpiirrustukset hyväksytään ja muut toimitetaan"/>
    <s v="Rakennuslupa"/>
    <x v="0"/>
    <x v="2"/>
    <x v="1"/>
    <m/>
    <m/>
    <s v="Maankäyttö- ja rakennuslaki (132/1999)"/>
    <x v="1"/>
    <x v="3"/>
    <x v="1"/>
    <s v="Ympäristöministeriö"/>
  </r>
  <r>
    <s v="Palvelut"/>
    <s v="PLupaus_Helsinginkaupunki_2021.xlsx"/>
    <x v="3"/>
    <x v="798"/>
    <s v="Kylpyhuone, sauna ja suihkuhuone ovat kaikki märkätiloja. Osa niiden remonteista on luvanvaraisia."/>
    <s v="Rakennuslupa"/>
    <x v="0"/>
    <x v="2"/>
    <x v="1"/>
    <m/>
    <m/>
    <s v="Maankäyttö- ja rakennuslaki (132/1999)"/>
    <x v="1"/>
    <x v="3"/>
    <x v="1"/>
    <s v="Ympäristöministeriö"/>
  </r>
  <r>
    <s v="Palvelut"/>
    <s v="Plupaus_2021_Huittisten kaupunki.xlsx"/>
    <x v="20"/>
    <x v="799"/>
    <s v="Sähköinen lupapiste kattaa rakennus- ja toimenpidelupien, toimenpideilmoitusten sekä poikkeamispäätösten hakemisen."/>
    <s v="Rakennuslupa"/>
    <x v="0"/>
    <x v="5"/>
    <x v="1"/>
    <s v="Myös luonnollisille henkilöille"/>
    <m/>
    <s v="Maankäyttö- ja rakennuslaki (132/1999)"/>
    <x v="1"/>
    <x v="16"/>
    <x v="4"/>
    <s v="Ympäristöministeriö"/>
  </r>
  <r>
    <s v="Palvelut"/>
    <s v="Plupaus_2021_Jyväskylän kaupunki_2021.xlsx"/>
    <x v="2"/>
    <x v="800"/>
    <s v="Lupa kaavasta tai määräyksistä poikkeavalle rakentamiselle"/>
    <s v="Rakennuslupa"/>
    <x v="0"/>
    <x v="5"/>
    <x v="1"/>
    <s v="Myös luonnollisille henkilöille"/>
    <m/>
    <s v="Maankäyttö- ja rakennuslaki (132/1999)"/>
    <x v="1"/>
    <x v="2"/>
    <x v="1"/>
    <s v="Ympäristöministeriö"/>
  </r>
  <r>
    <s v="Palvelut"/>
    <s v="Plupaus_2021_Jyväskylän kaupunki_2021.xlsx"/>
    <x v="2"/>
    <x v="801"/>
    <s v="Rakennuslupahakemus kantavan tai paloa osastoivan rakenteen muutokselle"/>
    <s v="Rakennuslupa"/>
    <x v="0"/>
    <x v="5"/>
    <x v="1"/>
    <s v="Myös luonnollisille henkilöille"/>
    <m/>
    <s v="Maankäyttö- ja rakennuslaki (132/1999)"/>
    <x v="1"/>
    <x v="2"/>
    <x v="1"/>
    <s v="Ympäristöministeriö"/>
  </r>
  <r>
    <s v="Palvelut"/>
    <s v="Plupaus_2021_Jyväskylän kaupunki_2021.xlsx"/>
    <x v="2"/>
    <x v="802"/>
    <s v="Rakennuslupahakemus luvan voimassaolon jatkamiselle"/>
    <s v="Rakennuslupa"/>
    <x v="0"/>
    <x v="5"/>
    <x v="1"/>
    <s v="Myös luonnollisille henkilöille"/>
    <m/>
    <s v="Maankäyttö- ja rakennuslaki (132/1999)"/>
    <x v="1"/>
    <x v="2"/>
    <x v="1"/>
    <s v="Ympäristöministeriö"/>
  </r>
  <r>
    <s v="Palvelut"/>
    <s v="Plupaus_2021_Jyväskylän kaupunki_2021.xlsx"/>
    <x v="2"/>
    <x v="803"/>
    <s v="Rakennuslupahakemus muille muutoksille"/>
    <s v="Rakennuslupa"/>
    <x v="0"/>
    <x v="5"/>
    <x v="1"/>
    <s v="Myös luonnollisille henkilöille"/>
    <m/>
    <s v="Maankäyttö- ja rakennuslaki (132/1999)"/>
    <x v="1"/>
    <x v="2"/>
    <x v="1"/>
    <s v="Ympäristöministeriö"/>
  </r>
  <r>
    <s v="Palvelut"/>
    <s v="Plupaus_2021_Jyväskylän kaupunki_2021.xlsx"/>
    <x v="2"/>
    <x v="804"/>
    <s v="Rakennuslupahakemus rakennuksen laajennusta varten"/>
    <s v="Rakennuslupa"/>
    <x v="0"/>
    <x v="5"/>
    <x v="1"/>
    <s v="Myös luonnollisille henkilöille"/>
    <m/>
    <s v="Maankäyttö- ja rakennuslaki (132/1999)"/>
    <x v="1"/>
    <x v="2"/>
    <x v="1"/>
    <s v="Ympäristöministeriö"/>
  </r>
  <r>
    <s v="Palvelut"/>
    <s v="Plupaus_2021_Jyväskylän kaupunki_2021.xlsx"/>
    <x v="2"/>
    <x v="805"/>
    <s v="Rakennuslupahakemus tulisijan ja savuhoirmin rakentamiselle tai uusimiselle"/>
    <s v="Rakennuslupa"/>
    <x v="0"/>
    <x v="5"/>
    <x v="1"/>
    <s v="Myös luonnollisille henkilöille"/>
    <m/>
    <s v="Maankäyttö- ja rakennuslaki (132/1999)"/>
    <x v="1"/>
    <x v="2"/>
    <x v="1"/>
    <s v="Ympäristöministeriö"/>
  </r>
  <r>
    <s v="Palvelut"/>
    <s v="Plupaus_2021_Jyväskylän kaupunki_2021.xlsx"/>
    <x v="2"/>
    <x v="806"/>
    <s v="Rakennuslupahakemus asuinpientaloille, autotalleille, loma-asunnoille, jne."/>
    <s v="Rakennuslupa"/>
    <x v="0"/>
    <x v="5"/>
    <x v="1"/>
    <s v="Myös luonnollisille henkilöille"/>
    <m/>
    <s v="Maankäyttö- ja rakennuslaki (132/1999)"/>
    <x v="1"/>
    <x v="2"/>
    <x v="1"/>
    <s v="Ympäristöministeriö"/>
  </r>
  <r>
    <s v="Palvelut"/>
    <s v="Plupaus_2021_Jyväskylän kaupunki_2021.xlsx"/>
    <x v="2"/>
    <x v="807"/>
    <s v="Rakennuslupahakemus kerrostaloille, teollisuushalleille jne."/>
    <s v="Rakennuslupa"/>
    <x v="0"/>
    <x v="5"/>
    <x v="1"/>
    <s v="Myös luonnollisille henkilöille"/>
    <m/>
    <s v="Maankäyttö- ja rakennuslaki (132/1999)"/>
    <x v="1"/>
    <x v="2"/>
    <x v="1"/>
    <s v="Ympäristöministeriö"/>
  </r>
  <r>
    <s v="Palvelut"/>
    <s v="PLupaus_Jämsä_2021.xlsx"/>
    <x v="36"/>
    <x v="808"/>
    <s v="Asiakas hakee lupaa lupapiste.fi palvelun kautta"/>
    <s v="Rakennuslupa"/>
    <x v="0"/>
    <x v="6"/>
    <x v="0"/>
    <s v="Myös luonnollisille henkilöille"/>
    <m/>
    <s v="Maankäyttö- ja rakennuslaki (132/1999)"/>
    <x v="1"/>
    <x v="2"/>
    <x v="5"/>
    <s v="Ympäristöministeriö"/>
  </r>
  <r>
    <s v="Palvelut"/>
    <s v="PLupaus_Jämsä_2021.xlsx"/>
    <x v="36"/>
    <x v="809"/>
    <s v="Asiakas hakee lupaa lupapiste.fi palvelun kautta"/>
    <s v="Rakennuslupa"/>
    <x v="0"/>
    <x v="6"/>
    <x v="0"/>
    <s v="Myös luonnollisille henkilöille"/>
    <m/>
    <s v="Maankäyttö- ja rakennuslaki (132/1999)"/>
    <x v="1"/>
    <x v="2"/>
    <x v="5"/>
    <s v="Ympäristöministeriö"/>
  </r>
  <r>
    <s v="Palvelut"/>
    <s v="PLupaus_Jämsä_2021.xlsx"/>
    <x v="36"/>
    <x v="810"/>
    <s v="Asiakas hakee lupaa lupapiste.fi palvelun kautta"/>
    <s v="Rakennuslupa"/>
    <x v="0"/>
    <x v="6"/>
    <x v="0"/>
    <s v="Myös luonnollisille henkilöille"/>
    <m/>
    <s v="Maankäyttö- ja rakennuslaki (132/1999)"/>
    <x v="1"/>
    <x v="2"/>
    <x v="5"/>
    <s v="Ympäristöministeriö"/>
  </r>
  <r>
    <s v="Palvelut"/>
    <s v="Plupaus_Kankaanpään kaupunki_2020.xlsx"/>
    <x v="34"/>
    <x v="809"/>
    <s v="Lupaa tarvitaan rakentamiseen, laajentamiseen, merkittäviin korjaustöihin ja käyttötarkoituksen muutokseen."/>
    <s v="Rakennuslupa"/>
    <x v="0"/>
    <x v="0"/>
    <x v="2"/>
    <s v="Myös luonnollisille henkilöille"/>
    <m/>
    <s v="Maankäyttö- ja rakennuslaki (132/1999)"/>
    <x v="1"/>
    <x v="16"/>
    <x v="4"/>
    <s v="Ympäristöministeriö"/>
  </r>
  <r>
    <s v="Palvelut"/>
    <s v="Plupaus_2021_Kirkkonummi.xlsx"/>
    <x v="56"/>
    <x v="811"/>
    <s v="Rakentamisen luvat, ympäristöluvat, yleisten alueiden väliaikaiseen  käyttöön liittyvät luvat"/>
    <s v="Rakennuslupa"/>
    <x v="0"/>
    <x v="5"/>
    <x v="1"/>
    <s v="Myös luonnollisille henkilöille"/>
    <s v="Yrittäjien digiosaaminen"/>
    <s v="Maankäyttö- ja rakennuslaki (132/1999)"/>
    <x v="1"/>
    <x v="3"/>
    <x v="5"/>
    <s v="Ympäristöministeriö"/>
  </r>
  <r>
    <s v="Palvelut"/>
    <s v="Plupaus_Kuopio_2021.xlsx"/>
    <x v="12"/>
    <x v="812"/>
    <s v="Rakennuksen rakentamiseen, laajentamiseen tai muuhun rakennukseen kohdistuvan luvanvaraisen toimenpiteen lupa"/>
    <s v="Rakennuslupa"/>
    <x v="0"/>
    <x v="5"/>
    <x v="1"/>
    <s v="Myös luonnollisille henkilöille"/>
    <m/>
    <s v="Maankäyttö- ja rakennuslaki (132/1999)"/>
    <x v="1"/>
    <x v="10"/>
    <x v="1"/>
    <s v="Ympäristöministeriö"/>
  </r>
  <r>
    <s v="Palvelut"/>
    <s v="Plupaus_2021_Laukaan kunta.xlsx"/>
    <x v="57"/>
    <x v="813"/>
    <s v="Rakennusvalvonnasta voi hakea sähköisesti lupia asiointipalvelun kautta (Trimble eServices)."/>
    <s v="Rakennuslupa"/>
    <x v="0"/>
    <x v="6"/>
    <x v="0"/>
    <s v="Myös luonnollisille henkilöille"/>
    <s v="Määrät niin pieniä, ettei omia sovelluksia ole taloudellisesti järkevä toteuttaa."/>
    <s v="Maankäyttö- ja rakennuslaki (132/1999)"/>
    <x v="1"/>
    <x v="2"/>
    <x v="4"/>
    <s v="Ympäristöministeriö"/>
  </r>
  <r>
    <s v="Palvelut"/>
    <s v="Plupaus_2021_Lieksan kaupunki.xlsx"/>
    <x v="44"/>
    <x v="814"/>
    <m/>
    <s v="Rakennuslupa"/>
    <x v="0"/>
    <x v="1"/>
    <x v="1"/>
    <s v="Myös luonnollisille henkilöille"/>
    <m/>
    <s v="Maankäyttö- ja rakennuslaki (132/1999)"/>
    <x v="1"/>
    <x v="24"/>
    <x v="4"/>
    <s v="Ympäristöministeriö"/>
  </r>
  <r>
    <s v="Palvelut"/>
    <s v="Plupaus_Mikkeli_2020.xlsx"/>
    <x v="13"/>
    <x v="815"/>
    <s v="Käsitellään lupapiste.fi -palvelun kautta, johon käyttäjä tunnistautuu sähköisesti. Kokonaan sähköinen palveluprosessi. Vastuualue: Rakennusvalvonta"/>
    <s v="Rakennuslupa"/>
    <x v="0"/>
    <x v="5"/>
    <x v="1"/>
    <m/>
    <m/>
    <s v="Maankäyttö- ja rakennuslaki (132/1999)"/>
    <x v="1"/>
    <x v="11"/>
    <x v="2"/>
    <s v="Ympäristöministeriö"/>
  </r>
  <r>
    <s v="Palvelut"/>
    <s v="Plupaus_Mäntt-Vilppula_2020.xlsx"/>
    <x v="58"/>
    <x v="816"/>
    <s v="Erilaisten rakennushankkeiden sähköinen vireille saattaminen."/>
    <s v="Rakennuslupa"/>
    <x v="0"/>
    <x v="5"/>
    <x v="1"/>
    <s v="Myös luonnollisille henkilöille"/>
    <m/>
    <s v="Maankäyttö- ja rakennuslaki (132/1999)"/>
    <x v="1"/>
    <x v="17"/>
    <x v="6"/>
    <s v="Ympäristöministeriö"/>
  </r>
  <r>
    <s v="Palvelut"/>
    <s v="Plupaus_Naantalinkaupunki_2020.xlsx"/>
    <x v="29"/>
    <x v="817"/>
    <s v="Rakentamiseen liittyvät luvat, käytössä lupapiste.fi"/>
    <s v="Rakennuslupa"/>
    <x v="0"/>
    <x v="5"/>
    <x v="1"/>
    <s v="Myös luonnollisille henkilöille"/>
    <m/>
    <s v="Maankäyttö- ja rakennuslaki (132/1999)"/>
    <x v="1"/>
    <x v="15"/>
    <x v="4"/>
    <s v="Ympäristöministeriö"/>
  </r>
  <r>
    <s v="Palvelut"/>
    <s v="Plupaus_2021_Oulun kaupunki.xlsx"/>
    <x v="14"/>
    <x v="809"/>
    <s v="Rakennusluvat myöntää rakennusvalvonta. Lupaa tarvitaan rakentamiseen, laajentamiseen, merkittäviin korjaustöihin ja käyttötarkoituksen muutokseen."/>
    <s v="Rakennuslupa"/>
    <x v="0"/>
    <x v="6"/>
    <x v="1"/>
    <m/>
    <s v="Vaaditaan valtakirja toisen asioinnin puolesta"/>
    <s v="Maankäyttö- ja rakennuslaki (132/1999)"/>
    <x v="1"/>
    <x v="7"/>
    <x v="1"/>
    <s v="Ympäristöministeriö"/>
  </r>
  <r>
    <s v="Palvelut"/>
    <s v="Plupaus_2021_Paimion kaupunkin vastaus.xlsx"/>
    <x v="59"/>
    <x v="818"/>
    <m/>
    <s v="Rakennuslupa"/>
    <x v="0"/>
    <x v="1"/>
    <x v="1"/>
    <s v="Myös luonnollisille henkilöille"/>
    <m/>
    <s v="Maankäyttö- ja rakennuslaki (132/1999)"/>
    <x v="1"/>
    <x v="15"/>
    <x v="4"/>
    <s v="Ympäristöministeriö"/>
  </r>
  <r>
    <s v="Palvelut"/>
    <s v="Plupaus_2021_Paltamon kunta.xlsx"/>
    <x v="52"/>
    <x v="809"/>
    <s v="Rakentamiseen liittyvien hakemusten lupakäsittely Lupapiste-palvelun kautta"/>
    <s v="Rakennuslupa"/>
    <x v="0"/>
    <x v="5"/>
    <x v="0"/>
    <s v="Myös luonnollisille henkilöille"/>
    <s v="resurssit"/>
    <s v="Maankäyttö- ja rakennuslaki (132/1999)"/>
    <x v="1"/>
    <x v="12"/>
    <x v="3"/>
    <s v="Ympäristöministeriö"/>
  </r>
  <r>
    <s v="Palvelut"/>
    <s v="Plupaus_2021_Pielaveden kunta.xlsx"/>
    <x v="46"/>
    <x v="809"/>
    <s v="Rakennusluvat myöntää rakennusvalvonta. Lupaa tarvitaan rakentamiseen, laajentamiseen, merkittäviin korjaustöihin ja käyttötarkoituksen muutokseen."/>
    <s v="Rakennuslupa"/>
    <x v="0"/>
    <x v="2"/>
    <x v="0"/>
    <s v="Myös luonnollisille henkilöille"/>
    <s v="Ohjelmistotoimittajasta johtuvat syyt"/>
    <s v="Maankäyttö- ja rakennuslaki (132/1999)"/>
    <x v="1"/>
    <x v="10"/>
    <x v="3"/>
    <s v="Ympäristöministeriö"/>
  </r>
  <r>
    <s v="Palvelut"/>
    <s v="PLupaus_Porvoonkaupunki_2021.xlsx"/>
    <x v="7"/>
    <x v="809"/>
    <s v="Rakennusluvat myöntää rakennusvalvonta. Lupaa tarvitaan rakentamiseen, laajentamiseen, merkittäviin korjaustöihin ja käyttötarkoituksen muutokseen."/>
    <s v="Rakennuslupa"/>
    <x v="0"/>
    <x v="5"/>
    <x v="1"/>
    <s v="Myös luonnollisille henkilöille"/>
    <m/>
    <s v="Maankäyttö- ja rakennuslaki (132/1999)"/>
    <x v="1"/>
    <x v="3"/>
    <x v="2"/>
    <s v="Ympäristöministeriö"/>
  </r>
  <r>
    <s v="Palvelut"/>
    <s v="PLupaus_Pyhäjärvi_2021.xlsx"/>
    <x v="15"/>
    <x v="809"/>
    <m/>
    <s v="Rakennuslupa"/>
    <x v="0"/>
    <x v="6"/>
    <x v="1"/>
    <s v="Myös luonnollisille henkilöille"/>
    <m/>
    <s v="Maankäyttö- ja rakennuslaki (132/1999)"/>
    <x v="1"/>
    <x v="7"/>
    <x v="3"/>
    <s v="Ympäristöministeriö"/>
  </r>
  <r>
    <s v="Palvelut"/>
    <s v="Plupaus_2021_Raaseporin kaupunki.xlsx"/>
    <x v="54"/>
    <x v="790"/>
    <s v="rakentamiseen liittyvä luvitus"/>
    <s v="Rakennuslupa"/>
    <x v="0"/>
    <x v="6"/>
    <x v="1"/>
    <s v="Myös luonnollisille henkilöille"/>
    <s v="tietokoneyhteyden/osaamisen puute, Lupapiste ohjelma"/>
    <s v="Maankäyttö- ja rakennuslaki (132/1999)"/>
    <x v="1"/>
    <x v="3"/>
    <x v="5"/>
    <s v="Ympäristöministeriö"/>
  </r>
  <r>
    <s v="Palvelut"/>
    <s v="palvelulupaus - elinkeinotoimintaa harjoittaville - VM - kysely.xlsx"/>
    <x v="30"/>
    <x v="790"/>
    <s v="Rakentamiseeen liittyvät luvat, käytössä lupapiste.fi"/>
    <s v="Rakennuslupa"/>
    <x v="0"/>
    <x v="5"/>
    <x v="1"/>
    <s v="Myös luonnollisille henkilöille"/>
    <m/>
    <s v="Maankäyttö- ja rakennuslaki (132/1999)"/>
    <x v="1"/>
    <x v="15"/>
    <x v="5"/>
    <s v="Ympäristöministeriö"/>
  </r>
  <r>
    <s v="Palvelut"/>
    <s v="RUOKAVIRASTO-#1460879-v1-Palvelulupaus_2021_Ruokavirasto.XLSX"/>
    <x v="33"/>
    <x v="819"/>
    <s v="Makerasta rahoitettujen menojen maksujen asiatarkastus ja hyväksyntä"/>
    <s v="Makeramaksut - Laskujen käsittely"/>
    <x v="6"/>
    <x v="0"/>
    <x v="0"/>
    <s v="Myös luonnollisille henkilöille"/>
    <m/>
    <m/>
    <x v="0"/>
    <x v="18"/>
    <x v="0"/>
    <s v=""/>
  </r>
  <r>
    <s v="Palvelut"/>
    <s v="Plupaus_2021_KEHA-keskus.xlsx"/>
    <x v="21"/>
    <x v="820"/>
    <s v="ELYn yritystukien maksatusten osalta tavoitetaso 1.1 saavutettu (Eura koskee vain ESR-hankkeita), Tuki2014). Starttirahan ja palkkatuen osalta maksatuksen 0,9 ja tavoite saavutettu 2022 alussa (TE-digi-hankkeen kautta). Kokonaisarvio 1.0. Asiakkaalle on jo sähköinen!"/>
    <s v="Maksatuspalvelut yrityksille"/>
    <x v="1"/>
    <x v="5"/>
    <x v="4"/>
    <s v="Vain elinkeinotoimintaa harjoittaville"/>
    <s v="YA -järjestelmän (KEHA yleinen avustusjärjestelmä) kehityksen riittämätön resursointi, TE-digi TEA osahankkeen toteutuksen suunnittelun ja rahoituksen haasteet. Synkronissa TE-digihankkeen kanssa joka osaltaan aiheuttaa viivästystä myös YA- hankkeelle"/>
    <m/>
    <x v="0"/>
    <x v="8"/>
    <x v="0"/>
    <s v=""/>
  </r>
  <r>
    <s v="Palvelut"/>
    <s v="Plupaus_2021_Kansaneläkelaitos.xlsx"/>
    <x v="4"/>
    <x v="821"/>
    <s v="Asiakas selvittää maksettuun maksuun liittyviä yksityiskohtia."/>
    <s v="Maksettua maksua koskevat selvittelyt"/>
    <x v="6"/>
    <x v="0"/>
    <x v="0"/>
    <s v="Myös luonnollisille henkilöille"/>
    <m/>
    <m/>
    <x v="0"/>
    <x v="4"/>
    <x v="0"/>
    <s v=""/>
  </r>
  <r>
    <s v="Palvelut"/>
    <s v="Plupaus_2021_Kansaneläkelaitos.xlsx"/>
    <x v="4"/>
    <x v="822"/>
    <s v="Pankit toimittavat maksuhäiriöilmoituksia ja maksuvaatimuksia sähköisesti."/>
    <s v="Maksuhäiriöilmoitusten ja maksuvaatimusten sähköinen vastaanottaminen pankeista"/>
    <x v="2"/>
    <x v="7"/>
    <x v="1"/>
    <s v="Vain elinkeinotoimintaa harjoittaville"/>
    <m/>
    <m/>
    <x v="0"/>
    <x v="4"/>
    <x v="0"/>
    <s v=""/>
  </r>
  <r>
    <s v="Palvelut"/>
    <s v="Palvelulupaus_2021_Verohallinto.xlsx"/>
    <x v="6"/>
    <x v="823"/>
    <s v="Yritys tai yhteisö voi tehdä maksujärjestelypyynnön OmaVerossa."/>
    <s v="Maksujärjestelypyyntö"/>
    <x v="1"/>
    <x v="1"/>
    <x v="1"/>
    <s v="Myös luonnollisille henkilöille"/>
    <m/>
    <m/>
    <x v="0"/>
    <x v="1"/>
    <x v="0"/>
    <s v=""/>
  </r>
  <r>
    <s v="Palvelut"/>
    <s v="Plupaus_2021_Tulli.xlsx"/>
    <x v="1"/>
    <x v="824"/>
    <s v="Yritys voi hakea kirjallisesti erityisistä syistä maksunlykkäystä maahantuonnin arvonlisäveron ja tullin maksamiseen sekä valmisteveron maksamiseen."/>
    <s v="Maksunlykkäyksen hakeminen"/>
    <x v="0"/>
    <x v="2"/>
    <x v="0"/>
    <s v="Myös luonnollisille henkilöille"/>
    <m/>
    <m/>
    <x v="0"/>
    <x v="1"/>
    <x v="0"/>
    <s v=""/>
  </r>
  <r>
    <s v="Palvelut"/>
    <s v="Plupaus_2021_Tulli.xlsx"/>
    <x v="1"/>
    <x v="825"/>
    <s v="Maksunlykkäysluvan edellytys on yleisvakuuslupa."/>
    <s v="Maksunlykkäyslupa"/>
    <x v="0"/>
    <x v="1"/>
    <x v="1"/>
    <s v="Vain elinkeinotoimintaa harjoittaville"/>
    <m/>
    <m/>
    <x v="0"/>
    <x v="1"/>
    <x v="0"/>
    <s v=""/>
  </r>
  <r>
    <s v="Palvelut"/>
    <s v="Plupaus_2021_Kansaneläkelaitos.xlsx"/>
    <x v="4"/>
    <x v="826"/>
    <s v="Palveluntuottaja laskuttaa Kelaa maksusitoumuksella tehdyistä ostoista."/>
    <s v="Maksusitoumusten laskutus"/>
    <x v="6"/>
    <x v="6"/>
    <x v="1"/>
    <s v="Vain elinkeinotoimintaa harjoittaville"/>
    <s v="Perustoimeentulotuen maksusitoumuslaskut palveluntarjoaja voi toimittaa nykyisin tavanomaisena verkkolaskuna paperilaskun sijaan verkkolaskutusstandardien mukaisesti. Maksusitoumusten laskujen toimittamista varten ei ole tarvetta rakentaa erillistä palvelua."/>
    <m/>
    <x v="0"/>
    <x v="4"/>
    <x v="0"/>
    <s v=""/>
  </r>
  <r>
    <s v="Palvelut"/>
    <s v="Traficom_Digipalvelulupaus_2021.XLSX"/>
    <x v="0"/>
    <x v="827"/>
    <s v="Maksutelevisiopalveluja tarjoavan Suomeen sijoittuneen palveluntarjoajan on ennen toiminnan aloittamista tehtävä sähköinen maksutelevisiopalveluilmoitus. Sähköisellä lomakkeella voi myös ilmoittaa aikaisemmassa ilmoituksessa annettuihin tietoihin vaikuttavista toiminnan muutoksista ja toiminnan lopettamisesta.Asiointipalvelun osalta ei ole kehittämistarvetta."/>
    <s v="Maksutelevisiopalveluilmoitus"/>
    <x v="1"/>
    <x v="2"/>
    <x v="1"/>
    <s v="Vain elinkeinotoimintaa harjoittaville"/>
    <m/>
    <m/>
    <x v="0"/>
    <x v="0"/>
    <x v="0"/>
    <s v=""/>
  </r>
  <r>
    <s v="Palvelut"/>
    <s v="Plupaus_2021_Kansaneläkelaitos.xlsx"/>
    <x v="4"/>
    <x v="828"/>
    <s v="Muiden kuin kuntien maksuvaatimukset Kelaan."/>
    <s v="Maksuvaatimukset"/>
    <x v="6"/>
    <x v="3"/>
    <x v="0"/>
    <s v="Vain elinkeinotoimintaa harjoittaville"/>
    <s v="Digitaalisen palvelun toteutus sovittava yhteistyökumppaneiden kanssa, koska edellyttää digitalisointia myös heillä."/>
    <m/>
    <x v="0"/>
    <x v="4"/>
    <x v="0"/>
    <s v=""/>
  </r>
  <r>
    <s v="Palvelut"/>
    <s v="Palvelulupaus_2021_Verohallinto.xlsx"/>
    <x v="6"/>
    <x v="829"/>
    <s v="OmaVerossa on nähtävillä verojenmaksuyhteystiedot: Verohallinnon tilinumerot ja viitenumerot. API rajapinnan kautta voi kysyä maksuviitteitä. Myös kiinteistönvälittäjä voi kysyä asiakkaan puolesta tämän viitenumeroa rajapinnan kautta."/>
    <s v="Maksuviitekysely"/>
    <x v="3"/>
    <x v="7"/>
    <x v="1"/>
    <s v="Myös luonnollisille henkilöille"/>
    <m/>
    <m/>
    <x v="0"/>
    <x v="1"/>
    <x v="0"/>
    <s v=""/>
  </r>
  <r>
    <s v="Palvelut"/>
    <s v="Plupaus_2021_Tukes.xlsx"/>
    <x v="10"/>
    <x v="830"/>
    <s v="Haetaan malminetsintälupaa, luvan siirtoa tai tehdään varausilmoitus"/>
    <s v="Malminetsintä-asiointi"/>
    <x v="0"/>
    <x v="2"/>
    <x v="11"/>
    <s v="Vain elinkeinotoimintaa harjoittaville"/>
    <s v="Henkilö- ja raharesurssit. Viraston päässä prosessien monimutkaisuus täytyy huomioida kehittämisessä."/>
    <m/>
    <x v="0"/>
    <x v="8"/>
    <x v="0"/>
    <s v=""/>
  </r>
  <r>
    <s v="Palvelut"/>
    <s v="Plupaus_2021_Tulli.xlsx"/>
    <x v="1"/>
    <x v="831"/>
    <s v="Tulli-ilmoitus voidaan tehdä kirjanpitomerkinnällä yrityksen omassa kirjanpidossa ja antaa myöhemmin täydentävä ilmoitus."/>
    <s v="Manner-Suomi-Ahvenanmaa -kaupan kotitullauslupa"/>
    <x v="0"/>
    <x v="2"/>
    <x v="1"/>
    <s v="Vain elinkeinotoimintaa harjoittaville"/>
    <s v="Lupatyypin jatko selviää vuoden 2021 aikana, ilmeisesti poistuu."/>
    <m/>
    <x v="0"/>
    <x v="1"/>
    <x v="0"/>
    <s v=""/>
  </r>
  <r>
    <s v="Palvelut"/>
    <s v="Plupaus_BusinessFinland_2021.xlsx"/>
    <x v="31"/>
    <x v="832"/>
    <s v="Maailman markkinamahdollisuuksien hakupalvelu yrityksille ja organisaatioille. Palvelu sisältää Team Finland globaalin verkoston tuottamia, konkreettisiä myynti mahdollisuuksia (sales opportunities), maaraportteja, sekä future watch -katsauksia."/>
    <s v="Marketopportunities"/>
    <x v="3"/>
    <x v="2"/>
    <x v="0"/>
    <s v="Vain elinkeinotoimintaa harjoittaville"/>
    <s v="Master tiedon hallinta, julkiset hankinnat"/>
    <m/>
    <x v="0"/>
    <x v="8"/>
    <x v="0"/>
    <s v=""/>
  </r>
  <r>
    <s v="Palvelut"/>
    <s v="Plupaus_2021_Tukes.xlsx"/>
    <x v="10"/>
    <x v="833"/>
    <m/>
    <s v="Markkinoille saatettujen BS-aineiden määrätietojen ilmoittaminen"/>
    <x v="1"/>
    <x v="5"/>
    <x v="1"/>
    <s v="Vain elinkeinotoimintaa harjoittaville"/>
    <m/>
    <m/>
    <x v="0"/>
    <x v="8"/>
    <x v="0"/>
    <s v=""/>
  </r>
  <r>
    <s v="Palvelut"/>
    <s v="Plupaus_2021_Tukes.xlsx"/>
    <x v="10"/>
    <x v="834"/>
    <m/>
    <s v="Markkinoille saatettujen KS-aineiden määrätietojen ilmoittaminen"/>
    <x v="1"/>
    <x v="5"/>
    <x v="1"/>
    <s v="Vain elinkeinotoimintaa harjoittaville"/>
    <m/>
    <m/>
    <x v="0"/>
    <x v="8"/>
    <x v="0"/>
    <s v=""/>
  </r>
  <r>
    <s v="Palvelut"/>
    <s v="Plupaus_2021_Ranuan kunta_V2.xlsx"/>
    <x v="49"/>
    <x v="809"/>
    <s v="Ohjeet, lomakkeet ja yhteystiedot"/>
    <s v="Rakennuslupa"/>
    <x v="0"/>
    <x v="5"/>
    <x v="1"/>
    <s v="Myös luonnollisille henkilöille"/>
    <m/>
    <s v="Maankäyttö- ja rakennuslaki (132/1999)"/>
    <x v="1"/>
    <x v="13"/>
    <x v="3"/>
    <s v="Ympäristöministeriö"/>
  </r>
  <r>
    <s v="Palvelut"/>
    <s v="Plupaus_Rautalampi_2020.xlsx"/>
    <x v="45"/>
    <x v="835"/>
    <s v="Toimenpiteet, jotka lain tai rakennusjärjestyksen mukaan vaativat kunnan rakennusvalvonnan myöntämän rakennusluvan."/>
    <s v="Rakennuslupa"/>
    <x v="0"/>
    <x v="0"/>
    <x v="2"/>
    <s v="Myös luonnollisille henkilöille"/>
    <m/>
    <s v="Maankäyttö- ja rakennuslaki (132/1999)"/>
    <x v="1"/>
    <x v="10"/>
    <x v="3"/>
    <s v="Ympäristöministeriö"/>
  </r>
  <r>
    <s v="Palvelut"/>
    <s v="Plupaus_2021_Ristijärven kunta.xlsx"/>
    <x v="16"/>
    <x v="836"/>
    <s v="Rakennulupasovellus; kansalainen voi hakea rakentamiseen liittyviä lupia"/>
    <s v="Rakennuslupa"/>
    <x v="0"/>
    <x v="5"/>
    <x v="13"/>
    <s v="Myös luonnollisille henkilöille"/>
    <m/>
    <s v="Maankäyttö- ja rakennuslaki (132/1999)"/>
    <x v="1"/>
    <x v="12"/>
    <x v="3"/>
    <s v="Ympäristöministeriö"/>
  </r>
  <r>
    <s v="Palvelut"/>
    <s v="Plupaus_THL_2021.xlsx"/>
    <x v="25"/>
    <x v="837"/>
    <s v="Terveyden ja hyvinvoinnin laitos (THL) tukee terveydenhuollon ammattihenkilöstön valmiuksia matkalle lähtijän neuvonnassa. Puhelinpalvelu on tarkoitettu vain terveydenhuollon ammattilaisille. THL ylläpitää laajaa sote -toimijoita tukevaa verkkosivustoa ja koulutustoimintaa. Sote-kentän toimijoilla tulee kuitenkin jatkossakin olla mahdollisuus myös puhelinkonsultaatioon."/>
    <s v="Matkailuterveys"/>
    <x v="5"/>
    <x v="2"/>
    <x v="0"/>
    <s v="Myös luonnollisille henkilöille"/>
    <s v="Palvelu on puhelinkonsultaatiota. On tarpeen kokeilla eri mahdollisuuksia sähköiseen asiointiin."/>
    <m/>
    <x v="0"/>
    <x v="9"/>
    <x v="0"/>
    <s v=""/>
  </r>
  <r>
    <s v="Palvelut"/>
    <s v="Plupaus_2021_Kansaneläkelaitos.xlsx"/>
    <x v="4"/>
    <x v="838"/>
    <s v="Matkalipunmyyjä laskuttaa Kelalta koulumatkatuet."/>
    <s v="Matkalipunmyyjille laskutuspalvelu koulumatkatuesta"/>
    <x v="6"/>
    <x v="6"/>
    <x v="0"/>
    <s v="Vain elinkeinotoimintaa harjoittaville"/>
    <s v="Tarve palvelulle voi muuttua/päättyä tulossa olevan lainmuutoksen (1.8.2023) myötä."/>
    <m/>
    <x v="0"/>
    <x v="4"/>
    <x v="0"/>
    <s v=""/>
  </r>
  <r>
    <s v="Palvelut"/>
    <s v="Plupaus_THL_2021.xlsx"/>
    <x v="25"/>
    <x v="839"/>
    <s v="Terveyden ja hyvinvoinnin laitoksen (THL) viestinnän päivystys palvelee toimittajia arkisin klo 9–16"/>
    <s v="Mediaviestintä"/>
    <x v="5"/>
    <x v="2"/>
    <x v="1"/>
    <s v="Myös luonnollisille henkilöille"/>
    <s v="Viestinnän mediapalvelussa ei käsitellä luottamuksellisia asioita. Kanavina toimivat puhelin ja sähköposti. On tarpeen kokeilla eri mahdollisuuksia sähköiseen asiointiin."/>
    <m/>
    <x v="0"/>
    <x v="9"/>
    <x v="0"/>
    <s v=""/>
  </r>
  <r>
    <s v="Palvelut"/>
    <s v="Plupaus_2021_Rovaniemi (1).xlsx"/>
    <x v="17"/>
    <x v="814"/>
    <s v="Rakennuslupa, toimenpidelupa, purkamislupa, maisematyölupa, tietyt poikkeamisluvat sekä ilmoitukset ovat Trimble Locus järjestelmässä."/>
    <s v="Rakennuslupa"/>
    <x v="0"/>
    <x v="5"/>
    <x v="1"/>
    <s v="Myös luonnollisille henkilöille"/>
    <s v="Asiakkaan pitää lisäksi tuoda pääpiirustukset ja LVI-piirustukset paperisena koska ei vielä sähköinen arkistointi käytössä. Sähköinen leimaus ja sähköinen allekirjoitus ei vielä käytössä (rakennusluvat)."/>
    <s v="Maankäyttö- ja rakennuslaki (132/1999)"/>
    <x v="1"/>
    <x v="13"/>
    <x v="2"/>
    <s v="Ympäristöministeriö"/>
  </r>
  <r>
    <s v="Palvelut"/>
    <s v="PLupaus_Ruokolahden kunta_2021.xlsx"/>
    <x v="53"/>
    <x v="790"/>
    <s v="Lupapiste.fi"/>
    <s v="Rakennuslupa"/>
    <x v="0"/>
    <x v="5"/>
    <x v="1"/>
    <s v="Myös luonnollisille henkilöille"/>
    <m/>
    <s v="Maankäyttö- ja rakennuslaki (132/1999)"/>
    <x v="1"/>
    <x v="26"/>
    <x v="3"/>
    <s v="Ympäristöministeriö"/>
  </r>
  <r>
    <s v="Palvelut"/>
    <s v="Plupaus_Tampereen_kaupunki_2020.xlsx"/>
    <x v="50"/>
    <x v="840"/>
    <s v="Rakennuslupa, purkamislupa ja maisematyölupa"/>
    <s v="Rakennuslupa"/>
    <x v="0"/>
    <x v="5"/>
    <x v="8"/>
    <s v="Myös luonnollisille henkilöille"/>
    <s v="Taustaprosessit ja -teknologia"/>
    <s v="Maankäyttö- ja rakennuslaki (132/1999)"/>
    <x v="1"/>
    <x v="17"/>
    <x v="1"/>
    <s v="Ympäristöministeriö"/>
  </r>
  <r>
    <s v="Palvelut"/>
    <s v="Plupaus_Teuvan kunta_2020.xlsx"/>
    <x v="18"/>
    <x v="841"/>
    <s v="Voi hakea rakennus- tai toimenpidelupaa"/>
    <s v="Rakennuslupa"/>
    <x v="0"/>
    <x v="0"/>
    <x v="0"/>
    <s v="Myös luonnollisille henkilöille"/>
    <m/>
    <s v="Maankäyttö- ja rakennuslaki (132/1999)"/>
    <x v="2"/>
    <x v="14"/>
    <x v="3"/>
    <s v="Ympäristöministeriö"/>
  </r>
  <r>
    <s v="Palvelut"/>
    <s v="Plupaus_2021_Turun kaupunki.xlsx"/>
    <x v="19"/>
    <x v="809"/>
    <s v="Rakennusluvat myöntää rakennusvalvonta. Lupaa tarvitaan rakentamiseen, laajentamiseen, merkittäviin korjaustöihin ja käyttötarkoituksen muutokseen."/>
    <s v="Rakennuslupa"/>
    <x v="0"/>
    <x v="5"/>
    <x v="1"/>
    <s v="Myös luonnollisille henkilöille"/>
    <m/>
    <s v="Maankäyttö- ja rakennuslaki (132/1999)"/>
    <x v="1"/>
    <x v="15"/>
    <x v="1"/>
    <s v="Ympäristöministeriö"/>
  </r>
  <r>
    <s v="Palvelut"/>
    <s v="Plupaus_2021_Utajärven kunta.xlsx"/>
    <x v="51"/>
    <x v="809"/>
    <s v="Kaikki rakentaminen on luvanvaraista. Rakentamiseen tarvitaan joko rakennus-, toimenpide- tai ilmoituslupa."/>
    <s v="Rakennuslupa"/>
    <x v="0"/>
    <x v="5"/>
    <x v="1"/>
    <s v="Myös luonnollisille henkilöille"/>
    <m/>
    <s v="Maankäyttö- ja rakennuslaki (132/1999)"/>
    <x v="1"/>
    <x v="7"/>
    <x v="3"/>
    <s v="Ympäristöministeriö"/>
  </r>
  <r>
    <s v="Palvelut"/>
    <s v="PLupaus_Vaasa_2021.xlsx"/>
    <x v="8"/>
    <x v="809"/>
    <s v="Rakennuslupaa voi hakea sähköisessä palvelussa, epermit"/>
    <s v="Rakennuslupa"/>
    <x v="0"/>
    <x v="5"/>
    <x v="1"/>
    <s v="Myös luonnollisille henkilöille"/>
    <m/>
    <s v="Maankäyttö- ja rakennuslaki (132/1999)"/>
    <x v="1"/>
    <x v="6"/>
    <x v="2"/>
    <s v="Ympäristöministeriö"/>
  </r>
  <r>
    <s v="Palvelut"/>
    <s v="Vihdin kunnan YritysDigi VM palvelulupaus 2021.xlsx"/>
    <x v="60"/>
    <x v="842"/>
    <s v="Rakennuslupien myöntäminen"/>
    <s v="Rakennuslupa"/>
    <x v="0"/>
    <x v="5"/>
    <x v="1"/>
    <s v="Myös luonnollisille henkilöille"/>
    <m/>
    <s v="Maankäyttö- ja rakennuslaki (132/1999)"/>
    <x v="1"/>
    <x v="3"/>
    <x v="5"/>
    <s v="Ympäristöministeriö"/>
  </r>
  <r>
    <s v="Palvelut"/>
    <s v="Plupaus_2021_Ylöjärven kaupunki.xlsx"/>
    <x v="22"/>
    <x v="809"/>
    <s v="Rakennuslupa hakemuksineen hoidetaan kokonaisuudessaan Lupapiste -palvelussa&quot;&quot;"/>
    <s v="Rakennuslupa"/>
    <x v="0"/>
    <x v="7"/>
    <x v="1"/>
    <s v="Myös luonnollisille henkilöille"/>
    <m/>
    <s v="Maankäyttö- ja rakennuslaki (132/1999)"/>
    <x v="1"/>
    <x v="17"/>
    <x v="5"/>
    <s v="Ympäristöministeriö"/>
  </r>
  <r>
    <s v="Palvelut"/>
    <s v="PLupaus_Helsinginkaupunki_2021.xlsx"/>
    <x v="3"/>
    <x v="843"/>
    <s v="Kiinteistön omistaja tai haltija voi hakea suunnittelutarveratkaisua"/>
    <s v="Rakennuslupa suunnittelutarveratkaisualueelle"/>
    <x v="0"/>
    <x v="2"/>
    <x v="1"/>
    <s v="Myös luonnollisille henkilöille"/>
    <m/>
    <s v="Maankäyttö- ja rakennuslaki (132/1999)"/>
    <x v="1"/>
    <x v="3"/>
    <x v="1"/>
    <s v="Ympäristöministeriö"/>
  </r>
  <r>
    <s v="Palvelut"/>
    <s v="PLupaus_Jämsä_2021.xlsx"/>
    <x v="36"/>
    <x v="844"/>
    <s v="Asiakas hakee lupaa lupapiste.fi palvelun kautta"/>
    <s v="Rakennuslupa suunnittelutarveratkaisualueelle"/>
    <x v="0"/>
    <x v="6"/>
    <x v="0"/>
    <s v="Myös luonnollisille henkilöille"/>
    <m/>
    <s v="Maankäyttö- ja rakennuslaki (132/1999)"/>
    <x v="1"/>
    <x v="2"/>
    <x v="5"/>
    <s v="Ympäristöministeriö"/>
  </r>
  <r>
    <s v="Palvelut"/>
    <s v="Traficom_Digipalvelulupaus_2021.XLSX"/>
    <x v="0"/>
    <x v="845"/>
    <s v="Kauppamerenkulkuun Suomen vesialueella ei saa käyttää muita kuin suomalaisia aluksia, ellei kysymyksessä ole ulkomaanliikenne. Traficom antaa tietyin ehdoin luvan kauppamerenkulun harjoittamiseen ulkomaisella aluksella, meriliikenteen kabotaasi, jos tarkoitukseen ei ole kohtuudella saatavilla Suomen tai muun Euroopan unionin jäsenvaltion lipun alla purjehtivaa alusta."/>
    <s v="Merenkulun kabotaasiluvan hakeminen"/>
    <x v="0"/>
    <x v="0"/>
    <x v="0"/>
    <s v="Vain elinkeinotoimintaa harjoittaville"/>
    <s v="Yleinen taloudellinen tilanne"/>
    <m/>
    <x v="0"/>
    <x v="0"/>
    <x v="0"/>
    <s v=""/>
  </r>
  <r>
    <s v="Palvelut"/>
    <s v="Traficom_Digipalvelulupaus_2021.XLSX"/>
    <x v="0"/>
    <x v="846"/>
    <s v="Navigoinnin turvallisuuden kannalta tärkeiden merenkulun loistotietojen hakupalvelu."/>
    <s v="Merenkulun loistot"/>
    <x v="3"/>
    <x v="6"/>
    <x v="0"/>
    <s v="Myös luonnollisille henkilöille"/>
    <s v="Yleinen taloudellinen tilanne"/>
    <m/>
    <x v="0"/>
    <x v="0"/>
    <x v="0"/>
    <s v=""/>
  </r>
  <r>
    <s v="Palvelut"/>
    <s v="Traficom_Digipalvelulupaus_2021.XLSX"/>
    <x v="0"/>
    <x v="847"/>
    <m/>
    <s v="Merenkulun onnettomuuksista ja vaaratilanteista ilmoittaminen"/>
    <x v="1"/>
    <x v="2"/>
    <x v="0"/>
    <s v="Myös luonnollisille henkilöille"/>
    <s v="Yleinen taloudellinen tilanne"/>
    <m/>
    <x v="0"/>
    <x v="0"/>
    <x v="0"/>
    <s v=""/>
  </r>
  <r>
    <s v="Palvelut"/>
    <s v="Traficom_Digipalvelulupaus_2021.XLSX"/>
    <x v="0"/>
    <x v="848"/>
    <s v="Laivanisäntänä toimittaa aluskohtaiset meripalvelutiedot Suomen lipun alla olevien alusten osalta."/>
    <s v="Meripalvelun ilmoittaminen"/>
    <x v="1"/>
    <x v="5"/>
    <x v="1"/>
    <s v="Myös luonnollisille henkilöille"/>
    <m/>
    <m/>
    <x v="0"/>
    <x v="0"/>
    <x v="0"/>
    <s v=""/>
  </r>
  <r>
    <s v="Palvelut"/>
    <s v="Traficom_Digipalvelulupaus_2021.XLSX"/>
    <x v="0"/>
    <x v="849"/>
    <s v="Pyynnöstä Traficom toimittaa otteen. Meripalveluotteen saa sähköisesti ilman leimaa ja allekirjoitusta."/>
    <s v="Meripalveluotteen tilaus"/>
    <x v="3"/>
    <x v="0"/>
    <x v="0"/>
    <s v="Myös luonnollisille henkilöille"/>
    <s v="Yleinen taloudellinen tilanne"/>
    <m/>
    <x v="0"/>
    <x v="0"/>
    <x v="0"/>
    <s v=""/>
  </r>
  <r>
    <s v="Palvelut"/>
    <s v="RUOKAVIRASTO-#1460879-v1-Palvelulupaus_2021_Ruokavirasto.XLSX"/>
    <x v="33"/>
    <x v="850"/>
    <s v="Hakemus metsänviljelyaineistotoiminnan aloittamiseksi"/>
    <s v="Metsänviljelyaineisto  - toiminnan aloittaminen"/>
    <x v="1"/>
    <x v="5"/>
    <x v="1"/>
    <s v="Vain elinkeinotoimintaa harjoittaville"/>
    <m/>
    <s v=""/>
    <x v="0"/>
    <x v="18"/>
    <x v="0"/>
    <s v=""/>
  </r>
  <r>
    <s v="Palvelut"/>
    <s v="RUOKAVIRASTO-#1460879-v1-Palvelulupaus_2021_Ruokavirasto.XLSX"/>
    <x v="33"/>
    <x v="851"/>
    <s v="Toiminnan aikaisten lakisääteiset ilmoitukset ja hakemukset"/>
    <s v="Metsänviljelyaineisto  - toiminnan harjoittaminen"/>
    <x v="1"/>
    <x v="5"/>
    <x v="1"/>
    <s v="Vain elinkeinotoimintaa harjoittaville"/>
    <m/>
    <s v=""/>
    <x v="0"/>
    <x v="18"/>
    <x v="0"/>
    <s v=""/>
  </r>
  <r>
    <s v="Palvelut"/>
    <s v="RUOKAVIRASTO-#1460879-v1-Palvelulupaus_2021_Ruokavirasto.XLSX"/>
    <x v="33"/>
    <x v="852"/>
    <s v="Ilmoitus metsänviljelyaineistotoiminnan lopettamisesta"/>
    <s v="Metsänviljelyaineisto  - toiminnan lopettaminen"/>
    <x v="1"/>
    <x v="5"/>
    <x v="1"/>
    <s v="Vain elinkeinotoimintaa harjoittaville"/>
    <m/>
    <s v=""/>
    <x v="0"/>
    <x v="18"/>
    <x v="0"/>
    <s v=""/>
  </r>
  <r>
    <s v="Palvelut"/>
    <s v="Plupaus_Kankaanpään kaupunki_2020.xlsx"/>
    <x v="34"/>
    <x v="853"/>
    <s v="Lupa joka mahdollistaa rakennusluvan hakemisen suunnittelutarvealueella"/>
    <s v="Rakennuslupa suunnittelutarveratkaisualueelle"/>
    <x v="0"/>
    <x v="0"/>
    <x v="2"/>
    <s v="Myös luonnollisille henkilöille"/>
    <m/>
    <s v="Maankäyttö- ja rakennuslaki (132/1999)"/>
    <x v="1"/>
    <x v="16"/>
    <x v="4"/>
    <s v="Ympäristöministeriö"/>
  </r>
  <r>
    <s v="Palvelut"/>
    <s v="RUOKAVIRASTO-#1460879-v1-Palvelulupaus_2021_Ruokavirasto.XLSX"/>
    <x v="33"/>
    <x v="854"/>
    <s v="Metsälain mukaisten käsittelykieltojen, velvoittavien - ja teettämisuhan asettamis- sekä teettämispäätösten tekeminen, teettämisen ennakkovarojen myöntäminen ja perintä"/>
    <s v="Metsätalouden jatkotoimenpiteet"/>
    <x v="1"/>
    <x v="3"/>
    <x v="0"/>
    <s v="Myös luonnollisille henkilöille"/>
    <m/>
    <m/>
    <x v="0"/>
    <x v="18"/>
    <x v="0"/>
    <s v=""/>
  </r>
  <r>
    <s v="Palvelut"/>
    <s v="Traficom_Digipalvelulupaus_2021.XLSX"/>
    <x v="0"/>
    <x v="855"/>
    <s v="Miehittämättömän ilma-alusjärjestelmän käyttäjän tulee rekisteröityä (vaatimus ei vielä sovellettava)"/>
    <s v="Miehittämättömän ilma-alusjärjestelmän (UAS) käyttäjien rekisteröinti"/>
    <x v="0"/>
    <x v="4"/>
    <x v="1"/>
    <s v="Myös luonnollisille henkilöille"/>
    <m/>
    <m/>
    <x v="0"/>
    <x v="0"/>
    <x v="0"/>
    <s v=""/>
  </r>
  <r>
    <s v="Palvelut"/>
    <s v="Traficom_Digipalvelulupaus_2021.XLSX"/>
    <x v="0"/>
    <x v="856"/>
    <s v="Miehittämättömän ilmailun ilmoituksenvaraisen toimijan tulee tehdä ilmoitus vakioskenaarion mukaisesta toiminnasta"/>
    <s v="Miehittämättömän ilma-alusjärjestelmän ilmoituksenvarainen toiminta"/>
    <x v="1"/>
    <x v="0"/>
    <x v="0"/>
    <s v="Myös luonnollisille henkilöille"/>
    <s v="Yleinen taloudellinen tilanne"/>
    <m/>
    <x v="0"/>
    <x v="0"/>
    <x v="0"/>
    <s v=""/>
  </r>
  <r>
    <s v="Palvelut"/>
    <s v="Traficom_Digipalvelulupaus_2021.XLSX"/>
    <x v="0"/>
    <x v="857"/>
    <s v="Miehittämättömän ilmailun luvanvaraista toimintaa suorittavan toimijan tulee hakea lupa toimintaan tai Kevyen miehittämättömän ilma-alusjärjestelmän käyttäjän hyväksyntätodistusta"/>
    <s v="Miehittämättömän ilma-alusjärjestelmän luvanvarainen toiminta"/>
    <x v="0"/>
    <x v="0"/>
    <x v="0"/>
    <s v="Myös luonnollisille henkilöille"/>
    <s v="Yleinen taloudellinen tilanne"/>
    <m/>
    <x v="0"/>
    <x v="0"/>
    <x v="0"/>
    <s v=""/>
  </r>
  <r>
    <s v="Palvelut"/>
    <s v="Plupaus_Säteilyturvakeskus_2021_xlsx.XLSX"/>
    <x v="23"/>
    <x v="858"/>
    <s v="Säteilyturvakeskus tarjoaa yrityksille ja yksityisille kansalaisille erilaisia säteilyyn liittyviä liiketaloudellisia mittaus- ja asiantuntijapalveluita, mikäli ne tukevat STUKin toiminta-ajatusta säteilyn vahingollisten vaikutusten estämisestä ja rajoittamisesta."/>
    <s v="Mittauspalvelun, kalibrointipalvelun tai ohjelmiston tilaus"/>
    <x v="4"/>
    <x v="0"/>
    <x v="0"/>
    <s v="Vain elinkeinotoimintaa harjoittaville"/>
    <s v="Palvelu sisältää myös mitattavan laitteen/näytteen toimittamisen ja tästä syystä asiointikanavan digitalisointi ei hyödytä asiakasta"/>
    <m/>
    <x v="0"/>
    <x v="9"/>
    <x v="0"/>
    <s v=""/>
  </r>
  <r>
    <s v="Palvelut"/>
    <s v="Plupaus_Kuopio_2021.xlsx"/>
    <x v="12"/>
    <x v="859"/>
    <s v="Rakennusluvan hakeminen voi tietyissä tilanteissa edellyttää suunnittelutarveratkaisua tai poikkeamispäätöstä."/>
    <s v="Rakennuslupa suunnittelutarveratkaisualueelle"/>
    <x v="0"/>
    <x v="2"/>
    <x v="5"/>
    <s v="Myös luonnollisille henkilöille"/>
    <m/>
    <s v="Maankäyttö- ja rakennuslaki (132/1999)"/>
    <x v="1"/>
    <x v="10"/>
    <x v="1"/>
    <s v="Ympäristöministeriö"/>
  </r>
  <r>
    <s v="Palvelut"/>
    <s v="PLupaus_Pyhäjärvi_2021.xlsx"/>
    <x v="15"/>
    <x v="860"/>
    <m/>
    <s v="Rakennuslupa suunnittelutarveratkaisualueelle"/>
    <x v="0"/>
    <x v="0"/>
    <x v="5"/>
    <s v="Myös luonnollisille henkilöille"/>
    <m/>
    <s v="Maankäyttö- ja rakennuslaki (132/1999)"/>
    <x v="1"/>
    <x v="7"/>
    <x v="3"/>
    <s v="Ympäristöministeriö"/>
  </r>
  <r>
    <s v="Palvelut"/>
    <s v="Plupaus_2021_Ranuan kunta_V2.xlsx"/>
    <x v="49"/>
    <x v="861"/>
    <s v="Ohjeet, lomakkeet ja yhteystiedot"/>
    <s v="Rakennuslupa suunnittelutarveratkaisualueelle"/>
    <x v="0"/>
    <x v="5"/>
    <x v="1"/>
    <s v="Myös luonnollisille henkilöille"/>
    <m/>
    <s v="Maankäyttö- ja rakennuslaki (132/1999)"/>
    <x v="1"/>
    <x v="13"/>
    <x v="3"/>
    <s v="Ympäristöministeriö"/>
  </r>
  <r>
    <s v="Palvelut"/>
    <s v="RUOKAVIRASTO-#1460879-v1-Palvelulupaus_2021_Ruokavirasto.XLSX"/>
    <x v="33"/>
    <x v="862"/>
    <s v="Toimijaryhmä (useampi kuin yksi) voi hakea rekisteröintiä EU-komission laatimalla lomakkeella nimisuojatuotteelleen. Nykyinen toteutustaso riittävä."/>
    <s v="Muu elintarvikealan palvelu"/>
    <x v="0"/>
    <x v="2"/>
    <x v="1"/>
    <s v="Vain elinkeinotoimintaa harjoittaville"/>
    <m/>
    <s v=""/>
    <x v="0"/>
    <x v="18"/>
    <x v="0"/>
    <s v=""/>
  </r>
  <r>
    <s v="Palvelut"/>
    <s v="RUOKAVIRASTO-#1460879-v1-Palvelulupaus_2021_Ruokavirasto.XLSX"/>
    <x v="33"/>
    <x v="863"/>
    <s v="Toimija voi hakea tukea keinosiemennys- ja mehiläistenhoitoalojen ylläpitämiseksi ja kehittämiseksi. Toisaalta palvelun kautta  yritykset, jotka tarjoavat nauta-, lammas- ja vuohieläinten tunnistimia, voivat hakea hyväksyntää tunnistimille."/>
    <s v="Muu eläimiin liittyvä palvelu"/>
    <x v="0"/>
    <x v="0"/>
    <x v="0"/>
    <s v="Vain elinkeinotoimintaa harjoittaville"/>
    <s v="Raha- ja toteuttajaresurssien puute."/>
    <s v=""/>
    <x v="0"/>
    <x v="18"/>
    <x v="0"/>
    <s v=""/>
  </r>
  <r>
    <s v="Palvelut"/>
    <s v="Plupaus_2021_Ristijärven kunta.xlsx"/>
    <x v="16"/>
    <x v="843"/>
    <m/>
    <s v="Rakennuslupa suunnittelutarveratkaisualueelle"/>
    <x v="0"/>
    <x v="3"/>
    <x v="8"/>
    <s v="Myös luonnollisille henkilöille"/>
    <m/>
    <s v="Maankäyttö- ja rakennuslaki (132/1999)"/>
    <x v="1"/>
    <x v="12"/>
    <x v="3"/>
    <s v="Ympäristöministeriö"/>
  </r>
  <r>
    <s v="Palvelut"/>
    <s v="Traficom_Digipalvelulupaus_2021.XLSX"/>
    <x v="0"/>
    <x v="864"/>
    <s v="Laivanisäntä hakee Traficomilta tai suoraan nimetyltä aluksenmittaajalta aluksenmittausta. Nimettyjen aluksenmittaajien yhteystiedot ovat Traficomin nettisivuilla."/>
    <s v="Muu palvelu"/>
    <x v="4"/>
    <x v="3"/>
    <x v="0"/>
    <s v="Myös luonnollisille henkilöille"/>
    <s v="Yleinen taloudellinen tilanne"/>
    <m/>
    <x v="0"/>
    <x v="0"/>
    <x v="0"/>
    <s v=""/>
  </r>
  <r>
    <s v="Palvelut"/>
    <s v="Traficom_Digipalvelulupaus_2021.XLSX"/>
    <x v="0"/>
    <x v="865"/>
    <s v="Traficom myöntää luvan toistaiseksi voimassa olevana"/>
    <s v="Muun liikenneturvallisuusalan toimijan hyväksyntä"/>
    <x v="0"/>
    <x v="2"/>
    <x v="0"/>
    <s v="Myös luonnollisille henkilöille"/>
    <s v="Yleinen taloudellinen tilanne"/>
    <m/>
    <x v="0"/>
    <x v="0"/>
    <x v="0"/>
    <s v=""/>
  </r>
  <r>
    <s v="Palvelut"/>
    <s v="RUOKAVIRASTO-#1460879-v1-Palvelulupaus_2021_Ruokavirasto.XLSX"/>
    <x v="33"/>
    <x v="866"/>
    <s v="Eläinten pitäjä voi mm. tehdä kantelun eläinlääkärin toiminnasta. Palvelun nykyinen toteutustaso on riittävä."/>
    <s v="Muut eläinten pitämiseen liittyvät palvelut"/>
    <x v="0"/>
    <x v="2"/>
    <x v="1"/>
    <s v="Myös luonnollisille henkilöille"/>
    <m/>
    <s v=""/>
    <x v="0"/>
    <x v="18"/>
    <x v="0"/>
    <s v=""/>
  </r>
  <r>
    <s v="Palvelut"/>
    <s v="RUOKAVIRASTO-#1460879-v1-Palvelulupaus_2021_Ruokavirasto.XLSX"/>
    <x v="33"/>
    <x v="867"/>
    <s v="Lomakkeella tehtävä hakemus lannoitevalmisteelle, jolla ei ole aiemmin ollut tyyppinimeä. Vuosittain tulevien pyyntöjen määrä on niin vähäinen, että nykyinen toteutustaso on riittävä (kustannus-hyöty-näkökulmasta ei kannattavaa sähköistää)."/>
    <s v="Muut lannoitevalmistepalvelut  - Tyyppinimen hakeminen kansalliseen tyyppinimiluetteloon"/>
    <x v="0"/>
    <x v="2"/>
    <x v="1"/>
    <s v="Vain elinkeinotoimintaa harjoittaville"/>
    <m/>
    <s v=""/>
    <x v="0"/>
    <x v="18"/>
    <x v="0"/>
    <s v=""/>
  </r>
  <r>
    <s v="Palvelut"/>
    <s v="Traficom_Digipalvelulupaus_2021.XLSX"/>
    <x v="0"/>
    <x v="868"/>
    <s v="Palvelussa voit muuttaa jo omistuksessasi olevan ajoneuvon omistaja- ja haltijatietoja. Jos olet myynyt ajoneuvon, tee luovutusilmoitus."/>
    <s v="Muuta ajoneuvosi omistaja- tai haltijatietoja"/>
    <x v="1"/>
    <x v="5"/>
    <x v="1"/>
    <s v="Myös luonnollisille henkilöille"/>
    <m/>
    <m/>
    <x v="0"/>
    <x v="0"/>
    <x v="0"/>
    <s v=""/>
  </r>
  <r>
    <s v="Palvelut"/>
    <s v="Traficom_Digipalvelulupaus_2021.XLSX"/>
    <x v="0"/>
    <x v="869"/>
    <s v="Ajoneuvovero on mahdollista maksaa yhden sijasta myös kahdessa tai neljässä erässä"/>
    <s v="Muuta ajoneuvoveron maksuerää"/>
    <x v="1"/>
    <x v="5"/>
    <x v="1"/>
    <s v="Myös luonnollisille henkilöille"/>
    <m/>
    <m/>
    <x v="0"/>
    <x v="0"/>
    <x v="0"/>
    <s v=""/>
  </r>
  <r>
    <s v="Palvelut"/>
    <s v="Palvelulupaus_2021_Verohallinto.xlsx"/>
    <x v="6"/>
    <x v="870"/>
    <s v="Voit hakea muutosta eri verolajien verotukseen, ennakkoratkaisuihin ja muihin päätöksiin OmaVerossa."/>
    <s v="Muutoksenhaku"/>
    <x v="1"/>
    <x v="1"/>
    <x v="1"/>
    <s v="Myös luonnollisille henkilöille"/>
    <m/>
    <m/>
    <x v="0"/>
    <x v="1"/>
    <x v="0"/>
    <s v=""/>
  </r>
  <r>
    <s v="Palvelut"/>
    <s v="Plupaus_2021_Kansaneläkelaitos.xlsx"/>
    <x v="4"/>
    <x v="871"/>
    <s v="Työnantaja hakee muutosta päivärahaetuuksista ja työterveyshuollon kustannusten korvauksista annetuista päätöksistä."/>
    <s v="Muutoksenhaku työnantajille annettavista etuuspäätöksistä"/>
    <x v="6"/>
    <x v="3"/>
    <x v="5"/>
    <s v="Vain elinkeinotoimintaa harjoittaville"/>
    <m/>
    <m/>
    <x v="0"/>
    <x v="4"/>
    <x v="0"/>
    <s v=""/>
  </r>
  <r>
    <s v="Palvelut"/>
    <s v="PIR TET Vastaus YritysDigi.xlsx"/>
    <x v="61"/>
    <x v="872"/>
    <s v="Henkilöstön sopeuttamiseen liittyviä yhteistoimintaneuvotteluja käyvä yritys ilmoittaa neuvottelujen alkamisesta te-toimistoon (Laki yhteistoiminnasta yrityksessä). Lakisääteisen ilmoituksen lisäksi tarjotaan työnantajalle neuvontaa yhteistoimintamenettelyssä sekä julkisista palveluista lomautetuille ja irtisanotuille. Jos irtisanottuja on 10 tai enemmän, työnantaja ilmoittaa irtisanotuista tiedot TEM722-lomakkeella. Yt-neuvottelutiedon ja TEM722-lomakkeen voi toimittaa Suomi.fi-tunnuksilla TE-palvelun työnantajan oma asiointi -järjestelmään. Muutosturvabotti TE-palvelut.fi -sivuilla neuvoo myös työantaja-asiakasta."/>
    <s v="Muutosturva"/>
    <x v="5"/>
    <x v="2"/>
    <x v="1"/>
    <s v="Vain elinkeinotoimintaa harjoittaville"/>
    <m/>
    <m/>
    <x v="0"/>
    <x v="8"/>
    <x v="0"/>
    <s v=""/>
  </r>
  <r>
    <s v="Palvelut"/>
    <s v="Plupaus_THL_2021.xlsx"/>
    <x v="25"/>
    <x v="873"/>
    <s v="Tukee kliinisen mikrobiologian laboratorioita mykobakteerien laji- ja lääkeherkkyysmääritysten diagnostiikassa. Tarjolla yhteydenottomahdollisuus asiakkaille."/>
    <s v="Mykobakteerien laboratoriotutkimukset"/>
    <x v="4"/>
    <x v="0"/>
    <x v="5"/>
    <m/>
    <s v="Toiminnalliset syyt. Asiointipalvelua ei voida kokonaisuudessaan digitalisoida fyysisistä näytteistä johtuen"/>
    <m/>
    <x v="0"/>
    <x v="9"/>
    <x v="0"/>
    <s v=""/>
  </r>
  <r>
    <s v="Palvelut"/>
    <s v="Plupaus_2021_Rovaniemi (1).xlsx"/>
    <x v="17"/>
    <x v="874"/>
    <s v="Hakemuksen voi toimittaa sähköisen lupapalvelun kautta (+ paperisena). Suurin osa haetaan jo sähköisesti (käyttäjätunnus + salasana). Päätös menee lupapalvelun + mutta usein myös paperina. Digilomakkeen käyttöasteen nostaminen tavoite."/>
    <s v="Rakennuslupa suunnittelutarveratkaisualueelle"/>
    <x v="0"/>
    <x v="6"/>
    <x v="1"/>
    <s v="Myös luonnollisille henkilöille"/>
    <s v="Vahva tunnistautuminen puuttuu"/>
    <s v="Maankäyttö- ja rakennuslaki (132/1999)"/>
    <x v="1"/>
    <x v="13"/>
    <x v="2"/>
    <s v="Ympäristöministeriö"/>
  </r>
  <r>
    <s v="Palvelut"/>
    <s v="PLupaus_Ruokolahden kunta_2021.xlsx"/>
    <x v="53"/>
    <x v="861"/>
    <s v="Lupapiste.fi"/>
    <s v="Rakennuslupa suunnittelutarveratkaisualueelle"/>
    <x v="0"/>
    <x v="5"/>
    <x v="1"/>
    <s v="Myös luonnollisille henkilöille"/>
    <m/>
    <s v="Maankäyttö- ja rakennuslaki (132/1999)"/>
    <x v="1"/>
    <x v="26"/>
    <x v="3"/>
    <s v="Ympäristöministeriö"/>
  </r>
  <r>
    <s v="Palvelut"/>
    <s v="Plupaus_2021_Utajärven kunta.xlsx"/>
    <x v="51"/>
    <x v="859"/>
    <s v="Suunnittelutarveratkaisua ja poikkeamispäätöstä on haettava kunnan määräämältä viranomaiselta ennen rakennusluvan hakemista."/>
    <s v="Rakennuslupa suunnittelutarveratkaisualueelle"/>
    <x v="0"/>
    <x v="5"/>
    <x v="1"/>
    <s v="Myös luonnollisille henkilöille"/>
    <m/>
    <s v="Maankäyttö- ja rakennuslaki (132/1999)"/>
    <x v="1"/>
    <x v="7"/>
    <x v="3"/>
    <s v="Ympäristöministeriö"/>
  </r>
  <r>
    <s v="Palvelut"/>
    <s v="PLupaus_Vaasa_2021.xlsx"/>
    <x v="8"/>
    <x v="843"/>
    <s v="Suunnittelutarveratkaisun hakemista työstetään parhaillaan myös epermitiin."/>
    <s v="Rakennuslupa suunnittelutarveratkaisualueelle"/>
    <x v="0"/>
    <x v="6"/>
    <x v="1"/>
    <s v="Myös luonnollisille henkilöille"/>
    <m/>
    <s v="Maankäyttö- ja rakennuslaki (132/1999)"/>
    <x v="1"/>
    <x v="6"/>
    <x v="2"/>
    <s v="Ympäristöministeriö"/>
  </r>
  <r>
    <s v="Palvelut"/>
    <s v="Plupaus_2021_Ranuan kunta_V2.xlsx"/>
    <x v="49"/>
    <x v="875"/>
    <s v="Ohjeet, lomakkeet ja yhteystiedot"/>
    <s v="Rakennusrasite"/>
    <x v="0"/>
    <x v="5"/>
    <x v="1"/>
    <s v="Myös luonnollisille henkilöille"/>
    <m/>
    <s v="Maankäyttö- ja rakennuslaki (132/1999)"/>
    <x v="1"/>
    <x v="13"/>
    <x v="3"/>
    <s v="Ympäristöministeriö"/>
  </r>
  <r>
    <s v="Palvelut"/>
    <s v="PLupaus_Ruokolahden kunta_2021.xlsx"/>
    <x v="53"/>
    <x v="875"/>
    <s v="Lupapiste.fi"/>
    <s v="Rakennusrasite"/>
    <x v="0"/>
    <x v="5"/>
    <x v="1"/>
    <s v="Myös luonnollisille henkilöille"/>
    <m/>
    <s v="Maankäyttö- ja rakennuslaki (132/1999)"/>
    <x v="1"/>
    <x v="26"/>
    <x v="3"/>
    <s v="Ympäristöministeriö"/>
  </r>
  <r>
    <s v="Palvelut"/>
    <s v="PLupaus_Vaasa_2021.xlsx"/>
    <x v="8"/>
    <x v="875"/>
    <s v="Rakennusrasitetta haetaan luvan yhteydessä. Käytössä sähköposti ja Kaarle."/>
    <s v="Rakennusrasite"/>
    <x v="0"/>
    <x v="5"/>
    <x v="1"/>
    <s v="Myös luonnollisille henkilöille"/>
    <m/>
    <s v="Maankäyttö- ja rakennuslaki (132/1999)"/>
    <x v="1"/>
    <x v="6"/>
    <x v="2"/>
    <s v="Ympäristöministeriö"/>
  </r>
  <r>
    <s v="Palvelut"/>
    <s v="PLupaus_Iinkunta_2020.xlsx"/>
    <x v="42"/>
    <x v="876"/>
    <s v="Rakennus-, toimenpide- ja poikkeamisluvat, maisematyöluvat."/>
    <s v="Rakennusvalvonta"/>
    <x v="0"/>
    <x v="6"/>
    <x v="1"/>
    <s v="Myös luonnollisille henkilöille"/>
    <m/>
    <s v="Maankäyttö- ja rakennuslaki (132/1999)"/>
    <x v="1"/>
    <x v="7"/>
    <x v="6"/>
    <s v="Ympäristöministeriö"/>
  </r>
  <r>
    <s v="Palvelut"/>
    <s v="Plupaus_KOLARIN Kunta_2020.xlsx"/>
    <x v="62"/>
    <x v="876"/>
    <s v="Lupapiste.fi käytössä, sähköinen työtila rakennuslupa-asioiden hoitamiseen"/>
    <s v="Rakennusvalvonta"/>
    <x v="0"/>
    <x v="5"/>
    <x v="1"/>
    <s v="Myös luonnollisille henkilöille"/>
    <s v="Rekisteröityminen vaatiin verkkopankkitunnukset tai mobiilivarmenteen."/>
    <s v="Maankäyttö- ja rakennuslaki (132/1999)"/>
    <x v="1"/>
    <x v="13"/>
    <x v="3"/>
    <s v="Ympäristöministeriö"/>
  </r>
  <r>
    <s v="Palvelut"/>
    <s v="Plupaus_2021_Ranuan kunta_V2.xlsx"/>
    <x v="49"/>
    <x v="877"/>
    <s v="Ohjeet, lomakkeet ja yhteystiedot"/>
    <s v="Rakennusvalvonta"/>
    <x v="0"/>
    <x v="5"/>
    <x v="1"/>
    <s v="Myös luonnollisille henkilöille"/>
    <m/>
    <s v="Maankäyttö- ja rakennuslaki (132/1999)"/>
    <x v="1"/>
    <x v="13"/>
    <x v="3"/>
    <s v="Ympäristöministeriö"/>
  </r>
  <r>
    <s v="Palvelut"/>
    <s v="Plupaus_2021_Rovaniemi (1).xlsx"/>
    <x v="17"/>
    <x v="878"/>
    <s v="Esim. rakennuslupaan liittyvä mittaaminen yms. rakentamiseen liittyvä mittaaminen."/>
    <s v="Rakennusvalvonta"/>
    <x v="0"/>
    <x v="3"/>
    <x v="1"/>
    <s v="Myös luonnollisille henkilöille"/>
    <m/>
    <s v="Maankäyttö- ja rakennuslaki (132/1999)"/>
    <x v="1"/>
    <x v="13"/>
    <x v="2"/>
    <s v="Ympäristöministeriö"/>
  </r>
  <r>
    <s v="Palvelut"/>
    <s v="PLupaus_Ruokolahden kunta_2021.xlsx"/>
    <x v="53"/>
    <x v="877"/>
    <s v="Lupapiste.fi"/>
    <s v="Rakennusvalvonta"/>
    <x v="0"/>
    <x v="5"/>
    <x v="1"/>
    <s v="Myös luonnollisille henkilöille"/>
    <m/>
    <s v="Maankäyttö- ja rakennuslaki (132/1999)"/>
    <x v="1"/>
    <x v="26"/>
    <x v="3"/>
    <s v="Ympäristöministeriö"/>
  </r>
  <r>
    <s v="Palvelut"/>
    <s v="Plupaus_2021_Turun kaupunki.xlsx"/>
    <x v="19"/>
    <x v="877"/>
    <s v="Aidan merkitseminen, rajan osoittaminen maastoon, rakennuksen paikan merkintä sekä sijaintikatselmukset"/>
    <s v="Rakennusvalvonta"/>
    <x v="0"/>
    <x v="6"/>
    <x v="1"/>
    <s v="Myös luonnollisille henkilöille"/>
    <m/>
    <s v="Maankäyttö- ja rakennuslaki (132/1999)"/>
    <x v="1"/>
    <x v="15"/>
    <x v="1"/>
    <s v="Ympäristöministeriö"/>
  </r>
  <r>
    <s v="Palvelut"/>
    <s v="PLupaus_Vaasa_2021.xlsx"/>
    <x v="8"/>
    <x v="877"/>
    <s v="Klas Blom"/>
    <s v="Rakennusvalvonta"/>
    <x v="0"/>
    <x v="5"/>
    <x v="1"/>
    <s v="Myös luonnollisille henkilöille"/>
    <m/>
    <s v="Maankäyttö- ja rakennuslaki (132/1999)"/>
    <x v="1"/>
    <x v="6"/>
    <x v="2"/>
    <s v="Ympäristöministeriö"/>
  </r>
  <r>
    <s v="Palvelut"/>
    <s v="Plupaus_ALAVUS_2020.xlsx"/>
    <x v="9"/>
    <x v="879"/>
    <s v="Kun tarvitaan lupaa poiketa kaavan asettamista määräyksistä haetaan lupa lupapiste.fi -palvelusta"/>
    <s v="Rakentamisen poikkeuslupa"/>
    <x v="0"/>
    <x v="1"/>
    <x v="1"/>
    <s v="Myös luonnollisille henkilöille"/>
    <m/>
    <s v="Maankäyttö- ja rakennuslaki (132/1999)"/>
    <x v="1"/>
    <x v="7"/>
    <x v="3"/>
    <s v="Ympäristöministeriö"/>
  </r>
  <r>
    <s v="Palvelut"/>
    <s v="Plupaus_Kankaanpään kaupunki_2020.xlsx"/>
    <x v="34"/>
    <x v="879"/>
    <s v="Luvalla haetaan poikkeusta rakentaa kaavan vastaisesti"/>
    <s v="Rakentamisen poikkeuslupa"/>
    <x v="0"/>
    <x v="0"/>
    <x v="2"/>
    <s v="Myös luonnollisille henkilöille"/>
    <m/>
    <s v="Maankäyttö- ja rakennuslaki (132/1999)"/>
    <x v="1"/>
    <x v="16"/>
    <x v="4"/>
    <s v="Ympäristöministeriö"/>
  </r>
  <r>
    <s v="Palvelut"/>
    <s v="Plupaus_2021_Lieksan kaupunki.xlsx"/>
    <x v="44"/>
    <x v="880"/>
    <m/>
    <s v="Rakentamisen poikkeuslupa"/>
    <x v="0"/>
    <x v="1"/>
    <x v="1"/>
    <s v="Myös luonnollisille henkilöille"/>
    <m/>
    <s v="Maankäyttö- ja rakennuslaki (132/1999)"/>
    <x v="1"/>
    <x v="24"/>
    <x v="4"/>
    <s v="Ympäristöministeriö"/>
  </r>
  <r>
    <s v="Palvelut"/>
    <s v="ASHA-#407866-v1-Plupaus_2021_Maanmittauslaitos_xlsx.XLSX"/>
    <x v="24"/>
    <x v="881"/>
    <s v="Luovutettu alue kiinteistöstä. Määräalasta muodostetaan uusi kiinteistö."/>
    <s v="Määräalan muodostaminen kiinteistöksi"/>
    <x v="0"/>
    <x v="1"/>
    <x v="1"/>
    <s v="Myös luonnollisille henkilöille"/>
    <m/>
    <m/>
    <x v="0"/>
    <x v="18"/>
    <x v="0"/>
    <s v=""/>
  </r>
  <r>
    <s v="Palvelut"/>
    <s v="Plupaus_2021_KEHA-keskus.xlsx"/>
    <x v="21"/>
    <x v="882"/>
    <s v="YRITYS-SUOMI-PUHELINPALVELU tarjoaa henkilökohtaista, valtakunnallista neuvontaa yrityksen perustamiseen liittyvissä kysymyksissä sekä neuvontaa eri viranomaisten yrityksille ja työantajille suunnatuista palveluista sekä niihin liittyvistä sähköisistä asiointipalveluista. Palvelukanavina puhelin, sähköinen palvelupyyntö ja chat. YRITYS-SUOMI TALOUSAPU- NEUVONTAPALVELU tarjoaa henkilökohtaista, valtakunnallista neuvontaa maksuvaikeuksiin joutuneille yrityksille. Palvelukanava puhelin HUOM! Digiasteikon määrittelyt eivät juurikaan sovellu neuvontapalvelun toimintamalleihin."/>
    <s v="Neuvontapalvelut yrityksille"/>
    <x v="5"/>
    <x v="1"/>
    <x v="2"/>
    <s v="Vain elinkeinotoimintaa harjoittaville"/>
    <s v="Sähköistä asiointipalvelua tukevat työkalut/sovellukset, Laaja palvelumalli haastaa osaamisen/aika- ja henkilöresurssit, Asiakasrajapinnan kokemusten ja näkemysten sivuuttaminen palveluiden ja toimintamallien kehittämisessä"/>
    <m/>
    <x v="0"/>
    <x v="8"/>
    <x v="0"/>
    <s v=""/>
  </r>
  <r>
    <s v="Palvelut"/>
    <s v="Plupaus_2021_Paltamon kunta.xlsx"/>
    <x v="52"/>
    <x v="883"/>
    <s v="Lupakäsittely kaavamääräyksistä poikkevaan rakentamiseen"/>
    <s v="Rakentamisen poikkeuslupa"/>
    <x v="0"/>
    <x v="2"/>
    <x v="0"/>
    <s v="Myös luonnollisille henkilöille"/>
    <s v="resurssit"/>
    <s v="Maankäyttö- ja rakennuslaki (132/1999)"/>
    <x v="1"/>
    <x v="12"/>
    <x v="3"/>
    <s v="Ympäristöministeriö"/>
  </r>
  <r>
    <s v="Palvelut"/>
    <s v="Plupaus_2021_Ranuan kunta_V2.xlsx"/>
    <x v="49"/>
    <x v="884"/>
    <s v="Ohjeet, lomakkeet ja yhteystiedot"/>
    <s v="Rakentamisen poikkeuslupa"/>
    <x v="0"/>
    <x v="5"/>
    <x v="1"/>
    <s v="Myös luonnollisille henkilöille"/>
    <m/>
    <s v="Maankäyttö- ja rakennuslaki (132/1999)"/>
    <x v="1"/>
    <x v="13"/>
    <x v="3"/>
    <s v="Ympäristöministeriö"/>
  </r>
  <r>
    <s v="Palvelut"/>
    <s v="Plupaus_2021_Ristijärven kunta.xlsx"/>
    <x v="16"/>
    <x v="883"/>
    <m/>
    <s v="Rakentamisen poikkeuslupa"/>
    <x v="0"/>
    <x v="3"/>
    <x v="8"/>
    <s v="Myös luonnollisille henkilöille"/>
    <m/>
    <s v="Maankäyttö- ja rakennuslaki (132/1999)"/>
    <x v="1"/>
    <x v="12"/>
    <x v="3"/>
    <s v="Ympäristöministeriö"/>
  </r>
  <r>
    <s v="Palvelut"/>
    <s v="Plupaus_2021_Rovaniemi (1).xlsx"/>
    <x v="17"/>
    <x v="883"/>
    <s v="Hakemuksen voi toimittaa sähköisen lupapalvelun kautta (+ paperisena). Suurin osa haetaan jo sähköisesti (käyttäjätunnus + salasana). Päätös menee lupapalvelun + mutta usein myös paperina. Digilomakkeen käyttöasteen nostaminen tavoite."/>
    <s v="Rakentamisen poikkeuslupa"/>
    <x v="0"/>
    <x v="6"/>
    <x v="1"/>
    <s v="Myös luonnollisille henkilöille"/>
    <s v="Vahva tunnistautuminen puuttuu"/>
    <s v="Maankäyttö- ja rakennuslaki (132/1999)"/>
    <x v="1"/>
    <x v="13"/>
    <x v="2"/>
    <s v="Ympäristöministeriö"/>
  </r>
  <r>
    <s v="Palvelut"/>
    <s v="PLupaus_Ruokolahden kunta_2021.xlsx"/>
    <x v="53"/>
    <x v="884"/>
    <s v="Lupapiste.fi"/>
    <s v="Rakentamisen poikkeuslupa"/>
    <x v="0"/>
    <x v="5"/>
    <x v="1"/>
    <s v="Myös luonnollisille henkilöille"/>
    <m/>
    <s v="Maankäyttö- ja rakennuslaki (132/1999)"/>
    <x v="1"/>
    <x v="26"/>
    <x v="3"/>
    <s v="Ympäristöministeriö"/>
  </r>
  <r>
    <s v="Palvelut"/>
    <s v="PLupaus_Vaasa_2021.xlsx"/>
    <x v="8"/>
    <x v="884"/>
    <s v="Poikkeusluvan hakemista työstetään parhaillaan epermitiin."/>
    <s v="Rakentamisen poikkeuslupa"/>
    <x v="0"/>
    <x v="5"/>
    <x v="1"/>
    <s v="Myös luonnollisille henkilöille"/>
    <m/>
    <s v="Maankäyttö- ja rakennuslaki (132/1999)"/>
    <x v="1"/>
    <x v="6"/>
    <x v="2"/>
    <s v="Ympäristöministeriö"/>
  </r>
  <r>
    <s v="Palvelut"/>
    <s v="Plupaus_2021_Ylöjärven kaupunki.xlsx"/>
    <x v="22"/>
    <x v="883"/>
    <s v="Poikkeamislupa hakemuksineen hoidetaan kokonaisuudessaan Lupapiste -palvelussa&quot;&quot;"/>
    <s v="Rakentamisen poikkeuslupa"/>
    <x v="0"/>
    <x v="7"/>
    <x v="1"/>
    <s v="Myös luonnollisille henkilöille"/>
    <m/>
    <s v="Maankäyttö- ja rakennuslaki (132/1999)"/>
    <x v="1"/>
    <x v="17"/>
    <x v="5"/>
    <s v="Ympäristöministeriö"/>
  </r>
  <r>
    <s v="Palvelut"/>
    <s v="Plupaus_ALAVUS_2020.xlsx"/>
    <x v="9"/>
    <x v="885"/>
    <s v="Rakentamiseen liittyvät luvat (esim. varastoalueen toteutus, rakennuksen ulkonäön muutos) lupapiste.fi"/>
    <s v="Rakentamisen toimenpidelupa"/>
    <x v="0"/>
    <x v="1"/>
    <x v="1"/>
    <s v="Myös luonnollisille henkilöille"/>
    <m/>
    <s v="Maankäyttö- ja rakennuslaki (132/1999)"/>
    <x v="1"/>
    <x v="7"/>
    <x v="3"/>
    <s v="Ympäristöministeriö"/>
  </r>
  <r>
    <s v="Palvelut"/>
    <s v="Plupaus_ALAVUS_2020.xlsx"/>
    <x v="9"/>
    <x v="886"/>
    <s v="Lupa kevyen rakennelmat tekemiseen (puuvajat, katokset) lupapiste.fi"/>
    <s v="Rakentamisen toimenpidelupa"/>
    <x v="0"/>
    <x v="1"/>
    <x v="1"/>
    <s v="Myös luonnollisille henkilöille"/>
    <m/>
    <s v="Maankäyttö- ja rakennuslaki (132/1999)"/>
    <x v="1"/>
    <x v="7"/>
    <x v="3"/>
    <s v="Ympäristöministeriö"/>
  </r>
  <r>
    <s v="Palvelut"/>
    <s v="PLupaus_Helsinginkaupunki_2021.xlsx"/>
    <x v="3"/>
    <x v="887"/>
    <s v="Maalämmön hyödyntämiseen tehtävä porakaivo edellyttää Suomessa aina toimenpideluvan."/>
    <s v="Rakentamisen toimenpidelupa"/>
    <x v="0"/>
    <x v="2"/>
    <x v="1"/>
    <m/>
    <m/>
    <s v="Maankäyttö- ja rakennuslaki (132/1999)"/>
    <x v="1"/>
    <x v="3"/>
    <x v="1"/>
    <s v="Ympäristöministeriö"/>
  </r>
  <r>
    <s v="Palvelut"/>
    <s v="Palvelulupaus_2021_Verohallinto.xlsx"/>
    <x v="6"/>
    <x v="888"/>
    <s v="Lahjoituksen saajana oleva, euroopan talousalueella sijaitseva yhdistys, säätiö tai niiden yhteydessä oleva rahasto, voi hakea nimeämispäätöstä lahjoitusvähennystä varten OmaVerossa."/>
    <s v="Nimeämispäätös"/>
    <x v="4"/>
    <x v="1"/>
    <x v="1"/>
    <s v="Vain elinkeinotoimintaa harjoittaville"/>
    <m/>
    <m/>
    <x v="0"/>
    <x v="1"/>
    <x v="0"/>
    <s v=""/>
  </r>
  <r>
    <s v="Palvelut"/>
    <s v="Plupaus_2021_Tukes.xlsx"/>
    <x v="10"/>
    <x v="889"/>
    <s v="Jalometallituotteen nimileiman hallinta; uuden hakeminen, rekisteröinti, siirto ja lopetus"/>
    <s v="Nimileima-asiointi"/>
    <x v="1"/>
    <x v="5"/>
    <x v="1"/>
    <s v="Vain elinkeinotoimintaa harjoittaville"/>
    <m/>
    <m/>
    <x v="0"/>
    <x v="8"/>
    <x v="0"/>
    <s v=""/>
  </r>
  <r>
    <s v="Palvelut"/>
    <s v="Traficom_Digipalvelulupaus_2021.XLSX"/>
    <x v="0"/>
    <x v="890"/>
    <s v="Keskeisten palveluntarjoajien tulee ilmoittaa EU:n NIS-direktiivin mukaisesti tietoturvapoikkeamista viranomaisille. Asiointipalvelun osalta ei ole kehittämistarvetta."/>
    <s v="NIS-ilmoitus tietoturvapoikkeamasta"/>
    <x v="1"/>
    <x v="2"/>
    <x v="1"/>
    <s v="Vain elinkeinotoimintaa harjoittaville"/>
    <m/>
    <m/>
    <x v="0"/>
    <x v="0"/>
    <x v="0"/>
    <s v=""/>
  </r>
  <r>
    <s v="Palvelut"/>
    <s v="Traficom_Digipalvelulupaus_2021.XLSX"/>
    <x v="0"/>
    <x v="891"/>
    <s v="Ajoneuvojen nopeudenrajoittimien asennus- ja korjaustoiminta vaatii luvan Trafilta"/>
    <s v="Nopeudenrajoittimen asennus ja korjaus"/>
    <x v="0"/>
    <x v="2"/>
    <x v="0"/>
    <s v="Vain elinkeinotoimintaa harjoittaville"/>
    <s v="Yleinen taloudellinen tilanne"/>
    <m/>
    <x v="0"/>
    <x v="0"/>
    <x v="0"/>
    <s v=""/>
  </r>
  <r>
    <s v="Palvelut"/>
    <s v="Traficom_Digipalvelulupaus_2021.XLSX"/>
    <x v="0"/>
    <x v="892"/>
    <s v="Ilmoitus nopeudenrajoittimien asetusnopeuden tarkastuksen aloittamisesta katsastusta varten sekä tarkastuksesta annettavan todistuksen tiedot."/>
    <s v="Nopeudenrajoittimen asetusnopeuden tarkastus"/>
    <x v="1"/>
    <x v="4"/>
    <x v="0"/>
    <s v="Vain elinkeinotoimintaa harjoittaville"/>
    <s v="Yleinen taloudellinen tilanne"/>
    <m/>
    <x v="0"/>
    <x v="0"/>
    <x v="0"/>
    <s v=""/>
  </r>
  <r>
    <s v="Palvelut"/>
    <s v="Plupaus_THL_2021.xlsx"/>
    <x v="25"/>
    <x v="893"/>
    <s v="THL Biopankin laboratorio tarjoaa räätälöityjä näytehallintapalveluita tutkimusprojekteille ja -ryhmille ympäri Suomen. Tutkimuslaitoksille ja -ryhmille kansallisesti ja kansainvälisesti yhteistyö/palvelusopimuksella. Asiakas ottaa yhteyden THL biopankin asiantuntijaan, joka määrittelee yhdessä asiakkaan kanssa hänen tarpeisiinsa sopivan palvelukokonaisuuden. Palvelu on luonteeltaan sen kaltainen, että sen muotoileminen vaatii usein runsasta viestien vaihtoa asiakkaan ja palvelun tarjoajan välillä. Henkilötiedon siirtämiseen käytetään turvapostia."/>
    <s v="Näytehallinnan palvelut"/>
    <x v="4"/>
    <x v="2"/>
    <x v="5"/>
    <m/>
    <s v="Räätälöity palvelu kullekin asiakkaalle."/>
    <m/>
    <x v="0"/>
    <x v="9"/>
    <x v="0"/>
    <s v=""/>
  </r>
  <r>
    <s v="Palvelut"/>
    <s v="Plupaus_THL_2021.xlsx"/>
    <x v="25"/>
    <x v="894"/>
    <s v="Terveyden ja hyvinvoinnin laitoksen (THL) biopankki tarjoaa tutkimusprojekteille ja -ryhmille näytekeräysten konsultaatiota ja projektisuunnittelua.Tutkimuslaitoksille ja -ryhmille kansallisesti ja kansainvälisesti yhteistyösopimuksella."/>
    <s v="Näytekeräyspalvelut"/>
    <x v="4"/>
    <x v="2"/>
    <x v="5"/>
    <m/>
    <s v="Räätälöity palvelu kullekin asiakkaalle."/>
    <m/>
    <x v="0"/>
    <x v="9"/>
    <x v="0"/>
    <s v=""/>
  </r>
  <r>
    <s v="Palvelut"/>
    <s v="Plupaus_ARA_2021.xlsx"/>
    <x v="28"/>
    <x v="895"/>
    <s v="Verkkoasiointi ohjauksen ja valvonnan asiointiin (mm. yhteydenpito ja ilmoitukset)"/>
    <s v="Ohjauspalvelut ja valvonta -palvelualue"/>
    <x v="4"/>
    <x v="5"/>
    <x v="1"/>
    <s v="Vain elinkeinotoimintaa harjoittaville"/>
    <m/>
    <m/>
    <x v="0"/>
    <x v="21"/>
    <x v="0"/>
    <s v=""/>
  </r>
  <r>
    <s v="Palvelut"/>
    <s v="Traficom_Digipalvelulupaus_2021.XLSX"/>
    <x v="0"/>
    <x v="896"/>
    <s v="Toimiluvasta vapaata televisiotoimintaa harjoittavan Suomeen sijoittuneen palveluntarjoajan on ennen toiminnan aloittamista tehtävä ohjelmistotoimintailmoitus Liikenne- ja viestintävirasto Traficomille.  Sähköisellä lomakkeella voi myös ilmoittaa aikaisemmassa ilmoituksessa annettuihin tietoihin vaikuttavista toiminnan muutoksista ja ohjelmistotoiminnan lopettamisesta. Sähköisellä lomakkeella voi myös ilmoittaa aikaisemmassa ilmoituksessa annettuihin tietoihin vaikuttavista toiminnan muutoksista ja toiminnan lopettamisesta. Asiointipalvelun osalta ei ole kehittämistarvetta."/>
    <s v="Ohjelmistotoimintailmoitus"/>
    <x v="1"/>
    <x v="2"/>
    <x v="1"/>
    <s v="Vain elinkeinotoimintaa harjoittaville"/>
    <m/>
    <m/>
    <x v="0"/>
    <x v="0"/>
    <x v="0"/>
    <s v=""/>
  </r>
  <r>
    <s v="Palvelut"/>
    <s v="Traficom_Digipalvelulupaus_2021.XLSX"/>
    <x v="0"/>
    <x v="896"/>
    <s v="Teleyrityksen ilmoitus toimivuushäiriöstä. Asiointipalvelun osalta ei ole kehittämistarvetta."/>
    <s v="Ohjelmistotoimintailmoitus"/>
    <x v="1"/>
    <x v="2"/>
    <x v="1"/>
    <s v="Vain elinkeinotoimintaa harjoittaville"/>
    <m/>
    <m/>
    <x v="0"/>
    <x v="0"/>
    <x v="0"/>
    <s v=""/>
  </r>
  <r>
    <s v="Palvelut"/>
    <s v="Plupaus_2021_Jyväskylän kaupunki_2021.xlsx"/>
    <x v="2"/>
    <x v="897"/>
    <s v="Lupa vaikutukselta vähäisen rakennelman rakentamiselle"/>
    <s v="Rakentamisen toimenpidelupa"/>
    <x v="0"/>
    <x v="5"/>
    <x v="1"/>
    <s v="Myös luonnollisille henkilöille"/>
    <m/>
    <s v="Maankäyttö- ja rakennuslaki (132/1999)"/>
    <x v="1"/>
    <x v="2"/>
    <x v="1"/>
    <s v="Ympäristöministeriö"/>
  </r>
  <r>
    <s v="Palvelut"/>
    <s v="Plupaus_2021_Jyväskylän kaupunki_2021.xlsx"/>
    <x v="2"/>
    <x v="898"/>
    <s v="Lupa aidan tai muurin rakentamiselle rakennettuun ympäristöön"/>
    <s v="Rakentamisen toimenpidelupa"/>
    <x v="0"/>
    <x v="5"/>
    <x v="1"/>
    <s v="Myös luonnollisille henkilöille"/>
    <m/>
    <s v="Maankäyttö- ja rakennuslaki (132/1999)"/>
    <x v="1"/>
    <x v="2"/>
    <x v="1"/>
    <s v="Ympäristöministeriö"/>
  </r>
  <r>
    <s v="Palvelut"/>
    <s v="Plupaus_2021_Jyväskylän kaupunki_2021.xlsx"/>
    <x v="2"/>
    <x v="899"/>
    <s v="Lupa erillislaitteen (mastot, hiihtohissit, jne) rakentamiselle"/>
    <s v="Rakentamisen toimenpidelupa"/>
    <x v="0"/>
    <x v="5"/>
    <x v="1"/>
    <s v="Myös luonnollisille henkilöille"/>
    <m/>
    <s v="Maankäyttö- ja rakennuslaki (132/1999)"/>
    <x v="1"/>
    <x v="2"/>
    <x v="1"/>
    <s v="Ympäristöministeriö"/>
  </r>
  <r>
    <s v="Palvelut"/>
    <s v="Plupaus_2021_Migri.xlsx"/>
    <x v="63"/>
    <x v="900"/>
    <s v="Oleskelulupa henkilölle, joka aikoo tulla kasvuyrittäjäksi Suomeen. Hakemuksen voi tehdä digitaalisesti Enter Finland -palvelussa."/>
    <s v="Oleskelulupa startup-yrittäjälle"/>
    <x v="0"/>
    <x v="1"/>
    <x v="1"/>
    <s v="Vain elinkeinotoimintaa harjoittaville"/>
    <s v="Asioinnin voi laittaa käyntiin digitaalisesti, mutta yleensä on lisäksi käytävä tunnistautumassa ja antamassa biometriset tunnisteet palvelupisteessä, verkkopankkitunnuksien puute. Tason 1.1 mukaisesti perustiedot haetaan muilta viranomaisilta suoraan UMA"/>
    <m/>
    <x v="0"/>
    <x v="5"/>
    <x v="0"/>
    <s v=""/>
  </r>
  <r>
    <s v="Palvelut"/>
    <s v="Plupaus_2021_Migri.xlsx"/>
    <x v="63"/>
    <x v="901"/>
    <s v="Oleskelulupa henkilölle, joka aikoo tulla yrittäjäksi Suomeen. Hakemuksen voi tehdä digitaalisesti Enter Finland -palvelussa."/>
    <s v="Oleskelulupa yrittäjälle"/>
    <x v="0"/>
    <x v="1"/>
    <x v="1"/>
    <s v="Vain elinkeinotoimintaa harjoittaville"/>
    <s v="Asioinnin voi laittaa käyntiin digitaalisesti, mutta yleensä on lisäksi käytävä tunnistautumassa ja antamassa biometriset tunnisteet palvelupisteessä, verkkopankkitunnuksien puute. Tason 1.1 mukaisesti perustiedot haetaan muilta viranomaisilta suoraan UMAan, mutta osa"/>
    <m/>
    <x v="0"/>
    <x v="5"/>
    <x v="0"/>
    <s v=""/>
  </r>
  <r>
    <s v="Palvelut"/>
    <s v="Plupaus_2021_Tulli.xlsx"/>
    <x v="1"/>
    <x v="902"/>
    <s v="Yritys voi määritellä tuonti- ja vientitullien määrät sekä suorittaa tietyt tarkastukset tullivalvonnassa."/>
    <s v="Oma-aloitteisen määräämisen lupa"/>
    <x v="0"/>
    <x v="2"/>
    <x v="0"/>
    <s v="Vain elinkeinotoimintaa harjoittaville"/>
    <s v="Lupatyyppi ei käytännössä vielä käytössä."/>
    <m/>
    <x v="0"/>
    <x v="1"/>
    <x v="0"/>
    <s v=""/>
  </r>
  <r>
    <s v="Palvelut"/>
    <s v="Plupaus_2021_Jyväskylän kaupunki_2021.xlsx"/>
    <x v="2"/>
    <x v="903"/>
    <s v="Lupa asuinhuoneiston jakamiselle tai yhdistämiselle"/>
    <s v="Rakentamisen toimenpidelupa"/>
    <x v="0"/>
    <x v="5"/>
    <x v="1"/>
    <s v="Myös luonnollisille henkilöille"/>
    <m/>
    <s v="Maankäyttö- ja rakennuslaki (132/1999)"/>
    <x v="1"/>
    <x v="2"/>
    <x v="1"/>
    <s v="Ympäristöministeriö"/>
  </r>
  <r>
    <s v="Palvelut"/>
    <s v="Plupaus_2021_Jyväskylän kaupunki_2021.xlsx"/>
    <x v="2"/>
    <x v="904"/>
    <s v="Lupa määrityille julkisivutoimenpiteille"/>
    <s v="Rakentamisen toimenpidelupa"/>
    <x v="0"/>
    <x v="5"/>
    <x v="1"/>
    <s v="Myös luonnollisille henkilöille"/>
    <m/>
    <s v="Maankäyttö- ja rakennuslaki (132/1999)"/>
    <x v="1"/>
    <x v="2"/>
    <x v="1"/>
    <s v="Ympäristöministeriö"/>
  </r>
  <r>
    <s v="Palvelut"/>
    <s v="Traficom_Digipalvelulupaus_2021.XLSX"/>
    <x v="0"/>
    <x v="905"/>
    <s v="Veneen voi rakentaa myös itse, se on silloin omavalmiste. Vene on historiallinen mikäli se on rakennettu ennen vuotta 1950 tai sen yksilöllinen jäljitelmä. Omavalmisteet ja historialliset veneet tulee rekisteröidä, mikäli ne kuuluvat rekisteröintivelvollisuuden piiriin."/>
    <s v="Omavalmisteen ja historiallisen veneen ensirekisteröinti"/>
    <x v="1"/>
    <x v="5"/>
    <x v="1"/>
    <s v="Myös luonnollisille henkilöille"/>
    <m/>
    <m/>
    <x v="0"/>
    <x v="0"/>
    <x v="0"/>
    <s v=""/>
  </r>
  <r>
    <s v="Palvelut"/>
    <s v="Plupaus_2021_Jyväskylän kaupunki_2021.xlsx"/>
    <x v="2"/>
    <x v="906"/>
    <s v="Lupa viemäriverkosta erillisen jätevesijärjestelmän rakentamiselle"/>
    <s v="Rakentamisen toimenpidelupa"/>
    <x v="0"/>
    <x v="5"/>
    <x v="1"/>
    <s v="Myös luonnollisille henkilöille"/>
    <m/>
    <s v="Maankäyttö- ja rakennuslaki (132/1999)"/>
    <x v="1"/>
    <x v="2"/>
    <x v="1"/>
    <s v="Ympäristöministeriö"/>
  </r>
  <r>
    <s v="Palvelut"/>
    <s v="Plupaus_2021_Tukes.xlsx"/>
    <x v="10"/>
    <x v="907"/>
    <s v="Ilmoitetaan eri toimialoilla sattuneista vaaratilanteista tai onnettomuuksista"/>
    <s v="Onnettomuusilmoitukset"/>
    <x v="1"/>
    <x v="2"/>
    <x v="11"/>
    <s v="Vain elinkeinotoimintaa harjoittaville"/>
    <s v="Henkilö- ja raharesurssit"/>
    <m/>
    <x v="0"/>
    <x v="8"/>
    <x v="0"/>
    <s v=""/>
  </r>
  <r>
    <s v="Palvelut"/>
    <s v="Plupaus_2021_Kansaneläkelaitos.xlsx"/>
    <x v="4"/>
    <x v="908"/>
    <s v="Pankeille mahdollisuus toimittaa opintolainojen velkakirjoja sähköisesti Kelaan."/>
    <s v="Opintolainan takaussaatavien perintään liittyvien velkakirjojen sähköinen välittäminen"/>
    <x v="4"/>
    <x v="3"/>
    <x v="5"/>
    <s v="Vain elinkeinotoimintaa harjoittaville"/>
    <m/>
    <m/>
    <x v="0"/>
    <x v="4"/>
    <x v="0"/>
    <s v=""/>
  </r>
  <r>
    <s v="Palvelut"/>
    <s v="Plupaus_THL_2021.xlsx"/>
    <x v="25"/>
    <x v="909"/>
    <s v="Opiskelun aikaisessa huumetestauksessa selvitetään koulutuksen järjestäjän pyynnöstä mitä päihteitä henkilöllä on tai on ollut elimistössään. Tehdään koulutuksen järjestäjän pyynnöstä. Asiakas ottaa yhteyden puhelimitse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Opiskelun aikainen huumetestaus"/>
    <x v="4"/>
    <x v="5"/>
    <x v="1"/>
    <m/>
    <m/>
    <m/>
    <x v="0"/>
    <x v="9"/>
    <x v="0"/>
    <s v=""/>
  </r>
  <r>
    <s v="Palvelut"/>
    <s v="Plupaus_2021_Kansaneläkelaitos.xlsx"/>
    <x v="4"/>
    <x v="910"/>
    <s v="Koulutusta koskevat tiedot (opintolinjatiedot)"/>
    <s v="Oppilaitosten asiointipalvelu"/>
    <x v="4"/>
    <x v="5"/>
    <x v="1"/>
    <s v="Vain elinkeinotoimintaa harjoittaville"/>
    <m/>
    <m/>
    <x v="0"/>
    <x v="4"/>
    <x v="0"/>
    <s v=""/>
  </r>
  <r>
    <s v="Palvelut"/>
    <s v="Plupaus_2021_Kansaneläkelaitos.xlsx"/>
    <x v="4"/>
    <x v="911"/>
    <s v="Henkilöiden opiskelutietojen ja oppilaitosta koskevien tietojen ilmoittaminen opintoetuuksia varten"/>
    <s v="Oppilaitosten ilmoituspalvelu"/>
    <x v="4"/>
    <x v="0"/>
    <x v="0"/>
    <s v="Vain elinkeinotoimintaa harjoittaville"/>
    <s v="Jos kaikkien oppilaitosten ja opiskelijoiden tiedot saataisiin kansallisista opiskelutietovarannosta, ei kyseiselle palvelulle ole tarvetta."/>
    <m/>
    <x v="0"/>
    <x v="4"/>
    <x v="0"/>
    <s v=""/>
  </r>
  <r>
    <s v="Palvelut"/>
    <s v="Traficom_Digipalvelulupaus_2021.XLSX"/>
    <x v="0"/>
    <x v="912"/>
    <s v="Yritys voi ilmoittaa Traficomille laskutusosoitteen ajoneuvoverotusta tai Oma asiointi-palvelun tapahtumien laskutusta varten."/>
    <s v="Organisaation laskutusosoite"/>
    <x v="1"/>
    <x v="5"/>
    <x v="1"/>
    <s v="Vain elinkeinotoimintaa harjoittaville"/>
    <m/>
    <m/>
    <x v="0"/>
    <x v="0"/>
    <x v="0"/>
    <s v=""/>
  </r>
  <r>
    <s v="Palvelut"/>
    <s v="Traficom_Digipalvelulupaus_2021.XLSX"/>
    <x v="0"/>
    <x v="913"/>
    <m/>
    <s v="Osa-66 ammattimekaanikon lupakirjahakemus"/>
    <x v="0"/>
    <x v="6"/>
    <x v="0"/>
    <s v="Myös luonnollisille henkilöille"/>
    <s v="Yleinen taloudellinen tilanne"/>
    <m/>
    <x v="0"/>
    <x v="0"/>
    <x v="0"/>
    <s v=""/>
  </r>
  <r>
    <s v="Palvelut"/>
    <s v="ASHA-#407866-v1-Plupaus_2021_Maanmittauslaitos_xlsx.XLSX"/>
    <x v="24"/>
    <x v="914"/>
    <s v="Osakehuoneistorekisteriin kirjataan rajoitus että osakehuoneiston omistaja ei voi ilman käyttöoikeuden haltijan suostumusta luovuttaa huoneistoa edelleen tai hakea panttauksen rekisteröintiä. Myös ns. RS-menettelyn alkaminen katsotaan tähän kuuluvaksi."/>
    <s v="Osakehuoneiston hallintaoikeuden rajoituksen rekisteröinti"/>
    <x v="1"/>
    <x v="2"/>
    <x v="5"/>
    <s v="Vain elinkeinotoimintaa harjoittaville"/>
    <m/>
    <m/>
    <x v="0"/>
    <x v="18"/>
    <x v="0"/>
    <s v=""/>
  </r>
  <r>
    <s v="Palvelut"/>
    <s v="ASHA-#407866-v1-Plupaus_2021_Maanmittauslaitos_xlsx.XLSX"/>
    <x v="24"/>
    <x v="915"/>
    <s v="Lainanantaja (yleensä pankki) hakee panttauksen rekisteröintiä, kun osakehuoneistoa käytetään lainan vakuutena. Panttaus rekisteröidään Maanmittauslaitoksen huoneistotietojärjestelmään ja se korvaa osakekirjan antamisen pantiksi lainanantajalle."/>
    <s v="Osakehuoneiston käyttäminen lainan vakuutena"/>
    <x v="1"/>
    <x v="2"/>
    <x v="5"/>
    <s v="Vain elinkeinotoimintaa harjoittaville"/>
    <m/>
    <m/>
    <x v="0"/>
    <x v="18"/>
    <x v="0"/>
    <s v=""/>
  </r>
  <r>
    <s v="Palvelut"/>
    <s v="ASHA-#407866-v1-Plupaus_2021_Maanmittauslaitos_xlsx.XLSX"/>
    <x v="24"/>
    <x v="916"/>
    <s v="Omistaja hakee omistusoikeutensa rekisteröintiä omaan osakehuoneistoonsa, kun taloyhtiön osakeluettelo on sähköisenä Maanmittauslaitoksen ylläpitämässä huoneistotietojärjestelmässä."/>
    <s v="Osakehuoneiston omistusoikeuden rekisteröinti"/>
    <x v="1"/>
    <x v="2"/>
    <x v="5"/>
    <s v="Vain elinkeinotoimintaa harjoittaville"/>
    <m/>
    <m/>
    <x v="0"/>
    <x v="18"/>
    <x v="0"/>
    <s v=""/>
  </r>
  <r>
    <s v="Palvelut"/>
    <s v="ASHA-#407866-v1-Plupaus_2021_Maanmittauslaitos_xlsx.XLSX"/>
    <x v="24"/>
    <x v="917"/>
    <s v="As Oy tai tämän edustaja siirtää osakeluettelon osakehuoneistorekisteriin MML:n ylläpitovastuulle"/>
    <s v="Osakeluettelon siirto Huoneistotietojärjestelmään"/>
    <x v="1"/>
    <x v="1"/>
    <x v="1"/>
    <s v="Vain elinkeinotoimintaa harjoittaville"/>
    <m/>
    <m/>
    <x v="0"/>
    <x v="18"/>
    <x v="0"/>
    <s v=""/>
  </r>
  <r>
    <s v="Palvelut"/>
    <s v="Plupaus_2021_Jyväskylän kaupunki_2021.xlsx"/>
    <x v="2"/>
    <x v="918"/>
    <s v="Lupa tehdä pitkäaikainen muutos kaupunkikuvaan"/>
    <s v="Rakentamisen toimenpidelupa"/>
    <x v="0"/>
    <x v="5"/>
    <x v="1"/>
    <s v="Myös luonnollisille henkilöille"/>
    <m/>
    <s v="Maankäyttö- ja rakennuslaki (132/1999)"/>
    <x v="1"/>
    <x v="2"/>
    <x v="1"/>
    <s v="Ympäristöministeriö"/>
  </r>
  <r>
    <s v="Palvelut"/>
    <s v="ASHA-#407866-v1-Plupaus_2021_Maanmittauslaitos_xlsx.XLSX"/>
    <x v="24"/>
    <x v="919"/>
    <s v="Lainhuuto-, rasitus- tai vuokraoikeustodistus. Ote kiinteistörekisteristä, karttaote, käyttöoikeusyksikön ote."/>
    <s v="Otteet ja todistukset kiinteistötietojärjestelmästä"/>
    <x v="3"/>
    <x v="5"/>
    <x v="1"/>
    <s v="Myös luonnollisille henkilöille"/>
    <m/>
    <m/>
    <x v="0"/>
    <x v="18"/>
    <x v="0"/>
    <s v=""/>
  </r>
  <r>
    <s v="Palvelut"/>
    <s v="Plupaus_2021_Jyväskylän kaupunki_2021.xlsx"/>
    <x v="2"/>
    <x v="920"/>
    <s v="Lupa laiturin tai vastaavan rakentamiselle"/>
    <s v="Rakentamisen toimenpidelupa"/>
    <x v="0"/>
    <x v="5"/>
    <x v="1"/>
    <s v="Myös luonnollisille henkilöille"/>
    <m/>
    <s v="Maankäyttö- ja rakennuslaki (132/1999)"/>
    <x v="1"/>
    <x v="2"/>
    <x v="1"/>
    <s v="Ympäristöministeriö"/>
  </r>
  <r>
    <s v="Palvelut"/>
    <s v="Plupaus_2021_Jyväskylän kaupunki_2021.xlsx"/>
    <x v="2"/>
    <x v="921"/>
    <s v="Lupa liikuteltavan laitteen sijoittamiseksi paikalleen (ei käytetä retkeilyyn / veneilyyn)"/>
    <s v="Rakentamisen toimenpidelupa"/>
    <x v="0"/>
    <x v="5"/>
    <x v="1"/>
    <s v="Myös luonnollisille henkilöille"/>
    <m/>
    <s v="Maankäyttö- ja rakennuslaki (132/1999)"/>
    <x v="1"/>
    <x v="2"/>
    <x v="1"/>
    <s v="Ympäristöministeriö"/>
  </r>
  <r>
    <s v="Palvelut"/>
    <s v="Plupaus_2021_Tukes.xlsx"/>
    <x v="10"/>
    <x v="922"/>
    <s v="Ilmoitetaan muutoksista painelaitteisiin liittyen"/>
    <s v="Painelaitteiden muutosilmoitukset"/>
    <x v="1"/>
    <x v="2"/>
    <x v="4"/>
    <s v="Myös luonnollisille henkilöille"/>
    <s v="Henkilö- ja raharesurssit"/>
    <m/>
    <x v="0"/>
    <x v="8"/>
    <x v="0"/>
    <s v=""/>
  </r>
  <r>
    <s v="Palvelut"/>
    <s v="Plupaus_2021_Jyväskylän kaupunki_2021.xlsx"/>
    <x v="2"/>
    <x v="923"/>
    <s v="Lupa maalämpökaivon tai maastoon sijoittuvan lämmönkeruuputkiston rakentamiselle"/>
    <s v="Rakentamisen toimenpidelupa"/>
    <x v="0"/>
    <x v="5"/>
    <x v="1"/>
    <s v="Myös luonnollisille henkilöille"/>
    <m/>
    <s v="Maankäyttö- ja rakennuslaki (132/1999)"/>
    <x v="1"/>
    <x v="2"/>
    <x v="1"/>
    <s v="Ympäristöministeriö"/>
  </r>
  <r>
    <s v="Palvelut"/>
    <s v="Plupaus_2021_Jyväskylän kaupunki_2021.xlsx"/>
    <x v="2"/>
    <x v="924"/>
    <s v="Lupa mainostaulun (ei tieliikennalain alainen) tai ikkunaa peittävän mainoksen sijoittamisesta"/>
    <s v="Rakentamisen toimenpidelupa"/>
    <x v="0"/>
    <x v="5"/>
    <x v="1"/>
    <s v="Myös luonnollisille henkilöille"/>
    <m/>
    <s v="Maankäyttö- ja rakennuslaki (132/1999)"/>
    <x v="1"/>
    <x v="2"/>
    <x v="1"/>
    <s v="Ympäristöministeriö"/>
  </r>
  <r>
    <s v="Palvelut"/>
    <s v="Plupaus_2021_Jyväskylän kaupunki_2021.xlsx"/>
    <x v="2"/>
    <x v="925"/>
    <s v="Lupa erilaisten rakennelmien rakentamiselle (esim. grillit, vajat, viemärittömät käymälät jne.)"/>
    <s v="Rakentamisen toimenpidelupa"/>
    <x v="0"/>
    <x v="5"/>
    <x v="1"/>
    <s v="Myös luonnollisille henkilöille"/>
    <m/>
    <s v="Maankäyttö- ja rakennuslaki (132/1999)"/>
    <x v="1"/>
    <x v="2"/>
    <x v="1"/>
    <s v="Ympäristöministeriö"/>
  </r>
  <r>
    <s v="Palvelut"/>
    <s v="Plupaus_2021_Jyväskylän kaupunki_2021.xlsx"/>
    <x v="2"/>
    <x v="926"/>
    <s v="Lupa varastointi- tai pysäköintialueen rajaamiselle"/>
    <s v="Rakentamisen toimenpidelupa"/>
    <x v="0"/>
    <x v="5"/>
    <x v="1"/>
    <s v="Myös luonnollisille henkilöille"/>
    <m/>
    <s v="Maankäyttö- ja rakennuslaki (132/1999)"/>
    <x v="1"/>
    <x v="2"/>
    <x v="1"/>
    <s v="Ympäristöministeriö"/>
  </r>
  <r>
    <s v="Palvelut"/>
    <s v="Palvelulupaus_2021_Verohallinto.xlsx"/>
    <x v="6"/>
    <x v="927"/>
    <s v="Voit käyttää palkanlaskentaan ilmaista palkka.fi-palvelua. Palvelu laskee palkan sivukuluineen, muodostaa maksutiedot, hoitaa arkistoinnin ja tulorekisteri-ilmoitukset puolestasi."/>
    <s v="Palkka.fi (palkanlaskenta)"/>
    <x v="4"/>
    <x v="6"/>
    <x v="1"/>
    <s v="Myös luonnollisille henkilöille"/>
    <s v="Palkanlaskentaan ja ilmoittamiseen tarkoitettu palvelu, jossa ei ole lisäselvityspyyntöjen tai päätösten viestinvaihtoa, koska ko. toiminnallisuuksille ei ole tässä palvelussa tarvetta. Tietojen tarkastelu ja viestinvaihto kunkin organisaation muissa palveluissa."/>
    <m/>
    <x v="0"/>
    <x v="1"/>
    <x v="0"/>
    <s v=""/>
  </r>
  <r>
    <s v="Palvelut"/>
    <s v="Plupaus_2021_Pielaveden kunta.xlsx"/>
    <x v="46"/>
    <x v="810"/>
    <s v="Toimenpideluvat myöntää rakennusvalvonta. Lupaa tarvitaan pieniin rakennushankkeisiin."/>
    <s v="Rakentamisen toimenpidelupa"/>
    <x v="0"/>
    <x v="2"/>
    <x v="0"/>
    <s v="Myös luonnollisille henkilöille"/>
    <s v="Ohjelmistotoimittajasta johtuvat syyt"/>
    <s v="Maankäyttö- ja rakennuslaki (132/1999)"/>
    <x v="1"/>
    <x v="10"/>
    <x v="3"/>
    <s v="Ympäristöministeriö"/>
  </r>
  <r>
    <s v="Palvelut"/>
    <s v="Plupaus_2021_KEHA-keskus.xlsx"/>
    <x v="21"/>
    <x v="928"/>
    <s v="Palkkaturvan pääasiakas on luonnollinen henkilö mutta prosessissa on mukana vastapuolena työnantaja, joka on elinkeinotoimija. Hakijana luonnollinen henkilö noin 88 % tapauksista. Hakijana voi toimia myös ammattiliitto (4 %) tai asianajotoimisto (konkurssipesä) (8 %). Tällä hetkellä elinkeinotoimijoista ammattiliitoilla käytössä sähköinen asiointipalvelu, muilla salattu sähköposti."/>
    <s v="Palkkaturvapalvelut"/>
    <x v="6"/>
    <x v="6"/>
    <x v="2"/>
    <s v="Myös luonnollisille henkilöille"/>
    <s v="Digi- ja väestötietoviraston Suomi.fi-yritysviestipalvelu ei tarjoa valtuutuksiin perustuvia postilaatikoita vaan yrityksen kaikki valtuutetut näkevät kaikki viestit. Tämän vuoksi moni yritys ei käytä yritysviestipalvelua, jonka kautta työnantaja voisi osallistua hakemusprosessiin sähköisesti."/>
    <m/>
    <x v="0"/>
    <x v="8"/>
    <x v="0"/>
    <s v=""/>
  </r>
  <r>
    <s v="Palvelut"/>
    <s v="PLupaus_SM_2021.XLSX"/>
    <x v="38"/>
    <x v="929"/>
    <s v="Valtionavustukset tulipalojen ehkäisyä ja pelastustoimen edistämistä koskeviin hankkeisiin"/>
    <s v="Palosuojelurahasto"/>
    <x v="6"/>
    <x v="2"/>
    <x v="8"/>
    <s v="Myös luonnollisille henkilöille"/>
    <s v="Rahasto toimii ensimmäisenä pilottina valtionhallinnon yhteisessä valtionavustushankkeessa. Rahasto pilotoi uudessa järjestelmässä yleisavustushakua, joka on suunnattu pelastusalan järjestöille ja muille vastaaville yhteisöille. Nyt syksyllä pilotoidaan hakuilmoitusta ja ensi keväänä koko yleisavustushaku on tarkoitus toteuttaa uudessa valtionavustusjärjestelmässä. Hyvä digiaste yleisavustusten osalta saavutetaan näin ollen 2022 ja muiden avustustyyppien osalta tämän jälkeen portaittain. Uuteen järjestelmään siirtymistä on toteutettu tiiviissä yhteistyössä avustusten hakijoiden, hanketoimiston sekä Valtiokonttorin kanssa. Mikäli järjestelmän käyttöönottoon tulee viiveitä tai palvelu ei toimi odotetusti, muodostaisi se esteen rahaston digitaalisten palvelujen parantumiselle. Yleisavustusten jälkeen järjestelmään siirtyy erikseen sovittavan aikataulun puitteissa rahaston muut avustustyypit. Tällä hetkellä avustushakemukset saapuvat rahaston virkasähköpostiin, josta ne välitetään ministeriön kirjaamoon. Jokainen avustus muodostaa oman projektikoodin, jolloin avustusten hallinnointi sähköisessä VAHVA järjestelmässä mahdollistuu. Prosessi on toimiva mutta uuteen järjestelmään siirtyminen parantaa rahaston digiastetta paljon."/>
    <m/>
    <x v="0"/>
    <x v="5"/>
    <x v="0"/>
    <s v=""/>
  </r>
  <r>
    <s v="Palvelut"/>
    <s v="Plupaus_2021_Kansaneläkelaitos.xlsx"/>
    <x v="4"/>
    <x v="930"/>
    <s v="Asiakas voi hakea järjestelmästä kuntoutuksen palveluntuottajia"/>
    <s v="Palveluntuottajien haku"/>
    <x v="3"/>
    <x v="7"/>
    <x v="1"/>
    <s v="Myös luonnollisille henkilöille"/>
    <m/>
    <m/>
    <x v="0"/>
    <x v="4"/>
    <x v="0"/>
    <s v=""/>
  </r>
  <r>
    <s v="Palvelut"/>
    <s v="Plupaus_2021_Kansaneläkelaitos.xlsx"/>
    <x v="4"/>
    <x v="931"/>
    <s v="Pankille opintolainakannan ylläpitoon liittyvät tiedot sekä opiskelijoiden opintolainan nostamiseen liittyvät tiedot tiedonsiirtona"/>
    <s v="Pankille tiedot opintolainan takauksesta"/>
    <x v="3"/>
    <x v="7"/>
    <x v="1"/>
    <s v="Vain elinkeinotoimintaa harjoittaville"/>
    <m/>
    <m/>
    <x v="0"/>
    <x v="4"/>
    <x v="0"/>
    <s v=""/>
  </r>
  <r>
    <s v="Palvelut"/>
    <s v="Traficom_Digipalvelulupaus_2021.XLSX"/>
    <x v="0"/>
    <x v="932"/>
    <s v="Selvitys paperittoman ajoneuvon rekisteröintiä ja rekisteröintikatsastusta varten."/>
    <s v="Paperittoman ajoneuvon rekisteröintikatsastus ja rekisteröinti"/>
    <x v="1"/>
    <x v="0"/>
    <x v="0"/>
    <s v="Myös luonnollisille henkilöille"/>
    <s v="Katsastajan on fyysisesti tarkastettava ja tunnistettava ajoneuvo rekisteröintikatsastuksessa.  Asiakas saa lomakkeen täytettäväksi rekisteröintikatsastuksen yhteydessä, jolloin paperilomake on käytännöllinen ratkaisu. Lomakkeeseen tekevät merkintöjä sekä ajoneuvon omistaja että katsastaja."/>
    <m/>
    <x v="0"/>
    <x v="0"/>
    <x v="0"/>
    <s v=""/>
  </r>
  <r>
    <s v="Palvelut"/>
    <s v="Traficom_Digipalvelulupaus_2021.XLSX"/>
    <x v="0"/>
    <x v="933"/>
    <s v="Ilma-alusten huolto-organisaation hyväksymishakemus"/>
    <s v="Part 145 Approval Application for initial grant / Application for change"/>
    <x v="0"/>
    <x v="0"/>
    <x v="0"/>
    <s v="Vain elinkeinotoimintaa harjoittaville"/>
    <s v="Yleinen taloudellinen tilanne"/>
    <m/>
    <x v="0"/>
    <x v="0"/>
    <x v="0"/>
    <s v=""/>
  </r>
  <r>
    <s v="Palvelut"/>
    <s v="Traficom_Digipalvelulupaus_2021.XLSX"/>
    <x v="0"/>
    <x v="934"/>
    <s v="Ilma-alusten huoltohenkilöstön koulutusorganisaation hyväksymishakemus"/>
    <s v="Part 147 Approval  Application for initial grant / Application for change"/>
    <x v="0"/>
    <x v="0"/>
    <x v="0"/>
    <s v="Vain elinkeinotoimintaa harjoittaville"/>
    <s v="Yleinen taloudellinen tilanne"/>
    <m/>
    <x v="0"/>
    <x v="0"/>
    <x v="0"/>
    <s v=""/>
  </r>
  <r>
    <s v="Palvelut"/>
    <s v="Traficom_Digipalvelulupaus_2021.XLSX"/>
    <x v="0"/>
    <x v="935"/>
    <s v="Ilma-aluksen huolto-organisaation hyväksymishakemus muille kuin kaupalliseen ilmakuljetukseen käytettäville ilma-aluksille."/>
    <s v="Part M Subpart F Approval  Application for initial grant / Application for change"/>
    <x v="0"/>
    <x v="0"/>
    <x v="0"/>
    <s v="Vain elinkeinotoimintaa harjoittaville"/>
    <s v="Yleinen taloudellinen tilanne"/>
    <m/>
    <x v="0"/>
    <x v="0"/>
    <x v="0"/>
    <s v=""/>
  </r>
  <r>
    <s v="Palvelut"/>
    <s v="Traficom_Digipalvelulupaus_2021.XLSX"/>
    <x v="0"/>
    <x v="936"/>
    <s v="Jatkuvan lentokelpoisuuden hallintaorganisaation hyväksymishakemus"/>
    <s v="Part M Subpart G Approval  Application for initial grant / Application for change"/>
    <x v="0"/>
    <x v="0"/>
    <x v="0"/>
    <s v="Vain elinkeinotoimintaa harjoittaville"/>
    <s v="Yleinen taloudellinen tilanne"/>
    <m/>
    <x v="0"/>
    <x v="0"/>
    <x v="0"/>
    <s v=""/>
  </r>
  <r>
    <s v="Palvelut"/>
    <s v="Plupaus_2021_Tulli.xlsx"/>
    <x v="1"/>
    <x v="937"/>
    <s v="Yritys antaa passitusilmoituksen sanoma-asioinnnilla Tullille tullaamattoman tavaran kuljettamisesta Euroopan unionin alueella."/>
    <s v="Passitusilmoittamisen sanoma-asiointi yritysasiakkaille"/>
    <x v="1"/>
    <x v="7"/>
    <x v="1"/>
    <s v="Vain elinkeinotoimintaa harjoittaville"/>
    <m/>
    <m/>
    <x v="0"/>
    <x v="1"/>
    <x v="0"/>
    <s v=""/>
  </r>
  <r>
    <s v="Palvelut"/>
    <s v="Plupaus_2021_Tulli.xlsx"/>
    <x v="1"/>
    <x v="938"/>
    <s v="Yritys antaa passitusilmoituksen Tullille tullaamattoman tavaran kuljettamisesta Euroopan unionin alueella."/>
    <s v="Passitusilmoituksen tekeminen yritysasiakkaana"/>
    <x v="3"/>
    <x v="1"/>
    <x v="1"/>
    <s v="Myös luonnollisille henkilöille"/>
    <m/>
    <m/>
    <x v="0"/>
    <x v="1"/>
    <x v="0"/>
    <s v=""/>
  </r>
  <r>
    <s v="Palvelut"/>
    <s v="Plupaus_2021_Tukes.xlsx"/>
    <x v="10"/>
    <x v="939"/>
    <s v="Toiminnanharjoittajan ilmoitus toiminnasta, vastuuhenkilöstä tai muutoksista"/>
    <s v="Pelastustoimen laiteliikkeen toimintailmoitus"/>
    <x v="1"/>
    <x v="5"/>
    <x v="1"/>
    <s v="Vain elinkeinotoimintaa harjoittaville"/>
    <m/>
    <m/>
    <x v="0"/>
    <x v="8"/>
    <x v="0"/>
    <s v=""/>
  </r>
  <r>
    <s v="Palvelut"/>
    <s v="Plupaus_2021_Tukes.xlsx"/>
    <x v="10"/>
    <x v="940"/>
    <s v="Vastuuhenkilön pätevyyshakemus"/>
    <s v="Pelastustoimen laitteiden asennus-, huolto- ja tarkastusliikkeen vastuuhenkilön pätevyyshakemus"/>
    <x v="0"/>
    <x v="5"/>
    <x v="1"/>
    <s v="Myös luonnollisille henkilöille"/>
    <m/>
    <m/>
    <x v="0"/>
    <x v="8"/>
    <x v="0"/>
    <s v=""/>
  </r>
  <r>
    <s v="Palvelut"/>
    <s v="RUOKAVIRASTO-#1460879-v1-Palvelulupaus_2021_Ruokavirasto.XLSX"/>
    <x v="33"/>
    <x v="941"/>
    <s v="Toimija voi hakea tukea peltoviljelyyn. Osapalvelu Tukioikeuksien myöntö ja siirto&quot; on digiasteella 0.3. Tämä osapalvelu näillä näkymin lakkaa uuden ohjelmakauden alussa 2023, jolloin Peltotuet -palvelun digiaste nousee 1.1 -tasolle.&quot;"/>
    <s v="Peltotuet"/>
    <x v="6"/>
    <x v="0"/>
    <x v="0"/>
    <s v="Myös luonnollisille henkilöille"/>
    <m/>
    <s v="EU-asetus (useita)"/>
    <x v="0"/>
    <x v="18"/>
    <x v="0"/>
    <s v="Maa- ja metsätalousministeriö"/>
  </r>
  <r>
    <s v="Palvelut"/>
    <s v="PLupaus_Pyhäjärvi_2021.xlsx"/>
    <x v="15"/>
    <x v="942"/>
    <m/>
    <s v="Rakentamisen toimenpidelupa"/>
    <x v="0"/>
    <x v="6"/>
    <x v="1"/>
    <s v="Myös luonnollisille henkilöille"/>
    <m/>
    <s v="Maankäyttö- ja rakennuslaki (132/1999)"/>
    <x v="1"/>
    <x v="7"/>
    <x v="3"/>
    <s v="Ympäristöministeriö"/>
  </r>
  <r>
    <s v="Palvelut"/>
    <s v="Plupaus_2021_Ranuan kunta_V2.xlsx"/>
    <x v="49"/>
    <x v="942"/>
    <s v="Ohjeet, lomakkeet ja yhteystiedot"/>
    <s v="Rakentamisen toimenpidelupa"/>
    <x v="0"/>
    <x v="5"/>
    <x v="1"/>
    <s v="Myös luonnollisille henkilöille"/>
    <m/>
    <s v="Maankäyttö- ja rakennuslaki (132/1999)"/>
    <x v="1"/>
    <x v="13"/>
    <x v="3"/>
    <s v="Ympäristöministeriö"/>
  </r>
  <r>
    <s v="Palvelut"/>
    <s v="Plupaus_Rautalampi_2020.xlsx"/>
    <x v="45"/>
    <x v="943"/>
    <s v="Toimenpiteet, jotka lain tai rakennusjärjestyksen mukaan vaativat ilmoitusta kunnan rakennusvalvontaan."/>
    <s v="Rakentamisen toimenpidelupa"/>
    <x v="0"/>
    <x v="0"/>
    <x v="2"/>
    <s v="Myös luonnollisille henkilöille"/>
    <m/>
    <s v="Maankäyttö- ja rakennuslaki (132/1999)"/>
    <x v="1"/>
    <x v="10"/>
    <x v="3"/>
    <s v="Ympäristöministeriö"/>
  </r>
  <r>
    <s v="Palvelut"/>
    <s v="Plupaus_Rautalampi_2020.xlsx"/>
    <x v="45"/>
    <x v="944"/>
    <s v="Toimenpiteet, jotka lain tai rakennusjärjestyksen mukaan vaativat kunnan rakennusvalvonnan myöntämän toimenpideluvan."/>
    <s v="Rakentamisen toimenpidelupa"/>
    <x v="0"/>
    <x v="0"/>
    <x v="2"/>
    <s v="Myös luonnollisille henkilöille"/>
    <m/>
    <s v="Maankäyttö- ja rakennuslaki (132/1999)"/>
    <x v="1"/>
    <x v="10"/>
    <x v="3"/>
    <s v="Ympäristöministeriö"/>
  </r>
  <r>
    <s v="Palvelut"/>
    <s v="PLupaus_Ruokolahden kunta_2021.xlsx"/>
    <x v="53"/>
    <x v="942"/>
    <s v="Lupapiste.fi"/>
    <s v="Rakentamisen toimenpidelupa"/>
    <x v="0"/>
    <x v="5"/>
    <x v="1"/>
    <s v="Myös luonnollisille henkilöille"/>
    <m/>
    <s v="Maankäyttö- ja rakennuslaki (132/1999)"/>
    <x v="1"/>
    <x v="26"/>
    <x v="3"/>
    <s v="Ympäristöministeriö"/>
  </r>
  <r>
    <s v="Palvelut"/>
    <s v="Traficom_Digipalvelulupaus_2021.XLSX"/>
    <x v="0"/>
    <x v="945"/>
    <s v="Jätteiden jättöpakkoa ja ilmoitusvelvollisuutta koskeva poikkeus"/>
    <s v="Poikkeus alus-ja lastijätteiden jättöpakosta"/>
    <x v="0"/>
    <x v="0"/>
    <x v="0"/>
    <s v="Myös luonnollisille henkilöille"/>
    <s v="Yleinen taloudellinen tilanne"/>
    <m/>
    <x v="0"/>
    <x v="0"/>
    <x v="0"/>
    <s v=""/>
  </r>
  <r>
    <s v="Palvelut"/>
    <s v="Traficom_Digipalvelulupaus_2021.XLSX"/>
    <x v="0"/>
    <x v="946"/>
    <s v="Voit hakea lupaa poiketa ajoneuvoa ja ajoneuvoyhdistelmää koskevista mitta- ja massavaatimuksista, jos se on tarpeen uuden tekniikan kokeilun, tuotekehityksen tai muun erityisen syyn takia."/>
    <s v="Poikkeuslupa ajoneuvon ja ajoneuvoyhdistelmän mitoista ja massoista"/>
    <x v="0"/>
    <x v="2"/>
    <x v="0"/>
    <s v="Myös luonnollisille henkilöille"/>
    <s v="Yleinen taloudellinen tilanne"/>
    <m/>
    <x v="0"/>
    <x v="0"/>
    <x v="0"/>
    <s v=""/>
  </r>
  <r>
    <s v="Palvelut"/>
    <s v="Traficom_Digipalvelulupaus_2021.XLSX"/>
    <x v="0"/>
    <x v="947"/>
    <s v="Voit hakea lupaa poiketa auton tai perävaunun rakenteen muuttamista koskevista vaatimuksista, jos sinulla on jokin erityinen syy tehdä tätä mittavampi muutos."/>
    <s v="Poikkeuslupa auton tai perävaunun rakenteen muuttamiselle"/>
    <x v="0"/>
    <x v="2"/>
    <x v="0"/>
    <s v="Myös luonnollisille henkilöille"/>
    <s v="Yleinen taloudellinen tilanne"/>
    <m/>
    <x v="0"/>
    <x v="0"/>
    <x v="0"/>
    <s v=""/>
  </r>
  <r>
    <s v="Palvelut"/>
    <s v="Traficom_Digipalvelulupaus_2021.XLSX"/>
    <x v="0"/>
    <x v="948"/>
    <s v="Voit hakea poikkeuslupaa erikoiskuljetusajoneuvolle, joka on joko ylimassainen tai ylimittainen (kuormaamattomana)."/>
    <s v="Poikkeuslupa erikoiskuljetusajoneuvolle"/>
    <x v="0"/>
    <x v="2"/>
    <x v="0"/>
    <s v="Myös luonnollisille henkilöille"/>
    <s v="Yleinen taloudellinen tilanne"/>
    <m/>
    <x v="0"/>
    <x v="0"/>
    <x v="0"/>
    <s v=""/>
  </r>
  <r>
    <s v="Palvelut"/>
    <s v="Traficom_Digipalvelulupaus_2021.XLSX"/>
    <x v="0"/>
    <x v="949"/>
    <s v="Jos tuot ulkomailta käytetyn ajoneuvon, joka on edellisessä rekisteröintimaassa hyväksytty valmistussarjan viimeisiä ajoneuvoja koskevan menettelyn mukaisesti (ns. häntälupa), edellyttää se Traficomin poikkeusluvan (ns. jälkihäntälupa) ennen kuin sitä voidaan hyväksyä rekisteröintikatsastuksessa."/>
    <s v="Poikkeuslupa käytettynä maahantuotavalle valmistussarjan viimeiselle ajoneuvolle (ns. jälkihäntälupa)"/>
    <x v="0"/>
    <x v="2"/>
    <x v="0"/>
    <s v="Myös luonnollisille henkilöille"/>
    <s v="Yleinen taloudellinen tilanne"/>
    <m/>
    <x v="0"/>
    <x v="0"/>
    <x v="0"/>
    <s v=""/>
  </r>
  <r>
    <s v="Palvelut"/>
    <s v="Traficom_Digipalvelulupaus_2021.XLSX"/>
    <x v="0"/>
    <x v="950"/>
    <s v="Voit hakea lupaa poiketa L-luokan ajoneuvon rakenteen muuttamista koskevista vaatimuksista, jos sinulla on jokin erityinen syy tehdä tätä mittavampi muutos."/>
    <s v="Poikkeuslupa L-luokan ajoneuvon rakenteen muuttamiselle"/>
    <x v="0"/>
    <x v="2"/>
    <x v="0"/>
    <s v="Myös luonnollisille henkilöille"/>
    <s v="Yleinen taloudellinen tilanne"/>
    <m/>
    <x v="0"/>
    <x v="0"/>
    <x v="0"/>
    <s v=""/>
  </r>
  <r>
    <s v="Palvelut"/>
    <s v="Traficom_Digipalvelulupaus_2021.XLSX"/>
    <x v="0"/>
    <x v="951"/>
    <s v="Voit hakea lupaa poiketa nastan ulkonemaa koskevista vaatimuksista, jos osallistut ajoneuvolla rallikilpailuihin."/>
    <s v="Poikkeuslupa nastan ulkonemasta"/>
    <x v="0"/>
    <x v="2"/>
    <x v="0"/>
    <s v="Myös luonnollisille henkilöille"/>
    <s v="Yleinen taloudellinen tilanne"/>
    <m/>
    <x v="0"/>
    <x v="0"/>
    <x v="0"/>
    <s v=""/>
  </r>
  <r>
    <s v="Palvelut"/>
    <s v="Traficom_Digipalvelulupaus_2021.XLSX"/>
    <x v="0"/>
    <x v="952"/>
    <s v="Rataverkon haltija tai raideliikenteen harjoittaja hakee Traficomilta lupaa poiketa viranomaismääräyksestä."/>
    <s v="Poikkeuslupa rautateiden viranomaismääräyksiin"/>
    <x v="0"/>
    <x v="3"/>
    <x v="0"/>
    <s v="Vain elinkeinotoimintaa harjoittaville"/>
    <s v="Yleinen taloudellinen tilanne"/>
    <m/>
    <x v="0"/>
    <x v="0"/>
    <x v="0"/>
    <s v=""/>
  </r>
  <r>
    <s v="Palvelut"/>
    <s v="Traficom_Digipalvelulupaus_2021.XLSX"/>
    <x v="0"/>
    <x v="953"/>
    <s v="Voit hakea lupaa poiketa talvi- ja nastarenkaiden käyttöaikaa koskevista vaatimuksista erityisen syyn takia."/>
    <s v="Poikkeuslupa talvi- ja nastarenkaiden käyttöajasta"/>
    <x v="0"/>
    <x v="2"/>
    <x v="0"/>
    <s v="Myös luonnollisille henkilöille"/>
    <s v="Yleinen taloudellinen tilanne"/>
    <m/>
    <x v="0"/>
    <x v="0"/>
    <x v="0"/>
    <s v=""/>
  </r>
  <r>
    <s v="Palvelut"/>
    <s v="Traficom_Digipalvelulupaus_2021.XLSX"/>
    <x v="0"/>
    <x v="954"/>
    <s v="Voit hakea lupaa poiketa ajoneuvoa koskevista teknisistä vaatimuksista tai vaatimustenmukaisuuden osoittamisesta erityisen syyn takia."/>
    <s v="Poikkeuslupa teknisistä vaatimuksista ja vaatimustenmukaisuuden osoittamisesta (muu kuin ns. häntä- tai jälkihäntälupa)"/>
    <x v="0"/>
    <x v="2"/>
    <x v="0"/>
    <s v="Myös luonnollisille henkilöille"/>
    <s v="Yleinen taloudellinen tilanne"/>
    <m/>
    <x v="0"/>
    <x v="0"/>
    <x v="0"/>
    <s v=""/>
  </r>
  <r>
    <s v="Palvelut"/>
    <s v="Traficom_Digipalvelulupaus_2021.XLSX"/>
    <x v="0"/>
    <x v="955"/>
    <s v="Valmistussarjan viimeisillä ajoneuvoilla (End of Series) tarkoitetaan varastossa olevia uusia, rekisteröimättömiä ajoneuvoja, joita ei voida rekisteröidä, myydä tai ottaa käyttöön, koska voimaan on tullut uusia teknisiä vaatimuksia, joita ajoneuvot eivät täytä."/>
    <s v="Poikkeuslupa valmistussarjan viimeisille ajoneuvoille (ns. häntälupa)"/>
    <x v="0"/>
    <x v="2"/>
    <x v="0"/>
    <s v="Vain elinkeinotoimintaa harjoittaville"/>
    <s v="Yleinen taloudellinen tilanne"/>
    <m/>
    <x v="0"/>
    <x v="0"/>
    <x v="0"/>
    <s v=""/>
  </r>
  <r>
    <s v="Palvelut"/>
    <s v="Traficom_Digipalvelulupaus_2021.XLSX"/>
    <x v="0"/>
    <x v="956"/>
    <s v="Traficomilla on oikeus myöntää vapautus polttoainemaksun maksamisesta erityisestä syystä. Tällainen syy voi olla esimerkiksi ajoneuvon suuri koko tai harvat käyttökerrat."/>
    <s v="Polttoainemaksun vapauttamishakemus"/>
    <x v="0"/>
    <x v="2"/>
    <x v="0"/>
    <s v="Myös luonnollisille henkilöille"/>
    <s v="Yleinen taloudellinen tilanne"/>
    <m/>
    <x v="0"/>
    <x v="0"/>
    <x v="0"/>
    <s v=""/>
  </r>
  <r>
    <s v="Palvelut"/>
    <s v="Traficom_Digipalvelulupaus_2021.XLSX"/>
    <x v="0"/>
    <x v="957"/>
    <s v="Alusten saapumis- ja lähtöilmoitukset kaupallisessa meriliikenteessä"/>
    <s v="Portnet-järjestelmä"/>
    <x v="1"/>
    <x v="3"/>
    <x v="1"/>
    <s v="Vain elinkeinotoimintaa harjoittaville"/>
    <m/>
    <m/>
    <x v="0"/>
    <x v="0"/>
    <x v="0"/>
    <s v=""/>
  </r>
  <r>
    <s v="Palvelut"/>
    <s v="Traficom_Digipalvelulupaus_2021.XLSX"/>
    <x v="0"/>
    <x v="958"/>
    <s v="Kirjelähetyksiä koskevasta postitoiminnasta on ennen toiminnan aloittamista tehtävä postitoimintailmoitus. Asiointipalvelun osalta ei ole kehittämistarvetta."/>
    <s v="Postitoimintailmoitus"/>
    <x v="1"/>
    <x v="2"/>
    <x v="1"/>
    <s v="Vain elinkeinotoimintaa harjoittaville"/>
    <m/>
    <m/>
    <x v="0"/>
    <x v="0"/>
    <x v="0"/>
    <s v=""/>
  </r>
  <r>
    <s v="Palvelut"/>
    <s v="Plupaus_2021_Patentti- ja rekisterihal.xlsx"/>
    <x v="37"/>
    <x v="959"/>
    <s v="PRH:n rekistereistä on tarjolla tietoja teknisten rajapintojen kautta, poimintoina, käyttöliittymien kautta niin kansalaisille, elinkeinoelämälle kuin julkiselle sektorille.  Tietoja on tarjolla rakenteisessa muodossa laajalti."/>
    <s v="PRH:n tietopalvelut"/>
    <x v="3"/>
    <x v="1"/>
    <x v="1"/>
    <s v="Myös luonnollisille henkilöille"/>
    <m/>
    <m/>
    <x v="0"/>
    <x v="8"/>
    <x v="0"/>
    <s v=""/>
  </r>
  <r>
    <s v="Palvelut"/>
    <s v="Traficom_Digipalvelulupaus_2021.XLSX"/>
    <x v="0"/>
    <x v="960"/>
    <s v="Traficom myöntää teleyritysten käyttöön niiden tarvitsemat puhelinnumerot ja tunnukset. Asiointipalvelun osalta ei ole kehittämistarvetta."/>
    <s v="Puhelinverkon numerointi"/>
    <x v="0"/>
    <x v="2"/>
    <x v="1"/>
    <s v="Myös luonnollisille henkilöille"/>
    <m/>
    <m/>
    <x v="0"/>
    <x v="0"/>
    <x v="0"/>
    <s v=""/>
  </r>
  <r>
    <s v="Palvelut"/>
    <s v="Plupaus_2021_Puolustusministeriö.xlsx"/>
    <x v="64"/>
    <x v="961"/>
    <s v="Ulkoministeriön ja puolustusministeriön yhteinen asiointipalvelu."/>
    <s v="Puolustustarvikkeiden vientivalvonnan asiointipalvelu"/>
    <x v="0"/>
    <x v="1"/>
    <x v="1"/>
    <s v="Myös luonnollisille henkilöille"/>
    <m/>
    <m/>
    <x v="0"/>
    <x v="23"/>
    <x v="0"/>
    <s v=""/>
  </r>
  <r>
    <s v="Palvelut"/>
    <s v="Plupaus_ARA_2021.xlsx"/>
    <x v="28"/>
    <x v="962"/>
    <s v="Avustuksen hakeminen ARA-talon purkamiskustannuksiin"/>
    <s v="Purkuavustus"/>
    <x v="6"/>
    <x v="2"/>
    <x v="5"/>
    <s v="Vain elinkeinotoimintaa harjoittaville"/>
    <s v="Odottaa vuoroaan toteutettavien priorisointilistalla ko. tietojärjestelmän osalta (useita avustuksia samassa järjestelmässä)."/>
    <m/>
    <x v="0"/>
    <x v="21"/>
    <x v="0"/>
    <s v=""/>
  </r>
  <r>
    <s v="Palvelut"/>
    <s v="Traficom_Digipalvelulupaus_2021.XLSX"/>
    <x v="0"/>
    <x v="963"/>
    <s v="Myönnetään pursiseuralle erikoislipun käyttöoikeus."/>
    <s v="Pursiseurojen erikoislipun käyttöoikeuden myöntäminen"/>
    <x v="0"/>
    <x v="0"/>
    <x v="0"/>
    <m/>
    <s v="Yleinen taloudellinen tilanne"/>
    <m/>
    <x v="0"/>
    <x v="0"/>
    <x v="0"/>
    <s v=""/>
  </r>
  <r>
    <s v="Palvelut"/>
    <s v="RUOKAVIRASTO-#1460879-v1-Palvelulupaus_2021_Ruokavirasto.XLSX"/>
    <x v="33"/>
    <x v="964"/>
    <s v="Toimija voi hakea tukea puutarhaviljelyyn."/>
    <s v="Puutarhatuet"/>
    <x v="6"/>
    <x v="5"/>
    <x v="1"/>
    <s v="Myös luonnollisille henkilöille"/>
    <m/>
    <s v=""/>
    <x v="0"/>
    <x v="18"/>
    <x v="0"/>
    <s v=""/>
  </r>
  <r>
    <s v="Palvelut"/>
    <s v="Plupaus_Luonnonvarakeskus_2020.xlsx"/>
    <x v="35"/>
    <x v="965"/>
    <s v="Tehdasmittauksen valvonnan perustana on tehdasmittausilmoitus, jonka tehtaan oma mittaaja on velvoitettu toimittamaan Luonnonvarakeskukseen."/>
    <s v="Puutavaran tehdasmittauksen valvonta"/>
    <x v="1"/>
    <x v="2"/>
    <x v="2"/>
    <s v="Vain elinkeinotoimintaa harjoittaville"/>
    <m/>
    <m/>
    <x v="0"/>
    <x v="21"/>
    <x v="0"/>
    <s v=""/>
  </r>
  <r>
    <s v="Palvelut"/>
    <s v="Plupaus_Luonnonvarakeskus_2020.xlsx"/>
    <x v="35"/>
    <x v="966"/>
    <s v="Virallista mittausta voi hakea puutavaran mittausosapuoli. Sitä haetaan perusmittausta (luovutus-, työ- tai urakointimittaus) koskevan erimielisyyden ratkaisemiseksi."/>
    <s v="Puutavaran virallinen mittaus"/>
    <x v="1"/>
    <x v="2"/>
    <x v="2"/>
    <s v="Myös luonnollisille henkilöille"/>
    <m/>
    <m/>
    <x v="0"/>
    <x v="21"/>
    <x v="0"/>
    <s v=""/>
  </r>
  <r>
    <s v="Palvelut"/>
    <s v="Plupaus_2021_Turun kaupunki.xlsx"/>
    <x v="19"/>
    <x v="810"/>
    <s v="Toimenpidelupaa haetaan, kun kyseessä on erillislaite, vesirajalaite, liikuteltava laite, säilytys- tai varastointialue, yleisörakennelma, aurinkokeräin, julkisivutoimenpide (esimerkiksi värimuutokset) tai rakennelma."/>
    <s v="Rakentamisen toimenpidelupa"/>
    <x v="0"/>
    <x v="5"/>
    <x v="1"/>
    <s v="Myös luonnollisille henkilöille"/>
    <m/>
    <s v="Maankäyttö- ja rakennuslaki (132/1999)"/>
    <x v="1"/>
    <x v="15"/>
    <x v="1"/>
    <s v="Ympäristöministeriö"/>
  </r>
  <r>
    <s v="Palvelut"/>
    <s v="PLupaus_Vaasa_2021.xlsx"/>
    <x v="8"/>
    <x v="942"/>
    <s v="Toimenpidelupaa voi hakea sähköisessä palvelussa, epermit."/>
    <s v="Rakentamisen toimenpidelupa"/>
    <x v="0"/>
    <x v="5"/>
    <x v="1"/>
    <s v="Myös luonnollisille henkilöille"/>
    <m/>
    <s v="Maankäyttö- ja rakennuslaki (132/1999)"/>
    <x v="1"/>
    <x v="6"/>
    <x v="2"/>
    <s v="Ympäristöministeriö"/>
  </r>
  <r>
    <s v="Palvelut"/>
    <s v="Plupaus_2021_Ylöjärven kaupunki.xlsx"/>
    <x v="22"/>
    <x v="810"/>
    <s v="Toimenpidelupa hakemuksineen hoidetaan kokonaisuudessaan Lupapiste -palvelussa&quot;&quot;"/>
    <s v="Rakentamisen toimenpidelupa"/>
    <x v="0"/>
    <x v="7"/>
    <x v="1"/>
    <s v="Myös luonnollisille henkilöille"/>
    <m/>
    <s v="Maankäyttö- ja rakennuslaki (132/1999)"/>
    <x v="1"/>
    <x v="17"/>
    <x v="5"/>
    <s v="Ympäristöministeriö"/>
  </r>
  <r>
    <s v="Palvelut"/>
    <s v="Plupaus_2021_Ylöjärven kaupunki.xlsx"/>
    <x v="22"/>
    <x v="967"/>
    <s v="Rakennusluvan jatkoaikahakemus hoidetaan kokonaisuudessaan Lupapiste -palvelussa&quot;&quot;"/>
    <s v="Rakentamisen toimenpidelupa"/>
    <x v="0"/>
    <x v="7"/>
    <x v="1"/>
    <s v="Myös luonnollisille henkilöille"/>
    <m/>
    <s v="Maankäyttö- ja rakennuslaki (132/1999)"/>
    <x v="1"/>
    <x v="17"/>
    <x v="5"/>
    <s v="Ympäristöministeriö"/>
  </r>
  <r>
    <s v="Palvelut"/>
    <s v="Plupaus_Mikkeli_2020.xlsx"/>
    <x v="13"/>
    <x v="968"/>
    <s v="Käsitellään lupapiste.fi -palvelun kautta, johon käyttäjä tunnistautuu sähköisesti. Kokonaan sähköinen palveluprosessi. Vastuualue: Rakennusvalvonta"/>
    <s v="Rakenteiden sijoittamislupa yleisille alueille"/>
    <x v="0"/>
    <x v="5"/>
    <x v="1"/>
    <m/>
    <m/>
    <m/>
    <x v="1"/>
    <x v="11"/>
    <x v="2"/>
    <s v=""/>
  </r>
  <r>
    <s v="Palvelut"/>
    <s v="PLupaus_Helsinginkaupunki_2021.xlsx"/>
    <x v="3"/>
    <x v="969"/>
    <s v="Yli 12 metriä pitkät ajoneuvot tarvitsevat erityisluvan ajaakseen Helsingin kantakaupungin rajoitusalueella."/>
    <s v="Raskaan liikenteen erityislupa Helsingin kantakaupunkiin"/>
    <x v="0"/>
    <x v="2"/>
    <x v="1"/>
    <m/>
    <m/>
    <m/>
    <x v="1"/>
    <x v="3"/>
    <x v="1"/>
    <s v=""/>
  </r>
  <r>
    <s v="Palvelut"/>
    <s v="PLupaus_Helsinginkaupunki_2021.xlsx"/>
    <x v="3"/>
    <x v="970"/>
    <s v="Kunnan terveydensuojeluviranomainen antaa toimivaltaisena viranomaisena ruumiiden maasta kuljettamisesta tehdyn sopimuksen (Sopimus ruumiiden kuljettamisesta, valtiosopimus 13/1989) mukaisia ruumiinkuljetuslupia."/>
    <s v="Ruumiin siirtolupa"/>
    <x v="0"/>
    <x v="3"/>
    <x v="1"/>
    <m/>
    <m/>
    <s v="Terveydensuojelulaki (763/1994)"/>
    <x v="1"/>
    <x v="3"/>
    <x v="1"/>
    <s v="Sosiaali- ja terveysministeriö"/>
  </r>
  <r>
    <s v="Palvelut"/>
    <s v="PLupaus_Porvoonkaupunki_2021.xlsx"/>
    <x v="7"/>
    <x v="971"/>
    <s v="Haudatun ruumiin siirtämiseen tarvitaan terveydensuojeluviranomaisen lupa."/>
    <s v="Ruumiin siirtolupa"/>
    <x v="0"/>
    <x v="3"/>
    <x v="0"/>
    <s v="Myös luonnollisille henkilöille"/>
    <s v="Pyyntöjä ei juuri tule. Digitalisoinnin kehittäminen valtion tietojärjestelmässä on riippuvainen valtion panostuksista."/>
    <s v="Terveydensuojelulaki (763/1994)"/>
    <x v="1"/>
    <x v="3"/>
    <x v="2"/>
    <s v="Sosiaali- ja terveysministeriö"/>
  </r>
  <r>
    <s v="Palvelut"/>
    <s v="PLupaus_Porvoonkaupunki_2021.xlsx"/>
    <x v="7"/>
    <x v="972"/>
    <s v="Terveystarkastaja voi hakemuksesta myöntää luvan ruumiin kansainväliseen kuljetukseen, jos asiaa koskevan valtiosopimuksen ehdot täyttyvät."/>
    <s v="Ruumiin siirtolupa"/>
    <x v="0"/>
    <x v="3"/>
    <x v="0"/>
    <s v="Myös luonnollisille henkilöille"/>
    <s v="Pyyntöjä ei juuri tule. Digitalisoinnin kehittäminen valtion tietojärjestelmässä on riippuvainen valtion panostuksista. Asetus ruumiiden kuljettamista koskevan sopimuksen voimaansaattamisesta (13/1989)"/>
    <s v="Asetus ruumiiden kuljettamista koskevan sopimuksen voimaansaattamisesta (13/1989)"/>
    <x v="1"/>
    <x v="3"/>
    <x v="2"/>
    <s v="Ulkoministeriö"/>
  </r>
  <r>
    <s v="Palvelut"/>
    <s v="Plupaus_2021_Turun kaupunki.xlsx"/>
    <x v="19"/>
    <x v="973"/>
    <s v="Ruumiin siirtämiseksi tarvitaan terveystarkastajan lupa"/>
    <s v="Ruumiin siirtolupa"/>
    <x v="0"/>
    <x v="0"/>
    <x v="1"/>
    <s v="Myös luonnollisille henkilöille"/>
    <s v="ilppa-järjestelmän tai vastaavan toimivuus"/>
    <s v="Elintarvikelaki (297/2021)"/>
    <x v="1"/>
    <x v="15"/>
    <x v="1"/>
    <s v="Maa- ja metsätalousministeriö"/>
  </r>
  <r>
    <s v="Palvelut"/>
    <s v="PLupaus_Helsinginkaupunki_2021.xlsx"/>
    <x v="3"/>
    <x v="974"/>
    <s v="Jos haluat sijoittaa kadulle tai puistoon pysyviä rakenteita, kuten johtoliittymiä, ajoliittymiä, maanalaisia perustuksia tai aidan, tarvitset tähän luvan kaupungilta. Kaupungin lupa rakenteille on nimeltään sijoitussopimus."/>
    <s v="Kaivu- ja sijoituslupa"/>
    <x v="0"/>
    <x v="2"/>
    <x v="1"/>
    <m/>
    <m/>
    <m/>
    <x v="1"/>
    <x v="3"/>
    <x v="1"/>
    <s v=""/>
  </r>
  <r>
    <s v="Palvelut"/>
    <s v="Plupaus_2021_Huittisten kaupunki.xlsx"/>
    <x v="20"/>
    <x v="975"/>
    <s v="Katu- ja muilla yleisillä alueilla tehtäviin töihin on haettava ennakkoon lupa. Pysyvät ja tilaipäiset sijoittamis- ja käyttöluvat kaupungin alueella."/>
    <s v="Kaivu- ja sijoituslupa"/>
    <x v="0"/>
    <x v="0"/>
    <x v="5"/>
    <s v="Myös luonnollisille henkilöille"/>
    <m/>
    <s v="Maankäyttö- ja rakennuslaki (132/1999)"/>
    <x v="1"/>
    <x v="16"/>
    <x v="4"/>
    <s v="Ympäristöministeriö"/>
  </r>
  <r>
    <s v="Palvelut"/>
    <s v="Plupaus_2021_Tulli.xlsx"/>
    <x v="1"/>
    <x v="976"/>
    <s v="Tullin päätös TIR-järjestelmään hyväksymisestä on edellytys TIR-passitusmenettelyn käytölle."/>
    <s v="Päätös TIR-järjestelmään hyväksymisestä"/>
    <x v="0"/>
    <x v="2"/>
    <x v="11"/>
    <s v="Vain elinkeinotoimintaa harjoittaville"/>
    <s v="Hakemus lähetetään SKAL ry:lle eli palvelutapahtuman aloitus on toisen organisaation hallinnassa."/>
    <m/>
    <x v="0"/>
    <x v="1"/>
    <x v="0"/>
    <s v=""/>
  </r>
  <r>
    <s v="Palvelut"/>
    <s v="Traficom_Digipalvelulupaus_2021.XLSX"/>
    <x v="0"/>
    <x v="977"/>
    <s v="Hankkeen valmistuessa rataverkon haltija hakee lopullista käyttöönottolupaa Traficomilta."/>
    <s v="Radan kiinteän rakenteellisen osajärjestelmän käyttöönottoluvan myöntäminen"/>
    <x v="0"/>
    <x v="0"/>
    <x v="0"/>
    <s v="Vain elinkeinotoimintaa harjoittaville"/>
    <s v="Yleinen taloudellinen tilanne"/>
    <m/>
    <x v="0"/>
    <x v="0"/>
    <x v="0"/>
    <s v=""/>
  </r>
  <r>
    <s v="Palvelut"/>
    <s v="Traficom_Digipalvelulupaus_2021.XLSX"/>
    <x v="0"/>
    <x v="978"/>
    <s v="Rataverkon haltija hakee radan yleissuunnitelman tai ratasuunnitelman hyväksyntää Traficomilta."/>
    <s v="Radan yleissuunnitelman tai ratasuunnitelman hyväksyminen"/>
    <x v="0"/>
    <x v="3"/>
    <x v="0"/>
    <s v="Vain elinkeinotoimintaa harjoittaville"/>
    <s v="Yleinen taloudellinen tilanne"/>
    <m/>
    <x v="0"/>
    <x v="0"/>
    <x v="0"/>
    <s v=""/>
  </r>
  <r>
    <s v="Palvelut"/>
    <s v="Traficom_Digipalvelulupaus_2021.XLSX"/>
    <x v="0"/>
    <x v="979"/>
    <s v="Palvelun kautta voi hakea radio- ja televisiotoimintaa liittyvää toimilupaa. Asiointipalvelun osalta ei ole kehittämistarvetta."/>
    <s v="Radio- ja televisiotoiminnan toimiluvat"/>
    <x v="0"/>
    <x v="2"/>
    <x v="1"/>
    <s v="Myös luonnollisille henkilöille"/>
    <m/>
    <m/>
    <x v="0"/>
    <x v="0"/>
    <x v="0"/>
    <s v=""/>
  </r>
  <r>
    <s v="Palvelut"/>
    <s v="Traficom_Digipalvelulupaus_2021.XLSX"/>
    <x v="0"/>
    <x v="980"/>
    <s v="Traficomin radiotarkastajat sekä nimetyt katsastajat suorittavat alusten radiolaitteiden perus-, uusinta- ja määräaikaiskatsastuksia."/>
    <s v="Radiokatsastus"/>
    <x v="0"/>
    <x v="2"/>
    <x v="0"/>
    <s v="Myös luonnollisille henkilöille"/>
    <s v="Yleinen taloudellinen tilanne"/>
    <m/>
    <x v="0"/>
    <x v="0"/>
    <x v="0"/>
    <s v=""/>
  </r>
  <r>
    <s v="Palvelut"/>
    <s v="Traficom_Digipalvelulupaus_2021.XLSX"/>
    <x v="0"/>
    <x v="981"/>
    <s v="Veneilijöiden ja merenkulun radiolähetinten hallussapitoon ja käyttöön tarvitaan radiolupa, jonka myöntää Liikenne- ja viestintävirasto Traficom."/>
    <s v="Radioluvat ja tunnukset: Veneilijät ja merenkulku"/>
    <x v="0"/>
    <x v="4"/>
    <x v="1"/>
    <s v="Myös luonnollisille henkilöille"/>
    <m/>
    <m/>
    <x v="0"/>
    <x v="0"/>
    <x v="0"/>
    <s v=""/>
  </r>
  <r>
    <s v="Palvelut"/>
    <s v="Traficom_Digipalvelulupaus_2021.XLSX"/>
    <x v="0"/>
    <x v="982"/>
    <s v="Palvelusta voi hakea radiolupaa, joka tulee heti voimaan asiakkaan maksettua ensimmäisen vuoden taajuusmaksun."/>
    <s v="Radioluvat sekä radioviestinnän tunnukset (heti voimaan tuleva, 6 eri radiolupalajia)"/>
    <x v="3"/>
    <x v="5"/>
    <x v="1"/>
    <s v="Myös luonnollisille henkilöille"/>
    <m/>
    <m/>
    <x v="0"/>
    <x v="0"/>
    <x v="0"/>
    <s v=""/>
  </r>
  <r>
    <s v="Palvelut"/>
    <s v="Traficom_Digipalvelulupaus_2021.XLSX"/>
    <x v="0"/>
    <x v="983"/>
    <s v="Palvelusta voi hakea radiolupaa, joka tulee vireille asiakkaan jätettyä hakemuksen. Asiointipalvelun osalta ei ole kehittämistarvetta."/>
    <s v="Radioluvat sekä radioviestinnän tunnukset (käsittelyä vaativa, kaikki radiolupalajit)"/>
    <x v="0"/>
    <x v="6"/>
    <x v="1"/>
    <s v="Myös luonnollisille henkilöille"/>
    <m/>
    <m/>
    <x v="0"/>
    <x v="0"/>
    <x v="0"/>
    <s v=""/>
  </r>
  <r>
    <s v="Palvelut"/>
    <s v="Plupaus_Säteilyturvakeskus_2021_xlsx.XLSX"/>
    <x v="23"/>
    <x v="984"/>
    <s v="Hyväksyntää varten Säteilyturvakeskukselle toimitetaan hakemus, jossa selvitetään, miten säteilylaissa ja sen perusteella annetuissa muissa säädöksissä esitetyt vaatimukset toteutuvat."/>
    <s v="Radonmittausmenetelmien hyväksyntä"/>
    <x v="0"/>
    <x v="3"/>
    <x v="0"/>
    <s v="Vain elinkeinotoimintaa harjoittaville"/>
    <s v="Volyymit ovat erittäin pieniä (maksimissaan muutama vuodessa)"/>
    <m/>
    <x v="0"/>
    <x v="9"/>
    <x v="0"/>
    <s v=""/>
  </r>
  <r>
    <s v="Palvelut"/>
    <s v="Plupaus_Säteilyturvakeskus_2021_xlsx.XLSX"/>
    <x v="23"/>
    <x v="985"/>
    <s v="Liiketaloudellinen radonmittauspalvelu asuntoihin ja tavanomaisille työpaikoille."/>
    <s v="Radonmittauspalvelu"/>
    <x v="4"/>
    <x v="1"/>
    <x v="1"/>
    <s v="Myös luonnollisille henkilöille"/>
    <m/>
    <m/>
    <x v="0"/>
    <x v="9"/>
    <x v="0"/>
    <s v=""/>
  </r>
  <r>
    <s v="Palvelut"/>
    <s v="Plupaus_Poliisihallitus_2021.xlsx"/>
    <x v="5"/>
    <x v="986"/>
    <m/>
    <s v="Rahankeräys- ja arpajaisasioiden tilitykset"/>
    <x v="1"/>
    <x v="2"/>
    <x v="1"/>
    <s v="Myös luonnollisille henkilöille"/>
    <s v="Sähköisen asioinnin kehityskustannukset tulee jyvittää kyseisen palvelun palveluhintoihin. Tästä syystä pienivolyymisten palveluiden digitalisointi on taloudellisesti mahdotonta ilman erillisrahoitusta."/>
    <m/>
    <x v="0"/>
    <x v="5"/>
    <x v="0"/>
    <s v=""/>
  </r>
  <r>
    <s v="Palvelut"/>
    <s v="Plupaus_Poliisihallitus_2021.xlsx"/>
    <x v="5"/>
    <x v="987"/>
    <m/>
    <s v="Rahankeräys: Pienkeräysilmoitus"/>
    <x v="1"/>
    <x v="3"/>
    <x v="1"/>
    <s v="Myös luonnollisille henkilöille"/>
    <m/>
    <m/>
    <x v="0"/>
    <x v="5"/>
    <x v="0"/>
    <s v=""/>
  </r>
  <r>
    <s v="Palvelut"/>
    <s v="Plupaus_Poliisihallitus_2021.xlsx"/>
    <x v="5"/>
    <x v="988"/>
    <m/>
    <s v="Rahankeräys: Rahankeräyslupa"/>
    <x v="0"/>
    <x v="3"/>
    <x v="1"/>
    <s v="Vain elinkeinotoimintaa harjoittaville"/>
    <m/>
    <m/>
    <x v="0"/>
    <x v="5"/>
    <x v="0"/>
    <s v=""/>
  </r>
  <r>
    <s v="Palvelut"/>
    <s v="Plupaus_Poliisihallitus_2021.xlsx"/>
    <x v="5"/>
    <x v="989"/>
    <m/>
    <s v="Rahankeräys: Rahankeräysluvan muutos"/>
    <x v="0"/>
    <x v="2"/>
    <x v="1"/>
    <s v="Vain elinkeinotoimintaa harjoittaville"/>
    <s v="Sähköisen asioinnin kehityskustannukset tulee jyvittää kyseisen palvelun palveluhintoihin. Tästä syystä pienivolyymisten palveluiden digitalisointi on taloudellisesti mahdotonta ilman erillisrahoitusta."/>
    <m/>
    <x v="0"/>
    <x v="5"/>
    <x v="0"/>
    <s v=""/>
  </r>
  <r>
    <s v="Palvelut"/>
    <s v="Plupaus_BusinessFinland_2021.xlsx"/>
    <x v="31"/>
    <x v="990"/>
    <s v="Business Finlandin asiointipalvelussa voit lähettää rahoitushakemuksen sekä hoitaa rahoitettavan projektin raportoinnin ja tilityksen. Myös projektikohtaiset asiakirjat, rahoitusehdot ja päätökset löytyvät asiointipalvelusta. Asiointipalveluun kirjaudutaan Suomi.fi-tunnistamisen kautta Business Finlandin verkkosivulla (www.businessfinland.fi/suomalaisille-asiakkaille/asiointipalvelu/)"/>
    <s v="Rahoituksen asiointipalvelu"/>
    <x v="6"/>
    <x v="5"/>
    <x v="1"/>
    <s v="Vain elinkeinotoimintaa harjoittaville"/>
    <m/>
    <m/>
    <x v="0"/>
    <x v="8"/>
    <x v="0"/>
    <s v=""/>
  </r>
  <r>
    <s v="Palvelut"/>
    <s v="Plupaus_2021_Jyväskylän kaupunki_2021.xlsx"/>
    <x v="2"/>
    <x v="991"/>
    <s v="Lupa sijoittaa uusia johtoja, kaapeleita tai putkia rakennettuun ympäristöön"/>
    <s v="Kaivu- ja sijoituslupa"/>
    <x v="0"/>
    <x v="5"/>
    <x v="1"/>
    <s v="Myös luonnollisille henkilöille"/>
    <m/>
    <s v="Maankäyttö- ja rakennuslaki (132/1999)"/>
    <x v="1"/>
    <x v="2"/>
    <x v="1"/>
    <s v="Ympäristöministeriö"/>
  </r>
  <r>
    <s v="Palvelut"/>
    <s v="Plupaus_2021_Lieksan kaupunki.xlsx"/>
    <x v="44"/>
    <x v="992"/>
    <m/>
    <s v="Kaivu- ja sijoituslupa"/>
    <x v="0"/>
    <x v="3"/>
    <x v="11"/>
    <s v="Myös luonnollisille henkilöille"/>
    <m/>
    <s v="Maankäyttö- ja rakennuslaki (132/1999)"/>
    <x v="1"/>
    <x v="24"/>
    <x v="4"/>
    <s v="Ympäristöministeriö"/>
  </r>
  <r>
    <s v="Palvelut"/>
    <s v="Plupaus_2021_Lieksan kaupunki.xlsx"/>
    <x v="44"/>
    <x v="993"/>
    <m/>
    <s v="Kaivu- ja sijoituslupa"/>
    <x v="0"/>
    <x v="1"/>
    <x v="1"/>
    <s v="Myös luonnollisille henkilöille"/>
    <m/>
    <s v="Maankäyttö- ja rakennuslaki (132/1999)"/>
    <x v="1"/>
    <x v="24"/>
    <x v="4"/>
    <s v="Ympäristöministeriö"/>
  </r>
  <r>
    <s v="Palvelut"/>
    <s v="PLupaus_Porvoonkaupunki_2021.xlsx"/>
    <x v="7"/>
    <x v="994"/>
    <s v="Lupia tarvitaan esim. yleisötilaisuuksien järjestämiseen ja johtojen sijoittamiseen kaupungin maalle"/>
    <s v="Kaivu- ja sijoituslupa"/>
    <x v="0"/>
    <x v="2"/>
    <x v="0"/>
    <s v="Myös luonnollisille henkilöille"/>
    <m/>
    <s v="Maankäyttö- ja rakennuslaki (132/1999)"/>
    <x v="1"/>
    <x v="3"/>
    <x v="2"/>
    <s v="Ympäristöministeriö"/>
  </r>
  <r>
    <s v="Palvelut"/>
    <s v="PLupaus_Pyhäjärvi_2021.xlsx"/>
    <x v="15"/>
    <x v="995"/>
    <m/>
    <s v="Kaivu- ja sijoituslupa"/>
    <x v="0"/>
    <x v="3"/>
    <x v="5"/>
    <s v="Myös luonnollisille henkilöille"/>
    <m/>
    <s v="Maankäyttö- ja rakennuslaki (132/1999)"/>
    <x v="1"/>
    <x v="7"/>
    <x v="3"/>
    <s v="Ympäristöministeriö"/>
  </r>
  <r>
    <s v="Palvelut"/>
    <s v="PLupaus_Pyhäjärvi_2021.xlsx"/>
    <x v="15"/>
    <x v="996"/>
    <m/>
    <s v="Kaivu- ja sijoituslupa"/>
    <x v="0"/>
    <x v="6"/>
    <x v="1"/>
    <s v="Myös luonnollisille henkilöille"/>
    <m/>
    <s v="Maankäyttö- ja rakennuslaki (132/1999)"/>
    <x v="1"/>
    <x v="7"/>
    <x v="3"/>
    <s v="Ympäristöministeriö"/>
  </r>
  <r>
    <s v="Palvelut"/>
    <s v="Plupaus_2021_Ylöjärven kaupunki.xlsx"/>
    <x v="22"/>
    <x v="997"/>
    <s v="Sijoituslupa hakemuksineen hoidetaan kokonaisuudessaan Lupapiste -palvelussa&quot;&quot;"/>
    <s v="Kaivu- ja sijoituslupa"/>
    <x v="0"/>
    <x v="7"/>
    <x v="1"/>
    <s v="Myös luonnollisille henkilöille"/>
    <m/>
    <s v="Maankäyttö- ja rakennuslaki (132/1999)"/>
    <x v="1"/>
    <x v="17"/>
    <x v="5"/>
    <s v="Ympäristöministeriö"/>
  </r>
  <r>
    <s v="Palvelut"/>
    <s v="PLupaus_Helsinginkaupunki_2021.xlsx"/>
    <x v="3"/>
    <x v="998"/>
    <s v="Kaupunki vuokraa tiettyjen siltojen kaiteista siltamainospaikkoja banderollimainontaa varten."/>
    <s v="Mainos- ja viitoituslupa"/>
    <x v="0"/>
    <x v="2"/>
    <x v="1"/>
    <s v="Myös luonnollisille henkilöille"/>
    <m/>
    <m/>
    <x v="1"/>
    <x v="3"/>
    <x v="1"/>
    <s v=""/>
  </r>
  <r>
    <s v="Palvelut"/>
    <s v="PLupaus_Helsinginkaupunki_2021.xlsx"/>
    <x v="3"/>
    <x v="999"/>
    <s v="Sivutuotteisiin kuuluvien tutkimusnäytteiden, diagnostisten näytteiden, kaupallisten näytteiden ja näyttelyesineiden tuonti Suomeen tai kauttakuljetus Suomen kautta on sallittua ainoastaan Ruokaviraston myöntämällä tuontiluvalla. Tuontiluvassa asetetaan tuontia koskevat välttämättömät tuontiehdot."/>
    <s v="Sivutuotenäytteitä ja näyttelyesineitä koskeva lupa"/>
    <x v="0"/>
    <x v="4"/>
    <x v="1"/>
    <s v="Vain elinkeinotoimintaa harjoittaville"/>
    <m/>
    <m/>
    <x v="1"/>
    <x v="3"/>
    <x v="1"/>
    <s v=""/>
  </r>
  <r>
    <s v="Palvelut"/>
    <s v="PLupaus_Jämsä_2021.xlsx"/>
    <x v="36"/>
    <x v="1000"/>
    <s v="Sote-alan yrittäjä hakeutuu palveluseteliyrittäjäksi"/>
    <s v="Sosiaalialan palvelun tuottamisilmoitus"/>
    <x v="0"/>
    <x v="5"/>
    <x v="1"/>
    <s v="Vain elinkeinotoimintaa harjoittaville"/>
    <m/>
    <s v="Laki sosiaali- ja terveydenhuollon palvelusetelistä (569/2009)"/>
    <x v="1"/>
    <x v="2"/>
    <x v="5"/>
    <s v="Sosiaali- ja terveysministeriö"/>
  </r>
  <r>
    <s v="Palvelut"/>
    <s v="PLupaus_Porvoonkaupunki_2021.xlsx"/>
    <x v="7"/>
    <x v="1001"/>
    <s v="Talousvettä toimittavan laitoksen omavalvonnan on perustuttava veden terveydelliseen laatuu vaikuttavien riskien arviointiin ja hallintaan. Kunnan terveydensuojeluviranomaisen on hyväksyttävä riskinarviointi."/>
    <s v="Talousvettä toimittavan laitoksen omavalvontailmoitus"/>
    <x v="0"/>
    <x v="3"/>
    <x v="0"/>
    <s v="Myös luonnollisille henkilöille"/>
    <s v="Digitalisoinnin kehittäminen valtion tietojärjestelmässä on riippuvainen valtion panostuksista."/>
    <s v="Terveydensuojelulaki (763/1994)"/>
    <x v="1"/>
    <x v="3"/>
    <x v="2"/>
    <s v="Sosiaali- ja terveysministeriö"/>
  </r>
  <r>
    <s v="Palvelut"/>
    <s v="Plupaus_2021_Rovaniemi (1).xlsx"/>
    <x v="17"/>
    <x v="1002"/>
    <s v="Talousvettä toimittavan laitoksen vedenjakelualueen riskinarviointi on hyväksytettävä terveydensuojeluviranomaisella. Rovaniemen, Ranuan, Pellon, Ylitornion ja Kolarin alueella riskiarviointihakemuksen käsittelee Rovakaaren ympäristöterveydenhuolto."/>
    <s v="Talousvettä toimittavan laitoksen omavalvontailmoitus"/>
    <x v="0"/>
    <x v="2"/>
    <x v="0"/>
    <s v="Vain elinkeinotoimintaa harjoittaville"/>
    <m/>
    <s v="Terveydensuojelulaki (763/1994)"/>
    <x v="1"/>
    <x v="13"/>
    <x v="2"/>
    <s v="Sosiaali- ja terveysministeriö"/>
  </r>
  <r>
    <s v="Palvelut"/>
    <s v="Plupaus_Kuopio_2021.xlsx"/>
    <x v="12"/>
    <x v="1003"/>
    <s v="Talousvettä toimittavan laitoksen hyväksyntä, kun laitoksella on omaa vedentuotantoa tai käsittelyä."/>
    <s v="Talousvettä toimittavan laitoksen tai tukkulaitoksen hyväksyntä"/>
    <x v="0"/>
    <x v="5"/>
    <x v="1"/>
    <s v="Vain elinkeinotoimintaa harjoittaville"/>
    <m/>
    <s v="Terveydensuojelulaki (763/1994)"/>
    <x v="1"/>
    <x v="10"/>
    <x v="1"/>
    <s v="Sosiaali- ja terveysministeriö"/>
  </r>
  <r>
    <s v="Palvelut"/>
    <s v="PLupaus_Helsinginkaupunki_2021.xlsx"/>
    <x v="3"/>
    <x v="1004"/>
    <m/>
    <s v="Tapahtumailmoitus"/>
    <x v="0"/>
    <x v="3"/>
    <x v="1"/>
    <m/>
    <m/>
    <m/>
    <x v="1"/>
    <x v="3"/>
    <x v="1"/>
    <s v=""/>
  </r>
  <r>
    <s v="Palvelut"/>
    <s v="PLupaus_Helsinginkaupunki_2021.xlsx"/>
    <x v="3"/>
    <x v="1005"/>
    <s v="Ravintolan tai kahvilan ulkotarjoilualuetta varten tarvitset terassiluvan, jos terassi tulee kaupungin julkiselle katu- tai puistoalueelle. Lasitetun katuterassin pystyttämiseen tarvitset lisäksi rakennus- tai toimenpideluvan. Kivijalkayritys voi hakea liiketilansa edustalla sijaitsevaa ruutua parklet-käyttöön ja perustaa ruutuun terassin tai muuta paikkaan sopivaa toimintaa."/>
    <s v="Terassi- ja parkletlupa"/>
    <x v="0"/>
    <x v="5"/>
    <x v="1"/>
    <m/>
    <m/>
    <m/>
    <x v="1"/>
    <x v="3"/>
    <x v="1"/>
    <s v=""/>
  </r>
  <r>
    <s v="Palvelut"/>
    <s v="PLupaus_Porvoonkaupunki_2021.xlsx"/>
    <x v="7"/>
    <x v="1006"/>
    <s v="Voit tilata elävänä tarkastuksen teuraseläimelle kuten villisialle, jota ei voida elävänä kuljettaa teurastamolle"/>
    <s v="Teuraseläimen elävänä tarkastus - tilaus"/>
    <x v="0"/>
    <x v="3"/>
    <x v="0"/>
    <s v="Myös luonnollisille henkilöille"/>
    <s v="Harvinainen, kunnan järjestämä digipalvelu ei kannattava"/>
    <s v="Elintarvikelaki (23/2006)"/>
    <x v="1"/>
    <x v="3"/>
    <x v="2"/>
    <s v="Maa- ja metsätalousministeriö"/>
  </r>
  <r>
    <s v="Palvelut"/>
    <s v="Plupaus_2021_Rovaniemi (1).xlsx"/>
    <x v="17"/>
    <x v="1007"/>
    <s v="Sähköistä varauskalenteria ei käytetä kaikkien nuorisopalvelujen tilojen osalta. Tilat varataan puhelimitse tms."/>
    <s v="Tilavaraukset"/>
    <x v="0"/>
    <x v="3"/>
    <x v="0"/>
    <s v="Myös luonnollisille henkilöille"/>
    <m/>
    <m/>
    <x v="1"/>
    <x v="13"/>
    <x v="2"/>
    <s v=""/>
  </r>
  <r>
    <s v="Palvelut"/>
    <s v="Plupaus_2021_Rovaniemi (1).xlsx"/>
    <x v="17"/>
    <x v="1008"/>
    <s v="Tilojen varaaminen, vuokraaminen ja maksaminen kulttuuritapahtumia varten."/>
    <s v="Tilavaraukset"/>
    <x v="0"/>
    <x v="2"/>
    <x v="5"/>
    <s v="Myös luonnollisille henkilöille"/>
    <s v="Tällä hetkellä tiloissa käytössä avain, joka pitää noutaa ja kuitata henkilökohtaisesti sekä samalla allekirjoittaa henkilökohtaisesti vuokra-sopimus."/>
    <m/>
    <x v="1"/>
    <x v="13"/>
    <x v="2"/>
    <s v=""/>
  </r>
  <r>
    <s v="Palvelut"/>
    <s v="Plupaus_Euran kunta_2020.10.08.xlsx"/>
    <x v="65"/>
    <x v="1009"/>
    <s v="Toimitilojen vuokraus sähköpostila"/>
    <s v="Tilavuokraus"/>
    <x v="0"/>
    <x v="2"/>
    <x v="1"/>
    <m/>
    <m/>
    <m/>
    <x v="1"/>
    <x v="16"/>
    <x v="4"/>
    <s v=""/>
  </r>
  <r>
    <s v="Palvelut"/>
    <s v="PLupaus_Helsinginkaupunki_2021.xlsx"/>
    <x v="3"/>
    <x v="1010"/>
    <s v="Tulostettava lomake, jolla yrittäjät voivat hakea vakituista myyntipaikkaa torilla."/>
    <s v="Tilavuokraus"/>
    <x v="0"/>
    <x v="4"/>
    <x v="1"/>
    <s v="Vain elinkeinotoimintaa harjoittaville"/>
    <m/>
    <m/>
    <x v="1"/>
    <x v="3"/>
    <x v="1"/>
    <s v=""/>
  </r>
  <r>
    <s v="Palvelut"/>
    <s v="Plupaus_2021_Kirkkonummi.xlsx"/>
    <x v="56"/>
    <x v="1011"/>
    <s v="Kirkkonummen kunta vuokraa tiloja yritysten ja yhdistysten käyttöön"/>
    <s v="Tilavuokraus"/>
    <x v="0"/>
    <x v="6"/>
    <x v="0"/>
    <s v="Vain elinkeinotoimintaa harjoittaville"/>
    <s v="Kunnan taloustilanne/ resurssien puute"/>
    <m/>
    <x v="1"/>
    <x v="3"/>
    <x v="5"/>
    <s v=""/>
  </r>
  <r>
    <s v="Palvelut"/>
    <s v="Plupaus_Naantalinkaupunki_2020.xlsx"/>
    <x v="29"/>
    <x v="1012"/>
    <s v="Tonttien myynti ja toimilojen vuokraaminen"/>
    <s v="Tilavuokraus"/>
    <x v="0"/>
    <x v="2"/>
    <x v="0"/>
    <s v="Myös luonnollisille henkilöille"/>
    <s v="Pientalotonttien hakeminen onnistuu tunnistautuneena. Yritystonttien osalta ei tarvetta digitalisoimiseen."/>
    <m/>
    <x v="1"/>
    <x v="15"/>
    <x v="4"/>
    <s v=""/>
  </r>
  <r>
    <s v="Palvelut"/>
    <s v="Plupaus_2021_Paimion kaupunkin vastaus.xlsx"/>
    <x v="59"/>
    <x v="1013"/>
    <m/>
    <s v="Tilavuokraus"/>
    <x v="0"/>
    <x v="6"/>
    <x v="1"/>
    <s v="Myös luonnollisille henkilöille"/>
    <m/>
    <m/>
    <x v="1"/>
    <x v="15"/>
    <x v="4"/>
    <s v=""/>
  </r>
  <r>
    <s v="Palvelut"/>
    <s v="Plupaus_2021_Ranuan kunta_V2.xlsx"/>
    <x v="49"/>
    <x v="1014"/>
    <s v="Toimitilapalvelu yhteistyössä Ranuan Infra Oy:n kanssa"/>
    <s v="Tilavuokraus"/>
    <x v="0"/>
    <x v="0"/>
    <x v="14"/>
    <s v="Vain elinkeinotoimintaa harjoittaville"/>
    <m/>
    <m/>
    <x v="1"/>
    <x v="13"/>
    <x v="3"/>
    <s v=""/>
  </r>
  <r>
    <s v="Palvelut"/>
    <s v="Plupaus_2021_Rovaniemi (1).xlsx"/>
    <x v="17"/>
    <x v="1015"/>
    <s v="Tilavuokrat tapahtuvat Osviitan kautta. Vuokrasopimukset Haahtelassa, skannataan sinne. Osa laskutetaan tilapalvelukeskuksen kautta."/>
    <s v="Tilavuokraus"/>
    <x v="0"/>
    <x v="0"/>
    <x v="0"/>
    <s v="Myös luonnollisille henkilöille"/>
    <s v="Sähköinen allekirjoitus ei vielä käytössä"/>
    <m/>
    <x v="1"/>
    <x v="13"/>
    <x v="2"/>
    <s v=""/>
  </r>
  <r>
    <s v="Palvelut"/>
    <s v="Plupaus_2021_Utajärven kunta.xlsx"/>
    <x v="51"/>
    <x v="1012"/>
    <s v="Utajärveltä löytyy tontit ja toimitilat niin asumiseen kuin yrittämiseenkin! Utajärven kunnan myynnissä olevat tontit ja kiinteistöt löydät kunnan Tonttipörssistä."/>
    <s v="Tilavuokraus"/>
    <x v="0"/>
    <x v="2"/>
    <x v="0"/>
    <s v="Myös luonnollisille henkilöille"/>
    <m/>
    <m/>
    <x v="1"/>
    <x v="7"/>
    <x v="3"/>
    <s v=""/>
  </r>
  <r>
    <s v="Palvelut"/>
    <s v="Plupaus_2021_Utajärven kunta.xlsx"/>
    <x v="51"/>
    <x v="1016"/>
    <s v="Utajärven kunnalla on useita eri tarpeisiin sopivia tiloja käytettäviksi mm. kokouskäyttöön. Kokoustilojen varaus on keskitetty Utajärven asiointipisteeseen."/>
    <s v="Tilavuokraus"/>
    <x v="0"/>
    <x v="3"/>
    <x v="0"/>
    <s v="Myös luonnollisille henkilöille"/>
    <m/>
    <m/>
    <x v="1"/>
    <x v="7"/>
    <x v="3"/>
    <s v=""/>
  </r>
  <r>
    <s v="Palvelut"/>
    <s v="Plupaus_2021_Utajärven kunta.xlsx"/>
    <x v="51"/>
    <x v="1009"/>
    <s v="Yritykset ja yhteisöt voivat tiedustella Utajärven Yrityspuisto Oy:n omistamia ja tiedossa olevia kunnan sekä yksityisten omistamia vuokratiloja."/>
    <s v="Tilavuokraus"/>
    <x v="0"/>
    <x v="3"/>
    <x v="5"/>
    <s v="Vain elinkeinotoimintaa harjoittaville"/>
    <m/>
    <m/>
    <x v="1"/>
    <x v="7"/>
    <x v="3"/>
    <s v=""/>
  </r>
  <r>
    <s v="Palvelut"/>
    <s v="Plupaus_ALAVUS_2020.xlsx"/>
    <x v="9"/>
    <x v="1017"/>
    <m/>
    <s v="Tupakkatuotteiden vähittäismyyntilupa"/>
    <x v="0"/>
    <x v="0"/>
    <x v="0"/>
    <m/>
    <s v="Valviran aikatauista riippuvainen toteutus"/>
    <s v="Tupakkalaki (549/2016)"/>
    <x v="1"/>
    <x v="7"/>
    <x v="3"/>
    <s v="Sosiaali- ja terveysministeriö"/>
  </r>
  <r>
    <s v="Palvelut"/>
    <s v="PLupaus_Helsinginkaupunki_2021.xlsx"/>
    <x v="3"/>
    <x v="1018"/>
    <s v="Tupakkatuotteiden vähittäismyyntilupa sekä tukkumyynti-ilmoitus"/>
    <s v="Tupakkatuotteiden vähittäismyyntilupa"/>
    <x v="0"/>
    <x v="2"/>
    <x v="1"/>
    <m/>
    <m/>
    <s v="Tupakkalaki (549/2016)"/>
    <x v="1"/>
    <x v="3"/>
    <x v="1"/>
    <s v="Sosiaali- ja terveysministeriö"/>
  </r>
  <r>
    <s v="Palvelut"/>
    <s v="Plupaus_2021_Jyväskylän kaupunki_2021.xlsx"/>
    <x v="2"/>
    <x v="1019"/>
    <s v="Hakemus tupakkatuotteiden ja nikotiinivalmisteiden vähittäismyynnille"/>
    <s v="Tupakkatuotteiden vähittäismyyntilupa"/>
    <x v="0"/>
    <x v="2"/>
    <x v="5"/>
    <s v="Vain elinkeinotoimintaa harjoittaville"/>
    <m/>
    <s v="Tupakkalaki (549/2016)"/>
    <x v="1"/>
    <x v="2"/>
    <x v="1"/>
    <s v="Sosiaali- ja terveysministeriö"/>
  </r>
  <r>
    <s v="Palvelut"/>
    <s v="Plupaus_Kuopio_2021.xlsx"/>
    <x v="12"/>
    <x v="1020"/>
    <s v="Tupakkatuotteiden ja nikotiininesteiden myyntilupa"/>
    <s v="Tupakkatuotteiden vähittäismyyntilupa"/>
    <x v="0"/>
    <x v="1"/>
    <x v="1"/>
    <s v="Vain elinkeinotoimintaa harjoittaville"/>
    <m/>
    <s v="Tupakkalaki (549/2016)"/>
    <x v="1"/>
    <x v="10"/>
    <x v="1"/>
    <s v="Sosiaali- ja terveysministeriö"/>
  </r>
  <r>
    <s v="Palvelut"/>
    <s v="Plupaus_2021_Oulun kaupunki.xlsx"/>
    <x v="14"/>
    <x v="1021"/>
    <s v="Tupakkatuotteiden ja nikotiinivalmisteiden myynti on luvanvaraista. Näitä myyvien toimijoiden pitää hakea kunnalta vähittäismyyntilupa."/>
    <s v="Tupakkatuotteiden vähittäismyyntilupa"/>
    <x v="0"/>
    <x v="3"/>
    <x v="1"/>
    <s v="Vain elinkeinotoimintaa harjoittaville"/>
    <s v="Hakemukset lähetetään ja käsitellään Valviran sähköisissä palveluissa."/>
    <s v="Tupakkalaki (549/2016)"/>
    <x v="1"/>
    <x v="7"/>
    <x v="1"/>
    <s v="Sosiaali- ja terveysministeriö"/>
  </r>
  <r>
    <s v="Palvelut"/>
    <s v="PLupaus_Porvoonkaupunki_2021.xlsx"/>
    <x v="7"/>
    <x v="1021"/>
    <s v="Tupakkatuotteiden ja nikotiinivalmisteiden myynti on luvanvaraista. Näitä myyvien toimijoiden pitää hakea kunnalta vähittäismyyntilupa."/>
    <s v="Tupakkatuotteiden vähittäismyyntilupa"/>
    <x v="0"/>
    <x v="5"/>
    <x v="1"/>
    <s v="Vain elinkeinotoimintaa harjoittaville"/>
    <s v="Tällä hetkellä käyttö on tupakkalain viranomaiselle hankalaa, koska järjestelmä ei ole yhteensopiva VATI-ohjelman ja kunnan päätösohjelman kanssa. Digitalisoinnin kehittäminen valtion tietojärjestelmässä on riippuvainen valtion panostuksista. Tällä hetkellä asia on kehityslistalla, mutta ei kovin korkealla prioriteetilla."/>
    <s v="Tupakkalaki (549/2016)"/>
    <x v="1"/>
    <x v="3"/>
    <x v="2"/>
    <s v="Sosiaali- ja terveysministeriö"/>
  </r>
  <r>
    <s v="Palvelut"/>
    <s v="Plupaus_2021_Rovaniemi (1).xlsx"/>
    <x v="17"/>
    <x v="1020"/>
    <s v="Rovakaaren ympäristöterveydenhuollon toiminta-alueella (Rovaniemi, Ranua, Pello, Ylitornio, Kolari) tupakkavalvontaviranomaiselta haettava tupakkatuotteiden ja nikotiininesteiden vähittäismyyntilupa tai ilmoitus tupakkatuotteiden ja nikotiininesteiden tukkumyynnistä. Asiointi sähköisesti Valviran tupakkatuotteiden vähittäismyyntiluparekisterin kautta."/>
    <s v="Tupakkatuotteiden vähittäismyyntilupa"/>
    <x v="0"/>
    <x v="2"/>
    <x v="0"/>
    <s v="Vain elinkeinotoimintaa harjoittaville"/>
    <s v="Digiasteen saavuttaminen riippuu Valviran tupakkatuotteiden vähittäismyyntiluparekisterin kehittämisestä."/>
    <s v="Tupakkalaki (549/2016)"/>
    <x v="1"/>
    <x v="13"/>
    <x v="2"/>
    <s v="Sosiaali- ja terveysministeriö"/>
  </r>
  <r>
    <s v="Palvelut"/>
    <s v="Plupaus_Teuvan kunta_2020.xlsx"/>
    <x v="18"/>
    <x v="1018"/>
    <m/>
    <s v="Tupakkatuotteiden vähittäismyyntilupa"/>
    <x v="0"/>
    <x v="2"/>
    <x v="0"/>
    <s v="Vain elinkeinotoimintaa harjoittaville"/>
    <s v="Palvelun tuottaa Suupohjan peruspalveluliikelaitokuntayhtymä, Toimii vastuu organisaationa"/>
    <s v="Tupakkalaki (549/2016)"/>
    <x v="2"/>
    <x v="14"/>
    <x v="3"/>
    <s v="Sosiaali- ja terveysministeriö"/>
  </r>
  <r>
    <s v="Palvelut"/>
    <s v="Plupaus_2021_Turun kaupunki.xlsx"/>
    <x v="19"/>
    <x v="1021"/>
    <s v="Vähittäismyyntiluvan  hakeminen tupakka- ja nikotiininestetuotteille"/>
    <s v="Tupakkatuotteiden vähittäismyyntilupa"/>
    <x v="0"/>
    <x v="5"/>
    <x v="1"/>
    <s v="Vain elinkeinotoimintaa harjoittaville"/>
    <m/>
    <s v="Tupakkalaki (549/2016)"/>
    <x v="1"/>
    <x v="15"/>
    <x v="1"/>
    <s v="Sosiaali- ja terveysministeriö"/>
  </r>
  <r>
    <s v="Palvelut"/>
    <s v="PLupaus_Vaasa_2021.xlsx"/>
    <x v="8"/>
    <x v="1018"/>
    <s v="Tupakkatuotteiden myyntiin tarvittavan lupahakemuksen käsittely"/>
    <s v="Tupakkatuotteiden vähittäismyyntilupa"/>
    <x v="0"/>
    <x v="5"/>
    <x v="1"/>
    <s v="Vain elinkeinotoimintaa harjoittaville"/>
    <m/>
    <s v="Tupakkalaki (549/2016)"/>
    <x v="1"/>
    <x v="6"/>
    <x v="2"/>
    <s v="Sosiaali- ja terveysministeriö"/>
  </r>
  <r>
    <s v="Palvelut"/>
    <s v="PLupaus_Helsinginkaupunki_2021.xlsx"/>
    <x v="3"/>
    <x v="1022"/>
    <s v="Tupakkalaki (549/2016) antaa asuntoyhteisöille oikeuden hakea tupakointikieltoa kunnalta huoneistoon kuuluvalle parvekkeelle, huoneiston käytössä olevaan ulkotilaan ja huoneistojen sisätiloihin."/>
    <s v="Tupakointikieltohakemus"/>
    <x v="0"/>
    <x v="2"/>
    <x v="1"/>
    <m/>
    <m/>
    <s v="Tupakkalaki (549/2016)"/>
    <x v="1"/>
    <x v="3"/>
    <x v="1"/>
    <s v="Sosiaali- ja terveysministeriö"/>
  </r>
  <r>
    <s v="Palvelut"/>
    <s v="Plupaus_2021_Rovaniemi (1).xlsx"/>
    <x v="17"/>
    <x v="1023"/>
    <s v="Rovakaaren ympäristöterveydenhuollon toiminta-alueella (Rovaniemi, Ranua, Pello, Ylitornio, Kolari) sijaitseva asuntoyhteisö voi hakea tupakointikiellon määräämistä taloonsa (huoneistoparvekkeille ja -pihoille ja huoneistojen sisätiloihin)"/>
    <s v="Tupakointikieltohakemus"/>
    <x v="0"/>
    <x v="3"/>
    <x v="12"/>
    <s v="Vain elinkeinotoimintaa harjoittaville"/>
    <m/>
    <s v="Tupakkalaki (549/2016)"/>
    <x v="1"/>
    <x v="13"/>
    <x v="2"/>
    <s v="Sosiaali- ja terveysministeriö"/>
  </r>
  <r>
    <s v="Palvelut"/>
    <s v="PLupaus_Vaasa_2021.xlsx"/>
    <x v="8"/>
    <x v="1024"/>
    <s v="Asuntoyhteisö hakee tupakointikieltopäätöstä huoneistojen parvekkeille tai sisätiloihin"/>
    <s v="Tupakointikieltohakemus"/>
    <x v="0"/>
    <x v="2"/>
    <x v="0"/>
    <s v="Vain elinkeinotoimintaa harjoittaville"/>
    <s v="Hakija on asuinyhteisön edustaja yl. Isännöitsijä"/>
    <s v="Tupakkalaki (549/2016)"/>
    <x v="1"/>
    <x v="6"/>
    <x v="2"/>
    <s v="Sosiaali- ja terveysministeriö"/>
  </r>
  <r>
    <s v="Palvelut"/>
    <s v="Plupaus_Kuopio_2021.xlsx"/>
    <x v="12"/>
    <x v="1025"/>
    <s v="Vapautus vesi- ja viemäriverkostoon liittymisestä"/>
    <s v="Vapautus vesi- ja viemäriverkostoon liittymisestä."/>
    <x v="0"/>
    <x v="0"/>
    <x v="5"/>
    <s v="Myös luonnollisille henkilöille"/>
    <s v="Lupapistettä ei ole otettu käyttöön, koska hakemus sisältää niin paljon salassa pidettäviä asioita. Tämän takia hakemusta ei voi laittaa lupapisteen kautta lausunnoille. Asiakkaat ovat useimmiten iäkkäitä ihmisiä, jolloin digipalvelut eivät ole heidän saavutettavissa."/>
    <s v="Vesihuoltolaki (119/2001)"/>
    <x v="1"/>
    <x v="10"/>
    <x v="1"/>
    <s v="Maa- ja metsätalousministeriö"/>
  </r>
  <r>
    <s v="Palvelut"/>
    <s v="PLupaus_Pyhäjärvi_2021.xlsx"/>
    <x v="15"/>
    <x v="650"/>
    <m/>
    <s v="Vapautus vesi- ja viemäriverkostoon liittymisestä."/>
    <x v="0"/>
    <x v="0"/>
    <x v="5"/>
    <s v="Myös luonnollisille henkilöille"/>
    <m/>
    <s v="Vesihuoltolaki (119/2001)"/>
    <x v="1"/>
    <x v="7"/>
    <x v="3"/>
    <s v="Maa- ja metsätalousministeriö"/>
  </r>
  <r>
    <s v="Palvelut"/>
    <s v="Plupaus_2021_Ylöjärven kaupunki.xlsx"/>
    <x v="22"/>
    <x v="1026"/>
    <s v="Vesihuoltolain mukainen vapautushakemus hoidetaan kokonaisuudessaan Lupapiste -palvelussa&quot;&quot;"/>
    <s v="Vapautus vesi- ja viemäriverkostoon liittymisestä."/>
    <x v="0"/>
    <x v="7"/>
    <x v="1"/>
    <s v="Myös luonnollisille henkilöille"/>
    <m/>
    <s v="Vesihuoltolaki (119/2001)"/>
    <x v="1"/>
    <x v="17"/>
    <x v="5"/>
    <s v="Maa- ja metsätalousministeriö"/>
  </r>
  <r>
    <s v="Palvelut"/>
    <s v="Plupaus_2021_Rovaniemi (1).xlsx"/>
    <x v="17"/>
    <x v="1027"/>
    <s v="Hakemus vesilaitoksen toiminnan hyväksymisestä terveydensuojeluviranomaiselle Rovakaaren ympäristöterveydenhuollon toiminta-alueella (Rovaniemi, Ranua, Pello, Ylitornio, Kolari). Hakemus on tehtävä talousveden toimittamisesta ja vedenoton, vedenkäsittelyn, veden laadun tai jakelun olennaisesta muuttamisesta."/>
    <s v="Vedenjakelualueesta ilmoittaminen"/>
    <x v="0"/>
    <x v="2"/>
    <x v="0"/>
    <s v="Vain elinkeinotoimintaa harjoittaville"/>
    <s v="ei tietoa milloin asioinnin aloitus siirtyy valtakunnalliseen ympäristöterveydenhuollon sähköiseen ilmoituspalveluun ILPPAan (Ruokavirasto).  ilppa.fi"/>
    <s v="Terveydensuojelulaki (763/1994)"/>
    <x v="1"/>
    <x v="13"/>
    <x v="2"/>
    <s v="Sosiaali- ja terveysministeriö"/>
  </r>
  <r>
    <s v="Palvelut"/>
    <s v="Plupaus_2021_Rovaniemi (1).xlsx"/>
    <x v="17"/>
    <x v="243"/>
    <s v="Ilmoitetaan Rovakaaren ympäristöterveydenhuollon toiminta-alueella (Rovaniemi, Ranua, Pello, Ylitornio, Kolari) pelkkä talousveden toimittaminen tai ottaminen omilla laitteilla ja käyttäminen sitä osana julkista tai kaupallista toimintaa."/>
    <s v="Vedenjakelualueesta ilmoittaminen"/>
    <x v="0"/>
    <x v="3"/>
    <x v="0"/>
    <s v="Vain elinkeinotoimintaa harjoittaville"/>
    <s v="ei tietoa milloin asioinnin aloitus siirtyy valtakunnalliseen ympäristöterveydenhuollon sähköiseen ilmoituspalveluun ILPPAan (Ruokavirasto).  ilppa.fi"/>
    <s v="Terveydensuojelulaki (763/1994)"/>
    <x v="1"/>
    <x v="13"/>
    <x v="2"/>
    <s v="Sosiaali- ja terveysministeriö"/>
  </r>
  <r>
    <s v="Palvelut"/>
    <s v="PLupaus_Porvoonkaupunki_2021.xlsx"/>
    <x v="7"/>
    <x v="1028"/>
    <s v="Kaupungin venepaikat ovat vuokrattavissa"/>
    <s v="Venepaikkahakemus"/>
    <x v="0"/>
    <x v="5"/>
    <x v="1"/>
    <s v="Myös luonnollisille henkilöille"/>
    <m/>
    <m/>
    <x v="1"/>
    <x v="3"/>
    <x v="2"/>
    <s v=""/>
  </r>
  <r>
    <s v="Palvelut"/>
    <s v="Plupaus_ALAVUS_2020.xlsx"/>
    <x v="9"/>
    <x v="1029"/>
    <s v="Hakemus talousvettä toimittavasta laitoksesta."/>
    <s v="Vesilaitoksen tai vesiosuuskunnan perustamisilmoitus"/>
    <x v="0"/>
    <x v="0"/>
    <x v="2"/>
    <m/>
    <m/>
    <s v="Vesihuoltolaki (119/2001)"/>
    <x v="1"/>
    <x v="7"/>
    <x v="3"/>
    <s v="Maa- ja metsätalousministeriö"/>
  </r>
  <r>
    <s v="Palvelut"/>
    <s v="Plupaus_2021_Jyväskylän kaupunki_2021.xlsx"/>
    <x v="2"/>
    <x v="1030"/>
    <s v="Hakemus vesilaitoksen tai vesiosuuskunnan perustamisesta"/>
    <s v="Vesilaitoksen tai vesiosuuskunnan perustamisilmoitus"/>
    <x v="0"/>
    <x v="2"/>
    <x v="5"/>
    <s v="Myös luonnollisille henkilöille"/>
    <m/>
    <s v="Vesihuoltolaki (119/2001)"/>
    <x v="1"/>
    <x v="2"/>
    <x v="1"/>
    <s v="Maa- ja metsätalousministeriö"/>
  </r>
  <r>
    <s v="Palvelut"/>
    <s v="Plupaus_Mikkeli_2020.xlsx"/>
    <x v="13"/>
    <x v="1031"/>
    <s v="Verkkosivuilta tulostettava lomake. Vastuualue: Terveysvalvonta"/>
    <s v="Vesilaitoksen tai vesiosuuskunnan perustamisilmoitus"/>
    <x v="0"/>
    <x v="0"/>
    <x v="2"/>
    <s v="Myös luonnollisille henkilöille"/>
    <s v="VATI-kohdetietojärjestelmän kehittäjät eivät toteuta Suomi.fi kautta täytettävien sähköisten lomakeiden käyttöönottoa jo vuonna 2021."/>
    <s v="Vesihuoltolaki (119/2001)"/>
    <x v="1"/>
    <x v="11"/>
    <x v="2"/>
    <s v="Maa- ja metsätalousministeriö"/>
  </r>
  <r>
    <s v="Palvelut"/>
    <s v="PLupaus_Porvoonkaupunki_2021.xlsx"/>
    <x v="7"/>
    <x v="1032"/>
    <s v="Talosvettä toimittavan laitoksen, jolla on omaa vedenhankintaa, on haettava hyväksyntää 3 kk ennen toiminnan aloittamista tai muuttamista. Lopettamisesta tulee ilmoittaa."/>
    <s v="Vesilaitoksen tai vesiosuuskunnan perustamisilmoitus"/>
    <x v="0"/>
    <x v="2"/>
    <x v="0"/>
    <s v="Myös luonnollisille henkilöille"/>
    <s v="Digitalisoinnin kehittäminen valtion tietojärjestelmässä on riippuvainen valtion panostuksista. Lupahakemusten määrä on erittäin pieni, joten digitalisointia ei ole kannattavaa tehdä kunnassa. Asia mukana kehittämislistassa, muttei kovin korkealla prioriteetilla."/>
    <s v="Vesihuoltolaki (119/2001)"/>
    <x v="1"/>
    <x v="3"/>
    <x v="2"/>
    <s v="Maa- ja metsätalousministeriö"/>
  </r>
  <r>
    <s v="Palvelut"/>
    <s v="Plupaus_2021_Turun kaupunki.xlsx"/>
    <x v="19"/>
    <x v="1032"/>
    <s v="Vesilaitoksen tai vesiosuuskunnan perustamisesta tulee tehdä hakemus kaupunkiympäristön toimialan elintarviketurvallisuusyksikköön."/>
    <s v="Vesilaitoksen tai vesiosuuskunnan perustamisilmoitus"/>
    <x v="0"/>
    <x v="2"/>
    <x v="1"/>
    <s v="Myös luonnollisille henkilöille"/>
    <s v="Ruokavirasto valmistelee. Ruokaviraston ilppa-Ympäristöterveydenhuollon sähköisen ilmoituspalvelun toimivuus"/>
    <s v="Vesihuoltolaki (119/2001)"/>
    <x v="1"/>
    <x v="15"/>
    <x v="1"/>
    <s v="Maa- ja metsätalousministeriö"/>
  </r>
  <r>
    <s v="Palvelut"/>
    <s v="PLupaus_Vaasa_2021.xlsx"/>
    <x v="8"/>
    <x v="1033"/>
    <s v="Talousvesilaitoksen hyväksyminen"/>
    <s v="Vesilaitoksen tai vesiosuuskunnan perustamisilmoitus"/>
    <x v="0"/>
    <x v="2"/>
    <x v="1"/>
    <s v="Vain elinkeinotoimintaa harjoittaville"/>
    <m/>
    <s v="Vesihuoltolaki (119/2001)"/>
    <x v="1"/>
    <x v="6"/>
    <x v="2"/>
    <s v="Maa- ja metsätalousministeriö"/>
  </r>
  <r>
    <s v="Palvelut"/>
    <s v="PLupaus_Vaasa_2021.xlsx"/>
    <x v="8"/>
    <x v="1034"/>
    <s v="Lupa haetaan kansallisessa asiointijärjestelmässä."/>
    <s v="Vesilaitoksen tai vesiosuuskunnan perustamisilmoitus"/>
    <x v="0"/>
    <x v="2"/>
    <x v="1"/>
    <s v="Myös luonnollisille henkilöille"/>
    <m/>
    <s v="Vesihuoltolaki (119/2001)"/>
    <x v="1"/>
    <x v="6"/>
    <x v="2"/>
    <s v="Maa- ja metsätalousministeriö"/>
  </r>
  <r>
    <s v="Palvelut"/>
    <s v="PLupaus_Pyhäjärvi_2021.xlsx"/>
    <x v="15"/>
    <x v="1032"/>
    <m/>
    <s v="Vesilaitos"/>
    <x v="0"/>
    <x v="3"/>
    <x v="5"/>
    <s v="Myös luonnollisille henkilöille"/>
    <m/>
    <s v="Vesihuoltolaki (119/2001)"/>
    <x v="1"/>
    <x v="7"/>
    <x v="3"/>
    <s v="Maa- ja metsätalousministeriö"/>
  </r>
  <r>
    <s v="Palvelut"/>
    <s v="PLupaus_Helsinginkaupunki_2021.xlsx"/>
    <x v="3"/>
    <x v="1035"/>
    <s v="Talousvettä toimittavan laitoksen, jolla on omaa veden tuotantoa tai käsittelyä, on haettava toimintansa hyväksymistä kunnan terveydensuojeluviranomaiselta viimeistään 3 kuukautta ennen suunniteltua toiminnan aloittamista. Talousvettä ei saa toimittaa ennen kuin toiminta on hyväksytty."/>
    <s v="Vesitaloushankkeen lupa"/>
    <x v="0"/>
    <x v="2"/>
    <x v="1"/>
    <m/>
    <s v="Pieni volyymi"/>
    <s v="Vesihuoltolaki (119/2001)"/>
    <x v="1"/>
    <x v="3"/>
    <x v="1"/>
    <s v="Maa- ja metsätalousministeriö"/>
  </r>
  <r>
    <s v="Palvelut"/>
    <s v="PLupaus_Porvoonkaupunki_2021.xlsx"/>
    <x v="7"/>
    <x v="1036"/>
    <s v="Vesilain mukainen lupa, vesilupa"/>
    <s v="Vesitaloushankkeen lupa"/>
    <x v="0"/>
    <x v="0"/>
    <x v="0"/>
    <s v="Myös luonnollisille henkilöille"/>
    <s v="Mielellään digitalisoidaan, mutta ei ole resursseja itse viedä asiaa eteenpäin."/>
    <s v="Vesihuoltolaki (119/2001)"/>
    <x v="1"/>
    <x v="3"/>
    <x v="2"/>
    <s v="Maa- ja metsätalousministeriö"/>
  </r>
  <r>
    <s v="Palvelut"/>
    <s v="PLupaus_Porvoonkaupunki_2021.xlsx"/>
    <x v="7"/>
    <x v="1037"/>
    <s v="Vesistötyöt ja ojitus"/>
    <s v="Vesitaloushankkeen lupa"/>
    <x v="0"/>
    <x v="0"/>
    <x v="0"/>
    <s v="Myös luonnollisille henkilöille"/>
    <s v="Mielellään digitalisoidaan, mutta ei ole resursseja itse viedä asiaa eteenpäin."/>
    <s v="Vesihuoltolaki (119/2001)"/>
    <x v="1"/>
    <x v="3"/>
    <x v="2"/>
    <s v="Maa- ja metsätalousministeriö"/>
  </r>
  <r>
    <s v="Palvelut"/>
    <s v="Plupaus_2021_Jyväskylän kaupunki_2021.xlsx"/>
    <x v="2"/>
    <x v="1038"/>
    <s v="Ilmoitus VOC-laitoksen käyttöönotosta (orgaanisten liuttimien kulutus alle 10 tonnia vuodessa)."/>
    <s v="VOC-laitoksen rekisteröinti-ilmoitus"/>
    <x v="0"/>
    <x v="5"/>
    <x v="1"/>
    <s v="Myös luonnollisille henkilöille"/>
    <m/>
    <s v="Ympäristönsuojelulaki (527/2014)"/>
    <x v="1"/>
    <x v="2"/>
    <x v="1"/>
    <s v="Ympäristöministeriö"/>
  </r>
  <r>
    <s v="Palvelut"/>
    <s v="PLupaus_Helsinginkaupunki_2021.xlsx"/>
    <x v="3"/>
    <x v="1039"/>
    <s v="Tarvitset luvan tapahtuman järjestämiseen kadulla, torilla tai puistossa, jos tapahtuma rajoittaa alueen yleistä käyttöä."/>
    <s v="Yleisen alueen käyttölupa"/>
    <x v="0"/>
    <x v="4"/>
    <x v="1"/>
    <m/>
    <m/>
    <m/>
    <x v="1"/>
    <x v="3"/>
    <x v="1"/>
    <s v=""/>
  </r>
  <r>
    <s v="Palvelut"/>
    <s v="Plupaus_Kuopio_2021.xlsx"/>
    <x v="12"/>
    <x v="1040"/>
    <s v="Kunnalta täytyy hakea lupaa katu- ja viheralueiden tavallisesta poikkeavaan käyttöön tai vuokraamiseen."/>
    <s v="Yleisen alueen käyttölupa"/>
    <x v="0"/>
    <x v="5"/>
    <x v="1"/>
    <s v="Myös luonnollisille henkilöille"/>
    <m/>
    <m/>
    <x v="1"/>
    <x v="10"/>
    <x v="1"/>
    <s v=""/>
  </r>
  <r>
    <s v="Palvelut"/>
    <s v="Plupaus_2021_Lieksan kaupunki.xlsx"/>
    <x v="44"/>
    <x v="1041"/>
    <m/>
    <s v="Yleisen alueen käyttölupa"/>
    <x v="0"/>
    <x v="3"/>
    <x v="5"/>
    <s v="Myös luonnollisille henkilöille"/>
    <m/>
    <m/>
    <x v="1"/>
    <x v="24"/>
    <x v="4"/>
    <s v=""/>
  </r>
  <r>
    <s v="Palvelut"/>
    <s v="Plupaus_2021_Oulun kaupunki.xlsx"/>
    <x v="14"/>
    <x v="627"/>
    <s v="Yleisen alueen käyttöluvat. Katua, toria tai puistoa voidaan käyttää kaupungin luvalla työalueena esimerkiksi rakennustyössä, muutossa, nostotyössä, kiinteistöremontissa,..."/>
    <s v="Yleisen alueen käyttölupa"/>
    <x v="0"/>
    <x v="5"/>
    <x v="1"/>
    <s v="Myös luonnollisille henkilöille"/>
    <m/>
    <m/>
    <x v="1"/>
    <x v="7"/>
    <x v="1"/>
    <s v=""/>
  </r>
  <r>
    <s v="Palvelut"/>
    <s v="Plupaus_2021_Oulun kaupunki.xlsx"/>
    <x v="14"/>
    <x v="1040"/>
    <s v="Katujen ja muiden yleisten alueiden käyttöluvat ja vuokraus sekä kaivu- ja sijoitusluvat."/>
    <s v="Yleisen alueen käyttölupa"/>
    <x v="0"/>
    <x v="5"/>
    <x v="1"/>
    <s v="Myös luonnollisille henkilöille"/>
    <m/>
    <m/>
    <x v="1"/>
    <x v="7"/>
    <x v="1"/>
    <s v=""/>
  </r>
  <r>
    <s v="Palvelut"/>
    <s v="Plupaus_2021_Oulun kaupunki.xlsx"/>
    <x v="14"/>
    <x v="1042"/>
    <s v="Kaupungin omistamia alueita voi hakea tilapäiseen käyttöön."/>
    <s v="Yleisen alueen käyttölupa"/>
    <x v="0"/>
    <x v="5"/>
    <x v="1"/>
    <s v="Myös luonnollisille henkilöille"/>
    <m/>
    <m/>
    <x v="1"/>
    <x v="7"/>
    <x v="1"/>
    <s v=""/>
  </r>
  <r>
    <s v="Palvelut"/>
    <s v="Plupaus_2021_Oulun kaupunki.xlsx"/>
    <x v="14"/>
    <x v="1043"/>
    <s v="Ravintolan tai kahvilan ulkotarjoilualuetta varten tarvitset terassiluvan, jos terassi tulee kaupungin julkiselle katu- tai puistoalueelle...."/>
    <s v="Yleisen alueen käyttölupa"/>
    <x v="0"/>
    <x v="5"/>
    <x v="1"/>
    <s v="Myös luonnollisille henkilöille"/>
    <m/>
    <m/>
    <x v="1"/>
    <x v="7"/>
    <x v="1"/>
    <s v=""/>
  </r>
  <r>
    <s v="Palvelut"/>
    <s v="Plupaus_2021_Oulun kaupunki.xlsx"/>
    <x v="14"/>
    <x v="1044"/>
    <s v="Kun haluat vuokrata yleistä aluetta käyttöösi - kadun, aukion tai puiston - luvan myöntää kaupunkiympäristön toimiala."/>
    <s v="Yleisen alueen käyttölupa"/>
    <x v="0"/>
    <x v="5"/>
    <x v="1"/>
    <s v="Myös luonnollisille henkilöille"/>
    <m/>
    <m/>
    <x v="1"/>
    <x v="7"/>
    <x v="1"/>
    <s v=""/>
  </r>
  <r>
    <s v="Palvelut"/>
    <s v="Plupaus_2021_Pielaveden kunta.xlsx"/>
    <x v="46"/>
    <x v="1040"/>
    <s v="Katujen ja muiden yleisten alueiden käyttöluvat ja vuokraus."/>
    <s v="Yleisen alueen käyttölupa"/>
    <x v="0"/>
    <x v="2"/>
    <x v="0"/>
    <s v="Myös luonnollisille henkilöille"/>
    <s v="Ohjelmistotoimittajasta johtuvat syyt: rekisteriperusteinen toisen puolesta asioinnin mahdollisuus puuttuu."/>
    <m/>
    <x v="1"/>
    <x v="10"/>
    <x v="3"/>
    <s v=""/>
  </r>
  <r>
    <s v="Palvelut"/>
    <s v="PLupaus_Porvoonkaupunki_2021.xlsx"/>
    <x v="7"/>
    <x v="627"/>
    <s v="Katua, toria tai puistoa voidaan käyttää kaupungin luvalla työalueena esimerkiksi rakennustyössä, muutossa, nostotyössä, kiinteistöremontissa,..."/>
    <s v="Yleisen alueen käyttölupa"/>
    <x v="0"/>
    <x v="5"/>
    <x v="1"/>
    <s v="Myös luonnollisille henkilöille"/>
    <m/>
    <m/>
    <x v="1"/>
    <x v="3"/>
    <x v="2"/>
    <s v=""/>
  </r>
  <r>
    <s v="Palvelut"/>
    <s v="PLupaus_Porvoonkaupunki_2021.xlsx"/>
    <x v="7"/>
    <x v="1040"/>
    <s v="Katujen ja muiden yleisten alueiden käyttöluvat ja vuokraus sekä kaivu- ja sijoitusluvat."/>
    <s v="Yleisen alueen käyttölupa"/>
    <x v="0"/>
    <x v="5"/>
    <x v="1"/>
    <s v="Myös luonnollisille henkilöille"/>
    <m/>
    <m/>
    <x v="1"/>
    <x v="3"/>
    <x v="2"/>
    <s v=""/>
  </r>
  <r>
    <s v="Palvelut"/>
    <s v="PLupaus_Porvoonkaupunki_2021.xlsx"/>
    <x v="7"/>
    <x v="1042"/>
    <s v="Kaupungin omistamia alueita voi hakea tilapäiseen käyttöön."/>
    <s v="Yleisen alueen käyttölupa"/>
    <x v="0"/>
    <x v="5"/>
    <x v="1"/>
    <s v="Myös luonnollisille henkilöille"/>
    <m/>
    <m/>
    <x v="1"/>
    <x v="3"/>
    <x v="2"/>
    <s v=""/>
  </r>
  <r>
    <s v="Palvelut"/>
    <s v="PLupaus_Porvoonkaupunki_2021.xlsx"/>
    <x v="7"/>
    <x v="1045"/>
    <s v="Kun haluat vuokrata yleistä aluetta käyttöösi - kadun, aukion tai puiston - luvan myöntää kaupunkiympäristön toimiala."/>
    <s v="Yleisen alueen käyttölupa"/>
    <x v="0"/>
    <x v="5"/>
    <x v="1"/>
    <s v="Myös luonnollisille henkilöille"/>
    <m/>
    <m/>
    <x v="1"/>
    <x v="3"/>
    <x v="2"/>
    <s v=""/>
  </r>
  <r>
    <s v="Palvelut"/>
    <s v="PLupaus_Porvoonkaupunki_2021.xlsx"/>
    <x v="7"/>
    <x v="1043"/>
    <s v="Ravintolan tai kahvilan ulkotarjoilualuetta varten tarvitset terassiluvan, jos terassi tulee kaupungin julkiselle katu- tai puistoalueelle...."/>
    <s v="Yleisen alueen käyttölupa"/>
    <x v="0"/>
    <x v="5"/>
    <x v="1"/>
    <s v="Vain elinkeinotoimintaa harjoittaville"/>
    <m/>
    <m/>
    <x v="1"/>
    <x v="3"/>
    <x v="2"/>
    <s v=""/>
  </r>
  <r>
    <s v="Palvelut"/>
    <s v="PLupaus_Pyhäjärvi_2021.xlsx"/>
    <x v="15"/>
    <x v="1044"/>
    <m/>
    <s v="Yleisen alueen käyttölupa"/>
    <x v="0"/>
    <x v="3"/>
    <x v="5"/>
    <s v="Myös luonnollisille henkilöille"/>
    <m/>
    <m/>
    <x v="1"/>
    <x v="7"/>
    <x v="3"/>
    <s v=""/>
  </r>
  <r>
    <s v="Palvelut"/>
    <s v="Plupaus_2021_Raaseporin kaupunki.xlsx"/>
    <x v="54"/>
    <x v="1046"/>
    <s v="ravintolat, tilaisuudet, tapahtumat, urheilutilaisuuden, näyttelyt"/>
    <s v="Yleisen alueen käyttölupa"/>
    <x v="0"/>
    <x v="3"/>
    <x v="0"/>
    <s v="Myös luonnollisille henkilöille"/>
    <s v="Palvelut osittain digitalisoitu, kuten kartat ym. Luvat haetaan erikseen joko sähköisesti sähköpostitse tai paperimuodossa.Ei digitaalista alustaa olemassa toistaiseksi, nämä hakemustyypit hyvin erilaisia"/>
    <m/>
    <x v="1"/>
    <x v="3"/>
    <x v="5"/>
    <s v=""/>
  </r>
  <r>
    <s v="Palvelut"/>
    <s v="Plupaus_Rautalampi_2020.xlsx"/>
    <x v="45"/>
    <x v="1047"/>
    <s v="Yleisten alueiden (esim. torit, puistot) käyttöluvat."/>
    <s v="Yleisen alueen käyttölupa"/>
    <x v="0"/>
    <x v="3"/>
    <x v="2"/>
    <s v="Myös luonnollisille henkilöille"/>
    <m/>
    <m/>
    <x v="1"/>
    <x v="10"/>
    <x v="3"/>
    <s v=""/>
  </r>
  <r>
    <s v="Palvelut"/>
    <s v="Plupaus_2021_Rovaniemi (1).xlsx"/>
    <x v="17"/>
    <x v="1048"/>
    <s v="Sijoitus-, kaivu-, maastoliikenneluvat, yleisten alueiden vuokraus, yksityisteiden liikenteenohjauslaitteet (esim. yleisötapahtumat, työmaa-alueet, kioskipaikat, teleoperaattoreiden kaapeleiden tai putkilinjojen sijoittaminen kaupungin alueelle, työluvat yleisellä alueella). Vahvaa tunnistautumista käytetään, kun asiakas ensimmäisen kerran luo itselleen tunnuksen palveluun. Sen jälkeen kirjautuminen tapahtuu asiakkaan sähköpostiosoitteella, jota käytetään kirjautumistunnuksena. Asiakas määrittää itse salasanan palveluun."/>
    <s v="Yleisen alueen käyttölupa"/>
    <x v="0"/>
    <x v="5"/>
    <x v="1"/>
    <s v="Myös luonnollisille henkilöille"/>
    <m/>
    <m/>
    <x v="1"/>
    <x v="13"/>
    <x v="2"/>
    <s v=""/>
  </r>
  <r>
    <s v="Palvelut"/>
    <s v="Plupaus_Tampereen_kaupunki_2020.xlsx"/>
    <x v="50"/>
    <x v="1049"/>
    <s v="Viheralueluvat Lupapisteessä"/>
    <s v="Yleisen alueen käyttölupa"/>
    <x v="0"/>
    <x v="2"/>
    <x v="8"/>
    <s v="Myös luonnollisille henkilöille"/>
    <m/>
    <m/>
    <x v="1"/>
    <x v="17"/>
    <x v="1"/>
    <s v=""/>
  </r>
  <r>
    <s v="Palvelut"/>
    <s v="Plupaus_Tampereen_kaupunki_2020.xlsx"/>
    <x v="50"/>
    <x v="1050"/>
    <s v="Katuluvat"/>
    <s v="Yleisen alueen käyttölupa"/>
    <x v="0"/>
    <x v="5"/>
    <x v="8"/>
    <s v="Myös luonnollisille henkilöille"/>
    <s v="Taustaprosessit ja -teknologia"/>
    <m/>
    <x v="1"/>
    <x v="17"/>
    <x v="1"/>
    <s v=""/>
  </r>
  <r>
    <s v="Palvelut"/>
    <s v="Plupaus_2021_Turun kaupunki.xlsx"/>
    <x v="19"/>
    <x v="1042"/>
    <s v="Kaupungin omistamia alueita voi hakea tilapäiseen käyttöön. =TAPAHTUMALUVAT"/>
    <s v="Yleisen alueen käyttölupa"/>
    <x v="0"/>
    <x v="6"/>
    <x v="1"/>
    <s v="Myös luonnollisille henkilöille"/>
    <m/>
    <m/>
    <x v="1"/>
    <x v="15"/>
    <x v="1"/>
    <s v=""/>
  </r>
  <r>
    <s v="Palvelut"/>
    <s v="Plupaus_2021_Turun kaupunki.xlsx"/>
    <x v="19"/>
    <x v="1043"/>
    <s v="Ravintolan tai kahvilan ulkotarjoilualuetta varten tarvitset terassiluvan, jos terassi tulee kaupungin julkiselle katu- tai puistoalueelle"/>
    <s v="Yleisen alueen käyttölupa"/>
    <x v="0"/>
    <x v="6"/>
    <x v="1"/>
    <s v="Vain elinkeinotoimintaa harjoittaville"/>
    <m/>
    <m/>
    <x v="1"/>
    <x v="15"/>
    <x v="1"/>
    <s v=""/>
  </r>
  <r>
    <s v="Palvelut"/>
    <s v="Plupaus_2021_Turun kaupunki.xlsx"/>
    <x v="19"/>
    <x v="1045"/>
    <s v="Kun haluat vuokrata yleistä aluetta käyttöösi - kadun, aukion tai puiston - luvan myöntää kaupunkiympäristön toimiala."/>
    <s v="Yleisen alueen käyttölupa"/>
    <x v="0"/>
    <x v="3"/>
    <x v="1"/>
    <s v="Myös luonnollisille henkilöille"/>
    <s v="Yleisten alueiden vuokrausta tehdään vain poikkeustapauksissa, joten se on erittäin pienivolyyminen palvelu"/>
    <m/>
    <x v="1"/>
    <x v="15"/>
    <x v="1"/>
    <s v=""/>
  </r>
  <r>
    <s v="Palvelut"/>
    <s v="Plupaus_2021_Utajärven kunta.xlsx"/>
    <x v="51"/>
    <x v="1040"/>
    <s v="Kunnalta täytyy hakea lupaa katu- ja viheralueiden tavallisesta poikkeavaan käyttöön tai vuokraamiseen. Käyttölupa on haettava esimerkiksi kulttuuritapahtumaa varten."/>
    <s v="Yleisen alueen käyttölupa"/>
    <x v="0"/>
    <x v="5"/>
    <x v="1"/>
    <s v="Myös luonnollisille henkilöille"/>
    <m/>
    <m/>
    <x v="1"/>
    <x v="7"/>
    <x v="3"/>
    <s v=""/>
  </r>
  <r>
    <s v="Palvelut"/>
    <s v="Plupaus_2021_Ylöjärven kaupunki.xlsx"/>
    <x v="22"/>
    <x v="1051"/>
    <s v="Yleisten alueiden käyttölupaa haetaan ja käsitellään Lupapiste -palvelussa&quot;. Päätöksestä tehdään viranhaltijapäätös, joka julkaistaan valitusajaksi kaupungin nettisivuille.&quot;"/>
    <s v="Yleisen alueen käyttölupa"/>
    <x v="0"/>
    <x v="7"/>
    <x v="1"/>
    <s v="Myös luonnollisille henkilöille"/>
    <m/>
    <m/>
    <x v="1"/>
    <x v="17"/>
    <x v="5"/>
    <s v=""/>
  </r>
  <r>
    <s v="Palvelut"/>
    <s v="Plupaus_2021_Jyväskylän kaupunki_2021.xlsx"/>
    <x v="2"/>
    <x v="1052"/>
    <s v="Lupa yli 2 viikkoa olemassa olevalle yleisörakennelmalle"/>
    <s v="Yleisörakennelmalupa"/>
    <x v="0"/>
    <x v="5"/>
    <x v="1"/>
    <s v="Myös luonnollisille henkilöille"/>
    <m/>
    <s v="Maankäyttö- ja rakennuslaki (132/1999)"/>
    <x v="1"/>
    <x v="2"/>
    <x v="1"/>
    <s v="Ympäristöministeriö"/>
  </r>
  <r>
    <s v="Palvelut"/>
    <s v="PLupaus_Helsinginkaupunki_2021.xlsx"/>
    <x v="3"/>
    <x v="1053"/>
    <s v="Ympäristöluvanvaraiset toiminnat hakevat ympäristölupaa ennen toiminnan aloittamista, toiminnan muuttuessa tai kun muuten on tarve muuttaa ympäristölupaa."/>
    <s v="Ympäristölupa"/>
    <x v="0"/>
    <x v="4"/>
    <x v="1"/>
    <m/>
    <m/>
    <s v="Ympäristönsuojelulaki (527/2014)"/>
    <x v="1"/>
    <x v="3"/>
    <x v="1"/>
    <s v="Ympäristöministeriö"/>
  </r>
  <r>
    <s v="Palvelut"/>
    <s v="Plupaus_2021_Jyväskylän kaupunki_2021.xlsx"/>
    <x v="2"/>
    <x v="1054"/>
    <s v="Ilmoitus asfalttiaseman käyttöönotosta (jos ei tarvitse ympäristölupaa)"/>
    <s v="Ympäristölupa"/>
    <x v="0"/>
    <x v="5"/>
    <x v="1"/>
    <s v="Myös luonnollisille henkilöille"/>
    <m/>
    <s v="Ympäristönsuojelulaki (527/2014)"/>
    <x v="1"/>
    <x v="2"/>
    <x v="1"/>
    <s v="Ympäristöministeriö"/>
  </r>
  <r>
    <s v="Palvelut"/>
    <s v="Plupaus_2021_Jyväskylän kaupunki_2021.xlsx"/>
    <x v="2"/>
    <x v="1055"/>
    <s v="Ilmoitus betoniaseman käyttöönotosta (jos ei tarvitse ympäristölupaa)"/>
    <s v="Ympäristölupa"/>
    <x v="0"/>
    <x v="5"/>
    <x v="1"/>
    <s v="Myös luonnollisille henkilöille"/>
    <m/>
    <s v="Ympäristönsuojelulaki (527/2014)"/>
    <x v="1"/>
    <x v="2"/>
    <x v="1"/>
    <s v="Ympäristöministeriö"/>
  </r>
  <r>
    <s v="Palvelut"/>
    <s v="Plupaus_2021_Jyväskylän kaupunki_2021.xlsx"/>
    <x v="2"/>
    <x v="1056"/>
    <s v="Lupa ympäristön vaaraa aiheuttavalle toiminnalle (jätteen käsittely tai muu toimiala)"/>
    <s v="Ympäristölupa"/>
    <x v="0"/>
    <x v="5"/>
    <x v="1"/>
    <s v="Myös luonnollisille henkilöille"/>
    <m/>
    <s v="Ympäristönsuojelulaki (527/2014)"/>
    <x v="1"/>
    <x v="2"/>
    <x v="1"/>
    <s v="Ympäristöministeriö"/>
  </r>
  <r>
    <s v="Palvelut"/>
    <s v="Plupaus_2021_Jyväskylän kaupunki_2021.xlsx"/>
    <x v="2"/>
    <x v="1057"/>
    <s v="Lupa ympäristön vaaraa aiheuttavalle toiminnalle (louhinta ja murskaus)"/>
    <s v="Ympäristölupa"/>
    <x v="0"/>
    <x v="5"/>
    <x v="1"/>
    <s v="Myös luonnollisille henkilöille"/>
    <m/>
    <s v="Ympäristönsuojelulaki (527/2014)"/>
    <x v="1"/>
    <x v="2"/>
    <x v="1"/>
    <s v="Ympäristöministeriö"/>
  </r>
  <r>
    <s v="Palvelut"/>
    <s v="Plupaus_Kuopio_2021.xlsx"/>
    <x v="12"/>
    <x v="1053"/>
    <s v="Ympäristön pilaantumisen vaaraa aiheuttavaan toimintaan on oltava lupa."/>
    <s v="Ympäristölupa"/>
    <x v="0"/>
    <x v="5"/>
    <x v="1"/>
    <s v="Myös luonnollisille henkilöille"/>
    <m/>
    <s v="Ympäristönsuojelulaki (527/2014)"/>
    <x v="1"/>
    <x v="10"/>
    <x v="1"/>
    <s v="Ympäristöministeriö"/>
  </r>
  <r>
    <s v="Palvelut"/>
    <s v="Plupaus_Mikkeli_2020.xlsx"/>
    <x v="13"/>
    <x v="1053"/>
    <s v="Käsitellään lupapiste.fi -palvelun kautta, johon käyttäjä tunnistautuu sähköisesti. Kokonaan sähköinen palveluprosessi. Vastuualue: Ympäristöpalvelut"/>
    <s v="Ympäristölupa"/>
    <x v="0"/>
    <x v="5"/>
    <x v="1"/>
    <s v="Myös luonnollisille henkilöille"/>
    <m/>
    <s v="Ympäristönsuojelulaki (527/2014)"/>
    <x v="1"/>
    <x v="11"/>
    <x v="2"/>
    <s v="Ympäristöministeriö"/>
  </r>
  <r>
    <s v="Palvelut"/>
    <s v="Plupaus_2021_Oulun kaupunki.xlsx"/>
    <x v="14"/>
    <x v="515"/>
    <s v="Vesiensuojelu: poikkeamishakemus jätevesien käsittelystä"/>
    <s v="Ympäristölupa"/>
    <x v="0"/>
    <x v="6"/>
    <x v="1"/>
    <s v="Myös luonnollisille henkilöille"/>
    <m/>
    <s v="Ympäristönsuojelulaki (527/2014)"/>
    <x v="1"/>
    <x v="7"/>
    <x v="1"/>
    <s v="Ympäristöministeriö"/>
  </r>
  <r>
    <s v="Palvelut"/>
    <s v="Plupaus_2021_Paltamon kunta.xlsx"/>
    <x v="52"/>
    <x v="1053"/>
    <s v="Lupakäsittely ympäristön pilaantumisen vaaraa aiheuttavaan toimintaan"/>
    <s v="Ympäristölupa"/>
    <x v="0"/>
    <x v="2"/>
    <x v="0"/>
    <s v="Myös luonnollisille henkilöille"/>
    <s v="resurssit"/>
    <s v="Ympäristönsuojelulaki (527/2014)"/>
    <x v="1"/>
    <x v="12"/>
    <x v="3"/>
    <s v="Ympäristöministeriö"/>
  </r>
  <r>
    <s v="Palvelut"/>
    <s v="PLupaus_Porvoonkaupunki_2021.xlsx"/>
    <x v="7"/>
    <x v="515"/>
    <s v="Vesiensuojelu"/>
    <s v="Ympäristölupa"/>
    <x v="0"/>
    <x v="0"/>
    <x v="0"/>
    <s v="Myös luonnollisille henkilöille"/>
    <s v="Mielellään digitalisoidaan, mutta ei ole resursseja itse viedä asiaa eteenpäin."/>
    <s v="Ympäristönsuojelulaki (527/2014)"/>
    <x v="1"/>
    <x v="3"/>
    <x v="2"/>
    <s v="Ympäristöministeriö"/>
  </r>
  <r>
    <s v="Palvelut"/>
    <s v="PLupaus_Pyhäjärvi_2021.xlsx"/>
    <x v="15"/>
    <x v="1058"/>
    <m/>
    <s v="Ympäristölupa"/>
    <x v="0"/>
    <x v="3"/>
    <x v="5"/>
    <s v="Myös luonnollisille henkilöille"/>
    <m/>
    <s v="Ympäristönsuojelulaki (527/2014)"/>
    <x v="1"/>
    <x v="7"/>
    <x v="3"/>
    <s v="Ympäristöministeriö"/>
  </r>
  <r>
    <s v="Palvelut"/>
    <s v="Plupaus_2021_Raaseporin kaupunki.xlsx"/>
    <x v="54"/>
    <x v="1059"/>
    <s v="ympäristöön vaikuttavat rakennustoimenpiteen, luvitus"/>
    <s v="Ympäristölupa"/>
    <x v="0"/>
    <x v="0"/>
    <x v="5"/>
    <s v="Myös luonnollisille henkilöille"/>
    <s v="kts yllä"/>
    <s v="Ympäristönsuojelulaki (527/2014)"/>
    <x v="1"/>
    <x v="3"/>
    <x v="5"/>
    <s v="Ympäristöministeriö"/>
  </r>
  <r>
    <s v="Palvelut"/>
    <s v="Plupaus_Teuvan kunta_2020.xlsx"/>
    <x v="18"/>
    <x v="515"/>
    <m/>
    <s v="Ympäristölupa"/>
    <x v="0"/>
    <x v="0"/>
    <x v="0"/>
    <s v="Myös luonnollisille henkilöille"/>
    <s v="Palvelun tuottaa Suupohjan peruspalveluliikelaitokuntayhtymä, Toimii vastuu organisaationa"/>
    <m/>
    <x v="2"/>
    <x v="14"/>
    <x v="3"/>
    <s v=""/>
  </r>
  <r>
    <s v="Palvelut"/>
    <s v="PLupaus_Vaasa_2021.xlsx"/>
    <x v="8"/>
    <x v="1053"/>
    <s v="Laissa mainittujen toimintojen vaatima lupamenettely"/>
    <s v="Ympäristölupa"/>
    <x v="0"/>
    <x v="2"/>
    <x v="0"/>
    <s v="Vain elinkeinotoimintaa harjoittaville"/>
    <m/>
    <s v="Ympäristönsuojelulaki (527/2014)"/>
    <x v="1"/>
    <x v="6"/>
    <x v="2"/>
    <s v="Ympäristöministeriö"/>
  </r>
  <r>
    <s v="Palvelut"/>
    <s v="Plupaus_2021_Ylöjärven kaupunki.xlsx"/>
    <x v="22"/>
    <x v="1053"/>
    <s v="Ympäristölupa hakemuksineen hoidetaan kokonaisuudessaan Lupapiste -palvelussa&quot;&quot;"/>
    <s v="Ympäristölupa"/>
    <x v="0"/>
    <x v="7"/>
    <x v="1"/>
    <s v="Myös luonnollisille henkilöille"/>
    <m/>
    <s v="Ympäristönsuojelulaki (527/2014)"/>
    <x v="1"/>
    <x v="17"/>
    <x v="5"/>
    <s v="Ympäristöministeriö"/>
  </r>
  <r>
    <s v="Palvelut"/>
    <s v="PLupaus_Helsinginkaupunki_2021.xlsx"/>
    <x v="3"/>
    <x v="1060"/>
    <s v="Ympäristönsuojelulaissa ilmoitusvelvolliseksi säädetystä toiminnasta tulee ennen toiminnan aloittamista tehdä ympäristönsuojeluviranomaiselle ilmoitus."/>
    <s v="Ympäristön äkillisestä pilaantumisesta tai vaarasta tehtävä ilmoitus"/>
    <x v="0"/>
    <x v="4"/>
    <x v="1"/>
    <m/>
    <m/>
    <s v="Ympäristönsuojelulaki (527/2014)"/>
    <x v="1"/>
    <x v="3"/>
    <x v="1"/>
    <s v="Ympäristöministeriö"/>
  </r>
  <r>
    <s v="Palvelut"/>
    <s v="Plupaus_2021_Laukaan kunta.xlsx"/>
    <x v="57"/>
    <x v="1061"/>
    <s v="Valtaosa toiminnoista hoituu sähköisesti: ympäristönsuojelulain mukaiset hakemus-, ilmoitus-, rekisteröintiasiat, samoin valvonta."/>
    <s v="Ympäristön äkillisestä pilaantumisesta tai vaarasta tehtävä ilmoitus"/>
    <x v="0"/>
    <x v="6"/>
    <x v="0"/>
    <s v="Myös luonnollisille henkilöille"/>
    <s v="Määrät niin pieniä, ettei omia sovelluksia ole taloudellisesti järkevä toteuttaa."/>
    <s v="Ympäristönsuojelulaki (527/2014)"/>
    <x v="1"/>
    <x v="2"/>
    <x v="4"/>
    <s v="Ympäristöministeriö"/>
  </r>
  <r>
    <s v="Palvelut"/>
    <s v="Plupaus_Kuopio_2021.xlsx"/>
    <x v="12"/>
    <x v="394"/>
    <s v="Rekisteröinti on luonteeltaan kirjaamistoimenpide, jossa ei tehdä hallinnollista päätöstä eikä anneta määräyksiä."/>
    <s v="Ympäristönsuojelulain mukainen rekisteröinti"/>
    <x v="0"/>
    <x v="2"/>
    <x v="5"/>
    <s v="Vain elinkeinotoimintaa harjoittaville"/>
    <s v="Lupapiste-palvelu ei ole toistaiseksi sisällyttänyt rekisteröintilomakkeita palveluun"/>
    <s v="Ympäristönsuojelulaki (527/2014)"/>
    <x v="1"/>
    <x v="10"/>
    <x v="1"/>
    <s v="Ympäristöministeriö"/>
  </r>
  <r>
    <s v="Palvelut"/>
    <s v="PLupaus_Iinkunta_2020.xlsx"/>
    <x v="42"/>
    <x v="1062"/>
    <s v="Ympäristönsuojelu- ja maa-aineslain mukaiset ilmoitukset, luvat ja rekisteröinnit"/>
    <s v="Ympäristönsuojelumääräyksistä poikkeamisen lupa"/>
    <x v="0"/>
    <x v="6"/>
    <x v="0"/>
    <s v="Myös luonnollisille henkilöille"/>
    <s v="Valtakunnallinen digitaalinen menettely tulossa, aikataulu eri riipu kunnasta. Kunta (Ok. ym.palv.) on ilmaissut kiin. hankintaan."/>
    <s v="Ympäristönsuojelulaki (527/2014)"/>
    <x v="1"/>
    <x v="7"/>
    <x v="6"/>
    <s v="Ympäristöministeriö"/>
  </r>
  <r>
    <s v="Palvelut"/>
    <s v="Plupaus_2021_Lieksan kaupunki.xlsx"/>
    <x v="44"/>
    <x v="1063"/>
    <m/>
    <s v="Ympäristönsuojelumääräyksistä poikkeamisen lupa"/>
    <x v="0"/>
    <x v="3"/>
    <x v="0"/>
    <s v="Myös luonnollisille henkilöille"/>
    <m/>
    <s v="Ympäristönsuojelulaki (527/2014)"/>
    <x v="1"/>
    <x v="24"/>
    <x v="4"/>
    <s v="Ympäristöministeriö"/>
  </r>
  <r>
    <s v="Palvelut"/>
    <s v="PLupaus_Porvoonkaupunki_2021.xlsx"/>
    <x v="7"/>
    <x v="1058"/>
    <s v="Kunnan ympäristönsuojeluviranomainen voi erityisestä syystä hakemuksesta myöntää yksittäistapauksessa luvan poiketa näistä määräyksistä."/>
    <s v="Ympäristönsuojelumääräyksistä poikkeamisen lupa"/>
    <x v="0"/>
    <x v="0"/>
    <x v="0"/>
    <s v="Myös luonnollisille henkilöille"/>
    <s v="Mielellään digitalisoidaan, mutta ei ole resursseja itse viedä asiaa eteenpäin."/>
    <s v="Ympäristönsuojelulaki (527/2014)"/>
    <x v="1"/>
    <x v="3"/>
    <x v="2"/>
    <s v="Ympäristöministeriö"/>
  </r>
  <r>
    <s v="Palvelut"/>
    <s v="Plupaus_2021_Turun kaupunki.xlsx"/>
    <x v="19"/>
    <x v="1058"/>
    <s v="Kunnan ympäristönsuojeluviranomainen voi erityisestä syystä hakemuksesta myöntää yksittäistapauksessa luvan poiketa näistä määräyksistä.  Esimerkiksi hakemus käytöstä poistetun öljysäiliön jättämiseksi maahan"/>
    <s v="Ympäristönsuojelumääräyksistä poikkeamisen lupa"/>
    <x v="0"/>
    <x v="0"/>
    <x v="1"/>
    <s v="Myös luonnollisille henkilöille"/>
    <m/>
    <s v="Ympäristönsuojelulaki (527/2014)"/>
    <x v="1"/>
    <x v="15"/>
    <x v="1"/>
    <s v="Ympäristöministeriö"/>
  </r>
  <r>
    <s v="Palvelut"/>
    <s v="PLupaus_Vaasa_2021.xlsx"/>
    <x v="8"/>
    <x v="1064"/>
    <s v="Perustellusta syystä voidaan ympäristönsuojelumääräyksistä myöntää poikkeus"/>
    <s v="Ympäristönsuojelumääräyksistä poikkeamisen lupa"/>
    <x v="0"/>
    <x v="2"/>
    <x v="0"/>
    <s v="Myös luonnollisille henkilöille"/>
    <m/>
    <s v="Ympäristönsuojelulaki (527/2014)"/>
    <x v="1"/>
    <x v="6"/>
    <x v="2"/>
    <s v="Ympäristöministeriö"/>
  </r>
  <r>
    <s v="Palvelut"/>
    <s v="Plupaus_2021_Ylöjärven kaupunki.xlsx"/>
    <x v="22"/>
    <x v="1065"/>
    <s v="Ilmoitus käytöstä poistetun öljy- tai kemikaalisäiliön jättämisestä maaperään hoidetaan kokonaisuudessaan Lupapiste -palvelussa&quot;&quot;"/>
    <s v="Ympäristönsuojelumääräyksistä poikkeamisen lupa"/>
    <x v="0"/>
    <x v="7"/>
    <x v="1"/>
    <s v="Myös luonnollisille henkilöille"/>
    <m/>
    <s v="Ympäristönsuojelulaki (527/2014)"/>
    <x v="1"/>
    <x v="17"/>
    <x v="5"/>
    <s v="Ympäristöministeriö"/>
  </r>
  <r>
    <s v="Palvelut"/>
    <s v="PLupaus_Helsinginkaupunki_2021.xlsx"/>
    <x v="3"/>
    <x v="1066"/>
    <m/>
    <s v="Yrityspysäköintiluvan hakeminen, muuttaminen tai uusiminen"/>
    <x v="0"/>
    <x v="3"/>
    <x v="1"/>
    <m/>
    <m/>
    <m/>
    <x v="1"/>
    <x v="3"/>
    <x v="1"/>
    <s v=""/>
  </r>
  <r>
    <s v="Palvelut"/>
    <s v="Plupaus_Euran kunta_2020.10.08.xlsx"/>
    <x v="65"/>
    <x v="1067"/>
    <s v="Yritystontin varaus sähköpostilla"/>
    <s v="Yritystonttien myynti ja vuokraus"/>
    <x v="0"/>
    <x v="2"/>
    <x v="1"/>
    <m/>
    <m/>
    <m/>
    <x v="1"/>
    <x v="16"/>
    <x v="4"/>
    <s v=""/>
  </r>
  <r>
    <s v="Palvelut"/>
    <s v="Plupaus_2021_Huittisten kaupunki.xlsx"/>
    <x v="20"/>
    <x v="1067"/>
    <s v="Sähköinen kartta- ja varausjärjestelmä"/>
    <s v="Yritystonttien myynti ja vuokraus"/>
    <x v="0"/>
    <x v="2"/>
    <x v="0"/>
    <s v="Myös luonnollisille henkilöille"/>
    <m/>
    <m/>
    <x v="1"/>
    <x v="16"/>
    <x v="4"/>
    <s v=""/>
  </r>
  <r>
    <s v="Palvelut"/>
    <s v="Plupaus_2021_Jyväskylän kaupunki_2021.xlsx"/>
    <x v="2"/>
    <x v="1068"/>
    <s v="Yritystonttien myyminen"/>
    <s v="Yritystonttien myynti ja vuokraus"/>
    <x v="0"/>
    <x v="6"/>
    <x v="1"/>
    <s v="Vain elinkeinotoimintaa harjoittaville"/>
    <m/>
    <m/>
    <x v="1"/>
    <x v="2"/>
    <x v="1"/>
    <s v=""/>
  </r>
  <r>
    <s v="Palvelut"/>
    <s v="Plupaus_2021_Kempeleen kunta.xlsx"/>
    <x v="66"/>
    <x v="632"/>
    <s v="Yritystonttien myynti ja vuokraus rakentamista varten"/>
    <s v="Yritystonttien myynti ja vuokraus"/>
    <x v="0"/>
    <x v="6"/>
    <x v="1"/>
    <s v="Myös luonnollisille henkilöille"/>
    <s v="Sähköistä allekirjoittamista käytetään mikäli se koetaan tapauksessa parhaimmaksi tavaksi."/>
    <m/>
    <x v="1"/>
    <x v="7"/>
    <x v="4"/>
    <s v=""/>
  </r>
  <r>
    <s v="Palvelut"/>
    <s v="Plupaus_2021_Paimion kaupunkin vastaus.xlsx"/>
    <x v="59"/>
    <x v="1069"/>
    <m/>
    <s v="Yritystonttien myynti ja vuokraus"/>
    <x v="0"/>
    <x v="5"/>
    <x v="1"/>
    <s v="Vain elinkeinotoimintaa harjoittaville"/>
    <m/>
    <m/>
    <x v="1"/>
    <x v="15"/>
    <x v="4"/>
    <s v=""/>
  </r>
  <r>
    <s v="Palvelut"/>
    <s v="PLupaus_Porvoonkaupunki_2021.xlsx"/>
    <x v="7"/>
    <x v="632"/>
    <s v="Tontteja myydään ja vuokrataan yksityisille ja yrityksille"/>
    <s v="Yritystonttien myynti ja vuokraus"/>
    <x v="0"/>
    <x v="2"/>
    <x v="0"/>
    <s v="Myös luonnollisille henkilöille"/>
    <s v="Sähköisen kiinteistökaupan toimivuus, kokemuksia Suomessa vielä vähän"/>
    <m/>
    <x v="1"/>
    <x v="3"/>
    <x v="2"/>
    <s v=""/>
  </r>
  <r>
    <s v="Palvelut"/>
    <s v="Plupaus_2021_Raaseporin kaupunki.xlsx"/>
    <x v="54"/>
    <x v="1070"/>
    <s v="tonttien luovutusmenettely"/>
    <s v="Yritystonttien myynti ja vuokraus"/>
    <x v="0"/>
    <x v="0"/>
    <x v="1"/>
    <s v="Myös luonnollisille henkilöille"/>
    <s v="myynti ja tiedotus perustuu nettipohjaiseen tiedotukseen, varsinainen tonttien haku osittain netissä, kuitenkin perinteinen haku mahdollinen"/>
    <m/>
    <x v="1"/>
    <x v="3"/>
    <x v="5"/>
    <s v=""/>
  </r>
  <r>
    <s v="Palvelut"/>
    <s v="Traficom_Digipalvelulupaus_2021.XLSX"/>
    <x v="0"/>
    <x v="1071"/>
    <s v="Mikäli uudistettavaa tai parannettavaa rataa aiotaan käyttää ennen käyttöönottoluvan myöntämistä, rataverkon haltijan on haettava sille rakentamisaikaista käyttölupaa Traficomilta."/>
    <s v="Rakentamisaikaisen käyttöluvan myöntäminen ratahankkeelle"/>
    <x v="0"/>
    <x v="0"/>
    <x v="0"/>
    <s v="Vain elinkeinotoimintaa harjoittaville"/>
    <s v="Yleinen taloudellinen tilanne"/>
    <s v="Maankäyttö- ja rakennuslaki (132/1999)"/>
    <x v="0"/>
    <x v="0"/>
    <x v="0"/>
    <s v="Ympäristöministeriö"/>
  </r>
  <r>
    <s v="Palvelut"/>
    <s v="Plupaus_2021_Rovaniemi (1).xlsx"/>
    <x v="17"/>
    <x v="1072"/>
    <s v="Ensin tehdään varauspäätös ja tontit ja maa-alueet vuokrataan varausajan kuluessa."/>
    <s v="Yritystonttien myynti ja vuokraus"/>
    <x v="0"/>
    <x v="0"/>
    <x v="0"/>
    <s v="Myös luonnollisille henkilöille"/>
    <s v="Riippuu sähköisen allekirjoituksen käyttöönotosta."/>
    <m/>
    <x v="1"/>
    <x v="13"/>
    <x v="2"/>
    <s v=""/>
  </r>
  <r>
    <s v="Palvelut"/>
    <s v="Plupaus_2021_Rovaniemi (1).xlsx"/>
    <x v="17"/>
    <x v="1073"/>
    <s v="Sähköinen palvelu, josta tehdään viranhaltijapäätös asiahallintajärjestelmässä."/>
    <s v="Yritystonttien myynti ja vuokraus"/>
    <x v="0"/>
    <x v="6"/>
    <x v="0"/>
    <s v="Myös luonnollisille henkilöille"/>
    <m/>
    <m/>
    <x v="1"/>
    <x v="13"/>
    <x v="2"/>
    <s v=""/>
  </r>
  <r>
    <s v="Palvelut"/>
    <s v="PLupaus_Tuusulan-Elinvoima-asuminen-ja-kehittaminen-palveluyksikkö_2020.xlsx"/>
    <x v="67"/>
    <x v="1074"/>
    <s v="Yritystonttien ostaminen"/>
    <s v="Yritystonttien myynti ja vuokraus"/>
    <x v="0"/>
    <x v="3"/>
    <x v="0"/>
    <s v="Vain elinkeinotoimintaa harjoittaville"/>
    <m/>
    <m/>
    <x v="1"/>
    <x v="3"/>
    <x v="5"/>
    <s v=""/>
  </r>
  <r>
    <s v="Palvelut"/>
    <s v="PLupaus_Helsinginkaupunki_2021.xlsx"/>
    <x v="3"/>
    <x v="1075"/>
    <m/>
    <s v="Z-lausunto: vähäisten rakennus- ja taloteknisten korjaus- ja muutostoimenpiteiden luvanvaraisuusharkintaa"/>
    <x v="0"/>
    <x v="2"/>
    <x v="1"/>
    <m/>
    <m/>
    <s v="Maankäyttö- ja rakennuslaki (132/1999)"/>
    <x v="1"/>
    <x v="3"/>
    <x v="1"/>
    <s v="Ympäristöministeriö"/>
  </r>
  <r>
    <s v="Palvelut"/>
    <s v="Plupaus_Kuopio_2021.xlsx"/>
    <x v="12"/>
    <x v="1076"/>
    <s v="Kaavahankkeen vireilletulosta ja valmisteluaineiston nähtävänäolosta ilmoitetaan virallisissa medioissa ja tarvittaessa kirjeitse."/>
    <s v="Asemakaavoitukseen vaikuttaminen"/>
    <x v="4"/>
    <x v="3"/>
    <x v="5"/>
    <s v="Myös luonnollisille henkilöille"/>
    <m/>
    <s v="Maankäyttö- ja rakennuslaki (132/1999)"/>
    <x v="1"/>
    <x v="10"/>
    <x v="1"/>
    <s v="Ympäristöministeriö"/>
  </r>
  <r>
    <s v="Palvelut"/>
    <s v="Plupaus_2021_Rovaniemi (1).xlsx"/>
    <x v="17"/>
    <x v="1077"/>
    <s v="Muistutukset ja mielipiteet."/>
    <s v="Asemakaavoitukseen vaikuttaminen"/>
    <x v="4"/>
    <x v="3"/>
    <x v="0"/>
    <s v="Myös luonnollisille henkilöille"/>
    <s v="Vaati sähköisen allekirjoituksen mielipiteen tai muistutuksen jättäjältä."/>
    <s v="Elintarvikelaki (23/2006)"/>
    <x v="1"/>
    <x v="13"/>
    <x v="2"/>
    <s v="Maa- ja metsätalousministeriö"/>
  </r>
  <r>
    <s v="Palvelut"/>
    <s v="Plupaus_2021_Utajärven kunta.xlsx"/>
    <x v="51"/>
    <x v="1076"/>
    <s v="Kunta vastaa asemakaavoituksesta omalla alueellaan. Kunnan on seurattava asemakaavoituksensa tilaa ja tarvittaessa uudistettava vanhentuneet asemakaavat. Asemakaavassa vahvistetaan nimet kaduille, puistoille, ulkoilualueille ja aukioille."/>
    <s v="Asemakaavoitukseen vaikuttaminen"/>
    <x v="4"/>
    <x v="3"/>
    <x v="4"/>
    <s v="Myös luonnollisille henkilöille"/>
    <m/>
    <s v="Elintarvikelaki (23/2006)"/>
    <x v="1"/>
    <x v="7"/>
    <x v="3"/>
    <s v="Maa- ja metsätalousministeriö"/>
  </r>
  <r>
    <s v="Palvelut"/>
    <s v="Plupaus_2021_Raaseporin kaupunki.xlsx"/>
    <x v="54"/>
    <x v="1078"/>
    <s v="esim kiinteistötietojen ja karttaotteiden myynti"/>
    <s v="Asiakirja- ja sopimusjäljennökset"/>
    <x v="4"/>
    <x v="2"/>
    <x v="1"/>
    <s v="Myös luonnollisille henkilöille"/>
    <s v="osa lupapisteen rinnakkaistoimintaa"/>
    <m/>
    <x v="1"/>
    <x v="3"/>
    <x v="5"/>
    <s v=""/>
  </r>
  <r>
    <s v="Palvelut"/>
    <s v="Plupaus_Euran kunta_2020.10.08.xlsx"/>
    <x v="65"/>
    <x v="1079"/>
    <s v="Asuntojen vuokraus sähköpostilla"/>
    <s v="Asuntohakemukset"/>
    <x v="4"/>
    <x v="2"/>
    <x v="1"/>
    <m/>
    <m/>
    <m/>
    <x v="1"/>
    <x v="16"/>
    <x v="4"/>
    <s v=""/>
  </r>
  <r>
    <s v="Palvelut"/>
    <s v="palvelulupaus - elinkeinotoimintaa harjoittaville - VM - kysely.xlsx"/>
    <x v="30"/>
    <x v="1080"/>
    <s v="Haku asuntoihin"/>
    <s v="Asuntohakemukset"/>
    <x v="4"/>
    <x v="5"/>
    <x v="1"/>
    <s v="Myös luonnollisille henkilöille"/>
    <m/>
    <s v="Ympäristönsuojelulaki (527/2014)"/>
    <x v="1"/>
    <x v="15"/>
    <x v="5"/>
    <s v="Ympäristöministeriö"/>
  </r>
  <r>
    <s v="Palvelut"/>
    <s v="Plupaus_2021_Paimion kaupunkin vastaus.xlsx"/>
    <x v="59"/>
    <x v="1081"/>
    <m/>
    <s v="Avoimet langttoman verkon pisteet"/>
    <x v="4"/>
    <x v="2"/>
    <x v="1"/>
    <s v="Myös luonnollisille henkilöille"/>
    <s v="Kaupungillilla on useita guest-verkkoja, mutta näiden laajentaminen/ kehittäminen on lopetettu vanhanaikaisena, koska mobiiliverkkojen kehittyminen, parempi liikkuvuus ja vähintään sama laatu on tehnyt niistä käyttökelpoisempia."/>
    <m/>
    <x v="1"/>
    <x v="15"/>
    <x v="4"/>
    <s v=""/>
  </r>
  <r>
    <s v="Palvelut"/>
    <s v="PLupaus_Helsinginkaupunki_2021.xlsx"/>
    <x v="3"/>
    <x v="1082"/>
    <s v="Tietyt maat vaativat elintarvikkeille virkaeläinlääkärin laatimia virallisia vientitodistuksia. Vientitodistuksia laativat Helsingin elintarviketurvallisuusyksikön virkaeläinlääkärit elintarvikkeiden viejien pyynnöstä."/>
    <s v="Elintarvikkeiden ja eläinperäisten tuotteiden viennille myönnettävä eläinlääkärin todistus"/>
    <x v="4"/>
    <x v="4"/>
    <x v="1"/>
    <m/>
    <m/>
    <s v="Eläintautilaki (441/2013)"/>
    <x v="1"/>
    <x v="3"/>
    <x v="1"/>
    <s v="Maa- ja metsätalousministeriö"/>
  </r>
  <r>
    <s v="Palvelut"/>
    <s v="PLupaus_Vaasa_2021.xlsx"/>
    <x v="8"/>
    <x v="1082"/>
    <s v="Eläinlääkintötodistuksen myöntäminen maastavientiä varten"/>
    <s v="Elintarvikkeiden ja eläinperäisten tuotteiden viennille myönnettävä eläinlääkärin todistus"/>
    <x v="4"/>
    <x v="2"/>
    <x v="0"/>
    <s v="Vain elinkeinotoimintaa harjoittaville"/>
    <m/>
    <s v="Eläintautilaki (441/2013)"/>
    <x v="1"/>
    <x v="6"/>
    <x v="2"/>
    <s v="Maa- ja metsätalousministeriö"/>
  </r>
  <r>
    <s v="Palvelut"/>
    <s v="Plupaus_Kuopio_2021.xlsx"/>
    <x v="12"/>
    <x v="1083"/>
    <s v="Elintarvikkeiden sekä muiden eläin- ja kasviperäistentuotteiden vientitodistuksella vakuutetaan, että ulkomaille vietävä tuote täyttää vaatimukset."/>
    <s v="Elintarvikkeiden sekä muiden eläin- ja kasviperäisten tuotteiden vientitodistukset"/>
    <x v="4"/>
    <x v="3"/>
    <x v="5"/>
    <s v="Vain elinkeinotoimintaa harjoittaville"/>
    <s v="Ei tarvetta digitoteutukselle."/>
    <s v="Eläintautilaki (441/2013)"/>
    <x v="1"/>
    <x v="10"/>
    <x v="1"/>
    <s v="Maa- ja metsätalousministeriö"/>
  </r>
  <r>
    <s v="Palvelut"/>
    <s v="Plupaus_Kuopio_2021.xlsx"/>
    <x v="12"/>
    <x v="1084"/>
    <s v="Tuotantoeläinten eläinlääkäripalvelut."/>
    <s v="Eläinlääkäripalvelut"/>
    <x v="4"/>
    <x v="3"/>
    <x v="5"/>
    <s v="Myös luonnollisille henkilöille"/>
    <s v="vaatii yleensä henkilökohtaisen yhteydenoton eläinlääkäriin."/>
    <s v="Eläinlääkintähuoltolaki (765/2009)"/>
    <x v="1"/>
    <x v="10"/>
    <x v="1"/>
    <s v="Maa- ja metsätalousministeriö"/>
  </r>
  <r>
    <s v="Palvelut"/>
    <s v="PLupaus_Porvoonkaupunki_2021.xlsx"/>
    <x v="7"/>
    <x v="1085"/>
    <s v="Voit tilata eläinlääkärin palvelua tilalle."/>
    <s v="Eläinlääkäripalvelut"/>
    <x v="4"/>
    <x v="3"/>
    <x v="0"/>
    <s v="Myös luonnollisille henkilöille"/>
    <s v="Ei tiedossa olevaa tarvetta, suhteellisen vähän muita kuin akuutteja tilauksia - kunnan järjestämä digipalvelu ei ole kannattava."/>
    <s v="Eläinlääkintähuoltolaki (765/2009)"/>
    <x v="1"/>
    <x v="3"/>
    <x v="2"/>
    <s v="Maa- ja metsätalousministeriö"/>
  </r>
  <r>
    <s v="Palvelut"/>
    <s v="Plupaus_Mikkeli_2020.xlsx"/>
    <x v="13"/>
    <x v="1086"/>
    <s v="Vapaamuotoinen ilmoitus sähköpostitse. Vastuutaho: Etelä-Savon Pelastuslaitos"/>
    <s v="Erhe-laskun reklamaatio"/>
    <x v="4"/>
    <x v="3"/>
    <x v="5"/>
    <s v="Myös luonnollisille henkilöille"/>
    <s v="Tavoitteena on valtakunnallinen sovellus vuoden 2022 loppuun mennessä. Aikatulu on haasteellinen ja maakuntauudistus vaikuttaa asiaan myös."/>
    <m/>
    <x v="1"/>
    <x v="11"/>
    <x v="2"/>
    <s v=""/>
  </r>
  <r>
    <s v="Palvelut"/>
    <s v="PLupaus_Jämsä_2021.xlsx"/>
    <x v="36"/>
    <x v="1087"/>
    <s v="Asiakas varaa etätyötilan sähköisestä varausjärjestelmästä"/>
    <s v="Etätyötilan varaus (Jämsä Tehdas -hanke)"/>
    <x v="4"/>
    <x v="5"/>
    <x v="1"/>
    <s v="Myös luonnollisille henkilöille"/>
    <m/>
    <m/>
    <x v="1"/>
    <x v="2"/>
    <x v="5"/>
    <s v=""/>
  </r>
  <r>
    <s v="Palvelut"/>
    <s v="Plupaus_ALAVUS_2020.xlsx"/>
    <x v="9"/>
    <x v="1088"/>
    <s v="toimija hakee vuokra-asuntoa"/>
    <s v="Hakemus vuokra-asunnosta"/>
    <x v="4"/>
    <x v="1"/>
    <x v="1"/>
    <s v="Myös luonnollisille henkilöille"/>
    <s v="Ruokavirasto ylläpitää palvelua, kunnan viranomainen neuvoo käytössä."/>
    <m/>
    <x v="1"/>
    <x v="7"/>
    <x v="3"/>
    <s v=""/>
  </r>
  <r>
    <s v="Palvelut"/>
    <s v="Plupaus_2021_Jyväskylän kaupunki_2021.xlsx"/>
    <x v="2"/>
    <x v="1089"/>
    <s v="Kaupungin hankinnoista tiedottaminen, yksittäisen hankinnan valinta siirtää Cloudiaan"/>
    <s v="HANK - Tarjouspalvelu"/>
    <x v="4"/>
    <x v="5"/>
    <x v="1"/>
    <s v="Vain elinkeinotoimintaa harjoittaville"/>
    <s v="Hankintaprosessi kansallisessa portaalissa, Tarjouspalvelu enemmän tiedottamisen kanava."/>
    <m/>
    <x v="1"/>
    <x v="2"/>
    <x v="1"/>
    <s v=""/>
  </r>
  <r>
    <s v="Palvelut"/>
    <s v="Plupaus_2021_Huittisten kaupunki.xlsx"/>
    <x v="20"/>
    <x v="1090"/>
    <s v="Hankintayksikkö avaa hankintailmoituksen sähköisessä järjestelmässä, jossa tarjoajat voivat jättää tarjouksen. Pienhankintajärjestelmä ja Porin hankintapalveluiden kautta hankintajärjestelmä ovat käytössä"/>
    <s v="Hankinnat"/>
    <x v="4"/>
    <x v="5"/>
    <x v="1"/>
    <s v="Vain elinkeinotoimintaa harjoittaville"/>
    <m/>
    <m/>
    <x v="1"/>
    <x v="16"/>
    <x v="4"/>
    <s v=""/>
  </r>
  <r>
    <s v="Palvelut"/>
    <s v="Plupaus_2021_Ranuan kunta_V2.xlsx"/>
    <x v="49"/>
    <x v="1091"/>
    <s v="Markkinapaikan laskutus"/>
    <s v="Hillatori, markkinapaikan maksu"/>
    <x v="4"/>
    <x v="3"/>
    <x v="2"/>
    <s v="Myös luonnollisille henkilöille"/>
    <m/>
    <m/>
    <x v="1"/>
    <x v="13"/>
    <x v="3"/>
    <s v=""/>
  </r>
  <r>
    <s v="Palvelut"/>
    <s v="PLupaus_Helsinginkaupunki_2021.xlsx"/>
    <x v="3"/>
    <x v="1092"/>
    <s v="Tontit, joille ei ole löydetty toteuttajaa (varaajaa), siirtyvät jatkuvaan tonttihakuun, jolloin tontit ovat kaikkien kiinnostuneiden haettavissa."/>
    <s v="Jatkuva tonttihaku"/>
    <x v="4"/>
    <x v="2"/>
    <x v="1"/>
    <m/>
    <m/>
    <m/>
    <x v="1"/>
    <x v="3"/>
    <x v="1"/>
    <s v=""/>
  </r>
  <r>
    <s v="Palvelut"/>
    <s v="Plupaus_2021_Pielaveden kunta.xlsx"/>
    <x v="46"/>
    <x v="1093"/>
    <s v="Kunnan keskitetty maanalaisten johtojen ja rakenteiden sijaintipalvelu. Ennen kaivutöihin ryhtymistä kaivajan on hankittava ajantasaiset tiedot johtojen sijainnista kunnalta."/>
    <s v="Johtotietopalvelu"/>
    <x v="4"/>
    <x v="2"/>
    <x v="0"/>
    <s v="Myös luonnollisille henkilöille"/>
    <s v="Ohjelmistotoimittajasta johtuvat syyt: rekisteriperusteinen toisen puolesta asioinnin mahdollisuus puuttuu."/>
    <s v="Maankäyttö- ja rakennuslaki (132/1999)"/>
    <x v="1"/>
    <x v="10"/>
    <x v="3"/>
    <s v="Ympäristöministeriö"/>
  </r>
  <r>
    <s v="Palvelut"/>
    <s v="PLupaus_Porvoonkaupunki_2021.xlsx"/>
    <x v="7"/>
    <x v="1093"/>
    <s v="Kaupungin keskitetty maanalaisten johtojen ja rakenteiden sijaintipalvelu. Ennen kaivutöihin ryhtymistä kaivajan on hankittava ajantasaiset tiedot..."/>
    <s v="Johtotietopalvelu"/>
    <x v="4"/>
    <x v="3"/>
    <x v="0"/>
    <s v="Myös luonnollisille henkilöille"/>
    <m/>
    <s v="Maankäyttö- ja rakennuslaki (132/1999)"/>
    <x v="1"/>
    <x v="3"/>
    <x v="2"/>
    <s v="Ympäristöministeriö"/>
  </r>
  <r>
    <s v="Palvelut"/>
    <s v="Plupaus_2021_Turun kaupunki.xlsx"/>
    <x v="19"/>
    <x v="1093"/>
    <s v="Kaupungin keskitetty maanalaisten johtojen ja rakenteiden sijaintipalvelu. Ennen kaivutöihin ryhtymistä kaivajan on hankittava ajantasaiset tiedot"/>
    <s v="Johtotietopalvelu"/>
    <x v="4"/>
    <x v="6"/>
    <x v="1"/>
    <s v="Myös luonnollisille henkilöille"/>
    <s v="Valtio valmistelee valtakunnallista palvelua"/>
    <s v="Maankäyttö- ja rakennuslaki (132/1999)"/>
    <x v="1"/>
    <x v="15"/>
    <x v="1"/>
    <s v="Ympäristöministeriö"/>
  </r>
  <r>
    <s v="Palvelut"/>
    <s v="Plupaus_2021_Utajärven kunta.xlsx"/>
    <x v="51"/>
    <x v="1094"/>
    <s v="Yhdistykset ja järjestöt voivat olla yhteydessä kulttuuripalveluiden työtekijöihin kaikissa yhteistyön tiimoilta kunnan kanssa."/>
    <s v="Järjestötyö"/>
    <x v="4"/>
    <x v="3"/>
    <x v="0"/>
    <s v="Vain elinkeinotoimintaa harjoittaville"/>
    <m/>
    <m/>
    <x v="1"/>
    <x v="7"/>
    <x v="3"/>
    <s v=""/>
  </r>
  <r>
    <s v="Palvelut"/>
    <s v="Plupaus_Kuopio_2021.xlsx"/>
    <x v="12"/>
    <x v="1095"/>
    <s v="Jätekukko järjestää asukkaiden sekajätteen ja hyötyjätteiden kuljetukset. Saostus- ja umpisäiliölietteiden kuljetukset tilataan suoraan kuljetusyrityksiltä. Yritysten jätehuolto tilataan yritysten jätehuoltopalveluja tuottavilta yrityksiltä."/>
    <s v="Jätehuolto"/>
    <x v="4"/>
    <x v="3"/>
    <x v="1"/>
    <s v="Myös luonnollisille henkilöille"/>
    <m/>
    <s v="Jätelaki (646/2011)"/>
    <x v="1"/>
    <x v="10"/>
    <x v="1"/>
    <s v="Ympäristöministeriö"/>
  </r>
  <r>
    <s v="Palvelut"/>
    <s v="Plupaus_Kuopio_2021.xlsx"/>
    <x v="12"/>
    <x v="1096"/>
    <s v="Kunnalliset jätehuoltopalvelut, kuten jätteen keräyksen, käsittelyn ja jätehuollon palveluverkoston, tuottaa kuntien jäteyhtiö Jätekukko Oy. Yritykset palvelevat toisiaan jätehuollossa."/>
    <s v="Jätehuolto"/>
    <x v="4"/>
    <x v="3"/>
    <x v="1"/>
    <s v="Myös luonnollisille henkilöille"/>
    <m/>
    <s v="Jätelaki (646/2011)"/>
    <x v="1"/>
    <x v="10"/>
    <x v="1"/>
    <s v="Ympäristöministeriö"/>
  </r>
  <r>
    <s v="Palvelut"/>
    <s v="Plupaus_2021_Paimion kaupunkin vastaus.xlsx"/>
    <x v="59"/>
    <x v="1097"/>
    <m/>
    <s v="Jätehuolto"/>
    <x v="4"/>
    <x v="3"/>
    <x v="1"/>
    <s v="Myös luonnollisille henkilöille"/>
    <s v="Järjestämisvastuu Lounais-Suomen JH eikä kaupungilla, joten kehitystyö tapahtuu siella.  Kaupunki ohjaa palveluihinn LSJH"/>
    <s v="Jätelaki (646/2011)"/>
    <x v="1"/>
    <x v="15"/>
    <x v="4"/>
    <s v="Ympäristöministeriö"/>
  </r>
  <r>
    <s v="Palvelut"/>
    <s v="PLupaus_Helsinginkaupunki_2021.xlsx"/>
    <x v="3"/>
    <x v="1098"/>
    <s v="Kauneushoitoloiden, tatuointiliikkeiden ja muiden vastaavien hygieniahuoneistojen terveydellisten olojen valvonta kuuluu kaupunkiympäristön toimialan ympäristöterveysyksikön tehtäviin."/>
    <s v="Kauneushoitoloiden valvonta"/>
    <x v="4"/>
    <x v="3"/>
    <x v="1"/>
    <m/>
    <m/>
    <s v="Terveydensuojelulaki (763/1994)"/>
    <x v="1"/>
    <x v="3"/>
    <x v="1"/>
    <s v="Sosiaali- ja terveysministeriö"/>
  </r>
  <r>
    <s v="Palvelut"/>
    <s v="PLupaus_Helsinginkaupunki_2021.xlsx"/>
    <x v="3"/>
    <x v="630"/>
    <s v="Kaupanvahvistajan tehtävänä on toimia todistamisviranomaisena kiinteistönluovutuksessaluovutuskirjaa allekirjoitettaessa."/>
    <s v="Kaupanvahvistus"/>
    <x v="4"/>
    <x v="3"/>
    <x v="1"/>
    <m/>
    <m/>
    <s v="Laki kaupanvahvistajista"/>
    <x v="1"/>
    <x v="3"/>
    <x v="1"/>
    <s v="Maa- ja metsätalousministeriö"/>
  </r>
  <r>
    <s v="Palvelut"/>
    <s v="Plupaus_Kuopio_2021.xlsx"/>
    <x v="12"/>
    <x v="630"/>
    <s v="Kaupanvahvistaja vahvistaa kiinteistön luovutuksen kaikkien luovutuskirjan allekirjoittajien läsnä ollessa."/>
    <s v="Kaupanvahvistus"/>
    <x v="4"/>
    <x v="5"/>
    <x v="5"/>
    <s v="Myös luonnollisille henkilöille"/>
    <m/>
    <s v="Laki kaupanvahvistajista (573/2009)"/>
    <x v="1"/>
    <x v="10"/>
    <x v="1"/>
    <s v="Maa- ja metsätalousministeriö"/>
  </r>
  <r>
    <s v="Palvelut"/>
    <s v="Plupaus_2021_Utajärven kunta.xlsx"/>
    <x v="51"/>
    <x v="1099"/>
    <s v="Kiinteistöhuolto vastaa kunnan oman kiinteistökannan hoidosta ja taajaman ympäristön ylläpidosta. Kiinteistöhuollon palvelupyynnöt tehdään sähköisen ilmoituslomakkeen kautta."/>
    <s v="Kiinteistöhuolto"/>
    <x v="4"/>
    <x v="5"/>
    <x v="1"/>
    <s v="Myös luonnollisille henkilöille"/>
    <m/>
    <m/>
    <x v="1"/>
    <x v="7"/>
    <x v="3"/>
    <s v=""/>
  </r>
  <r>
    <s v="Palvelut"/>
    <s v="PLupaus_Helsinginkaupunki_2021.xlsx"/>
    <x v="3"/>
    <x v="1100"/>
    <s v="Kiinteistöjen omistajatietojen maksullinen omistajaselvitys sisältää kiinteistöjen omistajatiedot erilaisia lupahankkeita, kuten rakennuslupaa varten."/>
    <s v="Kiinteistöjen omistajatiedot"/>
    <x v="4"/>
    <x v="2"/>
    <x v="1"/>
    <m/>
    <m/>
    <m/>
    <x v="1"/>
    <x v="3"/>
    <x v="1"/>
    <s v=""/>
  </r>
  <r>
    <s v="Palvelut"/>
    <s v="PLupaus_Helsinginkaupunki_2021.xlsx"/>
    <x v="3"/>
    <x v="1101"/>
    <s v="Tonttijaot, kiinteistötoimitukset ja kiinteistörekisterin pitäjän päätökset"/>
    <s v="Kiinteistönmuodostus"/>
    <x v="4"/>
    <x v="5"/>
    <x v="1"/>
    <s v="Myös luonnollisille henkilöille"/>
    <m/>
    <s v="Maankäyttö- ja rakennuslaki, kiinteistönmuodostamislaki (554/1995), kiinteistörekisterilaki (392/1985)"/>
    <x v="1"/>
    <x v="3"/>
    <x v="1"/>
    <s v="Ympäristöministeriö"/>
  </r>
  <r>
    <s v="Palvelut"/>
    <s v="Plupaus_Kuopio_2021.xlsx"/>
    <x v="12"/>
    <x v="1102"/>
    <s v="Kuopion kaupunginkirjastoon kuuluu pääkirjasto, 13 lähikirjastoa (7 omatoimikirjastoa), 3 kirjastoautoa ja yksi laitoskirjasto."/>
    <s v="Kirjastopalvelut"/>
    <x v="4"/>
    <x v="5"/>
    <x v="1"/>
    <s v="Myös luonnollisille henkilöille"/>
    <m/>
    <s v="Laki yleisistä kirjastoista (1492/2016)"/>
    <x v="1"/>
    <x v="10"/>
    <x v="1"/>
    <s v="Opetus- ja kulttuuriministeriö"/>
  </r>
  <r>
    <s v="Palvelut"/>
    <s v="PLupaus_Helsinginkaupunki_2021.xlsx"/>
    <x v="3"/>
    <x v="1103"/>
    <s v="Koirankoulutuskentiltä voi vuokrata vakioviikkovuoron koirien koulutukseen. Samoilla kentillä voi järjestää myös päiväkoulutuksia, koiranäyttelyitä, tottelevaisuuskokeita, match show -tapahtumia tai muita päivätapahtumia."/>
    <s v="Koirankoulutuskentät"/>
    <x v="4"/>
    <x v="2"/>
    <x v="1"/>
    <m/>
    <m/>
    <m/>
    <x v="1"/>
    <x v="3"/>
    <x v="1"/>
    <s v=""/>
  </r>
  <r>
    <s v="Palvelut"/>
    <s v="Palvelulupaus_2021_Verohallinto.xlsx"/>
    <x v="6"/>
    <x v="1104"/>
    <s v="Rakennustyön tilaajien on kerättävä tietoja rakennusurakoista, ja päätoteuttajan on kerättävä tietoja yhteisen työmaan työntekijöistä. Tiedot voi ilmoittaa OmaVerossa tai Ilmoitin.fi-palvelussa."/>
    <s v="Rakentamisilmoitukset"/>
    <x v="1"/>
    <x v="1"/>
    <x v="1"/>
    <s v="Myös luonnollisille henkilöille"/>
    <m/>
    <m/>
    <x v="0"/>
    <x v="1"/>
    <x v="0"/>
    <s v=""/>
  </r>
  <r>
    <s v="Palvelut"/>
    <s v="Plupaus_2021_Utajärven kunta.xlsx"/>
    <x v="51"/>
    <x v="1105"/>
    <s v="Asiakas voi ottaa yhteyttä tarjotakseen aineistoa kotiseutuarkistoon, tai tehdä tutkimusajanvarauksen."/>
    <s v="Kotiseutuarkisto"/>
    <x v="4"/>
    <x v="0"/>
    <x v="0"/>
    <s v="Vain elinkeinotoimintaa harjoittaville"/>
    <m/>
    <m/>
    <x v="1"/>
    <x v="7"/>
    <x v="3"/>
    <s v=""/>
  </r>
  <r>
    <s v="Palvelut"/>
    <s v="palvelulupaus - elinkeinotoimintaa harjoittaville - VM - kysely.xlsx"/>
    <x v="30"/>
    <x v="1106"/>
    <s v="Kouluun ilmoittautuminen"/>
    <s v="Kouluilmoitukset"/>
    <x v="4"/>
    <x v="5"/>
    <x v="1"/>
    <s v="Myös luonnollisille henkilöille"/>
    <m/>
    <m/>
    <x v="1"/>
    <x v="15"/>
    <x v="5"/>
    <s v=""/>
  </r>
  <r>
    <s v="Palvelut"/>
    <s v="Plupaus_Kuopio_2021.xlsx"/>
    <x v="12"/>
    <x v="1107"/>
    <s v="Koulujen saleissa voi harrastaa monia eri sisäliikuntalajeja ja järjestää erilaisia tapahtumia."/>
    <s v="Koulujen liikuntasalit"/>
    <x v="4"/>
    <x v="2"/>
    <x v="5"/>
    <s v="Myös luonnollisille henkilöille"/>
    <m/>
    <m/>
    <x v="1"/>
    <x v="10"/>
    <x v="1"/>
    <s v=""/>
  </r>
  <r>
    <s v="Palvelut"/>
    <s v="Plupaus_2021_Utajärven kunta.xlsx"/>
    <x v="51"/>
    <x v="1108"/>
    <s v="Asiakkaat voivat ottaa yhteyssä kulttuuripalveluiden työntekijöihin järjestämistoiveiden ja yhteistyöehdotusten osalta."/>
    <s v="Kulttuuripalvelut"/>
    <x v="4"/>
    <x v="3"/>
    <x v="0"/>
    <s v="Myös luonnollisille henkilöille"/>
    <m/>
    <m/>
    <x v="1"/>
    <x v="7"/>
    <x v="3"/>
    <s v=""/>
  </r>
  <r>
    <s v="Palvelut"/>
    <s v="Plupaus_2021_Utajärven kunta.xlsx"/>
    <x v="51"/>
    <x v="1109"/>
    <s v="Kunnan ateriapalvelut valmistaa ateriat ikäihmisten, lasten, oppilaiden ja erityisryhmien tarpeisiin, henkilöstöruokailuun sekä erilaisiin kunnan koulutuksiin, tapahtumiin ja kokouksiin."/>
    <s v="Kunnan järjestämät ruokapalvelut"/>
    <x v="4"/>
    <x v="3"/>
    <x v="5"/>
    <s v="Myös luonnollisille henkilöille"/>
    <m/>
    <m/>
    <x v="1"/>
    <x v="7"/>
    <x v="3"/>
    <s v=""/>
  </r>
  <r>
    <s v="Palvelut"/>
    <s v="Traficom_Digipalvelulupaus_2021.XLSX"/>
    <x v="0"/>
    <x v="1110"/>
    <s v="Radan käyttöönottamiseksi tarvitaan Liikenne- ja viestintäviraston myöntämä käyttöönottolupa. Rataverkon haltija toimittaa ensin suunnitelman ratahankkeesta Traficomiin."/>
    <s v="Ratahankkeen käyttöönottolupatarpeen arvioiminen"/>
    <x v="0"/>
    <x v="0"/>
    <x v="0"/>
    <s v="Vain elinkeinotoimintaa harjoittaville"/>
    <s v="Yleinen taloudellinen tilanne"/>
    <m/>
    <x v="0"/>
    <x v="0"/>
    <x v="0"/>
    <s v=""/>
  </r>
  <r>
    <s v="Palvelut"/>
    <s v="Traficom_Digipalvelulupaus_2021.XLSX"/>
    <x v="0"/>
    <x v="1111"/>
    <s v="Traficom myöntää turvallisuusluvan Suomessa toimiville rataverkon haltijoille."/>
    <s v="Rataverkon haltijan turvallisuuslupa"/>
    <x v="0"/>
    <x v="2"/>
    <x v="0"/>
    <s v="Myös luonnollisille henkilöille"/>
    <s v="Yleinen taloudellinen tilanne"/>
    <m/>
    <x v="0"/>
    <x v="0"/>
    <x v="0"/>
    <s v=""/>
  </r>
  <r>
    <s v="Palvelut"/>
    <s v="Traficom_Digipalvelulupaus_2021.XLSX"/>
    <x v="0"/>
    <x v="1112"/>
    <m/>
    <s v="Rautateillä liikkuvan kaluston hankesuunnitelma"/>
    <x v="0"/>
    <x v="0"/>
    <x v="0"/>
    <m/>
    <s v="Yleinen taloudellinen tilanne"/>
    <m/>
    <x v="0"/>
    <x v="0"/>
    <x v="0"/>
    <s v=""/>
  </r>
  <r>
    <s v="Palvelut"/>
    <s v="Traficom_Digipalvelulupaus_2021.XLSX"/>
    <x v="0"/>
    <x v="1113"/>
    <m/>
    <s v="Rautateillä liikkuvan kaluston käyttöönottolupahakemus"/>
    <x v="0"/>
    <x v="0"/>
    <x v="0"/>
    <m/>
    <s v="Yleinen taloudellinen tilanne"/>
    <m/>
    <x v="0"/>
    <x v="0"/>
    <x v="0"/>
    <s v=""/>
  </r>
  <r>
    <s v="Palvelut"/>
    <s v="Traficom_Digipalvelulupaus_2021.XLSX"/>
    <x v="0"/>
    <x v="1114"/>
    <s v="Kaikki hakemukset saapuvat kirjaamon kautta ja käsitellään saapumisjärjestyksessä."/>
    <s v="Rautateillä liikkuvan kaluston rekisteröintihakemus"/>
    <x v="0"/>
    <x v="0"/>
    <x v="0"/>
    <s v="Myös luonnollisille henkilöille"/>
    <s v="Yleinen taloudellinen tilanne"/>
    <m/>
    <x v="0"/>
    <x v="0"/>
    <x v="0"/>
    <s v=""/>
  </r>
  <r>
    <s v="Palvelut"/>
    <s v="Traficom_Digipalvelulupaus_2021.XLSX"/>
    <x v="0"/>
    <x v="1115"/>
    <s v="Kaikki hakemukset saapuvat kirjaamon kautta ja käsitellään saapumisjärjestyksessä."/>
    <s v="Rautateillä liikkuvan kaluston rekisteröintivaraus"/>
    <x v="0"/>
    <x v="0"/>
    <x v="0"/>
    <s v="Myös luonnollisille henkilöille"/>
    <s v="Yleinen taloudellinen tilanne"/>
    <m/>
    <x v="0"/>
    <x v="0"/>
    <x v="0"/>
    <s v=""/>
  </r>
  <r>
    <s v="Palvelut"/>
    <s v="Traficom_Digipalvelulupaus_2021.XLSX"/>
    <x v="0"/>
    <x v="1116"/>
    <s v="Kaikki hakemukset saapuvat kirjaamon kautta ja käsitellään saapumisjärjestyksessä."/>
    <s v="Rautatiekaluston romutustodistus"/>
    <x v="0"/>
    <x v="0"/>
    <x v="0"/>
    <s v="Myös luonnollisille henkilöille"/>
    <s v="Yleinen taloudellinen tilanne"/>
    <m/>
    <x v="0"/>
    <x v="0"/>
    <x v="0"/>
    <s v=""/>
  </r>
  <r>
    <s v="Palvelut"/>
    <s v="Traficom_Digipalvelulupaus_2021.XLSX"/>
    <x v="0"/>
    <x v="1117"/>
    <s v="Suomen rataverkolla liikennöivät rautatieliikenteen harjoittajat tarvitsevat liikennöintiä varten yhtenäisen turvallisuustodistuksen."/>
    <s v="Rautatieliikenteen harjoittajan turvallisuustodistus"/>
    <x v="0"/>
    <x v="0"/>
    <x v="0"/>
    <s v="Vain elinkeinotoimintaa harjoittaville"/>
    <s v="Yleinen taloudellinen tilanne"/>
    <m/>
    <x v="0"/>
    <x v="0"/>
    <x v="0"/>
    <s v=""/>
  </r>
  <r>
    <s v="Palvelut"/>
    <s v="Traficom_Digipalvelulupaus_2021.XLSX"/>
    <x v="0"/>
    <x v="1118"/>
    <s v="Rautatieliikenteen harjoittajien ja rataverkon haltijoiden tulee ilmoittaa kirjallisesti tapahtuneet onnettomuudet ja vaaratilanteet Traficomiin."/>
    <s v="Rautatieliikenteen onnettomuuksista ja vaaratilanteista ilmoittaminen"/>
    <x v="1"/>
    <x v="2"/>
    <x v="0"/>
    <s v="Myös luonnollisille henkilöille"/>
    <s v="Yleinen taloudellinen tilanne"/>
    <m/>
    <x v="0"/>
    <x v="0"/>
    <x v="0"/>
    <s v=""/>
  </r>
  <r>
    <s v="Palvelut"/>
    <s v="Traficom_Digipalvelulupaus_2021.XLSX"/>
    <x v="0"/>
    <x v="1119"/>
    <s v="Rautatieyritys tarvitsee toimiluvan päätoimista rautatieliikenteen harjoittamista varten"/>
    <s v="Rautatieyrityksen toimilupa"/>
    <x v="0"/>
    <x v="0"/>
    <x v="0"/>
    <s v="Vain elinkeinotoimintaa harjoittaville"/>
    <s v="Yleinen taloudellinen tilanne"/>
    <m/>
    <x v="0"/>
    <x v="0"/>
    <x v="0"/>
    <s v=""/>
  </r>
  <r>
    <s v="Palvelut"/>
    <s v="Plupaus_ARA_2021.xlsx"/>
    <x v="28"/>
    <x v="1120"/>
    <s v="Rajoituksia ja luovutuksia koskevat hakemukset"/>
    <s v="RAVA-hakemukset"/>
    <x v="4"/>
    <x v="2"/>
    <x v="5"/>
    <s v="Vain elinkeinotoimintaa harjoittaville"/>
    <s v="Odottaa vuoroaan toteutettavien priorisointilistalla ko. tietojärjestelmän osalta (useita avustuksia samassa järjestelmässä)."/>
    <m/>
    <x v="0"/>
    <x v="21"/>
    <x v="0"/>
    <s v=""/>
  </r>
  <r>
    <s v="Palvelut"/>
    <s v="RUOKAVIRASTO-#1460879-v1-Palvelulupaus_2021_Ruokavirasto.XLSX"/>
    <x v="33"/>
    <x v="1121"/>
    <s v="Rehualan toimija hakee tunnuksia komission Traces -järjestelmään voidakseen tuoda tuotteita Suomeen. Palvelun nykyinen toteutustaso on riittävä."/>
    <s v="Rehuala - Luomutuotteiden tuonti"/>
    <x v="0"/>
    <x v="3"/>
    <x v="1"/>
    <s v="Vain elinkeinotoimintaa harjoittaville"/>
    <m/>
    <s v=""/>
    <x v="0"/>
    <x v="18"/>
    <x v="0"/>
    <s v=""/>
  </r>
  <r>
    <s v="Palvelut"/>
    <s v="RUOKAVIRASTO-#1460879-v1-Palvelulupaus_2021_Ruokavirasto.XLSX"/>
    <x v="33"/>
    <x v="1122"/>
    <s v="Rehualan toimijan rekisteröityminen tuojaksi (sähköisesti Touko-järjestelmän kautta) sekä tuontiin liittyvien ilmoitusten antaminen (lomakkeilla sähköpostitse). Ilmoitusten osalta palvelun nykyinen toteutustaso on riittävä."/>
    <s v="Rehuala - Tuonti"/>
    <x v="0"/>
    <x v="2"/>
    <x v="1"/>
    <s v="Vain elinkeinotoimintaa harjoittaville"/>
    <m/>
    <s v=""/>
    <x v="0"/>
    <x v="18"/>
    <x v="0"/>
    <s v=""/>
  </r>
  <r>
    <s v="Palvelut"/>
    <s v="RUOKAVIRASTO-#1460879-v1-Palvelulupaus_2021_Ruokavirasto.XLSX"/>
    <x v="33"/>
    <x v="1123"/>
    <s v="Rehualan toimijan rekisteröityminen viejäksi (sähköisesti Touko-järjestelmän kautta) sekä vientiin liittyvien ilmoitusten antaminen (lomakkeilla sähköpostitse). Rekisteröityminen tapahtuu sähköisen asiointipalvelun kautta. Ilmoitusten osalta palvelun nykyinen toteutustaso on riittävä."/>
    <s v="Rehuala - Vienti"/>
    <x v="0"/>
    <x v="2"/>
    <x v="1"/>
    <s v="Vain elinkeinotoimintaa harjoittaville"/>
    <m/>
    <s v=""/>
    <x v="0"/>
    <x v="18"/>
    <x v="0"/>
    <s v=""/>
  </r>
  <r>
    <s v="Palvelut"/>
    <s v="RUOKAVIRASTO-#1460879-v1-Palvelulupaus_2021_Ruokavirasto.XLSX"/>
    <x v="33"/>
    <x v="1124"/>
    <s v="Rehualan toimija hakeutuu luomuvalvontaan saadakseen luomusertifikaatin"/>
    <s v="Rehuala -Luomusertifikaatti"/>
    <x v="0"/>
    <x v="0"/>
    <x v="0"/>
    <s v="Vain elinkeinotoimintaa harjoittaville"/>
    <s v="Ei resursseja."/>
    <s v=""/>
    <x v="0"/>
    <x v="18"/>
    <x v="0"/>
    <s v=""/>
  </r>
  <r>
    <s v="Palvelut"/>
    <s v="RUOKAVIRASTO-#1460879-v1-Palvelulupaus_2021_Ruokavirasto.XLSX"/>
    <x v="33"/>
    <x v="1125"/>
    <s v="Toimijalle pakollinen lakisääteinen palvelu tietyissä toiminnan muodoissa (mm. silloin, kun käyttää tiettyjä eläinperäisiä ainesosia, on sivutuoteasetuksen mukainen toimija tai käyttää tiettyjä lisäaineita)"/>
    <s v="Rehualan toimijan hyväksyntä"/>
    <x v="0"/>
    <x v="2"/>
    <x v="0"/>
    <s v="Vain elinkeinotoimintaa harjoittaville"/>
    <s v="Ei resursseja."/>
    <s v=""/>
    <x v="0"/>
    <x v="18"/>
    <x v="0"/>
    <s v=""/>
  </r>
  <r>
    <s v="Palvelut"/>
    <s v="RUOKAVIRASTO-#1460879-v1-Palvelulupaus_2021_Ruokavirasto.XLSX"/>
    <x v="33"/>
    <x v="1126"/>
    <s v="Toimija rekisteröityy rehualan toimijaksi sähköisen asioinnin kautta (Touko) ruokavirasto.fi -sivustolta vahvalla tunnistautumisella (suomi.fi). Rehualan toimijan rekisteröinti tapahtuu sähköisen asioinnin kautta. Rehualan alkutuotannon toimija ei tällä hetkellä pysty käyttämään palvelua Touko-asiointipalvelun kautta vaan toimittaa lomakkeen sähköpostilla."/>
    <s v="Rehualan toimijan rekisteröinti"/>
    <x v="0"/>
    <x v="2"/>
    <x v="5"/>
    <s v="Vain elinkeinotoimintaa harjoittaville"/>
    <s v="Suomi.fi -valtuutus ei ole tähän mennessä mahdollistanut yhtymämuotoisen, kuten maatilayritykset, toimijan vahvaa tunnistamista. Samoin jos vaaditaan 2 allekirjoittajaa, ei tämä ole mahdollista suomi.fi kautta."/>
    <s v=""/>
    <x v="0"/>
    <x v="18"/>
    <x v="0"/>
    <s v=""/>
  </r>
  <r>
    <s v="Palvelut"/>
    <s v="RUOKAVIRASTO-#1460879-v1-Palvelulupaus_2021_Ruokavirasto.XLSX"/>
    <x v="33"/>
    <x v="1127"/>
    <s v="Toimijan ilmoitus toiminnan lopettamisesta. Nykyinen toteutustaso riittävä"/>
    <s v="Rehualan toiminnan lopettaminen"/>
    <x v="0"/>
    <x v="3"/>
    <x v="1"/>
    <s v="Vain elinkeinotoimintaa harjoittaville"/>
    <m/>
    <s v=""/>
    <x v="0"/>
    <x v="18"/>
    <x v="0"/>
    <s v=""/>
  </r>
  <r>
    <s v="Palvelut"/>
    <s v="RUOKAVIRASTO-#1460879-v1-Palvelulupaus_2021_Ruokavirasto.XLSX"/>
    <x v="33"/>
    <x v="1128"/>
    <s v="Hakemus omavalvontalaboratoriohyväksynnän saamiseksi. Nykyinen toteutustaso riittävä"/>
    <s v="Rehualan yrityksen laboratoriopalvelut"/>
    <x v="0"/>
    <x v="2"/>
    <x v="0"/>
    <s v="Vain elinkeinotoimintaa harjoittaville"/>
    <s v="Ei resursseja."/>
    <s v=""/>
    <x v="0"/>
    <x v="18"/>
    <x v="0"/>
    <s v=""/>
  </r>
  <r>
    <s v="Palvelut"/>
    <s v="RUOKAVIRASTO-#1460879-v1-Palvelulupaus_2021_Ruokavirasto.XLSX"/>
    <x v="33"/>
    <x v="1129"/>
    <s v="Toiminnan aikaiset ilmoitukset, kuten vuosi-ilmoitukset, vaaratilanne-/poikkeamailmoitukset, ilmoitus toiminnassa tapahtuvasta muutoksesta. Osa palvelun sisällöstä toimitetaan määrämuotoisilla lomakkeilla, osa vapaamuotoisella sähköpostilla."/>
    <s v="Rehualan yritystoiminnan harjoittaminen - ilmoitukset ja hakemukset"/>
    <x v="0"/>
    <x v="2"/>
    <x v="0"/>
    <s v="Vain elinkeinotoimintaa harjoittaville"/>
    <s v="Ei resursseja."/>
    <s v=""/>
    <x v="0"/>
    <x v="18"/>
    <x v="0"/>
    <s v=""/>
  </r>
  <r>
    <s v="Palvelut"/>
    <s v="PLupaus_Oikeusrekisterikeskus_2021.xlsx"/>
    <x v="68"/>
    <x v="1130"/>
    <s v="Ote eläintenpitokieltorekisteristä"/>
    <s v="Rekisterinpito: Ote eläintenpitokieltorekisteristä"/>
    <x v="3"/>
    <x v="5"/>
    <x v="1"/>
    <s v="Myös luonnollisille henkilöille"/>
    <m/>
    <m/>
    <x v="0"/>
    <x v="19"/>
    <x v="0"/>
    <s v=""/>
  </r>
  <r>
    <s v="Palvelut"/>
    <s v="PLupaus_Oikeusrekisterikeskus_2021.xlsx"/>
    <x v="68"/>
    <x v="1131"/>
    <s v="Ote konkurssi- ja yrityssaneerausrekisteristä"/>
    <s v="Rekisterinpito: Ote konkurssi- ja yrityssaneerausrekisteristä"/>
    <x v="3"/>
    <x v="5"/>
    <x v="1"/>
    <s v="Myös luonnollisille henkilöille"/>
    <m/>
    <m/>
    <x v="0"/>
    <x v="19"/>
    <x v="0"/>
    <s v=""/>
  </r>
  <r>
    <s v="Palvelut"/>
    <s v="PLupaus_Oikeusrekisterikeskus_2021.xlsx"/>
    <x v="68"/>
    <x v="1132"/>
    <s v="Ote liiketoimintakieltorekisteristä"/>
    <s v="Rekisterinpito: Ote liiketoimintakieltorekisteristä"/>
    <x v="3"/>
    <x v="5"/>
    <x v="1"/>
    <s v="Myös luonnollisille henkilöille"/>
    <m/>
    <m/>
    <x v="0"/>
    <x v="19"/>
    <x v="0"/>
    <s v=""/>
  </r>
  <r>
    <s v="Palvelut"/>
    <s v="PLupaus_Oikeusrekisterikeskus_2021.xlsx"/>
    <x v="68"/>
    <x v="1133"/>
    <s v="Ote velkajärjestelyrekisteristä"/>
    <s v="Rekisterinpito: Ote velkajärjestelyrekisteristä"/>
    <x v="3"/>
    <x v="5"/>
    <x v="1"/>
    <s v="Myös luonnollisille henkilöille"/>
    <m/>
    <m/>
    <x v="0"/>
    <x v="19"/>
    <x v="0"/>
    <s v=""/>
  </r>
  <r>
    <s v="Palvelut"/>
    <s v="PLupaus_Oikeusrekisterikeskus_2021.xlsx"/>
    <x v="68"/>
    <x v="1134"/>
    <s v="Rikostaustaote hankintamenettelyä varten"/>
    <s v="Rekisterinpito: Rikosrekisteriote hankintamenettelyä varten"/>
    <x v="3"/>
    <x v="5"/>
    <x v="1"/>
    <s v="Vain elinkeinotoimintaa harjoittaville"/>
    <m/>
    <m/>
    <x v="0"/>
    <x v="19"/>
    <x v="0"/>
    <s v=""/>
  </r>
  <r>
    <s v="Palvelut"/>
    <s v="PLupaus_Oikeusrekisterikeskus_2021.xlsx"/>
    <x v="68"/>
    <x v="1135"/>
    <s v="Rikostaustaote lasten kanssa tehtävää vapaaehtoistoimintaa varten"/>
    <s v="Rekisterinpito: Rikosrekisteriote lasten kanssa toimivalle vapaaehtoiselle"/>
    <x v="3"/>
    <x v="5"/>
    <x v="1"/>
    <s v="Vain elinkeinotoimintaa harjoittaville"/>
    <m/>
    <m/>
    <x v="0"/>
    <x v="19"/>
    <x v="0"/>
    <s v=""/>
  </r>
  <r>
    <s v="Palvelut"/>
    <s v="PLupaus_Oikeusrekisterikeskus_2021.xlsx"/>
    <x v="68"/>
    <x v="1136"/>
    <s v="Rikostaustaote ulkomaan viranomaisia varten"/>
    <s v="Rekisterinpito: Rikosrekisteriote ulkomaan viranomaisia varten"/>
    <x v="3"/>
    <x v="5"/>
    <x v="1"/>
    <s v="Myös luonnollisille henkilöille"/>
    <m/>
    <m/>
    <x v="0"/>
    <x v="19"/>
    <x v="0"/>
    <s v=""/>
  </r>
  <r>
    <s v="Palvelut"/>
    <s v="Plupaus_TILASTOKESKUS_2021.xlsx"/>
    <x v="69"/>
    <x v="1137"/>
    <s v="Rekisteripalveluista voit tilata yritysten ja oppilaitosten toimipistekohtaisia osoite- ja muita tietoja."/>
    <s v="Rekisteripalvelut"/>
    <x v="4"/>
    <x v="2"/>
    <x v="0"/>
    <s v="Vain elinkeinotoimintaa harjoittaville"/>
    <s v="Vaatii omien palveluiden kehittämistä"/>
    <m/>
    <x v="0"/>
    <x v="1"/>
    <x v="0"/>
    <s v=""/>
  </r>
  <r>
    <s v="Palvelut"/>
    <s v="Plupaus_2021_Utajärven kunta.xlsx"/>
    <x v="51"/>
    <x v="1138"/>
    <s v="Vuokra-asuntoa etsivä asiakas voi tiedustella vuokra-asuntoa kunnan asuntotoimistosta isännöitsijältä."/>
    <s v="Kunnan vuokra-asunnot"/>
    <x v="4"/>
    <x v="0"/>
    <x v="2"/>
    <s v="Myös luonnollisille henkilöille"/>
    <m/>
    <m/>
    <x v="1"/>
    <x v="7"/>
    <x v="3"/>
    <s v=""/>
  </r>
  <r>
    <s v="Palvelut"/>
    <s v="Plupaus_Kuopio_2021.xlsx"/>
    <x v="12"/>
    <x v="1139"/>
    <s v="Kuopion kaupungin kirjaamot."/>
    <s v="Kuopion kaupungin kirjaamot"/>
    <x v="4"/>
    <x v="5"/>
    <x v="1"/>
    <s v="Myös luonnollisille henkilöille"/>
    <m/>
    <m/>
    <x v="1"/>
    <x v="10"/>
    <x v="1"/>
    <s v=""/>
  </r>
  <r>
    <s v="Palvelut"/>
    <s v="Plupaus_2021_Tulli.xlsx"/>
    <x v="1"/>
    <x v="1140"/>
    <s v="REX-rekisteröinti koskee alkuperäselvitystä."/>
    <s v="Rekisteröity viejä"/>
    <x v="0"/>
    <x v="2"/>
    <x v="2"/>
    <s v="Vain elinkeinotoimintaa harjoittaville"/>
    <m/>
    <m/>
    <x v="0"/>
    <x v="1"/>
    <x v="0"/>
    <s v=""/>
  </r>
  <r>
    <s v="Palvelut"/>
    <s v="Plupaus_2021_Tulli.xlsx"/>
    <x v="1"/>
    <x v="1141"/>
    <s v="Laivanisäntä tai yhteisvastuullinen edustaja voivat hakea rekisteröidyksi väylämaksuasiakkaaksi."/>
    <s v="Rekisteröity väylämaksuasiakas"/>
    <x v="0"/>
    <x v="2"/>
    <x v="5"/>
    <s v="Vain elinkeinotoimintaa harjoittaville"/>
    <m/>
    <m/>
    <x v="0"/>
    <x v="1"/>
    <x v="0"/>
    <s v=""/>
  </r>
  <r>
    <s v="Palvelut"/>
    <s v="PIR TET Vastaus YritysDigi.xlsx"/>
    <x v="61"/>
    <x v="1142"/>
    <s v="RekryKoulutus on joustava tapa hankkia uusia työntekijöitä yritykseen, jos heitä ei löydy työmarkkinoilta tai alan oppilaitoksista. Palvelussa valitut työnhakijat saavat työtehtäviin räätälöidyn ammatillisen koulutuksen, minkä jälkeen yritys palkkaa heidät töihin"/>
    <s v="RekryKoulutus"/>
    <x v="6"/>
    <x v="2"/>
    <x v="1"/>
    <s v="Vain elinkeinotoimintaa harjoittaville"/>
    <m/>
    <m/>
    <x v="0"/>
    <x v="8"/>
    <x v="0"/>
    <s v=""/>
  </r>
  <r>
    <s v="Palvelut"/>
    <s v="Plupaus_THL_2021.xlsx"/>
    <x v="25"/>
    <x v="1143"/>
    <s v="Rikos- ja riita-asioiden sovittelupalvelujen tuottamiseen myönnetään valtionkorvauksia vuodeksi kerrallaan.Hakijoina voivat olla sekä yksityiset että kunnalliset palveluntuottajat. Hakijoiden kanssa on puitesopimukset koskien palvelun tuottamista."/>
    <s v="Rikos- ja riita-asioiden sovittelupalveluiden tuottamisesta maksettava korvaus"/>
    <x v="6"/>
    <x v="2"/>
    <x v="0"/>
    <m/>
    <s v="Odottaa VM:llä käynnissä olevaa valtionavustusten digitalisaatiohanketta"/>
    <m/>
    <x v="0"/>
    <x v="9"/>
    <x v="0"/>
    <s v=""/>
  </r>
  <r>
    <s v="Palvelut"/>
    <s v="Plupaus_Poliisihallitus_2021.xlsx"/>
    <x v="5"/>
    <x v="1144"/>
    <m/>
    <s v="Rikosilmoitus"/>
    <x v="1"/>
    <x v="3"/>
    <x v="1"/>
    <s v="Myös luonnollisille henkilöille"/>
    <s v="Palvelua käyttää aina vain luonnollinen henkilö, vaikka asianomainen voi olla myös yritys. Yrityksen puolesta rikosilmoituksen tekeminen ei ole mahdollista valtuutuksien avulla."/>
    <m/>
    <x v="0"/>
    <x v="5"/>
    <x v="0"/>
    <s v=""/>
  </r>
  <r>
    <s v="Palvelut"/>
    <s v="Plupaus_THL_2021.xlsx"/>
    <x v="25"/>
    <x v="1145"/>
    <s v="Rokoteimmunologian laboratorio tekee määrityksiä ja tutkimuksia rokotevasteiden arvioimiseksi. Rokoteimmunologian laboratorio tekee vasta-ainevälitteisen ja soluvälitteisen immuniteetin tutkimuksia myös tutkimusyhteistyönä yliopistojen, tutkimusryhmien ja yritysten kanssa. Tarjolla yhteydenottomahdollisuus asiakkaille."/>
    <s v="Rokoteimmunologian laboratorion muut tutkimuspalvelut"/>
    <x v="4"/>
    <x v="0"/>
    <x v="5"/>
    <m/>
    <s v="Toiminnalliset syyt. Asiointipalvelua ei voida kokonaisuudessaan digitalisoida fyysisistä näytteistä johtuen"/>
    <m/>
    <x v="0"/>
    <x v="9"/>
    <x v="0"/>
    <s v=""/>
  </r>
  <r>
    <s v="Palvelut"/>
    <s v="Plupaus_THL_2021.xlsx"/>
    <x v="25"/>
    <x v="1146"/>
    <s v="Rokoteimmunologian laboratorio määrittää maksullisena palveluna vasta-aineiden pitoisuuksia seeruminäytteistä. Tarjolla yhteydenottomahdollisuus asiakkaille."/>
    <s v="Rokoteimmunologian vasta-ainemääritykset"/>
    <x v="4"/>
    <x v="0"/>
    <x v="5"/>
    <m/>
    <s v="Toiminnalliset syyt. Asiointipalvelua ei voida kokonaisuudessaan digitalisoida fyysisistä näytteistä johtuen"/>
    <m/>
    <x v="0"/>
    <x v="9"/>
    <x v="0"/>
    <s v=""/>
  </r>
  <r>
    <s v="Palvelut"/>
    <s v="PLupaus_Helsinginkaupunki_2021.xlsx"/>
    <x v="3"/>
    <x v="1147"/>
    <s v="Kaupungin ympäristöpalvelut tekee Helsingin satamissa WHO:n kansainvälisen terveyssäännöstön (IHR) mukaisia laivatarkastuksia alusten pyynnöstä."/>
    <s v="Laivatarkastus"/>
    <x v="4"/>
    <x v="3"/>
    <x v="1"/>
    <m/>
    <m/>
    <s v="Terveydensuojelulaki (763/1994)"/>
    <x v="1"/>
    <x v="3"/>
    <x v="1"/>
    <s v="Sosiaali- ja terveysministeriö"/>
  </r>
  <r>
    <s v="Palvelut"/>
    <s v="RUOKAVIRASTO-#1460879-v1-Palvelulupaus_2021_Ruokavirasto.XLSX"/>
    <x v="33"/>
    <x v="1148"/>
    <s v="Yhdistykset, järjestöt, yritykset ja tietyt koulut voivat hakea hankerahoitusta ruokaketjun kehittämiseen"/>
    <s v="Ruokaketjuhankkeet"/>
    <x v="6"/>
    <x v="0"/>
    <x v="0"/>
    <s v="Vain elinkeinotoimintaa harjoittaville"/>
    <s v="Haetaan parhaillaan tuottavuusrahaa. Mikäli tuottavuusrahaa ei saada, raha- ja toteuttajaresurssien puute."/>
    <s v=""/>
    <x v="0"/>
    <x v="18"/>
    <x v="0"/>
    <s v=""/>
  </r>
  <r>
    <s v="Palvelut"/>
    <s v="Plupaus_2021_Huittisten kaupunki.xlsx"/>
    <x v="20"/>
    <x v="1149"/>
    <s v="Kaupungin laskutus ja laskujen vastaanottaminen. E-lasku on jo käytössä."/>
    <s v="Laskutus / ei tarvitse laittaa"/>
    <x v="4"/>
    <x v="5"/>
    <x v="1"/>
    <s v="Myös luonnollisille henkilöille"/>
    <m/>
    <m/>
    <x v="1"/>
    <x v="16"/>
    <x v="4"/>
    <s v=""/>
  </r>
  <r>
    <s v="Palvelut"/>
    <s v="Plupaus_2021_Ristijärven kunta.xlsx"/>
    <x v="16"/>
    <x v="1150"/>
    <s v="Erilaiset maatalousyrittäjien ja maanomistajien pyytämät lausunnot, esim. arviot pellon käyvästä arvosta"/>
    <s v="Lausunnot"/>
    <x v="4"/>
    <x v="3"/>
    <x v="0"/>
    <s v="Myös luonnollisille henkilöille"/>
    <m/>
    <m/>
    <x v="1"/>
    <x v="12"/>
    <x v="3"/>
    <s v=""/>
  </r>
  <r>
    <s v="Palvelut"/>
    <s v="PLupaus_Porvoonkaupunki_2021.xlsx"/>
    <x v="7"/>
    <x v="1151"/>
    <s v="Yksityisen sosiaalipalvelun tuottajan tulee liittää toimintaansa koskevaan lupahakemukseen terveydensuojeluviranomaisen lausunto (STMa 1053/2911)"/>
    <s v="Lausuntopyyntö terveydensuojeluviranomaiselle yksityisen sosiaalipalvelun lupahakemuksen liitteeksi"/>
    <x v="4"/>
    <x v="3"/>
    <x v="0"/>
    <s v="Myös luonnollisille henkilöille"/>
    <s v="Pyyntöjä ei tulee harvoin. Digitalisoinnin kehittäminen valtion tietojärjestelmässä on riippuvainen valtion panostuksista. Sosiaali- ja terveysministeriön asetus yksityisistä sosiaalipalveluista (1053/2011)"/>
    <m/>
    <x v="1"/>
    <x v="3"/>
    <x v="2"/>
    <s v=""/>
  </r>
  <r>
    <s v="Palvelut"/>
    <s v="PLupaus_Helsinginkaupunki_2021.xlsx"/>
    <x v="3"/>
    <x v="1152"/>
    <m/>
    <s v="Liikkuvasta elintarvikehuoneistosta ilmoittaminen"/>
    <x v="4"/>
    <x v="3"/>
    <x v="1"/>
    <m/>
    <m/>
    <s v="Elintarvikelaki (23/2006)"/>
    <x v="1"/>
    <x v="3"/>
    <x v="1"/>
    <s v="Maa- ja metsätalousministeriö"/>
  </r>
  <r>
    <s v="Palvelut"/>
    <s v="PLupaus_Helsinginkaupunki_2021.xlsx"/>
    <x v="3"/>
    <x v="1153"/>
    <s v="Kioskipaikat ovat jäätelön, grillituotteiden tai muiden elintarvikkeiden myyntiin tarkoitettuja myyntipaikkoja."/>
    <s v="Liikkuvasta elintarvikehuoneistosta ilmoittaminen"/>
    <x v="4"/>
    <x v="2"/>
    <x v="1"/>
    <m/>
    <m/>
    <s v="Elintarvikelaki (23/2006)"/>
    <x v="1"/>
    <x v="3"/>
    <x v="1"/>
    <s v="Maa- ja metsätalousministeriö"/>
  </r>
  <r>
    <s v="Palvelut"/>
    <s v="PLupaus_Helsinginkaupunki_2021.xlsx"/>
    <x v="3"/>
    <x v="1154"/>
    <s v="Ketterä kioski on liikkuva elintarvikekioski eli ruokarekka. Se on rekisteröity moottoriajoneuvo tai vaunu, josta myydään elintarvikkeita. Sillä ei ole omaa pysyvää myyntipaikkaa, vaan kioski tuo tullessaan kaiken tarvitsemansa ja vie lähtiessään jätteet pois."/>
    <s v="Liikkuvasta elintarvikehuoneistosta ilmoittaminen"/>
    <x v="4"/>
    <x v="3"/>
    <x v="1"/>
    <m/>
    <m/>
    <s v="Elintarvikelaki (23/2006)"/>
    <x v="1"/>
    <x v="3"/>
    <x v="1"/>
    <s v="Maa- ja metsätalousministeriö"/>
  </r>
  <r>
    <s v="Palvelut"/>
    <s v="Plupaus_2021_Utajärven kunta.xlsx"/>
    <x v="51"/>
    <x v="1155"/>
    <s v="Utajärven kunnassa on hyvät mahdollisuudet liikunnan harrastamiseen; liikuntapaikkoja on sekä kesä- että talviurheiluun."/>
    <s v="Liikuntapaikat"/>
    <x v="4"/>
    <x v="5"/>
    <x v="1"/>
    <s v="Myös luonnollisille henkilöille"/>
    <m/>
    <m/>
    <x v="1"/>
    <x v="7"/>
    <x v="3"/>
    <s v=""/>
  </r>
  <r>
    <s v="Palvelut"/>
    <s v="Plupaus_Kuopio_2021.xlsx"/>
    <x v="12"/>
    <x v="1156"/>
    <s v="Kuopiossa voi harrastaa monipuolista liikuntaa. Löytyy 2 uimahallia, 2 jäähallia, monitoimihalli ja monia muita tiloja liikkumiseen."/>
    <s v="Liikuntapaikat ja vapaa-ajan tilat"/>
    <x v="4"/>
    <x v="3"/>
    <x v="1"/>
    <s v="Myös luonnollisille henkilöille"/>
    <m/>
    <m/>
    <x v="1"/>
    <x v="10"/>
    <x v="1"/>
    <s v=""/>
  </r>
  <r>
    <s v="Palvelut"/>
    <s v="Plupaus_2021_Tukes.xlsx"/>
    <x v="10"/>
    <x v="1157"/>
    <s v="Haetaan lupaa räjähteiden siirtoon"/>
    <s v="Räjähteiden siirtotodistus (kansallinen)"/>
    <x v="0"/>
    <x v="2"/>
    <x v="4"/>
    <s v="Myös luonnollisille henkilöille"/>
    <s v="Henkilö- ja raharesurssit"/>
    <m/>
    <x v="0"/>
    <x v="8"/>
    <x v="0"/>
    <s v=""/>
  </r>
  <r>
    <s v="Palvelut"/>
    <s v="Plupaus_2021_Tukes.xlsx"/>
    <x v="10"/>
    <x v="1158"/>
    <m/>
    <s v="Räjähteiden varastoinnin lupa"/>
    <x v="0"/>
    <x v="2"/>
    <x v="8"/>
    <s v="Vain elinkeinotoimintaa harjoittaville"/>
    <s v="Henkilö- ja raharesurssit. Viraston päässä prosessien monimutkaisuus täytyy huomioida kehittämisessä."/>
    <m/>
    <x v="0"/>
    <x v="8"/>
    <x v="0"/>
    <s v=""/>
  </r>
  <r>
    <s v="Palvelut"/>
    <s v="PLupaus_Porvoonkaupunki_2021.xlsx"/>
    <x v="7"/>
    <x v="1159"/>
    <s v="Seurat ja yhdistykset voivat varata tiloja"/>
    <s v="Liikuntatilojen ja -kenttien vuokraus"/>
    <x v="4"/>
    <x v="2"/>
    <x v="0"/>
    <s v="Myös luonnollisille henkilöille"/>
    <s v="Tunnistautuminen / maksu / ohjelma"/>
    <m/>
    <x v="1"/>
    <x v="3"/>
    <x v="2"/>
    <s v=""/>
  </r>
  <r>
    <s v="Palvelut"/>
    <s v="Plupaus_2021_Tulli.xlsx"/>
    <x v="1"/>
    <x v="1160"/>
    <s v="Yritys antaa tarvittavat saapumisen ja poistumisen ilmoitukset EU:n alueelle tuotavista tai EU:n alueelta vietävistä tai siellä väliaikaisesti varastoitavista tavaroista  sanoma-asioinnilla Tullille ."/>
    <s v="Saapumisen ja poistumisen ilmoitusten sanoma-asiointi yritysasiakkaille"/>
    <x v="1"/>
    <x v="7"/>
    <x v="1"/>
    <s v="Vain elinkeinotoimintaa harjoittaville"/>
    <m/>
    <m/>
    <x v="0"/>
    <x v="1"/>
    <x v="0"/>
    <s v=""/>
  </r>
  <r>
    <s v="Palvelut"/>
    <s v="Plupaus_2021_Tulli.xlsx"/>
    <x v="1"/>
    <x v="1161"/>
    <s v="Yritys antaa tarvittavat saapumisen ja poistumisen ilmoitukset Tullille EU:n alueelle tuotavista tai EU:n alueelta vietävistä tai siellä väliaikaisesti varastoitavista tavaroista."/>
    <s v="Saapumisen ja poistumisen ilmoitusten tekeminen yritysasiakkaana"/>
    <x v="1"/>
    <x v="1"/>
    <x v="1"/>
    <s v="Vain elinkeinotoimintaa harjoittaville"/>
    <m/>
    <m/>
    <x v="0"/>
    <x v="1"/>
    <x v="0"/>
    <s v=""/>
  </r>
  <r>
    <s v="Palvelut"/>
    <s v="Plupaus_2021_Kansaneläkelaitos.xlsx"/>
    <x v="4"/>
    <x v="1162"/>
    <s v="Yhteisöasiakkaat (mm. vakuutusyhtiöt, työnantajat, potilasvakuutuskeskus, säätiöt, lääkkeellisen hapen toimittajat, ensihoidon palveluntuottajat) voisivat lähettää Kelaan valtakirja- ja suorakorvaustilityshakemukset sähköisesti."/>
    <s v="Sairaanhoitokorvausten (esim. lääkärinpalkkiot) ja matkakorvausten sähköinen tilityspavelu"/>
    <x v="6"/>
    <x v="0"/>
    <x v="0"/>
    <s v="Vain elinkeinotoimintaa harjoittaville"/>
    <m/>
    <m/>
    <x v="0"/>
    <x v="4"/>
    <x v="0"/>
    <s v=""/>
  </r>
  <r>
    <s v="Palvelut"/>
    <s v="Plupaus_2021_Kansaneläkelaitos.xlsx"/>
    <x v="4"/>
    <x v="1163"/>
    <s v="Yksityisen terveydenhuollon palveluntuottajat lähettävät Kelaan tilityshakemukset tilitystietojen välityspalvelun kautta, kun palveluntuottaja on antanut asiakkaalle sairausvakuutuslain mukaisen suorakorvauksen. Palveluntuottajalla tulee olla Kelan kanssa suorakorvaussopimus sähköisestä tilitysmenettelystä ja tätä tarkoitusta varten hyväksytty potilastietojärjestelmä."/>
    <s v="Sairaanhoitokorvausten sähköiset suorakorvaustilitykset palveluntuottajilta"/>
    <x v="6"/>
    <x v="1"/>
    <x v="1"/>
    <s v="Vain elinkeinotoimintaa harjoittaville"/>
    <m/>
    <m/>
    <x v="0"/>
    <x v="4"/>
    <x v="0"/>
    <s v=""/>
  </r>
  <r>
    <s v="Palvelut"/>
    <s v="Palvelulupaus_2021_Verohallinto.xlsx"/>
    <x v="6"/>
    <x v="1164"/>
    <s v="Vakuutuksenantajan pitää joka vuosi ilmoittaa Verohallinnolle tiedot satovahinko-, maatalouden alkutuotannon kasvintuhooja- ja eläintautivakuutussopimuksista. Tiedot ilmoitetaan sähköisessä muodossa, esim. Excel-taulukossa turvasähköpostin liitteenä."/>
    <s v="Satovahinko-, kasvintuhooja- ja eläintautivakuutusten tukitiedot"/>
    <x v="1"/>
    <x v="2"/>
    <x v="1"/>
    <s v="Vain elinkeinotoimintaa harjoittaville"/>
    <s v="Ilmoittaminen mahdollista nykyään vain sähköpostin liitetiedostona. Ilmoittajia vähäinen määrä. Väliaikainen laki."/>
    <m/>
    <x v="0"/>
    <x v="1"/>
    <x v="0"/>
    <s v=""/>
  </r>
  <r>
    <s v="Palvelut"/>
    <s v="Plupaus_Kuopio_2021.xlsx"/>
    <x v="12"/>
    <x v="676"/>
    <s v="Lomituspalveluiden tarkoitus on turvata maatalousyrityksen keskeytymätön toiminta yrittäjän loma-ajaksi."/>
    <s v="Lomituspalvelu"/>
    <x v="4"/>
    <x v="5"/>
    <x v="1"/>
    <s v="Vain elinkeinotoimintaa harjoittaville"/>
    <m/>
    <s v="Maatalousyrittäjien lomituspalvelulaki (1231/1996)"/>
    <x v="1"/>
    <x v="10"/>
    <x v="1"/>
    <s v="Maa- ja metsätalousministeriö"/>
  </r>
  <r>
    <s v="Palvelut"/>
    <s v="Plupaus_Säteilyturvakeskus_2021_xlsx.XLSX"/>
    <x v="23"/>
    <x v="1165"/>
    <s v="Lomakkeilla voi hakea lupaa suuritehoisen laserlaitteen käyttöön, ilmoittaa toiminnan muutoksista ja ilmoittaa suuritehoisen laserlaitteen käytöstä"/>
    <s v="Showlaserlaitteen luvat ja ilmoitukset"/>
    <x v="0"/>
    <x v="5"/>
    <x v="1"/>
    <s v="Vain elinkeinotoimintaa harjoittaville"/>
    <m/>
    <m/>
    <x v="0"/>
    <x v="9"/>
    <x v="0"/>
    <s v=""/>
  </r>
  <r>
    <s v="Palvelut"/>
    <s v="RUOKAVIRASTO-#1460879-v1-Palvelulupaus_2021_Ruokavirasto.XLSX"/>
    <x v="33"/>
    <x v="1166"/>
    <s v="Siemensertifiointiin liittyvät lakisääteiset laboratoriopalvelut. Nykyinen toteutustaso riittävä"/>
    <s v="Siementuotanto - Lakisääteiset laboratoriopalvelut"/>
    <x v="0"/>
    <x v="2"/>
    <x v="5"/>
    <s v="Vain elinkeinotoimintaa harjoittaville"/>
    <s v="Resurssien puute. Suomi.fi -valtuutus ei ole tähän mennessä mahdollistanut yhtymämuotoisen, kuten maatilayhtymät, toimijan vahvaa tunnistamista. Samoin jos vaaditaan 2 allekirjoittajaa, ei tämä ole mahdollista suomi.fi kautta."/>
    <s v=""/>
    <x v="0"/>
    <x v="18"/>
    <x v="0"/>
    <s v=""/>
  </r>
  <r>
    <s v="Palvelut"/>
    <s v="RUOKAVIRASTO-#1460879-v1-Palvelulupaus_2021_Ruokavirasto.XLSX"/>
    <x v="33"/>
    <x v="1167"/>
    <s v="Toimija ilmoittautuu siemenpakkaajaksi"/>
    <s v="Siementuotanto - Pakkaamotoiminnan aloittaminen"/>
    <x v="0"/>
    <x v="0"/>
    <x v="5"/>
    <s v="Vain elinkeinotoimintaa harjoittaville"/>
    <s v="Resurssien puute. Suomi.fi -valtuutus ei ole tähän mennessä mahdollistanut yhtymämuotoisen, kuten maatilapakkaamot, toimijan vahvaa tunnistamista. Samoin jos vaaditaan 2 allekirjoittajaa, ei tämä ole mahdollista suomi.fi kautta."/>
    <s v=""/>
    <x v="0"/>
    <x v="18"/>
    <x v="0"/>
    <s v=""/>
  </r>
  <r>
    <s v="Palvelut"/>
    <s v="RUOKAVIRASTO-#1460879-v1-Palvelulupaus_2021_Ruokavirasto.XLSX"/>
    <x v="33"/>
    <x v="1168"/>
    <s v="Toimijan lakisääteiset ilmoitukset ja tilaukset liittyen siemenpakkaamotoimintaan"/>
    <s v="Siementuotanto - Pakkaamotoiminnan harjoittaminen"/>
    <x v="0"/>
    <x v="2"/>
    <x v="5"/>
    <s v="Vain elinkeinotoimintaa harjoittaville"/>
    <s v="Resurssien puute. Suomi.fi -valtuutus ei ole tähän mennessä mahdollistanut yhtymämuotoisen, kuten maatilapakkaamot, toimijan vahvaa tunnistamista. Samoin jos vaaditaan 2 allekirjoittajaa, ei tämä ole mahdollista suomi.fi kautta."/>
    <s v=""/>
    <x v="0"/>
    <x v="18"/>
    <x v="0"/>
    <s v=""/>
  </r>
  <r>
    <s v="Palvelut"/>
    <s v="RUOKAVIRASTO-#1460879-v1-Palvelulupaus_2021_Ruokavirasto.XLSX"/>
    <x v="33"/>
    <x v="1169"/>
    <s v="Toimija ilmoittaa siemenpakkaamotoiminnan lopettamisesta"/>
    <s v="Siementuotanto - Pakkaamotoiminnan lopettaminen"/>
    <x v="0"/>
    <x v="2"/>
    <x v="5"/>
    <s v="Vain elinkeinotoimintaa harjoittaville"/>
    <s v="Resurssien puute. Suomi.fi -valtuutus ei ole tähän mennessä mahdollistanut yhtymämuotoisen, kuten maatilapakkaamot, toimijan vahvaa tunnistamista. Samoin jos vaaditaan 2 allekirjoittajaa, ei tämä ole mahdollista suomi.fi kautta."/>
    <s v=""/>
    <x v="0"/>
    <x v="18"/>
    <x v="0"/>
    <s v=""/>
  </r>
  <r>
    <s v="Palvelut"/>
    <s v="RUOKAVIRASTO-#1460879-v1-Palvelulupaus_2021_Ruokavirasto.XLSX"/>
    <x v="33"/>
    <x v="1170"/>
    <s v="Ilmoittautuminen siemenalan elinkeinoharjoittajaksi"/>
    <s v="Siementuotanto - Toiminnan aloittaminen"/>
    <x v="0"/>
    <x v="5"/>
    <x v="1"/>
    <s v="Vain elinkeinotoimintaa harjoittaville"/>
    <m/>
    <s v=""/>
    <x v="0"/>
    <x v="18"/>
    <x v="0"/>
    <s v=""/>
  </r>
  <r>
    <s v="Palvelut"/>
    <s v="RUOKAVIRASTO-#1460879-v1-Palvelulupaus_2021_Ruokavirasto.XLSX"/>
    <x v="33"/>
    <x v="1171"/>
    <s v="Toimijan lakisääteiset ilmoitukset ja tilaukset liittyen siemenen sertifiointiin"/>
    <s v="Siementuotanto - Toiminnan harjoittaminen"/>
    <x v="0"/>
    <x v="2"/>
    <x v="5"/>
    <s v="Vain elinkeinotoimintaa harjoittaville"/>
    <s v="Resurssien puute"/>
    <s v=""/>
    <x v="0"/>
    <x v="18"/>
    <x v="0"/>
    <s v=""/>
  </r>
  <r>
    <s v="Palvelut"/>
    <s v="RUOKAVIRASTO-#1460879-v1-Palvelulupaus_2021_Ruokavirasto.XLSX"/>
    <x v="33"/>
    <x v="1172"/>
    <s v="Ilmoitus siementuotannon toiminnan lopettamisesta"/>
    <s v="Siementuotanto - Toiminnan lopettaminen"/>
    <x v="0"/>
    <x v="5"/>
    <x v="1"/>
    <s v="Vain elinkeinotoimintaa harjoittaville"/>
    <m/>
    <s v=""/>
    <x v="0"/>
    <x v="18"/>
    <x v="0"/>
    <s v=""/>
  </r>
  <r>
    <s v="Palvelut"/>
    <s v="PLupaus_Helsinginkaupunki_2021.xlsx"/>
    <x v="3"/>
    <x v="1173"/>
    <s v="Luontotietojärjestelmässä voi tutustua Helsingin monipuoliseen luontoon. Keskeisimpiä luontoaineistoja ovat luonnonsuojelukohteet ja sadat muut arvokkaat luontokohteet."/>
    <s v="Luontotietojärjestelmän käyttöoikeushakemus"/>
    <x v="4"/>
    <x v="2"/>
    <x v="1"/>
    <m/>
    <m/>
    <m/>
    <x v="1"/>
    <x v="3"/>
    <x v="1"/>
    <s v=""/>
  </r>
  <r>
    <s v="Palvelut"/>
    <s v="Traficom_Digipalvelulupaus_2021.XLSX"/>
    <x v="0"/>
    <x v="1174"/>
    <s v="Siirtolupa on ajoneuvon väliaikaista siirtoa tai käyttöä varten myönnetty lupa, johon kuuluu ajoneuvoon kiinnitettävät siirtomerkit ja liikennevakuutus."/>
    <s v="Siirtolupa"/>
    <x v="0"/>
    <x v="0"/>
    <x v="0"/>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0"/>
    <x v="0"/>
    <x v="0"/>
    <s v=""/>
  </r>
  <r>
    <s v="Palvelut"/>
    <s v="Plupaus_2021_Utajärven kunta.xlsx"/>
    <x v="51"/>
    <x v="1175"/>
    <s v="Kaikilla, joiden oloihin tai etuihin maakuntakaavoitus vaikuttaa, on oikeus osallistua maakunnan kaavoitusprosessiin ja vaikuttaa siihen osaltaan. Kunta neuvoo asiakasta miten voi vaikuttaa maakuntakaavoitukseen."/>
    <s v="Maakuntakaavoitukseen vaikuttaminen"/>
    <x v="4"/>
    <x v="3"/>
    <x v="4"/>
    <s v="Myös luonnollisille henkilöille"/>
    <m/>
    <m/>
    <x v="1"/>
    <x v="7"/>
    <x v="3"/>
    <s v=""/>
  </r>
  <r>
    <s v="Palvelut"/>
    <s v="PLupaus_Helsinginkaupunki_2021.xlsx"/>
    <x v="3"/>
    <x v="1176"/>
    <s v="Kaupungin maa-alueita on mahdollista vuokrata monenlaista tilapäistä ja pienimuotoista toimintaa varten. Tällaista toimintaa ovat hiekkasiilot, sirkukset ja tivolit, minigolf-radat, kesäteatterit, keräyslaatikot, laivapaikat, lehtienjakelupaikat, metsästysoikeudet ja tilataideteokset."/>
    <s v="Muu lyhytaikainen maanvuokraus"/>
    <x v="4"/>
    <x v="2"/>
    <x v="1"/>
    <m/>
    <m/>
    <m/>
    <x v="1"/>
    <x v="3"/>
    <x v="1"/>
    <s v=""/>
  </r>
  <r>
    <s v="Palvelut"/>
    <s v="Plupaus_Kuopio_2021.xlsx"/>
    <x v="12"/>
    <x v="1177"/>
    <s v="Vesilain mukaisen ojitusta koskevan erimielisyyden ratkaiseminen"/>
    <s v="Ojituserimielisyyden ratkaiseminen"/>
    <x v="4"/>
    <x v="3"/>
    <x v="5"/>
    <s v="Myös luonnollisille henkilöille"/>
    <s v="Ei ole estettä digitoinnille. Saavutettavuusongelma saattaa osittain tulla, koska suurin osa yhteydenottajista on iäkkäittä. Asian ratkaiseminen vaatii yleensä aina paikain päällä käynnin."/>
    <s v="Vesilaki (587/2011)"/>
    <x v="1"/>
    <x v="10"/>
    <x v="1"/>
    <s v="Ympäristöministeriö"/>
  </r>
  <r>
    <s v="Palvelut"/>
    <s v="PLupaus_Vaasa_2021.xlsx"/>
    <x v="8"/>
    <x v="1178"/>
    <s v="Kahden välisen ojituserimielisyyden ratkaiseminen"/>
    <s v="Ojituserimielisyyden ratkaiseminen"/>
    <x v="4"/>
    <x v="2"/>
    <x v="1"/>
    <s v="Myös luonnollisille henkilöille"/>
    <m/>
    <s v="Vesilaki (587/2011)"/>
    <x v="1"/>
    <x v="6"/>
    <x v="2"/>
    <s v="Ympäristöministeriö"/>
  </r>
  <r>
    <s v="Palvelut"/>
    <s v="PLupaus_Tuusulan-Elinvoima-asuminen-ja-kehittaminen-palveluyksikkö_2020.xlsx"/>
    <x v="67"/>
    <x v="1179"/>
    <s v="Omakotitontin ostaminen"/>
    <s v="Omakotitonttien myynti"/>
    <x v="4"/>
    <x v="1"/>
    <x v="1"/>
    <s v="Myös luonnollisille henkilöille"/>
    <m/>
    <m/>
    <x v="1"/>
    <x v="3"/>
    <x v="5"/>
    <s v=""/>
  </r>
  <r>
    <s v="Palvelut"/>
    <s v="Plupaus_2021_Utajärven kunta.xlsx"/>
    <x v="51"/>
    <x v="1180"/>
    <s v="Voit lähettää Utajärven kunnalle kysymyksiä ja palautetta, tai saattaa tietoomme kehitysideoita, epäkohtia sekä kiitosta."/>
    <s v="Osallistu ja vaikuta"/>
    <x v="4"/>
    <x v="2"/>
    <x v="0"/>
    <s v="Myös luonnollisille henkilöille"/>
    <m/>
    <m/>
    <x v="1"/>
    <x v="7"/>
    <x v="3"/>
    <s v=""/>
  </r>
  <r>
    <s v="Palvelut"/>
    <s v="PLupaus_Porvoonkaupunki_2021.xlsx"/>
    <x v="7"/>
    <x v="1181"/>
    <s v="Kaupunki tarjoaa yksityisille ja yrityksille paikkatietoa, mm. kiinteistö- ja kaavatietoja Louhi-palvelussa"/>
    <s v="Paikkatietopalvelut"/>
    <x v="4"/>
    <x v="2"/>
    <x v="0"/>
    <s v="Myös luonnollisille henkilöille"/>
    <m/>
    <m/>
    <x v="1"/>
    <x v="3"/>
    <x v="2"/>
    <s v=""/>
  </r>
  <r>
    <s v="Palvelut"/>
    <s v="Plupaus_2021_Paimion kaupunkin vastaus.xlsx"/>
    <x v="59"/>
    <x v="1182"/>
    <s v="Pääomasijoittajien ja yritysten treffipalvelu"/>
    <s v="Paimion Leijonienluola"/>
    <x v="4"/>
    <x v="0"/>
    <x v="1"/>
    <s v="Myös luonnollisille henkilöille"/>
    <s v="Palvelumallissa saatetaan yrityksiä ja pääomasijittajia yhteen. Kehitystyössä on huomattu, että tämä palvelumalli perustuu hyvin paljon kasvokkain tehtävään työhön. Digitalisaation lisääminen heikentää mahdollisuuksia saada palveluun asiakkaita."/>
    <m/>
    <x v="1"/>
    <x v="15"/>
    <x v="4"/>
    <s v=""/>
  </r>
  <r>
    <s v="Palvelut"/>
    <s v="PLupaus_Helsinginkaupunki_2021.xlsx"/>
    <x v="3"/>
    <x v="1183"/>
    <s v="Elintarvikeyritykset voivat vuokrata pakastamosta pakastus- ja viileäsäilytystilaa."/>
    <s v="Pakastus- ja viileätilojen vuokraus"/>
    <x v="4"/>
    <x v="5"/>
    <x v="1"/>
    <m/>
    <m/>
    <m/>
    <x v="1"/>
    <x v="3"/>
    <x v="1"/>
    <s v=""/>
  </r>
  <r>
    <s v="Palvelut"/>
    <s v="Plupaus_2021_Kirkkonummi.xlsx"/>
    <x v="56"/>
    <x v="1184"/>
    <s v="Kuntalaiset voivat antaa palautetta ja tehdä kuntalaisaloitteita"/>
    <s v="Palautteet ja kuntalaisaloitteet"/>
    <x v="4"/>
    <x v="6"/>
    <x v="0"/>
    <s v="Myös luonnollisille henkilöille"/>
    <s v="Kuntalaisten it-taidot"/>
    <m/>
    <x v="1"/>
    <x v="3"/>
    <x v="5"/>
    <s v=""/>
  </r>
  <r>
    <s v="Palvelut"/>
    <s v="Plupaus_2021_Ristijärven kunta.xlsx"/>
    <x v="16"/>
    <x v="1185"/>
    <s v="Perusopetuksen oppilaan sähköinen poissaololupahakemus"/>
    <s v="Perusopetuksen poissaololupa, Primus, Wilma"/>
    <x v="4"/>
    <x v="5"/>
    <x v="1"/>
    <s v="Myös luonnollisille henkilöille"/>
    <m/>
    <m/>
    <x v="1"/>
    <x v="12"/>
    <x v="3"/>
    <s v=""/>
  </r>
  <r>
    <s v="Palvelut"/>
    <s v="Plupaus_Kuopio_2021.xlsx"/>
    <x v="12"/>
    <x v="1186"/>
    <s v="Ilta- ja viikonloppuvastaanotto ja arkisin päiväsaikaan."/>
    <s v="Pieneläinpäivystys"/>
    <x v="4"/>
    <x v="3"/>
    <x v="5"/>
    <s v="Myös luonnollisille henkilöille"/>
    <m/>
    <s v="Eläinlääkintähuoltolaki (765/2009)"/>
    <x v="1"/>
    <x v="10"/>
    <x v="1"/>
    <s v="Maa- ja metsätalousministeriö"/>
  </r>
  <r>
    <s v="Palvelut"/>
    <s v="Plupaus_2021_Tulli.xlsx"/>
    <x v="1"/>
    <x v="1187"/>
    <s v="Voit hakea sitovaa tariffitietoa tosiasiallisesti suunniteltua tuonti- tai vientitapahtumaa varten."/>
    <s v="Sitovan tariffitiedon hakeminen"/>
    <x v="0"/>
    <x v="1"/>
    <x v="1"/>
    <s v="Vain elinkeinotoimintaa harjoittaville"/>
    <m/>
    <m/>
    <x v="0"/>
    <x v="1"/>
    <x v="0"/>
    <s v=""/>
  </r>
  <r>
    <s v="Palvelut"/>
    <s v="Plupaus_Kuopio_2021.xlsx"/>
    <x v="12"/>
    <x v="1188"/>
    <m/>
    <s v="Poikkeaminen talousjätevesienkäsittelyvaatimuksista"/>
    <x v="4"/>
    <x v="0"/>
    <x v="5"/>
    <s v="Myös luonnollisille henkilöille"/>
    <s v="Ei ole estettä digitoinnille. Osin saavutettavuusongelma iäkkäillä, maahanmuuttajilla, ulkomaalaistaustaisilla. Vahvan tunnistautumisen tarve. Selkokielisyys."/>
    <s v="Ympäristönsuojelulaki (527/2014)"/>
    <x v="1"/>
    <x v="10"/>
    <x v="1"/>
    <s v="Ympäristöministeriö"/>
  </r>
  <r>
    <s v="Palvelut"/>
    <s v="Plupaus_Kuopio_2021.xlsx"/>
    <x v="12"/>
    <x v="1189"/>
    <s v="Esim. öljysäiliöiden maahanjättö"/>
    <s v="Poikkeaminen ympäristönsuojelumääräyksistä"/>
    <x v="4"/>
    <x v="0"/>
    <x v="5"/>
    <s v="Myös luonnollisille henkilöille"/>
    <s v="Ei ole estettä digitoinnille"/>
    <s v="Ympäristönsuojelulaki (527/2014)"/>
    <x v="1"/>
    <x v="10"/>
    <x v="1"/>
    <s v="Ympäristöministeriö"/>
  </r>
  <r>
    <s v="Palvelut"/>
    <s v="ASHA-#407866-v1-Plupaus_2021_Maanmittauslaitos_xlsx.XLSX"/>
    <x v="24"/>
    <x v="1190"/>
    <s v="Yritys voi hakea rajapintapalvelun tai käyttöliittymän käyttöoikeutta. Edellyttää lupaa tai molempien osapuolten allekirjoittamaa sopimusta."/>
    <s v="Sopimuksen tai käyttöluvan käsittely"/>
    <x v="0"/>
    <x v="3"/>
    <x v="0"/>
    <s v="Vain elinkeinotoimintaa harjoittaville"/>
    <s v="Sähköisen allekirjoituksen yhteinen tukipalvelu puuttuu."/>
    <m/>
    <x v="0"/>
    <x v="18"/>
    <x v="0"/>
    <s v=""/>
  </r>
  <r>
    <s v="Palvelut"/>
    <s v="ASHA-#407866-v1-Plupaus_2021_Maanmittauslaitos_xlsx.XLSX"/>
    <x v="24"/>
    <x v="1191"/>
    <s v="Asiakas saa käyttöoikeuden rajapinnan kautta paikkatietoaineistoon joka ei ole avointa dataa"/>
    <s v="Sopimuspohjaiset paikkatietoaineistopalvelut"/>
    <x v="3"/>
    <x v="5"/>
    <x v="1"/>
    <s v="Vain elinkeinotoimintaa harjoittaville"/>
    <m/>
    <m/>
    <x v="0"/>
    <x v="18"/>
    <x v="0"/>
    <s v=""/>
  </r>
  <r>
    <s v="Palvelut"/>
    <s v="PLupaus_Valvira_2021.xlsx"/>
    <x v="11"/>
    <x v="1192"/>
    <s v="Valvira ylläpitää julkista rekisteriä tietojärjestelmistä. Valmistajan on ilmoitettava tuotantokäyttöön otettavasta tietojärjestelmästä Valviralle. Tietojärjestelmällä tarkoitetaan sosiaali- tai terveydenhuollon asiakastietojen sähköistä käsittelyä varten toteutettua ohjelmistoa tai järjestelmää, jonka avulla tallennetaan ja ylläpidetään asiakas- tai potilasasiakirjoja ja niissä olevia tietoja. Valvira ylläpitää myös julkista rekisteriä sille ilmoitetuista, vaatimukset täyttävistä sosiaali- ja terveystietojen toissijaiseen käyttöön tarkoitetuista käyttöympäristöistä. Tietoturvallisuuden arviointilaitoksen on ilmoitettava Sosiaali- ja terveysalan lupa- ja valvontavirastolle tiedot kaikista myönnetyistä, muutetuista, täydennetyistä, määräajaksi tai kokonaan peruutetuista tai evätyistä todistuksista."/>
    <s v="Sosiaali- ja terveydenhuollon tietojärjestelmien rekisteröinti"/>
    <x v="1"/>
    <x v="2"/>
    <x v="2"/>
    <s v="Vain elinkeinotoimintaa harjoittaville"/>
    <m/>
    <m/>
    <x v="0"/>
    <x v="9"/>
    <x v="0"/>
    <s v=""/>
  </r>
  <r>
    <s v="Palvelut"/>
    <s v="PLupaus_Helsinginkaupunki_2021.xlsx"/>
    <x v="3"/>
    <x v="1193"/>
    <m/>
    <s v="Pysäköintivirhemaksun oikaisuvaatimus"/>
    <x v="4"/>
    <x v="5"/>
    <x v="1"/>
    <m/>
    <m/>
    <s v="Laki pysäköinninvalvonnasta (727/2011)"/>
    <x v="1"/>
    <x v="3"/>
    <x v="1"/>
    <s v="Sisäministeriö"/>
  </r>
  <r>
    <s v="Palvelut"/>
    <s v="PLupaus_Helsinginkaupunki_2021.xlsx"/>
    <x v="3"/>
    <x v="1194"/>
    <s v="Asiakas voi hakea pysäköintivirhemaksun eräpäivän siirtämistä"/>
    <s v="Pysäköintivirhemaksun oikaisuvaatimus"/>
    <x v="4"/>
    <x v="5"/>
    <x v="1"/>
    <s v="Myös luonnollisille henkilöille"/>
    <m/>
    <s v="Laki pysäköinninvalvonnasta (727/2011)"/>
    <x v="1"/>
    <x v="3"/>
    <x v="1"/>
    <s v="Sisäministeriö"/>
  </r>
  <r>
    <s v="Palvelut"/>
    <s v="PLupaus_Helsinginkaupunki_2021.xlsx"/>
    <x v="3"/>
    <x v="1195"/>
    <s v="Asiakas voi hakea pysäköintivirhemaksuun oikaisua"/>
    <s v="Pysäköintivirhemaksun oikaisuvaatimus"/>
    <x v="4"/>
    <x v="5"/>
    <x v="1"/>
    <m/>
    <m/>
    <s v="Tieliikennelaki (267/1981)"/>
    <x v="1"/>
    <x v="3"/>
    <x v="1"/>
    <s v="Liikenne- ja viestintäministeriö"/>
  </r>
  <r>
    <s v="Palvelut"/>
    <s v="palvelulupaus - elinkeinotoimintaa harjoittaville - VM - kysely.xlsx"/>
    <x v="30"/>
    <x v="1196"/>
    <s v="Haku päivähoitoon, E-asiointi"/>
    <s v="Päivähoitohakemukset"/>
    <x v="4"/>
    <x v="5"/>
    <x v="1"/>
    <s v="Myös luonnollisille henkilöille"/>
    <m/>
    <m/>
    <x v="1"/>
    <x v="15"/>
    <x v="5"/>
    <s v=""/>
  </r>
  <r>
    <s v="Palvelut"/>
    <s v="PLupaus_Helsinginkaupunki_2021.xlsx"/>
    <x v="3"/>
    <x v="1197"/>
    <s v="Julkisten tilojen, kuten päiväkotien, koulujen, oppilaitosten ja muiden vastaavien oleskelutilojen, terveydellisten olojen valvonta kuuluu kaupunkiympäristön toimialan ympäristöterveysyksikön tehtäviin."/>
    <s v="Päiväkotien, koulujen ja hoitolaitosten terveellisyys"/>
    <x v="4"/>
    <x v="5"/>
    <x v="1"/>
    <m/>
    <m/>
    <s v="Terveydensuojelulaki (763/1994)"/>
    <x v="1"/>
    <x v="3"/>
    <x v="1"/>
    <s v="Sosiaali- ja terveysministeriö"/>
  </r>
  <r>
    <s v="Palvelut"/>
    <s v="Plupaus_Kuopio_2021.xlsx"/>
    <x v="12"/>
    <x v="1198"/>
    <s v="Rajan näyttö on epävirallinen tontin rajojen osoitus asemakaava-alueella."/>
    <s v="Rajan näyttö"/>
    <x v="4"/>
    <x v="2"/>
    <x v="5"/>
    <s v="Myös luonnollisille henkilöille"/>
    <s v="Ei tarvetta digitoteutukselle. Vaatii keskustelua asiakkaan ja viranomaisen välillä. Tapauksia on vähäinen määrä."/>
    <m/>
    <x v="1"/>
    <x v="10"/>
    <x v="1"/>
    <s v=""/>
  </r>
  <r>
    <s v="Palvelut"/>
    <s v="Plupaus_Kuopio_2021.xlsx"/>
    <x v="12"/>
    <x v="1199"/>
    <s v="Rajankäynti on virallinen kiinteistötoimitus rajojen määräämiseksi, josta tehdään merkintä kiinteistörekisteriin."/>
    <s v="Rajankäynti asemakaava-alueella"/>
    <x v="4"/>
    <x v="2"/>
    <x v="5"/>
    <s v="Myös luonnollisille henkilöille"/>
    <s v="Ei tarvetta digitoteutukselle. Hakemuksia tulee noin 1-2 kpl / vuosi."/>
    <s v="Kiinteistönmuodostamislaki (554/1995)"/>
    <x v="1"/>
    <x v="10"/>
    <x v="1"/>
    <s v="Ympäristöministeriö"/>
  </r>
  <r>
    <s v="Palvelut"/>
    <s v="PIR TET Vastaus YritysDigi.xlsx"/>
    <x v="61"/>
    <x v="1200"/>
    <s v="Starttiraha edistää uutta yritystoimintaa ja työllistymistä. Se turvaa yrittäjän toimeentulon siltä ajalta, jonka yritystoiminnan käynnistys ja vakiinnuttaminen arviolta kestää – kuitenkin enintään 12 kuukauden ajan. Starttiraha on peruspäivärahan suuruinen (33,78 € /päivä) ja sitä maksetaan enintään viideltä päivältä kalenteriviikossa. -Ts. Starttiraha on yrittäjälle tarjottava tuki, jonka tarkoitus on edistää uutta yritystoimintaa ja työllistymistä. Tuki turvaa yrittäjän toimeentulon siltä ajalta, jonka yritystoiminnan käynnistys ja vakiinnuttaminen arviolta kestää."/>
    <s v="Starttiraha"/>
    <x v="6"/>
    <x v="6"/>
    <x v="1"/>
    <s v="Myös luonnollisille henkilöille"/>
    <m/>
    <m/>
    <x v="0"/>
    <x v="8"/>
    <x v="0"/>
    <s v=""/>
  </r>
  <r>
    <s v="Palvelut"/>
    <s v="Plupaus_2021_Sosiaali- ja terveysmnist.xlsx"/>
    <x v="55"/>
    <x v="1201"/>
    <s v="STM:n Sosiaali- ja terveysjärjestöjen avustuskeskus (STEA) myöntää avustuksia sosiaali- ja terveysalan yleishyödyllisille yhdistyksille, yhteisöille ja säätiöille. Avustuksia ei voi hakea elinkeinotoimintaan. Avustusten hakeminen ja käsittely tapahtuu sähköisessä verkkoasioinnin palvelussa. Verkkoasiointi edellyttää rekisteröitymistä ja vahvaa tunnistautumista. Toimijan verkkosasioinnin pääkäyttäjät voivat hallinnoida toimijan käyttäjäoikeuksia asioinnissa. Asiointi voidaan käynnistää sähköisessä verkkosioinnin palvelussa."/>
    <s v="STEAn avustusten hakeminen"/>
    <x v="6"/>
    <x v="6"/>
    <x v="1"/>
    <s v="Vain elinkeinotoimintaa harjoittaville"/>
    <m/>
    <s v="Valtionavustuslaki (688/2001)"/>
    <x v="0"/>
    <x v="9"/>
    <x v="0"/>
    <s v="Valtiovarainministeriö"/>
  </r>
  <r>
    <s v="Palvelut"/>
    <s v="Plupaus_2021_Sosiaali- ja terveysmnist.xlsx"/>
    <x v="55"/>
    <x v="1202"/>
    <s v="STM valtionavustuksia myönnetään julkisen hallinnon toimijoille ja yleishyödyllisille yhteisöille. Elinkeinonharjoittajat ja yritykset voivat toimia hankkeissa osatoteuttajina. Avustuksia ei voi hakea elinkeinotoimintaan. Valtionavustusten haku, ohjeet ja sähköisesti täytettävät lomakkeet julkaistaan STM:n verkkosivuilla. Hakemus liitteineen toimitetaan sähköpostitse ja mahdolliset lisätietopyynnöt ja täydennykset voidaan toimittaa sähköpostitse."/>
    <s v="STM:n valtionavustuksien hakeminen"/>
    <x v="6"/>
    <x v="2"/>
    <x v="1"/>
    <s v="Vain elinkeinotoimintaa harjoittaville"/>
    <m/>
    <s v="Valtionavustuslaki (688/2001)"/>
    <x v="0"/>
    <x v="9"/>
    <x v="0"/>
    <s v="Valtiovarainministeriö"/>
  </r>
  <r>
    <s v="Palvelut"/>
    <s v="PLupaus_Helsinginkaupunki_2021.xlsx"/>
    <x v="3"/>
    <x v="1203"/>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4"/>
    <x v="2"/>
    <x v="1"/>
    <s v="Myös luonnollisille henkilöille"/>
    <m/>
    <s v="Maankäyttö- ja rakennuslaki (132/1999)"/>
    <x v="1"/>
    <x v="3"/>
    <x v="1"/>
    <s v="Ympäristöministeriö"/>
  </r>
  <r>
    <s v="Palvelut"/>
    <s v="Traficom_Digipalvelulupaus_2021.XLSX"/>
    <x v="0"/>
    <x v="1204"/>
    <s v="Luettelo Suomen ajantasaisista merikarttojen editioista ja painoksista."/>
    <s v="Suomalaiset merikartat"/>
    <x v="3"/>
    <x v="0"/>
    <x v="0"/>
    <s v="Myös luonnollisille henkilöille"/>
    <s v="Yleinen taloudellinen tilanne"/>
    <m/>
    <x v="0"/>
    <x v="0"/>
    <x v="0"/>
    <s v=""/>
  </r>
  <r>
    <s v="Palvelut"/>
    <s v="SLHK-Palvelulupaus2021.xlsx"/>
    <x v="40"/>
    <x v="1205"/>
    <s v="Suomenlinnan paikka-, kartta- ja rakennustiedot ovat löydettävissä samasta portaalista"/>
    <s v="Suomenlinna Atlas"/>
    <x v="4"/>
    <x v="3"/>
    <x v="0"/>
    <s v="Myös luonnollisille henkilöille"/>
    <s v="Kustannukset, ohjelmistot"/>
    <m/>
    <x v="0"/>
    <x v="22"/>
    <x v="0"/>
    <s v=""/>
  </r>
  <r>
    <s v="Palvelut"/>
    <s v="SLHK-Palvelulupaus2021.xlsx"/>
    <x v="40"/>
    <x v="1206"/>
    <s v="Palveluntarjoajille (erityisesti matkailupalvelut) tarkoitettu asiointikanava sisältäen ohje- ja tietopankki- sekä viestintäominaisuuksia."/>
    <s v="Suomenlinna Extranet"/>
    <x v="3"/>
    <x v="5"/>
    <x v="1"/>
    <s v="Vain elinkeinotoimintaa harjoittaville"/>
    <m/>
    <m/>
    <x v="0"/>
    <x v="22"/>
    <x v="0"/>
    <s v=""/>
  </r>
  <r>
    <s v="Palvelut"/>
    <s v="SLHK-Palvelulupaus2021.xlsx"/>
    <x v="40"/>
    <x v="1207"/>
    <s v="Esittelyt Suomenlinnan alueesta ja toimijoista"/>
    <s v="suomenlinna.fi; slhk.fi"/>
    <x v="3"/>
    <x v="7"/>
    <x v="1"/>
    <s v="Myös luonnollisille henkilöille"/>
    <m/>
    <m/>
    <x v="0"/>
    <x v="22"/>
    <x v="0"/>
    <s v=""/>
  </r>
  <r>
    <s v="Palvelut"/>
    <s v="SLHK-Palvelulupaus2021.xlsx"/>
    <x v="40"/>
    <x v="1208"/>
    <s v="Suomenlinnan kävijöiden opastaminen"/>
    <s v="Suomenlinnan digiopas"/>
    <x v="3"/>
    <x v="5"/>
    <x v="1"/>
    <s v="Myös luonnollisille henkilöille"/>
    <m/>
    <m/>
    <x v="0"/>
    <x v="22"/>
    <x v="0"/>
    <s v=""/>
  </r>
  <r>
    <s v="Palvelut"/>
    <s v="Plupaus_2021_Tukes.xlsx"/>
    <x v="10"/>
    <x v="1209"/>
    <s v="Kirjaamo vastaanottaa mm. omien tietojen tarkastamis- ja tietopyyntöä koskevat suomi.fi viestit"/>
    <s v="Suomi.fi Viestien vastaanotto"/>
    <x v="4"/>
    <x v="5"/>
    <x v="1"/>
    <s v="Myös luonnollisille henkilöille"/>
    <m/>
    <m/>
    <x v="0"/>
    <x v="8"/>
    <x v="0"/>
    <s v=""/>
  </r>
  <r>
    <s v="Palvelut"/>
    <s v="Plupaus_2021_Kansaneläkelaitos.xlsx"/>
    <x v="4"/>
    <x v="1210"/>
    <s v="Palveluntuottajien kanssa voitaisiin solmia sähköisesti suorakorvaus- ja valtakirjasopimukset."/>
    <s v="Suorakorvaussopimusten solmiminen"/>
    <x v="4"/>
    <x v="3"/>
    <x v="1"/>
    <s v="Vain elinkeinotoimintaa harjoittaville"/>
    <m/>
    <m/>
    <x v="0"/>
    <x v="4"/>
    <x v="0"/>
    <s v=""/>
  </r>
  <r>
    <s v="Palvelut"/>
    <s v="Plupaus_2021_Kansaneläkelaitos.xlsx"/>
    <x v="4"/>
    <x v="1211"/>
    <s v="Apteekki hakee asiakkaan suorakorvaus- ja maksusitoumustiedot Kelan Suorakorvaustietojen kyselypalvelusta."/>
    <s v="Suorakorvaustietojen kyselypalvelu apteekeille"/>
    <x v="6"/>
    <x v="7"/>
    <x v="1"/>
    <s v="Vain elinkeinotoimintaa harjoittaville"/>
    <m/>
    <m/>
    <x v="0"/>
    <x v="4"/>
    <x v="0"/>
    <s v=""/>
  </r>
  <r>
    <s v="Palvelut"/>
    <s v="Plupaus_2021_Kansaneläkelaitos.xlsx"/>
    <x v="4"/>
    <x v="1212"/>
    <s v="Taksien tilausvälityskeskukset hakevat kyselyllä tiedot asiakkaan suorakorvausoikaudesta sekä muita tarvittavia tietoja, kuten tiedon matkakaton täyttymisestä sekä vakiotaksioikeudesta."/>
    <s v="Suorakorvaustietojen kyselypalvelu taksien tilausvälityskeskuksille"/>
    <x v="6"/>
    <x v="3"/>
    <x v="8"/>
    <s v="Vain elinkeinotoimintaa harjoittaville"/>
    <m/>
    <m/>
    <x v="0"/>
    <x v="4"/>
    <x v="0"/>
    <s v=""/>
  </r>
  <r>
    <s v="Palvelut"/>
    <s v="Plupaus_BusinessFinland_2021.xlsx"/>
    <x v="31"/>
    <x v="1213"/>
    <s v="Matkailuyrityksille ja -alueille tarkoitetun Sustainable Travel Finland -ohjelman verkkoalusta, jonka avulla  suoritetaan Sustainable Travel Finland –merkki."/>
    <s v="Sustainable Travel Finland"/>
    <x v="5"/>
    <x v="2"/>
    <x v="5"/>
    <s v="Vain elinkeinotoimintaa harjoittaville"/>
    <s v="Master tiedon hallinta, julkiset hankinnat"/>
    <m/>
    <x v="0"/>
    <x v="8"/>
    <x v="0"/>
    <s v=""/>
  </r>
  <r>
    <s v="Palvelut"/>
    <s v="Plupaus_2021_Tukes.xlsx"/>
    <x v="10"/>
    <x v="1214"/>
    <s v="Sähkö- ja hissialan toiminnanharjoittajien ilmoitus toiminnan aloituksesta, vastuuhenkilöstä ja toimintaan liittyvistä muutoksista"/>
    <s v="Sähkö- ja hissiurakointi-ilmoitukset"/>
    <x v="1"/>
    <x v="5"/>
    <x v="1"/>
    <s v="Vain elinkeinotoimintaa harjoittaville"/>
    <m/>
    <m/>
    <x v="0"/>
    <x v="8"/>
    <x v="0"/>
    <s v=""/>
  </r>
  <r>
    <s v="Palvelut"/>
    <s v="SLHK-Palvelulupaus2021.xlsx"/>
    <x v="40"/>
    <x v="1215"/>
    <s v="Sopimukset sekä yrityksille että yksityisille. Päätösasiakirjat"/>
    <s v="Sähköinen allekirjoitus"/>
    <x v="4"/>
    <x v="3"/>
    <x v="5"/>
    <s v="Myös luonnollisille henkilöille"/>
    <s v="Järjestelmähaasteet, ohjelmapäivitys tarvitaan"/>
    <m/>
    <x v="0"/>
    <x v="22"/>
    <x v="0"/>
    <s v=""/>
  </r>
  <r>
    <s v="Palvelut"/>
    <s v="Plupaus_2021_Patentti- ja rekisterihal.xlsx"/>
    <x v="37"/>
    <x v="1216"/>
    <s v="Yhdistyksen perustamisen ja muutosten ilmoittaminen sähköisesti"/>
    <s v="Sähköinen ilmoitus yhdistysrekisteriin"/>
    <x v="1"/>
    <x v="5"/>
    <x v="1"/>
    <s v="Myös luonnollisille henkilöille"/>
    <s v="Asiointitiedot siirtyvät rakenteisina ja automaattisesti yhdistysrekisterin sähköiseen käsittely- ja tietopalvelujärjestelmään. Osa asiointiprosesseista käsittely- ja päätösvaiheineen on automatisoitu, esim. osoite- ja yhteystietojen muutos.  Asiointiin liittyvät asiakirjat ja päätökset välittyvät asiakkaalle suoraan asiointipalveluun."/>
    <m/>
    <x v="0"/>
    <x v="8"/>
    <x v="0"/>
    <s v=""/>
  </r>
  <r>
    <s v="Palvelut"/>
    <s v="Plupaus_2021_Patentti- ja rekisterihal.xlsx"/>
    <x v="37"/>
    <x v="1217"/>
    <s v="Mallioikeuden hakeminen sähköisesti"/>
    <s v="Sähköinen mallioikeushakemus"/>
    <x v="0"/>
    <x v="5"/>
    <x v="1"/>
    <s v="Myös luonnollisille henkilöille"/>
    <s v="Päätöksiä ei toimiteta vielä sähköisesti, tavoiteaikataulu 12/2023"/>
    <m/>
    <x v="0"/>
    <x v="8"/>
    <x v="0"/>
    <s v=""/>
  </r>
  <r>
    <s v="Palvelut"/>
    <s v="Plupaus_2021_Patentti- ja rekisterihal.xlsx"/>
    <x v="37"/>
    <x v="1218"/>
    <s v="Patentin hakeminen sähköisesti"/>
    <s v="Sähköinen patenttihakemus"/>
    <x v="0"/>
    <x v="5"/>
    <x v="1"/>
    <s v="Myös luonnollisille henkilöille"/>
    <s v="Päätöksiä ei toimiteta vielä sähköisesti, tavoiteaikataulu 12/2024"/>
    <m/>
    <x v="0"/>
    <x v="8"/>
    <x v="0"/>
    <s v=""/>
  </r>
  <r>
    <s v="Palvelut"/>
    <s v="PLupaus_Helsinginkaupunki_2021.xlsx"/>
    <x v="3"/>
    <x v="1219"/>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4"/>
    <x v="2"/>
    <x v="1"/>
    <m/>
    <m/>
    <s v="Maankäyttö- ja rakennuslaki (132/1999)"/>
    <x v="1"/>
    <x v="3"/>
    <x v="1"/>
    <s v="Ympäristöministeriö"/>
  </r>
  <r>
    <s v="Palvelut"/>
    <s v="Plupaus_THL_2021.xlsx"/>
    <x v="25"/>
    <x v="1220"/>
    <s v="Lääkäri ja/tai laboratorio voi tehdä tartuntatauti-ilmoituksen tai tartuntatautiepäilyilmoituksen täysin sähköisesti Terveyden ja hyvinvoinnin laitokselle."/>
    <s v="Sähköinen tartuntatauti-ilmoitus"/>
    <x v="1"/>
    <x v="5"/>
    <x v="1"/>
    <s v="Myös luonnollisille henkilöille"/>
    <m/>
    <m/>
    <x v="0"/>
    <x v="9"/>
    <x v="0"/>
    <s v=""/>
  </r>
  <r>
    <s v="Palvelut"/>
    <s v="Plupaus_2021_Patentti- ja rekisterihal.xlsx"/>
    <x v="37"/>
    <x v="1221"/>
    <s v="Tavaramerkin hakeminen sähköisesti"/>
    <s v="Sähköinen tavaramerkkihakemus"/>
    <x v="0"/>
    <x v="5"/>
    <x v="1"/>
    <s v="Myös luonnollisille henkilöille"/>
    <s v="Päätöksiä ei toimiteta vielä sähköisesti, tavoiteaikataulu 12/2021"/>
    <m/>
    <x v="0"/>
    <x v="8"/>
    <x v="0"/>
    <s v=""/>
  </r>
  <r>
    <s v="Palvelut"/>
    <s v="PLupaus_Helsinginkaupunki_2021.xlsx"/>
    <x v="3"/>
    <x v="1222"/>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4"/>
    <x v="2"/>
    <x v="1"/>
    <m/>
    <m/>
    <s v="Maankäyttö- ja rakennuslaki (132/1999)"/>
    <x v="1"/>
    <x v="3"/>
    <x v="1"/>
    <s v="Ympäristöministeriö"/>
  </r>
  <r>
    <s v="Palvelut"/>
    <s v="Plupaus_2021_Tukes.xlsx"/>
    <x v="10"/>
    <x v="1223"/>
    <s v="Sähkölaitteiston haltijan ilmoitus uudesta laitteistosta, vastuuhenkilöstä tai muutoksista laitteistoon liittyen"/>
    <s v="Sähkölaitteistorekisteri-ilmoitukset"/>
    <x v="1"/>
    <x v="5"/>
    <x v="1"/>
    <s v="Vain elinkeinotoimintaa harjoittaville"/>
    <m/>
    <m/>
    <x v="0"/>
    <x v="8"/>
    <x v="0"/>
    <s v=""/>
  </r>
  <r>
    <s v="Palvelut"/>
    <s v="Plupaus_Säteilyturvakeskus_2021_xlsx.XLSX"/>
    <x v="23"/>
    <x v="1224"/>
    <s v="Lomakkeilla voi hakea uutta turvallisuuslupaa, hakea turvallisuusluvan muutosta tai ilmoittaa toiminnan muutoksesta. Palvelussa hyödynnetään suomi.fi-valtuuksia (yrityksen puolesta asioiminen)."/>
    <s v="Säteilytoiminnan lupa-asioiden hoitaminen"/>
    <x v="0"/>
    <x v="5"/>
    <x v="1"/>
    <s v="Vain elinkeinotoimintaa harjoittaville"/>
    <m/>
    <m/>
    <x v="0"/>
    <x v="9"/>
    <x v="0"/>
    <s v=""/>
  </r>
  <r>
    <s v="Palvelut"/>
    <s v="Plupaus_Säteilyturvakeskus_2021_xlsx.XLSX"/>
    <x v="23"/>
    <x v="1225"/>
    <s v="Luvan hakeminen koulutusorganisaatiolle järjestämään säteilyturvallisuusvastaavan (STV) säteilysuojelukoulutusta. Hakemus oikeudeksi toimia säteilyturvallisuusasiantuntijana"/>
    <s v="Säteilyturvallisuusvastaavan ja säteilyturvallisuusasiantuntijan ammattipätevyyden hakeminen"/>
    <x v="0"/>
    <x v="0"/>
    <x v="8"/>
    <s v="Vain elinkeinotoimintaa harjoittaville"/>
    <m/>
    <m/>
    <x v="0"/>
    <x v="9"/>
    <x v="0"/>
    <s v=""/>
  </r>
  <r>
    <s v="Palvelut"/>
    <s v="Plupaus_2021_Tulli.xlsx"/>
    <x v="1"/>
    <x v="1226"/>
    <s v="Lupa myönnetään tavaraa unionin tullialueen satamien välillä säännöllisesti kuljettavalle varustamolle."/>
    <s v="Säännöllistä alusliikennettä koskeva lupa"/>
    <x v="0"/>
    <x v="1"/>
    <x v="1"/>
    <s v="Vain elinkeinotoimintaa harjoittaville"/>
    <m/>
    <m/>
    <x v="0"/>
    <x v="1"/>
    <x v="0"/>
    <s v=""/>
  </r>
  <r>
    <s v="Palvelut"/>
    <s v="Plupaus_2021_Patentti- ja rekisterihal.xlsx"/>
    <x v="37"/>
    <x v="1227"/>
    <s v="Paperilomakkeilla tietojen ilmoittaminen säätiörekisteriin."/>
    <s v="Säätiörekisterin paperiasiointi (Y-lomakkeet)"/>
    <x v="1"/>
    <x v="0"/>
    <x v="0"/>
    <s v="Myös luonnollisille henkilöille"/>
    <s v="Säätiöiden sähköistä asiointia ei ole suunniteltu säätiöiden vähäisen määrän ja rekisterin tulokertymän vuoksi."/>
    <m/>
    <x v="0"/>
    <x v="8"/>
    <x v="0"/>
    <s v=""/>
  </r>
  <r>
    <s v="Palvelut"/>
    <s v="Plupaus_2021_Tulli.xlsx"/>
    <x v="1"/>
    <x v="1228"/>
    <s v="Lähtöpaikan Tulli vahvistaa tavaran unioniaseman Tullille esitettävälle dokumentille."/>
    <s v="T2L- ja T2LF-lomakkeiden vahvistaminen (unioniaseman vahvistaminen)"/>
    <x v="1"/>
    <x v="3"/>
    <x v="0"/>
    <s v="Vain elinkeinotoimintaa harjoittaville"/>
    <m/>
    <m/>
    <x v="0"/>
    <x v="1"/>
    <x v="0"/>
    <s v=""/>
  </r>
  <r>
    <s v="Palvelut"/>
    <s v="Traficom_Digipalvelulupaus_2021.XLSX"/>
    <x v="0"/>
    <x v="1229"/>
    <s v="Taksamittarin asennus ja korjaus -lupahakemus."/>
    <s v="Taksamittarin asennus ja korjaus"/>
    <x v="0"/>
    <x v="2"/>
    <x v="0"/>
    <s v="Vain elinkeinotoimintaa harjoittaville"/>
    <s v="Yleinen taloudellinen tilanne"/>
    <m/>
    <x v="0"/>
    <x v="0"/>
    <x v="0"/>
    <s v=""/>
  </r>
  <r>
    <s v="Palvelut"/>
    <s v="Traficom_Digipalvelulupaus_2021.XLSX"/>
    <x v="0"/>
    <x v="1230"/>
    <s v="Palvelussa haetaan taksiliikennelupaa, joka oikeuttaa taksiliikenteen harjoittamiseen. Lisäksi luvanhaltijat voivat palvelussa ilmoittaa lupaan liittyvistä muutoksista."/>
    <s v="Taksiliikenneluvan hakeminen sekä lupaan liittyvistä muutoksista ilmoittaminen"/>
    <x v="0"/>
    <x v="2"/>
    <x v="0"/>
    <s v="Myös luonnollisille henkilöille"/>
    <s v="Yleinen taloudellinen tilanne"/>
    <m/>
    <x v="0"/>
    <x v="0"/>
    <x v="0"/>
    <s v=""/>
  </r>
  <r>
    <s v="Palvelut"/>
    <s v="Plupaus_2021_Kansaneläkelaitos.xlsx"/>
    <x v="4"/>
    <x v="1231"/>
    <s v="Taksien maksuliikenteen hoitajat (esim. tilausvälityskeskus) lähettävät Kelaan tilityshakemukset sähköisesti ja saavat palautesanomat sekä tilitysilmoitukset."/>
    <s v="Taksimatkojen sähköiset suorakorvaustilitykset"/>
    <x v="6"/>
    <x v="1"/>
    <x v="1"/>
    <s v="Vain elinkeinotoimintaa harjoittaville"/>
    <m/>
    <m/>
    <x v="0"/>
    <x v="4"/>
    <x v="0"/>
    <s v=""/>
  </r>
  <r>
    <s v="Palvelut"/>
    <s v="Plupaus_2021_Tukes.xlsx"/>
    <x v="10"/>
    <x v="1232"/>
    <m/>
    <s v="Talouden toimijan ilmoitus/selvitys vaarallisesta tavarasta/palvelusta"/>
    <x v="1"/>
    <x v="2"/>
    <x v="0"/>
    <s v="Vain elinkeinotoimintaa harjoittaville"/>
    <s v="Henkilö- ja raharesurssit. Huomioidaan jatkotyössä komission ylläpitämä Business Gateway https://webgate.ec.europa.eu/gpsd/ jolla yritykset voi tehdä ilmoituksen kootusti kaikkien jäsenvaltioiden viranomaisille."/>
    <m/>
    <x v="0"/>
    <x v="8"/>
    <x v="0"/>
    <s v=""/>
  </r>
  <r>
    <s v="Palvelut"/>
    <s v="PLupaus_Valvira_2021.xlsx"/>
    <x v="11"/>
    <x v="1233"/>
    <s v="Valvira hyväksyy hakemuksesta talous- ja/tai allasvesiosaamisen testaajiksi terveydensuojelulain mukaiset kelpoisuusehdot täyttävät hakijat."/>
    <s v="Talous- ja allasvesiosaajien testaajalupa"/>
    <x v="0"/>
    <x v="3"/>
    <x v="8"/>
    <s v="Myös luonnollisille henkilöille"/>
    <m/>
    <m/>
    <x v="0"/>
    <x v="9"/>
    <x v="0"/>
    <s v=""/>
  </r>
  <r>
    <s v="Palvelut"/>
    <s v="Plupaus_Säteilyturvakeskus_2021_xlsx.XLSX"/>
    <x v="23"/>
    <x v="1234"/>
    <s v="STUK toimii talousveden radioaktiivisuuden valvonnassa asiantuntijatahona, joka neuvoo kunnan terveydensuojeluviranomaista tarvittaessa."/>
    <s v="Talousveden radioaktiivisuuden valvontaan liittyvät ilmoitukset"/>
    <x v="1"/>
    <x v="2"/>
    <x v="0"/>
    <s v="Vain elinkeinotoimintaa harjoittaville"/>
    <m/>
    <m/>
    <x v="0"/>
    <x v="9"/>
    <x v="0"/>
    <s v=""/>
  </r>
  <r>
    <s v="Palvelut"/>
    <s v="PLupaus_Helsinginkaupunki_2021.xlsx"/>
    <x v="3"/>
    <x v="1235"/>
    <s v="Rakennuksen tai sen osan saa ottaa käyttöön, kun vaaditut katselmukset on toimitettu, tarkastukset on suoritettu, ja kun se on hyväksytty käyttöön loppukatselmuksessa."/>
    <s v="Rakennuslupa"/>
    <x v="4"/>
    <x v="2"/>
    <x v="1"/>
    <m/>
    <m/>
    <s v="Maankäyttö- ja rakennuslaki (132/1999)"/>
    <x v="1"/>
    <x v="3"/>
    <x v="1"/>
    <s v="Ympäristöministeriö"/>
  </r>
  <r>
    <s v="Palvelut"/>
    <s v="PLupaus_Helsinginkaupunki_2021.xlsx"/>
    <x v="3"/>
    <x v="1236"/>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4"/>
    <x v="2"/>
    <x v="1"/>
    <m/>
    <m/>
    <s v="Maankäyttö- ja rakennuslaki (132/1999)"/>
    <x v="1"/>
    <x v="3"/>
    <x v="1"/>
    <s v="Ympäristöministeriö"/>
  </r>
  <r>
    <s v="Palvelut"/>
    <s v="PLupaus_Helsinginkaupunki_2021.xlsx"/>
    <x v="3"/>
    <x v="1237"/>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4"/>
    <x v="2"/>
    <x v="1"/>
    <m/>
    <m/>
    <s v="Maankäyttö- ja rakennuslaki (132/1999)"/>
    <x v="1"/>
    <x v="3"/>
    <x v="1"/>
    <s v="Ympäristöministeriö"/>
  </r>
  <r>
    <s v="Palvelut"/>
    <s v="PLupaus_Helsinginkaupunki_2021.xlsx"/>
    <x v="3"/>
    <x v="1238"/>
    <m/>
    <s v="Rakennuslupa"/>
    <x v="4"/>
    <x v="2"/>
    <x v="1"/>
    <m/>
    <m/>
    <s v="Maankäyttö- ja rakennuslaki (132/1999)"/>
    <x v="1"/>
    <x v="3"/>
    <x v="1"/>
    <s v="Ympäristöministeriö"/>
  </r>
  <r>
    <s v="Palvelut"/>
    <s v="PLupaus_Helsinginkaupunki_2021.xlsx"/>
    <x v="3"/>
    <x v="1239"/>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4"/>
    <x v="3"/>
    <x v="1"/>
    <m/>
    <m/>
    <s v="Maankäyttö- ja rakennuslaki (132/1999)"/>
    <x v="1"/>
    <x v="3"/>
    <x v="1"/>
    <s v="Ympäristöministeriö"/>
  </r>
  <r>
    <s v="Palvelut"/>
    <s v="PLupaus_Helsinginkaupunki_2021.xlsx"/>
    <x v="3"/>
    <x v="1240"/>
    <s v="Helsingin rakennusvalvonta arkistoi Helsingin rakennushankkeisiin liittyviä piirustuksia ja lupa-asiakirjoja. Niihin voi tutustua kaupunkiympäristön asiakaspalvelun arkistossa sekä niistä voi ostaa kopioita arkistosta tai sähköisestä Lupapiste Kaupasta."/>
    <s v="Rakennuspiirustukset"/>
    <x v="4"/>
    <x v="4"/>
    <x v="1"/>
    <s v="Myös luonnollisille henkilöille"/>
    <m/>
    <s v="Maankäyttö- ja rakennuslaki (132/1999)"/>
    <x v="1"/>
    <x v="3"/>
    <x v="1"/>
    <s v="Ympäristöministeriö"/>
  </r>
  <r>
    <s v="Palvelut"/>
    <s v="Plupaus_2021_Turun kaupunki.xlsx"/>
    <x v="19"/>
    <x v="1241"/>
    <s v="Rakennuspiirustusten myynti asiakkaille"/>
    <s v="Rakennuspiirustukset"/>
    <x v="4"/>
    <x v="6"/>
    <x v="1"/>
    <s v="Myös luonnollisille henkilöille"/>
    <s v="Uusi automatisoidumpi piirustusten selailu- ja myyntipalvelu on kilpailutusvaiheessa."/>
    <s v="Maankäyttö- ja rakennuslaki (132/1999)"/>
    <x v="1"/>
    <x v="15"/>
    <x v="1"/>
    <s v="Ympäristöministeriö"/>
  </r>
  <r>
    <s v="Palvelut"/>
    <s v="Plupaus_2021_Turun kaupunki.xlsx"/>
    <x v="19"/>
    <x v="1242"/>
    <s v="Kartta-, ilmakuva- ja maanpintamalliaineistot esimerkiksi suunnittelutöiden lähtöaineistoksi"/>
    <s v="Rakennuspiirustukset"/>
    <x v="4"/>
    <x v="6"/>
    <x v="1"/>
    <s v="Myös luonnollisille henkilöille"/>
    <m/>
    <s v="Maankäyttö- ja rakennuslaki (132/1999)"/>
    <x v="1"/>
    <x v="15"/>
    <x v="1"/>
    <s v="Ympäristöministeriö"/>
  </r>
  <r>
    <s v="Palvelut"/>
    <s v="Plupaus_2021_Utajärven kunta.xlsx"/>
    <x v="51"/>
    <x v="1243"/>
    <s v="Rakennusvalvonnan arkisto on tietovarasto, jonka asiakirjat ovat julkisia. Rakennusvalvonnan arkisto sisältää luvanvaraisten rakennushankkeiden lupapäätökset liitteineen. Lisäksi arkistosta löytyvät mm. loppukatselmuspöytäkirjat ja energiatodistukset."/>
    <s v="Rakennuspiirustukset"/>
    <x v="4"/>
    <x v="0"/>
    <x v="8"/>
    <s v="Myös luonnollisille henkilöille"/>
    <m/>
    <s v="Maankäyttö- ja rakennuslaki (132/1999)"/>
    <x v="1"/>
    <x v="7"/>
    <x v="3"/>
    <s v="Ympäristöministeriö"/>
  </r>
  <r>
    <s v="Palvelut"/>
    <s v="PLupaus_Helsinginkaupunki_2021.xlsx"/>
    <x v="3"/>
    <x v="1244"/>
    <s v="Kiinteistöjen välisten oikeuksien perustaminen"/>
    <s v="Rakennusrasite"/>
    <x v="4"/>
    <x v="0"/>
    <x v="1"/>
    <s v="Myös luonnollisille henkilöille"/>
    <m/>
    <s v="Maankäyttö- ja rakennuslaki (132/1999)"/>
    <x v="1"/>
    <x v="3"/>
    <x v="1"/>
    <s v="Ympäristöministeriö"/>
  </r>
  <r>
    <s v="Palvelut"/>
    <s v="PLupaus_Helsinginkaupunki_2021.xlsx"/>
    <x v="3"/>
    <x v="465"/>
    <s v="Tonttia varten voidaan perustaa rasite toisen tontin alueelle. Rasitteella tarkoitetaan pysyvää oikeutta esimerkiksi kulkuyhteyteen, ajoneuvojen pitämiseen ja vesi-, viemäri-, sähkö- tai muun johdon sijoittamiseen."/>
    <s v="Rakennusrasite"/>
    <x v="4"/>
    <x v="2"/>
    <x v="1"/>
    <m/>
    <s v="Pieni volyymi"/>
    <s v="Maankäyttö- ja rakennuslaki (132/1999)"/>
    <x v="1"/>
    <x v="3"/>
    <x v="1"/>
    <s v="Ympäristöministeriö"/>
  </r>
  <r>
    <s v="Palvelut"/>
    <s v="Plupaus_Kuopio_2021.xlsx"/>
    <x v="12"/>
    <x v="1245"/>
    <s v="Meren tai vesistön rantavyöhykkeelle ei yleensä saa rakentaa ilman ranta-asemakaavaa tai rakennusluvan perusteeksi kelpaavaa yleiskaavaa."/>
    <s v="Ranta-asemakaavoitukseen vaikuttaminen"/>
    <x v="4"/>
    <x v="3"/>
    <x v="5"/>
    <s v="Myös luonnollisille henkilöille"/>
    <m/>
    <m/>
    <x v="1"/>
    <x v="10"/>
    <x v="1"/>
    <s v=""/>
  </r>
  <r>
    <s v="Palvelut"/>
    <s v="Plupaus_2021_Utajärven kunta.xlsx"/>
    <x v="51"/>
    <x v="1245"/>
    <s v="Maanomistaja voi tehdä ranta-asemakaavaa koskevan ehdotuksen laatimisesta omistamalleen ranta-alueelle. Ranta-alueita koskevasta kaavoituksesta vastaa kunta."/>
    <s v="Ranta-asemakaavoitukseen vaikuttaminen"/>
    <x v="4"/>
    <x v="3"/>
    <x v="4"/>
    <s v="Myös luonnollisille henkilöille"/>
    <m/>
    <m/>
    <x v="1"/>
    <x v="7"/>
    <x v="3"/>
    <s v=""/>
  </r>
  <r>
    <s v="Palvelut"/>
    <s v="PLupaus_Helsinginkaupunki_2021.xlsx"/>
    <x v="3"/>
    <x v="1246"/>
    <m/>
    <s v="Siirtokehotustaulujen pystytyspöytäkirja"/>
    <x v="4"/>
    <x v="3"/>
    <x v="1"/>
    <m/>
    <m/>
    <s v="Laki ajoneuvojen siirtämisestä (1508/2019)"/>
    <x v="1"/>
    <x v="3"/>
    <x v="1"/>
    <s v="Liikenne- ja viestintäministeriö"/>
  </r>
  <r>
    <s v="Palvelut"/>
    <s v="Plupaus_2021_Jyväskylän kaupunki_2021.xlsx"/>
    <x v="2"/>
    <x v="1247"/>
    <s v="Sivistystoimi mukana kansallisessa DigiOne-hankkeessa, jossa tavoitteena luoda digitaalinen palvelualusta ja ekosysteemi, johon erilaiset koulutuspalvelujen tuottajat voivat liittyä"/>
    <s v="SIV - DigiOne"/>
    <x v="4"/>
    <x v="1"/>
    <x v="0"/>
    <s v="Vain elinkeinotoimintaa harjoittaville"/>
    <m/>
    <m/>
    <x v="1"/>
    <x v="2"/>
    <x v="1"/>
    <s v=""/>
  </r>
  <r>
    <s v="Palvelut"/>
    <s v="Plupaus_2021_Jyväskylän kaupunki_2021.xlsx"/>
    <x v="2"/>
    <x v="1248"/>
    <s v="Kotihoidon mobiilipalvelu sekä palvelujen optimointi"/>
    <s v="SOTE - Kotihoidon mobiili- ja optimointi"/>
    <x v="4"/>
    <x v="5"/>
    <x v="1"/>
    <s v="Myös luonnollisille henkilöille"/>
    <m/>
    <m/>
    <x v="1"/>
    <x v="2"/>
    <x v="1"/>
    <s v=""/>
  </r>
  <r>
    <s v="Palvelut"/>
    <s v="Plupaus_2021_Paimion kaupunkin vastaus.xlsx"/>
    <x v="59"/>
    <x v="1249"/>
    <m/>
    <s v="Sunpaimio-verkkosivu"/>
    <x v="4"/>
    <x v="2"/>
    <x v="1"/>
    <s v="Vain elinkeinotoimintaa harjoittaville"/>
    <s v="Tämä sivusto on hakemisto tyyppinen sivusto. Paimiossa on sen verran vähän yrityksiä, että webropol ilmoittautumisen jälkeen heidät tavataan kasvokkain. Digiastetta ei kannata tästä nostaa."/>
    <m/>
    <x v="1"/>
    <x v="15"/>
    <x v="4"/>
    <s v=""/>
  </r>
  <r>
    <s v="Palvelut"/>
    <s v="Plupaus_2021_Kirkkonummi.xlsx"/>
    <x v="56"/>
    <x v="1250"/>
    <s v="Kirkkonummelaisille yrittäjille tarkoitetttu palvelu/ sähköinen markkinointikanava, jonne voi ilmoittaa tulevia tapahtumia sekä järjestäjän ja paikan."/>
    <s v="Sähköinen tapahtumakalenteri"/>
    <x v="4"/>
    <x v="5"/>
    <x v="1"/>
    <s v="Myös luonnollisille henkilöille"/>
    <s v="Yrittäjien digiosaaminen"/>
    <m/>
    <x v="1"/>
    <x v="3"/>
    <x v="5"/>
    <s v=""/>
  </r>
  <r>
    <s v="Palvelut"/>
    <s v="Plupaus_2021_Rovaniemi (1).xlsx"/>
    <x v="17"/>
    <x v="1251"/>
    <s v="Mm. foorumit ja seminaarit, virtuaalinäyttelyiden tuottaminen"/>
    <s v="Tapahtuma"/>
    <x v="4"/>
    <x v="2"/>
    <x v="0"/>
    <s v="Myös luonnollisille henkilöille"/>
    <s v="Ei tarvetta vahvalle tunnistautumiselle."/>
    <m/>
    <x v="1"/>
    <x v="13"/>
    <x v="2"/>
    <s v=""/>
  </r>
  <r>
    <s v="Palvelut"/>
    <s v="PLupaus_Jämsä_2021.xlsx"/>
    <x v="36"/>
    <x v="1250"/>
    <s v="Asiakas täyttää sähköiseen lomakkeeseen järjestämänsä tapahtuman tiedot"/>
    <s v="Tapahtumakalenteri"/>
    <x v="4"/>
    <x v="5"/>
    <x v="1"/>
    <s v="Myös luonnollisille henkilöille"/>
    <m/>
    <m/>
    <x v="1"/>
    <x v="2"/>
    <x v="5"/>
    <s v=""/>
  </r>
  <r>
    <s v="Palvelut"/>
    <s v="Palvelulupaus_2021_Verohallinto.xlsx"/>
    <x v="6"/>
    <x v="1252"/>
    <s v="Jos avoimen yhtiön, kommandiittiyhtiön, osakeyhtiön tai osuuskunnan omistuksesta tai osuuksista yli puolet vaihtuu, edellisten vuosien tappioita ei voi enää vähentää. Osakeyhtiö tai osuuskunta ei voi myöskään käyttää edellisten vuosien yhtiöveron hyvityksiä. Vähentämiseen voi kuitenkin hakea poikkeuslupaa. Hakemuksen voi tehdä se yhtiö tai osuuskunta, jonka tappioista tai yhtiöveron hyvityksistä on kysymys. Poikkeuslupaa voi hakea OmaVerossa."/>
    <s v="Tappioiden käyttämistä koskeva poikkeuslupahakemus"/>
    <x v="0"/>
    <x v="1"/>
    <x v="1"/>
    <s v="Vain elinkeinotoimintaa harjoittaville"/>
    <m/>
    <m/>
    <x v="0"/>
    <x v="1"/>
    <x v="0"/>
    <s v=""/>
  </r>
  <r>
    <s v="Palvelut"/>
    <s v="Traficom_Digipalvelulupaus_2021.XLSX"/>
    <x v="0"/>
    <x v="1253"/>
    <s v="Voit tarkastaa omat tai julkiset liikennelupatiedot."/>
    <s v="Tarkista liikennelupatiedot"/>
    <x v="3"/>
    <x v="5"/>
    <x v="1"/>
    <s v="Myös luonnollisille henkilöille"/>
    <m/>
    <m/>
    <x v="0"/>
    <x v="0"/>
    <x v="0"/>
    <s v=""/>
  </r>
  <r>
    <s v="Palvelut"/>
    <s v="Plupaus_THL_2021.xlsx"/>
    <x v="25"/>
    <x v="1254"/>
    <s v="Infektiotautien torjuntayksikössä toimivaa tartuntatautilääkäriä voi konsultoida puhelimitse liittyen infektiotauteihin. Palvelu on tarkoitettu terveydenhuollon ammattilaisille. THL ylläpitää laajaa sote -toimijoita tukevaa verkkosivustoa ja koulutustoimintaa. Sote-kentän toimijoilla tulee kuitenkin jatkossakin olla mahdollisuus myös puhelinkonsultaatioon."/>
    <s v="Tartuntatautilääkärin konsultaatio"/>
    <x v="5"/>
    <x v="2"/>
    <x v="1"/>
    <s v="Myös luonnollisille henkilöille"/>
    <s v="Palvelu on puhelinkonsultaatiota, joka toiminnallisesti tarkoituksenmukaista. On tarpeen kokeilla eri mahdollisuuksia sähköiseen asiointiin."/>
    <m/>
    <x v="0"/>
    <x v="9"/>
    <x v="0"/>
    <s v=""/>
  </r>
  <r>
    <s v="Palvelut"/>
    <s v="Kopio_Plupaus_2021_Tasa-arvovaltuutettu (002).xlsx"/>
    <x v="70"/>
    <x v="1255"/>
    <s v="Tarkoitus on käyttää digitalisointia ja automatisointia työpaikkojen tasa-arvosuunnitelmien valvonnan apuna. Työkalun avulla ei ole tarkoitus tehdä tasa-arvosuunnitelmaa, vaan tarkoitus on antaa digitalisoidusti  palautetta jo tehdystä työpaikan tasa-arvosuunnitelmasta."/>
    <s v="Tasa-arvosuunnittelutyökalu"/>
    <x v="5"/>
    <x v="2"/>
    <x v="0"/>
    <s v="Vain elinkeinotoimintaa harjoittaville"/>
    <s v="Resurssien (henkilö- ja taloudelliset resurssit) puute; mahdolliset teknisen kehittämisen haasteet"/>
    <m/>
    <x v="0"/>
    <x v="19"/>
    <x v="0"/>
    <s v=""/>
  </r>
  <r>
    <s v="Palvelut"/>
    <s v="Plupaus_Poliisihallitus_2021.xlsx"/>
    <x v="5"/>
    <x v="1256"/>
    <m/>
    <s v="Tavara-arpajaiset: Arvonnan tuloksen ilmoittamisesta poikkeamiseen annettava lupa (erillinen päätös)"/>
    <x v="1"/>
    <x v="2"/>
    <x v="1"/>
    <s v="Vain elinkeinotoimintaa harjoittaville"/>
    <s v="Sähköisen asioinnin kehityskustannukset tulee jyvittää kyseisen palvelun palveluhintoihin. Tästä syystä pienivolyymisten palveluiden digitalisointi on taloudellisesti mahdotonta ilman erillisrahoitusta."/>
    <m/>
    <x v="0"/>
    <x v="5"/>
    <x v="0"/>
    <s v=""/>
  </r>
  <r>
    <s v="Palvelut"/>
    <s v="Plupaus_Poliisihallitus_2021.xlsx"/>
    <x v="5"/>
    <x v="1257"/>
    <m/>
    <s v="Tavara-arpajaiset: Tavara-arpajaislupa"/>
    <x v="0"/>
    <x v="2"/>
    <x v="1"/>
    <s v="Vain elinkeinotoimintaa harjoittaville"/>
    <s v="Sähköisen asioinnin kehityskustannukset tulee jyvittää kyseisen palvelun palveluhintoihin. Tästä syystä pienivolyymisten palveluiden digitalisointi on taloudellisesti mahdotonta ilman erillisrahoitusta."/>
    <m/>
    <x v="0"/>
    <x v="5"/>
    <x v="0"/>
    <s v=""/>
  </r>
  <r>
    <s v="Palvelut"/>
    <s v="Plupaus_Poliisihallitus_2021.xlsx"/>
    <x v="5"/>
    <x v="1258"/>
    <m/>
    <s v="Tavara-arpajaiset: Tavara-arpajaisluvan muutos"/>
    <x v="0"/>
    <x v="2"/>
    <x v="1"/>
    <s v="Vain elinkeinotoimintaa harjoittaville"/>
    <s v="Sähköisen asioinnin kehityskustannukset tulee jyvittää kyseisen palvelun palveluhintoihin. Tästä syystä pienivolyymisten palveluiden digitalisointi on taloudellisesti mahdotonta ilman erillisrahoitusta."/>
    <m/>
    <x v="0"/>
    <x v="5"/>
    <x v="0"/>
    <s v=""/>
  </r>
  <r>
    <s v="Palvelut"/>
    <s v="Traficom_Digipalvelulupaus_2021.XLSX"/>
    <x v="0"/>
    <x v="1259"/>
    <s v="Palvelussa haetaan tavaraliikennelupaa, joka oikeuttaa ammattimaiseen tavaran kuljettamiseen kokonaismassaltaan yli 3,5 t ajoneuvolla ja ajoneuvoyhdistelmällä. Lisäksi luvanhaltijat voivat palvelussa ilmoittaa lupaan liittyvistä muutoksista."/>
    <s v="Tavaraliikenneluvan hakeminen sekä lupaan liittyvistä muutoksista ilmoittaminen"/>
    <x v="0"/>
    <x v="2"/>
    <x v="0"/>
    <s v="Myös luonnollisille henkilöille"/>
    <s v="Yleinen taloudellinen tilanne"/>
    <m/>
    <x v="0"/>
    <x v="0"/>
    <x v="0"/>
    <s v=""/>
  </r>
  <r>
    <s v="Palvelut"/>
    <s v="Plupaus_2021_Patentti- ja rekisterihal.xlsx"/>
    <x v="37"/>
    <x v="1260"/>
    <s v="Tavaramerkin muutokset sähköisesti"/>
    <s v="Tavaramerkin muutokset"/>
    <x v="0"/>
    <x v="5"/>
    <x v="1"/>
    <s v="Myös luonnollisille henkilöille"/>
    <s v="Päätöksiä ei toimiteta vielä sähköisesti, tavoiteaikataulu 12/2022"/>
    <m/>
    <x v="0"/>
    <x v="8"/>
    <x v="0"/>
    <s v=""/>
  </r>
  <r>
    <s v="Palvelut"/>
    <s v="Plupaus_2021_Patentti- ja rekisterihal.xlsx"/>
    <x v="37"/>
    <x v="1261"/>
    <s v="Tavaramerkin uudistaminen sähköisesti"/>
    <s v="Tavaramerkin uudistus"/>
    <x v="0"/>
    <x v="5"/>
    <x v="1"/>
    <s v="Myös luonnollisille henkilöille"/>
    <s v="Päätöksiä ei toimiteta vielä sähköisesti, tavoiteaikataulu 12/2021"/>
    <m/>
    <x v="0"/>
    <x v="8"/>
    <x v="0"/>
    <s v=""/>
  </r>
  <r>
    <s v="Palvelut"/>
    <s v="Plupaus_2021_Tulli.xlsx"/>
    <x v="1"/>
    <x v="1262"/>
    <s v="Tullausarvo voidaan joissakin tilanteissa määritellä yksinkertaistetulla tavalla."/>
    <s v="Tavaroiden tullausarvon yksinkertaistuslupa"/>
    <x v="0"/>
    <x v="2"/>
    <x v="5"/>
    <s v="Vain elinkeinotoimintaa harjoittaville"/>
    <m/>
    <m/>
    <x v="0"/>
    <x v="1"/>
    <x v="0"/>
    <s v=""/>
  </r>
  <r>
    <s v="Palvelut"/>
    <s v="Plupaus_2021_Tulli.xlsx"/>
    <x v="1"/>
    <x v="1263"/>
    <s v="Esittämällä Tullille ATA-carnet -asiakirjan yritys voi kuljettaa muita kuin kaupallisia tavaroita väliaikaisesti ilman tulli-ilmoitusta."/>
    <s v="Tavaroiden väliaikainen vienti ATA-carnet -tulliasiakirjalla"/>
    <x v="0"/>
    <x v="3"/>
    <x v="0"/>
    <s v="Vain elinkeinotoimintaa harjoittaville"/>
    <s v="Kauppakamarin myöntämä kansainvälinen asiakirja, josta ei ole tiedossa digitalisoimissuunnitelmia"/>
    <m/>
    <x v="0"/>
    <x v="1"/>
    <x v="0"/>
    <s v=""/>
  </r>
  <r>
    <s v="Palvelut"/>
    <s v="Plupaus_THL_2021.xlsx"/>
    <x v="25"/>
    <x v="1264"/>
    <s v="Tukee kliinisen mikrobiologian laboratorioita M.tuberculosis TB-diagnostiikassa ja nontuberkuloottisen mykobakteerien (NTM) diagnostiikassa maksupalveluna."/>
    <s v="TB-Diagnostiikka"/>
    <x v="4"/>
    <x v="0"/>
    <x v="5"/>
    <m/>
    <s v="Toiminnalliset syyt. Asiointipalvelua ei voida kokonaisuudessaan digitalisoida fyysisistä näytteistä johtuen"/>
    <m/>
    <x v="0"/>
    <x v="9"/>
    <x v="0"/>
    <s v=""/>
  </r>
  <r>
    <s v="Palvelut"/>
    <s v="Traficom_Digipalvelulupaus_2021.XLSX"/>
    <x v="0"/>
    <x v="1265"/>
    <s v="Teletoiminnan harjoittajan on ennen toiminnan aloittamista tehtävä sähköinen teletoimintailmoitus. Asiointipalvelun osalta ei ole kehittämistarvetta."/>
    <s v="Teletoimintailmoitus"/>
    <x v="1"/>
    <x v="2"/>
    <x v="1"/>
    <s v="Vain elinkeinotoimintaa harjoittaville"/>
    <m/>
    <m/>
    <x v="0"/>
    <x v="0"/>
    <x v="0"/>
    <s v=""/>
  </r>
  <r>
    <s v="Palvelut"/>
    <s v="Traficom_Digipalvelulupaus_2021.XLSX"/>
    <x v="0"/>
    <x v="1266"/>
    <s v="Teleyrityksen ilmoitus häiriönhallinnan yhteystiedoista. Asiointipalvelun osalta ei ole kehittämistarvetta."/>
    <s v="Teleyrityksen ilmoitus häiriönhallinnan yhteystiedoista"/>
    <x v="1"/>
    <x v="2"/>
    <x v="1"/>
    <s v="Vain elinkeinotoimintaa harjoittaville"/>
    <m/>
    <m/>
    <x v="0"/>
    <x v="0"/>
    <x v="0"/>
    <s v=""/>
  </r>
  <r>
    <s v="Palvelut"/>
    <s v="Traficom_Digipalvelulupaus_2021.XLSX"/>
    <x v="0"/>
    <x v="1267"/>
    <s v="Teleyrityksen ilmoitus tietoturvahäiriöstä. Asiointipalvelun osalta ei ole kehittämistarvetta."/>
    <s v="Teleyrityksen ilmoitus tietoturvahäiriöstä"/>
    <x v="1"/>
    <x v="2"/>
    <x v="1"/>
    <s v="Vain elinkeinotoimintaa harjoittaville"/>
    <m/>
    <m/>
    <x v="0"/>
    <x v="0"/>
    <x v="0"/>
    <s v=""/>
  </r>
  <r>
    <s v="Palvelut"/>
    <s v="PLupaus_Valvira_2021.xlsx"/>
    <x v="11"/>
    <x v="1268"/>
    <s v="Valviralta voi hakea lupaa teollisuus- ja keittiöalkoholin käyttöön."/>
    <s v="Teollisuus- ja keittiöalkoholin käyttölupa"/>
    <x v="0"/>
    <x v="0"/>
    <x v="4"/>
    <s v="Vain elinkeinotoimintaa harjoittaville"/>
    <m/>
    <m/>
    <x v="0"/>
    <x v="9"/>
    <x v="0"/>
    <s v=""/>
  </r>
  <r>
    <s v="Palvelut"/>
    <s v="Vihdin kunnan YritysDigi VM palvelulupaus 2021.xlsx"/>
    <x v="60"/>
    <x v="1250"/>
    <s v="Yrityksille, järjestöille ja luonnollisille henkilöille suunnattujen tapahtumien ilmoitusalusta"/>
    <s v="Tapahtumakalenteri"/>
    <x v="4"/>
    <x v="5"/>
    <x v="1"/>
    <s v="Myös luonnollisille henkilöille"/>
    <m/>
    <m/>
    <x v="1"/>
    <x v="3"/>
    <x v="5"/>
    <s v=""/>
  </r>
  <r>
    <s v="Palvelut"/>
    <s v="Plupaus_Euran kunta_2020.10.08.xlsx"/>
    <x v="65"/>
    <x v="1269"/>
    <s v="Tapahtumiin ilmoittautuminen sähköpostilla"/>
    <s v="Tapahtumien 3D huoneet/eteiset"/>
    <x v="4"/>
    <x v="2"/>
    <x v="1"/>
    <m/>
    <m/>
    <m/>
    <x v="1"/>
    <x v="16"/>
    <x v="4"/>
    <s v=""/>
  </r>
  <r>
    <s v="Palvelut"/>
    <s v="Plupaus_THL_2021.xlsx"/>
    <x v="25"/>
    <x v="1270"/>
    <s v="Terveyden edistämisen määräraha on harkinnanvarainen, vuosittain haettavaksi julkaistava rahallinen tuki"/>
    <s v="Terveyden edistämisen määrärahan hakeminen"/>
    <x v="6"/>
    <x v="5"/>
    <x v="1"/>
    <m/>
    <s v="Odottaa VM:llä käynnissä olevaa valtionavustusten digitalisaatiohanketta."/>
    <m/>
    <x v="0"/>
    <x v="9"/>
    <x v="0"/>
    <s v=""/>
  </r>
  <r>
    <s v="Palvelut"/>
    <s v="Plupaus_THL_2021.xlsx"/>
    <x v="25"/>
    <x v="1271"/>
    <s v="Terveydenhoidollista testausta tehdään potilaan taudinmäärityksen, hoidon seurannan tai esimerkiksi yliannostapausten yhteydessä. Terveyden- ja sosiaalihuollon alkoholi-, huumausaine- ja lääkeainemäärityksiä tehdään terveyden- tai sosiaalihuollon toimintayksiköiden pyynnöstä. Asiakas ottaa yhteyden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Terveydenhoidollinen päihdetestaus"/>
    <x v="4"/>
    <x v="5"/>
    <x v="1"/>
    <m/>
    <m/>
    <m/>
    <x v="0"/>
    <x v="9"/>
    <x v="0"/>
    <s v=""/>
  </r>
  <r>
    <s v="Palvelut"/>
    <s v="Plupaus_Säteilyturvakeskus_2021_xlsx.XLSX"/>
    <x v="23"/>
    <x v="1272"/>
    <s v="Ilmoitukset tehdään kunnalle ja kunta valvoo myös toimintaa. STUK tekee tarpeen mukaan selvityspyyntöjä, tarkempia tarkastuksia."/>
    <s v="Terveydensuojelulain Ilmoituksenvarainen toiminta ja valvonta (solarium, kauneushoitola)"/>
    <x v="1"/>
    <x v="3"/>
    <x v="0"/>
    <s v="Vain elinkeinotoimintaa harjoittaville"/>
    <s v="Valtio, aluehallinto, kunta -rajapinta tuo prosessiin useita epäjatkuvuuskohtia asiakkaan kannalta"/>
    <s v="Terveydensuojelulaki (763/1994)"/>
    <x v="0"/>
    <x v="9"/>
    <x v="0"/>
    <s v="Sosiaali- ja terveysministeriö"/>
  </r>
  <r>
    <s v="Palvelut"/>
    <s v="Plupaus_Tampereen_kaupunki_2020.xlsx"/>
    <x v="50"/>
    <x v="1273"/>
    <s v="Tavoitteena kehittää n.s 3D-virtuaalinen eteinen, huone, alue, jonne voidaan ohjata isompiin tapahtumiin/messuihin osallistuvat ennen tapahtuman alkua ja jonka kautta pääsee ohjautumaan erilaisiin virtuaalihuoneisiin yms. pilottiversio: https://mobility4recovery.fi/MNGSiDN/tampere/"/>
    <s v="Tapahtumien 3D huoneet/eteiset"/>
    <x v="4"/>
    <x v="3"/>
    <x v="8"/>
    <s v="Myös luonnollisille henkilöille"/>
    <m/>
    <m/>
    <x v="1"/>
    <x v="17"/>
    <x v="1"/>
    <s v=""/>
  </r>
  <r>
    <s v="Palvelut"/>
    <s v="Plupaus_2021_Ranuan kunta_V2.xlsx"/>
    <x v="49"/>
    <x v="1274"/>
    <s v="Vapaiden teollisuustonttien tiedot ja kartta. Yritys varaa tontin omaa tuotantoa varten."/>
    <s v="Teollisuustontin varaus"/>
    <x v="4"/>
    <x v="0"/>
    <x v="9"/>
    <s v="Vain elinkeinotoimintaa harjoittaville"/>
    <m/>
    <m/>
    <x v="1"/>
    <x v="13"/>
    <x v="3"/>
    <s v=""/>
  </r>
  <r>
    <s v="Palvelut"/>
    <s v="PLupaus_Helsinginkaupunki_2021.xlsx"/>
    <x v="3"/>
    <x v="1275"/>
    <m/>
    <s v="Tilaustyö (esim. rajan näyttö)"/>
    <x v="4"/>
    <x v="3"/>
    <x v="1"/>
    <m/>
    <m/>
    <s v="Maankäyttö- ja rakennuslaki (132/1999)"/>
    <x v="1"/>
    <x v="3"/>
    <x v="1"/>
    <s v="Ympäristöministeriö"/>
  </r>
  <r>
    <s v="Palvelut"/>
    <s v="Plupaus_2021_Jyväskylän kaupunki_2021.xlsx"/>
    <x v="2"/>
    <x v="1276"/>
    <s v="Sivistystoimi tuottaa tällä hetkellä liikuntapalvelujen kautta erityisesti liikuntatilojen varauspalvelun"/>
    <s v="Tilavaraukset"/>
    <x v="4"/>
    <x v="5"/>
    <x v="1"/>
    <s v="Myös luonnollisille henkilöille"/>
    <m/>
    <m/>
    <x v="1"/>
    <x v="2"/>
    <x v="1"/>
    <s v=""/>
  </r>
  <r>
    <s v="Palvelut"/>
    <s v="PLupaus_Helsinginkaupunki_2021.xlsx"/>
    <x v="3"/>
    <x v="1277"/>
    <s v="Teurastamon alueella on erilaisia toimitiloja, joita vuokrataan sekä avoimien hakujen että tarjouskilpailujen kautta."/>
    <s v="Tilavuokraus"/>
    <x v="4"/>
    <x v="2"/>
    <x v="1"/>
    <m/>
    <m/>
    <m/>
    <x v="1"/>
    <x v="3"/>
    <x v="1"/>
    <s v=""/>
  </r>
  <r>
    <s v="Palvelut"/>
    <s v="PLupaus_Helsinginkaupunki_2021.xlsx"/>
    <x v="3"/>
    <x v="1278"/>
    <s v="Yrittäjät voivat vuokrata kaupungin toreilta vakituisen tai kausimyyntipaikan. Kausimyyntiluvalla voi myydä torilla joka päivä (ma-la) tai vain yhden päivän. Kausimyyntipaikkoja voi hakea milloin vain. Vakituiset myyntipaikat vuokrataan hakemusten perusteella vuosittain helmikuun lopussa."/>
    <s v="Tilavuokraus"/>
    <x v="4"/>
    <x v="2"/>
    <x v="1"/>
    <m/>
    <m/>
    <m/>
    <x v="1"/>
    <x v="3"/>
    <x v="1"/>
    <s v=""/>
  </r>
  <r>
    <s v="Palvelut"/>
    <s v="PLupaus_Helsinginkaupunki_2021.xlsx"/>
    <x v="3"/>
    <x v="723"/>
    <s v="Yrittäjät voivat vuokrata myyntipaikkoja kauppahalleista."/>
    <s v="Tilavuokraus"/>
    <x v="4"/>
    <x v="3"/>
    <x v="1"/>
    <m/>
    <m/>
    <m/>
    <x v="1"/>
    <x v="3"/>
    <x v="1"/>
    <s v=""/>
  </r>
  <r>
    <s v="Palvelut"/>
    <s v="PLupaus_Helsinginkaupunki_2021.xlsx"/>
    <x v="3"/>
    <x v="1279"/>
    <s v="Juhlapäivien ja kaupunkitapahtumien aikaan Helsingin keskustasta voi vuokrata tavaroiden ja elintarvikkeiden myyntipaikkoja lyhyeksi aikaa."/>
    <s v="Tilavuokraus"/>
    <x v="4"/>
    <x v="2"/>
    <x v="1"/>
    <m/>
    <m/>
    <m/>
    <x v="1"/>
    <x v="3"/>
    <x v="1"/>
    <s v=""/>
  </r>
  <r>
    <s v="Palvelut"/>
    <s v="Plupaus_THL_2021.xlsx"/>
    <x v="25"/>
    <x v="1280"/>
    <s v="Koodistopalvelun tehtävänä on varmistaa sosiaali- ja terveydenhuollossa käytettävien tietorakenteiden laatu sekä huolehtia niiden ylläpidosta. Terveydenhuollon tietorakenteet ja sosiaalihuollon luokitukset ovat haettavissa koodistopalvelimelta ja sosiaalihuollon asiakasasiakirjarakenteet SOSMETA:sta maksutta. Tietorakenteita käyttävät ensisijaisesti Suomessa toimivat järjestelmätoimittajat. Asiointi ei edellytä henkilötietojen tai salassapidettävien tietojen käyttöä, vaan asiointipalvelu on avoimen rajapinnan kautta toteutuvaa. Asiakkaalle neuvontaa sähköpostitse."/>
    <s v="THL Koodistopalvelu"/>
    <x v="3"/>
    <x v="5"/>
    <x v="1"/>
    <m/>
    <s v="Tarvitaan tiivis yhteistyö Kelan Kanta-palveluiden kanssa, jotta tuotanto turvataan myös muutostilanteissa. Kanta-palvelut edellyttää 24/7 toimivaa Koodistopalvelinta sekä SOSMETAa."/>
    <m/>
    <x v="0"/>
    <x v="9"/>
    <x v="0"/>
    <s v=""/>
  </r>
  <r>
    <s v="Palvelut"/>
    <s v="Traficom_Digipalvelulupaus_2021.XLSX"/>
    <x v="0"/>
    <x v="1281"/>
    <s v="Navigoinnin turvallisuuden kannalta tärkeiden tietojen jakelu merenkulkijoille ja veneilijöille."/>
    <s v="Tiedonantoja merenkulkijoille"/>
    <x v="3"/>
    <x v="0"/>
    <x v="0"/>
    <s v="Myös luonnollisille henkilöille"/>
    <s v="Yleinen taloudellinen tilanne"/>
    <m/>
    <x v="0"/>
    <x v="0"/>
    <x v="0"/>
    <s v=""/>
  </r>
  <r>
    <s v="Palvelut"/>
    <s v="Traficom_Digipalvelulupaus_2021.XLSX"/>
    <x v="0"/>
    <x v="1282"/>
    <s v="Tiedonkeruujärjestelmän kautta kerätään viestintäpalveluja tarjoavilta toimijoilta tietoja."/>
    <s v="Tiedonkeruujärjestelmä"/>
    <x v="3"/>
    <x v="5"/>
    <x v="1"/>
    <s v="Vain elinkeinotoimintaa harjoittaville"/>
    <m/>
    <m/>
    <x v="0"/>
    <x v="0"/>
    <x v="0"/>
    <s v=""/>
  </r>
  <r>
    <s v="Palvelut"/>
    <s v="Plupaus_THL_2021.xlsx"/>
    <x v="25"/>
    <x v="1283"/>
    <s v="Lomake-, tiedosto- ja API-muotoinen tietojen toimitus THL:lle yrityksistä ja yhteisöistä sekä väestökyselyihin ja -tutkimuksiin osallistujille. Palvelunkäyttö perustuu pääsääntöisesti joko THL lain mukaisiin hallintopäätöksiin tiedonannosta tai tutkimussuunnitelmien nojalla laadittuihin otoksiin"/>
    <s v="Tiedonkeruupalvelu/lomakepalvelu"/>
    <x v="3"/>
    <x v="5"/>
    <x v="1"/>
    <s v="Myös luonnollisille henkilöille"/>
    <m/>
    <m/>
    <x v="0"/>
    <x v="9"/>
    <x v="0"/>
    <s v=""/>
  </r>
  <r>
    <s v="Palvelut"/>
    <s v="PLupaus_Helsinginkaupunki_2021.xlsx"/>
    <x v="3"/>
    <x v="1284"/>
    <s v="Voit vuokrata myyntipöydän Hietalahden kirpputorilta. Tori on toiminnassa ympäri vuoden."/>
    <s v="Tilavuokraus"/>
    <x v="4"/>
    <x v="5"/>
    <x v="1"/>
    <s v="Myös luonnollisille henkilöille"/>
    <m/>
    <m/>
    <x v="1"/>
    <x v="3"/>
    <x v="1"/>
    <s v=""/>
  </r>
  <r>
    <s v="Palvelut"/>
    <s v="Plupaus_Kuopio_2021.xlsx"/>
    <x v="12"/>
    <x v="1285"/>
    <s v="Kuopion Tilakeskus palvelee toimitiloihin liittyvissä asioissa."/>
    <s v="Tilavuokraus"/>
    <x v="4"/>
    <x v="3"/>
    <x v="5"/>
    <s v="Myös luonnollisille henkilöille"/>
    <m/>
    <m/>
    <x v="1"/>
    <x v="10"/>
    <x v="1"/>
    <s v=""/>
  </r>
  <r>
    <s v="Palvelut"/>
    <s v="ASHA-#407866-v1-Plupaus_2021_Maanmittauslaitos_xlsx.XLSX"/>
    <x v="24"/>
    <x v="1286"/>
    <s v="Maanmittauslaitokseen ilmoitetaan tiekunnan päätös, joka koskee tiekunnan sääntöjen vahvistamista tai kumoamista, tiekunnan perustamista, yhdistämistä, liittämistä, jakamista tai lakkauttamista sekä yhteystietoja."/>
    <s v="Tiekunnan päätöksen tai yhteisen alueen tietojen ilmoittaminen KTJ:ään"/>
    <x v="1"/>
    <x v="2"/>
    <x v="0"/>
    <s v="Vain elinkeinotoimintaa harjoittaville"/>
    <m/>
    <m/>
    <x v="0"/>
    <x v="18"/>
    <x v="0"/>
    <s v=""/>
  </r>
  <r>
    <s v="Palvelut"/>
    <s v="Plupaus_TILASTOKESKUS_2021.xlsx"/>
    <x v="69"/>
    <x v="1287"/>
    <s v="Löydät tietoa Tilastokeskuksen yritys- ja yhteisötiedonkeruihin osallistumisesta."/>
    <s v="Tietojen antaminen tilastointia varten (yritykset ja yhteisöt)"/>
    <x v="4"/>
    <x v="6"/>
    <x v="0"/>
    <s v="Myös luonnollisille henkilöille"/>
    <s v="Suomi.fi-palvelun viestit-palvelujen voimakas kehittäminen on ehto sille, että koko palvelu voidaan tuottaa digitaalisesti. Tällä hetkellä tiedonkeruuta koskeva saatekirje lähetetään yrityksille useimmissa tapauksissa postin välityksellä."/>
    <m/>
    <x v="0"/>
    <x v="1"/>
    <x v="0"/>
    <s v=""/>
  </r>
  <r>
    <s v="Palvelut"/>
    <s v="Plupaus_THL_2021.xlsx"/>
    <x v="25"/>
    <x v="1288"/>
    <s v="Sosiaali- ja terveysalan tietolupaviranomainen Findata voi myöntää tietoluvan salassapidettävien sosiaali- ja terveydenhuollon rekisteri- ja asiakirja-aineistojen tutkimuskäyttöön. Lisäksi tietyissä poikkeustapauksissa lupaa voidaan hakea THL:ltä suoraan. THL myös myöntää luvan oikeuslääketieteellisten aineistojen tutkimuskäyttöön. Palvelun kohderyhmänä ovat tieteellistä tutkimusta tekevät organisaatiot, joilla on edellytykset salassapidettävän tiedon turvalliseen käsittelyyn."/>
    <s v="Tietolupahakemus salassa pidettävän tiedon tutkimuskäytölle"/>
    <x v="0"/>
    <x v="6"/>
    <x v="2"/>
    <m/>
    <m/>
    <m/>
    <x v="0"/>
    <x v="9"/>
    <x v="0"/>
    <s v=""/>
  </r>
  <r>
    <s v="Palvelut"/>
    <s v="Plupaus_Kuopio_2021.xlsx"/>
    <x v="12"/>
    <x v="1289"/>
    <s v="Kaupungintalon juhlasalin vuokraaminen"/>
    <s v="Tilavuokraus"/>
    <x v="4"/>
    <x v="3"/>
    <x v="5"/>
    <s v="Myös luonnollisille henkilöille"/>
    <m/>
    <m/>
    <x v="1"/>
    <x v="10"/>
    <x v="1"/>
    <s v=""/>
  </r>
  <r>
    <s v="Palvelut"/>
    <s v="PLupaus_Porvoonkaupunki_2021.xlsx"/>
    <x v="7"/>
    <x v="1290"/>
    <s v="Tilojen vuokraaminen"/>
    <s v="Tilavuokraus"/>
    <x v="4"/>
    <x v="3"/>
    <x v="0"/>
    <s v="Myös luonnollisille henkilöille"/>
    <s v="Resurssivaje"/>
    <m/>
    <x v="1"/>
    <x v="3"/>
    <x v="2"/>
    <s v=""/>
  </r>
  <r>
    <s v="Palvelut"/>
    <s v="Plupaus_2021_Ranuan kunta_V2.xlsx"/>
    <x v="49"/>
    <x v="1291"/>
    <s v="Positiivinen näkyminen julkisuudessa digikanavia hyödyntäen"/>
    <s v="Toimintaympäristön yleinen markkinointi"/>
    <x v="4"/>
    <x v="1"/>
    <x v="1"/>
    <s v="Myös luonnollisille henkilöille"/>
    <m/>
    <m/>
    <x v="1"/>
    <x v="13"/>
    <x v="3"/>
    <s v=""/>
  </r>
  <r>
    <s v="Palvelut"/>
    <s v="Plupaus_Säteilyturvakeskus_2021_xlsx.XLSX"/>
    <x v="23"/>
    <x v="1292"/>
    <s v="Mahdollisuus tehdä tietopyyntö suomi.fi-viestien kautta"/>
    <s v="Tietopyyntö"/>
    <x v="4"/>
    <x v="5"/>
    <x v="1"/>
    <s v="Myös luonnollisille henkilöille"/>
    <m/>
    <m/>
    <x v="0"/>
    <x v="9"/>
    <x v="0"/>
    <s v=""/>
  </r>
  <r>
    <s v="Palvelut"/>
    <s v="Traficom_Digipalvelulupaus_2021.XLSX"/>
    <x v="0"/>
    <x v="1293"/>
    <s v="Tässä palvelussa voi pyytää tietoja ilmailun poikkeamatapahtumista eurooppalaisesta keskusrekisteristä"/>
    <s v="Tietopyyntö eurooppalaisesta keskusrekisteristä"/>
    <x v="3"/>
    <x v="0"/>
    <x v="0"/>
    <s v="Myös luonnollisille henkilöille"/>
    <s v="Yleinen taloudellinen tilanne"/>
    <m/>
    <x v="0"/>
    <x v="0"/>
    <x v="0"/>
    <s v=""/>
  </r>
  <r>
    <s v="Palvelut"/>
    <s v="Palvelulupaus2021_PV.XLSX"/>
    <x v="41"/>
    <x v="1294"/>
    <s v="Tunnistautumista edellyttävä luottamuksellisen tiedon välityskanava"/>
    <s v="Tietoturvallinen viestintä- kanava"/>
    <x v="4"/>
    <x v="2"/>
    <x v="11"/>
    <s v="Myös luonnollisille henkilöille"/>
    <s v="Edellytetyn saantitodisuksellisen paperijakelun puuttuminen suomi.fi viestit -palvelun valikoimasta"/>
    <m/>
    <x v="0"/>
    <x v="23"/>
    <x v="0"/>
    <s v=""/>
  </r>
  <r>
    <s v="Palvelut"/>
    <s v="Plupaus_2021_Tulli.xlsx"/>
    <x v="1"/>
    <x v="1295"/>
    <s v="Yritys voi siirtää tietyn käyttötarkoituksen menettelyssä olevien tavaroiden oikeuksia ja velvollisuuksia."/>
    <s v="Tietty käyttötarkoitus - tavaroita koskevien oikeuksien ja velvollisuuksien siirron lupa"/>
    <x v="0"/>
    <x v="2"/>
    <x v="2"/>
    <s v="Vain elinkeinotoimintaa harjoittaville"/>
    <m/>
    <m/>
    <x v="0"/>
    <x v="1"/>
    <x v="0"/>
    <s v=""/>
  </r>
  <r>
    <s v="Palvelut"/>
    <s v="Plupaus_Kankaanpään kaupunki_2020.xlsx"/>
    <x v="34"/>
    <x v="1296"/>
    <s v="Mahdollisuus yrityksille ja yksityisille tarjota ja hakea vapaana olevia, myytäviä tai vuokrattavia paikkakunnan yritystoimitiloja (tuotantotilat, toimisto- ja liiketilat, varastotilat) kaupungin www-sivujen yhteydessä."/>
    <s v="Toimitilahakemisto"/>
    <x v="4"/>
    <x v="2"/>
    <x v="0"/>
    <s v="Myös luonnollisille henkilöille"/>
    <s v="Palveluun rekisteröityminen ja ilmoituksen jättäminen tapahtuu sähköisesti. Ei kuitenkaan vahvaa tunnistautumista, joka kyllä ehkä voisi olla järkevää ottaa käyttöön. Palvelu ei sisällä sensitiivistä tietoa, joten erityisen tietoturvalliselle tiedonvaihdolle asiakkaan ja kaupungin välillä jatkovaiheissa ei ole vaadetta. Toki voi niinkin toimia."/>
    <m/>
    <x v="1"/>
    <x v="16"/>
    <x v="4"/>
    <s v=""/>
  </r>
  <r>
    <s v="Palvelut"/>
    <s v="Plupaus_2021_Ylöjärven kaupunki.xlsx"/>
    <x v="22"/>
    <x v="1297"/>
    <s v="Toimitilapörssi kaupungin internetsivuilla"/>
    <s v="Toimitilahakemisto"/>
    <x v="4"/>
    <x v="2"/>
    <x v="0"/>
    <s v="Myös luonnollisille henkilöille"/>
    <m/>
    <m/>
    <x v="1"/>
    <x v="17"/>
    <x v="5"/>
    <s v=""/>
  </r>
  <r>
    <s v="Palvelut"/>
    <s v="Traficom_Digipalvelulupaus_2021.XLSX"/>
    <x v="0"/>
    <x v="1298"/>
    <s v="Traficom voi perustaa tilapäisiä ilmailun vaara-alueita tai rajoittaa ilmailun tietyllä alueella määräajaksi sekä myöntää ilmatilan käytön etuoikeuksia."/>
    <s v="Tilapäinen ilmatilavaraus ja sen hakeminen"/>
    <x v="0"/>
    <x v="2"/>
    <x v="0"/>
    <s v="Myös luonnollisille henkilöille"/>
    <s v="Yleinen taloudellinen tilanne"/>
    <m/>
    <x v="0"/>
    <x v="0"/>
    <x v="0"/>
    <s v=""/>
  </r>
  <r>
    <s v="Palvelut"/>
    <s v="PLupaus_Helsinginkaupunki_2021.xlsx"/>
    <x v="3"/>
    <x v="1299"/>
    <s v="Kaupunki vuokraa yrityksille ja yrittäjille liike-, toimisto- ja teollisuustontteja eri puolilta kaupunkia."/>
    <s v="Toimitilatontit"/>
    <x v="4"/>
    <x v="2"/>
    <x v="1"/>
    <m/>
    <m/>
    <m/>
    <x v="1"/>
    <x v="3"/>
    <x v="1"/>
    <s v=""/>
  </r>
  <r>
    <s v="Palvelut"/>
    <s v="Plupaus_TILASTOKESKUS_2021.xlsx"/>
    <x v="69"/>
    <x v="1300"/>
    <s v="Voit tilata asiantuntijoiden tuottamia tilastoselvityksiä eri aihealueilta tai saada käyttöösi tutkimusta varten laajoja yksikkötason aineistoja."/>
    <s v="Tilastointi- ja tutkimuspalvelut"/>
    <x v="3"/>
    <x v="6"/>
    <x v="2"/>
    <s v="Myös luonnollisille henkilöille"/>
    <s v="Edellyttää usein vuoropuhelua palvelun käyttäjän kanssa. Käyttölupahakemuksen digitaalista prosessia otetaan parhaillaan käyttöön."/>
    <m/>
    <x v="0"/>
    <x v="1"/>
    <x v="0"/>
    <s v=""/>
  </r>
  <r>
    <s v="Palvelut"/>
    <s v="Traficom_Digipalvelulupaus_2021.XLSX"/>
    <x v="0"/>
    <x v="1301"/>
    <s v="Tilausohjelmapalveluja tarjoavan Suomeen sijoittuneen palveluntarjoajan on ennen toiminnan aloittamista tehtävä sähköinen tilausohjelmapalveluilmoitus. Asiointipalvelun osalta ei ole kehittämistarvetta."/>
    <s v="Tilausohjelmapalveluilmoitus"/>
    <x v="1"/>
    <x v="2"/>
    <x v="1"/>
    <s v="Vain elinkeinotoimintaa harjoittaville"/>
    <m/>
    <m/>
    <x v="0"/>
    <x v="0"/>
    <x v="0"/>
    <s v=""/>
  </r>
  <r>
    <s v="Palvelut"/>
    <s v="palvelulupaus - elinkeinotoimintaa harjoittaville - VM - kysely.xlsx"/>
    <x v="30"/>
    <x v="1302"/>
    <s v="Tonttien osto/vuokraaminen"/>
    <s v="Toimitilatontit"/>
    <x v="4"/>
    <x v="5"/>
    <x v="1"/>
    <s v="Myös luonnollisille henkilöille"/>
    <m/>
    <m/>
    <x v="1"/>
    <x v="15"/>
    <x v="5"/>
    <s v=""/>
  </r>
  <r>
    <s v="Palvelut"/>
    <s v="PLupaus_Helsinginkaupunki_2021.xlsx"/>
    <x v="3"/>
    <x v="1009"/>
    <s v="Kaupunki tarjoaa monipuolisia liike- ja toimitiloja yrittäjän tarpeisiin."/>
    <s v="Toimitilojen vuokraus"/>
    <x v="4"/>
    <x v="2"/>
    <x v="1"/>
    <m/>
    <m/>
    <m/>
    <x v="1"/>
    <x v="3"/>
    <x v="1"/>
    <s v=""/>
  </r>
  <r>
    <s v="Palvelut"/>
    <s v="PLupaus_Helsinginkaupunki_2021.xlsx"/>
    <x v="3"/>
    <x v="1303"/>
    <s v="Elintarvikeyrittäjät voivat vuokrata erityyppisiä ja erikokoisia elintarviketuotanto- ja varastotiloja tukkutorin alueelta."/>
    <s v="Toimitilojen vuokraus"/>
    <x v="4"/>
    <x v="2"/>
    <x v="1"/>
    <m/>
    <m/>
    <m/>
    <x v="1"/>
    <x v="3"/>
    <x v="1"/>
    <s v=""/>
  </r>
  <r>
    <s v="Palvelut"/>
    <s v="Plupaus_Kuopio_2021.xlsx"/>
    <x v="12"/>
    <x v="1304"/>
    <s v="Ennen rakennustöiden aloittamista rakennuksen sijainti ja korkeusasema osoitetaan tontilla Kuopion kaupungin toimesta."/>
    <s v="Tontin korkeuden näyttö ja rakennuksen sijainnin merkitseminen ja katselmoiminen"/>
    <x v="4"/>
    <x v="2"/>
    <x v="5"/>
    <s v="Myös luonnollisille henkilöille"/>
    <m/>
    <s v="Maankäyttö- ja rakennuslaki (132/1999)"/>
    <x v="1"/>
    <x v="10"/>
    <x v="1"/>
    <s v="Ympäristöministeriö"/>
  </r>
  <r>
    <s v="Palvelut"/>
    <s v="PLupaus_Helsinginkaupunki_2021.xlsx"/>
    <x v="3"/>
    <x v="1305"/>
    <s v="Tontilla tarkoitetaan asemakaava-alueella sitovan tonttijaon mukaan muodostettua kiinteistöä, joka on merkitty tonttina kiinteistörekisteriin. Tontti muodostetaan lohkomisella."/>
    <s v="Tonttijako"/>
    <x v="4"/>
    <x v="2"/>
    <x v="1"/>
    <m/>
    <m/>
    <s v="kiinteistönmuodostamislaki (554/1995) ja kiinteistörekisterilaki (392/1985)."/>
    <x v="1"/>
    <x v="3"/>
    <x v="1"/>
    <s v="Ympäristöministeriö"/>
  </r>
  <r>
    <s v="Palvelut"/>
    <s v="PLupaus_Helsinginkaupunki_2021.xlsx"/>
    <x v="3"/>
    <x v="1306"/>
    <s v="Rakennuskortteliin kuuluva alue jaetaan asemakaavassa tontteihin, kun maanomistaja sitä pyytää tai se havaitaan muuten tarpeelliseksi."/>
    <s v="Tonttijako"/>
    <x v="4"/>
    <x v="2"/>
    <x v="1"/>
    <m/>
    <m/>
    <s v="Kiinteistönmuodostamislaki (554/1995)"/>
    <x v="1"/>
    <x v="3"/>
    <x v="1"/>
    <s v="Ympäristöministeriö"/>
  </r>
  <r>
    <s v="Palvelut"/>
    <s v="Plupaus_Kuopio_2021.xlsx"/>
    <x v="12"/>
    <x v="1305"/>
    <s v="Kuopion kaupunki vastaa asemakaava-alueellaan tonttien lohkomisesta. Lohkomisen edellytyksenä on voimassa oleva tonttijako."/>
    <s v="Tonttijako"/>
    <x v="4"/>
    <x v="2"/>
    <x v="5"/>
    <s v="Myös luonnollisille henkilöille"/>
    <s v="Ei tarvetta vahvalle tunnistaumiselle. Suurin osa toimituksista tulee vireille automaattisesti Maanmittauslaitoksen kautta. Ne, jotka eivät tule, vaativat yleensä asiakkaan kanssa ensin neuvottelua."/>
    <s v="Kiinteistönmuodostamislaki (554/1995)"/>
    <x v="1"/>
    <x v="10"/>
    <x v="1"/>
    <s v="Ympäristöministeriö"/>
  </r>
  <r>
    <s v="Palvelut"/>
    <s v="Plupaus_Kuopio_2021.xlsx"/>
    <x v="12"/>
    <x v="1306"/>
    <s v="Tonttijako on asemakaava-alueella edellytys tonttien lohkomiselle. Kuopion kaupunki vastaa asemakaava-alueellaan tonttijakojen laadinnasta."/>
    <s v="Tonttijako"/>
    <x v="4"/>
    <x v="2"/>
    <x v="5"/>
    <s v="Myös luonnollisille henkilöille"/>
    <s v="Ei tarvetta vahvalle tunnistaumiselle. Tonttijako pohjautuu suunnittelulle, jolloin on välttämätöntä ensin keskustella asiakkaan kanssa ja sen jälkeen vasta hakemus, jos katsotaan tonttijako mahdolliseksi."/>
    <s v="Kiinteistönmuodostamislaki (554/1995)"/>
    <x v="1"/>
    <x v="10"/>
    <x v="1"/>
    <s v="Ympäristöministeriö"/>
  </r>
  <r>
    <s v="Palvelut"/>
    <s v="Plupaus_2021_Utajärven kunta.xlsx"/>
    <x v="51"/>
    <x v="1306"/>
    <s v="Tonttijako on osa asemakaavaa. Tonttijaolla osoitetaan miten asemakaavan mukainen alue jaetaan tonteiksi."/>
    <s v="Tonttijako"/>
    <x v="4"/>
    <x v="3"/>
    <x v="4"/>
    <s v="Myös luonnollisille henkilöille"/>
    <m/>
    <s v="Kiinteistönmuodostamislaki (554/1995)"/>
    <x v="1"/>
    <x v="7"/>
    <x v="3"/>
    <s v="Ympäristöministeriö"/>
  </r>
  <r>
    <s v="Palvelut"/>
    <s v="PLupaus_Porvoonkaupunki_2021.xlsx"/>
    <x v="7"/>
    <x v="1307"/>
    <s v="Asuinyhteisö voi hakea tupakointikieltopäätöstä asukkaiden hallinnassa oleville parvekkeille ja terassipihoille sekä asuntoihin."/>
    <s v="Tupakointikieltohakemus"/>
    <x v="4"/>
    <x v="2"/>
    <x v="0"/>
    <s v="Vain elinkeinotoimintaa harjoittaville"/>
    <s v="Digitalisoinnin kehittäminen valtion tietojärjestelmässä on riippuvainen valtion panostuksista."/>
    <s v="Tupakkalaki (549/2016)"/>
    <x v="1"/>
    <x v="3"/>
    <x v="2"/>
    <s v="Sosiaali- ja terveysministeriö"/>
  </r>
  <r>
    <s v="Palvelut"/>
    <s v="PLupaus_Helsinginkaupunki_2021.xlsx"/>
    <x v="3"/>
    <x v="1308"/>
    <s v="Uimarantojen sekä uimahallien ja muiden uima-altaiden veden laatua seurataan näytteitä tutkimalla."/>
    <s v="Uima-allastilojen ja uimarantojen terveellisyys"/>
    <x v="4"/>
    <x v="5"/>
    <x v="1"/>
    <m/>
    <m/>
    <m/>
    <x v="1"/>
    <x v="3"/>
    <x v="1"/>
    <s v=""/>
  </r>
  <r>
    <s v="Palvelut"/>
    <s v="PLupaus_Helsinginkaupunki_2021.xlsx"/>
    <x v="3"/>
    <x v="1309"/>
    <s v="Kun haluat sijoittaa yleiselle alueelle pysyvästi sellaisen mainoslaitteen, josta vuokraat mainostilaa yrittäjille, tarvitset siihen vuokrasopimuksen."/>
    <s v="Ulkomainoslaitteet"/>
    <x v="4"/>
    <x v="3"/>
    <x v="1"/>
    <m/>
    <s v="Vain yksi toimija Helsingissä"/>
    <m/>
    <x v="1"/>
    <x v="3"/>
    <x v="1"/>
    <s v=""/>
  </r>
  <r>
    <s v="Palvelut"/>
    <s v="PLupaus_Helsinginkaupunki_2021.xlsx"/>
    <x v="3"/>
    <x v="1310"/>
    <s v="Kaupunkiympäristön toimiala vastaa niistä vahingoista, joita kaupunkilaisille syntyy, jos katu ei ole liikennettä tyydyttävässä kunnossa."/>
    <s v="Vahingonkorvaushakemukset"/>
    <x v="4"/>
    <x v="2"/>
    <x v="1"/>
    <s v="Myös luonnollisille henkilöille"/>
    <m/>
    <s v="Laki kadun ja eräiden yleisten alueiden kunnossa- ja puhtaanapidosta (669/1978)"/>
    <x v="1"/>
    <x v="3"/>
    <x v="1"/>
    <s v="Liikenne- ja viestintäministeriö"/>
  </r>
  <r>
    <s v="Palvelut"/>
    <s v="PLupaus_Tuusulan-Elinvoima-asuminen-ja-kehittaminen-palveluyksikkö_2020.xlsx"/>
    <x v="67"/>
    <x v="1311"/>
    <s v="Tarpeisiin sopivan yritystontin löytäminen"/>
    <s v="Vapaat toimitilat"/>
    <x v="4"/>
    <x v="0"/>
    <x v="6"/>
    <s v="Vain elinkeinotoimintaa harjoittaville"/>
    <m/>
    <m/>
    <x v="1"/>
    <x v="3"/>
    <x v="5"/>
    <s v=""/>
  </r>
  <r>
    <s v="Palvelut"/>
    <s v="Vihdin kunnan YritysDigi VM palvelulupaus 2021.xlsx"/>
    <x v="60"/>
    <x v="1312"/>
    <s v="Vapaista toimitiloista tiedottaminen"/>
    <s v="Vapaat toimitilat"/>
    <x v="4"/>
    <x v="5"/>
    <x v="1"/>
    <s v="Myös luonnollisille henkilöille"/>
    <m/>
    <m/>
    <x v="1"/>
    <x v="3"/>
    <x v="5"/>
    <s v=""/>
  </r>
  <r>
    <s v="Palvelut"/>
    <s v="Vihdin kunnan YritysDigi VM palvelulupaus 2021.xlsx"/>
    <x v="60"/>
    <x v="1313"/>
    <s v="Vapaista yritystonteista tiedottaminen"/>
    <s v="Vapaat toimitilat"/>
    <x v="4"/>
    <x v="5"/>
    <x v="1"/>
    <s v="Myös luonnollisille henkilöille"/>
    <m/>
    <m/>
    <x v="1"/>
    <x v="3"/>
    <x v="5"/>
    <s v=""/>
  </r>
  <r>
    <s v="Palvelut"/>
    <s v="Plupaus_2021_Patentti- ja rekisterihal.xlsx"/>
    <x v="37"/>
    <x v="1314"/>
    <s v="Osakeyhtiöiden ja osuuskuntien tilinpäätökset voi ilmoittaa sähköisesti kaupparekisteriin veroilmoituksen yhteydessä. Tilinpäätös rekisteröidään automaattisesti kaupparekisteriin."/>
    <s v="Tilinpäätösdokumentit PRH:lle sähköisen veroilmoituksen yhteydessä"/>
    <x v="1"/>
    <x v="5"/>
    <x v="1"/>
    <s v="Vain elinkeinotoimintaa harjoittaville"/>
    <m/>
    <m/>
    <x v="0"/>
    <x v="8"/>
    <x v="0"/>
    <s v=""/>
  </r>
  <r>
    <s v="Palvelut"/>
    <s v="Plupaus_2021_Patentti- ja rekisterihal.xlsx"/>
    <x v="37"/>
    <x v="1315"/>
    <s v="Tilinpäätöstietojen ilmoittaminen teknisen rajapinnan kautta rakenteisessa muodossa"/>
    <s v="Tilinpäätöstiedot iXBRL-muodossa"/>
    <x v="1"/>
    <x v="5"/>
    <x v="1"/>
    <s v="Vain elinkeinotoimintaa harjoittaville"/>
    <s v="Osakeyhtiö, ei muita yritysmuotoja toteutettu. Tavoitetila on iXBRL tilinpäätösten toimittaminen kaikkien tilinpäätöstietojen osalta. Tavoitetilan saavuttaminen vaatii lainsäädäntömuutoksia, prosessimuutoksia sekä teknistä kehittämistä."/>
    <m/>
    <x v="0"/>
    <x v="8"/>
    <x v="0"/>
    <s v=""/>
  </r>
  <r>
    <s v="Palvelut"/>
    <s v="Plupaus_2021_Patentti- ja rekisterihal.xlsx"/>
    <x v="37"/>
    <x v="1316"/>
    <m/>
    <s v="Tilintarkastusvalvonnan palvelut"/>
    <x v="0"/>
    <x v="4"/>
    <x v="0"/>
    <m/>
    <s v="Tilintarkastusvalvonnan palveluiden tiekartan analyysi ja määritys valmistuu syksyllä 2021. Jatkokehittäminen suunnitellaan sen perusteella."/>
    <m/>
    <x v="0"/>
    <x v="8"/>
    <x v="0"/>
    <s v=""/>
  </r>
  <r>
    <s v="Palvelut"/>
    <s v="Palvelulupaus_2021_Verohallinto.xlsx"/>
    <x v="6"/>
    <x v="1317"/>
    <s v="Tilinumero ilmoitetaan Verohallinnolle veronpalautusten maksamista varten sähköisesti OmaVero-palvelussa."/>
    <s v="Tilinumeroilmoitus"/>
    <x v="1"/>
    <x v="1"/>
    <x v="1"/>
    <s v="Myös luonnollisille henkilöille"/>
    <m/>
    <m/>
    <x v="0"/>
    <x v="1"/>
    <x v="0"/>
    <s v=""/>
  </r>
  <r>
    <s v="Palvelut"/>
    <s v="Plupaus_2021_Tulli.xlsx"/>
    <x v="1"/>
    <x v="1318"/>
    <s v="Tullin rekisteröimät TIR-kuntoisuusasiantuntijat voivat antaa lausunnon kuljetusyksiköiden TIR-kuntoisuudesta."/>
    <s v="TIR-kuntoisuusasiantuntijan rekisteröinti"/>
    <x v="0"/>
    <x v="2"/>
    <x v="0"/>
    <s v="Myös luonnollisille henkilöille"/>
    <m/>
    <m/>
    <x v="0"/>
    <x v="1"/>
    <x v="0"/>
    <s v=""/>
  </r>
  <r>
    <s v="Palvelut"/>
    <s v="PLupaus_Helsinginkaupunki_2021.xlsx"/>
    <x v="3"/>
    <x v="1319"/>
    <s v="Hulevesiverkkoon liittymisestä voi hakea vapautusta."/>
    <s v="Vapautus vesi- ja viemäriverkostoon liittymisestä."/>
    <x v="4"/>
    <x v="3"/>
    <x v="1"/>
    <m/>
    <m/>
    <s v="Vesihuoltolaki (119/2001)"/>
    <x v="1"/>
    <x v="3"/>
    <x v="1"/>
    <s v="Maa- ja metsätalousministeriö"/>
  </r>
  <r>
    <s v="Palvelut"/>
    <s v="Palvelulupaus_2021_Verohallinto.xlsx"/>
    <x v="6"/>
    <x v="1320"/>
    <s v="Yritys tai yhteisö voi pyytää todistusta arvonlisäverovelvollisuudesta OmaVerossa."/>
    <s v="Todistus arvonlisäverovelvollisuudesta"/>
    <x v="3"/>
    <x v="1"/>
    <x v="1"/>
    <s v="Vain elinkeinotoimintaa harjoittaville"/>
    <m/>
    <m/>
    <x v="0"/>
    <x v="1"/>
    <x v="0"/>
    <s v=""/>
  </r>
  <r>
    <s v="Palvelut"/>
    <s v="Traficom_Digipalvelulupaus_2021.XLSX"/>
    <x v="0"/>
    <x v="1321"/>
    <s v="Easa ja muut tyyppihyväksynnät"/>
    <s v="Todistus huoltotoimenpiteistä (Ilma-alus)"/>
    <x v="0"/>
    <x v="0"/>
    <x v="0"/>
    <m/>
    <s v="Yleinen taloudellinen tilanne"/>
    <m/>
    <x v="0"/>
    <x v="0"/>
    <x v="0"/>
    <s v=""/>
  </r>
  <r>
    <s v="Palvelut"/>
    <s v="Traficom_Digipalvelulupaus_2021.XLSX"/>
    <x v="0"/>
    <x v="1322"/>
    <s v="Voit ilmoittaa lupakirjakoulutuksesta."/>
    <s v="Todistus rautatieliikenteen lupakirjakoulutuksesta"/>
    <x v="0"/>
    <x v="0"/>
    <x v="0"/>
    <s v="Vain elinkeinotoimintaa harjoittaville"/>
    <s v="Yleinen taloudellinen tilanne"/>
    <m/>
    <x v="0"/>
    <x v="0"/>
    <x v="0"/>
    <s v=""/>
  </r>
  <r>
    <s v="Palvelut"/>
    <s v="Palvelulupaus_2021_Verohallinto.xlsx"/>
    <x v="6"/>
    <x v="1323"/>
    <s v="Yritys tai yhteisö voi hakea todistusta Suomessa asumisesta OmaVerossa."/>
    <s v="Todistus Suomessa asumisesta (kotipaikkatodistus)"/>
    <x v="3"/>
    <x v="1"/>
    <x v="1"/>
    <s v="Myös luonnollisille henkilöille"/>
    <m/>
    <m/>
    <x v="0"/>
    <x v="1"/>
    <x v="0"/>
    <s v=""/>
  </r>
  <r>
    <s v="Palvelut"/>
    <s v="Palvelulupaus_2021_Verohallinto.xlsx"/>
    <x v="6"/>
    <x v="1324"/>
    <s v="Varainsiirtovero ilmoitetaan OmaVerossa. Sen jälkeen saat yleensä noin 2 arkipäivän kuluessa todistuksen varainsiirtoverosta OmaVeron postilaatikkoon."/>
    <s v="Todistus varainsiirtoverosta"/>
    <x v="3"/>
    <x v="1"/>
    <x v="1"/>
    <s v="Myös luonnollisille henkilöille"/>
    <m/>
    <m/>
    <x v="0"/>
    <x v="1"/>
    <x v="0"/>
    <s v=""/>
  </r>
  <r>
    <s v="Palvelut"/>
    <s v="PLupaus_Helsinginkaupunki_2021.xlsx"/>
    <x v="3"/>
    <x v="1325"/>
    <s v="Vesi- ja viemäriverkkoon liittymisestä voi hakea vapautusta."/>
    <s v="Vapautus vesi- ja viemäriverkostoon liittymisestä."/>
    <x v="4"/>
    <x v="3"/>
    <x v="1"/>
    <m/>
    <m/>
    <s v="Vesihuoltolaki (119/2001)"/>
    <x v="1"/>
    <x v="3"/>
    <x v="1"/>
    <s v="Maa- ja metsätalousministeriö"/>
  </r>
  <r>
    <s v="Palvelut"/>
    <s v="Plupaus_Mäntt-Vilppula_2020.xlsx"/>
    <x v="58"/>
    <x v="1326"/>
    <s v="Sähköiset hakemukset"/>
    <s v="Varhaiskasvatus"/>
    <x v="4"/>
    <x v="2"/>
    <x v="6"/>
    <s v="Myös luonnollisille henkilöille"/>
    <m/>
    <m/>
    <x v="1"/>
    <x v="17"/>
    <x v="6"/>
    <s v=""/>
  </r>
  <r>
    <s v="Palvelut"/>
    <s v="PLupaus_Helsinginkaupunki_2021.xlsx"/>
    <x v="3"/>
    <x v="1327"/>
    <s v="Vesialuetta voi vuokrata esimerkiksi ravintolalaivalle ja vedenpäällistä terassia varten."/>
    <s v="Vesialueen vuokraus"/>
    <x v="4"/>
    <x v="2"/>
    <x v="1"/>
    <m/>
    <m/>
    <m/>
    <x v="1"/>
    <x v="3"/>
    <x v="1"/>
    <s v=""/>
  </r>
  <r>
    <s v="Palvelut"/>
    <s v="Plupaus_Kuopio_2021.xlsx"/>
    <x v="12"/>
    <x v="1328"/>
    <s v="Palvelusta löytyy Kuopio hyväksytyt vesihuollon toiminta-alueet. Toiminta-alueen kiinteistöllä on pääsääntöisesti liittymisvelvollisuus vesihuoltoon."/>
    <s v="Vesimittarilukeman ilmoittaminen"/>
    <x v="4"/>
    <x v="0"/>
    <x v="5"/>
    <s v="Myös luonnollisille henkilöille"/>
    <m/>
    <s v="Vesihuoltolaki (119/2001)"/>
    <x v="1"/>
    <x v="10"/>
    <x v="1"/>
    <s v="Maa- ja metsätalousministeriö"/>
  </r>
  <r>
    <s v="Palvelut"/>
    <s v="Plupaus_Naantalinkaupunki_2020.xlsx"/>
    <x v="29"/>
    <x v="1329"/>
    <s v="Vesimittari-ilmoitus"/>
    <s v="Vesimittarilukeman ilmoittaminen"/>
    <x v="4"/>
    <x v="5"/>
    <x v="1"/>
    <s v="Myös luonnollisille henkilöille"/>
    <m/>
    <s v="Vesihuoltolaki (119/2001)"/>
    <x v="1"/>
    <x v="15"/>
    <x v="4"/>
    <s v="Maa- ja metsätalousministeriö"/>
  </r>
  <r>
    <s v="Palvelut"/>
    <s v="PLupaus_Ruokolahden kunta_2021.xlsx"/>
    <x v="53"/>
    <x v="507"/>
    <m/>
    <s v="Vesimittarilukeman ilmoittaminen"/>
    <x v="4"/>
    <x v="2"/>
    <x v="0"/>
    <s v="Myös luonnollisille henkilöille"/>
    <s v="Ohjelmistointegroinnin kalleus"/>
    <s v="Vesihuoltolaki (119/2001)"/>
    <x v="1"/>
    <x v="26"/>
    <x v="3"/>
    <s v="Maa- ja metsätalousministeriö"/>
  </r>
  <r>
    <s v="Palvelut"/>
    <s v="Plupaus_Keravan kaupunki elinkeinopalvelut_2020 (1).xlsx"/>
    <x v="71"/>
    <x v="1330"/>
    <s v="Ajankohtaiset uutiskirjeet kerran kuukaudessa, facebookin elinkeinopalveluiden sivut"/>
    <s v="Viestintäpalvelut"/>
    <x v="4"/>
    <x v="5"/>
    <x v="1"/>
    <s v="Vain elinkeinotoimintaa harjoittaville"/>
    <s v="Resurssipula uutiskirjeiden valmisteluissa, tiedon kokoamisessa ja toteutuksissa."/>
    <m/>
    <x v="1"/>
    <x v="3"/>
    <x v="5"/>
    <s v=""/>
  </r>
  <r>
    <s v="Palvelut"/>
    <s v="PLupaus_Helsinginkaupunki_2021.xlsx"/>
    <x v="3"/>
    <x v="1331"/>
    <s v="Vihertukkutorin paikkoja vuokrataan vihannesten, perunan, sienten, marjojen ja kukkien myyntiä varten. Tori toimii öisin huhtikuusta syyskuun loppuun."/>
    <s v="Vihertukkutorin myyntipaikkojen vuokraus ja kausimyyntihakemus"/>
    <x v="4"/>
    <x v="3"/>
    <x v="1"/>
    <m/>
    <m/>
    <m/>
    <x v="1"/>
    <x v="3"/>
    <x v="1"/>
    <s v=""/>
  </r>
  <r>
    <s v="Palvelut"/>
    <s v="Plupaus_Tampereen_kaupunki_2020.xlsx"/>
    <x v="50"/>
    <x v="1332"/>
    <s v="Ajankohtaista tietoa ja koulutusta yrittäjille, mm. verkkowebinaarit ja koulutukset"/>
    <s v="Virtuaaliset tapahtumat, Webinaarit ja koulutukset"/>
    <x v="4"/>
    <x v="5"/>
    <x v="8"/>
    <s v="Myös luonnollisille henkilöille"/>
    <m/>
    <m/>
    <x v="1"/>
    <x v="17"/>
    <x v="1"/>
    <s v=""/>
  </r>
  <r>
    <s v="Palvelut"/>
    <s v="Plupaus_2021_Ristijärven kunta.xlsx"/>
    <x v="16"/>
    <x v="1333"/>
    <m/>
    <s v="Vuokra-asuntohakemus - ja irtisanominen"/>
    <x v="4"/>
    <x v="0"/>
    <x v="8"/>
    <s v="Myös luonnollisille henkilöille"/>
    <m/>
    <m/>
    <x v="1"/>
    <x v="12"/>
    <x v="3"/>
    <s v=""/>
  </r>
  <r>
    <s v="Palvelut"/>
    <s v="PLupaus_Helsinginkaupunki_2021.xlsx"/>
    <x v="3"/>
    <x v="1334"/>
    <m/>
    <s v="Vähäpäästöisten autojen pysäköintimaksujen alennus"/>
    <x v="4"/>
    <x v="3"/>
    <x v="1"/>
    <m/>
    <m/>
    <m/>
    <x v="1"/>
    <x v="3"/>
    <x v="1"/>
    <s v=""/>
  </r>
  <r>
    <s v="Palvelut"/>
    <s v="PLupaus_Porvoonkaupunki_2021.xlsx"/>
    <x v="7"/>
    <x v="1335"/>
    <s v="Luo yrittäjänä elämyksiä - anna elämyksiä matkailijoille tai paikallisille."/>
    <s v="Yhteinen verkkokauppa paikallisten yrittäjien tarjoamille retkille ja aktiviteeteille."/>
    <x v="4"/>
    <x v="5"/>
    <x v="1"/>
    <s v="Myös luonnollisille henkilöille"/>
    <m/>
    <m/>
    <x v="1"/>
    <x v="3"/>
    <x v="2"/>
    <s v=""/>
  </r>
  <r>
    <s v="Palvelut"/>
    <s v="Plupaus_2021_Raaseporin kaupunki.xlsx"/>
    <x v="54"/>
    <x v="1336"/>
    <s v="uusi toiminta, mahdollista vuokrata ns yhteidskäyttöauto"/>
    <s v="yhteiskäyttöautojen vuokraaminen"/>
    <x v="4"/>
    <x v="5"/>
    <x v="1"/>
    <s v="Myös luonnollisille henkilöille"/>
    <s v="sisäinen käyttö toistaiseksi"/>
    <m/>
    <x v="1"/>
    <x v="3"/>
    <x v="5"/>
    <s v=""/>
  </r>
  <r>
    <s v="Palvelut"/>
    <s v="Plupaus_2021_Kirkkonummi.xlsx"/>
    <x v="56"/>
    <x v="1337"/>
    <m/>
    <s v="Yhteistyöalusta sidosryhmätyöskentelyyn (ESRIHUB)"/>
    <x v="4"/>
    <x v="5"/>
    <x v="1"/>
    <s v="Myös luonnollisille henkilöille"/>
    <s v="Käyttäjien digiosaaminen, tietoliikenneyhteydet, kunnan taloustilanne/ resurssien puute"/>
    <m/>
    <x v="1"/>
    <x v="3"/>
    <x v="5"/>
    <s v=""/>
  </r>
  <r>
    <s v="Palvelut"/>
    <s v="PLupaus_Helsinginkaupunki_2021.xlsx"/>
    <x v="3"/>
    <x v="1338"/>
    <s v="Kaupunki vuokraa ja myy tontteja omakoti-, kerros- ja rivitalojen rakentamiseen."/>
    <s v="Yleinen asuntotonttien varauskierros"/>
    <x v="4"/>
    <x v="2"/>
    <x v="1"/>
    <m/>
    <m/>
    <m/>
    <x v="1"/>
    <x v="3"/>
    <x v="1"/>
    <s v=""/>
  </r>
  <r>
    <s v="Palvelut"/>
    <s v="Plupaus_Kuopio_2021.xlsx"/>
    <x v="12"/>
    <x v="1339"/>
    <s v="Kuopion kulttuuriin aktivointi tuottaa kulttuuripalveluja lapsille, nuorille, ikäihmisille ja erityisryhmille sekä järjestää vuosittaisia tapahtumia."/>
    <s v="Yleiset kulttuuripalvelut"/>
    <x v="4"/>
    <x v="3"/>
    <x v="5"/>
    <s v="Myös luonnollisille henkilöille"/>
    <m/>
    <m/>
    <x v="1"/>
    <x v="10"/>
    <x v="1"/>
    <s v=""/>
  </r>
  <r>
    <s v="Palvelut"/>
    <s v="Plupaus_Kuopio_2021.xlsx"/>
    <x v="12"/>
    <x v="1340"/>
    <s v="Yleiskaavalla määritellään yleispiirteisesti kunnan yhdyskuntarakenne ja kaava-alueiden maankäyttö. Se on ohjeena tarkemmalle asemakaavoitukselle."/>
    <s v="Yleiskaavoitukseen vaikuttaminen"/>
    <x v="4"/>
    <x v="3"/>
    <x v="5"/>
    <s v="Myös luonnollisille henkilöille"/>
    <m/>
    <s v="Maankäyttö- ja rakennuslaki (132/1999)"/>
    <x v="1"/>
    <x v="10"/>
    <x v="1"/>
    <s v="Ympäristöministeriö"/>
  </r>
  <r>
    <s v="Palvelut"/>
    <s v="Plupaus_2021_Utajärven kunta.xlsx"/>
    <x v="51"/>
    <x v="1340"/>
    <s v="Yleiskaava kertoo, miten kunta suunnittelee alueidensa käyttöä ja jakamista asumisen, työelämän, liikenteen, virkistyksen ja muiden toimintojen kesken."/>
    <s v="Yleiskaavoitukseen vaikuttaminen"/>
    <x v="4"/>
    <x v="3"/>
    <x v="4"/>
    <s v="Myös luonnollisille henkilöille"/>
    <m/>
    <s v="Maankäyttö- ja rakennuslaki (132/1999)"/>
    <x v="1"/>
    <x v="7"/>
    <x v="3"/>
    <s v="Ympäristöministeriö"/>
  </r>
  <r>
    <s v="Palvelut"/>
    <s v="Plupaus_2021_Huittisten kaupunki.xlsx"/>
    <x v="20"/>
    <x v="1341"/>
    <s v="Etelä-Satakunnan ympäristötoimisto on toimijana. Toimintaan kuuluu seuraavat toimet ja niihin liittyvät luvat: eläinlääkintähuolto, terveydensuojelu-, elintarvike- ja tupakkavalvonta sekä lääkelain mukainen valvonta"/>
    <s v="Ympäristön äkillisestä pilaantumisesta tai vaarasta tehtävä ilmoitus"/>
    <x v="4"/>
    <x v="2"/>
    <x v="5"/>
    <s v="Myös luonnollisille henkilöille"/>
    <m/>
    <s v="Ympäristönsuojelulaki (527/2014)"/>
    <x v="1"/>
    <x v="16"/>
    <x v="4"/>
    <s v="Ympäristöministeriö"/>
  </r>
  <r>
    <s v="Palvelut"/>
    <s v="PLupaus_Porvoonkaupunki_2021.xlsx"/>
    <x v="7"/>
    <x v="1342"/>
    <s v="Jätehuollon valvonta"/>
    <s v="Ympäristönsuojelu, jätehuollon valvonta"/>
    <x v="4"/>
    <x v="2"/>
    <x v="0"/>
    <s v="Myös luonnollisille henkilöille"/>
    <s v="Mielellään digitalisoidaan, mutta ei ole resursseja itse viedä asiaa eteenpäin."/>
    <s v="Jätelaki (646/2011)"/>
    <x v="1"/>
    <x v="3"/>
    <x v="2"/>
    <s v="Ympäristöministeriö"/>
  </r>
  <r>
    <s v="Palvelut"/>
    <s v="Plupaus_2021_Turun kaupunki.xlsx"/>
    <x v="19"/>
    <x v="1342"/>
    <s v="Jätehuollon valvonta"/>
    <s v="Ympäristönsuojelu, jätehuollon valvonta"/>
    <x v="4"/>
    <x v="2"/>
    <x v="10"/>
    <s v="Myös luonnollisille henkilöille"/>
    <m/>
    <s v="Jätelaki (646/2011)"/>
    <x v="1"/>
    <x v="15"/>
    <x v="1"/>
    <s v="Ympäristöministeriö"/>
  </r>
  <r>
    <s v="Palvelut"/>
    <s v="PLupaus_Helsinginkaupunki_2021.xlsx"/>
    <x v="3"/>
    <x v="1343"/>
    <s v="Ympäristönsuojelulaissa rekisteröitäviksi säädetyistä toiminnoista tarvitaan ilmoitus, jonka perusteella viranomainen tekee rekisteröintimerkinnän ympäristönsuojeluntietojärjestelmään."/>
    <s v="Ympäristönsuojelulain mukainen rekisteröinti"/>
    <x v="4"/>
    <x v="2"/>
    <x v="1"/>
    <m/>
    <m/>
    <s v="Ympäristönsuojelulaki (527/2014)"/>
    <x v="1"/>
    <x v="3"/>
    <x v="1"/>
    <s v="Ympäristöministeriö"/>
  </r>
  <r>
    <s v="Palvelut"/>
    <s v="PLupaus_Vaasa_2021.xlsx"/>
    <x v="8"/>
    <x v="1343"/>
    <s v="Laissa mainittujen toimintojen rekisteröinti ja merkitseminen ympäristönsuojelun tietojärjestelmään"/>
    <s v="Ympäristönsuojelulain mukainen rekisteröinti"/>
    <x v="4"/>
    <x v="2"/>
    <x v="0"/>
    <s v="Vain elinkeinotoimintaa harjoittaville"/>
    <m/>
    <s v="Ympäristönsuojelulaki (527/2014)"/>
    <x v="1"/>
    <x v="6"/>
    <x v="2"/>
    <s v="Ympäristöministeriö"/>
  </r>
  <r>
    <s v="Palvelut"/>
    <s v="Plupaus_Jämsänyritysneuvontapalvelut_2020.xlsx"/>
    <x v="36"/>
    <x v="1344"/>
    <s v="Yritystulkin täytettävät laskelma- ja suunnittelupohjat"/>
    <s v="Yrittäjille tarjottavat omalle koneelle ladattavat lomakkeet"/>
    <x v="4"/>
    <x v="0"/>
    <x v="1"/>
    <s v="Myös luonnollisille henkilöille"/>
    <m/>
    <m/>
    <x v="1"/>
    <x v="2"/>
    <x v="5"/>
    <s v=""/>
  </r>
  <r>
    <s v="Palvelut"/>
    <s v="Plupaus_2021_Oulun kaupunki.xlsx"/>
    <x v="14"/>
    <x v="1345"/>
    <s v="Yritys voi ilmoittaa yrityksensä myytäväksi tai ostaja voi ilmoittaa olevansa kiinnostunut ostamaan yrityksen"/>
    <s v="Yrityspalvelut"/>
    <x v="4"/>
    <x v="2"/>
    <x v="8"/>
    <s v="Myös luonnollisille henkilöille"/>
    <m/>
    <m/>
    <x v="1"/>
    <x v="7"/>
    <x v="1"/>
    <s v=""/>
  </r>
  <r>
    <s v="Palvelut"/>
    <s v="PLupaus_Pyhäjärvi_2021.xlsx"/>
    <x v="15"/>
    <x v="1346"/>
    <m/>
    <s v="Yritystonttien myynti ja vuokraus"/>
    <x v="4"/>
    <x v="0"/>
    <x v="5"/>
    <s v="Vain elinkeinotoimintaa harjoittaville"/>
    <m/>
    <m/>
    <x v="1"/>
    <x v="7"/>
    <x v="3"/>
    <s v=""/>
  </r>
  <r>
    <s v="Palvelut"/>
    <s v="Plupaus_2021_Ylöjärven kaupunki.xlsx"/>
    <x v="22"/>
    <x v="1347"/>
    <s v="Toimijan ostoanomus yritystontista kaupunginhallitukselle"/>
    <s v="Yritystonttien myynti ja vuokraus"/>
    <x v="4"/>
    <x v="0"/>
    <x v="0"/>
    <s v="Myös luonnollisille henkilöille"/>
    <m/>
    <m/>
    <x v="1"/>
    <x v="17"/>
    <x v="5"/>
    <s v=""/>
  </r>
  <r>
    <s v="Palvelut"/>
    <s v="Plupaus_2021_Ylöjärven kaupunki.xlsx"/>
    <x v="22"/>
    <x v="1348"/>
    <s v="Toimijan vuokrausanomus yritystontista kaupunginhallitukselle"/>
    <s v="Yritystonttien myynti ja vuokraus"/>
    <x v="4"/>
    <x v="0"/>
    <x v="0"/>
    <s v="Myös luonnollisille henkilöille"/>
    <m/>
    <m/>
    <x v="1"/>
    <x v="17"/>
    <x v="5"/>
    <s v=""/>
  </r>
  <r>
    <s v="Palvelut"/>
    <s v="Plupaus_2021_Ylöjärven kaupunki.xlsx"/>
    <x v="22"/>
    <x v="1349"/>
    <s v="Webropol-työkalulla tehty nettilomake, jolla hakija voi hakea yhtiömuotoista tonttia."/>
    <s v="Yritystonttien myynti ja vuokraus"/>
    <x v="4"/>
    <x v="2"/>
    <x v="0"/>
    <s v="Myös luonnollisille henkilöille"/>
    <m/>
    <m/>
    <x v="1"/>
    <x v="17"/>
    <x v="5"/>
    <s v=""/>
  </r>
  <r>
    <s v="Palvelut"/>
    <s v="PLupaus_Helsinginkaupunki_2021.xlsx"/>
    <x v="3"/>
    <x v="1350"/>
    <s v="Asumisterveyteen liittyvä neuvontapuhelin ja -sähköposti."/>
    <s v="Asumisterveysneuvonta"/>
    <x v="5"/>
    <x v="3"/>
    <x v="1"/>
    <m/>
    <m/>
    <m/>
    <x v="1"/>
    <x v="3"/>
    <x v="1"/>
    <s v=""/>
  </r>
  <r>
    <s v="Palvelut"/>
    <s v="PLupaus_Porvoonkaupunki_2021.xlsx"/>
    <x v="7"/>
    <x v="1351"/>
    <s v="Ajanvaraus eläinlääkärinvastaanotolle"/>
    <s v="Eläinlääkäripalvelut"/>
    <x v="5"/>
    <x v="2"/>
    <x v="0"/>
    <s v="Myös luonnollisille henkilöille"/>
    <s v="Nettiajanvaraus käytössä osittain - akuuteille varataan aikaa puhelimitse. Neuvontaa sähköpostilla."/>
    <s v="Eläinlääkintähuoltolaki (765/2009)"/>
    <x v="1"/>
    <x v="3"/>
    <x v="2"/>
    <s v="Maa- ja metsätalousministeriö"/>
  </r>
  <r>
    <s v="Palvelut"/>
    <s v="Plupaus_2021_Laukaan kunta.xlsx"/>
    <x v="57"/>
    <x v="1352"/>
    <s v="24/7 käytössä oleva digitaalinen palvelu, jossa alkava yrittäjä voi testata oman liikeideansa. Vastaus tulee seuraavan arkipäivän kuluessa."/>
    <s v="Ideanappi -palvelu alkaville yrityksille"/>
    <x v="5"/>
    <x v="5"/>
    <x v="0"/>
    <s v="Vain elinkeinotoimintaa harjoittaville"/>
    <m/>
    <m/>
    <x v="1"/>
    <x v="2"/>
    <x v="4"/>
    <s v=""/>
  </r>
  <r>
    <s v="Palvelut"/>
    <s v="Plupaus_Kuopio_2021.xlsx"/>
    <x v="12"/>
    <x v="1353"/>
    <s v="Pohjois-Savon alueella saat julkisiin hankintoihin neuvontaa Pohjois-Savon hankinta-asiamieheltä."/>
    <s v="Julkisten hankintojen neuvonta"/>
    <x v="5"/>
    <x v="3"/>
    <x v="5"/>
    <s v="Vain elinkeinotoimintaa harjoittaville"/>
    <m/>
    <m/>
    <x v="1"/>
    <x v="10"/>
    <x v="1"/>
    <s v=""/>
  </r>
  <r>
    <s v="Palvelut"/>
    <s v="Plupaus_Kuopio_2021.xlsx"/>
    <x v="12"/>
    <x v="1354"/>
    <s v="Jätekukko antaa neuvontaa asukkaille jätehuollon palveluista, jätteiden vastaanottopaikoista sekä lajittelusta ja kierrätyksestä. Yrityksille neuvontaa antaa palveluja tarjoavat yritykset."/>
    <s v="Jäteneuvonta"/>
    <x v="5"/>
    <x v="3"/>
    <x v="5"/>
    <s v="Myös luonnollisille henkilöille"/>
    <s v="Asukkaiden neuvonta kunnallisella jäteyhtiöllä mm. digitaalisena. Yrityksiin kohdistettu neuvonta suoraan yrityksiin toimialakohtaisissa projekteissa."/>
    <s v="Jätelaki (646/2011)"/>
    <x v="1"/>
    <x v="10"/>
    <x v="1"/>
    <s v="Ympäristöministeriö"/>
  </r>
  <r>
    <s v="Palvelut"/>
    <s v="Plupaus_Tampereen_kaupunki_2020.xlsx"/>
    <x v="50"/>
    <x v="1355"/>
    <s v="Jätehuollon järjestämisen viranomaistehtäviin liittyvä asiakasneuvonta ja -tiedotus. "/>
    <s v="Jäteneuvonta"/>
    <x v="5"/>
    <x v="2"/>
    <x v="3"/>
    <s v="Myös luonnollisille henkilöille"/>
    <s v="Taustaprosessit ja -teknologia"/>
    <s v="Jätelaki (646/2011)"/>
    <x v="1"/>
    <x v="17"/>
    <x v="1"/>
    <s v="Ympäristöministeriö"/>
  </r>
  <r>
    <s v="Palvelut"/>
    <s v="Plupaus_Keravan kaupunki elinkeinopalvelut_2020 (1).xlsx"/>
    <x v="71"/>
    <x v="1356"/>
    <s v="Yhteistyö  eri verkoston toimijoiden kanssa. Yhteisten projektien suunnittelua."/>
    <s v="Kehittämispalvelut"/>
    <x v="5"/>
    <x v="3"/>
    <x v="0"/>
    <s v="Myös luonnollisille henkilöille"/>
    <s v="Kehittäminen vaatii henkilökohtaista tapaamista ja yhteistyötä. Yhteistyön tuloksena voi syntyä uusia digitaalisia palveluja."/>
    <m/>
    <x v="1"/>
    <x v="3"/>
    <x v="5"/>
    <s v=""/>
  </r>
  <r>
    <s v="Palvelut"/>
    <s v="Plupaus_2021_Raaseporin kaupunki.xlsx"/>
    <x v="54"/>
    <x v="1357"/>
    <s v="Novago tarjoaa yrityksille neuvonta-apua koronakriisin aiheuttamiin ongelmiin. Yritykset voivat ottaa yhteyttä Novagoon, joko sähköisesti (s-postilla tai digitaalisen yhteydenoton kautta) tai puhelimitse. Novago on myös aktiivinen ja soittaa potentiaalisille asiakkaille joko suoraan itse, tai puhelinpalvelua tarjoavan yhteistyökumppanin kautta."/>
    <s v="Korona-neuvonta"/>
    <x v="5"/>
    <x v="6"/>
    <x v="2"/>
    <s v="Vain elinkeinotoimintaa harjoittaville"/>
    <s v="Asiakkaat haluavat henkilökohtaista neuvontaa. Tämä johtaa sähköisten palveluiden käyttöönoton viivästymistä siihen saakka, kunnes asiakkaat ovat valmiita kertomaan ongelmistaan tai liiketoimintansa kehittämisestä esim. Tekoälyä hyödyntäen. Tekoäly ei todennäköisesti koskaan tule korvaamaan henkilökohtaista neuvontaa, mutta voi edesauttaa kyseistä neuvontaa kartoittamalla asiakkaan tilanteen valmiiksi. Nimenomainen korona-apu tullee tässä muodossa loppumaan ennen kuin digitalisaatio on saavuttanut tavoitetason."/>
    <m/>
    <x v="1"/>
    <x v="3"/>
    <x v="5"/>
    <s v=""/>
  </r>
  <r>
    <s v="Palvelut"/>
    <s v="Plupaus_2021_Jyväskylän kaupunki_2021.xlsx"/>
    <x v="2"/>
    <x v="1358"/>
    <s v="Lupa aloittaa rakennussuunnittelu rakennuslupaa varten haja-asutusalueilla"/>
    <s v="KRP - Sunnittelutarveratkaisu"/>
    <x v="5"/>
    <x v="5"/>
    <x v="1"/>
    <s v="Myös luonnollisille henkilöille"/>
    <m/>
    <m/>
    <x v="1"/>
    <x v="2"/>
    <x v="1"/>
    <s v=""/>
  </r>
  <r>
    <s v="Palvelut"/>
    <s v="Plupaus_Kuopio_2021.xlsx"/>
    <x v="12"/>
    <x v="1359"/>
    <s v="Neuvontaa liiketoiminnan kehittämiseen jo toimivalle yritykselle."/>
    <s v="Liiketoiminnan kehittämisneuvonta"/>
    <x v="5"/>
    <x v="3"/>
    <x v="5"/>
    <s v="Vain elinkeinotoimintaa harjoittaville"/>
    <m/>
    <m/>
    <x v="1"/>
    <x v="10"/>
    <x v="1"/>
    <s v=""/>
  </r>
  <r>
    <s v="Palvelut"/>
    <s v="Vihdin kunnan YritysDigi VM palvelulupaus 2021.xlsx"/>
    <x v="60"/>
    <x v="1360"/>
    <s v="Liiketoimintasuunnitelmapohjat ja laskurit"/>
    <s v="Liiketoiminnan kehittämisneuvonta"/>
    <x v="5"/>
    <x v="2"/>
    <x v="0"/>
    <s v="Myös luonnollisille henkilöille"/>
    <s v="Asiakkaiden digiosaaminen"/>
    <m/>
    <x v="1"/>
    <x v="3"/>
    <x v="5"/>
    <s v=""/>
  </r>
  <r>
    <s v="Palvelut"/>
    <s v="PLupaus_Helsinginkaupunki_2021.xlsx"/>
    <x v="3"/>
    <x v="1361"/>
    <s v="Maankäytön ja rakentamisen asiakaspalvelu neuvoo yleisissä rakennushankkeen käynnistämiseen liittyvissä kysymyksissä paikan päällä ja puhelimessa. Myös rakennusvalvonnan arkiston asiakaspalvelu palvelee paikan päällä ja puhelimessa.Katso yhteystiedot alta."/>
    <s v="Maankäytön ja rakentamisen asiakaspalvelu, rakennusvalvonnan arkisto"/>
    <x v="5"/>
    <x v="4"/>
    <x v="1"/>
    <s v="Myös luonnollisille henkilöille"/>
    <m/>
    <m/>
    <x v="1"/>
    <x v="3"/>
    <x v="1"/>
    <s v=""/>
  </r>
  <r>
    <s v="Palvelut"/>
    <s v="Plupaus_2021_Paimion kaupunkin vastaus.xlsx"/>
    <x v="59"/>
    <x v="1362"/>
    <m/>
    <s v="Maaseutupalvelut maaseutuyrittäjille (neuvontapalvelu)"/>
    <x v="5"/>
    <x v="3"/>
    <x v="1"/>
    <s v="Myös luonnollisille henkilöille"/>
    <s v="Tukiin liittyvät palvelut ovat valtakunnallisia ja niitä kehitetään muualla. Alueemme maatilayrittäjien palvelu on pääsääntöisesti kasvokkain tapahtuvaa neuvontaa."/>
    <m/>
    <x v="1"/>
    <x v="15"/>
    <x v="4"/>
    <s v=""/>
  </r>
  <r>
    <s v="Palvelut"/>
    <s v="PLupaus_Valvira_2021.xlsx"/>
    <x v="11"/>
    <x v="1363"/>
    <s v="Valvira ylläpitää julkista rekisteriä sille ilmoitetuista, tietoturva- ja tietosuojavaatimukset täyttävistä toisiokäyttöympäristöistä. Toisiokäyttöympäristö täytyy ilmoittaa Valviran ylläpitämään rekisteriin ennen käyttöympäristön käyttöönottoa siinä vaiheessa, kun se on saanut tietoturvallisuuden arviointilaitoksen vaatimustenmukaisuustodistuksen."/>
    <s v="Toisiokäytön ympäristöjen rekisteröinti"/>
    <x v="1"/>
    <x v="2"/>
    <x v="4"/>
    <s v="Vain elinkeinotoimintaa harjoittaville"/>
    <m/>
    <m/>
    <x v="0"/>
    <x v="9"/>
    <x v="0"/>
    <s v=""/>
  </r>
  <r>
    <s v="Palvelut"/>
    <s v="Plupaus_2021_Laukaan kunta.xlsx"/>
    <x v="57"/>
    <x v="1364"/>
    <s v="Neuvontapalveluna käytämme sähköisiä välineitä, koulutustilaisuuksia, sekä henkilökohtaisia tapaamisia."/>
    <s v="Maatalousyritysten neuvota"/>
    <x v="5"/>
    <x v="0"/>
    <x v="0"/>
    <s v="Vain elinkeinotoimintaa harjoittaville"/>
    <m/>
    <m/>
    <x v="1"/>
    <x v="2"/>
    <x v="4"/>
    <s v=""/>
  </r>
  <r>
    <s v="Palvelut"/>
    <s v="Plupaus_2021_Laukaan kunta.xlsx"/>
    <x v="57"/>
    <x v="1365"/>
    <s v="Maatalousyrityksen aloittaminen perustetaan paperisilla lomakkeilla. Yrityksen perustamisen jälkeen asiointi siirtyy sähköiseen järjestelmään, jonka avulla toteutetaan tukihakemusten jättäminen ja muut yritykseen liittyvät muutostoiminnat."/>
    <s v="Maatalousyritysten perustamispalvelut"/>
    <x v="5"/>
    <x v="0"/>
    <x v="0"/>
    <s v="Vain elinkeinotoimintaa harjoittaville"/>
    <m/>
    <m/>
    <x v="1"/>
    <x v="2"/>
    <x v="4"/>
    <s v=""/>
  </r>
  <r>
    <s v="Palvelut"/>
    <s v="Plupaus_Tampereen_kaupunki_2020.xlsx"/>
    <x v="50"/>
    <x v="1366"/>
    <s v="Yritysten ja ekosysteemitasolla tapahtuvan matching toiminnan kehittäminen"/>
    <s v="Matching-palvelu"/>
    <x v="5"/>
    <x v="3"/>
    <x v="0"/>
    <s v="Myös luonnollisille henkilöille"/>
    <m/>
    <m/>
    <x v="1"/>
    <x v="17"/>
    <x v="1"/>
    <s v=""/>
  </r>
  <r>
    <s v="Palvelut"/>
    <s v="PLupaus_Porvoonkaupunki_2021.xlsx"/>
    <x v="7"/>
    <x v="1367"/>
    <s v="Ravintola, kahvila tai putiikki voi ilmoittaa aukioloajat lomakkeella Porvoo.fi -sivuston aukiolokalenteriin."/>
    <s v="Matkailupalvelut, paikallisten yritysten aukiolopalvelut"/>
    <x v="5"/>
    <x v="0"/>
    <x v="0"/>
    <s v="Vain elinkeinotoimintaa harjoittaville"/>
    <s v="heikot digitaidot"/>
    <m/>
    <x v="1"/>
    <x v="3"/>
    <x v="2"/>
    <s v=""/>
  </r>
  <r>
    <s v="Palvelut"/>
    <s v="PLupaus_Porvoonkaupunki_2021.xlsx"/>
    <x v="7"/>
    <x v="1368"/>
    <s v="Matkailutoimijoiden yhteisöllinen digitaalinen palvelu kehittämiseen, keskusteluun ja verkostoitumiseen. (Pomadi)"/>
    <s v="Matkailupalvelut, yhteistyöalusta"/>
    <x v="5"/>
    <x v="6"/>
    <x v="1"/>
    <s v="Myös luonnollisille henkilöille"/>
    <s v="heikot digitaidot"/>
    <m/>
    <x v="1"/>
    <x v="3"/>
    <x v="2"/>
    <s v=""/>
  </r>
  <r>
    <s v="Palvelut"/>
    <s v="Plupaus_Kuopio_2021.xlsx"/>
    <x v="12"/>
    <x v="1369"/>
    <s v="Neuvontaa sukupolvenvaihdos- ja yrityskauppa-tilanteissa."/>
    <s v="Omistajanvaihdosneuvonta ja yrityskaupat"/>
    <x v="5"/>
    <x v="3"/>
    <x v="5"/>
    <s v="Vain elinkeinotoimintaa harjoittaville"/>
    <m/>
    <m/>
    <x v="1"/>
    <x v="10"/>
    <x v="1"/>
    <s v=""/>
  </r>
  <r>
    <s v="Palvelut"/>
    <s v="Traficom_Digipalvelulupaus_2021.XLSX"/>
    <x v="0"/>
    <x v="1370"/>
    <s v="Näillä lomakkeilla Traficomin tietopalvelun palveluntarjoaja voi hakea lupaa loppukäyttäjilleen."/>
    <s v="Traficomin tietopalvelun lupahakemuslomakkeet"/>
    <x v="3"/>
    <x v="2"/>
    <x v="0"/>
    <s v="Vain elinkeinotoimintaa harjoittaville"/>
    <s v="Yleinen taloudellinen tilanne"/>
    <m/>
    <x v="0"/>
    <x v="0"/>
    <x v="0"/>
    <s v=""/>
  </r>
  <r>
    <s v="Palvelut"/>
    <s v="Traficom_Digipalvelulupaus_2021.XLSX"/>
    <x v="0"/>
    <x v="1371"/>
    <s v="Tällä lomakkeella yritys kuvaa uuden palvelun tai päivittää olemassa olevan palvelun kuvausta."/>
    <s v="Traficomin tietopalvelun palvelukuvauslomake"/>
    <x v="3"/>
    <x v="0"/>
    <x v="0"/>
    <s v="Vain elinkeinotoimintaa harjoittaville"/>
    <s v="Yleinen taloudellinen tilanne"/>
    <m/>
    <x v="0"/>
    <x v="0"/>
    <x v="0"/>
    <s v=""/>
  </r>
  <r>
    <s v="Palvelut"/>
    <s v="RUOKAVIRASTO-#1460879-v1-Palvelulupaus_2021_Ruokavirasto.XLSX"/>
    <x v="33"/>
    <x v="1372"/>
    <s v="Eri tukijärjestelmistä rajapinnan kautta hyväksyttäväksi tulevien tukimaksujen asiatarkastus ja hyväksyntä"/>
    <s v="Tukimaksut"/>
    <x v="6"/>
    <x v="5"/>
    <x v="1"/>
    <s v="Myös luonnollisille henkilöille"/>
    <m/>
    <m/>
    <x v="0"/>
    <x v="18"/>
    <x v="0"/>
    <s v=""/>
  </r>
  <r>
    <s v="Palvelut"/>
    <s v="Plupaus_2021_Kansaneläkelaitos.xlsx"/>
    <x v="4"/>
    <x v="1373"/>
    <s v="Tulkkauspalvelujen laskutus"/>
    <s v="Tulkkauspalvelujen palveluntuottajat / laskutus"/>
    <x v="6"/>
    <x v="1"/>
    <x v="1"/>
    <s v="Vain elinkeinotoimintaa harjoittaville"/>
    <m/>
    <m/>
    <x v="0"/>
    <x v="4"/>
    <x v="0"/>
    <s v=""/>
  </r>
  <r>
    <s v="Palvelut"/>
    <s v="Plupaus_2021_Kansaneläkelaitos.xlsx"/>
    <x v="4"/>
    <x v="1374"/>
    <s v="Tulkkauspalvelun tulkkiaikojen vapautus"/>
    <s v="Tulkkauspalvelujen palveluntuottajat / tulkkiaikojen vapautus"/>
    <x v="4"/>
    <x v="1"/>
    <x v="1"/>
    <s v="Vain elinkeinotoimintaa harjoittaville"/>
    <m/>
    <m/>
    <x v="0"/>
    <x v="4"/>
    <x v="0"/>
    <s v=""/>
  </r>
  <r>
    <s v="Palvelut"/>
    <s v="Plupaus_2021_Tulli.xlsx"/>
    <x v="1"/>
    <x v="1375"/>
    <s v="Tullaamattomia tavaroita voidaan varastoida väliaikaisesti Tullin hyväksymässä paikassa."/>
    <s v="Tullin hyväksymä paikka"/>
    <x v="0"/>
    <x v="2"/>
    <x v="2"/>
    <s v="Vain elinkeinotoimintaa harjoittaville"/>
    <m/>
    <m/>
    <x v="0"/>
    <x v="1"/>
    <x v="0"/>
    <s v=""/>
  </r>
  <r>
    <s v="Palvelut"/>
    <s v="Plupaus_2021_Tulli.xlsx"/>
    <x v="1"/>
    <x v="1376"/>
    <s v="Luvanhaltija voi tuoda unioniin tiettyjä tavaroita tullitta tullittomuusasetuksen perusteella."/>
    <s v="Tullittomuuslupa"/>
    <x v="0"/>
    <x v="2"/>
    <x v="5"/>
    <s v="Myös luonnollisille henkilöille"/>
    <m/>
    <m/>
    <x v="0"/>
    <x v="1"/>
    <x v="0"/>
    <s v=""/>
  </r>
  <r>
    <s v="Palvelut"/>
    <s v="Plupaus_2021_Tulli.xlsx"/>
    <x v="1"/>
    <x v="1377"/>
    <s v="Voit asettaa tavarat tullivarastointimenettelyyn antamalla Tullille tullivarastoinnin tulli-ilmoituksen sanoma-asioinnilla."/>
    <s v="Tullivarastoinnin sanoma-asiointi yritysasiakkaille"/>
    <x v="1"/>
    <x v="7"/>
    <x v="1"/>
    <s v="Vain elinkeinotoimintaa harjoittaville"/>
    <m/>
    <m/>
    <x v="0"/>
    <x v="1"/>
    <x v="0"/>
    <s v=""/>
  </r>
  <r>
    <s v="Palvelut"/>
    <s v="Plupaus_2021_Tulli.xlsx"/>
    <x v="1"/>
    <x v="1378"/>
    <s v="Voit asettaa tavarat tullivarastointimenettelyyn antamalla Tullille tullivarastoinnin tulli-ilmoituksen."/>
    <s v="Tullivarastoinnin tulli-ilmoituksen tekeminen"/>
    <x v="1"/>
    <x v="1"/>
    <x v="1"/>
    <s v="Myös luonnollisille henkilöille"/>
    <m/>
    <m/>
    <x v="0"/>
    <x v="1"/>
    <x v="0"/>
    <s v=""/>
  </r>
  <r>
    <s v="Palvelut"/>
    <s v="Palvelulupaus_2021_Verohallinto.xlsx"/>
    <x v="6"/>
    <x v="1379"/>
    <s v="Tulorekisteriin ilmoitetaan tiedot palkoista, luontoisedut, palkkiot, työkorvaukset (kun suorituksen saaja ei ole ennakkoperintärekisterissä), muut ansiotulot ja verovapaat ja veronalaiset kustannusten korvaukset. Jos käytät palkanlaskentaan Palkka.fi-palvelua, tiedot voit lähettää sitä kautta tulorekisteriin."/>
    <s v="Tulorekisteri (palkkatiedot)"/>
    <x v="1"/>
    <x v="1"/>
    <x v="1"/>
    <s v="Myös luonnollisille henkilöille"/>
    <m/>
    <m/>
    <x v="0"/>
    <x v="1"/>
    <x v="0"/>
    <s v=""/>
  </r>
  <r>
    <s v="Palvelut"/>
    <s v="Traficom_Digipalvelulupaus_2021.XLSX"/>
    <x v="0"/>
    <x v="1380"/>
    <s v="Yritys  hakee tunnetun lähettäjän hyväksyntää Traficomilta"/>
    <s v="Tunnetun lähettäjän hyväksynnän hakeminen"/>
    <x v="0"/>
    <x v="3"/>
    <x v="0"/>
    <s v="Vain elinkeinotoimintaa harjoittaville"/>
    <s v="Yleinen taloudellinen tilanne"/>
    <m/>
    <x v="0"/>
    <x v="0"/>
    <x v="0"/>
    <s v=""/>
  </r>
  <r>
    <s v="Palvelut"/>
    <s v="Traficom_Digipalvelulupaus_2021.XLSX"/>
    <x v="0"/>
    <x v="1381"/>
    <s v="Ilmoitus sähköisen tunnistusvälitys- tai tunnistusvälinepalvelun lopettamisesta Liikenne- ja viestintävirasto Traficomin Kyberturvallisuuskeskukselle. Asiointipalvelun osalta ei ole kehittämistarvetta."/>
    <s v="Tunnistuspalvelun lopetusilmoitus"/>
    <x v="1"/>
    <x v="2"/>
    <x v="1"/>
    <s v="Vain elinkeinotoimintaa harjoittaville"/>
    <m/>
    <m/>
    <x v="0"/>
    <x v="0"/>
    <x v="0"/>
    <s v=""/>
  </r>
  <r>
    <s v="Palvelut"/>
    <s v="Plupaus_2021_Tulli.xlsx"/>
    <x v="1"/>
    <x v="1382"/>
    <s v="Voit tehdä erityimenettelyjen eli sisäisen jalostuksen, väliaikaisen maahantuonnin ja loppukäytön tuonnin tulli-ilmoituksia."/>
    <s v="Tuonnin erityismenettelyjen tulli-ilmoituksen tekeminen"/>
    <x v="1"/>
    <x v="1"/>
    <x v="1"/>
    <s v="Vain elinkeinotoimintaa harjoittaville"/>
    <m/>
    <m/>
    <x v="0"/>
    <x v="1"/>
    <x v="0"/>
    <s v=""/>
  </r>
  <r>
    <s v="Palvelut"/>
    <s v="Plupaus_2021_Tulli.xlsx"/>
    <x v="1"/>
    <x v="1383"/>
    <s v="Voit tulliselvittää eli tullata lähetyksen ja antaa tuonti-ilmoituksen sanoma-asioinnilla (ja maksaa mahdolliset maahantuontiverot)"/>
    <s v="Tuonnin tulliselvityksen sanoma-asiointi yritysasiakkaille"/>
    <x v="1"/>
    <x v="7"/>
    <x v="1"/>
    <s v="Vain elinkeinotoimintaa harjoittaville"/>
    <m/>
    <m/>
    <x v="0"/>
    <x v="1"/>
    <x v="0"/>
    <s v=""/>
  </r>
  <r>
    <s v="Palvelut"/>
    <s v="Plupaus_2021_Tulli.xlsx"/>
    <x v="1"/>
    <x v="1384"/>
    <s v="Voit tulliselvittää eli tullata lähetyksen ja maksaa mahdolliset maahantuontiverot Tullille antamalla tuonti-ilmoituksen."/>
    <s v="Tuonnin tulliselvityksen tekeminen yritysasiakkaana"/>
    <x v="1"/>
    <x v="1"/>
    <x v="1"/>
    <s v="Vain elinkeinotoimintaa harjoittaville"/>
    <m/>
    <m/>
    <x v="0"/>
    <x v="1"/>
    <x v="0"/>
    <s v=""/>
  </r>
  <r>
    <s v="Palvelut"/>
    <s v="Traficom_Digipalvelulupaus_2021.XLSX"/>
    <x v="0"/>
    <x v="1385"/>
    <s v="Tyyppihyväksyntää hakevan on osoitettava, että tuotanto on vaatimustenmukainen."/>
    <s v="Tuotannon vaatimustenmukaisuuden valvonta (CoP)"/>
    <x v="0"/>
    <x v="3"/>
    <x v="0"/>
    <s v="Vain elinkeinotoimintaa harjoittaville"/>
    <s v="Yleinen taloudellinen tilanne"/>
    <m/>
    <x v="0"/>
    <x v="0"/>
    <x v="0"/>
    <s v=""/>
  </r>
  <r>
    <s v="Palvelut"/>
    <s v="PLupaus_Valvira_2021.xlsx"/>
    <x v="11"/>
    <x v="1386"/>
    <s v="Valmistajien ja maahantuojien on toimitettava Valviraan ilmoituksia ja raportteja tupakkalain alaisista tuotteista."/>
    <s v="Tupakkalain alaisiin tuotteisiin liittyvät ilmoitukset ja raportointi"/>
    <x v="1"/>
    <x v="2"/>
    <x v="1"/>
    <s v="Vain elinkeinotoimintaa harjoittaville"/>
    <s v="Tiedot toimitetaan viranomaisille sähköisesti EU-komission tarjoaman keskitetyn tietojärjestelmän (EU-CEG) avulla, joten kehitys on riippuvaista ko. palvelusta."/>
    <m/>
    <x v="0"/>
    <x v="9"/>
    <x v="0"/>
    <s v=""/>
  </r>
  <r>
    <s v="Palvelut"/>
    <s v="PLupaus_Valvira_2021.xlsx"/>
    <x v="11"/>
    <x v="1387"/>
    <s v="Tupakkatuotteiden päästömittauksia varmistavan ja savukkeiden palamisominaisuuksia osoittavan laboratorion on oltava Valviran hyväksymä ja valvoma."/>
    <s v="Tupakkatuotteen valmistuslaboratorion hyväksyntä"/>
    <x v="0"/>
    <x v="3"/>
    <x v="0"/>
    <s v="Vain elinkeinotoimintaa harjoittaville"/>
    <m/>
    <m/>
    <x v="0"/>
    <x v="9"/>
    <x v="0"/>
    <s v=""/>
  </r>
  <r>
    <s v="Palvelut"/>
    <s v="PLupaus_Iinkunta_2020.xlsx"/>
    <x v="42"/>
    <x v="1388"/>
    <s v="Rahoituskanavien neuvonta, mahdolliset tukihakemukset"/>
    <s v="Rahoitusneuvonta"/>
    <x v="5"/>
    <x v="2"/>
    <x v="1"/>
    <s v="Vain elinkeinotoimintaa harjoittaville"/>
    <s v="tavoitteena ei ole palvella yrittäjää täysin digitaalisesti, yrittäjien kanssa yhdessä suunniteltu palvelukokonaisuus sisältää kohtaamisia"/>
    <m/>
    <x v="1"/>
    <x v="7"/>
    <x v="6"/>
    <s v=""/>
  </r>
  <r>
    <s v="Palvelut"/>
    <s v="Plupaus_Kankaanpään kaupunki_2020.xlsx"/>
    <x v="34"/>
    <x v="1389"/>
    <s v="Yrityksille tuotettava rahoitushakemusneuvonta (sisältyy kylläkin edellä olevaan Yritysneuvonta -palveluun, mutta pitää sisällään erityispiirteitä, joiden vuoksi tuodaan tässä esiin myös erikseen). Erityispiirteenä se, että rahoitushakemusneuvonnassa saatetaan toimia eri rahoittajaviranomaisten hakemusten digitaalisessa täyttämisessä asiakkaan asiamiehenä, asiakkaalta saadun digitaalisen valtuutuksen mahdollistamana."/>
    <s v="Rahoitusneuvonta"/>
    <x v="5"/>
    <x v="2"/>
    <x v="0"/>
    <s v="Vain elinkeinotoimintaa harjoittaville"/>
    <s v="Sisältää neuvonnallisia elementtejä, jotka osin tuotettavissa digitaalisin järjestelmin."/>
    <m/>
    <x v="1"/>
    <x v="16"/>
    <x v="4"/>
    <s v=""/>
  </r>
  <r>
    <s v="Palvelut"/>
    <s v="Plupaus_Kuopio_2021.xlsx"/>
    <x v="12"/>
    <x v="1388"/>
    <s v="Neuvontaa eri rahoitusvaihtoehdoista ja niiden soveltuvuudesta yrityksen liiketoiminnan tarpeisiin."/>
    <s v="Rahoitusneuvonta"/>
    <x v="5"/>
    <x v="3"/>
    <x v="5"/>
    <s v="Vain elinkeinotoimintaa harjoittaville"/>
    <m/>
    <m/>
    <x v="1"/>
    <x v="10"/>
    <x v="1"/>
    <s v=""/>
  </r>
  <r>
    <s v="Palvelut"/>
    <s v="Plupaus_Tampereen_kaupunki_2020.xlsx"/>
    <x v="50"/>
    <x v="1390"/>
    <s v="Taylor´s house: ehdokasesittely yritystarpeeseen ja räätälöity yrityksen ja osaajan yhteistyö"/>
    <s v="Räätälöity rekrytointi"/>
    <x v="5"/>
    <x v="3"/>
    <x v="0"/>
    <s v="Myös luonnollisille henkilöille"/>
    <m/>
    <m/>
    <x v="1"/>
    <x v="17"/>
    <x v="1"/>
    <s v=""/>
  </r>
  <r>
    <s v="Palvelut"/>
    <s v="Plupaus_Keravan kaupunki elinkeinopalvelut_2020 (1).xlsx"/>
    <x v="71"/>
    <x v="1391"/>
    <s v="Sähköinen tontti- ja toimitilaportaali, josta löytyy Keravan kaupungin yritystontit"/>
    <s v="Sijoittumispalvelut"/>
    <x v="5"/>
    <x v="2"/>
    <x v="0"/>
    <s v="Myös luonnollisille henkilöille"/>
    <s v="Alkupalvelu digitaalisesti. Jos yritys kiinnostuu tontista, jatkopalvelu henkilökohtaista.  Ei voida 100% digitalisoida."/>
    <m/>
    <x v="1"/>
    <x v="3"/>
    <x v="5"/>
    <s v=""/>
  </r>
  <r>
    <s v="Palvelut"/>
    <s v="PLupaus_Jämsä_2021.xlsx"/>
    <x v="36"/>
    <x v="1392"/>
    <s v="Tyhjän toimisto-, liiketilan tai teollisuustilan tiedot voi asiakas syöttää Jämsän toimitilahakemistoon"/>
    <s v="Toimitilahakemisto"/>
    <x v="5"/>
    <x v="2"/>
    <x v="0"/>
    <s v="Myös luonnollisille henkilöille"/>
    <m/>
    <m/>
    <x v="1"/>
    <x v="2"/>
    <x v="5"/>
    <s v=""/>
  </r>
  <r>
    <s v="Palvelut"/>
    <s v="Plupaus_Jämsänyritysneuvontapalvelut_2020.xlsx"/>
    <x v="36"/>
    <x v="1392"/>
    <s v="Tyhjän toimisto-, liiketilan tai teollisuustilan tiedot voi asiakas syöttää Jämsän toimitilahakemistoon"/>
    <s v="Toimitilahakemisto"/>
    <x v="5"/>
    <x v="2"/>
    <x v="1"/>
    <s v="Myös luonnollisille henkilöille"/>
    <m/>
    <m/>
    <x v="1"/>
    <x v="2"/>
    <x v="5"/>
    <s v=""/>
  </r>
  <r>
    <s v="Palvelut"/>
    <s v="Plupaus_Kuopio_2021.xlsx"/>
    <x v="12"/>
    <x v="1393"/>
    <s v="Toimitila- ja tonttipalvelut"/>
    <s v="Toimitilahakemisto"/>
    <x v="5"/>
    <x v="0"/>
    <x v="5"/>
    <s v="Vain elinkeinotoimintaa harjoittaville"/>
    <m/>
    <m/>
    <x v="1"/>
    <x v="10"/>
    <x v="1"/>
    <s v=""/>
  </r>
  <r>
    <s v="Palvelut"/>
    <s v="Plupaus_2021_Oulun kaupunki.xlsx"/>
    <x v="14"/>
    <x v="1394"/>
    <s v="Oulun seudun toimitilojen myynti-, vuokraus- ja ostoilmoitukset"/>
    <s v="Toimitilahakemisto"/>
    <x v="5"/>
    <x v="2"/>
    <x v="8"/>
    <s v="Myös luonnollisille henkilöille"/>
    <m/>
    <m/>
    <x v="1"/>
    <x v="7"/>
    <x v="1"/>
    <s v=""/>
  </r>
  <r>
    <s v="Palvelut"/>
    <s v="Plupaus_2021_Raaseporin kaupunki.xlsx"/>
    <x v="54"/>
    <x v="1395"/>
    <s v="Vapaasti kenen tahansa käytössä oleva toinen lisäpalvelu jonka kautta alueen kiinteistöjä, toimitiloja ja yritystontteja tarjoavat tahot voivat tuoda tarjoamaansa esille kaikille kiinnostuneille. Samalla kanava jota alueelle etabloituvat yritykset voivat hyödyntää kartoittaakseen mahdollisuuksiaan löytää sopivat tilat alueelta.&quot;&quot;"/>
    <s v="Toimitilahakemisto"/>
    <x v="5"/>
    <x v="4"/>
    <x v="1"/>
    <s v="Vain elinkeinotoimintaa harjoittaville"/>
    <s v="Markkinaehtoinen palvelu, jossa emme suoraan pysty vaikuttamaan sisältöön. Yritykset itse päivittävät sisältöä."/>
    <m/>
    <x v="1"/>
    <x v="3"/>
    <x v="5"/>
    <s v=""/>
  </r>
  <r>
    <s v="Palvelut"/>
    <s v="Plupaus_2021_Jyväskylän kaupunki_2021.xlsx"/>
    <x v="2"/>
    <x v="1396"/>
    <s v="Työllistymisen uuden palveluympäristön kuntatasoinen käyttöönotto"/>
    <s v="Työvoimapalvelut"/>
    <x v="5"/>
    <x v="1"/>
    <x v="5"/>
    <s v="Myös luonnollisille henkilöille"/>
    <m/>
    <m/>
    <x v="1"/>
    <x v="2"/>
    <x v="1"/>
    <s v=""/>
  </r>
  <r>
    <s v="Palvelut"/>
    <s v="Plupaus_Keravan kaupunki elinkeinopalvelut_2020 (1).xlsx"/>
    <x v="71"/>
    <x v="1397"/>
    <s v="Seudullinen sähköinen Duuniportaali palvelu, jossa työnantajat ja työntekijät kohtaavat."/>
    <s v="Työvoimapalvelut"/>
    <x v="5"/>
    <x v="5"/>
    <x v="1"/>
    <s v="Myös luonnollisille henkilöille"/>
    <s v="Rekisteröityminen pohjautuu työnhakijan ja työnantajan vapaaehtoisuuteen."/>
    <m/>
    <x v="1"/>
    <x v="3"/>
    <x v="5"/>
    <s v=""/>
  </r>
  <r>
    <s v="Palvelut"/>
    <s v="Plupaus_2021_Oulun kaupunki.xlsx"/>
    <x v="14"/>
    <x v="1398"/>
    <s v="Yhteydenotot koskien: Rekrytointitarve, kesätyösetelipaikka ilmoitus, kesätyöpaikka ilmoitus, työkokeilupaikka ilmoitus."/>
    <s v="Työvoimapalvelut"/>
    <x v="5"/>
    <x v="2"/>
    <x v="4"/>
    <s v="Vain elinkeinotoimintaa harjoittaville"/>
    <s v="OuluBot-kehitys"/>
    <m/>
    <x v="1"/>
    <x v="7"/>
    <x v="1"/>
    <s v=""/>
  </r>
  <r>
    <s v="Palvelut"/>
    <s v="Plupaus_2021_Paimion kaupunkin vastaus.xlsx"/>
    <x v="59"/>
    <x v="1399"/>
    <m/>
    <s v="Työvoimapalvelut"/>
    <x v="5"/>
    <x v="0"/>
    <x v="1"/>
    <s v="Vain elinkeinotoimintaa harjoittaville"/>
    <s v="On otettu käyttöön valtakunnallisia palveluja joita kehitetään. Ei omia järjestelmiä. Palvelu on henkilökohtaista ja tapahtuu pääsääntöisesti kasvokkain."/>
    <s v="Työttömyysturvalaki (1290/2002)"/>
    <x v="1"/>
    <x v="15"/>
    <x v="4"/>
    <s v="Sosiaali- ja terveysministeriö"/>
  </r>
  <r>
    <s v="Palvelut"/>
    <s v="Plupaus_THL_2021.xlsx"/>
    <x v="25"/>
    <x v="1400"/>
    <s v="Terveyden ja hyvinvoinnin laitos (THL) vastaanottaa ja arvioi korvaushakemukset ja tekee turvakotikohtaiset valtionkorvauspäätökset. Palvelu on tarkoitettu palveluntuottajaksi valituille turvakodeille."/>
    <s v="Turvakotipalvelujen tuottamisesta maksettava korvaus"/>
    <x v="6"/>
    <x v="2"/>
    <x v="0"/>
    <m/>
    <s v="Odottaa VM:llä käynnissä olevaa valtionavustusten digitalisaatiohanketta"/>
    <m/>
    <x v="0"/>
    <x v="9"/>
    <x v="0"/>
    <s v=""/>
  </r>
  <r>
    <s v="Palvelut"/>
    <s v="Plupaus_Tampereen_kaupunki_2020.xlsx"/>
    <x v="50"/>
    <x v="1401"/>
    <s v="Virtuaaliset rekrytointitapahtumat, virtuaalinen rekrytointikanava (tulossa)"/>
    <s v="Työvoimapalvelut"/>
    <x v="5"/>
    <x v="3"/>
    <x v="5"/>
    <s v="Myös luonnollisille henkilöille"/>
    <m/>
    <m/>
    <x v="1"/>
    <x v="17"/>
    <x v="1"/>
    <s v=""/>
  </r>
  <r>
    <s v="Palvelut"/>
    <s v="Palvelulupaus2021_PV.XLSX"/>
    <x v="41"/>
    <x v="1402"/>
    <s v="Tuulivoimalupien lausuntojen käsittely"/>
    <s v="Tuulivoimaluvat"/>
    <x v="0"/>
    <x v="0"/>
    <x v="0"/>
    <s v="Myös luonnollisille henkilöille"/>
    <m/>
    <m/>
    <x v="0"/>
    <x v="23"/>
    <x v="0"/>
    <s v=""/>
  </r>
  <r>
    <s v="Palvelut"/>
    <s v="Traficom_Digipalvelulupaus_2021.XLSX"/>
    <x v="0"/>
    <x v="1403"/>
    <s v="Tällä palvelulla voit hakea koko ajoneuvon EU- tai EY-tyyppihyväksyntää, tai ajoneuvokomponentin, järjestelmän tai erillisen teknisen yksikön tyyppihyväksyntää. Tällä hakemuksella voit myös hakea muutosta em. hyväksyntöihin."/>
    <s v="Tyyppihyväksyntähakemus"/>
    <x v="0"/>
    <x v="2"/>
    <x v="0"/>
    <s v="Vain elinkeinotoimintaa harjoittaville"/>
    <s v="Yleinen taloudellinen tilanne"/>
    <m/>
    <x v="0"/>
    <x v="0"/>
    <x v="0"/>
    <s v=""/>
  </r>
  <r>
    <s v="Palvelut"/>
    <s v="Plupaus_2021_Kansaneläkelaitos.xlsx"/>
    <x v="4"/>
    <x v="1404"/>
    <s v="Regressiperintä"/>
    <s v="Työeläkelaitokset"/>
    <x v="6"/>
    <x v="3"/>
    <x v="0"/>
    <s v="Vain elinkeinotoimintaa harjoittaville"/>
    <m/>
    <m/>
    <x v="0"/>
    <x v="4"/>
    <x v="0"/>
    <s v=""/>
  </r>
  <r>
    <s v="Palvelut"/>
    <s v="Plupaus_THL_2021.xlsx"/>
    <x v="25"/>
    <x v="1405"/>
    <s v="Työelämän huumetestauksessa selvitetään työnantajan pyynnöstä mitä päihteitä henkilöllä on näytteenottohetkellä tai sitä ennen ollut elimistössään. Työelämän huumetestausta voi pyytää joko työnantaja tai terveydenhuollon toimintayksikkö. Asiakas ottaa yhteyden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Työelämän huumetestaus"/>
    <x v="4"/>
    <x v="5"/>
    <x v="1"/>
    <m/>
    <m/>
    <m/>
    <x v="0"/>
    <x v="9"/>
    <x v="0"/>
    <s v=""/>
  </r>
  <r>
    <s v="Palvelut"/>
    <s v="Plupaus_Tampereen_kaupunki_2020.xlsx"/>
    <x v="50"/>
    <x v="1406"/>
    <s v="Työnantajapuhelin- ja sähköposti, Yrittäjyysneuvonta"/>
    <s v="Työvoimapalvelut"/>
    <x v="5"/>
    <x v="2"/>
    <x v="1"/>
    <s v="Vain elinkeinotoimintaa harjoittaville"/>
    <m/>
    <m/>
    <x v="1"/>
    <x v="17"/>
    <x v="1"/>
    <s v=""/>
  </r>
  <r>
    <s v="Palvelut"/>
    <s v="Plupaus_Tampereen_kaupunki_2020.xlsx"/>
    <x v="50"/>
    <x v="1407"/>
    <s v="Avoimet paikat, rekryilmoitukset, työmarkkinatori (TE-palvelut), Ehdokasesittelyt"/>
    <s v="Työvoimapalvelut"/>
    <x v="5"/>
    <x v="6"/>
    <x v="5"/>
    <s v="Myös luonnollisille henkilöille"/>
    <s v="Valtakunnallinen kehitys Työmarkkinatorin osalta, voidaan vaikuttaa paikallisesti osittain"/>
    <m/>
    <x v="1"/>
    <x v="17"/>
    <x v="1"/>
    <s v=""/>
  </r>
  <r>
    <s v="Palvelut"/>
    <s v="PLupaus_Iinkunta_2020.xlsx"/>
    <x v="42"/>
    <x v="1408"/>
    <s v="Vähähiilisyys- ja energianeuvonta, ympäristölupaukset"/>
    <s v="Vihreän kasvun neuvonta"/>
    <x v="5"/>
    <x v="2"/>
    <x v="1"/>
    <s v="Vain elinkeinotoimintaa harjoittaville"/>
    <s v="Vaatii usein fyysistä kohtaamista"/>
    <m/>
    <x v="1"/>
    <x v="7"/>
    <x v="6"/>
    <s v=""/>
  </r>
  <r>
    <s v="Palvelut"/>
    <s v="Plupaus_2021_Rovaniemi (1).xlsx"/>
    <x v="17"/>
    <x v="1409"/>
    <s v="Yhteydenottolomake yritysneuvontapalveluita tarvitsevilla."/>
    <s v="Yhteydenottopyyntö Yritysneuvontapalveluihin"/>
    <x v="5"/>
    <x v="2"/>
    <x v="0"/>
    <s v="Myös luonnollisille henkilöille"/>
    <m/>
    <m/>
    <x v="1"/>
    <x v="13"/>
    <x v="2"/>
    <s v=""/>
  </r>
  <r>
    <s v="Palvelut"/>
    <s v="PLupaus_Jämsä_2021.xlsx"/>
    <x v="36"/>
    <x v="1344"/>
    <s v="Yritystulkin täytettävät laskelma- ja suunnittelupohjat"/>
    <s v="Yrittäjille tarjottavat omalle koneelle ladattavat lomakkeet"/>
    <x v="5"/>
    <x v="0"/>
    <x v="0"/>
    <s v="Myös luonnollisille henkilöille"/>
    <m/>
    <m/>
    <x v="1"/>
    <x v="2"/>
    <x v="5"/>
    <s v=""/>
  </r>
  <r>
    <s v="Palvelut"/>
    <s v="PLupaus_Porvoonkaupunki_2021.xlsx"/>
    <x v="7"/>
    <x v="1410"/>
    <s v="Koulutusta ja tapahtumia yrittäjille"/>
    <s v="Yrittäjäkoulutukset &amp; tapahtumat"/>
    <x v="5"/>
    <x v="5"/>
    <x v="1"/>
    <s v="Myös luonnollisille henkilöille"/>
    <m/>
    <m/>
    <x v="1"/>
    <x v="3"/>
    <x v="2"/>
    <s v=""/>
  </r>
  <r>
    <s v="Palvelut"/>
    <s v="Plupaus_2021_Huittisten kaupunki.xlsx"/>
    <x v="20"/>
    <x v="1411"/>
    <s v="Alkavien ja toimivien yritysten neuvonta, tiedottaminen."/>
    <s v="Yrityspalvelut"/>
    <x v="5"/>
    <x v="6"/>
    <x v="1"/>
    <s v="Myös luonnollisille henkilöille"/>
    <m/>
    <m/>
    <x v="1"/>
    <x v="16"/>
    <x v="4"/>
    <s v=""/>
  </r>
  <r>
    <s v="Palvelut"/>
    <s v="Plupaus_2021_Jyväskylän kaupunki_2021.xlsx"/>
    <x v="2"/>
    <x v="1412"/>
    <s v="Yrityksten kehittämispalvelut"/>
    <s v="Yrityspalvelut"/>
    <x v="5"/>
    <x v="0"/>
    <x v="5"/>
    <s v="Vain elinkeinotoimintaa harjoittaville"/>
    <m/>
    <m/>
    <x v="1"/>
    <x v="2"/>
    <x v="1"/>
    <s v=""/>
  </r>
  <r>
    <s v="Palvelut"/>
    <s v="Plupaus_2021_Oulun kaupunki.xlsx"/>
    <x v="14"/>
    <x v="1411"/>
    <s v="Kaikki yrityksen palvelut perustamsisesta kasvuun."/>
    <s v="Yrityspalvelut"/>
    <x v="5"/>
    <x v="2"/>
    <x v="8"/>
    <s v="Myös luonnollisille henkilöille"/>
    <m/>
    <m/>
    <x v="1"/>
    <x v="7"/>
    <x v="1"/>
    <s v=""/>
  </r>
  <r>
    <s v="Palvelut"/>
    <s v="Plupaus_2021_Oulun kaupunki.xlsx"/>
    <x v="14"/>
    <x v="1413"/>
    <s v="Yrityskehitystä tarjoavat yritykset ja organisaatiot voivat mainostaa palveluitaan"/>
    <s v="Yrityspalvelut"/>
    <x v="5"/>
    <x v="2"/>
    <x v="2"/>
    <s v="Vain elinkeinotoimintaa harjoittaville"/>
    <m/>
    <m/>
    <x v="1"/>
    <x v="7"/>
    <x v="1"/>
    <s v=""/>
  </r>
  <r>
    <s v="Palvelut"/>
    <s v="Plupaus_PELKOSENNIEMENKUNTA_2020.xlsx"/>
    <x v="72"/>
    <x v="1414"/>
    <s v="Kunta on mukana Yrittäjien Itä-Lappi -hankkeessa, jossa kehitetään yritysten sähköisiä palveluita ja toimintatapoja."/>
    <s v="Yrityspalvelut"/>
    <x v="5"/>
    <x v="4"/>
    <x v="1"/>
    <m/>
    <s v="Koko kunnan alueella ei ole riittävää laajakaistaverkkoa, joka mahdollistaisi digitaalisten palveluiden hyödyntämisen tarkoituksenmukaisesti."/>
    <m/>
    <x v="1"/>
    <x v="6"/>
    <x v="4"/>
    <s v=""/>
  </r>
  <r>
    <s v="Palvelut"/>
    <s v="Plupaus_2021_Ranuan kunta_V2.xlsx"/>
    <x v="49"/>
    <x v="1415"/>
    <s v="Palvelut turvallisilla ja saavutettavilla kotisivuilla."/>
    <s v="Yrityspalvelut"/>
    <x v="5"/>
    <x v="5"/>
    <x v="1"/>
    <s v="Myös luonnollisille henkilöille"/>
    <s v="Laajennetaan sivustoa sitä mukaan kun saadaan palveluita sähköiseen muotoon mm. teollisuustonttien varaus ja Hillatorin varaus ja maksu."/>
    <m/>
    <x v="1"/>
    <x v="13"/>
    <x v="3"/>
    <s v=""/>
  </r>
  <r>
    <s v="Palvelut"/>
    <s v="Plupaus_2021_Jyväskylän kaupunki_2021.xlsx"/>
    <x v="2"/>
    <x v="1416"/>
    <s v="Yritysten kansaivälistymispalvelut"/>
    <s v="Yritysten kansainvälistymispalvelut"/>
    <x v="5"/>
    <x v="0"/>
    <x v="5"/>
    <s v="Vain elinkeinotoimintaa harjoittaville"/>
    <m/>
    <m/>
    <x v="1"/>
    <x v="2"/>
    <x v="1"/>
    <s v=""/>
  </r>
  <r>
    <s v="Palvelut"/>
    <s v="Plupaus_Kuopio_2021.xlsx"/>
    <x v="12"/>
    <x v="1417"/>
    <s v="Neuvontaa kansainvälisen toiminnan suunnitteluun, käynnistämiseen sekä nykyisen toiminnan kasvattamiseen."/>
    <s v="Yritysten kansainvälistymispalvelut"/>
    <x v="5"/>
    <x v="3"/>
    <x v="5"/>
    <s v="Vain elinkeinotoimintaa harjoittaville"/>
    <m/>
    <m/>
    <x v="1"/>
    <x v="10"/>
    <x v="1"/>
    <s v=""/>
  </r>
  <r>
    <s v="Palvelut"/>
    <s v="Plupaus_2021_Ranuan kunta_V2.xlsx"/>
    <x v="49"/>
    <x v="1418"/>
    <s v="Sähköisiä kanavia käyttäen yhteistyössä viranomaisten kanssa."/>
    <s v="Yritysten kansainvälistymispalvelut"/>
    <x v="5"/>
    <x v="5"/>
    <x v="1"/>
    <s v="Vain elinkeinotoimintaa harjoittaville"/>
    <m/>
    <m/>
    <x v="1"/>
    <x v="13"/>
    <x v="3"/>
    <s v=""/>
  </r>
  <r>
    <s v="Palvelut"/>
    <s v="Plupaus_Kuopio_2021.xlsx"/>
    <x v="12"/>
    <x v="1419"/>
    <s v="Neuvontaa ja tukea kasvuyrityksille."/>
    <s v="Yritysten kasvupalvelut"/>
    <x v="5"/>
    <x v="3"/>
    <x v="5"/>
    <s v="Vain elinkeinotoimintaa harjoittaville"/>
    <m/>
    <m/>
    <x v="1"/>
    <x v="10"/>
    <x v="1"/>
    <s v=""/>
  </r>
  <r>
    <s v="Palvelut"/>
    <s v="Plupaus_Tampereen_kaupunki_2020.xlsx"/>
    <x v="50"/>
    <x v="1420"/>
    <s v="Palvelutarvekartoitukset, uutiskirjeet ja tiedotteet yrityksille"/>
    <s v="Yritysten kasvupalvelut"/>
    <x v="5"/>
    <x v="2"/>
    <x v="5"/>
    <s v="Vain elinkeinotoimintaa harjoittaville"/>
    <m/>
    <m/>
    <x v="1"/>
    <x v="17"/>
    <x v="1"/>
    <s v=""/>
  </r>
  <r>
    <s v="Palvelut"/>
    <s v="PLupaus_Jämsä_2021.xlsx"/>
    <x v="36"/>
    <x v="1421"/>
    <s v="Asiakas täyttää liiketoimintasuunnitelman ennen tapaamista"/>
    <s v="Yritysten kehittämispalvelu"/>
    <x v="5"/>
    <x v="0"/>
    <x v="0"/>
    <s v="Myös luonnollisille henkilöille"/>
    <m/>
    <m/>
    <x v="1"/>
    <x v="2"/>
    <x v="5"/>
    <s v=""/>
  </r>
  <r>
    <s v="Palvelut"/>
    <s v="Plupaus_Euran kunta_2020.10.08.xlsx"/>
    <x v="65"/>
    <x v="1422"/>
    <s v="Neuvottelut toimistolla, asiakkaan luonna tai teams-kokouksina"/>
    <s v="Yritysten neuvontapalvelu"/>
    <x v="5"/>
    <x v="2"/>
    <x v="1"/>
    <m/>
    <m/>
    <m/>
    <x v="1"/>
    <x v="16"/>
    <x v="4"/>
    <s v=""/>
  </r>
  <r>
    <s v="Palvelut"/>
    <s v="Plupaus_2021_Jyväskylän kaupunki_2021.xlsx"/>
    <x v="2"/>
    <x v="1423"/>
    <s v="Yrityksille järjestettävä teemakohtainen sparraus."/>
    <s v="Yritysten neuvontapalvelu"/>
    <x v="5"/>
    <x v="2"/>
    <x v="5"/>
    <s v="Vain elinkeinotoimintaa harjoittaville"/>
    <m/>
    <m/>
    <x v="1"/>
    <x v="2"/>
    <x v="1"/>
    <s v=""/>
  </r>
  <r>
    <s v="Palvelut"/>
    <s v="Plupaus_Kankaanpään kaupunki_2020.xlsx"/>
    <x v="34"/>
    <x v="1424"/>
    <s v="Kaikken toimintaan toimialalla liittyen. Vaikea digitalisoida, vaatii asiakaan tilanteen ymmärtämisen"/>
    <s v="Yritysten neuvontapalvelu"/>
    <x v="5"/>
    <x v="3"/>
    <x v="0"/>
    <s v="Myös luonnollisille henkilöille"/>
    <s v="Monisyisyys"/>
    <m/>
    <x v="1"/>
    <x v="16"/>
    <x v="4"/>
    <s v=""/>
  </r>
  <r>
    <s v="Palvelut"/>
    <s v="Plupaus_Kuopio_2021.xlsx"/>
    <x v="12"/>
    <x v="1425"/>
    <s v="Kaupungin palveluja koskeva neuvonta ja ohjaus"/>
    <s v="Yritysten neuvontapalvelu"/>
    <x v="5"/>
    <x v="3"/>
    <x v="5"/>
    <s v="Myös luonnollisille henkilöille"/>
    <m/>
    <m/>
    <x v="1"/>
    <x v="10"/>
    <x v="1"/>
    <s v=""/>
  </r>
  <r>
    <s v="Palvelut"/>
    <s v="Plupaus_Kuopio_2021.xlsx"/>
    <x v="12"/>
    <x v="1426"/>
    <s v="Tukea yrityksesi alihankkija- ja yhteistyöverkostojen rakentamiseen."/>
    <s v="Yritysten neuvontapalvelu"/>
    <x v="5"/>
    <x v="3"/>
    <x v="5"/>
    <s v="Vain elinkeinotoimintaa harjoittaville"/>
    <m/>
    <m/>
    <x v="1"/>
    <x v="10"/>
    <x v="1"/>
    <s v=""/>
  </r>
  <r>
    <s v="Palvelut"/>
    <s v="Plupaus_2021_Kansaneläkelaitos.xlsx"/>
    <x v="4"/>
    <x v="1427"/>
    <s v="Asiointipalvelussa y-tunnuksella asioiva työnantaja voi hakea korvausta työterveyshuollon kustannuksista ja tarkastella lähetettyjä verkkohakemuksia ja korvauspäätöksiä."/>
    <s v="Työnantaja voi hakea korvausta työterveyshuollon kustannuksistaan"/>
    <x v="6"/>
    <x v="1"/>
    <x v="1"/>
    <s v="Vain elinkeinotoimintaa harjoittaville"/>
    <m/>
    <m/>
    <x v="0"/>
    <x v="4"/>
    <x v="0"/>
    <s v=""/>
  </r>
  <r>
    <s v="Palvelut"/>
    <s v="Plupaus_2021_Migri.xlsx"/>
    <x v="63"/>
    <x v="1428"/>
    <s v="Palvelussa työnantaja voi: täydentää työntekijän hakemusta, maksaa työntekijän hakemuksen, tarkistaa työnantajalta pyydetyt lisäselvitykset, toimittaa liitteitä ja saada tietyissä tilanteissa päätöksen tiedoksi"/>
    <s v="Työnantajan Enter Finland"/>
    <x v="0"/>
    <x v="1"/>
    <x v="1"/>
    <s v="Vain elinkeinotoimintaa harjoittaville"/>
    <s v="kaikkien yritysmuotojen osalta tunnistautuminen ei ole ollut mahdollista suomi.fissä &gt; tulossa kesäkuussa (DVV vastaa aikataulusta)? Hakijan itsensä on yleensä edelleen asioitava palvelupisteessä. Tietoturvallinen viestiminen: kuka määrittelee tietoturvatason?"/>
    <m/>
    <x v="0"/>
    <x v="5"/>
    <x v="0"/>
    <s v=""/>
  </r>
  <r>
    <s v="Palvelut"/>
    <s v="Traficom_Digipalvelulupaus_2021.XLSX"/>
    <x v="0"/>
    <x v="1429"/>
    <s v="Voit ilmoittaa palveluksessa olevien kuljettajien työsuhteiden alkamisesta, päättymisistä, turvaamisista yms. tiedot rautatieliikenteen kuljettajien lupakirjarekisteriin."/>
    <s v="Työnantajan ilmoitus lupakirjarekisteriin"/>
    <x v="1"/>
    <x v="0"/>
    <x v="0"/>
    <s v="Vain elinkeinotoimintaa harjoittaville"/>
    <s v="Yleinen taloudellinen tilanne"/>
    <m/>
    <x v="0"/>
    <x v="0"/>
    <x v="0"/>
    <s v=""/>
  </r>
  <r>
    <s v="Palvelut"/>
    <s v="Plupaus_2021_Kansaneläkelaitos.xlsx"/>
    <x v="4"/>
    <x v="1430"/>
    <s v="Työnantaja voi hakea päivärahoja ja vanhempainvapaisiin liittyviä korvauksia työnantajalle poissaoloajoilta, joilta ovat makseneet palkkaa. Työnantaja voi tarkistaa etuusmaksujen ja etuuspäätösten tietoja. Työnantaja voi ylläpitää maksuyhteystietoja, jolle päivärahat maksetaan. Työnantaja voi ilmoittaa työntekijän ulkomaan työstä. Työnantaja voi antaa suostumuksen sähköisiin päivärahaetuuspäätöksiin. Työnantaja voi ilmoittaa työntekijän kokonaistyöajasta. Työnantaja voi tarkistaa palvelun käyttölokitietoja."/>
    <s v="Työnantajan päivärahaetuuksien hakeminen ja siihen liittyvät ilmoitukset"/>
    <x v="6"/>
    <x v="1"/>
    <x v="1"/>
    <s v="Vain elinkeinotoimintaa harjoittaville"/>
    <m/>
    <m/>
    <x v="0"/>
    <x v="4"/>
    <x v="0"/>
    <s v=""/>
  </r>
  <r>
    <s v="Palvelut"/>
    <s v="Palvelulupaus_2021_Verohallinto.xlsx"/>
    <x v="6"/>
    <x v="1431"/>
    <s v="Työnantajarekisteriin voi ilmoittautua OmaVerossa tai YTJ asiointipalvelussa. OmaVerossa rekisteriin voivat ilmoittautua ja rekisteröintitietoja muuttaa ja päättää ne, joilla on y-tunnus."/>
    <s v="Työnantajarekisteri"/>
    <x v="1"/>
    <x v="1"/>
    <x v="1"/>
    <s v="Vain elinkeinotoimintaa harjoittaville"/>
    <m/>
    <m/>
    <x v="0"/>
    <x v="1"/>
    <x v="0"/>
    <s v=""/>
  </r>
  <r>
    <s v="Palvelut"/>
    <s v="Plupaus_Säteilyturvakeskus_2021_xlsx.XLSX"/>
    <x v="23"/>
    <x v="1432"/>
    <s v="Säteilylain 859/2018 146 ja 155 §:n perusteella työnantaja ilmoitettaa työpaikalla tehtyjen radonmittausten tulokset STUKille."/>
    <s v="Työpaikkojen radon-mittaustulosten ilmoitus- ja hallintapalvelu"/>
    <x v="1"/>
    <x v="1"/>
    <x v="1"/>
    <s v="Vain elinkeinotoimintaa harjoittaville"/>
    <m/>
    <m/>
    <x v="0"/>
    <x v="9"/>
    <x v="0"/>
    <s v=""/>
  </r>
  <r>
    <s v="Palvelut"/>
    <s v="PLupaus_Porvoonkaupunki_2021.xlsx"/>
    <x v="7"/>
    <x v="1433"/>
    <s v="Sähköisenä liiketoimintasuunnitelma, laskelmat"/>
    <s v="Yritysten neuvontapalvelu"/>
    <x v="5"/>
    <x v="6"/>
    <x v="1"/>
    <s v="Myös luonnollisille henkilöille"/>
    <m/>
    <m/>
    <x v="1"/>
    <x v="3"/>
    <x v="2"/>
    <s v=""/>
  </r>
  <r>
    <s v="Palvelut"/>
    <s v="Plupaus_2021_Rovaniemi (1).xlsx"/>
    <x v="17"/>
    <x v="1434"/>
    <s v="Asiakaspalvelupisteestä voidaan ohjata asiakas eteenpäin. Yhteydenotot tällä hetkellä puhelin, sähköposti, paikan päällä asiointi. Lisäksi turvaposti."/>
    <s v="Yritysten neuvontapalvelu"/>
    <x v="5"/>
    <x v="2"/>
    <x v="1"/>
    <m/>
    <s v="Chatbottia ei vielä ole hankittu."/>
    <m/>
    <x v="1"/>
    <x v="13"/>
    <x v="2"/>
    <s v=""/>
  </r>
  <r>
    <s v="Palvelut"/>
    <s v="Plupaus_ALAVUS_2020.xlsx"/>
    <x v="9"/>
    <x v="1435"/>
    <s v="Verkkosivun kautta voi varata ajan yritysneuvontaan"/>
    <s v="Yritysten neuvontapalvelut"/>
    <x v="5"/>
    <x v="2"/>
    <x v="2"/>
    <m/>
    <m/>
    <m/>
    <x v="1"/>
    <x v="7"/>
    <x v="3"/>
    <s v=""/>
  </r>
  <r>
    <s v="Palvelut"/>
    <s v="Palvelulupaus_HAAPAVEDEN KAUPUNKI_2020.xlsx"/>
    <x v="73"/>
    <x v="1436"/>
    <s v="yrityksen perustamiseen tai kehittämiseen liittyvä neuvonta ja tukitoimet. Kysymyksiin voi saada vastauksen digitaalisesti."/>
    <s v="Yritysten neuvontapalvelut"/>
    <x v="5"/>
    <x v="3"/>
    <x v="6"/>
    <s v="Vain elinkeinotoimintaa harjoittaville"/>
    <m/>
    <m/>
    <x v="1"/>
    <x v="7"/>
    <x v="6"/>
    <s v=""/>
  </r>
  <r>
    <s v="Palvelut"/>
    <s v="PLupaus_Iinkunta_2020.xlsx"/>
    <x v="42"/>
    <x v="1437"/>
    <s v="Yritysidean työstö, liketoimintasuunnitelma, neuvontatoimet"/>
    <s v="Yritysten neuvontapalvelut"/>
    <x v="5"/>
    <x v="2"/>
    <x v="1"/>
    <s v="Myös luonnollisille henkilöille"/>
    <s v="tavoitteena ei ole palvella yrittäjää täysin digitaalisesti, yrittäjien kanssa yhdessä suunniteltu palvelukokonaisuus sisältää kohtaamisia"/>
    <m/>
    <x v="1"/>
    <x v="7"/>
    <x v="6"/>
    <s v=""/>
  </r>
  <r>
    <s v="Palvelut"/>
    <s v="PLupaus_Iinkunta_2020.xlsx"/>
    <x v="42"/>
    <x v="1438"/>
    <s v="Starttirahan hakeminen, tukihaut, yrityksen varsinainen perustaminen"/>
    <s v="Yritysten neuvontapalvelut"/>
    <x v="5"/>
    <x v="2"/>
    <x v="1"/>
    <s v="Myös luonnollisille henkilöille"/>
    <s v="tavoitteena ei ole palvella yrittäjää täysin digitaalisesti, yrittäjien kanssa yhdessä suunniteltu palvelukokonaisuus sisältää kohtaamisia"/>
    <m/>
    <x v="1"/>
    <x v="7"/>
    <x v="6"/>
    <s v=""/>
  </r>
  <r>
    <s v="Palvelut"/>
    <s v="Plupaus_THL_2021.xlsx"/>
    <x v="25"/>
    <x v="1439"/>
    <s v="THL verkkokirjakauppa. Kaikille avoin verkkokirjakauppa, josta voi ostaa Terveyden ja hyvinvoinnin laitoksen (THL) kustantamia julkaisuja. Terveyden ja hyvinvoinnin laitoksen verkkokirjakauppaa ylläpitää Kirjavälitys Oy. Palvelu on tarkoitettu kaikille, jotka haluavat ostaa THL:n julkaisuja. Verkkokaupasta voi ostaa kirjoja rekisteröitymättä asiakkaaksi, jos maksu tapahtuu ostohetkellä."/>
    <s v="Tämä oli kuntien täytettävänä, ei koske THL:ä"/>
    <x v="4"/>
    <x v="1"/>
    <x v="1"/>
    <s v="Myös luonnollisille henkilöille"/>
    <s v="Asiointi perustuu yleisiin verkkokauppakäytäntöhin. Palvelun tuotanto on ulkoistettu."/>
    <m/>
    <x v="0"/>
    <x v="9"/>
    <x v="0"/>
    <s v=""/>
  </r>
  <r>
    <s v="Palvelut"/>
    <s v="PIR TET Vastaus YritysDigi.xlsx"/>
    <x v="61"/>
    <x v="1440"/>
    <s v="Palvelussa olemassaolevat työntekijät saavat työnantajan tarpeisiin räätälöityä ammatillista lisäkoulutusta, joka helpottaa uusien osaamisvaatimusten hallintaa."/>
    <s v="TäsmäKoulutus"/>
    <x v="6"/>
    <x v="2"/>
    <x v="1"/>
    <s v="Vain elinkeinotoimintaa harjoittaville"/>
    <m/>
    <m/>
    <x v="0"/>
    <x v="8"/>
    <x v="0"/>
    <s v=""/>
  </r>
  <r>
    <s v="Palvelut"/>
    <s v="PLupaus_Oikeusrekisterikeskus_2021.xlsx"/>
    <x v="68"/>
    <x v="1441"/>
    <s v="Oikeusrekisterikeskuksesta aikaisemmin tilattujen asiakirjojen katselu sähköisen asioinnon portaalin kautta."/>
    <s v="Täytäntöönpanotehtävät ja rekisterinpito: Aikaisemmin tilattujen otteiden/todistusten/päätösten katselu"/>
    <x v="3"/>
    <x v="5"/>
    <x v="1"/>
    <s v="Myös luonnollisille henkilöille"/>
    <m/>
    <m/>
    <x v="0"/>
    <x v="19"/>
    <x v="0"/>
    <s v=""/>
  </r>
  <r>
    <s v="Palvelut"/>
    <s v="PLupaus_Oikeusrekisterikeskus_2021.xlsx"/>
    <x v="68"/>
    <x v="1442"/>
    <s v="Maksuajan hakeminen sakkorekisterissä oleville asioille"/>
    <s v="Täytäntöönpanotehtävät: Maksuajan hakeminen perintäasioille"/>
    <x v="4"/>
    <x v="5"/>
    <x v="1"/>
    <s v="Myös luonnollisille henkilöille"/>
    <m/>
    <m/>
    <x v="0"/>
    <x v="19"/>
    <x v="0"/>
    <s v=""/>
  </r>
  <r>
    <s v="Palvelut"/>
    <s v="PLupaus_Oikeusrekisterikeskus_2021.xlsx"/>
    <x v="68"/>
    <x v="1443"/>
    <s v="Sakkorekisterissä olevien omien asioiden katselu"/>
    <s v="Täytäntöönpanotehtävät: Omien perintäasioiden katselu"/>
    <x v="3"/>
    <x v="5"/>
    <x v="1"/>
    <s v="Myös luonnollisille henkilöille"/>
    <m/>
    <m/>
    <x v="0"/>
    <x v="19"/>
    <x v="0"/>
    <s v=""/>
  </r>
  <r>
    <s v="Palvelut"/>
    <s v="PLupaus_Oikeusrekisterikeskus_2021.xlsx"/>
    <x v="68"/>
    <x v="1444"/>
    <s v="Saldotodistus sakkorekisteristä"/>
    <s v="Täytäntöönpanotehtävät: Saldotodistus"/>
    <x v="3"/>
    <x v="5"/>
    <x v="1"/>
    <s v="Myös luonnollisille henkilöille"/>
    <m/>
    <m/>
    <x v="0"/>
    <x v="19"/>
    <x v="0"/>
    <s v=""/>
  </r>
  <r>
    <s v="Palvelut"/>
    <s v="PLupaus_Iinkunta_2020.xlsx"/>
    <x v="42"/>
    <x v="1445"/>
    <s v="Yleinen olemassa olevien yritysten neuvonta, liiketoiminta- ja kannattavuuslaskelmien pohdinta"/>
    <s v="Yritysten neuvontapalvelut"/>
    <x v="5"/>
    <x v="2"/>
    <x v="1"/>
    <s v="Vain elinkeinotoimintaa harjoittaville"/>
    <s v="tavoitteena ei ole palvella yrittäjää täysin digitaalisesti, yrittäjien kanssa yhdessä suunniteltu palvelukokonaisuus sisältää kohtaamisia"/>
    <m/>
    <x v="1"/>
    <x v="7"/>
    <x v="6"/>
    <s v=""/>
  </r>
  <r>
    <s v="Palvelut"/>
    <s v="Plupaus_2021_Jyväskylän kaupunki_2021.xlsx"/>
    <x v="2"/>
    <x v="1446"/>
    <s v="Yritysten arvoverkosto- ja ekosysteemipalvelut"/>
    <s v="Yritysten neuvontapalvelut"/>
    <x v="5"/>
    <x v="6"/>
    <x v="5"/>
    <s v="Vain elinkeinotoimintaa harjoittaville"/>
    <m/>
    <m/>
    <x v="1"/>
    <x v="2"/>
    <x v="1"/>
    <s v=""/>
  </r>
  <r>
    <s v="Palvelut"/>
    <s v="Plupaus_2021_Puolustusministeriö.xlsx"/>
    <x v="64"/>
    <x v="1447"/>
    <s v="Lupa EU- ja ETA-alueen ulkopuolisten osatajien kiinteistön hankintaan."/>
    <s v="Ulkomaalaisomistuksen valvonnan asiointipalvelu"/>
    <x v="0"/>
    <x v="2"/>
    <x v="11"/>
    <s v="Myös luonnollisille henkilöille"/>
    <s v="Asiakaspalvelutoiminto vaatii mahdollisesti osittain paperiasiointia."/>
    <m/>
    <x v="0"/>
    <x v="23"/>
    <x v="0"/>
    <s v=""/>
  </r>
  <r>
    <s v="Palvelut"/>
    <s v="PLupaus_Jämsä_2021.xlsx"/>
    <x v="36"/>
    <x v="1435"/>
    <s v="Asiakas täyttää ajanvarauslomakkeen nettisivuilla"/>
    <s v="Yritysten neuvontapalvelut"/>
    <x v="5"/>
    <x v="2"/>
    <x v="0"/>
    <s v="Myös luonnollisille henkilöille"/>
    <m/>
    <m/>
    <x v="1"/>
    <x v="2"/>
    <x v="5"/>
    <s v=""/>
  </r>
  <r>
    <s v="Palvelut"/>
    <s v="PLupaus_Jämsä_2021.xlsx"/>
    <x v="36"/>
    <x v="1448"/>
    <s v="Asiakastapaaminen voidaan toteuttaa sähköisesti - esim. Teams sovelluksella"/>
    <s v="Yritysten neuvontapalvelut"/>
    <x v="5"/>
    <x v="2"/>
    <x v="0"/>
    <s v="Myös luonnollisille henkilöille"/>
    <m/>
    <m/>
    <x v="1"/>
    <x v="2"/>
    <x v="5"/>
    <s v=""/>
  </r>
  <r>
    <s v="Palvelut"/>
    <s v="Plupaus_Jämsänyritysneuvontapalvelut_2020.xlsx"/>
    <x v="36"/>
    <x v="1435"/>
    <s v="Asiakas täyttää ajanvarauslomakkeen nettisivuilla"/>
    <s v="Yritysten neuvontapalvelut"/>
    <x v="5"/>
    <x v="2"/>
    <x v="1"/>
    <s v="Myös luonnollisille henkilöille"/>
    <m/>
    <m/>
    <x v="1"/>
    <x v="2"/>
    <x v="5"/>
    <s v=""/>
  </r>
  <r>
    <s v="Palvelut"/>
    <s v="Plupaus_Jämsänyritysneuvontapalvelut_2020.xlsx"/>
    <x v="36"/>
    <x v="1448"/>
    <s v="Asiakastapaaminen voidaan toteuttaa sähköisesti - esim. Teams sovelluksella"/>
    <s v="Yritysten neuvontapalvelut"/>
    <x v="5"/>
    <x v="2"/>
    <x v="1"/>
    <s v="Myös luonnollisille henkilöille"/>
    <m/>
    <m/>
    <x v="1"/>
    <x v="2"/>
    <x v="5"/>
    <s v=""/>
  </r>
  <r>
    <s v="Palvelut"/>
    <s v="Traficom_Digipalvelulupaus_2021.XLSX"/>
    <x v="0"/>
    <x v="1449"/>
    <s v="Lentotoiminnan harjoittajat, lentotoiminnan koulutusorganisaatiot, lentopaikan pitäjät, asematasopalvelujen tarjoajat, lennonvarmistuspalvelun tarjoajat ja lennonjohtajien koulutusorganisaatiot voivat esittää Traficomille vaihtoehtoista tapaa täyttää toiminnalle asetetun asetuksen vaatimukset,"/>
    <s v="Vaihtoehtoiset vaatimusten täyttämisen menetelmät (AltMoC)"/>
    <x v="0"/>
    <x v="0"/>
    <x v="0"/>
    <s v="Vain elinkeinotoimintaa harjoittaville"/>
    <s v="Yleinen taloudellinen tilanne"/>
    <m/>
    <x v="0"/>
    <x v="0"/>
    <x v="0"/>
    <s v=""/>
  </r>
  <r>
    <s v="Palvelut"/>
    <s v="Traficom_Digipalvelulupaus_2021.XLSX"/>
    <x v="0"/>
    <x v="1450"/>
    <s v="Selvitys, jolla tavara- tai henkilöliikenneluvan hakija voi osoittaa täyttävänsä vakavaraisuusvaatimuksen."/>
    <s v="Vakavaraisuuden osoittaminen"/>
    <x v="4"/>
    <x v="2"/>
    <x v="0"/>
    <s v="Vain elinkeinotoimintaa harjoittaville"/>
    <s v="Yleinen taloudellinen tilanne"/>
    <m/>
    <x v="0"/>
    <x v="0"/>
    <x v="0"/>
    <s v=""/>
  </r>
  <r>
    <s v="Palvelut"/>
    <s v="Liite_1_YritysDigi-hankkeen_palvelulupaus_digitaalisten_palvelujen_t.XLSX"/>
    <x v="48"/>
    <x v="1451"/>
    <s v="Matka-alan yritykset voivat itse tallentaa KKV:lle raportoitavat tiedot KKV:n Valma-palveluun lähettämisen sijaan."/>
    <s v="Vakuudenasettamisvelvollisten raportointi"/>
    <x v="1"/>
    <x v="2"/>
    <x v="5"/>
    <s v="Vain elinkeinotoimintaa harjoittaville"/>
    <m/>
    <m/>
    <x v="0"/>
    <x v="8"/>
    <x v="0"/>
    <s v=""/>
  </r>
  <r>
    <s v="Palvelut"/>
    <s v="Palvelulupaus_2021_Verohallinto.xlsx"/>
    <x v="6"/>
    <x v="1452"/>
    <s v="Voit antaa ennakkoilmoituksia, valmisteveroilmoituksia, sähkönmyyjän luovutustietoilmoituksia, tehdä palautushakemuksia ja maksaa valmisteveron suorituksia sekä selailla omia aikaisempia valmisteverotietoja OmaVerossa."/>
    <s v="Valmisteveroilmoitus"/>
    <x v="1"/>
    <x v="1"/>
    <x v="1"/>
    <s v="Myös luonnollisille henkilöille"/>
    <m/>
    <m/>
    <x v="0"/>
    <x v="1"/>
    <x v="0"/>
    <s v=""/>
  </r>
  <r>
    <s v="Palvelut"/>
    <s v="Palvelulupaus_2021_Verohallinto.xlsx"/>
    <x v="6"/>
    <x v="1453"/>
    <s v="EMCS on sähköinen järjestelmä, jonka avulla valvotaan EU:ssa yhdenmukaistetun valmisteveron alaisten tuotteiden eli alkoholin, alkoholijuomien, tupakan ja nestemäisten energiatuotteiden verottomuusjärjestelmässä tapahtuvia siirtoja."/>
    <s v="Valmisteveronalaisten tuotteiden verottomien siirtojen ilmoituspalvelu"/>
    <x v="1"/>
    <x v="1"/>
    <x v="1"/>
    <s v="Vain elinkeinotoimintaa harjoittaville"/>
    <m/>
    <m/>
    <x v="0"/>
    <x v="1"/>
    <x v="0"/>
    <s v=""/>
  </r>
  <r>
    <s v="Palvelut"/>
    <s v="Palvelulupaus_2021_Verohallinto.xlsx"/>
    <x v="6"/>
    <x v="1454"/>
    <s v="Teollisuusyrityksen pitää rekisteröityä tuensaajaksi, jos yritykselle ei makseta tukea veronpalautuksena vaan yritys saa tuen suoraan verotuksen yhteydessä alempana verotasona. Tässä palvelussa voit rekisteröityä sähköiseen valmisteverotuksen tuensaajarekisteriin."/>
    <s v="Valmisteverotuksen tuensaajarekisteri"/>
    <x v="1"/>
    <x v="1"/>
    <x v="1"/>
    <s v="Vain elinkeinotoimintaa harjoittaville"/>
    <m/>
    <m/>
    <x v="0"/>
    <x v="1"/>
    <x v="0"/>
    <s v=""/>
  </r>
  <r>
    <s v="Palvelut"/>
    <s v="PLupaus_Digi- ja väestötietovirasto_2021.xlsx"/>
    <x v="32"/>
    <x v="1455"/>
    <s v="Palvelun avulla voidaan tarkistaa, onko henkilöllä tai yrityksellä valtuus, valtakirja ja oikeus asioida sähköisesti toisen henkilön tai edustamansa yrityksen puolesta."/>
    <s v="Valtuudet-palvelu"/>
    <x v="3"/>
    <x v="5"/>
    <x v="1"/>
    <s v="Myös luonnollisille henkilöille"/>
    <m/>
    <m/>
    <x v="0"/>
    <x v="1"/>
    <x v="0"/>
    <s v=""/>
  </r>
  <r>
    <s v="Palvelut"/>
    <s v="Plupaus_2021_Tulli.xlsx"/>
    <x v="1"/>
    <x v="1456"/>
    <s v="AEO-toimija on saanut Tullin turvallisuustodistuksen tullaus- ja logistiikkatoiminnoilleen ja on sen vuoksi oikeutettu etuihin koko EU:n alueella."/>
    <s v="Valtuutettu talouden toimija"/>
    <x v="0"/>
    <x v="1"/>
    <x v="1"/>
    <s v="Vain elinkeinotoimintaa harjoittaville"/>
    <m/>
    <m/>
    <x v="0"/>
    <x v="1"/>
    <x v="0"/>
    <s v=""/>
  </r>
  <r>
    <s v="Palvelut"/>
    <s v="Plupaus_2021_Tulli.xlsx"/>
    <x v="1"/>
    <x v="1457"/>
    <s v="Valtuutettu lähettäjä on unionin passituksen yksinkertaistetun luvan saanut yritys."/>
    <s v="Valtuutetun lähettäjän lupa"/>
    <x v="0"/>
    <x v="1"/>
    <x v="1"/>
    <s v="Vain elinkeinotoimintaa harjoittaville"/>
    <m/>
    <m/>
    <x v="0"/>
    <x v="1"/>
    <x v="0"/>
    <s v=""/>
  </r>
  <r>
    <s v="Palvelut"/>
    <s v="Plupaus_2021_Tulli.xlsx"/>
    <x v="1"/>
    <x v="1458"/>
    <s v="Yritys voi itse laatia kauppalasku- ja alkuperäilmoituksia sekä vahvistaa A.TR-tavaratodistuksia."/>
    <s v="Valtuutetun viejän lupa"/>
    <x v="0"/>
    <x v="2"/>
    <x v="5"/>
    <s v="Vain elinkeinotoimintaa harjoittaville"/>
    <m/>
    <m/>
    <x v="0"/>
    <x v="1"/>
    <x v="0"/>
    <s v=""/>
  </r>
  <r>
    <s v="Palvelut"/>
    <s v="Traficom_Digipalvelulupaus_2021.XLSX"/>
    <x v="0"/>
    <x v="1459"/>
    <s v="Yritys  hakee valvotun edustajan hyväksyntää Traficomilta"/>
    <s v="Valvotun edustajan hyväksynnän hakeminen"/>
    <x v="0"/>
    <x v="3"/>
    <x v="0"/>
    <s v="Vain elinkeinotoimintaa harjoittaville"/>
    <s v="Yleinen taloudellinen tilanne"/>
    <m/>
    <x v="0"/>
    <x v="0"/>
    <x v="0"/>
    <s v=""/>
  </r>
  <r>
    <s v="Palvelut"/>
    <s v="Traficom_Digipalvelulupaus_2021.XLSX"/>
    <x v="0"/>
    <x v="1460"/>
    <s v="Toimija voi hakeutua miehittämättömien ilma-alusten kauko-ohjaajien valvottujen lisäteoriakokeiden järjestäjäksi"/>
    <s v="Valvotun teoriakokeen järjestäjän hyväksyntä"/>
    <x v="0"/>
    <x v="0"/>
    <x v="0"/>
    <s v="Myös luonnollisille henkilöille"/>
    <s v="Yleinen taloudellinen tilanne"/>
    <m/>
    <x v="0"/>
    <x v="0"/>
    <x v="0"/>
    <s v=""/>
  </r>
  <r>
    <s v="Palvelut"/>
    <s v="Traficom_Digipalvelulupaus_2021.XLSX"/>
    <x v="0"/>
    <x v="1461"/>
    <s v="Yritys  hakee valvotun toimittajan hyväksyntää Traficomilta"/>
    <s v="Valvotun toimittajan hyväksynnän hakeminen"/>
    <x v="0"/>
    <x v="3"/>
    <x v="0"/>
    <s v="Vain elinkeinotoimintaa harjoittaville"/>
    <s v="Yleinen taloudellinen tilanne"/>
    <m/>
    <x v="0"/>
    <x v="0"/>
    <x v="0"/>
    <s v=""/>
  </r>
  <r>
    <s v="Palvelut"/>
    <s v="Plupaus_Kankaanpään kaupunki_2020.xlsx"/>
    <x v="34"/>
    <x v="1436"/>
    <s v="Kaupungin elinkeinopalvelut -yksikkö tuottaa yritysneuvontaa yrittäjäksi ryhtymistä suunnitteleville ja toimiville yrityksille niiden elinkaaren kaikkiin vaiheisiin."/>
    <s v="Yritysten neuvontapalvelut"/>
    <x v="5"/>
    <x v="0"/>
    <x v="5"/>
    <s v="Myös luonnollisille henkilöille"/>
    <s v="Yritysneuvonnassa palvelun digiastetta voidaan osittain/tai osalla asiakkaita nostaa, mutta rinnalla tulee kulkea toistaiseksi mahdollisuus myös muuhun asiointitapaan. Yritysneuvonnassa eräissä asioissa/asiontivaiheissa/joidenkin asiakkaiden kohdalla kasvoikkainen vuorovaikutus tärkeää ja joskus välttämätöntäkin. Toki osa siitä/joskus, voidaan hoitaa myös digitaalisin kanavin (esim. etäneuvottelu). Jo nytkin asiakkaan kanssa niin sovittaessa neuvontaa annetaan puhelimitse (onko se digitaalinen kanava?), sähköpostitse ja etäneuvotteluin. Näitä toimia voidaan ottaa tavoitteeksi digitalisoida esim. tietoturvallisen yhteyden varmistamisen osalta ja asiakkaan tunnistautumisen osalta. E-sarakkeen aikataulutavoite voisi koskea näitä toimia. Samoin voidaan osin hyödyntää digitaalisia työkaluja, esim. sähköinen liiketoimintasuunnitelma ja yrityksen perustamispalvelu verkossa."/>
    <m/>
    <x v="1"/>
    <x v="16"/>
    <x v="4"/>
    <s v=""/>
  </r>
  <r>
    <s v="Palvelut"/>
    <s v="Plupaus_2021_Kempeleen kunta.xlsx"/>
    <x v="66"/>
    <x v="1436"/>
    <s v="Yrityksen tarpeen mukainen neuvonta, mm. avustus- ja rahoitushakemusten täyttö."/>
    <s v="Yritysten neuvontapalvelut"/>
    <x v="5"/>
    <x v="6"/>
    <x v="1"/>
    <s v="Myös luonnollisille henkilöille"/>
    <s v="Palvelun luonteen vuoksi ei tarkoituksenmukaista vaatia vahvaa tunnistautumista. Tämä on kuitenkin mahdollista mm. sopimusten allekirjoituksessa."/>
    <m/>
    <x v="1"/>
    <x v="7"/>
    <x v="4"/>
    <s v=""/>
  </r>
  <r>
    <s v="Palvelut"/>
    <s v="Plupaus_Keravan kaupunki elinkeinopalvelut_2020 (1).xlsx"/>
    <x v="71"/>
    <x v="1462"/>
    <s v="Ulkoistettu yritysneuvontapavelu Keski-Uudenmaan Kehittämiskeskukselle"/>
    <s v="Yritysten neuvontapalvelut"/>
    <x v="5"/>
    <x v="0"/>
    <x v="1"/>
    <s v="Myös luonnollisille henkilöille"/>
    <s v="Vaatii lähipalvelua, koska on henkilökohtaista palvelua tai ryhmäneuvontaa, ei  saavuteta 100% digiastetta"/>
    <m/>
    <x v="1"/>
    <x v="3"/>
    <x v="5"/>
    <s v=""/>
  </r>
  <r>
    <s v="Palvelut"/>
    <s v="Traficom_Digipalvelulupaus_2021.XLSX"/>
    <x v="0"/>
    <x v="1463"/>
    <s v="Traficomin tai Poliisin myöntämän pysäköintiluvan perusteella voidaan myöntää vapautus ajoneuvoveron perusverosta."/>
    <s v="Vapautus ajoneuvoveron perusverosta"/>
    <x v="0"/>
    <x v="5"/>
    <x v="1"/>
    <s v="Myös luonnollisille henkilöille"/>
    <m/>
    <m/>
    <x v="0"/>
    <x v="0"/>
    <x v="0"/>
    <s v=""/>
  </r>
  <r>
    <s v="Palvelut"/>
    <s v="Plupaus_2021_Kirkkonummi.xlsx"/>
    <x v="56"/>
    <x v="1464"/>
    <s v="Kunnan palvelupiste palvelee kuntalaisten lisäksi yhdistyksiä ja yrityksiä"/>
    <s v="Yritysten neuvontapalvelut"/>
    <x v="5"/>
    <x v="6"/>
    <x v="0"/>
    <s v="Myös luonnollisille henkilöille"/>
    <s v="Kuntalaisten, yhdistysten ja yritysten edustajien it-taidot. Asiakaspalvelun luonne itsessään on jo este (asiakkaat haluavat henkilökohtaista palvelua)."/>
    <m/>
    <x v="1"/>
    <x v="3"/>
    <x v="5"/>
    <s v=""/>
  </r>
  <r>
    <s v="Palvelut"/>
    <s v="Plupaus_2021_Kirkkonummi.xlsx"/>
    <x v="56"/>
    <x v="1465"/>
    <s v="Kirkkonummelaisille yrittäjille tarjolla laaja kattaus yrityspalveluita neuvonnasta yritystoiminnan kehittämiseen ja koulutukseen."/>
    <s v="Yritysten neuvontapalvelut"/>
    <x v="5"/>
    <x v="5"/>
    <x v="1"/>
    <s v="Myös luonnollisille henkilöille"/>
    <s v="Yrittäjien digiosaaminen"/>
    <m/>
    <x v="1"/>
    <x v="3"/>
    <x v="5"/>
    <s v=""/>
  </r>
  <r>
    <s v="Palvelut"/>
    <s v="Plupaus_KOLARIN Kunta_2020.xlsx"/>
    <x v="62"/>
    <x v="1436"/>
    <s v="Elinvoimapalvelut tuottavat yhteistyöverkoston kanssa yritysneuvontapalveluja. Osin sähköisesti, meets, googlen työkalut. LTS YritysTulkki käytössä"/>
    <s v="Yritysten neuvontapalvelut"/>
    <x v="5"/>
    <x v="0"/>
    <x v="1"/>
    <s v="Myös luonnollisille henkilöille"/>
    <s v="Resurssit, osaaminen"/>
    <m/>
    <x v="1"/>
    <x v="13"/>
    <x v="3"/>
    <s v=""/>
  </r>
  <r>
    <s v="Palvelut"/>
    <s v="Plupaus_Kuopio_2021.xlsx"/>
    <x v="12"/>
    <x v="1466"/>
    <s v="Yrityksen pystyy perustamaan verkossa, mutta neuvonnassa ei ole vielä digitoteutusta."/>
    <s v="Yritysten neuvontapalvelut"/>
    <x v="5"/>
    <x v="3"/>
    <x v="5"/>
    <s v="Myös luonnollisille henkilöille"/>
    <m/>
    <m/>
    <x v="1"/>
    <x v="10"/>
    <x v="1"/>
    <s v=""/>
  </r>
  <r>
    <s v="Palvelut"/>
    <s v="Plupaus_Kuopio_2021.xlsx"/>
    <x v="12"/>
    <x v="1467"/>
    <s v="Neuvontaa yrityksesi kannattavuuden ja kasvun tukemiseen muutostilanteissa ja talousvaikeuksissa."/>
    <s v="Yritysten neuvontapalvelut"/>
    <x v="5"/>
    <x v="3"/>
    <x v="5"/>
    <s v="Vain elinkeinotoimintaa harjoittaville"/>
    <m/>
    <m/>
    <x v="1"/>
    <x v="10"/>
    <x v="1"/>
    <s v=""/>
  </r>
  <r>
    <s v="Palvelut"/>
    <s v="Palvelulupaus_2021_Verohallinto.xlsx"/>
    <x v="6"/>
    <x v="1468"/>
    <s v="Voit ilmoittaa ja maksaa varainsiirtoveron OmaVero-palvelussa. Kiinteistövälittäjä ja arvopaperikauppiaan on annettava varainsiirtoveroilmoitus sähköisesti VeroAPI-rajapinnan kautta tai Lomake.fi:ssä."/>
    <s v="Varainsiirtoveroilmoitus"/>
    <x v="1"/>
    <x v="7"/>
    <x v="1"/>
    <s v="Myös luonnollisille henkilöille"/>
    <m/>
    <m/>
    <x v="0"/>
    <x v="1"/>
    <x v="0"/>
    <s v=""/>
  </r>
  <r>
    <s v="Palvelut"/>
    <s v="Plupaus_2021_Tukes.xlsx"/>
    <x v="10"/>
    <x v="1469"/>
    <m/>
    <s v="Varausilmoitus (kaivosasiointi)"/>
    <x v="1"/>
    <x v="2"/>
    <x v="11"/>
    <s v="Vain elinkeinotoimintaa harjoittaville"/>
    <s v="Henkilö- ja raharesurssit. Viraston päässä prosessien monimutkaisuus täytyy huomioida kehittämisessä."/>
    <m/>
    <x v="0"/>
    <x v="8"/>
    <x v="0"/>
    <s v=""/>
  </r>
  <r>
    <s v="Palvelut"/>
    <s v="Plupaus_2021_Laukaan kunta.xlsx"/>
    <x v="57"/>
    <x v="1470"/>
    <s v="Idean sparrausta, liiketoimintasuunnitelman laatimisen neuvontaa. Palvelun toteuttaa Keski-Suomen Uusyrityskeskus."/>
    <s v="Yritysten neuvontapalvelut"/>
    <x v="5"/>
    <x v="0"/>
    <x v="0"/>
    <s v="Myös luonnollisille henkilöille"/>
    <s v="Keski-Suomen Uusyrityskeskuksen toiminta päättyy. Uuden toimijan kanssa neuvottelut vasta alkamassa. Digiasteesta ei tarkempaa tietoa."/>
    <m/>
    <x v="1"/>
    <x v="2"/>
    <x v="4"/>
    <s v=""/>
  </r>
  <r>
    <s v="Palvelut"/>
    <s v="Plupaus_2021_Laukaan kunta.xlsx"/>
    <x v="57"/>
    <x v="1471"/>
    <s v="– toteutetaan omalla henkilöstöllä ja ProAgrian toimesta. Yhteydenooto sähköpostilla tai puhelimitse."/>
    <s v="Yritysten neuvontapalvelut"/>
    <x v="5"/>
    <x v="3"/>
    <x v="0"/>
    <s v="Myös luonnollisille henkilöille"/>
    <m/>
    <m/>
    <x v="1"/>
    <x v="2"/>
    <x v="4"/>
    <s v=""/>
  </r>
  <r>
    <s v="Palvelut"/>
    <s v="PLupaus_Digi- ja väestötietovirasto_2021.xlsx"/>
    <x v="32"/>
    <x v="1472"/>
    <s v="Varmennepalvelut kansalaisille, organisaatioille sekä sosiaali- ja terveydenhuoltosektorille"/>
    <s v="Varmenteet (toimikortit ja varmenteet)"/>
    <x v="0"/>
    <x v="6"/>
    <x v="0"/>
    <s v="Vain elinkeinotoimintaa harjoittaville"/>
    <s v="Palvelu digitalisoitu lukuun ottamatta pienasiakasprosessia, jonka digitalisointi  ylittää merkittävästi kustannuksista saatavat hyödyt."/>
    <m/>
    <x v="0"/>
    <x v="1"/>
    <x v="0"/>
    <s v=""/>
  </r>
  <r>
    <s v="Palvelut"/>
    <s v="Plupaus_2021_Laukaan kunta.xlsx"/>
    <x v="57"/>
    <x v="1473"/>
    <s v="Elinkeinoasiamies, yrityskoordinaattori ja elinkeinojohtaja neuvovat toimivia yrityksiä erilaisissa asioissa."/>
    <s v="Yritysten neuvontapalvelut"/>
    <x v="5"/>
    <x v="3"/>
    <x v="0"/>
    <s v="Myös luonnollisille henkilöille"/>
    <s v="Nykyisen haastavan taloustilanteen vallitessa on haastavaa panostaa digitaalisiin palveluihin."/>
    <m/>
    <x v="1"/>
    <x v="2"/>
    <x v="4"/>
    <s v=""/>
  </r>
  <r>
    <s v="Palvelut"/>
    <s v="Plupaus_Naantalinkaupunki_2020.xlsx"/>
    <x v="29"/>
    <x v="1436"/>
    <s v="Yritysneuvontapalvelut yrittäjille"/>
    <s v="Yritysten neuvontapalvelut"/>
    <x v="5"/>
    <x v="0"/>
    <x v="0"/>
    <s v="Vain elinkeinotoimintaa harjoittaville"/>
    <s v="Ei välitöntä tarvetta digitalisoimiseen"/>
    <m/>
    <x v="1"/>
    <x v="15"/>
    <x v="4"/>
    <s v=""/>
  </r>
  <r>
    <s v="Palvelut"/>
    <s v="Plupaus_2021_Paimion kaupunkin vastaus.xlsx"/>
    <x v="59"/>
    <x v="1474"/>
    <m/>
    <s v="Yritysten neuvontapalvelut"/>
    <x v="5"/>
    <x v="6"/>
    <x v="1"/>
    <s v="Myös luonnollisille henkilöille"/>
    <s v="Ostamme näitä Palveluja nyt Turku Science Park Oy:ltä. Kehitystyö on pääsääntöisesti heidän käsissään. Organisaatiossa on tehty uudistuksia, jotka koskevat nimenomaan neuvontapalveluja. Seuraamme laadun kehittymistä."/>
    <m/>
    <x v="1"/>
    <x v="15"/>
    <x v="4"/>
    <s v=""/>
  </r>
  <r>
    <s v="Palvelut"/>
    <s v="Plupaus_PELKOSENNIEMENKUNTA_2020.xlsx"/>
    <x v="72"/>
    <x v="1475"/>
    <s v="Neuvontaa tehdään salatun sähköpostin ja etäyhteyksien avulla. Kunnassa käytössä verkossa toimivassa Yritystulkki-palvelussa, josta on saatavilla sekä aineistoa että aloittavan että toimivan yrityksen kehittämiseen, ja työkaluja laskelmien tekoon sekä liiketoimintasuunnitelman tekemiseen."/>
    <s v="Yritysten neuvontapalvelut"/>
    <x v="5"/>
    <x v="2"/>
    <x v="1"/>
    <m/>
    <s v="Pelkosenniemen kunnan painopiste palveluiden digitalisoinnissa on tällä hetkellä talous- ja henkilöstöhallinnon digitalisoinnissa, jotta kunta kykenisi vastaamaan lakisääteisiin muutoksiin koskien taloustietojen automatisoitua raportointia valtionkonttorille."/>
    <m/>
    <x v="1"/>
    <x v="6"/>
    <x v="4"/>
    <s v=""/>
  </r>
  <r>
    <s v="Palvelut"/>
    <s v="Traficom_Digipalvelulupaus_2021.XLSX"/>
    <x v="0"/>
    <x v="1476"/>
    <s v="Asiakas saa halutessaan vesikulkuneuvolle haluamansa vapaan rekisteritunnuksen maksua vastaan. Tunnuksen voi varata etukäteen. "/>
    <s v="Veneen erityistunnuksen varaaminen"/>
    <x v="1"/>
    <x v="0"/>
    <x v="0"/>
    <s v="Myös luonnollisille henkilöille"/>
    <s v="Tulee tarkistaa useasta järjestelmästä, onko tunnus vapaa."/>
    <m/>
    <x v="0"/>
    <x v="0"/>
    <x v="0"/>
    <s v=""/>
  </r>
  <r>
    <s v="Palvelut"/>
    <s v="Traficom_Digipalvelulupaus_2021.XLSX"/>
    <x v="0"/>
    <x v="1477"/>
    <s v="Asiakas voi tilata mistä tahansa vesikulkuneuvosta allekirjoitetun ja leimatun rekisteriotteen.  Ilman leimaa ja allekirjoitusta tämän voi tulostaa jo sähköisenä. "/>
    <s v="Veneen rekisteriotteen tilaus"/>
    <x v="3"/>
    <x v="0"/>
    <x v="0"/>
    <s v="Myös luonnollisille henkilöille"/>
    <s v="Yleinen taloudellinen tilanne"/>
    <m/>
    <x v="0"/>
    <x v="0"/>
    <x v="0"/>
    <s v=""/>
  </r>
  <r>
    <s v="Palvelut"/>
    <s v="Traficom_Digipalvelulupaus_2021.XLSX"/>
    <x v="0"/>
    <x v="1478"/>
    <s v="Asiakas voi siirtää rekisteritunnuksen veneeltä toiselle maksua vastaan."/>
    <s v="Veneen rekisteritunnuksen siirtäminen"/>
    <x v="1"/>
    <x v="0"/>
    <x v="0"/>
    <s v="Myös luonnollisille henkilöille"/>
    <s v="Yleinen taloudellinen tilanne"/>
    <m/>
    <x v="0"/>
    <x v="0"/>
    <x v="0"/>
    <s v=""/>
  </r>
  <r>
    <s v="Palvelut"/>
    <s v="Traficom_Digipalvelulupaus_2021.XLSX"/>
    <x v="0"/>
    <x v="1479"/>
    <s v="Asiakas voi muuttaa veneen tietoja rekisteriin. "/>
    <s v="Veneen tietojen muuttaminen"/>
    <x v="1"/>
    <x v="5"/>
    <x v="1"/>
    <s v="Myös luonnollisille henkilöille"/>
    <m/>
    <m/>
    <x v="0"/>
    <x v="0"/>
    <x v="0"/>
    <s v=""/>
  </r>
  <r>
    <s v="Palvelut"/>
    <s v="Traficom_Digipalvelulupaus_2021.XLSX"/>
    <x v="0"/>
    <x v="1480"/>
    <s v="Veneilyjärjestön laatukäsikirjan auditointi."/>
    <s v="Veneilyjärjestön laatukäsikirjan auditointi"/>
    <x v="0"/>
    <x v="3"/>
    <x v="0"/>
    <m/>
    <s v="Yleinen taloudellinen tilanne"/>
    <m/>
    <x v="0"/>
    <x v="0"/>
    <x v="0"/>
    <s v=""/>
  </r>
  <r>
    <s v="Palvelut"/>
    <s v="PLupaus_Porvoonkaupunki_2021.xlsx"/>
    <x v="7"/>
    <x v="1435"/>
    <s v="Asiakas varaa itse online kanavia käyttäen ajan yritysneuvontaan"/>
    <s v="Yritysten neuvontapalvelut"/>
    <x v="5"/>
    <x v="5"/>
    <x v="8"/>
    <s v="Myös luonnollisille henkilöille"/>
    <m/>
    <m/>
    <x v="1"/>
    <x v="3"/>
    <x v="2"/>
    <s v=""/>
  </r>
  <r>
    <s v="Palvelut"/>
    <s v="Plupaus_2021_Tulli.xlsx"/>
    <x v="1"/>
    <x v="1481"/>
    <s v="Tuoja voi hakea alennettua vientitullia Venäjältä EU:hun tuotavalle kuuselle ja männylle."/>
    <s v="Venäjän puutullikiintiöluvan hakeminen"/>
    <x v="0"/>
    <x v="2"/>
    <x v="0"/>
    <s v="Vain elinkeinotoimintaa harjoittaville"/>
    <m/>
    <m/>
    <x v="0"/>
    <x v="1"/>
    <x v="0"/>
    <s v=""/>
  </r>
  <r>
    <s v="Palvelut"/>
    <s v="SLHK-Palvelulupaus2021.xlsx"/>
    <x v="40"/>
    <x v="1482"/>
    <s v="Liiketilojen ja vuokrahuoneistojen vuokrat, palvelumyynti ja ostot"/>
    <s v="Verkkolaskutus"/>
    <x v="4"/>
    <x v="2"/>
    <x v="11"/>
    <s v="Myös luonnollisille henkilöille"/>
    <m/>
    <m/>
    <x v="0"/>
    <x v="22"/>
    <x v="0"/>
    <s v=""/>
  </r>
  <r>
    <s v="Palvelut"/>
    <s v="Traficom_Digipalvelulupaus_2021.XLSX"/>
    <x v="0"/>
    <x v="1483"/>
    <s v="Verkkotietopiste.fi -palvelusta voi hakea tietoa verkkojen rakentamissuunnitelmista yhteisrakentamisen sopimiseksi. Lisäksi palvelusta saa tietoa siitä, keillä verkkotoimijoilla voi olla verkkoja haetulla alueella."/>
    <s v="Verkkotietopiste"/>
    <x v="3"/>
    <x v="5"/>
    <x v="1"/>
    <s v="Myös luonnollisille henkilöille"/>
    <m/>
    <m/>
    <x v="0"/>
    <x v="0"/>
    <x v="0"/>
    <s v=""/>
  </r>
  <r>
    <s v="Palvelut"/>
    <s v="Traficom_Digipalvelulupaus_2021.XLSX"/>
    <x v="0"/>
    <x v="1484"/>
    <s v="Lakisääteinen velvoite ilmoittaa verkkotunnusvälitystoimintaan kohdistuvasta tietoturvaloukkauksesta. Yhteinen palvelu KTK:n kanssa. Asiointipalvelun osalta ei ole kehittämistarvetta."/>
    <s v="Verkkotunnusvälittäjän tietoturvaloukkausilmoitus"/>
    <x v="1"/>
    <x v="2"/>
    <x v="1"/>
    <s v="Myös luonnollisille henkilöille"/>
    <m/>
    <m/>
    <x v="0"/>
    <x v="0"/>
    <x v="0"/>
    <s v=""/>
  </r>
  <r>
    <s v="Palvelut"/>
    <s v="Plupaus_2021_Tulli.xlsx"/>
    <x v="1"/>
    <x v="1485"/>
    <s v="Yritys voi hakea veronhuojennusta, jos Tulli on kantanut arvonlisäveron tai valmisteveron tullauksen yhteydessä tai väylämaksua."/>
    <s v="Verohuojennuksen hakeminen"/>
    <x v="0"/>
    <x v="2"/>
    <x v="0"/>
    <s v="Myös luonnollisille henkilöille"/>
    <m/>
    <m/>
    <x v="0"/>
    <x v="1"/>
    <x v="0"/>
    <s v=""/>
  </r>
  <r>
    <s v="Palvelut"/>
    <s v="Palvelulupaus_2021_Verohallinto.xlsx"/>
    <x v="6"/>
    <x v="1486"/>
    <s v="Voit antaa ilmoituksen toiminnan tuloista ja menoista OmaVerossa, Ilmoitin.fi-palvelussa tai rajapinnan kautta. OmaVerossa voi myös hakea lisäaikaa veroilmoituksen antamiseen."/>
    <s v="Veroilmoitus, tuloverotus"/>
    <x v="1"/>
    <x v="7"/>
    <x v="1"/>
    <s v="Myös luonnollisille henkilöille"/>
    <m/>
    <m/>
    <x v="0"/>
    <x v="1"/>
    <x v="0"/>
    <s v=""/>
  </r>
  <r>
    <s v="Palvelut"/>
    <s v="Palvelulupaus_2021_Verohallinto.xlsx"/>
    <x v="6"/>
    <x v="1487"/>
    <s v="Voit maksaa verosi OmaVerossa. Jos maksat veron OmaVeron kautta, maksupäivä on aina kuluva päivä, jota ei voi muuttaa. Maksu näkyy OmaVerossa yleensä 1–2 arkipäivän kuluttua maksusta."/>
    <s v="Verojen maksaminen"/>
    <x v="4"/>
    <x v="1"/>
    <x v="1"/>
    <s v="Myös luonnollisille henkilöille"/>
    <m/>
    <m/>
    <x v="0"/>
    <x v="1"/>
    <x v="0"/>
    <s v=""/>
  </r>
  <r>
    <s v="Palvelut"/>
    <s v="Palvelulupaus_2021_Verohallinto.xlsx"/>
    <x v="6"/>
    <x v="1488"/>
    <s v="Verokortti"/>
    <s v="Verokortti"/>
    <x v="1"/>
    <x v="1"/>
    <x v="1"/>
    <s v="Myös luonnollisille henkilöille"/>
    <m/>
    <m/>
    <x v="0"/>
    <x v="1"/>
    <x v="0"/>
    <s v=""/>
  </r>
  <r>
    <s v="Palvelut"/>
    <s v="Palvelulupaus_2021_Verohallinto.xlsx"/>
    <x v="6"/>
    <x v="1489"/>
    <s v="Ammatinharjoittaja voi merkitä veronumeron rekisteriin OmaVerossa. Yritys tai yhteisö voi työnantajana hakea työntekijöilleen veronumerot OmaVerosta tai Ilmoitin.fi-palvelun kautta."/>
    <s v="Veronumerorekisteröinti"/>
    <x v="1"/>
    <x v="1"/>
    <x v="1"/>
    <s v="Myös luonnollisille henkilöille"/>
    <m/>
    <m/>
    <x v="0"/>
    <x v="1"/>
    <x v="0"/>
    <s v=""/>
  </r>
  <r>
    <s v="Palvelut"/>
    <s v="Palvelulupaus_2021_Verohallinto.xlsx"/>
    <x v="6"/>
    <x v="1490"/>
    <s v="Yritys tai yhteisö voi tilata verovelkatodistuksen OmaVerosta tai sähköisellä lomakkeella (vero.fi/verovelkatodistus). OmaVerossa tilattu todistus toimitetaan palveluun heti tilauksen jälkeen ja sen voi tulostaa sieltä itse."/>
    <s v="Verovelkatodistus"/>
    <x v="3"/>
    <x v="1"/>
    <x v="1"/>
    <s v="Vain elinkeinotoimintaa harjoittaville"/>
    <m/>
    <m/>
    <x v="0"/>
    <x v="1"/>
    <x v="0"/>
    <s v=""/>
  </r>
  <r>
    <s v="Palvelut"/>
    <s v="PLupaus_Porvoonkaupunki_2021.xlsx"/>
    <x v="7"/>
    <x v="1491"/>
    <s v="Yritysneuvontaa aloittavalle tai toimivalle yritykselle ajanvarauksen mukaan"/>
    <s v="Yritysten neuvontapalvelut"/>
    <x v="5"/>
    <x v="5"/>
    <x v="1"/>
    <s v="Myös luonnollisille henkilöille"/>
    <m/>
    <m/>
    <x v="1"/>
    <x v="3"/>
    <x v="2"/>
    <s v=""/>
  </r>
  <r>
    <s v="Palvelut"/>
    <s v="Traficom_Digipalvelulupaus_2021.XLSX"/>
    <x v="0"/>
    <x v="1492"/>
    <s v="Traficom hankkii rekisteröintitoiminnan järjestämiseksi tarvittavat avustavat palvelut julkisilta tai yksityisiltä yhteisöiltä (sopimusrekisteröijä)."/>
    <s v="Vesikulkuneuvojen sopimusrekisteröijäksi Traficomille"/>
    <x v="4"/>
    <x v="0"/>
    <x v="0"/>
    <s v="Vain elinkeinotoimintaa harjoittaville"/>
    <s v="Vahva sähköinen tunnistautuminen ja sähköinen allekirjoitus eivät ole käytössä"/>
    <m/>
    <x v="0"/>
    <x v="0"/>
    <x v="0"/>
    <s v=""/>
  </r>
  <r>
    <s v="Palvelut"/>
    <s v="Traficom_Digipalvelulupaus_2021.XLSX"/>
    <x v="0"/>
    <x v="1493"/>
    <s v="Palvelusta voi tilata ajantasaista tietoa vesikulkuneuvoista. Tilauksessa valitut eri tietotuotteet muodostavat yhden siirtotiedoston, joka sisältää yksittäisille vesikulkuneuvoille tilauksessa valittujen tietotuotteiden tietosisällöt."/>
    <s v="Vesikulkuneuvojen tietotuotteet - Beta"/>
    <x v="3"/>
    <x v="5"/>
    <x v="1"/>
    <s v="Myös luonnollisille henkilöille"/>
    <m/>
    <m/>
    <x v="0"/>
    <x v="0"/>
    <x v="0"/>
    <s v=""/>
  </r>
  <r>
    <s v="Palvelut"/>
    <s v="Traficom_Digipalvelulupaus_2021.XLSX"/>
    <x v="0"/>
    <x v="1494"/>
    <s v="Ennakkoilmoittajan tehtäviin kuuluu veneen tai moottorin tietojen tallentaminen vesikulkuneuvorekisteriin ennen rekisteröintiä."/>
    <s v="Vesikulkuneuvojen/moottoreiden ennakkoilmoittajaksi Traficomille"/>
    <x v="4"/>
    <x v="0"/>
    <x v="0"/>
    <s v="Vain elinkeinotoimintaa harjoittaville"/>
    <s v="Vahva sähköinen tunnistautuminen ja sähköinen allekirjoitus eivät ole käytössä"/>
    <m/>
    <x v="0"/>
    <x v="0"/>
    <x v="0"/>
    <s v=""/>
  </r>
  <r>
    <s v="Palvelut"/>
    <s v="Traficom_Digipalvelulupaus_2021.XLSX"/>
    <x v="0"/>
    <x v="1495"/>
    <s v="Vesikulkuneuvo ja sen moottori tulee rekisteröidä liikenteen palveluista annetun lain (320/2017) VI osassa tarkoitettuun liikenneasioiden rekisteriin, jos se kuuluu rekisteröintivelvollisuuden piiriin."/>
    <s v="Vesikulkuneuvon ensirekisteröinti"/>
    <x v="1"/>
    <x v="5"/>
    <x v="1"/>
    <s v="Myös luonnollisille henkilöille"/>
    <m/>
    <m/>
    <x v="0"/>
    <x v="0"/>
    <x v="0"/>
    <s v=""/>
  </r>
  <r>
    <s v="Palvelut"/>
    <s v="Traficom_Digipalvelulupaus_2021.XLSX"/>
    <x v="0"/>
    <x v="1496"/>
    <s v="Lopullisella poistolla tarkoitetaan vesikulkuneuvon poistamista rekisteristä niin, ettei se enää koskaan palaa rekisteriin."/>
    <s v="Vesikulkuneuvon lopullinen poisto"/>
    <x v="1"/>
    <x v="0"/>
    <x v="0"/>
    <s v="Myös luonnollisille henkilöille"/>
    <s v="Yleinen taloudellinen tilanne"/>
    <m/>
    <x v="0"/>
    <x v="0"/>
    <x v="0"/>
    <s v=""/>
  </r>
  <r>
    <s v="Palvelut"/>
    <s v="Traficom_Digipalvelulupaus_2021.XLSX"/>
    <x v="0"/>
    <x v="1497"/>
    <s v="Vesikulkuneuvon myyjä voi tehdä luovutusilmoituksen tuntemattomalle, jos uusi omistaja ei ole tiedossa, eikä hän ole rekisteröinyt vesikulkuneuvoa nimilleen."/>
    <s v="Vesikulkuneuvon luovutus tuntemattomalle"/>
    <x v="1"/>
    <x v="0"/>
    <x v="0"/>
    <s v="Myös luonnollisille henkilöille"/>
    <s v="Yleinen taloudellinen tilanne"/>
    <m/>
    <x v="0"/>
    <x v="0"/>
    <x v="0"/>
    <s v=""/>
  </r>
  <r>
    <s v="Palvelut"/>
    <s v="Traficom_Digipalvelulupaus_2021.XLSX"/>
    <x v="0"/>
    <x v="1498"/>
    <s v="Vesikulkuneuvon myyjä voi tehdä ilmoituksen omistajuutensa päättymisestä. Luovutusilmoitus päättää myyjän velvollisuudet vesikulkuneuvoa kohtaan."/>
    <s v="Vesikulkuneuvon luovutusilmoitus"/>
    <x v="1"/>
    <x v="5"/>
    <x v="1"/>
    <s v="Myös luonnollisille henkilöille"/>
    <m/>
    <m/>
    <x v="0"/>
    <x v="0"/>
    <x v="0"/>
    <s v=""/>
  </r>
  <r>
    <s v="Palvelut"/>
    <s v="Traficom_Digipalvelulupaus_2021.XLSX"/>
    <x v="0"/>
    <x v="1499"/>
    <s v="Vesikulkuneuvon omistajan tai haltijan velvollisuus on ilmoittaa rekisteriin, jos vaihtaa vesikulkuneuvolle moottorin. "/>
    <s v="Vesikulkuneuvon moottorin vaihto"/>
    <x v="1"/>
    <x v="5"/>
    <x v="1"/>
    <s v="Myös luonnollisille henkilöille"/>
    <m/>
    <m/>
    <x v="0"/>
    <x v="0"/>
    <x v="0"/>
    <s v=""/>
  </r>
  <r>
    <s v="Palvelut"/>
    <s v="Traficom_Digipalvelulupaus_2021.XLSX"/>
    <x v="0"/>
    <x v="1500"/>
    <s v="Rekisteröidyn vesikulkuneuvon omistajanmuutos tulee tehdä viimeistään 30 päivän sisällä kaupanteosta."/>
    <s v="Vesikulkuneuvon omistajanvaihdos"/>
    <x v="1"/>
    <x v="5"/>
    <x v="1"/>
    <s v="Myös luonnollisille henkilöille"/>
    <m/>
    <m/>
    <x v="0"/>
    <x v="0"/>
    <x v="0"/>
    <s v=""/>
  </r>
  <r>
    <s v="Palvelut"/>
    <s v="Traficom_Digipalvelulupaus_2021.XLSX"/>
    <x v="0"/>
    <x v="1501"/>
    <s v="Vesikulkuneuvo tulee poistaa rekisteristä, jos se on lunastettu, myyty ulkomaille, viety ulkomaille, poistettu käytöstä, rikkoutunut, uponnut tai anastettu. Poiston voi tehdä myös, jos vesikulkuneuvo ei täytä enää rekisteröinnin edellytyksiä."/>
    <s v="Vesikulkuneuvon rekisteristä poisto"/>
    <x v="1"/>
    <x v="5"/>
    <x v="1"/>
    <s v="Myös luonnollisille henkilöille"/>
    <m/>
    <m/>
    <x v="0"/>
    <x v="0"/>
    <x v="0"/>
    <s v=""/>
  </r>
  <r>
    <s v="Palvelut"/>
    <s v="Traficom_Digipalvelulupaus_2021.XLSX"/>
    <x v="0"/>
    <x v="1502"/>
    <s v="Voit tarkastaa omat tai julkiset vesikulkuneuvotiedot. Voit tehdä asiakirjatilauksen veneen tiedoista."/>
    <s v="Vesikulkuneuvon rekisteritiedot"/>
    <x v="3"/>
    <x v="5"/>
    <x v="1"/>
    <s v="Myös luonnollisille henkilöille"/>
    <m/>
    <m/>
    <x v="0"/>
    <x v="0"/>
    <x v="0"/>
    <s v=""/>
  </r>
  <r>
    <s v="Palvelut"/>
    <s v="Traficom_Digipalvelulupaus_2021.XLSX"/>
    <x v="0"/>
    <x v="1503"/>
    <s v="Vesikulkuneuvon omistaja tai haltija voi halutessaan tilata uuden rekisteröintitodistuksen (esim. kadonneen tilalle) tai sen kaksoiskappaleen."/>
    <s v="Vesikulkuneuvon rekisteröintitodistuksen tilaaminen"/>
    <x v="3"/>
    <x v="5"/>
    <x v="1"/>
    <s v="Myös luonnollisille henkilöille"/>
    <m/>
    <m/>
    <x v="0"/>
    <x v="0"/>
    <x v="0"/>
    <s v=""/>
  </r>
  <r>
    <s v="Palvelut"/>
    <s v="Traficom_Digipalvelulupaus_2021.XLSX"/>
    <x v="0"/>
    <x v="1504"/>
    <s v="Rekisteristä poistetun vesikulkuneuvon voi rekisteröidä uudelleen, kun se otetaan taas vesiliikennekäyttöön Suomessa."/>
    <s v="Vesikulkuneuvon uudelleenrekisteröinti"/>
    <x v="1"/>
    <x v="5"/>
    <x v="1"/>
    <s v="Myös luonnollisille henkilöille"/>
    <m/>
    <m/>
    <x v="0"/>
    <x v="0"/>
    <x v="0"/>
    <s v=""/>
  </r>
  <r>
    <s v="Palvelut"/>
    <s v="Traficom_Digipalvelulupaus_2021.XLSX"/>
    <x v="0"/>
    <x v="1505"/>
    <s v="Myönnetään huvivenedirektiivinmukainen valmistajatunnus hakijalle."/>
    <s v="Vesikulkuneuvon valmistajatunnuksen myöntäminen"/>
    <x v="0"/>
    <x v="0"/>
    <x v="0"/>
    <m/>
    <s v="Yleinen taloudellinen tilanne"/>
    <m/>
    <x v="0"/>
    <x v="0"/>
    <x v="0"/>
    <s v=""/>
  </r>
  <r>
    <s v="Palvelut"/>
    <s v="Traficom_Digipalvelulupaus_2021.XLSX"/>
    <x v="0"/>
    <x v="1506"/>
    <s v="Varmenne on 6 merkkiä pitkä koodi, joka oikeuttaa tekemään vesikulkuneuvolle sen omistaja- ja haltijatietoihin liittyviä muutoksia."/>
    <s v="Vesikulkuneuvon varmenne"/>
    <x v="3"/>
    <x v="5"/>
    <x v="1"/>
    <s v="Myös luonnollisille henkilöille"/>
    <m/>
    <m/>
    <x v="0"/>
    <x v="0"/>
    <x v="0"/>
    <s v=""/>
  </r>
  <r>
    <s v="Palvelut"/>
    <s v="Plupaus_2021_Raaseporin kaupunki.xlsx"/>
    <x v="54"/>
    <x v="1436"/>
    <s v="Jo toimintansa vakiinnuttaneille yrityksille tarjolla oleva neuvontapalvelua, asiassa kuin asiassa. Tässä palvelussa korostuu luottamuksellinen ja henkilökohtainen neuvonta vielä uusyritystoimintaa enemmän."/>
    <s v="Yritysten neuvontapalvelut"/>
    <x v="5"/>
    <x v="2"/>
    <x v="8"/>
    <s v="Vain elinkeinotoimintaa harjoittaville"/>
    <s v="Asiakkaat haluavat henkilökohtaista, kasvotusten tapahtuvaa neuvontaa. Tämä johtaa sähköisten palveluiden käyttöönoton viivästymistä siihen saakka, kunnes asiakkaat ovat valmiita kertomaan ongelmistaan tai liiketoimintansa kehittämisestä esim. Tekoälyä hyödyntäen. Tekoäly ei todennäköisesti koskaan tule korvaamaan henkilökohtaista neuvontaa, mutta voi edesauttaa kyseistä neuvontaa kartoittamalla asiakkaan tilanteen valmiiksi."/>
    <m/>
    <x v="1"/>
    <x v="3"/>
    <x v="5"/>
    <s v=""/>
  </r>
  <r>
    <s v="Palvelut"/>
    <s v="Plupaus_2021_Raaseporin kaupunki.xlsx"/>
    <x v="54"/>
    <x v="1507"/>
    <s v="Osana Suomen Uusyrityskeskuksia Novago tarjoaa neuvontapalvelua yritystoimintaa harkitseville. Palvelu kattaa kaikki Novagon omistajakunnat, joita Raasepori on yksi. Neuvonta on pääasiassa henkilökohtaista ja asiakkaat toivovat, ainakin vielä, että asiointi on henkilökohtaista ja kasvotusten tapahtuvaa. Korona-kriisin aikana palvelua on toteutettu etänä, hyödyntäen puhelinta ja erinäisiä videoneuvottelusovellutuksia. AI/Tekoälyn käyttöönottoa ollaan kokeiltu, mutta toistaiseksi tarpeeksi hyvin toimivaa järjestelmää ei olla löydetty."/>
    <s v="Yritysten neuvontapalvelut"/>
    <x v="5"/>
    <x v="6"/>
    <x v="3"/>
    <s v="Myös luonnollisille henkilöille"/>
    <s v="Asiakkaat haluavat vielä enimmäkseen henkilökohtaista, kasvotusten tapahtuvaa neuvontaa. Tämä voi johtaa sähköisten palveluiden käyttöönoton viivästymistä siihen saakka, kunnes enemmistö asiakkaista ovat valmiita hyödyntämään esim. Tekoälyä saadakseen palautetta liiketoimintaidealleen. Tekoäly ei todennäköisesti koskaan tule korvaamaan henkilökohtaista neuvontaa, mutta voi edesauttaa kyseistä neuvontaa kartoittamalla asiakkaan tilanteen valmiiksi."/>
    <m/>
    <x v="1"/>
    <x v="3"/>
    <x v="5"/>
    <s v=""/>
  </r>
  <r>
    <s v="Palvelut"/>
    <s v="Plupaus_2021_Ranuan kunta_V2.xlsx"/>
    <x v="49"/>
    <x v="1508"/>
    <s v="Yrityksen kehittämissuunnitelmat ja investoinnit. Yritystulkki toimii apuvälineenä tietoturvallisesti."/>
    <s v="Yritysten neuvontapalvelut"/>
    <x v="5"/>
    <x v="5"/>
    <x v="1"/>
    <s v="Vain elinkeinotoimintaa harjoittaville"/>
    <s v="Riittääkö budjetti sopimusten ylläpitoon."/>
    <m/>
    <x v="1"/>
    <x v="13"/>
    <x v="3"/>
    <s v=""/>
  </r>
  <r>
    <s v="Palvelut"/>
    <s v="Plupaus_2021_Ranuan kunta_V2.xlsx"/>
    <x v="49"/>
    <x v="1509"/>
    <s v="Palveluseteli, haku Visma"/>
    <s v="Yritysten neuvontapalvelut"/>
    <x v="5"/>
    <x v="5"/>
    <x v="1"/>
    <s v="Vain elinkeinotoimintaa harjoittaville"/>
    <s v="Lomakkeiden päivitys voi olla tulevaisuudessa haasteena?"/>
    <m/>
    <x v="1"/>
    <x v="13"/>
    <x v="3"/>
    <s v=""/>
  </r>
  <r>
    <s v="Palvelut"/>
    <s v="Plupaus_2021_Rovaniemi (1).xlsx"/>
    <x v="17"/>
    <x v="1462"/>
    <s v="Aloittavan yrittäjän neuvonta, kasvavat ja kansainvälistyvät yritykset, yritysten omistajan vaihdokset, yrittäjien verkostoitumiseen liittyvä neuvonta, kaikki yrityksen elinkaareen liittyvä neuvonta."/>
    <s v="Yritysten neuvontapalvelut"/>
    <x v="5"/>
    <x v="3"/>
    <x v="7"/>
    <s v="Myös luonnollisille henkilöille"/>
    <m/>
    <m/>
    <x v="1"/>
    <x v="13"/>
    <x v="2"/>
    <s v=""/>
  </r>
  <r>
    <s v="Palvelut"/>
    <s v="Plupaus_Tampereen_kaupunki_2020.xlsx"/>
    <x v="50"/>
    <x v="1510"/>
    <s v="Henkilökohtaiset tapaamiset asiakkaiden kanssa, klinikat"/>
    <s v="Yritysten neuvontapalvelut"/>
    <x v="5"/>
    <x v="2"/>
    <x v="2"/>
    <s v="Myös luonnollisille henkilöille"/>
    <m/>
    <m/>
    <x v="1"/>
    <x v="17"/>
    <x v="1"/>
    <s v=""/>
  </r>
  <r>
    <s v="Palvelut"/>
    <s v="PLupaus_Tuusulan-Elinvoima-asuminen-ja-kehittaminen-palveluyksikkö_2020.xlsx"/>
    <x v="67"/>
    <x v="1436"/>
    <s v="Sähköinen asiointi ja ajanvaraus, neuvonta Teams-kokouksessa"/>
    <s v="Yritysten neuvontapalvelut"/>
    <x v="5"/>
    <x v="2"/>
    <x v="1"/>
    <s v="Myös luonnollisille henkilöille"/>
    <m/>
    <m/>
    <x v="1"/>
    <x v="3"/>
    <x v="5"/>
    <s v=""/>
  </r>
  <r>
    <s v="Palvelut"/>
    <s v="Plupaus_THL_2021.xlsx"/>
    <x v="25"/>
    <x v="1511"/>
    <s v="Terveyden ja hyvinvoinnin laitoksen Vesimikrobiologian laboratorio analysoi mm. mikrobien ja legionellabakteerien esiintymistä vesinäytteistä. Palvelu on tarkoitettu viranomaisille ja vesilaitoksille."/>
    <s v="Vesimikrobien analytiikka"/>
    <x v="4"/>
    <x v="2"/>
    <x v="0"/>
    <m/>
    <s v="Toiminnalliset syyt. Asiointipalvelua ei voida kokonaisuudessaan digitalisoida fyysisistä näytteistä johtuen"/>
    <m/>
    <x v="0"/>
    <x v="9"/>
    <x v="0"/>
    <s v=""/>
  </r>
  <r>
    <s v="Palvelut"/>
    <s v="Plupaus_2021_Utajärven kunta.xlsx"/>
    <x v="51"/>
    <x v="1464"/>
    <s v="Asiakaspalvelua tarjoaa mm. kunnan asiointipiste. Asiakaspalveluun kuuluu mm. neuvonta kunnan tuottamien palveluiden osalta."/>
    <s v="Yritysten neuvontapalvelut"/>
    <x v="5"/>
    <x v="3"/>
    <x v="0"/>
    <s v="Myös luonnollisille henkilöille"/>
    <m/>
    <m/>
    <x v="1"/>
    <x v="7"/>
    <x v="3"/>
    <s v=""/>
  </r>
  <r>
    <s v="Palvelut"/>
    <s v="Plupaus_2021_Utajärven kunta.xlsx"/>
    <x v="51"/>
    <x v="1436"/>
    <s v="Utajärvellä yritysneuvontaa saat Utajärven Yrityspuisto Oy:ltä."/>
    <s v="Yritysten neuvontapalvelut"/>
    <x v="5"/>
    <x v="3"/>
    <x v="5"/>
    <s v="Myös luonnollisille henkilöille"/>
    <m/>
    <m/>
    <x v="1"/>
    <x v="7"/>
    <x v="3"/>
    <s v=""/>
  </r>
  <r>
    <s v="Palvelut"/>
    <s v="Vihdin kunnan YritysDigi VM palvelulupaus 2021.xlsx"/>
    <x v="60"/>
    <x v="1512"/>
    <s v="Ilmoittautuminen neuvontapalvelun asiakkaaksi"/>
    <s v="Yritysten neuvontapalvelut"/>
    <x v="5"/>
    <x v="6"/>
    <x v="0"/>
    <s v="Myös luonnollisille henkilöille"/>
    <m/>
    <m/>
    <x v="1"/>
    <x v="3"/>
    <x v="5"/>
    <s v=""/>
  </r>
  <r>
    <s v="Palvelut"/>
    <s v="Vihdin kunnan YritysDigi VM palvelulupaus 2021.xlsx"/>
    <x v="60"/>
    <x v="1513"/>
    <s v="Ilmoittautuminen neuvontapalvelun asiakkaaksi"/>
    <s v="Yritysten neuvontapalvelut"/>
    <x v="5"/>
    <x v="6"/>
    <x v="0"/>
    <s v="Vain elinkeinotoimintaa harjoittaville"/>
    <s v="Asiakkaiden digiosaaminen"/>
    <m/>
    <x v="1"/>
    <x v="3"/>
    <x v="5"/>
    <s v=""/>
  </r>
  <r>
    <s v="Palvelut"/>
    <s v="Vihdin kunnan YritysDigi VM palvelulupaus 2021.xlsx"/>
    <x v="60"/>
    <x v="1514"/>
    <s v="Liiketoiminnan kehittämisen ja rahoitushaun verkossa tapahtuvat ennakkokyselyt ja palvelutarpeen tunnistamistyökalut."/>
    <s v="Yritysten neuvontapalvelut"/>
    <x v="5"/>
    <x v="0"/>
    <x v="0"/>
    <s v="Vain elinkeinotoimintaa harjoittaville"/>
    <s v="Asiakkaiden digiosaaminen; kuntakoko ja resurssit rajaavat palveluiden syventämistä"/>
    <m/>
    <x v="1"/>
    <x v="3"/>
    <x v="5"/>
    <s v=""/>
  </r>
  <r>
    <s v="Palvelut"/>
    <s v="Vihdin kunnan YritysDigi VM palvelulupaus 2021.xlsx"/>
    <x v="60"/>
    <x v="1515"/>
    <s v="Yrityksen kasvuun, kehittämiseen ja rahoitukseen liittyvät neuvontapalvelut"/>
    <s v="Yritysten neuvontapalvelut"/>
    <x v="5"/>
    <x v="2"/>
    <x v="0"/>
    <s v="Vain elinkeinotoimintaa harjoittaville"/>
    <s v="Asiakkaiden digiosaaminen"/>
    <m/>
    <x v="1"/>
    <x v="3"/>
    <x v="5"/>
    <s v=""/>
  </r>
  <r>
    <s v="Palvelut"/>
    <s v="Vihdin kunnan YritysDigi VM palvelulupaus 2021.xlsx"/>
    <x v="60"/>
    <x v="1516"/>
    <s v="Yrityksen perustamiseen liittyvien asioiden kertominen"/>
    <s v="Yritysten neuvontapalvelut"/>
    <x v="5"/>
    <x v="2"/>
    <x v="0"/>
    <s v="Myös luonnollisille henkilöille"/>
    <s v="Asiakkaiden digiosaaminen"/>
    <m/>
    <x v="1"/>
    <x v="3"/>
    <x v="5"/>
    <s v=""/>
  </r>
  <r>
    <s v="Palvelut"/>
    <s v="Plupaus_2021_Jyväskylän kaupunki_2021.xlsx"/>
    <x v="2"/>
    <x v="1517"/>
    <s v="Yrityksten sijoittumispalvelut"/>
    <s v="Yritysten sijoittumispalvelut"/>
    <x v="5"/>
    <x v="0"/>
    <x v="5"/>
    <s v="Vain elinkeinotoimintaa harjoittaville"/>
    <m/>
    <m/>
    <x v="1"/>
    <x v="2"/>
    <x v="1"/>
    <s v=""/>
  </r>
  <r>
    <s v="Palvelut"/>
    <s v="Traficom_Digipalvelulupaus_2021.XLSX"/>
    <x v="0"/>
    <x v="1518"/>
    <m/>
    <s v="Vesistörakenteen valmistumisilmoitus"/>
    <x v="1"/>
    <x v="0"/>
    <x v="0"/>
    <m/>
    <s v="Yleinen taloudellinen tilanne"/>
    <m/>
    <x v="0"/>
    <x v="0"/>
    <x v="0"/>
    <s v=""/>
  </r>
  <r>
    <s v="Palvelut"/>
    <s v="Plupaus_Kuopio_2021.xlsx"/>
    <x v="12"/>
    <x v="1519"/>
    <s v="Tarjoamme alueesta kiinnostuneille ja seudulla toimiville yrityksille henkilökohtaista palvelua sijoittumiseen liittyvissä asioissa."/>
    <s v="Yritysten sijoittumispalvelut"/>
    <x v="5"/>
    <x v="3"/>
    <x v="5"/>
    <s v="Vain elinkeinotoimintaa harjoittaville"/>
    <m/>
    <m/>
    <x v="1"/>
    <x v="10"/>
    <x v="1"/>
    <s v=""/>
  </r>
  <r>
    <s v="Palvelut"/>
    <s v="Plupaus_2021_Laukaan kunta.xlsx"/>
    <x v="57"/>
    <x v="1520"/>
    <s v="Yritysten sijoittumiseen liittyvät palvelut tarjolla pääosin sähköpostilla ja puhelimitse – yritystontit esillä sähköisesti kunnan verkkosivuilla"/>
    <s v="Yritysten sijoittumispalvelut"/>
    <x v="5"/>
    <x v="3"/>
    <x v="0"/>
    <s v="Myös luonnollisille henkilöille"/>
    <s v="Lähtötaso varsin alhainen. Vaatii isoa ajallista ja taloudellista panostusta."/>
    <m/>
    <x v="1"/>
    <x v="2"/>
    <x v="4"/>
    <s v=""/>
  </r>
  <r>
    <s v="Palvelut"/>
    <s v="PLupaus_Iinkunta_2020.xlsx"/>
    <x v="42"/>
    <x v="1521"/>
    <s v="Yritysten verkottaminen ja koulutus"/>
    <s v="Yritystilaisuudet"/>
    <x v="5"/>
    <x v="2"/>
    <x v="1"/>
    <s v="Vain elinkeinotoimintaa harjoittaville"/>
    <s v="Verkostoituminen vaatii tapaamisia."/>
    <m/>
    <x v="1"/>
    <x v="7"/>
    <x v="6"/>
    <s v=""/>
  </r>
  <r>
    <s v="Palvelut"/>
    <s v="PLupaus_Valvira_2021.xlsx"/>
    <x v="11"/>
    <x v="1522"/>
    <s v="Talous- tai allasvesihygieeninen osaaminen osoitetaan suorittamalla osaamistesti, jonka hyväksytysti suorittaneet saavat vesityökortin."/>
    <s v="Vesityökortti"/>
    <x v="0"/>
    <x v="3"/>
    <x v="8"/>
    <s v="Myös luonnollisille henkilöille"/>
    <m/>
    <m/>
    <x v="0"/>
    <x v="9"/>
    <x v="0"/>
    <s v=""/>
  </r>
  <r>
    <s v="Palvelut"/>
    <s v="Plupaus_Euran kunta_2020.10.08.xlsx"/>
    <x v="65"/>
    <x v="1523"/>
    <s v="Yritystontin myynti tunnistautumisella"/>
    <s v="Yritystonttien myynti ja vuokraus"/>
    <x v="5"/>
    <x v="5"/>
    <x v="1"/>
    <m/>
    <m/>
    <m/>
    <x v="1"/>
    <x v="16"/>
    <x v="4"/>
    <s v=""/>
  </r>
  <r>
    <s v="Palvelut"/>
    <s v="Plupaus_Vantaa_2020.xlsx"/>
    <x v="43"/>
    <x v="1524"/>
    <s v="Sähköinen yhteydenotto ja ajanvaraus neuvontapalveluun - neuvonta mahdollista etäyhteydellä"/>
    <s v="YritysVantaa kasvu ja kansainvälistymispalvelut"/>
    <x v="5"/>
    <x v="2"/>
    <x v="5"/>
    <m/>
    <s v="kartoitus meneillään"/>
    <m/>
    <x v="1"/>
    <x v="3"/>
    <x v="1"/>
    <s v=""/>
  </r>
  <r>
    <s v="Palvelut"/>
    <s v="Plupaus_Vantaa_2020.xlsx"/>
    <x v="43"/>
    <x v="1525"/>
    <s v="Sähköinen yhteydenotto ja ajanvaraus neuvontapalveluun - neuvonta mahdollista etäyhteydellä"/>
    <s v="YritysVantaa -koulutus- ja kehityspalvelut"/>
    <x v="5"/>
    <x v="2"/>
    <x v="5"/>
    <m/>
    <s v="kartoitus meneillään"/>
    <m/>
    <x v="1"/>
    <x v="3"/>
    <x v="1"/>
    <s v=""/>
  </r>
  <r>
    <s v="Palvelut"/>
    <s v="Traficom_Digipalvelulupaus_2021.XLSX"/>
    <x v="0"/>
    <x v="1526"/>
    <s v="Ilmoitus vetolaitetarkastusten aloittamisesta katsastusta varten."/>
    <s v="Vetolaitteen tarkastus"/>
    <x v="1"/>
    <x v="0"/>
    <x v="2"/>
    <s v="Vain elinkeinotoimintaa harjoittaville"/>
    <s v="Taloustilanne voi mahdollisesti osoittautua esteeksi"/>
    <m/>
    <x v="0"/>
    <x v="0"/>
    <x v="0"/>
    <s v=""/>
  </r>
  <r>
    <s v="Palvelut"/>
    <s v="Plupaus_2021_Tulli.xlsx"/>
    <x v="1"/>
    <x v="1527"/>
    <s v="Yritysasiakkaat voivat lähettää Tullille tiettyjen tulli-ilmoitusten liiteasiakirjoja Liitetiedoston lähetyspalvelun kautta."/>
    <s v="Vienti- ja passitusilmoitusten ja yritysasiakkaan erityismenettelyjen tuonti-ilmoitusten liitteiden lähettäminen"/>
    <x v="1"/>
    <x v="1"/>
    <x v="1"/>
    <s v="Vain elinkeinotoimintaa harjoittaville"/>
    <m/>
    <m/>
    <x v="0"/>
    <x v="1"/>
    <x v="0"/>
    <s v=""/>
  </r>
  <r>
    <s v="Palvelut"/>
    <s v="Plupaus_2021_Tulli.xlsx"/>
    <x v="1"/>
    <x v="1528"/>
    <s v="Viejän on esitettävä Tullille vientilupa tavaran vienti-ilmoituksen kanssa."/>
    <s v="Vientilupien esittäminen ja niiden vahvistaminen"/>
    <x v="0"/>
    <x v="4"/>
    <x v="1"/>
    <m/>
    <s v="Toisen viranomaisen palvelut, joita käytetään palvelun mukaan."/>
    <m/>
    <x v="0"/>
    <x v="1"/>
    <x v="0"/>
    <s v=""/>
  </r>
  <r>
    <s v="Palvelut"/>
    <s v="Plupaus_2021_Tulli.xlsx"/>
    <x v="1"/>
    <x v="1529"/>
    <s v="Voit tulliselvittää eli antaa vienti-ilmoituksen vientitavarasta Tullille sanoma-asioinnilla."/>
    <s v="Vientiselvityksen sanoma-asiointi yritysasiakkaille"/>
    <x v="1"/>
    <x v="7"/>
    <x v="1"/>
    <s v="Vain elinkeinotoimintaa harjoittaville"/>
    <m/>
    <m/>
    <x v="0"/>
    <x v="1"/>
    <x v="0"/>
    <s v=""/>
  </r>
  <r>
    <s v="Palvelut"/>
    <s v="Plupaus_2021_Tulli.xlsx"/>
    <x v="1"/>
    <x v="1530"/>
    <s v="Voit tulliselvittää eli antaa vienti-ilmoituksen vientitavarasta Tullille."/>
    <s v="Vientiselvityksen tekeminen yritysasiakkaana"/>
    <x v="1"/>
    <x v="1"/>
    <x v="1"/>
    <s v="Myös luonnollisille henkilöille"/>
    <m/>
    <m/>
    <x v="0"/>
    <x v="1"/>
    <x v="0"/>
    <s v=""/>
  </r>
  <r>
    <s v="Palvelut"/>
    <s v="Plupaus_Vantaa_2020.xlsx"/>
    <x v="43"/>
    <x v="1531"/>
    <s v="Sähköinen yhteydenotto ja ajanvaraus neuvontapalveluun - neuvonta mahdollista etäyhteydellä"/>
    <s v="YritysVantaa -rekrytointipalvelut"/>
    <x v="5"/>
    <x v="2"/>
    <x v="5"/>
    <s v="Myös luonnollisille henkilöille"/>
    <s v="kartoitus meneillään"/>
    <m/>
    <x v="1"/>
    <x v="3"/>
    <x v="1"/>
    <s v=""/>
  </r>
  <r>
    <s v="Palvelut"/>
    <s v="PLupaus_Digi- ja väestötietovirasto_2021.xlsx"/>
    <x v="32"/>
    <x v="1532"/>
    <s v="Julkishallinnon yhteinen järjestelmäratkaisu viestien välittämiseen. Organisaatiot voivat liittää palvelun omiin asiointipalveluihinsa välittääkseen organisaationsa viestejä sähköisesti omille asiakkailleen"/>
    <s v="Viestit-palvelu"/>
    <x v="4"/>
    <x v="5"/>
    <x v="1"/>
    <s v="Myös luonnollisille henkilöille"/>
    <m/>
    <m/>
    <x v="0"/>
    <x v="1"/>
    <x v="0"/>
    <s v=""/>
  </r>
  <r>
    <s v="Palvelut"/>
    <s v="Plupaus_Vantaa_2020.xlsx"/>
    <x v="43"/>
    <x v="1533"/>
    <s v="Sähköinen yhteydenotto ja ajanvaraus neuvontapalveluun - neuvonta mahdollista etäyhteydellä"/>
    <s v="YritysVantaa -sijoittumispalvelut"/>
    <x v="5"/>
    <x v="2"/>
    <x v="5"/>
    <m/>
    <s v="kartoitus meneillään"/>
    <m/>
    <x v="1"/>
    <x v="3"/>
    <x v="1"/>
    <s v=""/>
  </r>
  <r>
    <s v="Palvelut"/>
    <s v="Plupaus_Vantaa_2020.xlsx"/>
    <x v="43"/>
    <x v="1534"/>
    <s v="Sähköinen yhteydenotto ja ajanvaraus neuvontapalveluun - neuvonta mahdollista etäyhteydellä"/>
    <s v="YritysVantaa työnantajapalvelut"/>
    <x v="5"/>
    <x v="2"/>
    <x v="5"/>
    <m/>
    <s v="kartoitus meneillään"/>
    <m/>
    <x v="1"/>
    <x v="3"/>
    <x v="1"/>
    <s v=""/>
  </r>
  <r>
    <s v="Palvelut"/>
    <s v="Plupaus_Vantaa_2020.xlsx"/>
    <x v="43"/>
    <x v="1535"/>
    <s v="Sähköinen yhteydenotto ja ajanvaraus neuvontapalveluun - neuvonta mahdollista etäyhteydellä"/>
    <s v="YritysVantaa yhteydenottolomake"/>
    <x v="5"/>
    <x v="2"/>
    <x v="5"/>
    <m/>
    <s v="kartoitus meneillään"/>
    <m/>
    <x v="1"/>
    <x v="3"/>
    <x v="1"/>
    <s v=""/>
  </r>
  <r>
    <s v="Palvelut"/>
    <s v="Plupaus_Vantaa_2020.xlsx"/>
    <x v="43"/>
    <x v="1536"/>
    <s v="Sähköinen yhteydenotto ja ajanvaraus neuvontapalveluun - neuvonta mahdollista etäyhteydellä"/>
    <s v="YritysVantaa -yritysneuvontatapaamiset"/>
    <x v="5"/>
    <x v="2"/>
    <x v="5"/>
    <s v="Myös luonnollisille henkilöille"/>
    <s v="kartoitus meneillään"/>
    <m/>
    <x v="1"/>
    <x v="3"/>
    <x v="1"/>
    <s v=""/>
  </r>
  <r>
    <s v="Palvelut"/>
    <s v="Plupaus_BusinessFinland_2021.xlsx"/>
    <x v="31"/>
    <x v="1537"/>
    <s v="A database where Finnish travel companies can register and insert data of their company and travel services and products"/>
    <s v="Visit Travel Data Hub"/>
    <x v="3"/>
    <x v="2"/>
    <x v="5"/>
    <s v="Vain elinkeinotoimintaa harjoittaville"/>
    <s v="Master tiedon hallinta, julkiset hankinnat"/>
    <m/>
    <x v="0"/>
    <x v="8"/>
    <x v="0"/>
    <s v=""/>
  </r>
  <r>
    <s v="Palvelut"/>
    <s v="Plupaus_Kuopio_2021.xlsx"/>
    <x v="12"/>
    <x v="1538"/>
    <s v="Voit pyytää julkisia asiakirjoja nähtäväksi, pyytää apua arkistojen käytössä tai pyytää tietoa itseäsi koskevista asiakirjoista."/>
    <s v="Aineisto- ja tietopalvelu"/>
    <x v="3"/>
    <x v="2"/>
    <x v="5"/>
    <s v="Myös luonnollisille henkilöille"/>
    <m/>
    <s v="Laki viranomaisen toiminnan julkisuudesta (621/1999)"/>
    <x v="1"/>
    <x v="10"/>
    <x v="1"/>
    <s v="Oikeusministeriö"/>
  </r>
  <r>
    <s v="Palvelut"/>
    <s v="Plupaus_Poliisihallitus_2021.xlsx"/>
    <x v="5"/>
    <x v="1539"/>
    <s v="Palvelun kautta tarkistettavissa onko esittty henkilöllisyystodistus voimassa."/>
    <s v="Voimassaolopalvelu"/>
    <x v="2"/>
    <x v="7"/>
    <x v="1"/>
    <s v="Vain elinkeinotoimintaa harjoittaville"/>
    <m/>
    <m/>
    <x v="0"/>
    <x v="5"/>
    <x v="0"/>
    <s v=""/>
  </r>
  <r>
    <s v="Palvelut"/>
    <s v="PLupaus_Digi- ja väestötietovirasto_2021.xlsx"/>
    <x v="32"/>
    <x v="1540"/>
    <s v="Väestötietojärjestelmän tietopalvelut"/>
    <s v="VTJ Tietopalvelut (rekisteri-, poiminta- ja kyselypalvelut)"/>
    <x v="3"/>
    <x v="5"/>
    <x v="1"/>
    <s v="Myös luonnollisille henkilöille"/>
    <m/>
    <m/>
    <x v="0"/>
    <x v="1"/>
    <x v="0"/>
    <s v=""/>
  </r>
  <r>
    <s v="Palvelut"/>
    <s v="Plupaus_2021_Utajärven kunta.xlsx"/>
    <x v="51"/>
    <x v="1538"/>
    <s v="Aineisto- ja tietopalvelu auttaa julkisten asiakirjojen saatavuudessa ja käytössä. Palvelun kuuluu myös henkilötietojen tarkastus, oikaisu, täydennys ja käytönrajoituspyynnöt."/>
    <s v="Aineisto- ja tietopalvelu"/>
    <x v="3"/>
    <x v="0"/>
    <x v="8"/>
    <s v="Myös luonnollisille henkilöille"/>
    <m/>
    <s v="Laki viranomaisen toiminnan julkisuudesta (621/1999)"/>
    <x v="1"/>
    <x v="7"/>
    <x v="3"/>
    <s v="Oikeusministeriö"/>
  </r>
  <r>
    <s v="Palvelut"/>
    <s v="Plupaus_2021_Turun kaupunki.xlsx"/>
    <x v="19"/>
    <x v="1541"/>
    <s v="Vuokrasopimukset, kauppa- ja toimitusasiakirjat, kiinteistötoimialan pöytäkirjat ja muut asiakirjat"/>
    <s v="Asiakirja- ja sopimusjäljennökset"/>
    <x v="3"/>
    <x v="6"/>
    <x v="1"/>
    <s v="Myös luonnollisille henkilöille"/>
    <m/>
    <m/>
    <x v="1"/>
    <x v="15"/>
    <x v="1"/>
    <s v=""/>
  </r>
  <r>
    <s v="Palvelut"/>
    <s v="Plupaus_2021_Kansaneläkelaitos.xlsx"/>
    <x v="4"/>
    <x v="1542"/>
    <s v="Tietojen muutos, tuen maksunsaajien muutos, vuokravakuuden realisointi"/>
    <s v="Vuokranantajien asiointi"/>
    <x v="6"/>
    <x v="0"/>
    <x v="0"/>
    <s v="Vain elinkeinotoimintaa harjoittaville"/>
    <m/>
    <m/>
    <x v="0"/>
    <x v="4"/>
    <x v="0"/>
    <s v=""/>
  </r>
  <r>
    <s v="Palvelut"/>
    <s v="Palvelulupaus_2021_Verohallinto.xlsx"/>
    <x v="6"/>
    <x v="1543"/>
    <s v="Vuosi-ilmoituksia voi antaa Lomake.fi-, Ilmoitin.fi- ja Verohallinnon asiointipalveluissa. Vuosi-ilmoituksen voi antaa muun muassa rajoitetusti verovelvolliselle maksetuista suorituksista, osingoista, eläkkeistä ja etuuksista, ammattiyhdistysjäsenmaksuista ja  työttömyyskassamaksuista sekä puukaupoista (puun ostajan vuosi-ilmoitus)."/>
    <s v="Vuosi-ilmoitus"/>
    <x v="1"/>
    <x v="6"/>
    <x v="1"/>
    <s v="Myös luonnollisille henkilöille"/>
    <s v="Ilmoitin.fi ja Lomake.fi on tarkoitettu vain ilmoitusten antamiseen. Viestinvaihto ja mahdolliset ilmoituksista aiheutuvat päätökset ovat OmaVerossa."/>
    <m/>
    <x v="0"/>
    <x v="1"/>
    <x v="0"/>
    <s v=""/>
  </r>
  <r>
    <s v="Palvelut"/>
    <s v="Plupaus_2021_Kansaneläkelaitos.xlsx"/>
    <x v="4"/>
    <x v="1544"/>
    <s v="Palveluntuottajille lähetettävät vuosi-ilmoitustiedot sähköisenä."/>
    <s v="Vuosi-ilmoitustiedot kuntoutuksen ja lastenhoidon tuen palveluntuottajille."/>
    <x v="3"/>
    <x v="0"/>
    <x v="0"/>
    <s v="Vain elinkeinotoimintaa harjoittaville"/>
    <m/>
    <m/>
    <x v="0"/>
    <x v="4"/>
    <x v="0"/>
    <s v=""/>
  </r>
  <r>
    <s v="Palvelut"/>
    <s v="PLupaus_Helsinginkaupunki_2021.xlsx"/>
    <x v="3"/>
    <x v="1545"/>
    <s v="Joidenkin talojen ja alueiden julkisivuvärityksien suunnitelmia saa Helsingin julkisivuväritysten hakupalvelusta. Hakupalvelu auttaa vanhojen, ennen vuotta 1960 rakennettujen rakennusten alkuperäisen tai aikakauteen kuuluvan värityksen selvittämisessä."/>
    <s v="Helsingin värikaava"/>
    <x v="3"/>
    <x v="4"/>
    <x v="1"/>
    <s v="Vain elinkeinotoimintaa harjoittaville"/>
    <m/>
    <m/>
    <x v="1"/>
    <x v="3"/>
    <x v="1"/>
    <s v=""/>
  </r>
  <r>
    <s v="Palvelut"/>
    <s v="PLupaus_Valvira_2021.xlsx"/>
    <x v="11"/>
    <x v="1546"/>
    <s v="Väkiviinan maahantuonti-, valmistus- sekä tukkumyyntilupa voidaan myöntää rekisteröidylle elinkeinonharjoittajallle tai yhteisölle."/>
    <s v="Väkiviinan maahantuonti-, valmistus- ja tukkumyyntilupa"/>
    <x v="0"/>
    <x v="0"/>
    <x v="4"/>
    <s v="Vain elinkeinotoimintaa harjoittaville"/>
    <m/>
    <m/>
    <x v="0"/>
    <x v="9"/>
    <x v="0"/>
    <s v=""/>
  </r>
  <r>
    <s v="Palvelut"/>
    <s v="Plupaus_2021_Tulli.xlsx"/>
    <x v="1"/>
    <x v="1547"/>
    <s v="Laivanisäntä ja väylämaksun yhteisvastuullisen edustajan luvanhaltija ovat yhteisvastuussa väylämaksun maksamisesta."/>
    <s v="Väylämaksun yhteisvastuullisen edustajan lupa"/>
    <x v="0"/>
    <x v="2"/>
    <x v="5"/>
    <s v="Vain elinkeinotoimintaa harjoittaville"/>
    <m/>
    <m/>
    <x v="0"/>
    <x v="1"/>
    <x v="0"/>
    <s v=""/>
  </r>
  <r>
    <s v="Palvelut"/>
    <s v="Plupaus_Säteilyturvakeskus_2021_xlsx.XLSX"/>
    <x v="23"/>
    <x v="1548"/>
    <s v="Ydinenergialaki edellyttää lupaa ydinaineiden ja ydinjätteiden kuljettamiseen ydinenergia-asetuksen 17 §:ssä mainittuja tapauksia lukuun ottamatta."/>
    <s v="Ydinaineiden ja ydinjätteiden kuljetuksen lupa-asioiden hoitaminen"/>
    <x v="0"/>
    <x v="3"/>
    <x v="0"/>
    <s v="Vain elinkeinotoimintaa harjoittaville"/>
    <s v="Tavoitteet digiasteelle asetetaan 2021 lopussa osana ydinlaitosten luvituksen tavoitetilan asettamista"/>
    <m/>
    <x v="0"/>
    <x v="9"/>
    <x v="0"/>
    <s v=""/>
  </r>
  <r>
    <s v="Palvelut"/>
    <s v="Plupaus_Säteilyturvakeskus_2021_xlsx.XLSX"/>
    <x v="23"/>
    <x v="1549"/>
    <s v="Esimerkiksi uraania tai toriumia sisältävien malmien tuonti ja vienti edellyttää joko Säteilyturvakeskuksen lupaa tai, mikäli toiminta on pienimuotoisena vapautettu luvanvaraisuudesta, ilmoitusta Säteilyturvakeskukselle."/>
    <s v="Ydinenergialain mukaiset luvat (STUKin myöntämät)"/>
    <x v="0"/>
    <x v="3"/>
    <x v="5"/>
    <s v="Vain elinkeinotoimintaa harjoittaville"/>
    <s v="Volyymit ovat pieniä"/>
    <m/>
    <x v="0"/>
    <x v="9"/>
    <x v="0"/>
    <s v=""/>
  </r>
  <r>
    <s v="Palvelut"/>
    <s v="Plupaus_Säteilyturvakeskus_2021_xlsx.XLSX"/>
    <x v="23"/>
    <x v="1550"/>
    <s v="Luvitus ydinaineiden hallussapitoon, valmistukseen, tuottamiseen, käsittelyyn, käyttämiseen ja varastointiin (ns. toimintalupa) sekä niiden luovutukseen, kuljetukseen ja tuontiin"/>
    <s v="Ydinjätteiden tuonti- ja vientilupa"/>
    <x v="0"/>
    <x v="3"/>
    <x v="0"/>
    <s v="Vain elinkeinotoimintaa harjoittaville"/>
    <s v="Tavoitteet digiasteelle asetetaan 2021 lopussa osana ydinlaitosten luvituksen tavoitetilan asettamista"/>
    <m/>
    <x v="0"/>
    <x v="9"/>
    <x v="0"/>
    <s v=""/>
  </r>
  <r>
    <s v="Palvelut"/>
    <s v="Plupaus_Säteilyturvakeskus_2021_xlsx.XLSX"/>
    <x v="23"/>
    <x v="1551"/>
    <s v="Säteilyturvakeskus hyväksyy tarkastuslaitoksia tarkastamaan ydinlaitosten painelaitteita, muita mekaanisia laitteita sekä teräs- ja betonirakenteita."/>
    <s v="Ydinlaitosten tarkastuslaitosten hyväksyntä"/>
    <x v="0"/>
    <x v="0"/>
    <x v="0"/>
    <s v="Vain elinkeinotoimintaa harjoittaville"/>
    <s v="Volyymit ovat pieniä ja suuri osa tiedosta on dokumenttimuodossa. Tavoitteet digiasteelle asetetaan 2021 lopussa osana ydinlaitosten luvituksen tavoitetilan asettamista"/>
    <m/>
    <x v="0"/>
    <x v="9"/>
    <x v="0"/>
    <s v=""/>
  </r>
  <r>
    <s v="Palvelut"/>
    <s v="Plupaus_Säteilyturvakeskus_2021_xlsx.XLSX"/>
    <x v="23"/>
    <x v="1552"/>
    <s v="Sähköisen asioinnin kautta ydinlaitokset voivat laittaa vireille asioita ja STUKin päätökset toimitetaan ydinlaitoksille."/>
    <s v="Ydinlaitostoslupien sähköinen asiointi"/>
    <x v="0"/>
    <x v="5"/>
    <x v="1"/>
    <s v="Vain elinkeinotoimintaa harjoittaville"/>
    <s v="Suurin osa alkuperäisestä tiedosta on dokumenttimuodossa"/>
    <m/>
    <x v="0"/>
    <x v="9"/>
    <x v="0"/>
    <s v=""/>
  </r>
  <r>
    <s v="Palvelut"/>
    <s v="Plupaus_2021_Patentti- ja rekisterihal.xlsx"/>
    <x v="37"/>
    <x v="1553"/>
    <s v="Tietyt ilmoitustyypit: yhdistyksen lakkaaminen, vastuuhenkilön oma ero ja kaksikieliset yhdistykset yms."/>
    <s v="Yhdistysrekisterin paperiasiointi (Y-lomakkeet)"/>
    <x v="0"/>
    <x v="0"/>
    <x v="2"/>
    <s v="Myös luonnollisille henkilöille"/>
    <s v="Loput ilmoitusmuodot sähköistetään vuoden 2021 loppuun mennessä. Kaksikielisten yhdistysten, uskonnollisten yhdyskuntien ja kauppakamareiden ilmoituksia ei ole suunnitelmissa sähköistää  pienen määrän takia."/>
    <m/>
    <x v="0"/>
    <x v="8"/>
    <x v="0"/>
    <s v=""/>
  </r>
  <r>
    <s v="Palvelut"/>
    <s v="Traficom_Digipalvelulupaus_2021.XLSX"/>
    <x v="0"/>
    <x v="1554"/>
    <s v="Palvelussa tehdään ilmoitus, jonka nojalla on oikeus tarjota liikennepalvelulaissa tarkoitettua yhdistämis- ja/tai välityspalvelua. Lisäksi palveluntarjoaja voi palvelussa ilmoittaa ilmoitukseen liittyvistä muutoksista."/>
    <s v="Yhdistämis- tai välityspalveluntarjoajaksi ilmoittautuminen. Ilmoitukseen liittyvistä muutoksista ilmoittaminen."/>
    <x v="1"/>
    <x v="2"/>
    <x v="0"/>
    <s v="Myös luonnollisille henkilöille"/>
    <s v="Yleinen taloudellinen tilanne"/>
    <m/>
    <x v="0"/>
    <x v="0"/>
    <x v="0"/>
    <s v=""/>
  </r>
  <r>
    <s v="Palvelut"/>
    <s v="Traficom_Digipalvelulupaus_2021.XLSX"/>
    <x v="0"/>
    <x v="1555"/>
    <s v="YTE:ä kalustoon tai infraan soveltava taho esim. Rataverkon haltija, raideliikenteen harjoittaja tai kalustonvalmistaja esittää Traficomille, että Suomi hakisi komissiolta YTE:n soveltamatta jättämistä"/>
    <s v="Yhteentoimivuuden teknisen eritelmän soveltamatta jättäminen"/>
    <x v="0"/>
    <x v="3"/>
    <x v="0"/>
    <s v="Vain elinkeinotoimintaa harjoittaville"/>
    <s v="Yleinen taloudellinen tilanne"/>
    <m/>
    <x v="0"/>
    <x v="0"/>
    <x v="0"/>
    <s v=""/>
  </r>
  <r>
    <s v="Palvelut"/>
    <s v="PLupaus_Helsinginkaupunki_2021.xlsx"/>
    <x v="3"/>
    <x v="1556"/>
    <s v="Kaupungin keskitetty maanalaisten johtojen ja rakenteiden sijaintipalvelu. Ennen kaivutöihin ryhtymistä kaivajan on hankittava ajantasaiset tiedot johtotietopalvelusta (Jopa)."/>
    <s v="Johtotietopalvelu"/>
    <x v="3"/>
    <x v="5"/>
    <x v="1"/>
    <s v="Myös luonnollisille henkilöille"/>
    <m/>
    <s v="Maankäyttö- ja rakennuslaki (132/1999)"/>
    <x v="1"/>
    <x v="3"/>
    <x v="1"/>
    <s v="Ympäristöministeriö"/>
  </r>
  <r>
    <s v="Palvelut"/>
    <s v="Plupaus_2021_KEHA-keskus.xlsx"/>
    <x v="21"/>
    <x v="1557"/>
    <s v="Yrityksille tarjotaan lain (Laki julkisesta työvoima- ja yrityspalvelusta) mukaista yhteishankintakoulutusta. Arvio nykytilasta; puuttuu koko sähköinen järjestelmä ja siihen liittyvä sähköinen prosessi. Prosessi toimii sähköpostin varassa, paitsi HJJ-järjestelmän avulla hoidetaan sopimusten allekirjoittaminen ja uspaaminen."/>
    <s v="Yhteishankintakoulutus muutos,- täsmä- ja rekry"/>
    <x v="6"/>
    <x v="2"/>
    <x v="5"/>
    <s v="Vain elinkeinotoimintaa harjoittaville"/>
    <s v="Puuttuu sähköinen järjestelmä ja sähköinen prosessi, TE-digi TEA osahankkeen toteutuksen suunnittelun ja rahoituksen haasteet, YA järjestelmän kehityksen haasteet, TEA- järjestelmän käyttöönoton läpiviennin venyminen, URA- ja verkkopalvelujen ylläpidon haasteet TEA käyttöönottoon saakka"/>
    <m/>
    <x v="0"/>
    <x v="8"/>
    <x v="0"/>
    <s v=""/>
  </r>
  <r>
    <s v="Palvelut"/>
    <s v="Plupaus_Kankaanpään kaupunki_2020.xlsx"/>
    <x v="34"/>
    <x v="1558"/>
    <s v="Asemakaavan tai yleiskaavan muutos vastaamaan hakijan tarpeita"/>
    <s v="Kaavatiedot"/>
    <x v="3"/>
    <x v="0"/>
    <x v="8"/>
    <s v="Myös luonnollisille henkilöille"/>
    <m/>
    <m/>
    <x v="1"/>
    <x v="16"/>
    <x v="4"/>
    <s v=""/>
  </r>
  <r>
    <s v="Palvelut"/>
    <s v="Plupaus_Kankaanpään kaupunki_2020.xlsx"/>
    <x v="34"/>
    <x v="1559"/>
    <s v="Asema tai yleiskaavan tekeminen"/>
    <s v="Kaavatiedot"/>
    <x v="3"/>
    <x v="0"/>
    <x v="8"/>
    <s v="Myös luonnollisille henkilöille"/>
    <m/>
    <m/>
    <x v="1"/>
    <x v="16"/>
    <x v="4"/>
    <s v=""/>
  </r>
  <r>
    <s v="Palvelut"/>
    <s v="Plupaus_ALAVUS_2020.xlsx"/>
    <x v="9"/>
    <x v="1560"/>
    <s v="Palvelussa voi tutustua kaavoihin, tontteihin yms."/>
    <s v="Karttapalvelu"/>
    <x v="3"/>
    <x v="4"/>
    <x v="1"/>
    <s v="Myös luonnollisille henkilöille"/>
    <m/>
    <s v="Maankäyttö- ja rakennuslaki (132/1999)"/>
    <x v="1"/>
    <x v="7"/>
    <x v="3"/>
    <s v="Ympäristöministeriö"/>
  </r>
  <r>
    <s v="Palvelut"/>
    <s v="Plupaus_2021_Kansaneläkelaitos.xlsx"/>
    <x v="4"/>
    <x v="1561"/>
    <s v="Kanta-palvelun asiakas päivittää käytössä olevien palvelujen yhteyshenkilöitä tai laskutustietoja."/>
    <s v="Yhteyshenkilöiden tai laskutustietojen päivittäminen"/>
    <x v="4"/>
    <x v="5"/>
    <x v="1"/>
    <s v="Vain elinkeinotoimintaa harjoittaville"/>
    <m/>
    <m/>
    <x v="0"/>
    <x v="4"/>
    <x v="0"/>
    <s v=""/>
  </r>
  <r>
    <s v="Palvelut"/>
    <s v="Traficom_Digipalvelulupaus_2021.XLSX"/>
    <x v="0"/>
    <x v="1562"/>
    <s v="Hae valmistenumeroa yksilöllisesti valmistetulle moottoripyörälle, sivuvaunumoottoripyörälle tai kolmipyörälle (L3e-, L4e- tai L5e-luokan ajoneuvo). "/>
    <s v="Yksilöllisesti valmistettu omavalmisteinen moottoripyörä"/>
    <x v="4"/>
    <x v="0"/>
    <x v="0"/>
    <s v="Myös luonnollisille henkilöille"/>
    <s v="Yleinen taloudellinen tilanne"/>
    <m/>
    <x v="0"/>
    <x v="0"/>
    <x v="0"/>
    <s v=""/>
  </r>
  <r>
    <s v="Palvelut"/>
    <s v="Plupaus_Poliisihallitus_2021.xlsx"/>
    <x v="5"/>
    <x v="1563"/>
    <m/>
    <s v="Yksityinen turvallisuusala: Asekouluttajaksi hyväksyminen"/>
    <x v="0"/>
    <x v="3"/>
    <x v="1"/>
    <s v="Myös luonnollisille henkilöille"/>
    <m/>
    <m/>
    <x v="0"/>
    <x v="5"/>
    <x v="0"/>
    <s v=""/>
  </r>
  <r>
    <s v="Palvelut"/>
    <s v="Plupaus_Poliisihallitus_2021.xlsx"/>
    <x v="5"/>
    <x v="1564"/>
    <m/>
    <s v="Yksityinen turvallisuusala: Elinkeinolupahakemus"/>
    <x v="0"/>
    <x v="3"/>
    <x v="1"/>
    <s v="Vain elinkeinotoimintaa harjoittaville"/>
    <m/>
    <m/>
    <x v="0"/>
    <x v="5"/>
    <x v="0"/>
    <s v=""/>
  </r>
  <r>
    <s v="Palvelut"/>
    <s v="Plupaus_Poliisihallitus_2021.xlsx"/>
    <x v="5"/>
    <x v="1565"/>
    <m/>
    <s v="Yksityinen turvallisuusala: Elinkeinoluvan ehtojen ja rajoitusten muuttaminen"/>
    <x v="0"/>
    <x v="3"/>
    <x v="1"/>
    <s v="Vain elinkeinotoimintaa harjoittaville"/>
    <m/>
    <m/>
    <x v="0"/>
    <x v="5"/>
    <x v="0"/>
    <s v=""/>
  </r>
  <r>
    <s v="Palvelut"/>
    <s v="Plupaus_Poliisihallitus_2021.xlsx"/>
    <x v="5"/>
    <x v="1566"/>
    <m/>
    <s v="Yksityinen turvallisuusala: Elinkeinoluvan peruuttamispyyntö ja/tai elinkeinotoiminnan lopettamisilmoitus"/>
    <x v="0"/>
    <x v="3"/>
    <x v="1"/>
    <s v="Vain elinkeinotoimintaa harjoittaville"/>
    <m/>
    <m/>
    <x v="0"/>
    <x v="5"/>
    <x v="0"/>
    <s v=""/>
  </r>
  <r>
    <s v="Palvelut"/>
    <s v="Plupaus_Poliisihallitus_2021.xlsx"/>
    <x v="5"/>
    <x v="1567"/>
    <m/>
    <s v="Yksityinen turvallisuusala: Hakemus todistuksen saamiseksi luvan voimassaolosta, vuosi-ilmoituksen teosta ajallaan tai muusta asiasta"/>
    <x v="0"/>
    <x v="2"/>
    <x v="1"/>
    <s v="Myös luonnollisille henkilöille"/>
    <s v="Sähköisen asioinnin kehityskustannukset tulee jyvittää kyseisen palvelun palveluhintoihin. Tästä syystä pienivolyymisten palveluiden digitalisointi on taloudellisesti mahdotonta ilman erillisrahoitusta."/>
    <m/>
    <x v="0"/>
    <x v="5"/>
    <x v="0"/>
    <s v=""/>
  </r>
  <r>
    <s v="Palvelut"/>
    <s v="Plupaus_Poliisihallitus_2021.xlsx"/>
    <x v="5"/>
    <x v="1568"/>
    <m/>
    <s v="Yksityinen turvallisuusala: Järjestyksenvalvojakouluttajaksi hyväksyminen"/>
    <x v="0"/>
    <x v="3"/>
    <x v="1"/>
    <s v="Myös luonnollisille henkilöille"/>
    <m/>
    <m/>
    <x v="0"/>
    <x v="5"/>
    <x v="0"/>
    <s v=""/>
  </r>
  <r>
    <s v="Palvelut"/>
    <s v="Plupaus_Poliisihallitus_2021.xlsx"/>
    <x v="5"/>
    <x v="1569"/>
    <m/>
    <s v="Yksityinen turvallisuusala: Järjestyksenvalvojan asettamislupa: hakeminen, muuttaminen, peruuttaminen"/>
    <x v="0"/>
    <x v="2"/>
    <x v="0"/>
    <s v="Vain elinkeinotoimintaa harjoittaville"/>
    <s v="Sähköisen asioinnin kehityskustannukset tulee jyvittää kyseisen palvelun palveluhintoihin. Tästä syystä pienivolyymisten palveluiden digitalisointi on taloudellisesti mahdotonta ilman erillisrahoitusta."/>
    <m/>
    <x v="0"/>
    <x v="5"/>
    <x v="0"/>
    <s v=""/>
  </r>
  <r>
    <s v="Palvelut"/>
    <s v="Plupaus_Poliisihallitus_2021.xlsx"/>
    <x v="5"/>
    <x v="1570"/>
    <m/>
    <s v="Yksityinen turvallisuusala: Muutosilmoitus"/>
    <x v="1"/>
    <x v="3"/>
    <x v="1"/>
    <s v="Vain elinkeinotoimintaa harjoittaville"/>
    <m/>
    <m/>
    <x v="0"/>
    <x v="5"/>
    <x v="0"/>
    <s v=""/>
  </r>
  <r>
    <s v="Palvelut"/>
    <s v="Plupaus_Poliisihallitus_2021.xlsx"/>
    <x v="5"/>
    <x v="1571"/>
    <m/>
    <s v="Yksityinen turvallisuusala: Turvatarkastajaksi hyväksyminen: hakeminen, muuttaminen, peruuttaminen"/>
    <x v="0"/>
    <x v="2"/>
    <x v="0"/>
    <s v="Vain elinkeinotoimintaa harjoittaville"/>
    <s v="Sähköisen asioinnin kehityskustannukset tulee jyvittää kyseisen palvelun palveluhintoihin. Tästä syystä pienivolyymisten palveluiden digitalisointi on taloudellisesti mahdotonta ilman erillisrahoitusta."/>
    <m/>
    <x v="0"/>
    <x v="5"/>
    <x v="0"/>
    <s v=""/>
  </r>
  <r>
    <s v="Palvelut"/>
    <s v="Plupaus_Poliisihallitus_2021.xlsx"/>
    <x v="5"/>
    <x v="1572"/>
    <m/>
    <s v="Yksityinen turvallisuusala: Vastaavaksi hoitajaksi tai vastaavan hoitajan sijaiseksi hyväksyminen"/>
    <x v="0"/>
    <x v="3"/>
    <x v="1"/>
    <s v="Vain elinkeinotoimintaa harjoittaville"/>
    <m/>
    <m/>
    <x v="0"/>
    <x v="5"/>
    <x v="0"/>
    <s v=""/>
  </r>
  <r>
    <s v="Palvelut"/>
    <s v="Plupaus_Poliisihallitus_2021.xlsx"/>
    <x v="5"/>
    <x v="1573"/>
    <m/>
    <s v="Yksityinen turvallisuusala: Vastaavaksi hoitajaksi tai vastaavan hoitajan sijaiseksi hyväksymisen muuttaminen"/>
    <x v="0"/>
    <x v="3"/>
    <x v="1"/>
    <s v="Vain elinkeinotoimintaa harjoittaville"/>
    <m/>
    <m/>
    <x v="0"/>
    <x v="5"/>
    <x v="0"/>
    <s v=""/>
  </r>
  <r>
    <s v="Palvelut"/>
    <s v="Plupaus_Poliisihallitus_2021.xlsx"/>
    <x v="5"/>
    <x v="1574"/>
    <m/>
    <s v="Yksityinen turvallisuusala: Vastaavaksi hoitajaksi tai vastaavan hoitajan sijaiseksi hyväksymisen peruuttamispyyntö"/>
    <x v="0"/>
    <x v="3"/>
    <x v="1"/>
    <s v="Vain elinkeinotoimintaa harjoittaville"/>
    <m/>
    <m/>
    <x v="0"/>
    <x v="5"/>
    <x v="0"/>
    <s v=""/>
  </r>
  <r>
    <s v="Palvelut"/>
    <s v="Plupaus_Poliisihallitus_2021.xlsx"/>
    <x v="5"/>
    <x v="1575"/>
    <m/>
    <s v="Yksityinen turvallisuusala: Voimankäyttökouluttajaksi hyväksyminen"/>
    <x v="0"/>
    <x v="3"/>
    <x v="1"/>
    <s v="Myös luonnollisille henkilöille"/>
    <m/>
    <m/>
    <x v="0"/>
    <x v="5"/>
    <x v="0"/>
    <s v=""/>
  </r>
  <r>
    <s v="Palvelut"/>
    <s v="Plupaus_Poliisihallitus_2021.xlsx"/>
    <x v="5"/>
    <x v="1576"/>
    <m/>
    <s v="Yksityinen turvallisuusala: Vuosi-ilmoitus"/>
    <x v="1"/>
    <x v="3"/>
    <x v="1"/>
    <s v="Vain elinkeinotoimintaa harjoittaville"/>
    <m/>
    <m/>
    <x v="0"/>
    <x v="5"/>
    <x v="0"/>
    <s v=""/>
  </r>
  <r>
    <s v="Palvelut"/>
    <s v="RUOKAVIRASTO-#1460879-v1-Palvelulupaus_2021_Ruokavirasto.XLSX"/>
    <x v="33"/>
    <x v="1577"/>
    <s v="Toimija ilmoittaa yksityisen eläinlääkäripalvelujen tuottamisesta"/>
    <s v="Yksityisen eläinlääkäripalvelujen tuottaminen"/>
    <x v="1"/>
    <x v="2"/>
    <x v="0"/>
    <s v="Vain elinkeinotoimintaa harjoittaville"/>
    <s v="Tavoitetaso saavutetaan Q4/2023"/>
    <m/>
    <x v="0"/>
    <x v="18"/>
    <x v="0"/>
    <s v=""/>
  </r>
  <r>
    <s v="Palvelut"/>
    <s v="Traficom_Digipalvelulupaus_2021.XLSX"/>
    <x v="0"/>
    <x v="1578"/>
    <s v="Yksityisraiteiden haltijat voivat noudattaa ilmoitusmenettelyä turvallisuusluvan hakemisen sijasta."/>
    <s v="Yksityisraiteen haltijan ilmoitusmenettely"/>
    <x v="1"/>
    <x v="0"/>
    <x v="0"/>
    <m/>
    <s v="Yleinen taloudellinen tilanne"/>
    <m/>
    <x v="0"/>
    <x v="0"/>
    <x v="0"/>
    <s v=""/>
  </r>
  <r>
    <s v="Palvelut"/>
    <s v="PLupaus_Valvira_2021.xlsx"/>
    <x v="11"/>
    <x v="1579"/>
    <s v="Yksityisen sosiaali- ja terveydenhuollon palvelujen tuottajan on annettava vuosittain toimintakertomus seuraavan vuoden helmikuun loppuun mennessä."/>
    <s v="Yksityisten sosiaali- ja terveydenhuollon palvelujen tuottajien raportointi (toimintakertomus)"/>
    <x v="4"/>
    <x v="6"/>
    <x v="5"/>
    <s v="Vain elinkeinotoimintaa harjoittaville"/>
    <m/>
    <m/>
    <x v="0"/>
    <x v="9"/>
    <x v="0"/>
    <s v=""/>
  </r>
  <r>
    <s v="Palvelut"/>
    <s v="Plupaus_2021_Kansaneläkelaitos.xlsx"/>
    <x v="4"/>
    <x v="1580"/>
    <s v="Varhaiskasvatuksen tuottaja voi asiointipalvelussa lähettää päivähoidon tuottajan ilmoituksen yksityisenhoidon tukea varten ja katsella aiemmin lähettämiään tietoja"/>
    <s v="Yksityisten varhaiskasvatuksentuottajien ilmoituspalvelu"/>
    <x v="6"/>
    <x v="5"/>
    <x v="1"/>
    <s v="Vain elinkeinotoimintaa harjoittaville"/>
    <m/>
    <m/>
    <x v="0"/>
    <x v="4"/>
    <x v="0"/>
    <s v=""/>
  </r>
  <r>
    <s v="Palvelut"/>
    <s v="PLupaus_Helsinginkaupunki_2021.xlsx"/>
    <x v="3"/>
    <x v="1581"/>
    <s v="Kaupungin kartta-aineistojen tilaaminen, erityisesti suunnittelu- ja rakentamiskäyttöön"/>
    <s v="Karttapalvelu"/>
    <x v="3"/>
    <x v="5"/>
    <x v="1"/>
    <s v="Myös luonnollisille henkilöille"/>
    <m/>
    <s v="Maankäyttö- ja rakennuslaki (132/1999)"/>
    <x v="1"/>
    <x v="3"/>
    <x v="1"/>
    <s v="Ympäristöministeriö"/>
  </r>
  <r>
    <s v="Palvelut"/>
    <s v="Plupaus_2021_Jyväskylän kaupunki_2021.xlsx"/>
    <x v="2"/>
    <x v="1582"/>
    <s v="Kaupungin keskitetty karttasovellut (Trimble), jossa johtotiedot osana muuta rakennetun infran tietopalvelua"/>
    <s v="Karttapalvelu"/>
    <x v="3"/>
    <x v="5"/>
    <x v="1"/>
    <s v="Myös luonnollisille henkilöille"/>
    <m/>
    <m/>
    <x v="1"/>
    <x v="2"/>
    <x v="1"/>
    <s v=""/>
  </r>
  <r>
    <s v="Palvelut"/>
    <s v="Plupaus_Kankaanpään kaupunki_2020.xlsx"/>
    <x v="34"/>
    <x v="1583"/>
    <s v="Toimitetaan tarvittava karttaaineisto"/>
    <s v="Karttapalvelu"/>
    <x v="3"/>
    <x v="2"/>
    <x v="8"/>
    <s v="Myös luonnollisille henkilöille"/>
    <m/>
    <s v="Maankäyttö- ja rakennuslaki (132/1999)"/>
    <x v="1"/>
    <x v="16"/>
    <x v="4"/>
    <s v="Ympäristöministeriö"/>
  </r>
  <r>
    <s v="Palvelut"/>
    <s v="Plupaus_KOLARIN Kunta_2020.xlsx"/>
    <x v="62"/>
    <x v="1584"/>
    <s v="kunnan tonttien ja palveluiden osalta käytössä www-sivuilla olevat karttapalvelut"/>
    <s v="Karttapalvelu"/>
    <x v="3"/>
    <x v="6"/>
    <x v="1"/>
    <s v="Myös luonnollisille henkilöille"/>
    <s v="Palveluiden kömpelyys, osaaminen asiakaspuolella"/>
    <s v="Maankäyttö- ja rakennuslaki (132/1999)"/>
    <x v="1"/>
    <x v="13"/>
    <x v="3"/>
    <s v="Ympäristöministeriö"/>
  </r>
  <r>
    <s v="Palvelut"/>
    <s v="Plupaus_2021_Paimion kaupunkin vastaus.xlsx"/>
    <x v="59"/>
    <x v="1585"/>
    <m/>
    <s v="Karttapalvelu"/>
    <x v="3"/>
    <x v="6"/>
    <x v="1"/>
    <s v="Myös luonnollisille henkilöille"/>
    <m/>
    <s v="Maankäyttö- ja rakennuslaki (132/1999)"/>
    <x v="1"/>
    <x v="15"/>
    <x v="4"/>
    <s v="Ympäristöministeriö"/>
  </r>
  <r>
    <s v="Palvelut"/>
    <s v="Plupaus_2021_Rovaniemi (1).xlsx"/>
    <x v="17"/>
    <x v="1586"/>
    <s v="Kaupungin nettisivuilla on lomake, jonka voi täyttää ja tilata aineiston. Esim. rakennuslupaa varten tarvitaan kaavaote."/>
    <s v="Karttapalvelu"/>
    <x v="3"/>
    <x v="2"/>
    <x v="0"/>
    <s v="Myös luonnollisille henkilöille"/>
    <m/>
    <s v="Maankäyttö- ja rakennuslaki (132/1999)"/>
    <x v="1"/>
    <x v="13"/>
    <x v="2"/>
    <s v="Ympäristöministeriö"/>
  </r>
  <r>
    <s v="Palvelut"/>
    <s v="Plupaus_2021_Rovaniemi (1).xlsx"/>
    <x v="17"/>
    <x v="1585"/>
    <s v="Asiakas voi tehdä karttaan liittyviä toimintoja, karttapalvelu kaikille asiakkaille (mm. karttapalvelun kautta haetaan vapaat tontit)"/>
    <s v="Karttapalvelu"/>
    <x v="3"/>
    <x v="2"/>
    <x v="1"/>
    <s v="Myös luonnollisille henkilöille"/>
    <s v="Palvelussa ei tarvita vahvaa tunnistautumista."/>
    <s v="Maankäyttö- ja rakennuslaki (132/1999)"/>
    <x v="1"/>
    <x v="13"/>
    <x v="2"/>
    <s v="Ympäristöministeriö"/>
  </r>
  <r>
    <s v="Palvelut"/>
    <s v="Plupaus_2021_Turun kaupunki.xlsx"/>
    <x v="19"/>
    <x v="1587"/>
    <s v="Historiallisten karttojen ja ilmakuvien jäljennökset sekä painetutu opaskartat ja teemakartat"/>
    <s v="Karttapalvelu"/>
    <x v="3"/>
    <x v="6"/>
    <x v="1"/>
    <s v="Myös luonnollisille henkilöille"/>
    <m/>
    <s v="Maankäyttö- ja rakennuslaki (132/1999)"/>
    <x v="1"/>
    <x v="15"/>
    <x v="1"/>
    <s v="Ympäristöministeriö"/>
  </r>
  <r>
    <s v="Palvelut"/>
    <s v="Plupaus_2021_Rovaniemi (1).xlsx"/>
    <x v="17"/>
    <x v="1588"/>
    <s v="Asianhallintajärjestelmästä julkaistaan kuulutukset verkkosivustolle"/>
    <s v="Kuulutukset"/>
    <x v="3"/>
    <x v="6"/>
    <x v="1"/>
    <s v="Myös luonnollisille henkilöille"/>
    <m/>
    <m/>
    <x v="1"/>
    <x v="13"/>
    <x v="2"/>
    <s v=""/>
  </r>
  <r>
    <s v="Palvelut"/>
    <s v="Plupaus_2021_Rovaniemi (1).xlsx"/>
    <x v="17"/>
    <x v="1589"/>
    <s v="Asiakas voi tutkia ja tutustua vireillä ja voimassaoleviin Rovaniemen kaupungin kaavoihin."/>
    <s v="Rakennuskaavat"/>
    <x v="3"/>
    <x v="0"/>
    <x v="1"/>
    <s v="Myös luonnollisille henkilöille"/>
    <s v="Ei tarvita tunnistautumista."/>
    <m/>
    <x v="1"/>
    <x v="13"/>
    <x v="2"/>
    <s v=""/>
  </r>
  <r>
    <s v="Palvelut"/>
    <s v="Plupaus_Kuopio_2021.xlsx"/>
    <x v="12"/>
    <x v="1243"/>
    <s v="Tietopalvelu rakennusvalvonnan arkistosta"/>
    <s v="Rakennuspiirustukset"/>
    <x v="3"/>
    <x v="5"/>
    <x v="1"/>
    <s v="Myös luonnollisille henkilöille"/>
    <m/>
    <s v="Maankäyttö- ja rakennuslaki (132/1999)"/>
    <x v="1"/>
    <x v="10"/>
    <x v="1"/>
    <s v="Ympäristöministeriö"/>
  </r>
  <r>
    <s v="Palvelut"/>
    <s v="Plupaus_2021_Rovaniemi (1).xlsx"/>
    <x v="17"/>
    <x v="1590"/>
    <s v="Asiakas voi tilata arkistosta materiaalia. Voidaan toimittaa joko sähköpostilla tai paperilla asiakkaalle."/>
    <s v="Rakennuspiirustukset"/>
    <x v="3"/>
    <x v="0"/>
    <x v="0"/>
    <s v="Myös luonnollisille henkilöille"/>
    <s v="Arkistoa ei ole vielä digitoitu."/>
    <s v="Maankäyttö- ja rakennuslaki (132/1999)"/>
    <x v="1"/>
    <x v="13"/>
    <x v="2"/>
    <s v="Ympäristöministeriö"/>
  </r>
  <r>
    <s v="Palvelut"/>
    <s v="PLupaus_Helsinginkaupunki_2021.xlsx"/>
    <x v="3"/>
    <x v="877"/>
    <s v="Rakennuksen paikan merkinnät ja sijaintikatselmukset"/>
    <s v="Rakennusvalvonta"/>
    <x v="3"/>
    <x v="5"/>
    <x v="1"/>
    <s v="Myös luonnollisille henkilöille"/>
    <m/>
    <s v="Maankäyttö- ja rakennuslaki (132/1999)"/>
    <x v="1"/>
    <x v="3"/>
    <x v="1"/>
    <s v="Ympäristöministeriö"/>
  </r>
  <r>
    <s v="Palvelut"/>
    <s v="Plupaus_Kankaanpään kaupunki_2020.xlsx"/>
    <x v="34"/>
    <x v="1591"/>
    <s v="Rajojen näytöt,merkkaukset ja mittaukset"/>
    <s v="Rakennusvalvonta"/>
    <x v="3"/>
    <x v="3"/>
    <x v="1"/>
    <s v="Myös luonnollisille henkilöille"/>
    <m/>
    <s v="Maankäyttö- ja rakennuslaki (132/1999)"/>
    <x v="1"/>
    <x v="16"/>
    <x v="4"/>
    <s v="Ympäristöministeriö"/>
  </r>
  <r>
    <s v="Palvelut"/>
    <s v="Plupaus_2021_Ranuan kunta_V2.xlsx"/>
    <x v="49"/>
    <x v="1592"/>
    <s v="Ranualta löytyvät palvelut löytyvät turvallisesti ladattavan sovelluksen avulla."/>
    <s v="Ranua sovellus"/>
    <x v="3"/>
    <x v="5"/>
    <x v="1"/>
    <s v="Myös luonnollisille henkilöille"/>
    <m/>
    <m/>
    <x v="1"/>
    <x v="13"/>
    <x v="3"/>
    <s v=""/>
  </r>
  <r>
    <s v="Palvelut"/>
    <s v="Plupaus_Tampereen_kaupunki_2020.xlsx"/>
    <x v="50"/>
    <x v="1593"/>
    <s v="Työkaluja, lomakkeita ja tietoa kootusti sekä aloittavalle että toimivalle yrityksille (https://www.yritystulkki.fi/fi/alue/tredea/)"/>
    <s v="Sähköinen työkalupakki yrityksille"/>
    <x v="3"/>
    <x v="5"/>
    <x v="8"/>
    <s v="Myös luonnollisille henkilöille"/>
    <s v="Käyttäminen mahdollista myös yrityksen perustamista harkitsevalle"/>
    <m/>
    <x v="1"/>
    <x v="17"/>
    <x v="1"/>
    <s v=""/>
  </r>
  <r>
    <s v="Palvelut"/>
    <s v="Plupaus_Keravan kaupunki elinkeinopalvelut_2020 (1).xlsx"/>
    <x v="71"/>
    <x v="1594"/>
    <s v="kaupungin nettisivuilla tiedotetaan ajankohtaisista elinkeinopalveluiden asioista"/>
    <s v="Tietopalvelut"/>
    <x v="3"/>
    <x v="5"/>
    <x v="1"/>
    <s v="Myös luonnollisille henkilöille"/>
    <s v="Päivityksistä huolehtiminen, resurssien riittävyys."/>
    <m/>
    <x v="1"/>
    <x v="3"/>
    <x v="5"/>
    <s v=""/>
  </r>
  <r>
    <s v="Palvelut"/>
    <s v="Plupaus_2021_Rovaniemi (1).xlsx"/>
    <x v="17"/>
    <x v="1595"/>
    <s v="Asiakas voi tilata esim arkistossa olevien asiakirjojen kopioita, pöytäkirjan otteita sekä tiedustella vireillä olevien asioiden vaiheista. Asiakirjojen tilaamisesta on sähköinen lomake. Turvasähköpostilla toimitetaan henkilötietoja sisältävät asiakirjat. Salaisia asioita voidaan lähettää Suomi.fi-viestien kautta."/>
    <s v="Tietopalvelut"/>
    <x v="3"/>
    <x v="2"/>
    <x v="1"/>
    <s v="Myös luonnollisille henkilöille"/>
    <s v="Sähköistä asiointikanavaa ei ole vielä olemassa / hankittu, resursointi, prosessin muutokset"/>
    <m/>
    <x v="1"/>
    <x v="13"/>
    <x v="2"/>
    <s v=""/>
  </r>
  <r>
    <s v="Palvelut"/>
    <s v="Plupaus_Tampereen_kaupunki_2020.xlsx"/>
    <x v="50"/>
    <x v="1594"/>
    <s v="www.yritystieto.businesstampere.fi, Elinvoimanäkymien tietokokoelma, Business Explorer – datatyökalu auttaa alueesta kiinnostuneita yrityksiä etsimään ja analysoimaan alueen talous- ja väestötilastoja"/>
    <s v="Tietopalvelut"/>
    <x v="3"/>
    <x v="5"/>
    <x v="8"/>
    <s v="Myös luonnollisille henkilöille"/>
    <m/>
    <m/>
    <x v="1"/>
    <x v="17"/>
    <x v="1"/>
    <s v=""/>
  </r>
  <r>
    <s v="Palvelut"/>
    <s v="Plupaus_2021_Rovaniemi (1).xlsx"/>
    <x v="17"/>
    <x v="1596"/>
    <s v="Hakosalo CRM-järjestelmän Tilaisuudet-osion kautta voidaan lähettää kutsuja ja halukkaat voivat ilmoittautua tilaisuuksiin kutsun mukana saamansa linkin avulla. Ilmoittautuja saa vahvistusviestin, jonka mukana on linkki peruutuksen tekemiseen."/>
    <s v="Tilaisuudet"/>
    <x v="3"/>
    <x v="2"/>
    <x v="0"/>
    <s v="Vain elinkeinotoimintaa harjoittaville"/>
    <m/>
    <m/>
    <x v="1"/>
    <x v="13"/>
    <x v="2"/>
    <s v=""/>
  </r>
  <r>
    <s v="Palvelut"/>
    <s v="Plupaus_2021_Turun kaupunki.xlsx"/>
    <x v="19"/>
    <x v="1597"/>
    <s v="Todistukset kiinteistölle kohdistuvista kiinnityksistä, oikeuksista, muistututuksista ja myönnetyistä lainhuudoistasekä otteet kiinteistöjen perustiedoista"/>
    <s v="Todistukset ja otteet"/>
    <x v="3"/>
    <x v="6"/>
    <x v="1"/>
    <s v="Myös luonnollisille henkilöille"/>
    <m/>
    <m/>
    <x v="1"/>
    <x v="15"/>
    <x v="1"/>
    <s v=""/>
  </r>
  <r>
    <s v="Palvelut"/>
    <s v="PLupaus_Iinkunta_2020.xlsx"/>
    <x v="42"/>
    <x v="1598"/>
    <s v="Palvelut tarkoitettu yritysten ja yhdistysten toimintaa tukemaan toimitilojen kautta."/>
    <s v="Toimitilojen vuokraus"/>
    <x v="3"/>
    <x v="2"/>
    <x v="2"/>
    <s v="Vain elinkeinotoimintaa harjoittaville"/>
    <m/>
    <m/>
    <x v="1"/>
    <x v="7"/>
    <x v="6"/>
    <s v=""/>
  </r>
  <r>
    <s v="Palvelut"/>
    <s v="Plupaus_2021_Rovaniemi (1).xlsx"/>
    <x v="17"/>
    <x v="1599"/>
    <s v="Kaupungin yrityspalvelut-yksikön nettisivuille tehdään uutisia/esittelyitä yrityksistä. Yrittäjä ottaa yhteyttä yrityspalvelut-yksikköön puhelimitse / sähköpostilla ja voi ehdottaa esittelyn tekoa."/>
    <s v="Tutustu yrittäjään&quot;-uutispalvelu&quot;"/>
    <x v="3"/>
    <x v="3"/>
    <x v="0"/>
    <s v="Vain elinkeinotoimintaa harjoittaville"/>
    <m/>
    <m/>
    <x v="1"/>
    <x v="13"/>
    <x v="2"/>
    <s v=""/>
  </r>
  <r>
    <s v="Palvelut"/>
    <s v="Plupaus_2021_Rovaniemi (1).xlsx"/>
    <x v="17"/>
    <x v="1600"/>
    <s v="Tiedotetaan alueen yrittäjille ajankohtaisista asioista, myös tapahtumista. Käytetään Hakosalo-järjestelmän Uutiskirje-osiota. Yhteystiedot haetaan Hakosalo-järjestelmän palveluhakemistosta."/>
    <s v="Uutiskirje"/>
    <x v="3"/>
    <x v="2"/>
    <x v="0"/>
    <s v="Vain elinkeinotoimintaa harjoittaville"/>
    <m/>
    <m/>
    <x v="1"/>
    <x v="13"/>
    <x v="2"/>
    <s v=""/>
  </r>
  <r>
    <s v="Palvelut"/>
    <s v="Plupaus_Euran kunta_2020.10.08.xlsx"/>
    <x v="65"/>
    <x v="1436"/>
    <s v="Yritysneuvontaa puhelimella, toimistolla, asiakkaan luonna, sähköpostilla"/>
    <s v="Yritys- ja palveluhakemisto"/>
    <x v="3"/>
    <x v="2"/>
    <x v="1"/>
    <m/>
    <m/>
    <m/>
    <x v="1"/>
    <x v="16"/>
    <x v="4"/>
    <s v=""/>
  </r>
  <r>
    <s v="Palvelut"/>
    <s v="PLupaus_Jämsä_2021.xlsx"/>
    <x v="36"/>
    <x v="1601"/>
    <s v="Yrittäjän tiedot haetaan Virre-järjestelmästä ja syötetään Jämsän yrityshakemistoon, minkä jälkeen pyydetään tietojen julkaisulupa yrittäjältä"/>
    <s v="Yritys- ja palveluhakemisto"/>
    <x v="3"/>
    <x v="2"/>
    <x v="0"/>
    <s v="Vain elinkeinotoimintaa harjoittaville"/>
    <m/>
    <m/>
    <x v="1"/>
    <x v="2"/>
    <x v="5"/>
    <s v=""/>
  </r>
  <r>
    <s v="Palvelut"/>
    <s v="PLupaus_Jämsä_2021.xlsx"/>
    <x v="36"/>
    <x v="1601"/>
    <s v="Yrittäjä ilmoittaa tiedot ja tietojen muutokset yrityshakemistoon"/>
    <s v="Yritys- ja palveluhakemisto"/>
    <x v="3"/>
    <x v="6"/>
    <x v="1"/>
    <s v="Vain elinkeinotoimintaa harjoittaville"/>
    <m/>
    <m/>
    <x v="1"/>
    <x v="2"/>
    <x v="5"/>
    <s v=""/>
  </r>
  <r>
    <s v="Palvelut"/>
    <s v="Plupaus_Jämsänyritysneuvontapalvelut_2020.xlsx"/>
    <x v="36"/>
    <x v="1601"/>
    <s v="Yrittäjän tiedot haetaan Virre-järjestelmästä ja syötetään Jämsän yrityshakemistoon, minkä jälkeen pyydetään tietojen julkaisulupa yrittäjältä"/>
    <s v="Yritys- ja palveluhakemisto"/>
    <x v="3"/>
    <x v="2"/>
    <x v="1"/>
    <s v="Vain elinkeinotoimintaa harjoittaville"/>
    <m/>
    <m/>
    <x v="1"/>
    <x v="2"/>
    <x v="5"/>
    <s v=""/>
  </r>
  <r>
    <s v="Palvelut"/>
    <s v="Plupaus_Keravan kaupunki elinkeinopalvelut_2020 (1).xlsx"/>
    <x v="71"/>
    <x v="1602"/>
    <s v="Asiakastietojärjestelmä CRM, josta löytyy Keravalla toimivat yritykset 2600 kpl"/>
    <s v="Yritys- ja palveluhakemisto"/>
    <x v="3"/>
    <x v="5"/>
    <x v="1"/>
    <s v="Myös luonnollisille henkilöille"/>
    <s v="Kunnan eri viranhaltijoiden käyttöön. Tietojen päivitys,kun viranhaltija tekee yhteydenoton tai toimenpiteen yritykseen."/>
    <m/>
    <x v="1"/>
    <x v="3"/>
    <x v="5"/>
    <s v=""/>
  </r>
  <r>
    <s v="Palvelut"/>
    <s v="Plupaus_Keravan kaupunki elinkeinopalvelut_2020 (1).xlsx"/>
    <x v="71"/>
    <x v="1603"/>
    <s v="Sähköinen yrityshakemisto kaupunkilaisille, josta löytyy keravalaisia palvelutuottajia."/>
    <s v="Yritys- ja palveluhakemisto"/>
    <x v="3"/>
    <x v="5"/>
    <x v="1"/>
    <s v="Myös luonnollisille henkilöille"/>
    <s v="Rekisteröityminen pohjautuu yrittäjän vapaaehtoisuuteen. Noin 20% yrityskannasta on liittynyt rekisteriin."/>
    <m/>
    <x v="1"/>
    <x v="3"/>
    <x v="5"/>
    <s v=""/>
  </r>
  <r>
    <s v="Palvelut"/>
    <s v="Plupaus_2021_Oulun kaupunki.xlsx"/>
    <x v="14"/>
    <x v="1601"/>
    <s v="Oulun seudun toimialakohtainen yrityshakemisto"/>
    <s v="Yritys- ja palveluhakemisto"/>
    <x v="3"/>
    <x v="2"/>
    <x v="8"/>
    <s v="Vain elinkeinotoimintaa harjoittaville"/>
    <m/>
    <m/>
    <x v="1"/>
    <x v="7"/>
    <x v="1"/>
    <s v=""/>
  </r>
  <r>
    <s v="Palvelut"/>
    <s v="Plupaus_2021_Paimion kaupunkin vastaus.xlsx"/>
    <x v="59"/>
    <x v="1604"/>
    <m/>
    <s v="Yritys- ja palveluhakemisto"/>
    <x v="3"/>
    <x v="2"/>
    <x v="1"/>
    <s v="Vain elinkeinotoimintaa harjoittaville"/>
    <s v="Kotisivuilla ja uutiskirjeissä on tietoa kaikille yrityksille. Yrityksen pyynnöstä ja tarpeen mukaan mennään syvempää työskentelyyn. Palveluihin ei ole vahvaa digitaalista tunnistautumista, koska kutsu työskentely alustoille ja ja itse alustatkin räätälöidään yritysten tarpeiden mukaisesti. Pääsy työskentelyyn siis vain kutsuttuna Käytämme Howspace- järjestelmän sisälle laadittuja työhuoneita, joihin olemme laatineet erillaisia rakenteita. Digitalisaation tason nosto lisäisi kustannuksia suhteessa hyötyyn liikaa. Emme näe tämän palvelun osalta digitalisaation tason nostoa annetun mittariston ehdoilla (vahvatunnistautuminen) hyödyllisenä."/>
    <m/>
    <x v="1"/>
    <x v="15"/>
    <x v="4"/>
    <s v=""/>
  </r>
  <r>
    <s v="Palvelut"/>
    <s v="PLupaus_Porvoonkaupunki_2021.xlsx"/>
    <x v="7"/>
    <x v="1605"/>
    <s v="Alueen yrittäjärekisteri / muut"/>
    <s v="Yritys- ja palveluhakemisto"/>
    <x v="3"/>
    <x v="6"/>
    <x v="1"/>
    <s v="Myös luonnollisille henkilöille"/>
    <m/>
    <m/>
    <x v="1"/>
    <x v="3"/>
    <x v="2"/>
    <s v=""/>
  </r>
  <r>
    <s v="Palvelut"/>
    <s v="Plupaus_2021_Raaseporin kaupunki.xlsx"/>
    <x v="54"/>
    <x v="1606"/>
    <s v="Kaikki Länsi-Uudenmaan yritykset löytyvät Yritysrekisteristä. Toimii sähköisenä markkinointikanavana alueen yrityksille samalla kun alueelle etabloituva yritys, voi tarkastella markkinatilannetta ja arvioida palvelunsa vastaanottoa. Kyseessä ei siis viranomaispalvelu jossa asioidaan viranomaisten kanssa, vaan sähköinen lisäpalvelu alueen yrityksille.&quot;&quot;"/>
    <s v="Yritys- ja palveluhakemisto"/>
    <x v="3"/>
    <x v="6"/>
    <x v="0"/>
    <s v="Vain elinkeinotoimintaa harjoittaville"/>
    <s v="Markkinaehtoinen palvelu, jossa emme suoraan pysty vaikuttamaan sisältöön. Yritykset itse päivittävät sisältöä."/>
    <m/>
    <x v="1"/>
    <x v="3"/>
    <x v="5"/>
    <s v=""/>
  </r>
  <r>
    <s v="Palvelut"/>
    <s v="palvelulupaus - elinkeinotoimintaa harjoittaville - VM - kysely.xlsx"/>
    <x v="30"/>
    <x v="1607"/>
    <s v="Yrityksille ja kuluttajille  avoin palveluhakemisto/Ruskon ja Vahdon Yrittäjien laatima"/>
    <s v="Yritys- ja palveluhakemisto"/>
    <x v="3"/>
    <x v="5"/>
    <x v="1"/>
    <s v="Myös luonnollisille henkilöille"/>
    <s v="Valtakunnallinen palvelu tulossa vuonna 2021 kaikissa elintarvikevalvonnan asioinneissa."/>
    <m/>
    <x v="1"/>
    <x v="15"/>
    <x v="5"/>
    <s v=""/>
  </r>
  <r>
    <s v="Palvelut"/>
    <s v="Plupaus_2021_Rovaniemi (1).xlsx"/>
    <x v="17"/>
    <x v="1608"/>
    <s v="Kaupungin sivulla on yrityspalveluhakemisto. Yritykset voivat itse muokata siellä olevia tietoja, jotka alunperin tiedot tulevat kaupparekisteristä. Jos yrityksen edustaja haluaa muokata tietoja, hän lähettää sivulla olevan lomakkeen kaupungin yrityspalveluille, joka lähettää linkin, josta pääsee muokkaamaan tietoja."/>
    <s v="Yritys- ja palveluhakemisto"/>
    <x v="3"/>
    <x v="2"/>
    <x v="0"/>
    <s v="Vain elinkeinotoimintaa harjoittaville"/>
    <m/>
    <m/>
    <x v="1"/>
    <x v="13"/>
    <x v="2"/>
    <s v=""/>
  </r>
  <r>
    <s v="Palvelut"/>
    <s v="PLupaus_Tuusulan-Elinvoima-asuminen-ja-kehittaminen-palveluyksikkö_2020.xlsx"/>
    <x v="67"/>
    <x v="1601"/>
    <s v="Ilmoittautuminen yrityshakemistoon ja kunnan yritysten hakeminen"/>
    <s v="Yritys- ja palveluhakemisto"/>
    <x v="3"/>
    <x v="2"/>
    <x v="1"/>
    <s v="Vain elinkeinotoimintaa harjoittaville"/>
    <m/>
    <m/>
    <x v="1"/>
    <x v="3"/>
    <x v="5"/>
    <s v=""/>
  </r>
  <r>
    <s v="Palvelut"/>
    <s v="Plupaus_Tampereen_kaupunki_2020.xlsx"/>
    <x v="50"/>
    <x v="1609"/>
    <s v="Kehitteillä digitaalinen Tampere Business Community, Alustan tuleva osoite: https://business-tampere.hivebrite.com/"/>
    <s v="Yrityspalvelut"/>
    <x v="3"/>
    <x v="3"/>
    <x v="0"/>
    <s v="Vain elinkeinotoimintaa harjoittaville"/>
    <m/>
    <m/>
    <x v="1"/>
    <x v="17"/>
    <x v="1"/>
    <s v=""/>
  </r>
  <r>
    <s v="Palvelut"/>
    <s v="PLupaus_Iinkunta_2020.xlsx"/>
    <x v="42"/>
    <x v="1610"/>
    <s v="Yritystonttien vuokraus ja osto"/>
    <s v="Yritystonttien vuokraus ja osto"/>
    <x v="3"/>
    <x v="2"/>
    <x v="1"/>
    <m/>
    <m/>
    <m/>
    <x v="1"/>
    <x v="7"/>
    <x v="6"/>
    <s v=""/>
  </r>
  <r>
    <s v="Palvelut"/>
    <s v="Plupaus_2021_Tulli.xlsx"/>
    <x v="1"/>
    <x v="1611"/>
    <s v="Hae yleisvakuuslupaa, jos yrityksellä on säännöllisiä passituksia tai taloudellisesti merkittävää maahantuontia EU:n ulkopuolelta."/>
    <s v="Yleisvakuuslupa"/>
    <x v="0"/>
    <x v="1"/>
    <x v="1"/>
    <s v="Vain elinkeinotoimintaa harjoittaville"/>
    <m/>
    <m/>
    <x v="0"/>
    <x v="1"/>
    <x v="0"/>
    <s v=""/>
  </r>
  <r>
    <s v="Palvelut"/>
    <s v="Plupaus_Kankaanpään kaupunki_2020.xlsx"/>
    <x v="34"/>
    <x v="1612"/>
    <s v="Eläinten pitäjä voi hakea tukea toiminnan harjoittamiseen. Suurin osa tuista on jo mahdollista hakea sähköisen asointipalvelun kautta"/>
    <s v="Eläintenpidon ilmoitukset"/>
    <x v="6"/>
    <x v="0"/>
    <x v="0"/>
    <s v="Myös luonnollisille henkilöille"/>
    <m/>
    <s v="Eläintautilaki (441/2013)"/>
    <x v="1"/>
    <x v="16"/>
    <x v="4"/>
    <s v="Maa- ja metsätalousministeriö"/>
  </r>
  <r>
    <s v="Palvelut"/>
    <s v="PLupaus_Helsinginkaupunki_2021.xlsx"/>
    <x v="3"/>
    <x v="1613"/>
    <s v="Taloyhtiöt voivat saada kaupungin hissiavustusta  jälkiasennushissin"/>
    <s v="Hissi- ja esteettömyysavustus"/>
    <x v="6"/>
    <x v="2"/>
    <x v="1"/>
    <s v="Vain elinkeinotoimintaa harjoittaville"/>
    <s v="Pieni volyymi"/>
    <m/>
    <x v="1"/>
    <x v="3"/>
    <x v="1"/>
    <s v=""/>
  </r>
  <r>
    <s v="Palvelut"/>
    <s v="Plupaus_2021_Jyväskylän kaupunki_2021.xlsx"/>
    <x v="2"/>
    <x v="1614"/>
    <s v="ARA:lta haettavan avustukseen lisäksi kaupungilta haettava avustus"/>
    <s v="Hissi- ja esteettömyysavustus"/>
    <x v="6"/>
    <x v="0"/>
    <x v="5"/>
    <s v="Myös luonnollisille henkilöille"/>
    <m/>
    <m/>
    <x v="1"/>
    <x v="2"/>
    <x v="1"/>
    <s v=""/>
  </r>
  <r>
    <s v="Palvelut"/>
    <s v="Plupaus_2021_Oulun kaupunki.xlsx"/>
    <x v="14"/>
    <x v="1613"/>
    <s v="Taloyhtiöt voivat saada hissiavustusta ja konsulttiapua kaupungilta hissin rakentamiseen asuinkerrostaloonsa."/>
    <s v="Hissi- ja esteettömyysavustus"/>
    <x v="6"/>
    <x v="0"/>
    <x v="0"/>
    <s v="Vain elinkeinotoimintaa harjoittaville"/>
    <m/>
    <m/>
    <x v="1"/>
    <x v="7"/>
    <x v="1"/>
    <s v=""/>
  </r>
  <r>
    <s v="Palvelut"/>
    <s v="Plupaus_2021_Turun kaupunki.xlsx"/>
    <x v="19"/>
    <x v="1613"/>
    <s v="Taloyhtiöt voivat saada hissiavustusta ja konsulttiapua kaupungilta hissin rakentamiseen asuinkerrostaloonsa."/>
    <s v="Hissi- ja esteettömyysavustus"/>
    <x v="6"/>
    <x v="0"/>
    <x v="1"/>
    <s v="Vain elinkeinotoimintaa harjoittaville"/>
    <s v="Pienivolyyminen palvelu (alle 10 kpl vuodessa)"/>
    <m/>
    <x v="1"/>
    <x v="15"/>
    <x v="1"/>
    <s v=""/>
  </r>
  <r>
    <s v="Palvelut"/>
    <s v="PLupaus_Helsinginkaupunki_2021.xlsx"/>
    <x v="3"/>
    <x v="1615"/>
    <s v="Kasvatus- ja koulutuslautakunnan periaatteiden mukaisesti myönnettävät harkinnanvaraiset lisäavustukset perusopetuslain mukaisen iltapäivätoiminnan järjestäjille."/>
    <s v="iltapäivätoiminnan harkinnanvarainen lisäavustushakemus"/>
    <x v="6"/>
    <x v="4"/>
    <x v="1"/>
    <s v="Vain elinkeinotoimintaa harjoittaville"/>
    <m/>
    <m/>
    <x v="1"/>
    <x v="3"/>
    <x v="1"/>
    <s v=""/>
  </r>
  <r>
    <s v="Palvelut"/>
    <s v="PLupaus_Helsinginkaupunki_2021.xlsx"/>
    <x v="3"/>
    <x v="1616"/>
    <s v="Kaupunginhallitus myöntää vuosittain asukasosallisuuden avustuksia. Avustuslajit ovat:1. Yleisavustus muiden kuin kaupungin ylläpitämien asukastilojen ylläpitämiseen ja toiminnan koordinointiin2. Toiminta-avustus asukasosallisuutta parantavien rakenteiden ja menetelmien kehittämiseen3. Pienavustus edellisten avustuslajien mukaisten uusien, alkavien tai kertaluonteisten hankkeiden toteuttamiseen"/>
    <s v="Kansalaistoiminnan tuet ja avustukset"/>
    <x v="6"/>
    <x v="4"/>
    <x v="1"/>
    <s v="Myös luonnollisille henkilöille"/>
    <m/>
    <m/>
    <x v="1"/>
    <x v="3"/>
    <x v="1"/>
    <s v=""/>
  </r>
  <r>
    <s v="Palvelut"/>
    <s v="PLupaus_Helsinginkaupunki_2021.xlsx"/>
    <x v="3"/>
    <x v="1617"/>
    <s v="Kaupunginhallitus myöntää avustuksia vuosittain sellaisille järjestöille joiden toiminta ei kuulu minkään lautakunnan toimialaan."/>
    <s v="Kansalaistoiminnan tuet ja avustukset"/>
    <x v="6"/>
    <x v="4"/>
    <x v="1"/>
    <s v="Vain elinkeinotoimintaa harjoittaville"/>
    <m/>
    <m/>
    <x v="1"/>
    <x v="3"/>
    <x v="1"/>
    <s v=""/>
  </r>
  <r>
    <s v="Palvelut"/>
    <s v="PLupaus_Helsinginkaupunki_2021.xlsx"/>
    <x v="3"/>
    <x v="1618"/>
    <s v="Helsinkiläiset alle vuoden toimineet yhdistykset tai rekisteröintiprosessin käynnistäneet yhdistykset, joiden pääasiallinen toiminta sääntöjen mukaan on liikuntatoiminta voivat hakea 500 € suuruista starttiavustusta."/>
    <s v="Kansalaistoiminnan tuet ja avustukset"/>
    <x v="6"/>
    <x v="4"/>
    <x v="1"/>
    <s v="Vain elinkeinotoimintaa harjoittaville"/>
    <m/>
    <m/>
    <x v="1"/>
    <x v="3"/>
    <x v="1"/>
    <s v=""/>
  </r>
  <r>
    <s v="Palvelut"/>
    <s v="PLupaus_Helsinginkaupunki_2021.xlsx"/>
    <x v="3"/>
    <x v="1619"/>
    <s v="Helsinkiläiset suunnistusseurat voivat hakea suunnistuskartta-avustusta kartan valmistamisesta aiheutuneisiin kustannuksiin."/>
    <s v="Kansalaistoiminnan tuet ja avustukset"/>
    <x v="6"/>
    <x v="4"/>
    <x v="1"/>
    <s v="Vain elinkeinotoimintaa harjoittaville"/>
    <m/>
    <m/>
    <x v="1"/>
    <x v="3"/>
    <x v="1"/>
    <s v=""/>
  </r>
  <r>
    <s v="Palvelut"/>
    <s v="PLupaus_Helsinginkaupunki_2021.xlsx"/>
    <x v="3"/>
    <x v="1620"/>
    <s v="Yritykset ja yhteisöt voivat hakea avustusta liikuntatapahtumiin. Tapahtuma-avustukset myönnetään tapahtumille, jotka liikuttavat helsinkiläisiä sekä elävöittävät kaupunkikuvaa."/>
    <s v="Kansalaistoiminnan tuet ja avustukset"/>
    <x v="6"/>
    <x v="4"/>
    <x v="1"/>
    <s v="Vain elinkeinotoimintaa harjoittaville"/>
    <m/>
    <m/>
    <x v="1"/>
    <x v="3"/>
    <x v="1"/>
    <s v=""/>
  </r>
  <r>
    <s v="Palvelut"/>
    <s v="PLupaus_Helsinginkaupunki_2021.xlsx"/>
    <x v="3"/>
    <x v="1621"/>
    <s v="Helsinkiläiset liikuntaseurat ja  eläkeläis- ja erityisjärjestöt voivat hakea avustusta liikuntatoimintaansa."/>
    <s v="Kansalaistoiminnan tuet ja avustukset"/>
    <x v="6"/>
    <x v="4"/>
    <x v="1"/>
    <s v="Vain elinkeinotoimintaa harjoittaville"/>
    <m/>
    <m/>
    <x v="1"/>
    <x v="3"/>
    <x v="1"/>
    <s v=""/>
  </r>
  <r>
    <s v="Palvelut"/>
    <s v="PLupaus_Helsinginkaupunki_2021.xlsx"/>
    <x v="3"/>
    <x v="1622"/>
    <s v="Tällä hakemuslomakkeella voi hakea avustusta projekteihin, talokerhotoimintaan ja yhdistyksen toiminnan käynnistämiseen. Avustukset on tarkoitettu helsinkiläisille nuorten ryhmille, varhaisnuoriso- ja nuorisoyhdistyksille sekä talokerhojen nuorisotoiminnalle."/>
    <s v="Kansalaistoiminnan tuet ja avustukset"/>
    <x v="6"/>
    <x v="4"/>
    <x v="1"/>
    <s v="Vain elinkeinotoimintaa harjoittaville"/>
    <m/>
    <m/>
    <x v="1"/>
    <x v="3"/>
    <x v="1"/>
    <s v=""/>
  </r>
  <r>
    <s v="Palvelut"/>
    <s v="PLupaus_Helsinginkaupunki_2021.xlsx"/>
    <x v="3"/>
    <x v="1623"/>
    <s v="Tällä verkkolomakkeella voi hakea toiminta- ja/tai palkkausavustusennakkoa. Avustukset on tarkoitettu helsinkiläisten varhaisnuorisoyhdistysten ja nuorisoyhdistysten vuosittaiseen toimintaan ja palkkaukseen."/>
    <s v="Kansalaistoiminnan tuet ja avustukset"/>
    <x v="6"/>
    <x v="4"/>
    <x v="1"/>
    <s v="Myös luonnollisille henkilöille"/>
    <m/>
    <m/>
    <x v="1"/>
    <x v="3"/>
    <x v="1"/>
    <s v=""/>
  </r>
  <r>
    <s v="Palvelut"/>
    <s v="PLupaus_Helsinginkaupunki_2021.xlsx"/>
    <x v="3"/>
    <x v="1624"/>
    <s v="Tällä hakemuslomakkeella voi hakea toiminta-avustusta (sisältäen vuokra-avustuksen) ja/tai palkkausavustusta. Avustukset on tarkoitettu helsinkiläisten varhaisnuorisoyhdistysten ja nuorisoyhdistysten vuosittaiseen toimintaan ja palkkaukseen."/>
    <s v="Kansalaistoiminnan tuet ja avustukset"/>
    <x v="6"/>
    <x v="4"/>
    <x v="1"/>
    <s v="Myös luonnollisille henkilöille"/>
    <m/>
    <m/>
    <x v="1"/>
    <x v="3"/>
    <x v="1"/>
    <s v=""/>
  </r>
  <r>
    <s v="Palvelut"/>
    <s v="PLupaus_Helsinginkaupunki_2021.xlsx"/>
    <x v="3"/>
    <x v="1625"/>
    <s v="Järjestöt, joiden toiminta liittyy onnettomuuksien ehkäisyyn, pelastustoimintaan tai väestönsuojeluun voivat hakea avustusta toimintaansa."/>
    <s v="Kansalaistoiminnan tuet ja avustukset"/>
    <x v="6"/>
    <x v="4"/>
    <x v="1"/>
    <s v="Vain elinkeinotoimintaa harjoittaville"/>
    <m/>
    <m/>
    <x v="1"/>
    <x v="3"/>
    <x v="1"/>
    <s v=""/>
  </r>
  <r>
    <s v="Palvelut"/>
    <s v="Plupaus_THL_2021.xlsx"/>
    <x v="25"/>
    <x v="1626"/>
    <s v="Terveyden ja hyvinvoinnin laitoksen (THL) Ympäristöterveysyksikkö tekee maksullista ympäristömyrkkyjen analytiikkaa. Ennen näytteiden lähettämistä asiakasta pyydetään ottamaan yhteyttä laboratorioon tarvittavan analyysipalvelun sopimiseksi"/>
    <s v="Ympäristömyrkkyjen analytiikka"/>
    <x v="4"/>
    <x v="2"/>
    <x v="5"/>
    <s v="Myös luonnollisille henkilöille"/>
    <s v="Toiminnalliset syyt. Asiointipalvelua ei voida kokonaisuudessaan digitalisoida fyysisistä näytteistä johtuen."/>
    <m/>
    <x v="0"/>
    <x v="9"/>
    <x v="0"/>
    <s v=""/>
  </r>
  <r>
    <s v="Palvelut"/>
    <s v="PLupaus_Helsinginkaupunki_2021.xlsx"/>
    <x v="3"/>
    <x v="1627"/>
    <s v="Järjestöt, joiden toiminta tukee ja täydentää sosiaali- ja terveystoimen toimialaa, voivat hakea avustusta toimintaansa. Tarkemmat tiedot: www.hel.fi/sote &gt; Päätöksenteko &gt; Järjestöyhteistyö ja avustukset."/>
    <s v="Kansalaistoiminnan tuet ja avustukset"/>
    <x v="6"/>
    <x v="4"/>
    <x v="1"/>
    <s v="Vain elinkeinotoimintaa harjoittaville"/>
    <m/>
    <m/>
    <x v="1"/>
    <x v="3"/>
    <x v="1"/>
    <s v=""/>
  </r>
  <r>
    <s v="Palvelut"/>
    <s v="Plupaus_2021_Kirkkonummi.xlsx"/>
    <x v="56"/>
    <x v="1628"/>
    <s v="Kunta myöntää yhdistyksille avustuksia"/>
    <s v="Kansalaistoiminnan tuet ja avustukset"/>
    <x v="6"/>
    <x v="6"/>
    <x v="0"/>
    <s v="Vain elinkeinotoimintaa harjoittaville"/>
    <s v="Kuntalaisten it-taidot"/>
    <m/>
    <x v="1"/>
    <x v="3"/>
    <x v="5"/>
    <s v=""/>
  </r>
  <r>
    <s v="Palvelut"/>
    <s v="Plupaus_2021_Ristijärven kunta.xlsx"/>
    <x v="16"/>
    <x v="1629"/>
    <s v="Yhdistykset ja yhteisöt voivat hakea avustusta kunnanhallitukselta."/>
    <s v="Kansalaistoiminnan tuet ja avustukset"/>
    <x v="6"/>
    <x v="5"/>
    <x v="1"/>
    <s v="Myös luonnollisille henkilöille"/>
    <m/>
    <m/>
    <x v="1"/>
    <x v="12"/>
    <x v="3"/>
    <s v=""/>
  </r>
  <r>
    <s v="Palvelut"/>
    <s v="Plupaus_2021_Rovaniemi (1).xlsx"/>
    <x v="17"/>
    <x v="1630"/>
    <s v="Avustustoiminnan tehtävänä on edistää ja monipuolistaa Rovaniemen kulttuuritoimintaa, eri toimijoiden välistä yhteistyötä sekä kulttuurista kansalais- ja harrastustoimintaa."/>
    <s v="Kansalaistoiminnan tuet ja avustukset"/>
    <x v="6"/>
    <x v="2"/>
    <x v="0"/>
    <s v="Myös luonnollisille henkilöille"/>
    <m/>
    <m/>
    <x v="1"/>
    <x v="13"/>
    <x v="2"/>
    <s v=""/>
  </r>
  <r>
    <s v="Palvelut"/>
    <s v="Plupaus_2021_Rovaniemi (1).xlsx"/>
    <x v="17"/>
    <x v="1631"/>
    <s v="Toiminta-avustukset haettavina rovaniemeläisille nuorisoyhdistyksille ja kohdeavustukset nuorten omille toimintaryhmille sekä nuoriso- ja asukasyhdistyksille. Molemmat tarkoitettu nuorisotoiminnan järjestämiseen."/>
    <s v="Kansalaistoiminnan tuet ja avustukset"/>
    <x v="6"/>
    <x v="2"/>
    <x v="0"/>
    <s v="Myös luonnollisille henkilöille"/>
    <m/>
    <m/>
    <x v="1"/>
    <x v="13"/>
    <x v="2"/>
    <s v=""/>
  </r>
  <r>
    <s v="Palvelut"/>
    <s v="Plupaus_2021_Rovaniemi (1).xlsx"/>
    <x v="17"/>
    <x v="1632"/>
    <s v="Paikallisen urheilu- ja liikuntatoiminnan tukemiseen."/>
    <s v="Kansalaistoiminnan tuet ja avustukset"/>
    <x v="6"/>
    <x v="2"/>
    <x v="0"/>
    <s v="Myös luonnollisille henkilöille"/>
    <m/>
    <m/>
    <x v="1"/>
    <x v="13"/>
    <x v="2"/>
    <s v=""/>
  </r>
  <r>
    <s v="Palvelut"/>
    <s v="Plupaus_2021_Utajärven kunta.xlsx"/>
    <x v="51"/>
    <x v="1633"/>
    <s v="Yhdistykset, säätiöt, laitokset ja muut kunnassa toimivat yhteisöt voivat hakea kulttuuritoiminnan harjoittamiseen ja edistämiseen avustuksia kunnalta."/>
    <s v="Kansalaistoiminnan tuet ja avustukset"/>
    <x v="6"/>
    <x v="0"/>
    <x v="8"/>
    <s v="Vain elinkeinotoimintaa harjoittaville"/>
    <m/>
    <m/>
    <x v="1"/>
    <x v="7"/>
    <x v="3"/>
    <s v=""/>
  </r>
  <r>
    <s v="Palvelut"/>
    <s v="Plupaus_2021_Utajärven kunta.xlsx"/>
    <x v="51"/>
    <x v="1634"/>
    <s v="Liikuntajärjestöt ja -yhdistykset voivat hakea avustuksia toimintaansa sekä esimerkiksi liikuntatapahtumien järjestämiseen kunnalta, jonka alueella toimivat."/>
    <s v="Kansalaistoiminnan tuet ja avustukset"/>
    <x v="6"/>
    <x v="0"/>
    <x v="8"/>
    <s v="Vain elinkeinotoimintaa harjoittaville"/>
    <m/>
    <m/>
    <x v="1"/>
    <x v="7"/>
    <x v="3"/>
    <s v=""/>
  </r>
  <r>
    <s v="Palvelut"/>
    <s v="PLupaus_Jämsä_2021.xlsx"/>
    <x v="36"/>
    <x v="1635"/>
    <s v="Asiakas tulostaa täyttää ja tulostaa pdf lomakkeen ja toimittaa sen postin välityksellä tai suojatulla sähköpostilla, mikäli mahdollista."/>
    <s v="Kesätyösetelituki työnantajille"/>
    <x v="6"/>
    <x v="0"/>
    <x v="0"/>
    <s v="Vain elinkeinotoimintaa harjoittaville"/>
    <m/>
    <m/>
    <x v="1"/>
    <x v="2"/>
    <x v="5"/>
    <s v=""/>
  </r>
  <r>
    <s v="Palvelut"/>
    <s v="PLupaus_Pyhäjärvi_2021.xlsx"/>
    <x v="15"/>
    <x v="1636"/>
    <m/>
    <s v="Kesätyösetelituki työnantajille"/>
    <x v="6"/>
    <x v="0"/>
    <x v="4"/>
    <s v="Myös luonnollisille henkilöille"/>
    <m/>
    <m/>
    <x v="1"/>
    <x v="7"/>
    <x v="3"/>
    <s v=""/>
  </r>
  <r>
    <s v="Palvelut"/>
    <s v="PLupaus_Helsinginkaupunki_2021.xlsx"/>
    <x v="3"/>
    <x v="1637"/>
    <s v="Korkotukilainoja myönnetään vuokra- ja asumisoikeustalojen rakentamiseen ja perusparantamiseen, vuokra-asunnon tai vuokratalon hankintaan, omakotitalon rakentamiseen sekä asunto-osakeyhtiötalojen perusparantamiseen."/>
    <s v="Korkotukilainahakemus"/>
    <x v="6"/>
    <x v="2"/>
    <x v="1"/>
    <s v="Vain elinkeinotoimintaa harjoittaville"/>
    <m/>
    <s v="Laki omistusasuntolainojen korkotuesta (1204/1993)"/>
    <x v="1"/>
    <x v="3"/>
    <x v="1"/>
    <s v="Ympäristöministeriö"/>
  </r>
  <r>
    <s v="Palvelut"/>
    <s v="Plupaus_2021_Jyväskylän kaupunki_2021.xlsx"/>
    <x v="2"/>
    <x v="1638"/>
    <s v="ARA-hakemusten vastaanotto, lausuminen ja toimittaminen ARA:an."/>
    <s v="Korkotukilainahakemus"/>
    <x v="6"/>
    <x v="3"/>
    <x v="5"/>
    <s v="Myös luonnollisille henkilöille"/>
    <m/>
    <s v="Laki omistusasuntolainojen korkotuesta (1204/1993)"/>
    <x v="1"/>
    <x v="2"/>
    <x v="1"/>
    <s v="Ympäristöministeriö"/>
  </r>
  <r>
    <s v="Palvelut"/>
    <s v="Plupaus_Kuopio_2021.xlsx"/>
    <x v="12"/>
    <x v="1639"/>
    <s v="valtion korkotuki- ja takauslainat"/>
    <s v="Korkotukilainahakemus"/>
    <x v="6"/>
    <x v="3"/>
    <x v="5"/>
    <s v="Myös luonnollisille henkilöille"/>
    <m/>
    <s v="Laki omistusasuntolainojen korkotuesta (1204/1993)"/>
    <x v="1"/>
    <x v="10"/>
    <x v="1"/>
    <s v="Ympäristöministeriö"/>
  </r>
  <r>
    <s v="Palvelut"/>
    <s v="Plupaus_2021_Oulun kaupunki.xlsx"/>
    <x v="14"/>
    <x v="1637"/>
    <s v="Hakija jättää hakemusasiakirjat kuntaan, joka antaa hankkeesta lausuntonsa ja toimittaa asiakirjat ARAan."/>
    <s v="Korkotukilainahakemus"/>
    <x v="6"/>
    <x v="3"/>
    <x v="1"/>
    <m/>
    <s v="Lisätietoa, hakuohjeet ja -lomakkeet ARAn nettisivuilla"/>
    <s v="Laki omistusasuntolainojen korkotuesta (1204/1993)"/>
    <x v="1"/>
    <x v="7"/>
    <x v="1"/>
    <s v="Ympäristöministeriö"/>
  </r>
  <r>
    <s v="Palvelut"/>
    <s v="Plupaus_2021_Pielaveden kunta.xlsx"/>
    <x v="46"/>
    <x v="1637"/>
    <s v="Korkotukilainahakemus jätetään hankkeen sijaintikuntaan, ja lainaan tarvitaan kunnan puolto. Asumisen rahoitus- ja kehittämiskeskus (ARA) hyväksyy lainan korkotukilainaksi."/>
    <s v="Korkotukilainahakemus"/>
    <x v="6"/>
    <x v="2"/>
    <x v="0"/>
    <s v="Vain elinkeinotoimintaa harjoittaville"/>
    <s v="Ohjelmistotoimittajasta johtuvat syyt: rekisteriperusteinen toisen puolesta asioinnin mahdollisuus puuttuu."/>
    <s v="Laki omistusasuntolainojen korkotuesta (1204/1993)"/>
    <x v="1"/>
    <x v="10"/>
    <x v="3"/>
    <s v="Ympäristöministeriö"/>
  </r>
  <r>
    <s v="Palvelut"/>
    <s v="PLupaus_Porvoonkaupunki_2021.xlsx"/>
    <x v="7"/>
    <x v="1637"/>
    <s v="Hakija jättää hakemusasiakirjat kuntaan, joka antaa hankkeesta lausuntonsa ja toimittaa asiakirjat ARAan."/>
    <s v="Korkotukilainahakemus"/>
    <x v="6"/>
    <x v="5"/>
    <x v="1"/>
    <s v="Vain elinkeinotoimintaa harjoittaville"/>
    <m/>
    <s v="Laki omistusasuntolainojen korkotuesta (1204/1993)"/>
    <x v="1"/>
    <x v="3"/>
    <x v="2"/>
    <s v="Ympäristöministeriö"/>
  </r>
  <r>
    <s v="Palvelut"/>
    <s v="PLupaus_Pyhäjärvi_2021.xlsx"/>
    <x v="15"/>
    <x v="1637"/>
    <m/>
    <s v="Korkotukilainahakemus"/>
    <x v="6"/>
    <x v="3"/>
    <x v="5"/>
    <s v="Myös luonnollisille henkilöille"/>
    <m/>
    <s v="Laki omistusasuntolainojen korkotuesta (1204/1993)"/>
    <x v="1"/>
    <x v="7"/>
    <x v="3"/>
    <s v="Ympäristöministeriö"/>
  </r>
  <r>
    <s v="Palvelut"/>
    <s v="Plupaus_2021_Turun kaupunki.xlsx"/>
    <x v="19"/>
    <x v="1637"/>
    <s v="Hakija jättää hakemusasiakirjat kuntaan, joka antaa hankkeesta lausuntonsa ja toimittaa asiakirjat ARAan."/>
    <s v="Korkotukilainahakemus"/>
    <x v="6"/>
    <x v="2"/>
    <x v="1"/>
    <s v="Vain elinkeinotoimintaa harjoittaville"/>
    <m/>
    <s v="Laki omistusasuntolainojen korkotuesta (1204/1993)"/>
    <x v="1"/>
    <x v="15"/>
    <x v="1"/>
    <s v="Ympäristöministeriö"/>
  </r>
  <r>
    <s v="Palvelut"/>
    <s v="PIR TET Vastaus YritysDigi.xlsx"/>
    <x v="61"/>
    <x v="1640"/>
    <s v="Yrittäjyysbuusti on ainutlaatuinen palvelumalli, jolla tuetaan yrittäjyyttä suunnittelevien pyrkimyksiä ja alle 12 kuukautta yrittäjinä toimineiden liiketoimintaa. Palvelun mahdollistaa yrittäjyyden aloittamisen, yrityksen perustamisen tai juuri käynnistyneen yritystoiminnan kehittämisen."/>
    <s v="Yrittäjyysbuusti"/>
    <x v="5"/>
    <x v="6"/>
    <x v="1"/>
    <s v="Myös luonnollisille henkilöille"/>
    <m/>
    <m/>
    <x v="0"/>
    <x v="8"/>
    <x v="0"/>
    <s v=""/>
  </r>
  <r>
    <s v="Palvelut"/>
    <s v="PLupaus_Vaasa_2021.xlsx"/>
    <x v="8"/>
    <x v="1641"/>
    <s v="Petur Eklund"/>
    <s v="Korkotukilainahakemus"/>
    <x v="6"/>
    <x v="2"/>
    <x v="1"/>
    <s v="Myös luonnollisille henkilöille"/>
    <m/>
    <s v="Laki omistusasuntolainojen korkotuesta (1204/1993)"/>
    <x v="1"/>
    <x v="6"/>
    <x v="2"/>
    <s v="Ympäristöministeriö"/>
  </r>
  <r>
    <s v="Palvelut"/>
    <s v="PIR TET Vastaus YritysDigi.xlsx"/>
    <x v="61"/>
    <x v="1642"/>
    <s v="Työvoimakoulutuksena järjestetään myös koulutusta, joka tähtää yrittäjän ammattitutkintoon tai sen osan suorittamiseen."/>
    <s v="Yrittäjäkoulutus"/>
    <x v="5"/>
    <x v="6"/>
    <x v="1"/>
    <s v="Myös luonnollisille henkilöille"/>
    <m/>
    <m/>
    <x v="0"/>
    <x v="8"/>
    <x v="0"/>
    <s v=""/>
  </r>
  <r>
    <s v="Palvelut"/>
    <s v="Plupaus_2021_Kansaneläkelaitos.xlsx"/>
    <x v="4"/>
    <x v="1643"/>
    <s v="Työterveyshuollon palveluntuottajat lähettävät Kelaan tilityshakemukset."/>
    <s v="Yrittäjän puolesta korvausta  työterveyshuollon kustannuksista hakee työterveyshuollon palveluntuottaja tilitysmenettelyllä."/>
    <x v="6"/>
    <x v="0"/>
    <x v="0"/>
    <s v="Vain elinkeinotoimintaa harjoittaville"/>
    <m/>
    <m/>
    <x v="0"/>
    <x v="4"/>
    <x v="0"/>
    <s v=""/>
  </r>
  <r>
    <s v="Palvelut"/>
    <s v="Plupaus_2021_Kansaneläkelaitos.xlsx"/>
    <x v="4"/>
    <x v="1644"/>
    <s v="Asiointipalvelussa yrittäjä voisi hakea korvausta työterveyshuollon kustannuksista ja tarkastella lähetettyjä verkkohakemuksia ja korvauspäätöksiä."/>
    <s v="Yrittäjät voivat hakea korvausta omista työterveyshuollon kustannuksistaan"/>
    <x v="6"/>
    <x v="6"/>
    <x v="0"/>
    <s v="Vain elinkeinotoimintaa harjoittaville"/>
    <m/>
    <m/>
    <x v="0"/>
    <x v="4"/>
    <x v="0"/>
    <s v=""/>
  </r>
  <r>
    <s v="Palvelut"/>
    <s v="Plupaus_2021_KEHA-keskus.xlsx"/>
    <x v="21"/>
    <x v="1645"/>
    <s v="Yrityksille tarjotaan lain (Laki julkisesta työvoima- ja yrityspalvelusta) mukaiset työvoimapalvelut niin, että työnantajat voivat saada TE-palvelut digitaalisesti. Lisäksi tarjotaan Työmarkkinatorin kautta digitaaliset palvelut osaavan työvoiman hankintaan. Arvio nykytilasta n. 1.0."/>
    <s v="Yrityksille tarjottavat työvoimapalvelut"/>
    <x v="3"/>
    <x v="5"/>
    <x v="4"/>
    <s v="Vain elinkeinotoimintaa harjoittaville"/>
    <s v="TE-digi TEA osahankkeen toteutuksen suunnittelun ja rahoituksen haasteet, YA järjestelmän kehityksen haasteet, TEA- järjestelmän käyttöönoton läpiviennin venyminen, URA- ja verkkopalvelujen ylläpidon haasteet TEA käyttöönottoon saakka. Hanke viivästynyt."/>
    <m/>
    <x v="0"/>
    <x v="8"/>
    <x v="0"/>
    <s v=""/>
  </r>
  <r>
    <s v="Palvelut"/>
    <s v="PLupaus_Helsinginkaupunki_2021.xlsx"/>
    <x v="3"/>
    <x v="1646"/>
    <s v="Kaupunginkanslia myöntää avustuksia järjestöille kaupungin kotouttamisohjelman tavoitteiden toteuttamiseksi. Kotouttamisavustusta jaetaan vuosittain kotouttamisohjelman eri teemojen mukaisesti."/>
    <s v="Kotouttamistyön avustus järjestöille"/>
    <x v="6"/>
    <x v="5"/>
    <x v="1"/>
    <s v="Vain elinkeinotoimintaa harjoittaville"/>
    <s v="HUOM! Palvelun kohderyhmä ovat rekisteröidyt yhdistykset (ry). Ei ole lakisääteistä toimintaa."/>
    <m/>
    <x v="1"/>
    <x v="3"/>
    <x v="1"/>
    <s v=""/>
  </r>
  <r>
    <s v="Palvelut"/>
    <s v="PLupaus_Pyhäjärvi_2021.xlsx"/>
    <x v="15"/>
    <x v="1647"/>
    <m/>
    <s v="Kulttuuriavustukset,liikunta-avustukset, kansalaistoiminnan avustukset ja nuorisoavustukset"/>
    <x v="6"/>
    <x v="0"/>
    <x v="4"/>
    <s v="Myös luonnollisille henkilöille"/>
    <m/>
    <m/>
    <x v="1"/>
    <x v="7"/>
    <x v="3"/>
    <s v=""/>
  </r>
  <r>
    <s v="Palvelut"/>
    <s v="PLupaus_Jämsä_2021.xlsx"/>
    <x v="36"/>
    <x v="1648"/>
    <s v="Asiakas ehdottaa tai tekee aloitteen jonkin uudistuksen tai parannuksen toteuttamiseksi   kaupungin toimintaan tai alueeseen"/>
    <s v="Kuntalaisdemokratia, osallistuva budjetointi"/>
    <x v="6"/>
    <x v="3"/>
    <x v="2"/>
    <s v="Myös luonnollisille henkilöille"/>
    <m/>
    <m/>
    <x v="1"/>
    <x v="2"/>
    <x v="5"/>
    <s v=""/>
  </r>
  <r>
    <s v="Palvelut"/>
    <s v="PLupaus_Helsinginkaupunki_2021.xlsx"/>
    <x v="3"/>
    <x v="1649"/>
    <s v="Takauslainoilla voidaan rakentaa tavallisia vuokrataloja, mutta ei erityisryhmille tarkoitettuja taloja."/>
    <s v="Lausuntopyyntö: Takauslainat vuokrataloille"/>
    <x v="6"/>
    <x v="2"/>
    <x v="1"/>
    <m/>
    <s v="Pieni volyymi"/>
    <m/>
    <x v="1"/>
    <x v="3"/>
    <x v="1"/>
    <s v=""/>
  </r>
  <r>
    <s v="Palvelut"/>
    <s v="Plupaus_ALAVUS_2020.xlsx"/>
    <x v="9"/>
    <x v="1650"/>
    <s v="Yritys hakee investointitukea Hyrrä-palvelun kautta ely-keskukselta tai Leader-yhdistykseltä"/>
    <s v="Liiketoiminnan kehittämistuki"/>
    <x v="6"/>
    <x v="1"/>
    <x v="1"/>
    <m/>
    <s v="Valtakunnallinen palvelu, ylläpitäjä ruokavirasto. Osa asiakkaista haluaa yrityspalveluiden tuottmaa apua palvelun käytössä."/>
    <m/>
    <x v="1"/>
    <x v="7"/>
    <x v="3"/>
    <s v=""/>
  </r>
  <r>
    <s v="Palvelut"/>
    <s v="Plupaus_ALAVUS_2020.xlsx"/>
    <x v="9"/>
    <x v="1651"/>
    <s v="Yksinyrittäjä voi hakea hänelle suunnattua koronatukea. Palvelu väliaikainen."/>
    <s v="Liiketoiminnan kehittämistuki"/>
    <x v="6"/>
    <x v="1"/>
    <x v="1"/>
    <m/>
    <m/>
    <m/>
    <x v="1"/>
    <x v="7"/>
    <x v="3"/>
    <s v=""/>
  </r>
  <r>
    <s v="Palvelut"/>
    <s v="Plupaus_Euran kunta_2020.10.08.xlsx"/>
    <x v="65"/>
    <x v="1652"/>
    <s v="Yritystuet, esim. koronatuet tunnistautumisella."/>
    <s v="Liiketoiminnan kehittämistuki"/>
    <x v="6"/>
    <x v="5"/>
    <x v="1"/>
    <m/>
    <m/>
    <m/>
    <x v="1"/>
    <x v="16"/>
    <x v="4"/>
    <s v=""/>
  </r>
  <r>
    <s v="Palvelut"/>
    <s v="PLupaus_Helsinginkaupunki_2021.xlsx"/>
    <x v="3"/>
    <x v="1653"/>
    <s v="Starttiraha on tuki aloittaville yrittäjille, jota myönnetään maksimissaan 12 kuukaudeksi 6 kuukauden jaksoissa. Tämä koskee Helsingin kuntakokeilun asiakkaita. Palvelu toteuttamisessa käytetään lähinnä valtiotoimijan toteuttamaa digiratkaisua, mutta paperihakemukset ja oikaisuvaatimukset käsitellään osittain manuaalisesti."/>
    <s v="Liiketoiminnan kehittämistuki"/>
    <x v="6"/>
    <x v="6"/>
    <x v="1"/>
    <s v="Vain elinkeinotoimintaa harjoittaville"/>
    <m/>
    <m/>
    <x v="1"/>
    <x v="3"/>
    <x v="1"/>
    <s v=""/>
  </r>
  <r>
    <s v="Palvelut"/>
    <s v="PLupaus_Helsinginkaupunki_2021.xlsx"/>
    <x v="3"/>
    <x v="1654"/>
    <s v="Helsinki-lisä on työnantajalle maksettava kaupungin harkinnanvarainen tuki, jota voivat hakea yksityisen ja kolmannen sektorin työnantajat, kun ovat työllistäneet kohderyhmään kuuluvan helsinkiläisen työttömän."/>
    <s v="Liiketoiminnan kehittämistuki"/>
    <x v="6"/>
    <x v="0"/>
    <x v="4"/>
    <s v="Vain elinkeinotoimintaa harjoittaville"/>
    <s v="Helsinki-lisän digitalisointi kuuluu YJDH-projektikokonaisuuteen (Yritysten ja järjestöjen digitaalinen Helsinki-hanke). Kehitettävässä Helsinki-lisän digitaalisessa palvelussa tullaan käyttämään kaupunkiyhteisiä komponentteja (mm. puolesta asiointi). Edellä mainittujen aikataulut vaikuttavat suoraan Helsinki-lisä palveluun."/>
    <m/>
    <x v="1"/>
    <x v="3"/>
    <x v="1"/>
    <s v=""/>
  </r>
  <r>
    <s v="Palvelut"/>
    <s v="PLupaus_Helsinginkaupunki_2021.xlsx"/>
    <x v="3"/>
    <x v="1655"/>
    <s v="Urheilulaitokset ja -säätiöt voivat hakea avustusta toimintaansa."/>
    <s v="Liiketoiminnan kehittämistuki"/>
    <x v="6"/>
    <x v="4"/>
    <x v="1"/>
    <s v="Vain elinkeinotoimintaa harjoittaville"/>
    <m/>
    <m/>
    <x v="1"/>
    <x v="3"/>
    <x v="1"/>
    <s v=""/>
  </r>
  <r>
    <s v="Palvelut"/>
    <s v="Plupaus_2021_Jyväskylän kaupunki_2021.xlsx"/>
    <x v="2"/>
    <x v="1656"/>
    <s v="Yksityisteiden asiamiehet voivat hakea yksityistien hoidolle tukea kaupungilta"/>
    <s v="Liiketoiminnan kehittämistuki"/>
    <x v="6"/>
    <x v="0"/>
    <x v="5"/>
    <s v="Myös luonnollisille henkilöille"/>
    <m/>
    <s v="Yksityistielaki 560/2018"/>
    <x v="1"/>
    <x v="2"/>
    <x v="1"/>
    <s v="Maa- ja metsätalousministeriö"/>
  </r>
  <r>
    <s v="Palvelut"/>
    <s v="Plupaus_2021_Jyväskylän kaupunki_2021.xlsx"/>
    <x v="2"/>
    <x v="1657"/>
    <s v="Yrityksille haettava kehittämisen avustus, palvelun tuottajan osio"/>
    <s v="Liiketoiminnan kehittämistuki"/>
    <x v="6"/>
    <x v="6"/>
    <x v="5"/>
    <s v="Vain elinkeinotoimintaa harjoittaville"/>
    <m/>
    <m/>
    <x v="1"/>
    <x v="2"/>
    <x v="1"/>
    <s v=""/>
  </r>
  <r>
    <s v="Palvelut"/>
    <s v="Plupaus_2021_Jyväskylän kaupunki_2021.xlsx"/>
    <x v="2"/>
    <x v="1658"/>
    <s v="Yksinyrittäjille haettava Korona-avustus"/>
    <s v="Liiketoiminnan kehittämistuki"/>
    <x v="6"/>
    <x v="5"/>
    <x v="1"/>
    <s v="Myös luonnollisille henkilöille"/>
    <m/>
    <m/>
    <x v="1"/>
    <x v="2"/>
    <x v="1"/>
    <s v=""/>
  </r>
  <r>
    <s v="Palvelut"/>
    <s v="Plupaus_2021_Kansaneläkelaitos.xlsx"/>
    <x v="4"/>
    <x v="1659"/>
    <s v="Eri etuuksissa tarvittavat liitteet on toimitettava Kelaan. Tällä hetkellä vaihtoehtona kirjeposti tai suojattu sähköposti. Erilaisiin tiedusteluihin on myös tarjolla puhelinpalvelu ja suojattu sähköposti."/>
    <s v="Yritys ja yhteisö toimittaa etuuskäsittelyssä tarvittavia asiakirjoja ja viestejä Kelaan"/>
    <x v="6"/>
    <x v="2"/>
    <x v="5"/>
    <s v="Vain elinkeinotoimintaa harjoittaville"/>
    <s v="Liitteissä on paljon lääkärintodistuksia.Kela ottaa vastaan sähköisiä lääkärintodistuksia, mutta niiden osuus on toistaiseksi erittäin pieni. Sähköisten lääkärintodistusten tuottamista koskeva lainsäädäntö on voimassa, mutta sitä ei noudateta. Tämän vuoksi paljon ns. turhaa liitteiden toimittamista työnantajilta Kelaan. Tarvitaan terveydenhuollon tietojärjestelmien ja palveluntuottajien toimia, mihin liittyy myös taloudellisia näkökulmia ja sote-uudistuksen odottaminen."/>
    <m/>
    <x v="0"/>
    <x v="4"/>
    <x v="0"/>
    <s v=""/>
  </r>
  <r>
    <s v="Palvelut"/>
    <s v="Plupaus_2021_Patentti- ja rekisterihal.xlsx"/>
    <x v="37"/>
    <x v="1660"/>
    <s v="Paperilomakkeilla yrityskiinnityshakemukset ja niihin liittyvät alkuperäiset velkakirjat"/>
    <s v="Yrityskiinnityshakemukset"/>
    <x v="0"/>
    <x v="0"/>
    <x v="0"/>
    <s v="Myös luonnollisille henkilöille"/>
    <s v="Palvelun sähköistäminen ei ole suunnitelmissa. Edellyttäisi lainmuutosta ja sähköisten velkakirjojen käyttöönottoa."/>
    <m/>
    <x v="0"/>
    <x v="8"/>
    <x v="0"/>
    <s v=""/>
  </r>
  <r>
    <s v="Palvelut"/>
    <s v="Plupaus_2021_Jyväskylän kaupunki_2021.xlsx"/>
    <x v="2"/>
    <x v="1661"/>
    <s v="Sosiaali- ja terveyspalveluita haettavat avustulset"/>
    <s v="Liiketoiminnan kehittämistuki"/>
    <x v="6"/>
    <x v="5"/>
    <x v="1"/>
    <s v="Myös luonnollisille henkilöille"/>
    <m/>
    <m/>
    <x v="1"/>
    <x v="2"/>
    <x v="1"/>
    <s v=""/>
  </r>
  <r>
    <s v="Palvelut"/>
    <s v="Plupaus_2021_Jyväskylän kaupunki_2021.xlsx"/>
    <x v="2"/>
    <x v="1662"/>
    <s v="Yrityksille haettava kehittämisen avustus, kehittämisen palvelun käyttäjän osio"/>
    <s v="Liiketoiminnan kehittämistuki"/>
    <x v="6"/>
    <x v="5"/>
    <x v="1"/>
    <s v="Vain elinkeinotoimintaa harjoittaville"/>
    <m/>
    <m/>
    <x v="1"/>
    <x v="2"/>
    <x v="1"/>
    <s v=""/>
  </r>
  <r>
    <s v="Palvelut"/>
    <s v="Plupaus_2021_Jyväskylän kaupunki_2021.xlsx"/>
    <x v="2"/>
    <x v="1663"/>
    <s v="Effector / Palse - integraatio palvelutuottajille"/>
    <s v="Liiketoiminnan kehittämistuki"/>
    <x v="6"/>
    <x v="1"/>
    <x v="1"/>
    <s v="Vain elinkeinotoimintaa harjoittaville"/>
    <s v="Integraatio saatavilla perustellusti."/>
    <m/>
    <x v="1"/>
    <x v="2"/>
    <x v="1"/>
    <s v=""/>
  </r>
  <r>
    <s v="Palvelut"/>
    <s v="PLupaus_Jämsä_2021.xlsx"/>
    <x v="36"/>
    <x v="1664"/>
    <s v="Asiakas tulostaa täyttää ja tulostaa pdf lomakkeen ja toimittaa sen postin välityksellä tai suojatulla sähköpostilla, mikäli mahdollista."/>
    <s v="Liiketoiminnan kehittämistuki"/>
    <x v="6"/>
    <x v="0"/>
    <x v="0"/>
    <s v="Vain elinkeinotoimintaa harjoittaville"/>
    <m/>
    <m/>
    <x v="1"/>
    <x v="2"/>
    <x v="5"/>
    <s v=""/>
  </r>
  <r>
    <s v="Palvelut"/>
    <s v="Plupaus_Kankaanpään kaupunki_2020.xlsx"/>
    <x v="34"/>
    <x v="1665"/>
    <s v="Yksinyrittäjien oli mahdollista hakea kaupungilta yksinyrittäjän tukea ajanjaksolla 04-09/2020. Sähköinen haku tapahtui Porin kaupungin sähköisen asiointipalvelun kautta, Porin oman yksinyrittäjätukihaun rinnalla, heidän järjestelmää hyödyntäen. Järjestelmästä hakemukset ohjautuivat Kankaanpään kaupungille käsiteltäväksi. Sähköisen tukihaun rinnalla asiakkaan oli mahdollista vaihtoehtoisesti ladata Kankaanpään www-sivuilta täytettävä lomake, jonka sitten toimittaa sähköpostitse/paperisena kaupungin kirjaamoon. Sähköistä hakemusta jätettäessä vahva tunnistautuminen, ei kuitenkaan enää myöhemmissä prosessin vaiheissa/tiedonvälityksessä."/>
    <s v="Liiketoiminnan kehittämistuki"/>
    <x v="6"/>
    <x v="2"/>
    <x v="1"/>
    <s v="Vain elinkeinotoimintaa harjoittaville"/>
    <s v="Tämä yksinyrittäjätukihaku oli koronasta johtuvana toivottavasti kertaluonteinen, tätä nimenomaista prosessia ei siten jälkikäteen ole tarkoituksenmukaista digitalisoida. Voidaan kuitenkin olettaa, että jotain vastaavanlaista voisi olla tulossa tulevaisuudessakin. Ja jopa voidaan toivoakin ja tehdä työtä sen eteen, että kuntien elinkeinopalveluilla voisi tulevaisuudessa olla joidenkin tukien/avustusten myöntämisessä rooli. Yritystuen sähköisen hakemustenjättämisen jälkeisissä prosessivaiheissa tulisi sitten olemaan paljonkin hiomisen varaa,  jos jokin tuki uudelleen tulee kaupungin kautta haettavaksi. Mihin järjestelmään saapunut hakemus istutetaan&quot;, kytkennät kaupungin viranhaltijapäätösjärjestelmään ja rahaliikennejärjestelmään. Viestintä asiakkaan suuntaan saapuneen hakemuksen jälkeen.&quot;"/>
    <m/>
    <x v="1"/>
    <x v="16"/>
    <x v="4"/>
    <s v=""/>
  </r>
  <r>
    <s v="Palvelut"/>
    <s v="Plupaus_KOLARIN Kunta_2020.xlsx"/>
    <x v="62"/>
    <x v="1666"/>
    <s v="2000 euron korona-avustuksen järjestäminen digitaalisesti, hankittu Visma-palvelu tätä varten"/>
    <s v="Liiketoiminnan kehittämistuki"/>
    <x v="6"/>
    <x v="5"/>
    <x v="1"/>
    <s v="Vain elinkeinotoimintaa harjoittaville"/>
    <s v="Resurssit, asiakkaiden osaaminen ja valmiustaso digitaalisten palveluiden hyödyntämiseen"/>
    <m/>
    <x v="1"/>
    <x v="13"/>
    <x v="3"/>
    <s v=""/>
  </r>
  <r>
    <s v="Palvelut"/>
    <s v="Plupaus_Kuopio_2021.xlsx"/>
    <x v="12"/>
    <x v="1667"/>
    <s v="Vesihuollon suunnittelua ja rakentamista on mahdollista avustaa. Avustukset ovat harkinnanvaraisia."/>
    <s v="Liiketoiminnan kehittämistuki"/>
    <x v="6"/>
    <x v="0"/>
    <x v="5"/>
    <s v="Vain elinkeinotoimintaa harjoittaville"/>
    <m/>
    <s v="Vesihuoltolaki (119/2001)"/>
    <x v="1"/>
    <x v="10"/>
    <x v="1"/>
    <s v="Maa- ja metsätalousministeriö"/>
  </r>
  <r>
    <s v="Palvelut"/>
    <s v="Plupaus_2021_Lieksan kaupunki.xlsx"/>
    <x v="44"/>
    <x v="1668"/>
    <s v="määräaikainen"/>
    <s v="Liiketoiminnan kehittämistuki"/>
    <x v="6"/>
    <x v="6"/>
    <x v="1"/>
    <s v="Vain elinkeinotoimintaa harjoittaville"/>
    <m/>
    <m/>
    <x v="1"/>
    <x v="24"/>
    <x v="4"/>
    <s v=""/>
  </r>
  <r>
    <s v="Palvelut"/>
    <s v="Plupaus_2021_Lipertek Oy.xlsx"/>
    <x v="74"/>
    <x v="1669"/>
    <s v="Yrityksen kehittämiseen tarkoitettu yrityspalveluseteli liperiläisille yrityksille"/>
    <s v="Liiketoiminnan kehittämistuki"/>
    <x v="6"/>
    <x v="2"/>
    <x v="4"/>
    <s v="Vain elinkeinotoimintaa harjoittaville"/>
    <s v="kustannukset, yrityksen verkkosivujen rakenne"/>
    <m/>
    <x v="2"/>
    <x v="24"/>
    <x v="4"/>
    <s v=""/>
  </r>
  <r>
    <s v="Palvelut"/>
    <s v="Plupaus_2021_KEHA-keskus.xlsx"/>
    <x v="21"/>
    <x v="1670"/>
    <s v="Molemmat palvelut löytyvät Aluehallinon asiointipalvelusta suomen ja ruotsin kielillä. Palveluttarjotaan asiakkaalle aika- ja paikkariippumattomasti. Asiointipalvelussa saadaan kyseiset palvelut vireille eli hakemus jätetään TUki2014- järjestelmään ja hakemusprosessi käynnistyy sekä päätös tehdäänsähköisesti. Asiointipalvelussa hyödynnetään Suomi.fi tunnistusta (vahva sähköinen tunnistus) sekä Suomi.fi valtuuksia. Yrityksen perustiedot haetaan asiakastieto-varannosta. Tiedot ovat rakenteisena sekä asiointipalvelussa että viranomaisen käsittelyjärjestelmässä"/>
    <s v="Yritysrahoitus (EAKR)- ja yritysten kehittämispalvelut"/>
    <x v="6"/>
    <x v="1"/>
    <x v="1"/>
    <s v="Vain elinkeinotoimintaa harjoittaville"/>
    <s v="Resursoinnin haasteet ja aikataulujen siirtyminen mm. COVID-19 syistä, Palvelukokonaisuuden kehittämiseen liittyvän rahoituksen puute, Haasteita sovittaa monisyistä asiointia ELYn yhteiseen kokonaisarkkitehtuuriin ja geneerisiin alustoihin"/>
    <m/>
    <x v="0"/>
    <x v="8"/>
    <x v="0"/>
    <s v=""/>
  </r>
  <r>
    <s v="Palvelut"/>
    <s v="Plupaus_2021_Lipertek Oy.xlsx"/>
    <x v="74"/>
    <x v="1671"/>
    <s v="Määräaikainen/loppunut"/>
    <s v="Liiketoiminnan kehittämistuki"/>
    <x v="6"/>
    <x v="6"/>
    <x v="1"/>
    <s v="Vain elinkeinotoimintaa harjoittaville"/>
    <m/>
    <m/>
    <x v="2"/>
    <x v="24"/>
    <x v="4"/>
    <s v=""/>
  </r>
  <r>
    <s v="Palvelut"/>
    <s v="Plupaus_Mikkeli_2020.xlsx"/>
    <x v="13"/>
    <x v="1672"/>
    <s v="Sähköisellä tunnistautumisella varustettu lomake, joka käsitellään kokonaan sähköisesti Fujitsun CaseM -järjestelmässä. Vastuu: Hallintopalvelut"/>
    <s v="Liiketoiminnan kehittämistuki"/>
    <x v="6"/>
    <x v="5"/>
    <x v="1"/>
    <m/>
    <m/>
    <m/>
    <x v="1"/>
    <x v="11"/>
    <x v="2"/>
    <s v=""/>
  </r>
  <r>
    <s v="Palvelut"/>
    <s v="Plupaus_2021_Paltamon kunta.xlsx"/>
    <x v="52"/>
    <x v="1673"/>
    <s v="Kunta tukee yritysten kehittämishankkeita"/>
    <s v="Liiketoiminnan kehittämistuki"/>
    <x v="6"/>
    <x v="5"/>
    <x v="0"/>
    <s v="Vain elinkeinotoimintaa harjoittaville"/>
    <s v="resurssit"/>
    <m/>
    <x v="1"/>
    <x v="12"/>
    <x v="3"/>
    <s v=""/>
  </r>
  <r>
    <s v="Palvelut"/>
    <s v="PLupaus_Porvoonkaupunki_2021.xlsx"/>
    <x v="7"/>
    <x v="1674"/>
    <s v="Kuntalisä, kun palkkaat työttömän porvoolaisen palkkatuettuun työsuhteeseen tai oppisopimustyösuhteeseen, voit hakea kuntalisää työntekijän palkkakustannuksiin."/>
    <s v="Liiketoiminnan kehittämistuki"/>
    <x v="6"/>
    <x v="3"/>
    <x v="5"/>
    <s v="Vain elinkeinotoimintaa harjoittaville"/>
    <s v="Resurssivaje"/>
    <m/>
    <x v="1"/>
    <x v="3"/>
    <x v="2"/>
    <s v=""/>
  </r>
  <r>
    <s v="Palvelut"/>
    <s v="Plupaus_2021_Raaseporin kaupunki.xlsx"/>
    <x v="54"/>
    <x v="1675"/>
    <s v="Novago on vastaanottanut viiden kunnan alueelta yksinyrittäjille suunnatun koronatuen kaikki hakemukset ja käsitellyt nämä kuntien lopullista päätöstä varten. Koko prosessi on hoidettu digitaalisesti/sähköisesti ja mikäli asiakas on jättänyt puutteellisen hakemuksen on käsittelijä ollut asiakkaaseen yhteydessä joko puhelimitse tai sähköpostitse. Vahvaa tunnistautumista on hyödynnetty tukihakemuksen yhteydessä. Vaikka palvelu muutoin täyttää tavoitetason, toisen puolesta rekisteröiminen ei kuitenkaan tässä palvelussa ole mahdollista, sillä tuki on henkilökohtainen."/>
    <s v="Liiketoiminnan kehittämistuki"/>
    <x v="6"/>
    <x v="5"/>
    <x v="13"/>
    <s v="Vain elinkeinotoimintaa harjoittaville"/>
    <s v="Ainoastaan asiakkaan tietotaito koskien sähköistä asiointia on voinut muodostua esteeksi, mutta nämä esteet ollaan poistettu henkilökohtaisella palvelulla/neuvonnalla."/>
    <m/>
    <x v="1"/>
    <x v="3"/>
    <x v="5"/>
    <s v=""/>
  </r>
  <r>
    <s v="Palvelut"/>
    <s v="Plupaus_2021_Rovaniemi (1).xlsx"/>
    <x v="17"/>
    <x v="1669"/>
    <s v="Setelillä rahoitetaan yrityksen kehittämistoimenpiteitä."/>
    <s v="Liiketoiminnan kehittämistuki"/>
    <x v="6"/>
    <x v="5"/>
    <x v="7"/>
    <s v="Vain elinkeinotoimintaa harjoittaville"/>
    <m/>
    <m/>
    <x v="1"/>
    <x v="13"/>
    <x v="2"/>
    <s v=""/>
  </r>
  <r>
    <s v="Palvelut"/>
    <s v="Plupaus_Teuvan kunta_2020.xlsx"/>
    <x v="18"/>
    <x v="1676"/>
    <s v="Yksinyrittäjä voi hakea toimintatukea kunnalta"/>
    <s v="Liiketoiminnan kehittämistuki"/>
    <x v="6"/>
    <x v="5"/>
    <x v="0"/>
    <s v="Vain elinkeinotoimintaa harjoittaville"/>
    <s v="Haku loppuu 30.9.2020. Toteutusta voidaan käyttää jatkossa muissa vastaavissa hauissa, ja se on päivitettävissä tasolle 1.1"/>
    <m/>
    <x v="2"/>
    <x v="14"/>
    <x v="3"/>
    <s v=""/>
  </r>
  <r>
    <s v="Palvelut"/>
    <s v="Plupaus_2021_Turun kaupunki.xlsx"/>
    <x v="19"/>
    <x v="1677"/>
    <s v="Kuntalisä on tuki 3. sektorin toimijoille (järjestöt, yhdistykset ja säätiöt) vaikeasti työllistyvän henkilön palkkaukseen siltä osin kuin palkkatuki ei kata"/>
    <s v="Liiketoiminnan kehittämistuki"/>
    <x v="6"/>
    <x v="5"/>
    <x v="1"/>
    <s v="Vain elinkeinotoimintaa harjoittaville"/>
    <m/>
    <m/>
    <x v="1"/>
    <x v="15"/>
    <x v="1"/>
    <s v=""/>
  </r>
  <r>
    <s v="Palvelut"/>
    <s v="Plupaus_Vantaa_2020.xlsx"/>
    <x v="43"/>
    <x v="1678"/>
    <s v="Mahdollisuus hakea tukea COVID-19 viruksen johdosta tukea"/>
    <s v="Liiketoiminnan kehittämistuki"/>
    <x v="6"/>
    <x v="2"/>
    <x v="5"/>
    <m/>
    <s v="tilapäinen palvelu"/>
    <m/>
    <x v="1"/>
    <x v="3"/>
    <x v="1"/>
    <s v=""/>
  </r>
  <r>
    <s v="Palvelut"/>
    <s v="Plupaus_2021_Rovaniemi (1).xlsx"/>
    <x v="17"/>
    <x v="1679"/>
    <s v="Yritykset voivat hakea kaupungilta huojennusta tai maksujärjestelyjä, jos tila tai maa-ala on vuokrattu kaupungilta."/>
    <s v="Maan- ja tilavuokran huojennus tai maksujärjestely."/>
    <x v="6"/>
    <x v="2"/>
    <x v="0"/>
    <s v="Vain elinkeinotoimintaa harjoittaville"/>
    <s v="Todennäköisesti tilapäinen palvelu."/>
    <m/>
    <x v="1"/>
    <x v="13"/>
    <x v="2"/>
    <s v=""/>
  </r>
  <r>
    <s v="Palvelut"/>
    <s v="Plupaus_ALAVUS_2020.xlsx"/>
    <x v="9"/>
    <x v="1680"/>
    <s v="Verkkoasiointipalvelu viljelijöille, jossa voi laatia sähköisen tukihakemuksen ja tarkastella maatilan tukihakemustietoja ja karttakuvia."/>
    <s v="Maaseututuet"/>
    <x v="6"/>
    <x v="6"/>
    <x v="0"/>
    <s v="Myös luonnollisille henkilöille"/>
    <s v="Asiakkaiden puuttuvat digitaidot, puuttuvat tekniikat ja huonot verkkoyhteydet sekä lähettäjän sähköpostin tietoturvapuutteet. Hybridimalli käytössä osassa palveluita (palvelupyyntö sähköpostitse) laskee digiasteen 0,9:ään, osa palveluista asteeltaan 1.1"/>
    <s v="Laki maatalouden tukien toimeenpanosta (192/2013)"/>
    <x v="1"/>
    <x v="7"/>
    <x v="3"/>
    <s v="Maa- ja metsätalousministeriö"/>
  </r>
  <r>
    <s v="Palvelut"/>
    <s v="PLupaus_Jämsä_2021.xlsx"/>
    <x v="36"/>
    <x v="1681"/>
    <s v="Lomituspalvelut sähköpostitse (Keuruun yhteistoiminta-alue)"/>
    <s v="Maaseututuet"/>
    <x v="6"/>
    <x v="0"/>
    <x v="0"/>
    <s v="Myös luonnollisille henkilöille"/>
    <m/>
    <s v="Laki maatalouden tukien toimeenpanosta (192/2013)"/>
    <x v="1"/>
    <x v="2"/>
    <x v="5"/>
    <s v="Maa- ja metsätalousministeriö"/>
  </r>
  <r>
    <s v="Palvelut"/>
    <s v="Plupaus_Kankaanpään kaupunki_2020.xlsx"/>
    <x v="34"/>
    <x v="941"/>
    <s v="Toimija voi hakea tukea peltoviljelyyn. Osa tuista on haettavissa vain paperilla."/>
    <s v="Maaseututuet"/>
    <x v="6"/>
    <x v="0"/>
    <x v="0"/>
    <s v="Myös luonnollisille henkilöille"/>
    <m/>
    <s v="Laki maatalouden tukien toimeenpanosta (192/2013)"/>
    <x v="1"/>
    <x v="16"/>
    <x v="4"/>
    <s v="Maa- ja metsätalousministeriö"/>
  </r>
  <r>
    <s v="Palvelut"/>
    <s v="Plupaus_2021_Laukaan kunta.xlsx"/>
    <x v="57"/>
    <x v="1682"/>
    <s v="Maatalouden tukien haku tapahtunee n.95% sähköisesti. Loppu viidenprosentin osuus toimkittaa paperisen hakemuksen."/>
    <s v="Maaseututuet"/>
    <x v="6"/>
    <x v="2"/>
    <x v="0"/>
    <s v="Vain elinkeinotoimintaa harjoittaville"/>
    <m/>
    <s v="Laki maatalouden tukien toimeenpanosta (192/2013)"/>
    <x v="1"/>
    <x v="2"/>
    <x v="4"/>
    <s v="Maa- ja metsätalousministeriö"/>
  </r>
  <r>
    <s v="Palvelut"/>
    <s v="PLupaus_Pyhäjärvi_2021.xlsx"/>
    <x v="15"/>
    <x v="676"/>
    <m/>
    <s v="Maaseututuet"/>
    <x v="6"/>
    <x v="3"/>
    <x v="5"/>
    <s v="Vain elinkeinotoimintaa harjoittaville"/>
    <m/>
    <s v="Laki maatalouden tukien toimeenpanosta (192/2013)"/>
    <x v="1"/>
    <x v="7"/>
    <x v="3"/>
    <s v="Maa- ja metsätalousministeriö"/>
  </r>
  <r>
    <s v="Palvelut"/>
    <s v="Plupaus_2021_Rovaniemi (1).xlsx"/>
    <x v="17"/>
    <x v="1683"/>
    <s v="Peltojen kalkitus ja viljetysteiden sorastus, avustus peltojen salaojittamiseen, maksullinen lomituksen tuki, karjatilan uuden tilan pellon raivaamistuki, karjatilan jatkajan starttiraha."/>
    <s v="Maaseututuet"/>
    <x v="6"/>
    <x v="0"/>
    <x v="0"/>
    <s v="Vain elinkeinotoimintaa harjoittaville"/>
    <s v="Rovaniemen kaupunki ostaa palveluita Tervolan kunnalta ja tämä sähköinen palvelu on Tervolan kunnan vastuulla."/>
    <s v="Laki maatalouden tukien toimeenpanosta (192/2013)"/>
    <x v="1"/>
    <x v="13"/>
    <x v="2"/>
    <s v="Maa- ja metsätalousministeriö"/>
  </r>
  <r>
    <s v="Palvelut"/>
    <s v="Plupaus_2021_Rovaniemi (1).xlsx"/>
    <x v="17"/>
    <x v="1684"/>
    <s v="Kehittämispalvelut ja kotieläintilojen tuotantoseuranta/ProAgria Lappi ry, jalostussuunnitelmat/Faba Jalostus Oy, tuotantoeläinten eläinlääkäripalveluiden tuki/kaupungin eläinlääkärit, metsäsuunnitelmat/Rovaniemen metsänhoitoyhdistys ry"/>
    <s v="Maaseututuet"/>
    <x v="6"/>
    <x v="0"/>
    <x v="0"/>
    <s v="Vain elinkeinotoimintaa harjoittaville"/>
    <m/>
    <s v="Laki maatalouden tukien toimeenpanosta (192/2013)"/>
    <x v="1"/>
    <x v="13"/>
    <x v="2"/>
    <s v="Maa- ja metsätalousministeriö"/>
  </r>
  <r>
    <s v="Palvelut"/>
    <s v="Plupaus_2021_Rovaniemi (1).xlsx"/>
    <x v="17"/>
    <x v="1685"/>
    <s v="Maaseudulla toimivan yrityksen kehittämiseen, investointeihin ja markkinointiin."/>
    <s v="Maaseututuet"/>
    <x v="6"/>
    <x v="2"/>
    <x v="0"/>
    <s v="Vain elinkeinotoimintaa harjoittaville"/>
    <m/>
    <s v="Laki maatalouden tukien toimeenpanosta (192/2013)"/>
    <x v="1"/>
    <x v="13"/>
    <x v="2"/>
    <s v="Maa- ja metsätalousministeriö"/>
  </r>
  <r>
    <s v="Palvelut"/>
    <s v="PLupaus_Vaasa_2021.xlsx"/>
    <x v="8"/>
    <x v="1686"/>
    <s v="Vipu on viljelijöiden verkkoasiointipalvelu"/>
    <s v="Maaseututuet"/>
    <x v="6"/>
    <x v="5"/>
    <x v="1"/>
    <s v="Vain elinkeinotoimintaa harjoittaville"/>
    <m/>
    <s v="Laki maatalouden tukien toimeenpanosta (192/2013)"/>
    <x v="1"/>
    <x v="6"/>
    <x v="2"/>
    <s v="Maa- ja metsätalousministeriö"/>
  </r>
  <r>
    <s v="Palvelut"/>
    <s v="PLupaus_Helsinginkaupunki_2021.xlsx"/>
    <x v="3"/>
    <x v="1687"/>
    <s v="Palkkatuki on työttömän työnhakijan työllistymisen edistämiseksi tarkoitettu tuki, joka voidaan myöntää työnantajalle palkkauskustannuksiin. Palkkatuetun työn tarkoituksena on parantaa työttömän työnhakijan ammatillista osaamista ja edistää työllistymistä avoimille työmarkkinoille. Työ- ja elinkeinoministeriö hallinnoi järjestelmää, jota myös kaupunki käyttää, koska työllisyyden kuntakokeilun myötä näitä tehtäviä on siirretty myös kunnille."/>
    <s v="Palkkatuki"/>
    <x v="6"/>
    <x v="5"/>
    <x v="1"/>
    <s v="Myös luonnollisille henkilöille"/>
    <s v="Huom! Luonnollinen henkilö voi hakea palkkatukea silloin, kun hän toimii työnantajana, mutta hakemusta ei tällöin voi tehdä sähköisesti. Tukea ei ole rajattu vain elinkeinonharjoittajille, vaan myös esim. yhdistykset voivat hakea."/>
    <s v="Laki työllisyyden edistämisen kuntakokeilusta 1269/2020"/>
    <x v="1"/>
    <x v="3"/>
    <x v="1"/>
    <s v="Työ- ja elinkeinoministeriö"/>
  </r>
  <r>
    <s v="Palvelut"/>
    <s v="Plupaus_ALAVUS_2020.xlsx"/>
    <x v="9"/>
    <x v="1688"/>
    <s v="Yhdistykset ja yhteisöt voivat hakea avustuksia kaupunginhallitukselta. Avustuksia voidaan myöntää toimintaan tai tapahtumien järjestämiseen."/>
    <s v="Toiminta-avustukset yhdistyksille ja yhteisöille"/>
    <x v="6"/>
    <x v="1"/>
    <x v="1"/>
    <s v="Myös luonnollisille henkilöille"/>
    <m/>
    <m/>
    <x v="1"/>
    <x v="7"/>
    <x v="3"/>
    <s v=""/>
  </r>
  <r>
    <s v="Palvelut"/>
    <s v="PLupaus_Helsinginkaupunki_2021.xlsx"/>
    <x v="3"/>
    <x v="1689"/>
    <s v="Kasvatus- ja koulutuslautakunta myöntää avustuksia helsinkiläisille järjestöille, varhaiskasvatuspalvelujen ulkopuolella olevien alle kouluikäisten lasten arkisin päiväaikaan (klo 8-17) tapahtuvan harrastustoimintaan. Hakuaika on vuosittain tammikuussa."/>
    <s v="Toiminta-avustukset yhdistyksille ja yhteisöille"/>
    <x v="6"/>
    <x v="4"/>
    <x v="1"/>
    <s v="Vain elinkeinotoimintaa harjoittaville"/>
    <m/>
    <m/>
    <x v="1"/>
    <x v="3"/>
    <x v="1"/>
    <s v=""/>
  </r>
  <r>
    <s v="Palvelut"/>
    <s v="PLupaus_Helsinginkaupunki_2021.xlsx"/>
    <x v="3"/>
    <x v="1690"/>
    <s v="Järjestöt, seurakunnat, säätiöt, yhteisöt ja yksityiset palveluntuottajat voivat hakea iltapäivätoiminnan toiminta-avustusta. Avustus kohdentuu Helsingissä koulua käyvien 1-2 lk:n ja kaikkien vuosiluokkien erityisopetuksessa olevien oppilaiden perusopetuslain mukaisen iltapäivätoiminnan järjestämiseen."/>
    <s v="Toiminta-avustukset yhdistyksille ja yhteisöille"/>
    <x v="6"/>
    <x v="4"/>
    <x v="1"/>
    <s v="Vain elinkeinotoimintaa harjoittaville"/>
    <m/>
    <m/>
    <x v="1"/>
    <x v="3"/>
    <x v="1"/>
    <s v=""/>
  </r>
  <r>
    <s v="Palvelut"/>
    <s v="Plupaus_2021_Huittisten kaupunki.xlsx"/>
    <x v="20"/>
    <x v="1691"/>
    <s v="Yhdistysten liikunta- ja kulttuuriavustusten hakeminen tapahtuu sähköisen avustusverkon kautta."/>
    <s v="Toiminta-avustukset yhdistyksille ja yhteisöille"/>
    <x v="6"/>
    <x v="6"/>
    <x v="1"/>
    <s v="Vain elinkeinotoimintaa harjoittaville"/>
    <m/>
    <m/>
    <x v="1"/>
    <x v="16"/>
    <x v="4"/>
    <s v=""/>
  </r>
  <r>
    <s v="Palvelut"/>
    <s v="Plupaus_2021_Jyväskylän kaupunki_2021.xlsx"/>
    <x v="2"/>
    <x v="1692"/>
    <s v="Sivistystoimelta haettavat kansalaistoiminnan avustukset"/>
    <s v="Toiminta-avustukset yhdistyksille ja yhteisöille"/>
    <x v="6"/>
    <x v="5"/>
    <x v="1"/>
    <s v="Myös luonnollisille henkilöille"/>
    <m/>
    <m/>
    <x v="1"/>
    <x v="2"/>
    <x v="1"/>
    <s v=""/>
  </r>
  <r>
    <s v="Palvelut"/>
    <s v="Plupaus_2021_Jyväskylän kaupunki_2021.xlsx"/>
    <x v="2"/>
    <x v="1693"/>
    <s v="Sivistystoimelta haettavat kulttuuritoiminnan avustukset"/>
    <s v="Toiminta-avustukset yhdistyksille ja yhteisöille"/>
    <x v="6"/>
    <x v="5"/>
    <x v="1"/>
    <s v="Myös luonnollisille henkilöille"/>
    <m/>
    <m/>
    <x v="1"/>
    <x v="2"/>
    <x v="1"/>
    <s v=""/>
  </r>
  <r>
    <s v="Palvelut"/>
    <s v="Plupaus_2021_Jyväskylän kaupunki_2021.xlsx"/>
    <x v="2"/>
    <x v="1694"/>
    <s v="Sivistystoimelta haettavat liikuntatoiminnan avustukset"/>
    <s v="Toiminta-avustukset yhdistyksille ja yhteisöille"/>
    <x v="6"/>
    <x v="5"/>
    <x v="1"/>
    <s v="Myös luonnollisille henkilöille"/>
    <m/>
    <m/>
    <x v="1"/>
    <x v="2"/>
    <x v="1"/>
    <s v=""/>
  </r>
  <r>
    <s v="Palvelut"/>
    <s v="Plupaus_2021_Jyväskylän kaupunki_2021.xlsx"/>
    <x v="2"/>
    <x v="1695"/>
    <s v="Sivistystoimelta haettavat nuorisoavustukset"/>
    <s v="Toiminta-avustukset yhdistyksille ja yhteisöille"/>
    <x v="6"/>
    <x v="5"/>
    <x v="1"/>
    <s v="Myös luonnollisille henkilöille"/>
    <m/>
    <m/>
    <x v="1"/>
    <x v="2"/>
    <x v="1"/>
    <s v=""/>
  </r>
  <r>
    <s v="Palvelut"/>
    <s v="Plupaus_KOLARIN Kunta_2020.xlsx"/>
    <x v="62"/>
    <x v="1696"/>
    <s v="Kolmannen sektorin toimijat voivat hakea yhteisöavustuksia lomakkeella, joka täytetään sähköisesti, mutta toimitetaan (vielä) kuntaan postitse tai muutoin."/>
    <s v="Toiminta-avustukset yhdistyksille ja yhteisöille"/>
    <x v="6"/>
    <x v="0"/>
    <x v="1"/>
    <s v="Myös luonnollisille henkilöille"/>
    <m/>
    <m/>
    <x v="1"/>
    <x v="13"/>
    <x v="3"/>
    <s v=""/>
  </r>
  <r>
    <s v="Palvelut"/>
    <s v="Plupaus_Kuopio_2021.xlsx"/>
    <x v="12"/>
    <x v="1633"/>
    <s v="Kuopiolaiset kulttuurijärjestöt ja -toimijat voivat hakea avustusta toimintaansa Kuopion kaupungilta."/>
    <s v="Toiminta-avustukset yhdistyksille ja yhteisöille"/>
    <x v="6"/>
    <x v="3"/>
    <x v="5"/>
    <s v="Myös luonnollisille henkilöille"/>
    <m/>
    <m/>
    <x v="1"/>
    <x v="10"/>
    <x v="1"/>
    <s v=""/>
  </r>
  <r>
    <s v="Palvelut"/>
    <s v="Plupaus_Kuopio_2021.xlsx"/>
    <x v="12"/>
    <x v="1697"/>
    <s v="Kuopiolaiset nuorisojärjestöt voivat hakea avustusta toimintaansa Kuopion kaupungilta."/>
    <s v="Toiminta-avustukset yhdistyksille ja yhteisöille"/>
    <x v="6"/>
    <x v="3"/>
    <x v="5"/>
    <s v="Myös luonnollisille henkilöille"/>
    <m/>
    <s v="Nuorisolaki (1285/2016)"/>
    <x v="1"/>
    <x v="10"/>
    <x v="1"/>
    <s v="Opetus- ja kulttuuriministeriö"/>
  </r>
  <r>
    <s v="Palvelut"/>
    <s v="Plupaus_Kuopio_2021.xlsx"/>
    <x v="12"/>
    <x v="1634"/>
    <s v="Kuopiolaiset liikuntaseurat voivat hakea avustusta toimintaansa Kuopion kaupungilta."/>
    <s v="Toiminta-avustukset yhdistyksille ja yhteisöille"/>
    <x v="6"/>
    <x v="5"/>
    <x v="1"/>
    <s v="Myös luonnollisille henkilöille"/>
    <s v="Käyttäjien pyynnöstä kaupunkitasolla käyttömahdollisuuksia helpotettu ja poistettu vahvan tunnistautumisen edellytys"/>
    <s v="Liikuntalaki (390/2015)"/>
    <x v="1"/>
    <x v="10"/>
    <x v="1"/>
    <s v="Opetus- ja kulttuuriministeriö"/>
  </r>
  <r>
    <s v="Palvelut"/>
    <s v="Plupaus_2021_Lieksan kaupunki.xlsx"/>
    <x v="44"/>
    <x v="1698"/>
    <m/>
    <s v="Toiminta-avustukset yhdistyksille ja yhteisöille"/>
    <x v="6"/>
    <x v="5"/>
    <x v="1"/>
    <s v="Myös luonnollisille henkilöille"/>
    <m/>
    <m/>
    <x v="1"/>
    <x v="24"/>
    <x v="4"/>
    <s v=""/>
  </r>
  <r>
    <s v="Palvelut"/>
    <s v="Plupaus_2021_Oulun kaupunki.xlsx"/>
    <x v="14"/>
    <x v="1699"/>
    <s v="Yhteistyökumppani, eli avustuksen hakija hakee avustusta sähköisellä verkkolomakkeella hyödyntäen vahvaa tunnistusta. Hakemus esitäytetään oukatypa -järjestelmästä noudetuilla tiedoilla, jota yhteistyökumppani käyttää kuntouttavan työtoiminnan asiakkaiden työajanseurannassa."/>
    <s v="Toiminta-avustukset yhdistyksille ja yhteisöille"/>
    <x v="6"/>
    <x v="5"/>
    <x v="1"/>
    <m/>
    <m/>
    <m/>
    <x v="1"/>
    <x v="7"/>
    <x v="1"/>
    <s v=""/>
  </r>
  <r>
    <s v="Palvelut"/>
    <s v="Plupaus_2021_Oulun kaupunki.xlsx"/>
    <x v="14"/>
    <x v="1688"/>
    <s v="Yhdistykset ja yhteisöt voivat hakea avustuksia kunnanhallitukselta. Avustuksia voidaan myöntää toimintaan tai tapahtumien järjestämiseen."/>
    <s v="Toiminta-avustukset yhdistyksille ja yhteisöille"/>
    <x v="6"/>
    <x v="2"/>
    <x v="7"/>
    <s v="Vain elinkeinotoimintaa harjoittaville"/>
    <s v="Oulun kaupungissa on käynnissä vaiheittainen eAsiointi-ratkaisun käyttöönotto eri palveluihin ja viranomaisasiointiin. Avustushakemusprosessin digitalisointi on yksi keskeisistä kehittämistoimista."/>
    <m/>
    <x v="1"/>
    <x v="7"/>
    <x v="1"/>
    <s v=""/>
  </r>
  <r>
    <s v="Palvelut"/>
    <s v="Plupaus_2021_Pielaveden kunta.xlsx"/>
    <x v="46"/>
    <x v="1700"/>
    <s v="Yhdistykset ja yhteisöt voivat hakea yleisavustuksia ja kohdeavustuksia kunnasta. Avustuksia voidaan myöntää toimintaan tai tapahtumien järjestämiseen."/>
    <s v="Toiminta-avustukset yhdistyksille ja yhteisöille"/>
    <x v="6"/>
    <x v="2"/>
    <x v="0"/>
    <s v="Vain elinkeinotoimintaa harjoittaville"/>
    <s v="Ohjelmistotoimittajasta johtuvat syyt: rekisteriperusteinen toisen puolesta asioinnin mahdollisuus puuttuu."/>
    <m/>
    <x v="1"/>
    <x v="10"/>
    <x v="3"/>
    <s v=""/>
  </r>
  <r>
    <s v="Palvelut"/>
    <s v="PLupaus_Porvoonkaupunki_2021.xlsx"/>
    <x v="7"/>
    <x v="1688"/>
    <s v="Avustus konsepti hyödynnettävissä kaikilla toimialoilla. Yhdistykset ja yhteisöt voivat hakea avustuksia. Avustuksia voidaan myöntää toimintaan tai tapahtumien järjestämiseen."/>
    <s v="Toiminta-avustukset yhdistyksille ja yhteisöille"/>
    <x v="6"/>
    <x v="1"/>
    <x v="1"/>
    <s v="Myös luonnollisille henkilöille"/>
    <s v="Avustukset konseptoitu, toimintamallia hyödynnetään eri avustuslajien välillä"/>
    <m/>
    <x v="1"/>
    <x v="3"/>
    <x v="2"/>
    <s v=""/>
  </r>
  <r>
    <s v="Palvelut"/>
    <s v="Plupaus_2021_Rovaniemi (1).xlsx"/>
    <x v="17"/>
    <x v="1701"/>
    <s v="Toiminta-, vuokra- ja kehittämistuki rekisteröidyille yhdistyksille."/>
    <s v="Toiminta-avustukset yhdistyksille ja yhteisöille"/>
    <x v="6"/>
    <x v="0"/>
    <x v="0"/>
    <s v="Vain elinkeinotoimintaa harjoittaville"/>
    <s v="Tietoliikenteen puutteet ja toimimattomuus sekä hakijoiden käytöstä puuttuvat laitteet."/>
    <m/>
    <x v="1"/>
    <x v="13"/>
    <x v="2"/>
    <s v=""/>
  </r>
  <r>
    <s v="Palvelut"/>
    <s v="Plupaus_2021_Rovaniemi (1).xlsx"/>
    <x v="17"/>
    <x v="1702"/>
    <s v="Kumppanuussopimuksiin perustuvat avustukset."/>
    <s v="Toiminta-avustukset yhdistyksille ja yhteisöille"/>
    <x v="6"/>
    <x v="2"/>
    <x v="0"/>
    <s v="Vain elinkeinotoimintaa harjoittaville"/>
    <m/>
    <m/>
    <x v="1"/>
    <x v="13"/>
    <x v="2"/>
    <s v=""/>
  </r>
  <r>
    <s v="Palvelut"/>
    <s v="Plupaus_Tampereen_kaupunki_2020.xlsx"/>
    <x v="50"/>
    <x v="1703"/>
    <s v="www.tukialusta.fi, neuvontapalvelu (puhelin ja chatbot), starttiraha"/>
    <s v="Toiminta-avustukset yhdistyksille ja yhteisöille"/>
    <x v="6"/>
    <x v="5"/>
    <x v="8"/>
    <s v="Vain elinkeinotoimintaa harjoittaville"/>
    <m/>
    <m/>
    <x v="1"/>
    <x v="17"/>
    <x v="1"/>
    <s v=""/>
  </r>
  <r>
    <s v="Palvelut"/>
    <s v="Plupaus_Teuvan kunta_2020.xlsx"/>
    <x v="18"/>
    <x v="1688"/>
    <s v="Yhdistykset ja yhteisöt voivat hakea avustuksia kunnanhallitukselta. Avustuksia voidaan myöntää toimintaan tai tapahtumien järjestämiseen."/>
    <s v="Toiminta-avustukset yhdistyksille ja yhteisöille"/>
    <x v="6"/>
    <x v="0"/>
    <x v="0"/>
    <s v="Myös luonnollisille henkilöille"/>
    <m/>
    <m/>
    <x v="2"/>
    <x v="14"/>
    <x v="3"/>
    <s v=""/>
  </r>
  <r>
    <s v="Palvelut"/>
    <s v="Plupaus_2021_Turun kaupunki.xlsx"/>
    <x v="19"/>
    <x v="1688"/>
    <s v="Yhdistykset ja yhteisöt voivat hakea avustuksia kunnanhallitukselta. Avustuksia voidaan myöntää toimintaan tai tapahtumien järjestämiseen."/>
    <s v="Toiminta-avustukset yhdistyksille ja yhteisöille"/>
    <x v="6"/>
    <x v="5"/>
    <x v="1"/>
    <s v="Myös luonnollisille henkilöille"/>
    <m/>
    <m/>
    <x v="1"/>
    <x v="15"/>
    <x v="1"/>
    <s v=""/>
  </r>
  <r>
    <s v="Palvelut"/>
    <s v="PLupaus_Tuusulan-Elinvoima-asuminen-ja-kehittaminen-palveluyksikkö_2020.xlsx"/>
    <x v="67"/>
    <x v="1704"/>
    <s v="Avustuksien hakeminen, käsittely ja oikaisuvaatimuksen tekeminen"/>
    <s v="Toiminta-avustukset yhdistyksille ja yhteisöille"/>
    <x v="6"/>
    <x v="1"/>
    <x v="1"/>
    <s v="Vain elinkeinotoimintaa harjoittaville"/>
    <m/>
    <m/>
    <x v="1"/>
    <x v="3"/>
    <x v="5"/>
    <s v=""/>
  </r>
  <r>
    <s v="Palvelut"/>
    <s v="Plupaus_Vantaa_2020.xlsx"/>
    <x v="43"/>
    <x v="1705"/>
    <s v="Vantaan avustushakemukset Oma Vantaa -palvelussa osoitteessa asiointi.vantaa.fi"/>
    <s v="Toiminta-avustukset yhdistyksille ja yhteisöille"/>
    <x v="6"/>
    <x v="1"/>
    <x v="8"/>
    <m/>
    <s v="Saavutettavuuden huomiointi kesken, ratkaisun tiekartta tekeillä"/>
    <m/>
    <x v="1"/>
    <x v="3"/>
    <x v="1"/>
    <s v=""/>
  </r>
  <r>
    <s v="Palvelut"/>
    <s v="Plupaus_Vantaa_2020.xlsx"/>
    <x v="43"/>
    <x v="1706"/>
    <s v="Vantaan avustushakemukset Oma Vantaa -palvelussa osoitteessa asiointi.vantaa.fi"/>
    <s v="Toiminta-avustukset yhdistyksille ja yhteisöille"/>
    <x v="6"/>
    <x v="1"/>
    <x v="8"/>
    <s v="Myös luonnollisille henkilöille"/>
    <s v="Saavutettavuuden huomiointi kesken, ratkaisun tiekartta tekeillä"/>
    <m/>
    <x v="1"/>
    <x v="3"/>
    <x v="1"/>
    <s v=""/>
  </r>
  <r>
    <s v="Palvelut"/>
    <s v="Plupaus_Vantaa_2020.xlsx"/>
    <x v="43"/>
    <x v="1707"/>
    <s v="Vantaan avustushakemukset Oma Vantaa -palvelussa osoitteessa asiointi.vantaa.fi"/>
    <s v="Toiminta-avustukset yhdistyksille ja yhteisöille"/>
    <x v="6"/>
    <x v="1"/>
    <x v="8"/>
    <s v="Myös luonnollisille henkilöille"/>
    <s v="Saavutettavuuden huomiointi kesken, ratkaisun tiekartta tekeillä"/>
    <m/>
    <x v="1"/>
    <x v="3"/>
    <x v="1"/>
    <s v=""/>
  </r>
  <r>
    <s v="Palvelut"/>
    <s v="Plupaus_Vantaa_2020.xlsx"/>
    <x v="43"/>
    <x v="1708"/>
    <s v="Vantaan avustushakemukset Oma Vantaa -palvelussa osoitteessa asiointi.vantaa.fi"/>
    <s v="Toiminta-avustukset yhdistyksille ja yhteisöille"/>
    <x v="6"/>
    <x v="1"/>
    <x v="8"/>
    <m/>
    <s v="Saavutettavuuden huomiointi kesken, ratkaisun tiekartta tekeillä"/>
    <m/>
    <x v="1"/>
    <x v="3"/>
    <x v="1"/>
    <s v=""/>
  </r>
  <r>
    <s v="Palvelut"/>
    <s v="Plupaus_Vantaa_2020.xlsx"/>
    <x v="43"/>
    <x v="1709"/>
    <s v="Vantaan avustushakemukset Oma Vantaa -palvelussa osoitteessa asiointi.vantaa.fi"/>
    <s v="Toiminta-avustukset yhdistyksille ja yhteisöille"/>
    <x v="6"/>
    <x v="1"/>
    <x v="8"/>
    <m/>
    <s v="Saavutettavuuden huomiointi kesken, ratkaisun tiekartta tekeillä"/>
    <m/>
    <x v="1"/>
    <x v="3"/>
    <x v="1"/>
    <s v=""/>
  </r>
  <r>
    <s v="Palvelut"/>
    <s v="Plupaus_ALAVUS_2020.xlsx"/>
    <x v="9"/>
    <x v="1710"/>
    <s v="Kaupungin kesätyöllistämistuki yrityksille ja yhteisöille alavutelaisen nuoren työllistämiseen."/>
    <s v="Työllistämistuki"/>
    <x v="6"/>
    <x v="1"/>
    <x v="1"/>
    <m/>
    <m/>
    <s v="Työttömyysturvalaki (1290/2002)"/>
    <x v="1"/>
    <x v="7"/>
    <x v="3"/>
    <s v="Sosiaali- ja terveysministeriö"/>
  </r>
  <r>
    <s v="Palvelut"/>
    <s v="PLupaus_Helsinginkaupunki_2021.xlsx"/>
    <x v="3"/>
    <x v="1711"/>
    <s v="Työllisyysavustusta voivat hakea vähintään vuoden toimineet rekisteröidyt yhdistykset ja säätiöt, joiden toiminta edistää työttömien helsinkiläisten työllistymismahdollisuuksia."/>
    <s v="Työllistämistuki"/>
    <x v="6"/>
    <x v="5"/>
    <x v="1"/>
    <s v="Vain elinkeinotoimintaa harjoittaville"/>
    <s v="HUOM! Palvelun kohderyhmä on rekisteröidyt yhdistykset (ry) tai säätiöt. Ei ole lakisääteistä toimintaa."/>
    <s v="Työttömyysturvalaki (1290/2002)"/>
    <x v="1"/>
    <x v="3"/>
    <x v="1"/>
    <s v="Sosiaali- ja terveysministeriö"/>
  </r>
  <r>
    <s v="Palvelut"/>
    <s v="Plupaus_2021_Jyväskylän kaupunki_2021.xlsx"/>
    <x v="2"/>
    <x v="1712"/>
    <s v="Palkkatuki yrityksille ja yhdistyksille tukemaan työttömän työllistämistä"/>
    <s v="Työllistämistuki"/>
    <x v="6"/>
    <x v="5"/>
    <x v="1"/>
    <s v="Vain elinkeinotoimintaa harjoittaville"/>
    <m/>
    <s v="Työttömyysturvalaki (1290/2002)"/>
    <x v="1"/>
    <x v="2"/>
    <x v="1"/>
    <s v="Sosiaali- ja terveysministeriö"/>
  </r>
  <r>
    <s v="Palvelut"/>
    <s v="Plupaus_2021_Jyväskylän kaupunki_2021.xlsx"/>
    <x v="2"/>
    <x v="1713"/>
    <s v="Voidaan myöntää yritykselle kuntalaisen työllistämisestä"/>
    <s v="Työllistämistuki"/>
    <x v="6"/>
    <x v="5"/>
    <x v="1"/>
    <s v="Vain elinkeinotoimintaa harjoittaville"/>
    <m/>
    <s v="Työttömyysturvalaki (1290/2002)"/>
    <x v="1"/>
    <x v="2"/>
    <x v="1"/>
    <s v="Sosiaali- ja terveysministeriö"/>
  </r>
  <r>
    <s v="Palvelut"/>
    <s v="Plupaus_Kankaanpään kaupunki_2020.xlsx"/>
    <x v="34"/>
    <x v="1714"/>
    <s v="Kaupungin avustus yrityksille/yhteisöille, jotka työllistävät paikkakuntalaisen nuoren kesätyösuhteeseen"/>
    <s v="Työllistämistuki"/>
    <x v="6"/>
    <x v="0"/>
    <x v="0"/>
    <s v="Vain elinkeinotoimintaa harjoittaville"/>
    <s v="Tällä hetkellä kesätyötuki ei ole ollut käytössä kaupungin säästötoimien vuoksi. Jos palautuu, sitten digitalisoitavissa. Viimeksi ollut lomake nettisivuilta ladaten ja palautus paperisena tai sähköpostilla. Voisi olla vahva tunnistautuminen, sähköinen lomake ja käsittely. Viestintä ja päätöstiedot turvatuin viestikanavin, koska henkilötietojen käsittelyä sisältäviä."/>
    <s v="Työttömyysturvalaki (1290/2002)"/>
    <x v="1"/>
    <x v="16"/>
    <x v="4"/>
    <s v="Sosiaali- ja terveysministeriö"/>
  </r>
  <r>
    <s v="Palvelut"/>
    <s v="Plupaus_Keravan kaupunki elinkeinopalvelut_2020 (1).xlsx"/>
    <x v="71"/>
    <x v="1636"/>
    <s v="Kun palkkaa 17-29 vuotiaan nuoren, saa tukea nuoren palkkakustannuksiin."/>
    <s v="Työllistämistuki"/>
    <x v="6"/>
    <x v="2"/>
    <x v="0"/>
    <s v="Vain elinkeinotoimintaa harjoittaville"/>
    <s v="Tuen hakulomakkeet nettisivuilla, palautus elinkeinopalveluihin sähköpostitse tai postitse. Ei voida 100% digitalisoida."/>
    <s v="Työttömyysturvalaki (1290/2002)"/>
    <x v="1"/>
    <x v="3"/>
    <x v="5"/>
    <s v="Sosiaali- ja terveysministeriö"/>
  </r>
  <r>
    <s v="Palvelut"/>
    <s v="Plupaus_Naantalinkaupunki_2020.xlsx"/>
    <x v="29"/>
    <x v="1635"/>
    <s v="Nuorten palkkaamiseen"/>
    <s v="Työllistämistuki"/>
    <x v="6"/>
    <x v="6"/>
    <x v="0"/>
    <s v="Vain elinkeinotoimintaa harjoittaville"/>
    <s v="Taloudelliset ja henkilöresurssit"/>
    <s v="Työttömyysturvalaki (1290/2002)"/>
    <x v="1"/>
    <x v="15"/>
    <x v="4"/>
    <s v="Sosiaali- ja terveysministeriö"/>
  </r>
  <r>
    <s v="Palvelut"/>
    <s v="Plupaus_2021_Oulun kaupunki.xlsx"/>
    <x v="14"/>
    <x v="1715"/>
    <s v="Kuntalisä on rahallinen tuki, jolla korvataan työnantajalle osa oululaisen työttömän työnhakijan palkkakustannuksista. Sitä voidaan myöntää myös oppisopimustyösuhteeseen, jonka tavoite on ammattillinen tutkinto tai osatutkinto. Kuntalisän myöntämisen edellytyksenä on työttömälle työnhakijalle myönnetty palkkatuki, tukien myöntämisperusteet vahvistetaan vuosittain."/>
    <s v="Työllistämistuki"/>
    <x v="6"/>
    <x v="2"/>
    <x v="8"/>
    <s v="Vain elinkeinotoimintaa harjoittaville"/>
    <s v="Palvelua ollaan rakentamassa osana yhteistä Oulun kaupungin eAsiointi -palveluun siirtymistä."/>
    <s v="Työttömyysturvalaki (1290/2002)"/>
    <x v="1"/>
    <x v="7"/>
    <x v="1"/>
    <s v="Sosiaali- ja terveysministeriö"/>
  </r>
  <r>
    <s v="Palvelut"/>
    <s v="Plupaus_2021_Oulun kaupunki.xlsx"/>
    <x v="14"/>
    <x v="1636"/>
    <s v="Kesätyösetelillä voi palkata oululaisen 15–17-vuotiaan nuoren töihin kesäkaudella. Tuemme työnantajaa kesätyösetelinuoren palkkakustannuksissaa. Kesätyösetelillä voi työllistää yritykset ja kolmannen sektorin toimijat, jotka toimivat Oulun kaupunkiseudulla."/>
    <s v="Työllistämistuki"/>
    <x v="6"/>
    <x v="5"/>
    <x v="1"/>
    <s v="Vain elinkeinotoimintaa harjoittaville"/>
    <m/>
    <s v="Työttömyysturvalaki (1290/2002)"/>
    <x v="1"/>
    <x v="7"/>
    <x v="1"/>
    <s v="Sosiaali- ja terveysministeriö"/>
  </r>
  <r>
    <s v="Palvelut"/>
    <s v="Plupaus_2021_Paltamon kunta.xlsx"/>
    <x v="52"/>
    <x v="1716"/>
    <s v="Kunta tukee kesätyön antanutta yritystä/yhdistystä 300 eurolla"/>
    <s v="Työllistämistuki"/>
    <x v="6"/>
    <x v="5"/>
    <x v="0"/>
    <s v="Vain elinkeinotoimintaa harjoittaville"/>
    <s v="resurssit"/>
    <s v="Työttömyysturvalaki (1290/2002)"/>
    <x v="1"/>
    <x v="12"/>
    <x v="3"/>
    <s v="Sosiaali- ja terveysministeriö"/>
  </r>
  <r>
    <s v="Palvelut"/>
    <s v="PLupaus_Porvoonkaupunki_2021.xlsx"/>
    <x v="7"/>
    <x v="1717"/>
    <s v="Kaupungin kesätyöllistämistuki yrityksille ja yhteisöille porvoolaisen nuoren työllistämiseen. Kun palkkaat 15-17 -vuotiaan nuoren kesätöihin, saat tukea nuoren palkkakustannuksiin."/>
    <s v="Työllistämistuki"/>
    <x v="6"/>
    <x v="0"/>
    <x v="5"/>
    <s v="Vain elinkeinotoimintaa harjoittaville"/>
    <s v="Resurssivaje"/>
    <s v="Työttömyysturvalaki (1290/2002)"/>
    <x v="1"/>
    <x v="3"/>
    <x v="2"/>
    <s v="Sosiaali- ja terveysministeriö"/>
  </r>
  <r>
    <s v="Palvelut"/>
    <s v="Plupaus_Rautalampi_2020.xlsx"/>
    <x v="45"/>
    <x v="1718"/>
    <s v="Kesätyöllistämisen tukeminen, tukea maksetaan paikallisen nuoren työllistämisestä paikallisille yrityksille tai yhteisöille sekä yksityishenkilöille."/>
    <s v="Työllistämistuki"/>
    <x v="6"/>
    <x v="0"/>
    <x v="2"/>
    <s v="Myös luonnollisille henkilöille"/>
    <m/>
    <s v="Työttömyysturvalaki (1290/2002)"/>
    <x v="1"/>
    <x v="10"/>
    <x v="3"/>
    <s v="Sosiaali- ja terveysministeriö"/>
  </r>
  <r>
    <s v="Palvelut"/>
    <s v="Plupaus_2021_Rovaniemi (1).xlsx"/>
    <x v="17"/>
    <x v="1719"/>
    <s v="Kun 3. sektorin toimija palkkaa työttömän palkkatuettuun työsuhteeseen tai oppisopimustyösuhteeseen, voi hakea kuntalisää työntekijän palkkakustannuksiin."/>
    <s v="Työllistämistuki"/>
    <x v="6"/>
    <x v="0"/>
    <x v="0"/>
    <s v="Vain elinkeinotoimintaa harjoittaville"/>
    <s v="Edellyttää sähköisen allekirjoituksen"/>
    <s v="Työttömyysturvalaki (1290/2002)"/>
    <x v="1"/>
    <x v="13"/>
    <x v="2"/>
    <s v="Sosiaali- ja terveysministeriö"/>
  </r>
  <r>
    <s v="Palvelut"/>
    <s v="Plupaus_2021_Rovaniemi (1).xlsx"/>
    <x v="17"/>
    <x v="1720"/>
    <s v="Kaupunki myöntää tukea kesätyöllistettävien nuorten palkkauskustannuksiin kun yritys,yhdistys, säätiö tai seurakunta palkkaa nuoren (16-vuotta täyttävistä 18 vuotiaille) kesätöihin"/>
    <s v="Työllistämistuki"/>
    <x v="6"/>
    <x v="3"/>
    <x v="0"/>
    <s v="Vain elinkeinotoimintaa harjoittaville"/>
    <m/>
    <s v="Työttömyysturvalaki (1290/2002)"/>
    <x v="1"/>
    <x v="13"/>
    <x v="2"/>
    <s v="Sosiaali- ja terveysministeriö"/>
  </r>
  <r>
    <s v="Palvelut"/>
    <s v="Plupaus_Tampereen_kaupunki_2020.xlsx"/>
    <x v="50"/>
    <x v="1721"/>
    <s v="Rekrylisä- ja palkkio työnantajalle rekrytoinnin tueksi (e-lomake), Tulossa palkkatukipäätökset (oma-asiointi/ ura) sekä palkkatukimatching palvelu oma-asioinnissa"/>
    <s v="Työllistämistuki"/>
    <x v="6"/>
    <x v="6"/>
    <x v="9"/>
    <s v="Vain elinkeinotoimintaa harjoittaville"/>
    <m/>
    <s v="Työttömyysturvalaki (1290/2002)"/>
    <x v="1"/>
    <x v="17"/>
    <x v="1"/>
    <s v="Sosiaali- ja terveysministeriö"/>
  </r>
  <r>
    <s v="Palvelut"/>
    <s v="Plupaus_2021_Turun kaupunki.xlsx"/>
    <x v="19"/>
    <x v="1636"/>
    <s v="Kun palkkaat 15-18-vuotiaan nuoren kesätöihin, saat tukea nuoren palkkakustannuksiin. Kunnan myöntämä harkinnanvarainen työllistämistuki"/>
    <s v="Työllistämistuki"/>
    <x v="6"/>
    <x v="2"/>
    <x v="1"/>
    <s v="Vain elinkeinotoimintaa harjoittaville"/>
    <s v="Tukihakemuksen käynnistäminen vaatii nuoren henkilöllisyyden varmistamisen. Kaikilla alaikäisillä ei ole vahvan tunnistautumisen välineitä esimerkiksi pankkitunnuksia, eikä kuntaeikä kunta voi edellyttää, että ne hankittaisiin kesätyötukihakemuksen vuoksi. Lisäksi täytyy varmistaa nuoren kotikunta, jonka täytyy olla Turku."/>
    <s v="Työttömyysturvalaki (1290/2002)"/>
    <x v="1"/>
    <x v="15"/>
    <x v="1"/>
    <s v="Sosiaali- ja terveysministeriö"/>
  </r>
  <r>
    <s v="Palvelut"/>
    <s v="Plupaus_2021_Turun kaupunki.xlsx"/>
    <x v="19"/>
    <x v="1722"/>
    <s v="Heikommassa työmarkkina-asemassa olevien työllistäminen julkisten hankintojen avulla."/>
    <s v="Työllistämistuki"/>
    <x v="6"/>
    <x v="2"/>
    <x v="1"/>
    <s v="Vain elinkeinotoimintaa harjoittaville"/>
    <m/>
    <s v="Työttömyysturvalaki (1290/2002)"/>
    <x v="1"/>
    <x v="15"/>
    <x v="1"/>
    <s v="Sosiaali- ja terveysministeriö"/>
  </r>
  <r>
    <s v="Palvelut"/>
    <s v="Plupaus_2021_Turun kaupunki.xlsx"/>
    <x v="19"/>
    <x v="1723"/>
    <s v="Kun palkkaat työttömän turkulaisen työnhakijan tai alle 30-vuotiaan palkkatuettuun työsuhteeseen tai oppisopimustyösuhteeseen. Rekrylisä on tarkoitettu työllistettävän työelämän valmiuksen parantamiseen työsuhteessa. Kunnan myöntämä harkinnanvarainen työllistämistuki"/>
    <s v="Työllistämistuki"/>
    <x v="6"/>
    <x v="5"/>
    <x v="1"/>
    <s v="Vain elinkeinotoimintaa harjoittaville"/>
    <m/>
    <s v="Työttömyysturvalaki (1290/2002)"/>
    <x v="1"/>
    <x v="15"/>
    <x v="1"/>
    <s v="Sosiaali- ja terveysministeriö"/>
  </r>
  <r>
    <s v="Palvelut"/>
    <s v="Plupaus_2021_Turun kaupunki.xlsx"/>
    <x v="19"/>
    <x v="1724"/>
    <s v="Toimintatuella/kuntalisällä kannustetaan yhdistyksiä, seurakuntia ja yrityksiä tarjoamaan työtehtäviä työttömille. Tuki on tarkoitettu työllistettävän työelämän valmiuksen parantamiseen. Kunnan myöntämä harkinnanvarainen työllistämistuki."/>
    <s v="Työllistämistuki"/>
    <x v="6"/>
    <x v="5"/>
    <x v="1"/>
    <s v="Vain elinkeinotoimintaa harjoittaville"/>
    <m/>
    <s v="Työttömyysturvalaki (1290/2002)"/>
    <x v="1"/>
    <x v="15"/>
    <x v="1"/>
    <s v="Sosiaali- ja terveysministeriö"/>
  </r>
  <r>
    <s v="Palvelut"/>
    <s v="PLupaus_Vaasa_2021.xlsx"/>
    <x v="8"/>
    <x v="1725"/>
    <s v="Työsllistämisen Vaasa-lisä on haettavissa sähköisellä asioinnilla"/>
    <s v="Työllistämistuki"/>
    <x v="6"/>
    <x v="5"/>
    <x v="1"/>
    <s v="Vain elinkeinotoimintaa harjoittaville"/>
    <m/>
    <s v="Työttömyysturvalaki (1290/2002)"/>
    <x v="1"/>
    <x v="6"/>
    <x v="2"/>
    <s v="Sosiaali- ja terveysministeriö"/>
  </r>
  <r>
    <s v="Palvelut"/>
    <s v="Plupaus_Vantaa_2020.xlsx"/>
    <x v="43"/>
    <x v="1726"/>
    <s v="Vantaan avustushakemukset Oma Vantaa -palvelussa osoitteessa asiointi.vantaa.fi"/>
    <s v="Työllistämistuki"/>
    <x v="6"/>
    <x v="1"/>
    <x v="8"/>
    <m/>
    <s v="Saavutettavuuden huomiointi kesken, ratkaisun tiekartta tekeillä"/>
    <s v="Työttömyysturvalaki (1290/2002)"/>
    <x v="1"/>
    <x v="3"/>
    <x v="1"/>
    <s v="Sosiaali- ja terveysministeriö"/>
  </r>
  <r>
    <s v="Palvelut"/>
    <s v="Plupaus_Vantaa_2020.xlsx"/>
    <x v="43"/>
    <x v="1727"/>
    <s v="Kesätyöseteli - haku sähköisesti ja paperilomakkeella"/>
    <s v="Työllistämistuki"/>
    <x v="6"/>
    <x v="2"/>
    <x v="5"/>
    <s v="Myös luonnollisille henkilöille"/>
    <s v="kartoitus meneillään"/>
    <s v="Työttömyysturvalaki (1290/2002)"/>
    <x v="1"/>
    <x v="3"/>
    <x v="1"/>
    <s v="Sosiaali- ja terveysministeriö"/>
  </r>
  <r>
    <s v="Palvelut"/>
    <s v="Plupaus_2021_Ylöjärven kaupunki.xlsx"/>
    <x v="22"/>
    <x v="1636"/>
    <s v="Yritys tai yhdistys saa tukea 16-23 -vuotiaan nuoren kesätyön palkkakustannuksiin"/>
    <s v="Työllistämistuki"/>
    <x v="6"/>
    <x v="2"/>
    <x v="0"/>
    <s v="Vain elinkeinotoimintaa harjoittaville"/>
    <m/>
    <s v="Työttömyysturvalaki (1290/2002)"/>
    <x v="1"/>
    <x v="17"/>
    <x v="5"/>
    <s v="Sosiaali- ja terveysministeriö"/>
  </r>
  <r>
    <s v="Palvelut"/>
    <s v="PLupaus_Porvoonkaupunki_2021.xlsx"/>
    <x v="7"/>
    <x v="1728"/>
    <s v="Varhaiskasvatuksen palveluseteli yksityiseen päiväkotitoimintaan"/>
    <s v="Varhaiskasvatuksen palveluseteli yksityiseen päiväkotitoimintaan"/>
    <x v="6"/>
    <x v="1"/>
    <x v="1"/>
    <s v="Vain elinkeinotoimintaa harjoittaville"/>
    <m/>
    <m/>
    <x v="1"/>
    <x v="3"/>
    <x v="2"/>
    <s v=""/>
  </r>
  <r>
    <s v="Palvelut"/>
    <s v="Plupaus_2021_Lieksan kaupunki.xlsx"/>
    <x v="44"/>
    <x v="1729"/>
    <m/>
    <s v="Yksityistieavustukset"/>
    <x v="6"/>
    <x v="5"/>
    <x v="1"/>
    <s v="Vain elinkeinotoimintaa harjoittaville"/>
    <m/>
    <s v="Laki yksityisistä teistä (560/2018)"/>
    <x v="1"/>
    <x v="24"/>
    <x v="4"/>
    <s v="Liikenne- ja viestintäministeriö"/>
  </r>
  <r>
    <s v="Palvelut"/>
    <s v="Plupaus_2021_Raaseporin kaupunki.xlsx"/>
    <x v="54"/>
    <x v="1730"/>
    <s v="kaupunki myöntää yksityisteille avustuksia hakemuksen perusteella"/>
    <s v="Yksityistieavustukset"/>
    <x v="6"/>
    <x v="6"/>
    <x v="1"/>
    <s v="Myös luonnollisille henkilöille"/>
    <s v="otettu nettipohjainen tukihakemusmenettely käyttöön v 2020"/>
    <s v="Laki yksityisistä teistä (560/2018)"/>
    <x v="1"/>
    <x v="3"/>
    <x v="5"/>
    <s v="Liikenne- ja viestintäministeriö"/>
  </r>
  <r>
    <s v="Palvelut"/>
    <s v="Plupaus_2021_Ranuan kunta_V2.xlsx"/>
    <x v="49"/>
    <x v="1729"/>
    <s v="Avustuksen haku"/>
    <s v="Yksityistieavustukset"/>
    <x v="6"/>
    <x v="3"/>
    <x v="0"/>
    <s v="Myös luonnollisille henkilöille"/>
    <m/>
    <s v="Laki yksityisistä teistä (560/2018)"/>
    <x v="1"/>
    <x v="13"/>
    <x v="3"/>
    <s v="Liikenne- ja viestintäministeriö"/>
  </r>
  <r>
    <s v="Palvelut"/>
    <s v="Plupaus_2021_Ristijärven kunta.xlsx"/>
    <x v="16"/>
    <x v="1731"/>
    <m/>
    <s v="Yksityistieavustukset"/>
    <x v="6"/>
    <x v="0"/>
    <x v="8"/>
    <s v="Myös luonnollisille henkilöille"/>
    <m/>
    <s v="Laki yksityisistä teistä (560/2018)"/>
    <x v="1"/>
    <x v="12"/>
    <x v="3"/>
    <s v="Liikenne- ja viestintäministeriö"/>
  </r>
  <r>
    <s v="Palvelut"/>
    <s v="PLupaus_Ruokolahden kunta_2021.xlsx"/>
    <x v="53"/>
    <x v="1729"/>
    <m/>
    <s v="Yksityistieavustukset"/>
    <x v="6"/>
    <x v="2"/>
    <x v="0"/>
    <s v="Myös luonnollisille henkilöille"/>
    <m/>
    <s v="Laki yksityisistä teistä (560/2018)"/>
    <x v="1"/>
    <x v="26"/>
    <x v="3"/>
    <s v="Liikenne- ja viestintäministeriö"/>
  </r>
  <r>
    <s v="Palvelut"/>
    <s v="Plupaus_2021_Turun kaupunki.xlsx"/>
    <x v="19"/>
    <x v="1730"/>
    <s v="Perusparannus- ja kunnossapitoavustus"/>
    <s v="Yksityistieavustukset"/>
    <x v="6"/>
    <x v="2"/>
    <x v="5"/>
    <s v="Vain elinkeinotoimintaa harjoittaville"/>
    <s v="Siirrytään käyttämään kaupungin yhteistä Kulta2-järjestelmää"/>
    <s v="Laki yksityisistä teistä (560/2018)"/>
    <x v="1"/>
    <x v="15"/>
    <x v="1"/>
    <s v="Liikenne- ja viestintäministeriö"/>
  </r>
  <r>
    <s v="Palvelut"/>
    <s v="Plupaus_2021_Utajärven kunta.xlsx"/>
    <x v="51"/>
    <x v="1732"/>
    <s v="Kunnat voivat halutessaan edelleen avustaa yksityisteitä yksityistielain nojalla. Palveluun kuuluu myös liikennemerkkien asettamisesta  koskeva hakemus yksityistielle."/>
    <s v="Yksityistieavustukset"/>
    <x v="6"/>
    <x v="0"/>
    <x v="5"/>
    <s v="Vain elinkeinotoimintaa harjoittaville"/>
    <m/>
    <s v="Laki yksityisistä teistä (560/2018)"/>
    <x v="1"/>
    <x v="7"/>
    <x v="3"/>
    <s v="Liikenne- ja viestintäministeriö"/>
  </r>
  <r>
    <s v="Palvelut"/>
    <s v="PLupaus_Vaasa_2021.xlsx"/>
    <x v="8"/>
    <x v="1729"/>
    <s v="Organisaatiomuutos on käynnissä  ja käynnissä on useita sähköiseen asiointiin liittyviä uudistuksia, joita ei ole vielä otettu täysimääräisesti käyttöön."/>
    <s v="Yksityistieavustukset"/>
    <x v="6"/>
    <x v="2"/>
    <x v="0"/>
    <s v="Myös luonnollisille henkilöille"/>
    <m/>
    <s v="Laki yksityisistä teistä (560/2018)"/>
    <x v="1"/>
    <x v="6"/>
    <x v="2"/>
    <s v="Liikenne- ja viestintäministeriö"/>
  </r>
  <r>
    <s v="Palvelut"/>
    <s v="Plupaus_2021_Patentti- ja rekisterihal.xlsx"/>
    <x v="37"/>
    <x v="1733"/>
    <s v="Paperilomakkeilla tietojen ilmoittaminen kaupparekisteriin  (harvinaisemmat ilmoitustilanteet)"/>
    <s v="YTJ/Kaupparekisterin paperiasiointi (Y-lomakkeet)"/>
    <x v="0"/>
    <x v="0"/>
    <x v="0"/>
    <s v="Myös luonnollisille henkilöille"/>
    <s v="Paperiasiointi säilytetään vaihtoehtona."/>
    <m/>
    <x v="0"/>
    <x v="8"/>
    <x v="0"/>
    <s v=""/>
  </r>
  <r>
    <s v="Palvelut"/>
    <s v="Plupaus_2021_Patentti- ja rekisterihal.xlsx"/>
    <x v="37"/>
    <x v="1734"/>
    <s v="Yleisimpien kaupparekisteri-ilmoitusten sähköinen palvelu"/>
    <s v="YTJ-asiointipalvelu/ sähköinen ilmoittaminen kaupparekisteriin"/>
    <x v="1"/>
    <x v="5"/>
    <x v="1"/>
    <s v="Myös luonnollisille henkilöille"/>
    <s v="Asiointitiedot siirtyvät rakenteisina ja automaattisesti kaupparekisterin sähköiseen käsittelyjärjestelmään. Osa asiointiprosesseista käsittely- ja päätösvaiheineen on automatisoitu, esim. osoite- ja yhteystietojen muutokset. Korjaukset mahdollista toimittaa sähköisen asiointipalvelun kautta v. 2021 loppuun mennessä. Kehitettävää:  Suomi.fi -viestit palvelu otetaan käyttöön asiakkaille menevän kirjepostin välityskanavana v.2022 loppuun mennessä. Sähköistä ilmoittamista laajennetaan kattamaan lähes kaikki kaupparekisteri-ilmoitusten asiat Q3/2022 mennessä."/>
    <m/>
    <x v="0"/>
    <x v="8"/>
    <x v="0"/>
    <s v=""/>
  </r>
  <r>
    <s v="Palvelut"/>
    <s v="Palvelulupaus_2021_Verohallinto.xlsx"/>
    <x v="6"/>
    <x v="1735"/>
    <s v="Y-tunnuksen hakeminen elinkeinotoiminnan tai maatalouden harjoittamista varten on mahdollista OmaVerossa."/>
    <s v="Y-tunnuksen hakeminen"/>
    <x v="4"/>
    <x v="1"/>
    <x v="1"/>
    <s v="Vain elinkeinotoimintaa harjoittaville"/>
    <m/>
    <m/>
    <x v="0"/>
    <x v="1"/>
    <x v="0"/>
    <s v=""/>
  </r>
  <r>
    <s v="Palvelut"/>
    <s v="PLupaus_Helsinginkaupunki_2021.xlsx"/>
    <x v="3"/>
    <x v="1736"/>
    <s v="Yleisavustuksia voivat hakea rekisteröityneet vähintään vuoden toimineet järjestöt, joiden toiminta kohdistuu helsinkiläisiin."/>
    <s v="Yleisavustushakemus, Kasvatus ja koulutus"/>
    <x v="6"/>
    <x v="4"/>
    <x v="1"/>
    <s v="Vain elinkeinotoimintaa harjoittaville"/>
    <m/>
    <m/>
    <x v="1"/>
    <x v="3"/>
    <x v="1"/>
    <s v=""/>
  </r>
  <r>
    <s v="Palvelut"/>
    <s v="Traficom_Digipalvelulupaus_2021.XLSX"/>
    <x v="0"/>
    <x v="1737"/>
    <s v="Hakemuslomake älykkään ajopiirturin asennus ja korjausluvan saamiseksi."/>
    <s v="Älykkään ajopiirturin asennus ja korjaus"/>
    <x v="0"/>
    <x v="0"/>
    <x v="2"/>
    <s v="Vain elinkeinotoimintaa harjoittaville"/>
    <s v="Taloustilanne voi mahdollisesti osoittautua esteeksi"/>
    <m/>
    <x v="0"/>
    <x v="0"/>
    <x v="0"/>
    <s v=""/>
  </r>
  <r>
    <s v="Palvelut"/>
    <s v="PLupaus_Helsinginkaupunki_2021.xlsx"/>
    <x v="3"/>
    <x v="1738"/>
    <m/>
    <s v="Ympäristötoimi, yleisavustushakemus"/>
    <x v="6"/>
    <x v="5"/>
    <x v="1"/>
    <m/>
    <m/>
    <m/>
    <x v="1"/>
    <x v="3"/>
    <x v="1"/>
    <s v=""/>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r>
    <m/>
    <m/>
    <x v="75"/>
    <x v="1739"/>
    <m/>
    <m/>
    <x v="8"/>
    <x v="4"/>
    <x v="1"/>
    <m/>
    <m/>
    <m/>
    <x v="3"/>
    <x v="27"/>
    <x v="7"/>
    <m/>
  </r>
</pivotCacheRecords>
</file>

<file path=xl/pivotCache/pivotCacheRecords6.xml><?xml version="1.0" encoding="utf-8"?>
<pivotCacheRecords xmlns="http://schemas.openxmlformats.org/spreadsheetml/2006/main" xmlns:r="http://schemas.openxmlformats.org/officeDocument/2006/relationships" count="4646">
  <r>
    <s v="Ilmoitus eläintenpidosta ja pitopaikasta"/>
    <s v="Ilmoitus eräinten eläinten pidosta ja pitopaikasta"/>
    <s v="Alkutuotantopaikkailmoitus"/>
    <x v="0"/>
    <x v="0"/>
    <s v="Q3/2021"/>
    <s v="Myös luonnollisille henkilöille"/>
    <s v="Valtakunnallinen palvelu, digipalvelu suljettu väliaikaisesti käyttöliittymän kehittämisen vuoksi. Esteenä palvelua ylläpitävän ruokaviraston resurssipula."/>
    <s v="Elintarvikelaki (23/2006)"/>
    <x v="0"/>
    <x v="0"/>
    <s v="alle 6001"/>
  </r>
  <r>
    <s v="Ilmoitus alkutuotantopaikasta"/>
    <s v="Ilmoitus alkutuotantopaikasta tai ilmoitus alkutuotannon tuotteiden kuljetuksesta tai niissä tapahtuvasta olennaisesta muuttamisesta on lähetettävä ympäristöterveydenhuoltoon. Ilmoitus uudesta toiminnasta on tehtävä hyvissä ajoin ennen toiminnan aloittamista."/>
    <s v="Alkutuotantopaikkailmoitus"/>
    <x v="0"/>
    <x v="1"/>
    <s v="Q4/2021"/>
    <m/>
    <m/>
    <s v="Elintarvikelaki (23/2006)"/>
    <x v="0"/>
    <x v="0"/>
    <s v="alle 6001"/>
  </r>
  <r>
    <s v="Hakemus elintarvikehuoneiston ja/tai omavalvontasuunnitelman hyväksymiseksi_liha-alan laitos"/>
    <s v="Yrittäjä hakee hyväksyntää käyttämälleen elintarvikehuoneistolle ja/tai omavalvontasuunnitelmalleen."/>
    <s v="Elintarvikehuoneistoilmoitus"/>
    <x v="0"/>
    <x v="1"/>
    <s v="Q2/2021"/>
    <m/>
    <m/>
    <s v="Elintarvikelaki (23/2006)"/>
    <x v="0"/>
    <x v="0"/>
    <s v="alle 6001"/>
  </r>
  <r>
    <s v="Elintarvikehuoneistoilmoitus, toimijan vaihtuminen"/>
    <s v="Ilmoitus elintarvikehuoneistosta tai siinä tapahtuvasta toiminnan olennaisesta muuttamisesta on lähetettävä ympäristöterveydenhuoltoon"/>
    <s v="Elintarvikehuoneistoilmoitus"/>
    <x v="0"/>
    <x v="1"/>
    <s v="Q4/2021"/>
    <m/>
    <m/>
    <s v="Elintarvikelaki (23/2006)"/>
    <x v="0"/>
    <x v="0"/>
    <s v="alle 6001"/>
  </r>
  <r>
    <s v="Tiedottaminen liikkuvasta elintarvikehuoneistosta tapahtuvasta toiminnasta"/>
    <s v="Toimijan on tiedotettava elintarvikkeen myynnistä tai muusta käsittelystä liikkuvassa, elintarvikelain 13 §:n mukaan ilmoitetussa tai 15 §:n mukaan hyväksytyssä liikkuvassa elintarvikehuoneistossa niiden kuntien valvontaviranomaisille, joiden alueella toimintaa harjoitetaan"/>
    <s v="Elintarvikehuoneistoilmoitus"/>
    <x v="0"/>
    <x v="1"/>
    <s v="Q4/2021"/>
    <m/>
    <m/>
    <s v="Elintarvikelaki (23/2006)"/>
    <x v="0"/>
    <x v="0"/>
    <s v="alle 6001"/>
  </r>
  <r>
    <s v="Hakemus elintarvikehuoneiston ja/tai omavalvontasuunnitelman hyväksymiseksi_kala-alan laitos"/>
    <s v="Yrittäjä hakee hyväksyntää käyttämälleen elintarvikehuoneistolle ja/tai omavalvontasuunnitelmalleen."/>
    <s v="Elintarvikehuoneistoilmoitus"/>
    <x v="0"/>
    <x v="1"/>
    <s v="Q4/2021"/>
    <m/>
    <m/>
    <s v="Elintarvikelaki (23/2006)"/>
    <x v="0"/>
    <x v="0"/>
    <s v="alle 6001"/>
  </r>
  <r>
    <s v="Hakemus elintarvikehuoneiston ja/tai omavalvontasuunnitelman hyväksymiseksi_maito-alan laitos"/>
    <s v="Yrittäjä hakee hyväksyntää käyttämälleen elintarvikehuoneistolle ja/tai omavalvontasuunnitelmalleen."/>
    <s v="Elintarvikehuoneistoilmoitus"/>
    <x v="0"/>
    <x v="1"/>
    <s v="Q4/2021"/>
    <m/>
    <m/>
    <s v="Elintarvikelaki (23/2006)"/>
    <x v="0"/>
    <x v="0"/>
    <s v="alle 6001"/>
  </r>
  <r>
    <s v="Hakemus elintarvikehuoneiston ja/tai omavalvontasuunnitelman hyväksymiseksi_muna-alan laitos"/>
    <s v="Yrittäjä hakee hyväksyntää käyttämälleen elintarvikehuoneistolle ja/tai omavalvontasuunnitelmalleen."/>
    <s v="Elintarvikehuoneistoilmoitus"/>
    <x v="0"/>
    <x v="1"/>
    <s v="Q4/2021"/>
    <m/>
    <m/>
    <s v="Elintarvikelaki (23/2006)"/>
    <x v="0"/>
    <x v="0"/>
    <s v="alle 6001"/>
  </r>
  <r>
    <s v="Hakemus elintarvikehuoneiston ja/tai omavalvontasuunnitelman hyväksymiseksi_munapakkaamo"/>
    <s v="Yrittäjä hakee hyväksyntää käyttämälleen elintarvikehuoneistolle ja/tai omavalvontasuunnitelmalleen."/>
    <s v="Elintarvikehuoneistoilmoitus"/>
    <x v="0"/>
    <x v="1"/>
    <s v="Q4/2021"/>
    <m/>
    <m/>
    <s v="Elintarvikelaki (23/2006)"/>
    <x v="0"/>
    <x v="0"/>
    <s v="alle 6001"/>
  </r>
  <r>
    <s v="Hakemus elintarvikehuoneiston ja/tai omavalvontasuunnitelman hyväksymiseksi_varastolaitos"/>
    <s v="Yrittäjä hakee hyväksyntää käyttämälleen elintarvikehuoneistolle ja/tai omavalvontasuunnitelmalleen."/>
    <s v="Elintarvikehuoneistoilmoitus"/>
    <x v="0"/>
    <x v="1"/>
    <s v="Q4/2021"/>
    <m/>
    <m/>
    <s v="Elintarvikelaki (23/2006)"/>
    <x v="0"/>
    <x v="0"/>
    <s v="alle 6001"/>
  </r>
  <r>
    <s v="Virtuaalinen elintarvikehuoneisto toimijan ilmoitus"/>
    <s v="Esim. vienti- ja tuontikauppaa harjoittava agentuuriliike tms.toimija, joka välittää tai luovuttaa elintarvikkeita puhelimen tai internetin välityksellä tehtyjen tilausten välityksellä ilmoittaa virtuaalisesta elintarvikehuoneistostaan tai siinä tapahtuneesta muutoksesta."/>
    <s v="Elintarvikehuoneistoilmoitus"/>
    <x v="0"/>
    <x v="1"/>
    <s v="Q4/2021"/>
    <m/>
    <m/>
    <s v="Elintarvikelaki (23/2006)"/>
    <x v="0"/>
    <x v="0"/>
    <s v="alle 6001"/>
  </r>
  <r>
    <s v="Kontaktimateriaalitoimijan ilmoituslomake"/>
    <s v="Elintarvikelain (23/2006) muutoksen (643/2010) mukaan toimijan, joka saattaa markkinoille elintarvikkeen kanssa kosketukseen joutuvia materiaaleja ja tarvikkeita, on tehtävä ilmoitus toimipaikastaan ja siellä harjoitettavasta toiminnasta"/>
    <s v="Elintarvikekontaktimateriaalialan toimintailmoitus"/>
    <x v="0"/>
    <x v="1"/>
    <s v="Q4/2021"/>
    <m/>
    <m/>
    <s v="Elintarvikelaki (23/2006)"/>
    <x v="0"/>
    <x v="0"/>
    <s v="alle 6001"/>
  </r>
  <r>
    <s v="Ilmoitus eläinperäisten elintarvikkeiden sisämarkkinatuonnista"/>
    <s v="Eläinperäisten elintarvikkeiden sisämarkkinatuonnin aloittamisesta, olennaisesta muutoksesta tai lopettamisesta ilmoittaminen."/>
    <s v="Ilmoitus elintarvikkeiden sisämarkkinatuonnista"/>
    <x v="0"/>
    <x v="1"/>
    <s v="Q4/2021"/>
    <m/>
    <m/>
    <s v="Elintarvikelaki (23/2006)"/>
    <x v="0"/>
    <x v="0"/>
    <s v="alle 6001"/>
  </r>
  <r>
    <s v="Ilmoitus toiminnan keskeyttämisestä tai lopettamisesta"/>
    <s v="Elintarvikehuoneiston toiminnan keskeyttämisestä tai toiminnan lopettamisesta on viivytyksettä ilmoitettava valvontaviranomaiselle."/>
    <s v="Ilmoitus toiminnan keskeyttämisestä tai lopettamisesta"/>
    <x v="0"/>
    <x v="1"/>
    <s v="Q4/2021"/>
    <m/>
    <m/>
    <m/>
    <x v="0"/>
    <x v="0"/>
    <s v="alle 6001"/>
  </r>
  <r>
    <s v="Terveydensuojelulain mukainen lomake eläintenpito asemakaava-alueella ja muualla taajaan asutulla alueella"/>
    <s v="Toimija ilmoittaa eläinten pidosta asemakaava-alueella tai muualla taajaan asutulla alueella."/>
    <s v="Ilmoitus ympäristölle vaaraa aiheuttavasta toiminnasta"/>
    <x v="0"/>
    <x v="1"/>
    <s v="Q1/2022"/>
    <m/>
    <m/>
    <s v="Ympäristönsuojelulaki (527/2014)"/>
    <x v="0"/>
    <x v="0"/>
    <s v="alle 6001"/>
  </r>
  <r>
    <s v="Terveydensuojelulain mukainen lomake työtila asuinrakennuksessa tai -alueella"/>
    <s v="Toimija ilmoittaa työtilasta asuinrakennuksessa tai asuinalueella."/>
    <s v="Ilmoitus ympäristölle vaaraa aiheuttavasta toiminnasta"/>
    <x v="0"/>
    <x v="1"/>
    <s v="Q1/2022"/>
    <m/>
    <m/>
    <s v="Ympäristönsuojelulaki (527/2014)"/>
    <x v="0"/>
    <x v="0"/>
    <s v="alle 6001"/>
  </r>
  <r>
    <s v="Terveydensuojelulain mukainen lomake uimaranta"/>
    <s v="Ilmoitus uuden uimarannan perustamisesta/käyttöönotosta tai toiminnan/tilojen olennaisesta muutoksesta."/>
    <s v="Ilmoitus ympäristölle vaaraa aiheuttavasta toiminnasta"/>
    <x v="0"/>
    <x v="1"/>
    <s v="Q1/2022"/>
    <m/>
    <m/>
    <s v="Ympäristönsuojelulaki (527/2014)"/>
    <x v="0"/>
    <x v="0"/>
    <s v="alle 6001"/>
  </r>
  <r>
    <s v="Terveydensuojelulain mukainen lomake  yleislomake"/>
    <s v="Yleislomake ilmoittamista varten."/>
    <s v="Ilmoitus ympäristölle vaaraa aiheuttavasta toiminnasta"/>
    <x v="0"/>
    <x v="1"/>
    <s v="Q1/2022"/>
    <m/>
    <m/>
    <s v="Ympäristönsuojelulaki (527/2014)"/>
    <x v="0"/>
    <x v="0"/>
    <s v="alle 6001"/>
  </r>
  <r>
    <s v="Terveydensuojelulain mukainen lomake toiminnanharjoittajan vaihtuminen"/>
    <s v="Ilmoitus toiminnan harjoittajan vaihtumisesta."/>
    <s v="Ilmoitus ympäristölle vaaraa aiheuttavasta toiminnasta"/>
    <x v="0"/>
    <x v="1"/>
    <s v="Q1/2022"/>
    <m/>
    <m/>
    <s v="Ympäristönsuojelulaki (527/2014)"/>
    <x v="0"/>
    <x v="0"/>
    <s v="alle 6001"/>
  </r>
  <r>
    <s v="Terveydensuojelulain mukainen lomake koulu oppilaitos"/>
    <s v="Ilmoitus uuden koulutus-/opetustilan perustamisesta, käyttöönotosta tai toiminnan/tilojen olennaisesta muutoksesta."/>
    <s v="Ilmoitus ympäristölle vaaraa aiheuttavasta toiminnasta"/>
    <x v="0"/>
    <x v="1"/>
    <s v="Q4/2021"/>
    <m/>
    <m/>
    <s v="Ympäristönsuojelulaki (527/2014)"/>
    <x v="0"/>
    <x v="0"/>
    <s v="alle 6001"/>
  </r>
  <r>
    <s v="Terveydensuojelulain mukainen lomake päiväkoti"/>
    <s v="Ilmoitus uudenpäiväkotitilan perustamisesta, käyttöönotosta tai toiminnan/tilojen olennaisesta muutoksesta."/>
    <s v="Ilmoitus ympäristölle vaaraa aiheuttavasta toiminnasta"/>
    <x v="0"/>
    <x v="1"/>
    <s v="Q4/2021"/>
    <m/>
    <m/>
    <s v="Ympäristönsuojelulaki (527/2014)"/>
    <x v="0"/>
    <x v="0"/>
    <s v="alle 6001"/>
  </r>
  <r>
    <s v="Terveydensuojelulain mukainen lomake uimahalli kylpylä uu allastila"/>
    <s v="Ilmoitus uuden uimahallin, kylpylän tai muun allastilan perustamisesta, käyttöönotosta tai toiminnan/tilojen olennaisesta muutoksesta."/>
    <s v="Ilmoitus ympäristölle vaaraa aiheuttavasta toiminnasta"/>
    <x v="0"/>
    <x v="1"/>
    <s v="Q4/2021"/>
    <m/>
    <m/>
    <s v="Ympäristönsuojelulaki (527/2014)"/>
    <x v="0"/>
    <x v="0"/>
    <s v="alle 6001"/>
  </r>
  <r>
    <s v="Terveydensuojelulain mukainen lomake lastenkoti vanhainkoti muu sosiaalialan huoneisto"/>
    <s v="Ilmoitus uuden lastenkodin, vanhainkodin tai muun sosiaalialan huoneiston perustamisesta, käyttöönotosta tai toiminnan/tilojen olennaisesta muutoksesta."/>
    <s v="Ilmoitus ympäristölle vaaraa aiheuttavasta toiminnasta"/>
    <x v="0"/>
    <x v="1"/>
    <s v="Q4/2021"/>
    <m/>
    <m/>
    <s v="Ympäristönsuojelulaki (527/2014)"/>
    <x v="0"/>
    <x v="0"/>
    <s v="alle 6001"/>
  </r>
  <r>
    <s v="Terveydensuojelulain mukainen lomake solarium liitelomake"/>
    <s v="Ilmoitus uuden kauneus- tai jalkahoitolan, tatuointiliikkeen, solariumin tms. perustamisesta, käyttöönotosta tai toiminnan/tilojen olennaisesta muutoksesta."/>
    <s v="Ilmoitus ympäristölle vaaraa aiheuttavasta toiminnasta"/>
    <x v="0"/>
    <x v="1"/>
    <s v="Q4/2021"/>
    <m/>
    <m/>
    <s v="Ympäristönsuojelulaki (527/2014)"/>
    <x v="0"/>
    <x v="0"/>
    <s v="alle 6001"/>
  </r>
  <r>
    <s v="Terveydensuojelulain mukainen lomake kokoontumishuoneisto liikuntatila kuntosali"/>
    <s v="Ilmoitus uuden julkisen huvi- tai kokoontumishuoneiston, liikuntatilan, kuntosalin tms. perustamisesta, käyttöönotosta tai toiminnan/tilojen olennaisesta muutoksesta."/>
    <s v="Ilmoitus ympäristölle vaaraa aiheuttavasta toiminnasta"/>
    <x v="0"/>
    <x v="1"/>
    <s v="Q4/2021"/>
    <m/>
    <m/>
    <s v="Ympäristönsuojelulaki (527/2014)"/>
    <x v="0"/>
    <x v="0"/>
    <s v="alle 6001"/>
  </r>
  <r>
    <s v="Terveydensuojelulain mukainen lomake hotelli ja muu vastaava majoitushuoneisto"/>
    <s v="Ilmoitus uuden hotellin ja muun vastaavan majoitushuoneiston perustamisesta, käyttöönotosta tai toiminnan/tilojen olennaisesta muutoksesta."/>
    <s v="Ilmoitus ympäristölle vaaraa aiheuttavasta toiminnasta"/>
    <x v="0"/>
    <x v="1"/>
    <s v="Q4/2021"/>
    <m/>
    <m/>
    <s v="Ympäristönsuojelulaki (527/2014)"/>
    <x v="0"/>
    <x v="0"/>
    <s v="alle 6001"/>
  </r>
  <r>
    <s v="Terveydensuojelulain mukainen lomake loma-asuntojen liitelomake"/>
    <s v="Liite ilmoitukseen toiminnanharjoittajan uudesta loma-asunnosta."/>
    <s v="Ilmoitus ympäristölle vaaraa aiheuttavasta toiminnasta"/>
    <x v="0"/>
    <x v="1"/>
    <s v="Q4/2021"/>
    <m/>
    <m/>
    <s v="Ympäristönsuojelulaki (527/2014)"/>
    <x v="0"/>
    <x v="0"/>
    <s v="alle 6001"/>
  </r>
  <r>
    <s v="Terveydensuojelulain mukainen lomake yleinen sauna"/>
    <s v="Ilmoitus uuden yleisen saunan perustamisesta/käyttöönotosta tai olennaisesta muutoksesta."/>
    <s v="Ilmoitus ympäristölle vaaraa aiheuttavasta toiminnasta"/>
    <x v="0"/>
    <x v="1"/>
    <s v="Q4/2021"/>
    <m/>
    <m/>
    <s v="Ympäristönsuojelulaki (527/2014)"/>
    <x v="0"/>
    <x v="0"/>
    <s v="alle 6001"/>
  </r>
  <r>
    <s v="Selvitys suuresta yleisötilaisuudesta"/>
    <s v="Toimija selvittää yli 500 henkilöä käsittävän yleisötilaisuuden järjestelyt."/>
    <s v="Tapahtumailmoitus"/>
    <x v="0"/>
    <x v="1"/>
    <s v="Q4/2021"/>
    <m/>
    <m/>
    <m/>
    <x v="0"/>
    <x v="0"/>
    <s v="alle 6001"/>
  </r>
  <r>
    <s v="Erikoiskuljetuslupahakemus"/>
    <s v="Tarvittava erikoiskuljetuslupa haetaan Ely-keskukselta"/>
    <s v="Erikoiskuljetuksen lupa"/>
    <x v="1"/>
    <x v="2"/>
    <m/>
    <m/>
    <m/>
    <m/>
    <x v="0"/>
    <x v="0"/>
    <s v="alle 6001"/>
  </r>
  <r>
    <s v="Maatalousyrittäjän lomituspalvelut"/>
    <s v="Maatalousyrittäjä hakee vuosilomitusta, sijaisapua ja maksullista lomittaja-apua, turkistuottaja hakee vuosilomaa ja lisävapaata"/>
    <s v="Lomituspalvelu"/>
    <x v="1"/>
    <x v="2"/>
    <m/>
    <m/>
    <s v="Valtakunnallinen palvelu, ylläpitäjä ruokavirasto. Osa asiakkaista haluaa lomituspalvleujen tuottamaa apua palvelun käytössä."/>
    <s v="Maatalousyrittäjien lomituspalvelulaki (1231/1996)"/>
    <x v="0"/>
    <x v="0"/>
    <s v="alle 6001"/>
  </r>
  <r>
    <s v="Maa-ainesluvat"/>
    <s v="Yrittäjä ilmoittaa vuotuiset maa-ainesten ottomäärät."/>
    <s v="Maa-aineslupa"/>
    <x v="1"/>
    <x v="2"/>
    <m/>
    <m/>
    <m/>
    <s v="Maa-aineslaki (555/1981)"/>
    <x v="0"/>
    <x v="0"/>
    <s v="alle 6001"/>
  </r>
  <r>
    <s v="Maisematyöluvat"/>
    <s v="Kun toimenpide vaikuttaa ympäristönäkymään haetaan lupa lupapiste.fi -palvelun kautta."/>
    <s v="Maisematyölupa"/>
    <x v="1"/>
    <x v="2"/>
    <m/>
    <s v="Myös luonnollisille henkilöille"/>
    <m/>
    <s v="Maankäyttö- ja rakennuslaki (132/1999)"/>
    <x v="0"/>
    <x v="0"/>
    <s v="alle 6001"/>
  </r>
  <r>
    <s v="Hakemus nikotiinivalmiesteiden myyntiin"/>
    <m/>
    <s v="Nikotiinivalmisteiden vähittäismyyntilupa"/>
    <x v="1"/>
    <x v="1"/>
    <s v="Myöhemmin"/>
    <m/>
    <s v="Valviran aikatauista riippuvainen toteutus"/>
    <s v="Lääkelaki (395/1987)"/>
    <x v="0"/>
    <x v="0"/>
    <s v="alle 6001"/>
  </r>
  <r>
    <s v="Rakennusluvat"/>
    <s v="Rskennuslupa haetaan lupapiste.fi -palvelusta"/>
    <s v="Rakennuslupa"/>
    <x v="1"/>
    <x v="2"/>
    <m/>
    <s v="Myös luonnollisille henkilöille"/>
    <m/>
    <s v="Maankäyttö- ja rakennuslaki (132/1999)"/>
    <x v="0"/>
    <x v="0"/>
    <s v="alle 6001"/>
  </r>
  <r>
    <s v="Poikkeamisluvat"/>
    <s v="Kun tarvitaan lupaa poiketa kaavan asettamista määräyksistä haetaan lupa lupapiste.fi -palvelusta"/>
    <s v="Rakentamisen poikkeuslupa"/>
    <x v="1"/>
    <x v="2"/>
    <m/>
    <s v="Myös luonnollisille henkilöille"/>
    <m/>
    <s v="Maankäyttö- ja rakennuslaki (132/1999)"/>
    <x v="0"/>
    <x v="0"/>
    <s v="alle 6001"/>
  </r>
  <r>
    <s v="Toimenpideluvat"/>
    <s v="Rakentamiseen liittyvät luvat (esim. varastoalueen toteutus, rakennuksen ulkonäön muutos) lupapiste.fi"/>
    <s v="Rakentamisen toimenpidelupa"/>
    <x v="1"/>
    <x v="2"/>
    <m/>
    <s v="Myös luonnollisille henkilöille"/>
    <m/>
    <s v="Maankäyttö- ja rakennuslaki (132/1999)"/>
    <x v="0"/>
    <x v="0"/>
    <s v="alle 6001"/>
  </r>
  <r>
    <s v="Toimenpideilmoitukset"/>
    <s v="Lupa kevyen rakennelmat tekemiseen (puuvajat, katokset) lupapiste.fi"/>
    <s v="Rakentamisen toimenpidelupa"/>
    <x v="1"/>
    <x v="2"/>
    <m/>
    <s v="Myös luonnollisille henkilöille"/>
    <m/>
    <s v="Maankäyttö- ja rakennuslaki (132/1999)"/>
    <x v="0"/>
    <x v="0"/>
    <s v="alle 6001"/>
  </r>
  <r>
    <s v="Hakemus tupakkatuotteiden ja nikotiininesteiden vähittäismyyntiin/ilmoitus tukkumyynnistä"/>
    <m/>
    <s v="Tupakkatuotteiden vähittäismyyntilupa"/>
    <x v="1"/>
    <x v="1"/>
    <s v="Myöhemmin"/>
    <m/>
    <s v="Valviran aikatauista riippuvainen toteutus"/>
    <s v="Tupakkalaki (549/2016)"/>
    <x v="0"/>
    <x v="0"/>
    <s v="alle 6001"/>
  </r>
  <r>
    <s v="Terveydensuojelulain mukainen lomake vesilaitoshakemus"/>
    <s v="Hakemus talousvettä toimittavasta laitoksesta."/>
    <s v="Vesilaitoksen tai vesiosuuskunnan perustamisilmoitus"/>
    <x v="1"/>
    <x v="1"/>
    <s v="Q4/2021"/>
    <m/>
    <m/>
    <s v="Vesihuoltolaki (119/2001)"/>
    <x v="0"/>
    <x v="0"/>
    <s v="alle 6001"/>
  </r>
  <r>
    <s v="Hakemus vuokra-asunnosta"/>
    <s v="toimija hakee vuokra-asuntoa"/>
    <s v="Hakemus vuokra-asunnosta"/>
    <x v="2"/>
    <x v="2"/>
    <m/>
    <s v="Myös luonnollisille henkilöille"/>
    <s v="Ruokavirasto ylläpitää palvelua, kunnan viranomainen neuvoo käytössä."/>
    <m/>
    <x v="0"/>
    <x v="0"/>
    <s v="alle 6001"/>
  </r>
  <r>
    <s v="Ajanvaraus yritysneuvontaan"/>
    <s v="Verkkosivun kautta voi varata ajan yritysneuvontaan"/>
    <s v="Yritysten neuvontapalvelut"/>
    <x v="3"/>
    <x v="0"/>
    <s v="Q4/2021"/>
    <m/>
    <m/>
    <m/>
    <x v="0"/>
    <x v="0"/>
    <s v="alle 6001"/>
  </r>
  <r>
    <s v="Kaupungin karttapalvelut"/>
    <s v="Palvelussa voi tutustua kaavoihin, tontteihin yms."/>
    <s v="Karttapalvelu"/>
    <x v="4"/>
    <x v="3"/>
    <m/>
    <s v="Myös luonnollisille henkilöille"/>
    <m/>
    <s v="Maankäyttö- ja rakennuslaki (132/1999)"/>
    <x v="0"/>
    <x v="0"/>
    <s v="alle 6001"/>
  </r>
  <r>
    <s v="Investointituki yritykselle"/>
    <s v="Yritys hakee investointitukea Hyrrä-palvelun kautta ely-keskukselta tai Leader-yhdistykseltä"/>
    <s v="Liiketoiminnan kehittämistuki"/>
    <x v="5"/>
    <x v="2"/>
    <m/>
    <m/>
    <s v="Valtakunnallinen palvelu, ylläpitäjä ruokavirasto. Osa asiakkaista haluaa yrityspalveluiden tuottmaa apua palvelun käytössä."/>
    <m/>
    <x v="0"/>
    <x v="0"/>
    <s v="alle 6001"/>
  </r>
  <r>
    <s v="Yksinyrittäjän tuki"/>
    <s v="Yksinyrittäjä voi hakea hänelle suunnattua koronatukea. Palvelu väliaikainen."/>
    <s v="Liiketoiminnan kehittämistuki"/>
    <x v="5"/>
    <x v="2"/>
    <m/>
    <m/>
    <m/>
    <m/>
    <x v="0"/>
    <x v="0"/>
    <s v="alle 6001"/>
  </r>
  <r>
    <s v="Kunnan maaseutuviranomaiselta haettavat kansalliset ja EU-maataloustuet"/>
    <s v="Verkkoasiointipalvelu viljelijöille, jossa voi laatia sähköisen tukihakemuksen ja tarkastella maatilan tukihakemustietoja ja karttakuvia."/>
    <s v="Maaseututuet"/>
    <x v="5"/>
    <x v="4"/>
    <s v="Myöhemmin"/>
    <s v="Myös luonnollisille henkilöille"/>
    <s v="Asiakkaiden puuttuvat digitaidot, puuttuvat tekniikat ja huonot verkkoyhteydet sekä lähettäjän sähköpostin tietoturvapuutteet. Hybridimalli käytössä osassa palveluita (palvelupyyntö sähköpostitse) laskee digiasteen 0,9:ään, osa palveluista asteeltaan 1.1"/>
    <s v="Laki maatalouden tukien toimeenpanosta (192/2013)"/>
    <x v="0"/>
    <x v="0"/>
    <s v="alle 6001"/>
  </r>
  <r>
    <s v="Avustukset yhdistyksille ja yhteisöille"/>
    <s v="Yhdistykset ja yhteisöt voivat hakea avustuksia kaupunginhallitukselta. Avustuksia voidaan myöntää toimintaan tai tapahtumien järjestämiseen."/>
    <s v="Toiminta-avustukset yhdistyksille ja yhteisöille"/>
    <x v="5"/>
    <x v="2"/>
    <m/>
    <s v="Myös luonnollisille henkilöille"/>
    <m/>
    <m/>
    <x v="0"/>
    <x v="0"/>
    <s v="alle 6001"/>
  </r>
  <r>
    <s v="Kesätyöllistämistuki"/>
    <s v="Kaupungin kesätyöllistämistuki yrityksille ja yhteisöille alavutelaisen nuoren työllistämiseen."/>
    <s v="Työllistämistuki"/>
    <x v="5"/>
    <x v="2"/>
    <m/>
    <m/>
    <m/>
    <s v="Työttömyysturvalaki (1290/2002)"/>
    <x v="0"/>
    <x v="0"/>
    <s v="alle 6001"/>
  </r>
  <r>
    <s v="Asumisneuvoja-avustus"/>
    <s v="Avustuksen hakupalvelu"/>
    <s v="Asumisneuvoja-avustus"/>
    <x v="5"/>
    <x v="0"/>
    <s v="Myöhemmin"/>
    <s v="Vain elinkeinotoimintaa harjoittaville"/>
    <s v="Avustuksen jatkuminen on ollut epävarmaa"/>
    <m/>
    <x v="1"/>
    <x v="1"/>
    <s v=""/>
  </r>
  <r>
    <s v="Asunnot ikääntyneille sopiviksi -avustus"/>
    <m/>
    <s v="Asunnot ikääntyneille sopiviksi -avustus"/>
    <x v="5"/>
    <x v="5"/>
    <m/>
    <s v="Vain elinkeinotoimintaa harjoittaville"/>
    <m/>
    <m/>
    <x v="1"/>
    <x v="1"/>
    <s v=""/>
  </r>
  <r>
    <s v="Avustus liikuntaesteen poistoon"/>
    <s v="Avustuksen hakeminen esteetömyyteen liittyviin korjauksiin"/>
    <s v="Avustus liikuntaesteen poistoon"/>
    <x v="5"/>
    <x v="5"/>
    <m/>
    <s v="Vain elinkeinotoimintaa harjoittaville"/>
    <m/>
    <m/>
    <x v="1"/>
    <x v="1"/>
    <s v=""/>
  </r>
  <r>
    <s v="Avustus sähköautojen latausinfran rakentamiseen"/>
    <s v="Avustuksen hakeminen sähköauton latausinfran rakentamiseen."/>
    <s v="Avustus sähköautojen latausinfran rakentamiseen"/>
    <x v="5"/>
    <x v="5"/>
    <m/>
    <s v="Vain elinkeinotoimintaa harjoittaville"/>
    <m/>
    <m/>
    <x v="1"/>
    <x v="1"/>
    <s v=""/>
  </r>
  <r>
    <s v="Energia-avustukset"/>
    <s v="Avustuksen hakeminen asuinrakennusten energiatehokkuutta parantaviin korjaushankkeisiin"/>
    <s v="Energia-avustukset"/>
    <x v="5"/>
    <x v="5"/>
    <m/>
    <s v="Myös luonnollisille henkilöille"/>
    <m/>
    <m/>
    <x v="1"/>
    <x v="1"/>
    <s v=""/>
  </r>
  <r>
    <s v="Energiatodistusrekisteri"/>
    <s v="Rekisteri energiatodistuksista ja niiden laatijoista"/>
    <s v="Energiatodistusrekisteri"/>
    <x v="2"/>
    <x v="5"/>
    <m/>
    <s v="Myös luonnollisille henkilöille"/>
    <m/>
    <m/>
    <x v="1"/>
    <x v="1"/>
    <s v=""/>
  </r>
  <r>
    <s v="Erityísryhmien investointiavustus"/>
    <s v="Avustuksen hakupalvelu"/>
    <s v="Erityísryhmien investointiavustus"/>
    <x v="5"/>
    <x v="0"/>
    <s v="Q4/2022"/>
    <s v="Vain elinkeinotoimintaa harjoittaville"/>
    <m/>
    <m/>
    <x v="1"/>
    <x v="1"/>
    <s v=""/>
  </r>
  <r>
    <s v="Hissiavustus"/>
    <s v="Avustuksen hakeminen hissin rakentamiseen"/>
    <s v="Hissiavustus"/>
    <x v="5"/>
    <x v="5"/>
    <m/>
    <s v="Vain elinkeinotoimintaa harjoittaville"/>
    <m/>
    <m/>
    <x v="1"/>
    <x v="1"/>
    <s v=""/>
  </r>
  <r>
    <s v="Korkotukilainat rakentamiseen, korjaamiseen ja hankintaan"/>
    <s v="Korkotukilainan hakeminen vuokra-, asumisoikeus- ja osaomistustalohankkeisiin."/>
    <s v="Korkotukilainat rakentamiseen, korjaamiseen ja hankintaan"/>
    <x v="5"/>
    <x v="0"/>
    <s v="Q4/2022"/>
    <s v="Vain elinkeinotoimintaa harjoittaville"/>
    <m/>
    <m/>
    <x v="1"/>
    <x v="1"/>
    <s v=""/>
  </r>
  <r>
    <s v="Kunnallistekniikan rakentamisavustus"/>
    <s v="Avustuksen hakupalvelu "/>
    <s v="Kunnallistekniikan rakentamisavustus"/>
    <x v="5"/>
    <x v="5"/>
    <m/>
    <s v="Vain elinkeinotoimintaa harjoittaville"/>
    <m/>
    <m/>
    <x v="1"/>
    <x v="1"/>
    <s v=""/>
  </r>
  <r>
    <s v="Kuntotutkimus"/>
    <m/>
    <s v="Kuntotutkimus"/>
    <x v="5"/>
    <x v="5"/>
    <m/>
    <s v="Myös luonnollisille henkilöille"/>
    <m/>
    <m/>
    <x v="1"/>
    <x v="1"/>
    <s v=""/>
  </r>
  <r>
    <s v="Käynnistysavustus"/>
    <s v="Avustuksen hakupalvelu"/>
    <s v="Käynnistysavustus"/>
    <x v="5"/>
    <x v="0"/>
    <s v="Q4/2022"/>
    <s v="Vain elinkeinotoimintaa harjoittaville"/>
    <m/>
    <m/>
    <x v="1"/>
    <x v="1"/>
    <s v=""/>
  </r>
  <r>
    <s v="Käyttötarkoituksen muutosavustus"/>
    <s v="Avustuksen hakupalvelu"/>
    <s v="Käyttötarkoituksen muutosavustus"/>
    <x v="5"/>
    <x v="0"/>
    <s v="Myöhemmin"/>
    <s v="Vain elinkeinotoimintaa harjoittaville"/>
    <s v="Pieni määräaikainen avustus, ei digitoteutusta ainakaan vielä"/>
    <m/>
    <x v="1"/>
    <x v="1"/>
    <s v=""/>
  </r>
  <r>
    <s v="Lähiöavustus"/>
    <s v="Avustuksen hakupalvelu"/>
    <s v="Lähiöavustus"/>
    <x v="5"/>
    <x v="5"/>
    <m/>
    <s v="Vain elinkeinotoimintaa harjoittaville"/>
    <m/>
    <m/>
    <x v="1"/>
    <x v="1"/>
    <s v=""/>
  </r>
  <r>
    <s v="Ohjauspalvelut ja valvonta -palvelualue"/>
    <s v="Verkkoasiointi ohjauksen ja valvonnan asiointiin (mm. yhteydenpito ja ilmoitukset)"/>
    <s v="Ohjauspalvelut ja valvonta -palvelualue"/>
    <x v="2"/>
    <x v="5"/>
    <m/>
    <s v="Vain elinkeinotoimintaa harjoittaville"/>
    <m/>
    <m/>
    <x v="1"/>
    <x v="1"/>
    <s v=""/>
  </r>
  <r>
    <s v="Purkuavustus"/>
    <s v="Avustuksen hakeminen ARA-talon purkamiskustannuksiin"/>
    <s v="Purkuavustus"/>
    <x v="5"/>
    <x v="0"/>
    <s v="Q4/2022"/>
    <s v="Vain elinkeinotoimintaa harjoittaville"/>
    <s v="Odottaa vuoroaan toteutettavien priorisointilistalla ko. tietojärjestelmän osalta (useita avustuksia samassa järjestelmässä)."/>
    <m/>
    <x v="1"/>
    <x v="1"/>
    <s v=""/>
  </r>
  <r>
    <s v="RAVA-hakemukset"/>
    <s v="Rajoituksia ja luovutuksia koskevat hakemukset"/>
    <s v="RAVA-hakemukset"/>
    <x v="2"/>
    <x v="0"/>
    <s v="Q4/2022"/>
    <s v="Vain elinkeinotoimintaa harjoittaville"/>
    <s v="Odottaa vuoroaan toteutettavien priorisointilistalla ko. tietojärjestelmän osalta (useita avustuksia samassa järjestelmässä)."/>
    <m/>
    <x v="1"/>
    <x v="1"/>
    <s v=""/>
  </r>
  <r>
    <s v="Dealflow"/>
    <s v="Verkossa toimiva, maksuton Match-making&quot; palvelu suomalaisille start-up yrityksille (rahoituksen hakemiseen) ja ulkomaalaisten pääomasijoittajien [VC, CVC] (sijoituskohteiden etsintään). Palvelun yhdistämisalgoritmissä hyödynnetään tekoälyä.&quot;"/>
    <s v="Dealflow"/>
    <x v="3"/>
    <x v="0"/>
    <s v="Myöhemmin"/>
    <s v="Vain elinkeinotoimintaa harjoittaville"/>
    <s v="Edellyttää, että ulkomaalaisten henkilöiden (myös EU:n ulkopuolisille) vahvalle tunnistamiselle on olemassa kansallinen ratkaisu. Saavutettavuus analyysi menossa 05-06/2020."/>
    <m/>
    <x v="1"/>
    <x v="2"/>
    <s v=""/>
  </r>
  <r>
    <s v="Expert search"/>
    <s v="Haku ja toimeksiantopalvelu, jossa yritys voi etsiä palveluntarjoajia innovaatioseteli, kansainvälistymis- ja tuotekehityshankkeisiin."/>
    <s v="Expert search"/>
    <x v="4"/>
    <x v="0"/>
    <s v="Q4/2022"/>
    <s v="Vain elinkeinotoimintaa harjoittaville"/>
    <s v="Edellyttää, että ulkomaalaisten henkilöiden (myös EU:n ulkopuolisille) vahvalle tunnistamiselle on olemassa kansallinen ratkaisu. Saavutettavuus analyysi menossa 05-06/2020."/>
    <m/>
    <x v="1"/>
    <x v="2"/>
    <s v=""/>
  </r>
  <r>
    <s v="Finnish supplier list"/>
    <s v="Suomalaisen tarjooman hakupalvelu, joka sisältää 1500 vientiyrityksen yritys, tuote ja palvelutiedot. Yritykset vastaavat itse oman vientiprofiilin&quot; ylläpidosta.&quot;"/>
    <s v="Finnish supplier list"/>
    <x v="4"/>
    <x v="0"/>
    <s v="Q4/2022"/>
    <s v="Vain elinkeinotoimintaa harjoittaville"/>
    <s v="Master tiedon hallinta, julkiset hankinnat"/>
    <m/>
    <x v="1"/>
    <x v="2"/>
    <s v=""/>
  </r>
  <r>
    <s v="Jobs in Finland"/>
    <s v="Jobs in Finland is part of Talent Boost, an initiative that aims to promote employment-based immigration to tackle the labor shortage in Finland. This service aims to aggregate job openings that don’t require Finnish skills, serving employers in Finland and job seekers in Finland and abroad."/>
    <s v="Jobs in Finland"/>
    <x v="4"/>
    <x v="0"/>
    <s v="Q4/2022"/>
    <s v="Myös luonnollisille henkilöille"/>
    <s v="https://kokeile.tyomarkkinatori.fi/en/Etusivu on tarkoitus korvata tämän palvelu."/>
    <m/>
    <x v="1"/>
    <x v="2"/>
    <s v=""/>
  </r>
  <r>
    <s v="Laivauskäsikirja (Shipping handbook)"/>
    <s v="Vientiä harjoittavan tai suunnittelevan yrityksen ajantasainen tietopalvelu, joka kattaa 190 maan tiedot tuontirajoituksista, vaadittavista asiakirjoista ja muista vientiin liittyvistä muodollisuuksista. Tiedonkeruussa hyödynnetään ohjelmistorobotiikkaa."/>
    <s v="Laivauskäsikirja (Shipping handbook)"/>
    <x v="4"/>
    <x v="4"/>
    <s v="Myöhemmin"/>
    <s v="Vain elinkeinotoimintaa harjoittaville"/>
    <s v="Master tiedon hallinta, julkiset hankinnat"/>
    <m/>
    <x v="1"/>
    <x v="2"/>
    <s v=""/>
  </r>
  <r>
    <s v="Marketopportunities"/>
    <s v="Maailman markkinamahdollisuuksien hakupalvelu yrityksille ja organisaatioille. Palvelu sisältää Team Finland globaalin verkoston tuottamia, konkreettisiä myynti mahdollisuuksia (sales opportunities), maaraportteja, sekä future watch -katsauksia."/>
    <s v="Marketopportunities"/>
    <x v="4"/>
    <x v="0"/>
    <s v="Myöhemmin"/>
    <s v="Vain elinkeinotoimintaa harjoittaville"/>
    <s v="Master tiedon hallinta, julkiset hankinnat"/>
    <m/>
    <x v="1"/>
    <x v="2"/>
    <s v=""/>
  </r>
  <r>
    <s v="Rahoituksen asiointipalvelu"/>
    <s v="Business Finlandin asiointipalvelussa voit lähettää rahoitushakemuksen sekä hoitaa rahoitettavan projektin raportoinnin ja tilityksen. Myös projektikohtaiset asiakirjat, rahoitusehdot ja päätökset löytyvät asiointipalvelusta. Asiointipalveluun kirjaudutaan Suomi.fi-tunnistamisen kautta Business Finlandin verkkosivulla (www.businessfinland.fi/suomalaisille-asiakkaille/asiointipalvelu/)"/>
    <s v="Rahoituksen asiointipalvelu"/>
    <x v="5"/>
    <x v="5"/>
    <m/>
    <s v="Vain elinkeinotoimintaa harjoittaville"/>
    <m/>
    <m/>
    <x v="1"/>
    <x v="2"/>
    <s v=""/>
  </r>
  <r>
    <s v="Sustainable Travel Finland"/>
    <s v="Matkailuyrityksille ja -alueille tarkoitetun Sustainable Travel Finland -ohjelman verkkoalusta, jonka avulla  suoritetaan Sustainable Travel Finland –merkki."/>
    <s v="Sustainable Travel Finland"/>
    <x v="3"/>
    <x v="0"/>
    <s v="Q4/2022"/>
    <s v="Vain elinkeinotoimintaa harjoittaville"/>
    <s v="Master tiedon hallinta, julkiset hankinnat"/>
    <m/>
    <x v="1"/>
    <x v="2"/>
    <s v=""/>
  </r>
  <r>
    <s v="Visit Travel Data Hub"/>
    <s v="A database where Finnish travel companies can register and insert data of their company and travel services and products"/>
    <s v="Visit Travel Data Hub"/>
    <x v="4"/>
    <x v="0"/>
    <s v="Q4/2022"/>
    <s v="Vain elinkeinotoimintaa harjoittaville"/>
    <s v="Master tiedon hallinta, julkiset hankinnat"/>
    <m/>
    <x v="1"/>
    <x v="2"/>
    <s v=""/>
  </r>
  <r>
    <s v="DVV:n eräistä henkilörekistereistä annettavat tietojen luovutukset"/>
    <s v="Lahjoitusasioiden rekisterin, avioehtoasioiden rekisterin, vihkimisoikeusrekisterin sekä avoliittoasioiden rekisterin tietopalvelut"/>
    <s v="DVV:n eräistä henkilörekistereistä annettavat tietojen luovutukset"/>
    <x v="4"/>
    <x v="4"/>
    <s v="Myöhemmin"/>
    <s v="Vain elinkeinotoimintaa harjoittaville"/>
    <s v="Tietopalvelu on digitalisoitu. Vain muutamia lupa-hakemuksia vuodessa, joille prosessi sähköpostitse."/>
    <m/>
    <x v="1"/>
    <x v="3"/>
    <s v=""/>
  </r>
  <r>
    <s v="Holhousasioiden rekisteri"/>
    <s v="Holhousasioiden rekisterin tietopalvelu"/>
    <s v="Holhousasioiden rekisteri"/>
    <x v="4"/>
    <x v="4"/>
    <s v="Myöhemmin"/>
    <s v="Vain elinkeinotoimintaa harjoittaville"/>
    <s v="Tietopalvelu digitalisoitu. Vain muutamia lupa-hakemuksia vuodessa, joille prosessi sähköpostitse."/>
    <m/>
    <x v="1"/>
    <x v="3"/>
    <s v=""/>
  </r>
  <r>
    <s v="Julkisen notaarin palvelut"/>
    <s v="Asiakirjojen ja allekirjoitusten oikeaksi todistaminen, toimivallan vahvistaminen, apostille -todistukset"/>
    <s v="Julkisen notaarin palvelut"/>
    <x v="2"/>
    <x v="1"/>
    <s v="Myöhemmin"/>
    <s v="Myös luonnollisille henkilöille"/>
    <s v="Palvelua ei voi kaikilta osin sähköistää. Palvelussa käsitellään alkuperäisiä muista viranomaislähteistä peräisin olevia asiakirjoja."/>
    <m/>
    <x v="1"/>
    <x v="3"/>
    <s v=""/>
  </r>
  <r>
    <s v="Valtuudet-palvelu"/>
    <s v="Palvelun avulla voidaan tarkistaa, onko henkilöllä tai yrityksellä valtuus, valtakirja ja oikeus asioida sähköisesti toisen henkilön tai edustamansa yrityksen puolesta."/>
    <s v="Valtuudet-palvelu"/>
    <x v="4"/>
    <x v="5"/>
    <m/>
    <s v="Myös luonnollisille henkilöille"/>
    <m/>
    <m/>
    <x v="1"/>
    <x v="3"/>
    <s v=""/>
  </r>
  <r>
    <s v="Varmenteet (toimikortit ja varmenteet)"/>
    <s v="Varmennepalvelut kansalaisille, organisaatioille sekä sosiaali- ja terveydenhuoltosektorille"/>
    <s v="Varmenteet (toimikortit ja varmenteet)"/>
    <x v="1"/>
    <x v="4"/>
    <s v="Myöhemmin"/>
    <s v="Vain elinkeinotoimintaa harjoittaville"/>
    <s v="Palvelu digitalisoitu lukuun ottamatta pienasiakasprosessia, jonka digitalisointi  ylittää merkittävästi kustannuksista saatavat hyödyt."/>
    <m/>
    <x v="1"/>
    <x v="3"/>
    <s v=""/>
  </r>
  <r>
    <s v="Viestit-palvelu"/>
    <s v="Julkishallinnon yhteinen järjestelmäratkaisu viestien välittämiseen. Organisaatiot voivat liittää palvelun omiin asiointipalveluihinsa välittääkseen organisaationsa viestejä sähköisesti omille asiakkailleen"/>
    <s v="Viestit-palvelu"/>
    <x v="2"/>
    <x v="5"/>
    <m/>
    <s v="Myös luonnollisille henkilöille"/>
    <m/>
    <m/>
    <x v="1"/>
    <x v="3"/>
    <s v=""/>
  </r>
  <r>
    <s v="VTJ Tietopalvelut (rekisteri-, poiminta- ja kyselypalvelut)"/>
    <s v="Väestötietojärjestelmän tietopalvelut"/>
    <s v="VTJ Tietopalvelut (rekisteri-, poiminta- ja kyselypalvelut)"/>
    <x v="4"/>
    <x v="5"/>
    <m/>
    <s v="Myös luonnollisille henkilöille"/>
    <m/>
    <m/>
    <x v="1"/>
    <x v="3"/>
    <s v=""/>
  </r>
  <r>
    <s v="Toimitilojen vuokraus"/>
    <s v="Toimitilojen vuokraus sähköpostila"/>
    <s v="Tilavuokraus"/>
    <x v="1"/>
    <x v="0"/>
    <m/>
    <m/>
    <m/>
    <m/>
    <x v="0"/>
    <x v="4"/>
    <s v="10 001 - 20 000"/>
  </r>
  <r>
    <s v="Tonttien varaus"/>
    <s v="Yritystontin varaus sähköpostilla"/>
    <s v="Yritystonttien myynti ja vuokraus"/>
    <x v="1"/>
    <x v="0"/>
    <m/>
    <m/>
    <m/>
    <m/>
    <x v="0"/>
    <x v="4"/>
    <s v="10 001 - 20 000"/>
  </r>
  <r>
    <s v="Asuntojen vuokraus"/>
    <s v="Asuntojen vuokraus sähköpostilla"/>
    <s v="Asuntohakemukset"/>
    <x v="2"/>
    <x v="0"/>
    <m/>
    <m/>
    <m/>
    <m/>
    <x v="0"/>
    <x v="4"/>
    <s v="10 001 - 20 000"/>
  </r>
  <r>
    <s v="Tapahtumiin ilmoittautuminen"/>
    <s v="Tapahtumiin ilmoittautuminen sähköpostilla"/>
    <s v="Tapahtumien 3D huoneet/eteiset"/>
    <x v="2"/>
    <x v="0"/>
    <m/>
    <m/>
    <m/>
    <m/>
    <x v="0"/>
    <x v="4"/>
    <s v="10 001 - 20 000"/>
  </r>
  <r>
    <s v="Neuvottelut"/>
    <s v="Neuvottelut toimistolla, asiakkaan luonna tai teams-kokouksina"/>
    <s v="Yritysten neuvontapalvelu"/>
    <x v="3"/>
    <x v="0"/>
    <m/>
    <m/>
    <m/>
    <m/>
    <x v="0"/>
    <x v="4"/>
    <s v="10 001 - 20 000"/>
  </r>
  <r>
    <s v="Tontin myynti"/>
    <s v="Yritystontin myynti tunnistautumisella"/>
    <s v="Yritystonttien myynti ja vuokraus"/>
    <x v="3"/>
    <x v="5"/>
    <m/>
    <m/>
    <m/>
    <m/>
    <x v="0"/>
    <x v="4"/>
    <s v="10 001 - 20 000"/>
  </r>
  <r>
    <s v="Yritysneuvonta"/>
    <s v="Yritysneuvontaa puhelimella, toimistolla, asiakkaan luonna, sähköpostilla"/>
    <s v="Yritys- ja palveluhakemisto"/>
    <x v="4"/>
    <x v="0"/>
    <m/>
    <m/>
    <m/>
    <m/>
    <x v="0"/>
    <x v="4"/>
    <s v="10 001 - 20 000"/>
  </r>
  <r>
    <s v="Yritystuet"/>
    <s v="Yritystuet, esim. koronatuet tunnistautumisella."/>
    <s v="Liiketoiminnan kehittämistuki"/>
    <x v="5"/>
    <x v="5"/>
    <m/>
    <m/>
    <m/>
    <m/>
    <x v="0"/>
    <x v="4"/>
    <s v="10 001 - 20 000"/>
  </r>
  <r>
    <s v="Finnveran rahoituspalvelu: Finnveran rahoituspalvelut ovat suomalaisten asiakkaiden digitaalisesti haettavissa"/>
    <s v="Finnvera parantaa ja monipuolistaa yritysten rahoitusmahdollisuuksia lainoin, takauksin ja vienninrahoituspalveluin"/>
    <s v="Finnveran rahoituspalvelu: Finnveran rahoituspalvelut ovat suomalaisten asiakkaiden digitaalisesti haettavissa"/>
    <x v="5"/>
    <x v="5"/>
    <m/>
    <s v="Myös luonnollisille henkilöille"/>
    <m/>
    <m/>
    <x v="1"/>
    <x v="2"/>
    <s v=""/>
  </r>
  <r>
    <s v="Yritysneuvonta"/>
    <s v="yrityksen perustamiseen tai kehittämiseen liittyvä neuvonta ja tukitoimet. Kysymyksiin voi saada vastauksen digitaalisesti."/>
    <s v="Yritysten neuvontapalvelut"/>
    <x v="3"/>
    <x v="6"/>
    <s v="Q2/2021"/>
    <s v="Vain elinkeinotoimintaa harjoittaville"/>
    <m/>
    <m/>
    <x v="0"/>
    <x v="0"/>
    <s v="6 001 - 10000"/>
  </r>
  <r>
    <s v="Kiinteistön alueelle hylätty ajoneuvo"/>
    <s v="Isännöitsijän pyynnöstä kaupunki huolehtii myös yksityisen kiinteistön alueelle hylätyn ajoneuvon siirrosta."/>
    <s v="Ajoneuvon siirtopyyntö"/>
    <x v="0"/>
    <x v="0"/>
    <m/>
    <m/>
    <m/>
    <s v="Laki ajoneuvojen siirtämisestä (1508/2019)"/>
    <x v="0"/>
    <x v="5"/>
    <s v="yli 100 000"/>
  </r>
  <r>
    <s v="Auto pois auran tai pesuauton tieltä"/>
    <s v="Tilaa tekstiviestillä tieto seuraavan päivän katupuhdistuskohteista ja siirrä autosi pois auran tieltä."/>
    <s v="Ajoneuvon siirtopyyntö"/>
    <x v="0"/>
    <x v="3"/>
    <m/>
    <s v="Myös luonnollisille henkilöille"/>
    <m/>
    <s v="Laki ajoneuvojen siirtämisestä (1508/2019)"/>
    <x v="0"/>
    <x v="5"/>
    <s v="yli 100 000"/>
  </r>
  <r>
    <s v="Ilmoitus alkutuotantopaikasta tai alkutuotantotuotteiden kuljetuksesta"/>
    <s v="Ilmoitus alkutuotantopaikasta tai ilmoitus alkutuotantotuotteiden kuljetuksesta."/>
    <s v="Alkutuotantopaikkailmoitus"/>
    <x v="0"/>
    <x v="0"/>
    <m/>
    <m/>
    <s v="Pieni volyymi"/>
    <s v="Elintarvikelaki (23/2006)"/>
    <x v="0"/>
    <x v="5"/>
    <s v="yli 100 000"/>
  </r>
  <r>
    <s v="Ilmoitus eläintenpidon pitopaikasta"/>
    <s v="Eläintenpidon pitopaikan ilmoitusvelvollisuus koskee nautojen, lampaiden, vuohien, sikojen (mukaan lukien mikro- ja minisiat), hevosten, siipikarjan ja mehiläisten pitopaikkoja. Ohjeet ja lomakkeet eläinten pitopaikasta löytyvät Ruokaviraston verkkosivuilta."/>
    <s v="Alkutuotantopaikkailmoitus"/>
    <x v="0"/>
    <x v="3"/>
    <m/>
    <s v="Vain elinkeinotoimintaa harjoittaville"/>
    <m/>
    <s v="Elintarvikelaki (23/2006)"/>
    <x v="0"/>
    <x v="5"/>
    <s v="yli 100 000"/>
  </r>
  <r>
    <s v="Ilmoitus elintarvikehuoneistosta: Elintarvikehuoneiston perustaminen (esim. ravintola, kahvila, myymälä, kioski, ulkomyynti)"/>
    <s v="Toiminnan aloittamisesta, toiminnan olennaisesta muuttamisesta tai toimijan (toiminnanharjoittajan) vaihtumisesta tulee tehdä ilmoitus."/>
    <s v="Elintarvikehuoneistoilmoitus"/>
    <x v="0"/>
    <x v="2"/>
    <m/>
    <m/>
    <m/>
    <s v="Elintarvikelaki (23/2006)"/>
    <x v="0"/>
    <x v="5"/>
    <s v="yli 100 000"/>
  </r>
  <r>
    <s v="Kontaktimateriaalitoimijoille tarkoitettu ilmoituslomake"/>
    <s v="Elintarvikkeiden kanssa kosketuksiin joutuvat astiat ja muut tarvikkeet ovat kontaktimateriaaleja."/>
    <s v="Elintarvikekontaktimateriaalialan toimintailmoitus"/>
    <x v="0"/>
    <x v="0"/>
    <m/>
    <m/>
    <m/>
    <s v="Elintarvikelaki (23/2006)"/>
    <x v="0"/>
    <x v="5"/>
    <s v="yli 100 000"/>
  </r>
  <r>
    <s v="Elintarvikekuljetus"/>
    <s v="Elintarvikelain (297/2021) 10 §:n mukaan elintarvikealan toimijan on tehtävä ilmoitus elintarviketoiminnasta toiminnan rekisteröintiä varten elintarvikevalvontaviranomaiselle viimeistään neljä viikkoa ennen toiminnan aloittamista tai olennaista muuttamista."/>
    <s v="Elintarvikekuljetus"/>
    <x v="0"/>
    <x v="3"/>
    <m/>
    <m/>
    <m/>
    <s v="Elintarvikelaki (23/2006)"/>
    <x v="0"/>
    <x v="5"/>
    <s v="yli 100 000"/>
  </r>
  <r>
    <s v="Sivutuotelaitoksen rekisteröinti"/>
    <s v="Kaikkien sivutuotealan laitosten on oltava hyväksyttyjä tai rekisteröityjä ennen toiminnan aloittamista. Sivutuotealan laitokset, joissa käsitellään tiettyjä vähäriskisiä sivutuotteita tai johdettuja tuotteita, eivät tarvitse toimiakseen viranomaisen hyväksyntää vaan rekisteröinti sivutuoteasetuksen mukaiseksi toimijaksi riittää. Nämä laitokset ovat pääasiassa teknisiä tuotteita valmistavia laitoksia. Lomake rekisteröintiä varten löytyy Ruokaviraston verkkosivuilta (lomake K). Täytetty lomake toimitetaan Helsingin ympäristöpalveluiden eläinlääkäreille."/>
    <s v="Elintarvikelaitoksen sivutuotelaitoksen rekisteröinti"/>
    <x v="0"/>
    <x v="0"/>
    <m/>
    <m/>
    <s v="Pieni volyymi"/>
    <s v="Elintarvikelaki (23/2006)"/>
    <x v="0"/>
    <x v="5"/>
    <s v="yli 100 000"/>
  </r>
  <r>
    <s v="Haaskaruokintapaikan rekisteröinti"/>
    <s v="Eläinperäisten sivutuotteiden käytöstä luonnonvaraisten eläinten ruokinnassa on tehtävä ilmoitus haaskapaikkarekisteriin ennen haaskatoiminnan aloittamista. Lisätietoa ja rekisteröintilomake löytyvät Ruokaviraston verkkosivuilta. Ilmoituksen voi tehdä myös Ruokaviraston verkkopalvelussa. Täytetty lomake lähetetään Helsingin ympäristöpalveluiden eläinlääkärille."/>
    <s v="Haaskaruokintapaikan rekisteröinti"/>
    <x v="0"/>
    <x v="0"/>
    <m/>
    <m/>
    <s v="Pieni volyymi"/>
    <s v="Laki eläimistä saatavista sivutuotteista (517/2015)"/>
    <x v="0"/>
    <x v="5"/>
    <s v="yli 100 000"/>
  </r>
  <r>
    <s v="Ilmoitus haaskalle viedyn sivutuotteen määrästä"/>
    <m/>
    <s v="Ilmoitus haaskalle viedyn sivutuotteen määrästä"/>
    <x v="0"/>
    <x v="0"/>
    <m/>
    <m/>
    <s v="Pieni volyymi"/>
    <s v="Elintarvikelaki (23/2006)"/>
    <x v="0"/>
    <x v="5"/>
    <s v="yli 100 000"/>
  </r>
  <r>
    <s v="Ympäristönsuojelulain 120 §:n mukainen ilmoitus poikkeuksellisesta tilanteesta tai"/>
    <s v="Poikkeuksellista tilannetta koskeva ilmoitus on tehtävä viipymättä ilmoitus ympäristönsuojeluviranomaiselle, jos siitä voi aiheutua ympäristön pilaantumisen vaaraa tai jätteen määrän tai ominaisuuksien vuoksi tavanomaisesta poikkeavia toimia jätehuollossa. Velvoite koskee kaikkia toimijoita."/>
    <s v="Ilmoitus poikkeuksellisesta tilanteesta"/>
    <x v="0"/>
    <x v="6"/>
    <m/>
    <s v="Myös luonnollisille henkilöille"/>
    <m/>
    <s v="Ympäristönsuojelulaki (527/2014)"/>
    <x v="0"/>
    <x v="5"/>
    <s v="yli 100 000"/>
  </r>
  <r>
    <s v="Ympäristönsuojelulain 123 §:n mukainen ilmoitus poikkeuksellisesta tilanteesta luvanvaraisessa, ilmoituksenvaraisessa tai rekisteröitävässä toiminnassa"/>
    <s v="Poikkeuksellista tilannetta koskeva ilmoitus on tehtävä viipymättä ilmoitus ympäristönsuojeluviranomaiselle, jos siitä voi aiheutua ympäristön pilaantumisen vaaraa tai jätteen määrän tai ominaisuuksien vuoksi tavanomaisesta poikkeavia toimia jätehuollossa. Velvoite koskee luvanvaraista, ilmotuksenvaraista ja rekisteröitävää toimintaa."/>
    <s v="Ilmoitus poikkeuksellisesta tilanteesta"/>
    <x v="0"/>
    <x v="3"/>
    <m/>
    <m/>
    <m/>
    <s v="Ympäristönsuojelulaki (527/2014)"/>
    <x v="0"/>
    <x v="5"/>
    <s v="yli 100 000"/>
  </r>
  <r>
    <s v="Kasvatus ja koulutus, ilmoitus yksityisten varhaiskasvatuspalvelujen tuottamisesta"/>
    <s v="Yksityisen palveluntuottajan on varhaiskasvatuslain mukaan ilmoitettava palvelustaan kunnalle ennen toiminnan aloittamista. Ilmoitus tehdään lomakkeella Ilmoitus yksityisten varhaiskasvatuspalvelun tuottamisesta. Lomakkeeseen lisätään toimipaikkaa, palveluntuottajaa ja vastuuhenkilöä koskevat liitteet."/>
    <s v="Ilmoitus yksityisten varhaiskasvatuspalvelujen tuottamisesta"/>
    <x v="0"/>
    <x v="3"/>
    <m/>
    <s v="Vain elinkeinotoimintaa harjoittaville"/>
    <m/>
    <m/>
    <x v="0"/>
    <x v="5"/>
    <s v="yli 100 000"/>
  </r>
  <r>
    <s v="Huvivene- ja kalastussataman jätehuoltosuunnitelman hyväksyminen"/>
    <s v="Merenkulun ympäristönsuojelulain mukaan  huvivenesataman ja sellaisen kalastussataman, johon vuosittain purettu saalismäärä on alle 20 000 kilogrammaa on esitettävä jätehuoltosuunnitelma kunnan ympäristönsuojeluviranomaiselle arvioitavaksi ja hyväksyttäväksi."/>
    <s v="Jätehuolto"/>
    <x v="0"/>
    <x v="6"/>
    <m/>
    <m/>
    <m/>
    <s v="Merenkulun ympäristönsuojelulaki (1672/2009)"/>
    <x v="0"/>
    <x v="5"/>
    <s v="yli 100 000"/>
  </r>
  <r>
    <s v="Ilmoitus keräystoiminnasta jätehuoltorekisteriin"/>
    <s v="Jätteen ammattimaista keräystä varten tarvitaan ilmoitus jätehuoltorekisteriin."/>
    <s v="Jätteen ammattimaisen keräyksen ilmoitus"/>
    <x v="0"/>
    <x v="0"/>
    <m/>
    <m/>
    <s v="Pieni volyymi"/>
    <s v="Jätelaki (646/2011)"/>
    <x v="0"/>
    <x v="5"/>
    <s v="yli 100 000"/>
  </r>
  <r>
    <s v="Ilmoitus pienimuotoisesta jätteiden sijoittamisesta maaperään"/>
    <s v="Ilmoitus tehdään pienimuotoisesta jätteen hyödyntämisestä luvantarpeen harkintaa ja valvonnan toteuttamista varten."/>
    <s v="Jätteen sijoittaminen maaperään"/>
    <x v="0"/>
    <x v="0"/>
    <m/>
    <m/>
    <s v="Pieni volyymi"/>
    <s v="Ympäristönsuojelulaki (527/2014)"/>
    <x v="0"/>
    <x v="5"/>
    <s v="yli 100 000"/>
  </r>
  <r>
    <s v="Haittojen hallintasuunnitelman lomake (Katutyöt)"/>
    <m/>
    <s v="Katutyölupa"/>
    <x v="0"/>
    <x v="0"/>
    <m/>
    <m/>
    <m/>
    <m/>
    <x v="0"/>
    <x v="5"/>
    <s v="yli 100 000"/>
  </r>
  <r>
    <s v="Ilmoitus koeluonteisesta toiminnasta"/>
    <s v="Ilmoitus tehdään koeluonteisesta lyhytaikaisesta muuten ympäristöluvanvaraisesta toiminnasta, kun tarkoituksena on kokeilla esimerkiksi uutta tekniikkaa tai raaka-ainetta halutaan selvittää toiminnan ympäristövaikutuksia, käyttökelpoisuutta tai muuta vastaavaa seikkaa."/>
    <s v="Koeluonteisen toiminnan ilmoitus"/>
    <x v="0"/>
    <x v="6"/>
    <m/>
    <m/>
    <s v="Pieni volyymi"/>
    <s v="Ympäristönsuojelulaki (527/2014)"/>
    <x v="0"/>
    <x v="5"/>
    <s v="yli 100 000"/>
  </r>
  <r>
    <s v="Meluilmoitus Ympäristönsuojelulain 118 §:n mukainen ilmoitus melua ja tärinää aiheuttava tilapäinen toiminta"/>
    <s v="Erityisen häiritsevää melua tai tärinää aiheuttavasta tilapäisestä toiminnasta on tehtävä ilmoitus kaupungin ympäristöpalvelujen ympäristönsuojeluyksikköön."/>
    <s v="Meluilmoitus"/>
    <x v="0"/>
    <x v="5"/>
    <m/>
    <m/>
    <m/>
    <s v="Ympäristönsuojelulaki (527/2014)"/>
    <x v="0"/>
    <x v="5"/>
    <s v="yli 100 000"/>
  </r>
  <r>
    <s v="Selvitys kiinteistön jätevesijärjestelmästä"/>
    <s v="Jätevesien kiinteistökohtaisen käsittelyjärjestelmän on täytettävä ympäristönsuojelulaissa annetut puhdistustehovaatimukset."/>
    <s v="Rakennuslupa"/>
    <x v="0"/>
    <x v="0"/>
    <m/>
    <m/>
    <s v="Pieni volyymi"/>
    <s v="Maankäyttö- ja rakennuslaki (132/1999)"/>
    <x v="0"/>
    <x v="5"/>
    <s v="yli 100 000"/>
  </r>
  <r>
    <s v="Selvitys rakennus- ja purkujätteen käsittelystä "/>
    <m/>
    <s v="Rakennuslupa"/>
    <x v="0"/>
    <x v="0"/>
    <m/>
    <m/>
    <m/>
    <s v="Maankäyttö- ja rakennuslaki (132/1999)"/>
    <x v="0"/>
    <x v="5"/>
    <s v="yli 100 000"/>
  </r>
  <r>
    <s v="Tonttikorkeusilmoitus"/>
    <s v="Tonttikorkeusilmoitus on osa rakennuslupaan tarvittavaa kartta-aineistoa. Ilmoituksessa annetaan pihamaan korkeusasemat suhteessa katukorkeuksiin ja naapurikiinteistöihin."/>
    <s v="Rakennuslupa"/>
    <x v="0"/>
    <x v="0"/>
    <m/>
    <m/>
    <m/>
    <s v="Maankäyttö- ja rakennuslaki (132/1999)"/>
    <x v="0"/>
    <x v="5"/>
    <s v="yli 100 000"/>
  </r>
  <r>
    <s v="Aloituskokous ja aloittamisilmoitus"/>
    <s v="Rakennushankkeeseen ryhtyvän tulee sopia kaupungin rakennusvalvonnan kanssa aloituskokouksen ajankohdasta, jos rakennusluvassa on edellytetty kokouksen pitämistä. Kokous pitää kutsua koolle ennen rakennustyön aloittamista. Kaikesta muusta luvanvaraisesta rakennustyöstä tai toimenpiteestä on ennen sen aloittamista tehtävä aloittamisilmoitus Helsingin rakennusvalvontaan, jos aloituskokousta ei tule kutsua koolle."/>
    <s v="Rakennuslupa"/>
    <x v="0"/>
    <x v="3"/>
    <m/>
    <m/>
    <m/>
    <s v="Maankäyttö- ja rakennuslaki (132/1999)"/>
    <x v="0"/>
    <x v="5"/>
    <s v="yli 100 000"/>
  </r>
  <r>
    <s v="Rottahavainnoista ilmoittaminen"/>
    <s v="Rotan ja muiden tuhoeläinten hävittäminen kuuluu kiinteistön omistajan tai haltijan vastuulle. Ympäristöterveysyksikön tehtävä on tarvittaessa arvioida voiko rottien esiintymisestä aiheutua terveyshaittaa."/>
    <s v="Rottahavainnoista ilmoittaminen"/>
    <x v="0"/>
    <x v="6"/>
    <m/>
    <s v="Myös luonnollisille henkilöille"/>
    <m/>
    <s v="Terveydensuojelulaki (763/1994)"/>
    <x v="0"/>
    <x v="5"/>
    <s v="yli 100 000"/>
  </r>
  <r>
    <s v="Elinkeinonharjoittajan ilmoitus ruokamyrkytysepäilystä"/>
    <s v="Mikäli olet syönyt helsinkiläisessä elintarvikehuoneistossa tai ostanut elintarvikkeita Helsingistä ja epäilet sairastuneesi ruokamyrkytykseen ruokailun jälkeen voit ilmoittaa ruokamyrkytyksestäsi kaupunkiympäristön toimialan elintarviketurvallisuusyksikköön, joka vastaa ruokamyrkytysten selvitystyöstä."/>
    <s v="Ruokamyrkytysepäilyilmoitus"/>
    <x v="0"/>
    <x v="0"/>
    <m/>
    <m/>
    <m/>
    <s v="Elintarvikelaki (23/2006)"/>
    <x v="0"/>
    <x v="5"/>
    <s v="yli 100 000"/>
  </r>
  <r>
    <s v="Tapahtumailmoitus"/>
    <s v="Tarvitset luvan tapahtuman järjestämiseen kadulla, torilla tai puistossa, jos tapahtuma rajoittaa alueen yleistä käyttöä."/>
    <s v="Tapahtumailmoitus"/>
    <x v="0"/>
    <x v="5"/>
    <m/>
    <m/>
    <m/>
    <m/>
    <x v="0"/>
    <x v="5"/>
    <s v="yli 100 000"/>
  </r>
  <r>
    <s v="Terveydensuojelulain mukainen ilmoitus"/>
    <s v="Ympäristöterveydenhuoltoon kuuluvat terveydensuojelulain, elintarvikelain, tupakkalain ja eläinlääkintähuoltolain mukaiset tehtävät."/>
    <s v="Terveydensuojelulain mukainen ilmoitus"/>
    <x v="0"/>
    <x v="5"/>
    <m/>
    <m/>
    <m/>
    <s v="Terveydensuojelulaki (763/1994)"/>
    <x v="0"/>
    <x v="5"/>
    <s v="yli 100 000"/>
  </r>
  <r>
    <s v="Tiedottaminen tilapäisestä elintarvikemyynnistä"/>
    <m/>
    <s v="Tiedotus liikkuvan elintarvikehuoneiston toiminnasta"/>
    <x v="0"/>
    <x v="5"/>
    <m/>
    <m/>
    <m/>
    <s v="Elintarvikelaki (23/2006)"/>
    <x v="0"/>
    <x v="5"/>
    <s v="yli 100 000"/>
  </r>
  <r>
    <s v="Tilapäiset liikennejärjestelyt"/>
    <s v="Jos työskentely kadulla tai puistossa vaikuttaa jalankulkuun, pyöräliikenteeseen tai muuhun ajoneuvoliikenteeseen, tarvitaan suunnitelma tilapäisistä liikennejärjestelyistä. Suunnitelma tarvitaan myös silloin, kun pysäköintipaikkoja varataan muuhun käyttöön siirtokehotuskyltillä."/>
    <s v="Tilapäiset liikennejärjestelyt"/>
    <x v="0"/>
    <x v="0"/>
    <m/>
    <m/>
    <m/>
    <m/>
    <x v="0"/>
    <x v="5"/>
    <s v="yli 100 000"/>
  </r>
  <r>
    <s v="Ulkoilmatapahtuman jätehuoltosuunnitelma ja loppuraportti"/>
    <s v="Yleisötilaisuuden, johon ennakoidaan osallistuvan yhtä aikaa yli 500 henkilöä, järjestäjän on toimitettava jätehuoltosuunnitelma kaupungin ympäristöpalveluille."/>
    <s v="Ulkoilmatapahtuman jätehuoltosuunnitelma ja loppuraportti"/>
    <x v="0"/>
    <x v="0"/>
    <m/>
    <m/>
    <m/>
    <s v="Terveydensuojelulaki (763/1994)"/>
    <x v="0"/>
    <x v="5"/>
    <s v="yli 100 000"/>
  </r>
  <r>
    <s v="Ilmoitus vedenjakelualueesta"/>
    <m/>
    <s v="Vedenjakelualueesta ilmoittaminen"/>
    <x v="0"/>
    <x v="0"/>
    <m/>
    <m/>
    <s v="Pieni volyymi"/>
    <s v="Terveydensuojelulaki (763/1994)"/>
    <x v="0"/>
    <x v="5"/>
    <s v="yli 100 000"/>
  </r>
  <r>
    <s v="Ympäristöhaittaa koskeva toimenpidepyyntö"/>
    <s v="Ympäristöhaittaa koskeva toimenpidepyyntö on ilmoitus asiasta, joka aiheuttaa haittaa ympäristössä ja jota asukas pyytää kaupunkiympäristön toimialan ympäristöpalveluita selvittämään."/>
    <s v="Ympäristön äkillisestä pilaantumisesta tai vaarasta tehtävä ilmoitus"/>
    <x v="0"/>
    <x v="0"/>
    <m/>
    <m/>
    <m/>
    <s v="Ympäristönsuojelulaki (527/2014)"/>
    <x v="0"/>
    <x v="5"/>
    <s v="yli 100 000"/>
  </r>
  <r>
    <s v="Ympäristönsuojelulain 136 §:n mukainen ilmoitus pilaantuneen maaperän puhdistamisesta"/>
    <s v="Pilaantuneen maaperän puhdistamisesta ja pilaantuneen maa-aineksen käsittelystä tulee tehdä ilmoitus kaupunkiympäristön toimialan ympäristönsuojeluyksikölle."/>
    <s v="Ympäristön äkillisestä pilaantumisesta tai vaarasta tehtävä ilmoitus"/>
    <x v="0"/>
    <x v="6"/>
    <m/>
    <m/>
    <m/>
    <s v="Ympäristönsuojelulaki (527/2014)"/>
    <x v="0"/>
    <x v="5"/>
    <s v="yli 100 000"/>
  </r>
  <r>
    <s v="Ympäristönsuojelulain 136 §:n mukainen ilmoitus pilaantuneen maaperän puhdistamisesta"/>
    <s v="Pilaantuneen maaperän puhdistamisesta ja pilaantuneen maa-aineksen käsittelystä tulee tehdä ilmoitus kaupunkiympäristön toimialan ympäristönsuojeluyksikölle."/>
    <s v="Ympäristön äkillisestä pilaantumisesta tai vaarasta tehtävä ilmoitus"/>
    <x v="0"/>
    <x v="6"/>
    <m/>
    <m/>
    <m/>
    <s v="Ympäristönsuojelulaki (527/2014)"/>
    <x v="0"/>
    <x v="5"/>
    <s v="yli 100 000"/>
  </r>
  <r>
    <s v="Asemakaavan muutoksen hakeminen"/>
    <s v="Tontin omistaja tai haltija voi hakea muutosta voimassa olevaan asemakaavaan."/>
    <s v="Asemakaavan muutoksen hakeminen"/>
    <x v="1"/>
    <x v="0"/>
    <m/>
    <s v="Myös luonnollisille henkilöille"/>
    <m/>
    <s v="Maankäyttö- ja rakennuslaki (132/1999)"/>
    <x v="0"/>
    <x v="5"/>
    <s v="yli 100 000"/>
  </r>
  <r>
    <s v="Elintarvikehuoneiston hyväksyminen laitokseksi"/>
    <s v="Elintarvikelain (297/2021) 11 § mukaan elintarvikealan toimijan, joka käsittelee eläinperäisiä elintarvikkeita ennen vähittäismyyntiä (Euroopan parlamentin ja neuvoston asetus (EY) N:o 853/2004) on haettava toimivaltaiselta valvontaviranomaiselta elintarvikehuoneiston hyväksymistä ennen toiminnan aloittamista tai olennaista muuttamista."/>
    <s v="Elintarvikehuoneiston hyväksyminen laitokseksi"/>
    <x v="1"/>
    <x v="3"/>
    <m/>
    <m/>
    <m/>
    <s v="Elintarvikelaki (23/2006)"/>
    <x v="0"/>
    <x v="5"/>
    <s v="yli 100 000"/>
  </r>
  <r>
    <s v="Hakemus laitostoiminnan hyväksymiseksi"/>
    <m/>
    <s v="Elintarvikehuoneiston hyväksyminen laitokseksi"/>
    <x v="1"/>
    <x v="0"/>
    <m/>
    <m/>
    <s v="Pieni volyymi"/>
    <s v="Elintarvikelaki (23/2006)"/>
    <x v="0"/>
    <x v="5"/>
    <s v="yli 100 000"/>
  </r>
  <r>
    <s v="Eläinperäisten elintarvikkeiden sisämarkkinatuonti"/>
    <s v="Elintarvikkeiden maahantuonti muista EU-maista."/>
    <s v="Eläinperäisten elintarvikkeiden sisämarkkinatuonti"/>
    <x v="1"/>
    <x v="2"/>
    <m/>
    <m/>
    <m/>
    <s v="Elintarvikelaki (23/2006)"/>
    <x v="0"/>
    <x v="5"/>
    <s v="yli 100 000"/>
  </r>
  <r>
    <s v="Eläintarhan sivutuotelupa"/>
    <m/>
    <s v="Eläintarhan sivutuotelupa"/>
    <x v="1"/>
    <x v="0"/>
    <m/>
    <m/>
    <s v="Pieni volyymi"/>
    <s v="Laki eläimistä saatavista sivutuotteista (517/2015)"/>
    <x v="0"/>
    <x v="5"/>
    <s v="yli 100 000"/>
  </r>
  <r>
    <s v="Kasvatus ja koulutus, iltapäivätoiminnan maksuvapautuskompensaatiohakemus"/>
    <s v="Järjestöt ja muut yhteisöt voivat hakea perusopetuslain mukaisen iltapäivätoiminnan maksuvapautuskompensaatiota maksuhuojennusten takia menetetyistä asiakasmaksuista."/>
    <s v="iltapäivätoiminnan maksuvapautuskompensaatiohakemus"/>
    <x v="1"/>
    <x v="3"/>
    <m/>
    <s v="Vain elinkeinotoimintaa harjoittaville"/>
    <m/>
    <m/>
    <x v="0"/>
    <x v="5"/>
    <s v="yli 100 000"/>
  </r>
  <r>
    <s v="Aluevuokraus: Kadun, torin tai puiston käyttö työalueena"/>
    <s v="Katua, toria tai puistoa voidaan käyttää kaupungin luvalla työalueena esimerkiksi rakennustyössä, muutossa, nostotyössä, kiinteistöremontissa, lumenpudotuksessa, elokuva- ja tv-tuotannoissa tai vaihtolavalle."/>
    <s v="Katutyölupa"/>
    <x v="1"/>
    <x v="0"/>
    <m/>
    <m/>
    <m/>
    <m/>
    <x v="0"/>
    <x v="5"/>
    <s v="yli 100 000"/>
  </r>
  <r>
    <s v="Aluevuokraus: Kaivutyöt katu- tai puistoalueella"/>
    <s v="Kaivuilmoituksella ilmoitat kaivutyöstä yleisellä alueella."/>
    <s v="Katutyölupa"/>
    <x v="1"/>
    <x v="0"/>
    <m/>
    <m/>
    <m/>
    <m/>
    <x v="0"/>
    <x v="5"/>
    <s v="yli 100 000"/>
  </r>
  <r>
    <s v="Katutyölupa"/>
    <s v="Kun katualueella tai puistossa kaivetaan tai tehdään muuta työtä, tarvitaan katutyölupa."/>
    <s v="Katutyölupa"/>
    <x v="1"/>
    <x v="3"/>
    <m/>
    <m/>
    <m/>
    <s v="Laki kadun ja eräiden yleisten alueiden kunnossa- ja puhtaanapidosta (669/1978)"/>
    <x v="0"/>
    <x v="5"/>
    <s v="yli 100 000"/>
  </r>
  <r>
    <s v="Maisematyölupa MRL 128 §"/>
    <s v="Maisemaa muuttavalle toimenpiteelle myönnettävä lupa"/>
    <s v="Maisematyölupa"/>
    <x v="1"/>
    <x v="5"/>
    <m/>
    <s v="Myös luonnollisille henkilöille"/>
    <m/>
    <s v="Maankäyttö- ja rakennuslaki (132/1999)"/>
    <x v="0"/>
    <x v="5"/>
    <s v="yli 100 000"/>
  </r>
  <r>
    <s v="Myyntitila liikkeen edustalla"/>
    <s v="Voit käyttää liikkeen edustan jalkakäytävää esittely- ja myyntitoimintaan ilman kaupungin lupaa tietyin ehdoin. Myyntitilan ulottuessa kauemmaksi kuin 80 senttimetriä kiinteistön seinästä tarvitset myyntitoiminnalle luvan."/>
    <s v="Myyntitila liikkeen edustalla"/>
    <x v="1"/>
    <x v="0"/>
    <m/>
    <m/>
    <m/>
    <m/>
    <x v="0"/>
    <x v="5"/>
    <s v="yli 100 000"/>
  </r>
  <r>
    <s v="Nikotiinivalmisteiden vähittäismyyntilupa"/>
    <s v="Nikotiinivalmisteiden vähittäismyyntilupa sekä tukkumyynti-ilmoitus"/>
    <s v="Nikotiinivalmisteiden vähittäismyyntilupa"/>
    <x v="1"/>
    <x v="0"/>
    <m/>
    <m/>
    <m/>
    <s v="Lääkelaki (395/1987)"/>
    <x v="0"/>
    <x v="5"/>
    <s v="yli 100 000"/>
  </r>
  <r>
    <s v="Purkamislupa ja purkamisilmoitus"/>
    <s v="Rakennuksen tai sen osan purkamiseen asemakaava-alueella haetaan rakennusvalvonnalta purkamislupa. Lupa tarvitaan myös asemakaava-alueen ulkopuolella, jos alueella on voimassa rakennuskielto asemakaavan laatimiseksi tai jos yleiskaavassa niin määrätään. Purkamisluvan voi hakea erikseen tai rakennusluvan yhteydessä. Jos purkamislupaa ei tarvita, niin purkamisesta pitää tehdä purkamisilmoitus rakennusvalvontaan 30 päivää ennen purkamistöiden aloittamista. Perustellusta syystä rakennusvalvonta voi vaatia purkamisluvan hakemista ennen purkamisen aloittamispäivää."/>
    <s v="Rakennuksen purkamislupa"/>
    <x v="1"/>
    <x v="5"/>
    <m/>
    <s v="Myös luonnollisille henkilöille"/>
    <m/>
    <s v="Maankäyttö- ja rakennuslaki (132/1999)"/>
    <x v="0"/>
    <x v="5"/>
    <s v="yli 100 000"/>
  </r>
  <r>
    <s v="Rakennelman rakentaminen"/>
    <s v="Katoksen, vajan, kioskin tai vastaavan rakennelman rakentamiseen tarvitaan toimenpidelupa, jos toimenpiteellä on vaikutusta luonnonoloihin, ympäröivän alueen maankäyttöön tai kaupunki- tai maisemakuvaan. Lupaa ei tarvita yhden pientalotontille rakennettavan korkeintaan 20 m2:n suuruisen piharakennelman rakentamiseen."/>
    <s v="Rakennuslupa"/>
    <x v="1"/>
    <x v="3"/>
    <m/>
    <s v="Myös luonnollisille henkilöille"/>
    <m/>
    <s v="Maankäyttö- ja rakennuslaki (132/1999)"/>
    <x v="0"/>
    <x v="5"/>
    <s v="yli 100 000"/>
  </r>
  <r>
    <s v="Rakennuksen korjaaminen ja/tai muuttaminen"/>
    <s v="Rakennuslupa tarvitaan sellaiseen korjaus- ja muutostyöhön, joka on verrattavissa rakennuksen rakentamiseen tai laajentamiseen tai joka lisää kerrosalaan laskettavaa tilaa. Rakennuslupa tarvitaan myös, jos toimenpiteillä on vaikutusta rakennuksen käyttäjien turvallisuuteen tai terveyteen. Samoin lupa tarvitaan rakennuksen tai sen osan käyttötarkoituksen muuttamiseen."/>
    <s v="Rakennuslupa"/>
    <x v="1"/>
    <x v="3"/>
    <m/>
    <s v="Myös luonnollisille henkilöille"/>
    <m/>
    <s v="Maankäyttö- ja rakennuslaki (132/1999)"/>
    <x v="0"/>
    <x v="5"/>
    <s v="yli 100 000"/>
  </r>
  <r>
    <s v="Rakennuksen laajentaminen"/>
    <s v="Rakennuksen uusille laajennuksille sekä kerrosalan lisäämiselle olemassa olevan rakennuksen sisällä on haettava rakennuslupa. Laajennuksiin kuuluvat muun muassa: - ullakkorakentaminen - kerrosalaan laskettavan tilan lisääminen rakennuksen kellariin - puolilämpimät viherhuoneet"/>
    <s v="Rakennuslupa"/>
    <x v="1"/>
    <x v="3"/>
    <m/>
    <s v="Myös luonnollisille henkilöille"/>
    <m/>
    <s v="Maankäyttö- ja rakennuslaki (132/1999)"/>
    <x v="0"/>
    <x v="5"/>
    <s v="yli 100 000"/>
  </r>
  <r>
    <s v="Poikkeaminen asemakaavasta"/>
    <s v="Kiinteistön omistaja tai haltija voi hakea poikkeamista asemakaavasta"/>
    <s v="Rakennuslupa"/>
    <x v="1"/>
    <x v="0"/>
    <m/>
    <s v="Myös luonnollisille henkilöille"/>
    <m/>
    <s v="Maankäyttö- ja rakennuslaki (132/1999)"/>
    <x v="0"/>
    <x v="5"/>
    <s v="yli 100 000"/>
  </r>
  <r>
    <s v="Vastaavan työnjohtajan hyväksyminen"/>
    <m/>
    <s v="Rakennuslupa"/>
    <x v="1"/>
    <x v="0"/>
    <m/>
    <s v="Myös luonnollisille henkilöille"/>
    <m/>
    <s v="Maankäyttö- ja rakennuslaki (132/1999)"/>
    <x v="0"/>
    <x v="5"/>
    <s v="yli 100 000"/>
  </r>
  <r>
    <s v="Linjasaneeraus"/>
    <s v="Linjasaneeraus eli putkiremontti on normaali kiinteistön kunnossapitoon kuuluva toimenpide, jossa uusitaan tai kunnostetaan talon vesi- ja viemärijärjestelmä. Remontille tulee hakea lupa."/>
    <s v="Rakennuslupa"/>
    <x v="1"/>
    <x v="0"/>
    <m/>
    <m/>
    <m/>
    <s v="Maankäyttö- ja rakennuslaki (132/1999)"/>
    <x v="0"/>
    <x v="5"/>
    <s v="yli 100 000"/>
  </r>
  <r>
    <s v="Piirustusten tarkastaminen"/>
    <s v="Pääpiirrustukset hyväksytään ja muut toimitetaan"/>
    <s v="Rakennuslupa"/>
    <x v="1"/>
    <x v="0"/>
    <m/>
    <m/>
    <m/>
    <s v="Maankäyttö- ja rakennuslaki (132/1999)"/>
    <x v="0"/>
    <x v="5"/>
    <s v="yli 100 000"/>
  </r>
  <r>
    <s v="Märkätilamuutosten rakennuslupa"/>
    <s v="Kylpyhuone, sauna ja suihkuhuone ovat kaikki märkätiloja. Osa niiden remonteista on luvanvaraisia."/>
    <s v="Rakennuslupa"/>
    <x v="1"/>
    <x v="0"/>
    <m/>
    <m/>
    <m/>
    <s v="Maankäyttö- ja rakennuslaki (132/1999)"/>
    <x v="0"/>
    <x v="5"/>
    <s v="yli 100 000"/>
  </r>
  <r>
    <s v="Suunnittelutarveratkaisu"/>
    <s v="Kiinteistön omistaja tai haltija voi hakea suunnittelutarveratkaisua"/>
    <s v="Rakennuslupa suunnittelutarveratkaisualueelle"/>
    <x v="1"/>
    <x v="0"/>
    <m/>
    <s v="Myös luonnollisille henkilöille"/>
    <m/>
    <s v="Maankäyttö- ja rakennuslaki (132/1999)"/>
    <x v="0"/>
    <x v="5"/>
    <s v="yli 100 000"/>
  </r>
  <r>
    <s v="Maalämpökaivon poraamiseen lupa"/>
    <s v="Maalämmön hyödyntämiseen tehtävä porakaivo edellyttää Suomessa aina toimenpideluvan."/>
    <s v="Rakentamisen toimenpidelupa"/>
    <x v="1"/>
    <x v="0"/>
    <m/>
    <m/>
    <m/>
    <s v="Maankäyttö- ja rakennuslaki (132/1999)"/>
    <x v="0"/>
    <x v="5"/>
    <s v="yli 100 000"/>
  </r>
  <r>
    <s v="Raskaan liikenteen erityislupa Helsingin kantakaupunkiin"/>
    <s v="Yli 12 metriä pitkät ajoneuvot tarvitsevat erityisluvan ajaakseen Helsingin kantakaupungin rajoitusalueella."/>
    <s v="Raskaan liikenteen erityislupa Helsingin kantakaupunkiin"/>
    <x v="1"/>
    <x v="0"/>
    <m/>
    <m/>
    <m/>
    <m/>
    <x v="0"/>
    <x v="5"/>
    <s v="yli 100 000"/>
  </r>
  <r>
    <s v="Ruumiinkuljetuslupien antaminen"/>
    <s v="Kunnan terveydensuojeluviranomainen antaa toimivaltaisena viranomaisena ruumiiden maasta kuljettamisesta tehdyn sopimuksen (Sopimus ruumiiden kuljettamisesta, valtiosopimus 13/1989) mukaisia ruumiinkuljetuslupia."/>
    <s v="Ruumiin siirtolupa"/>
    <x v="1"/>
    <x v="6"/>
    <m/>
    <m/>
    <m/>
    <s v="Terveydensuojelulaki (763/1994)"/>
    <x v="0"/>
    <x v="5"/>
    <s v="yli 100 000"/>
  </r>
  <r>
    <s v="Sijoitussopimus: Pysyvien rakenteiden sijoittaminen katu-tai puistoalueelle"/>
    <s v="Jos haluat sijoittaa kadulle tai puistoon pysyviä rakenteita, kuten johtoliittymiä, ajoliittymiä, maanalaisia perustuksia tai aidan, tarvitset tähän luvan kaupungilta. Kaupungin lupa rakenteille on nimeltään sijoitussopimus."/>
    <s v="Kaivu- ja sijoituslupa"/>
    <x v="1"/>
    <x v="0"/>
    <m/>
    <m/>
    <m/>
    <m/>
    <x v="0"/>
    <x v="5"/>
    <s v="yli 100 000"/>
  </r>
  <r>
    <s v="Siltamainospaikat"/>
    <s v="Kaupunki vuokraa tiettyjen siltojen kaiteista siltamainospaikkoja banderollimainontaa varten."/>
    <s v="Mainos- ja viitoituslupa"/>
    <x v="1"/>
    <x v="0"/>
    <m/>
    <s v="Myös luonnollisille henkilöille"/>
    <m/>
    <m/>
    <x v="0"/>
    <x v="5"/>
    <s v="yli 100 000"/>
  </r>
  <r>
    <s v="Sivutuotenäytteitä ja näyttelyesineitä koskeva lupa"/>
    <s v="Sivutuotteisiin kuuluvien tutkimusnäytteiden, diagnostisten näytteiden, kaupallisten näytteiden ja näyttelyesineiden tuonti Suomeen tai kauttakuljetus Suomen kautta on sallittua ainoastaan Ruokaviraston myöntämällä tuontiluvalla. Tuontiluvassa asetetaan tuontia koskevat välttämättömät tuontiehdot."/>
    <s v="Sivutuotenäytteitä ja näyttelyesineitä koskeva lupa"/>
    <x v="1"/>
    <x v="3"/>
    <m/>
    <s v="Vain elinkeinotoimintaa harjoittaville"/>
    <m/>
    <m/>
    <x v="0"/>
    <x v="5"/>
    <s v="yli 100 000"/>
  </r>
  <r>
    <s v="Malmin lentokentän tapahtumat"/>
    <m/>
    <s v="Tapahtumailmoitus"/>
    <x v="1"/>
    <x v="6"/>
    <m/>
    <m/>
    <m/>
    <m/>
    <x v="0"/>
    <x v="5"/>
    <s v="yli 100 000"/>
  </r>
  <r>
    <s v="Terassi- ja parkletlupa"/>
    <s v="Ravintolan tai kahvilan ulkotarjoilualuetta varten tarvitset terassiluvan, jos terassi tulee kaupungin julkiselle katu- tai puistoalueelle. Lasitetun katuterassin pystyttämiseen tarvitset lisäksi rakennus- tai toimenpideluvan. Kivijalkayritys voi hakea liiketilansa edustalla sijaitsevaa ruutua parklet-käyttöön ja perustaa ruutuun terassin tai muuta paikkaan sopivaa toimintaa."/>
    <s v="Terassi- ja parkletlupa"/>
    <x v="1"/>
    <x v="5"/>
    <m/>
    <m/>
    <m/>
    <m/>
    <x v="0"/>
    <x v="5"/>
    <s v="yli 100 000"/>
  </r>
  <r>
    <s v="Vakituisen torimyyntipaikan hakeminen"/>
    <s v="Tulostettava lomake, jolla yrittäjät voivat hakea vakituista myyntipaikkaa torilla."/>
    <s v="Tilavuokraus"/>
    <x v="1"/>
    <x v="3"/>
    <m/>
    <s v="Vain elinkeinotoimintaa harjoittaville"/>
    <m/>
    <m/>
    <x v="0"/>
    <x v="5"/>
    <s v="yli 100 000"/>
  </r>
  <r>
    <s v="Tupakkatuotteiden vähittäismyyntilupa"/>
    <s v="Tupakkatuotteiden vähittäismyyntilupa sekä tukkumyynti-ilmoitus"/>
    <s v="Tupakkatuotteiden vähittäismyyntilupa"/>
    <x v="1"/>
    <x v="0"/>
    <m/>
    <m/>
    <m/>
    <s v="Tupakkalaki (549/2016)"/>
    <x v="0"/>
    <x v="5"/>
    <s v="yli 100 000"/>
  </r>
  <r>
    <s v="Asuntoyhteisöjen tupakointikiellot"/>
    <s v="Tupakkalaki (549/2016) antaa asuntoyhteisöille oikeuden hakea tupakointikieltoa kunnalta huoneistoon kuuluvalle parvekkeelle, huoneiston käytössä olevaan ulkotilaan ja huoneistojen sisätiloihin."/>
    <s v="Tupakointikieltohakemus"/>
    <x v="1"/>
    <x v="0"/>
    <m/>
    <m/>
    <m/>
    <s v="Tupakkalaki (549/2016)"/>
    <x v="0"/>
    <x v="5"/>
    <s v="yli 100 000"/>
  </r>
  <r>
    <s v="Hakemus talousvettä toimittavan laitoksen perustamisesta"/>
    <s v="Talousvettä toimittavan laitoksen, jolla on omaa veden tuotantoa tai käsittelyä, on haettava toimintansa hyväksymistä kunnan terveydensuojeluviranomaiselta viimeistään 3 kuukautta ennen suunniteltua toiminnan aloittamista. Talousvettä ei saa toimittaa ennen kuin toiminta on hyväksytty."/>
    <s v="Vesitaloushankkeen lupa"/>
    <x v="1"/>
    <x v="0"/>
    <m/>
    <m/>
    <s v="Pieni volyymi"/>
    <s v="Vesihuoltolaki (119/2001)"/>
    <x v="0"/>
    <x v="5"/>
    <s v="yli 100 000"/>
  </r>
  <r>
    <s v="Ulkoilmatapahtumat:katujen ja viheralueiden käyttöluvat ja vuokraus"/>
    <s v="Tarvitset luvan tapahtuman järjestämiseen kadulla, torilla tai puistossa, jos tapahtuma rajoittaa alueen yleistä käyttöä."/>
    <s v="Yleisen alueen käyttölupa"/>
    <x v="1"/>
    <x v="3"/>
    <m/>
    <m/>
    <m/>
    <m/>
    <x v="0"/>
    <x v="5"/>
    <s v="yli 100 000"/>
  </r>
  <r>
    <s v="Ympäristölupa"/>
    <s v="Ympäristöluvanvaraiset toiminnat hakevat ympäristölupaa ennen toiminnan aloittamista, toiminnan muuttuessa tai kun muuten on tarve muuttaa ympäristölupaa."/>
    <s v="Ympäristölupa"/>
    <x v="1"/>
    <x v="3"/>
    <m/>
    <m/>
    <m/>
    <s v="Ympäristönsuojelulaki (527/2014)"/>
    <x v="0"/>
    <x v="5"/>
    <s v="yli 100 000"/>
  </r>
  <r>
    <s v="Ympäristönsuojelulain yleinen ilmoitusmenettely"/>
    <s v="Ympäristönsuojelulaissa ilmoitusvelvolliseksi säädetystä toiminnasta tulee ennen toiminnan aloittamista tehdä ympäristönsuojeluviranomaiselle ilmoitus."/>
    <s v="Ympäristön äkillisestä pilaantumisesta tai vaarasta tehtävä ilmoitus"/>
    <x v="1"/>
    <x v="3"/>
    <m/>
    <m/>
    <m/>
    <s v="Ympäristönsuojelulaki (527/2014)"/>
    <x v="0"/>
    <x v="5"/>
    <s v="yli 100 000"/>
  </r>
  <r>
    <s v="Yrityspysäköintiluvan hakeminen, muuttaminen tai uusiminen"/>
    <m/>
    <s v="Yrityspysäköintiluvan hakeminen, muuttaminen tai uusiminen"/>
    <x v="1"/>
    <x v="6"/>
    <m/>
    <m/>
    <m/>
    <m/>
    <x v="0"/>
    <x v="5"/>
    <s v="yli 100 000"/>
  </r>
  <r>
    <s v="Z-lausunto: vähäisten rakennus- ja taloteknisten korjaus- ja muutostoimenpiteiden luvanvaraisuusharkintaa"/>
    <m/>
    <s v="Z-lausunto: vähäisten rakennus- ja taloteknisten korjaus- ja muutostoimenpiteiden luvanvaraisuusharkintaa"/>
    <x v="1"/>
    <x v="0"/>
    <m/>
    <m/>
    <m/>
    <s v="Maankäyttö- ja rakennuslaki (132/1999)"/>
    <x v="0"/>
    <x v="5"/>
    <s v="yli 100 000"/>
  </r>
  <r>
    <s v="Elintarvikkeiden ja eläinperäisten tuotteiden viennille myönnettävä eläinlääkärin todistus"/>
    <s v="Tietyt maat vaativat elintarvikkeille virkaeläinlääkärin laatimia virallisia vientitodistuksia. Vientitodistuksia laativat Helsingin elintarviketurvallisuusyksikön virkaeläinlääkärit elintarvikkeiden viejien pyynnöstä."/>
    <s v="Elintarvikkeiden ja eläinperäisten tuotteiden viennille myönnettävä eläinlääkärin todistus"/>
    <x v="2"/>
    <x v="3"/>
    <m/>
    <m/>
    <m/>
    <s v="Eläintautilaki (441/2013)"/>
    <x v="0"/>
    <x v="5"/>
    <s v="yli 100 000"/>
  </r>
  <r>
    <s v="Jatkuva tonttihaku"/>
    <s v="Tontit, joille ei ole löydetty toteuttajaa (varaajaa), siirtyvät jatkuvaan tonttihakuun, jolloin tontit ovat kaikkien kiinnostuneiden haettavissa."/>
    <s v="Jatkuva tonttihaku"/>
    <x v="2"/>
    <x v="0"/>
    <m/>
    <m/>
    <m/>
    <m/>
    <x v="0"/>
    <x v="5"/>
    <s v="yli 100 000"/>
  </r>
  <r>
    <s v="Kauneushoitoloiden valvonta"/>
    <s v="Kauneushoitoloiden, tatuointiliikkeiden ja muiden vastaavien hygieniahuoneistojen terveydellisten olojen valvonta kuuluu kaupunkiympäristön toimialan ympäristöterveysyksikön tehtäviin."/>
    <s v="Kauneushoitoloiden valvonta"/>
    <x v="2"/>
    <x v="6"/>
    <m/>
    <m/>
    <m/>
    <s v="Terveydensuojelulaki (763/1994)"/>
    <x v="0"/>
    <x v="5"/>
    <s v="yli 100 000"/>
  </r>
  <r>
    <s v="Kaupanvahvistus"/>
    <s v="Kaupanvahvistajan tehtävänä on toimia todistamisviranomaisena kiinteistönluovutuksessaluovutuskirjaa allekirjoitettaessa."/>
    <s v="Kaupanvahvistus"/>
    <x v="2"/>
    <x v="6"/>
    <m/>
    <m/>
    <m/>
    <s v="Laki kaupanvahvistajista"/>
    <x v="0"/>
    <x v="5"/>
    <s v="yli 100 000"/>
  </r>
  <r>
    <s v="Kiinteistöjen omistajatiedot"/>
    <s v="Kiinteistöjen omistajatietojen maksullinen omistajaselvitys sisältää kiinteistöjen omistajatiedot erilaisia lupahankkeita, kuten rakennuslupaa varten."/>
    <s v="Kiinteistöjen omistajatiedot"/>
    <x v="2"/>
    <x v="0"/>
    <m/>
    <m/>
    <m/>
    <m/>
    <x v="0"/>
    <x v="5"/>
    <s v="yli 100 000"/>
  </r>
  <r>
    <s v="Kiinteistönmuodostuspalvelut"/>
    <s v="Tonttijaot, kiinteistötoimitukset ja kiinteistörekisterin pitäjän päätökset"/>
    <s v="Kiinteistönmuodostus"/>
    <x v="2"/>
    <x v="5"/>
    <m/>
    <s v="Myös luonnollisille henkilöille"/>
    <m/>
    <s v="Maankäyttö- ja rakennuslaki, kiinteistönmuodostamislaki (554/1995), kiinteistörekisterilaki (392/1985)"/>
    <x v="0"/>
    <x v="5"/>
    <s v="yli 100 000"/>
  </r>
  <r>
    <s v="Koirankoulutuskentät"/>
    <s v="Koirankoulutuskentiltä voi vuokrata vakioviikkovuoron koirien koulutukseen. Samoilla kentillä voi järjestää myös päiväkoulutuksia, koiranäyttelyitä, tottelevaisuuskokeita, match show -tapahtumia tai muita päivätapahtumia."/>
    <s v="Koirankoulutuskentät"/>
    <x v="2"/>
    <x v="0"/>
    <m/>
    <m/>
    <m/>
    <m/>
    <x v="0"/>
    <x v="5"/>
    <s v="yli 100 000"/>
  </r>
  <r>
    <s v="Laivatarkastus"/>
    <s v="Kaupungin ympäristöpalvelut tekee Helsingin satamissa WHO:n kansainvälisen terveyssäännöstön (IHR) mukaisia laivatarkastuksia alusten pyynnöstä."/>
    <s v="Laivatarkastus"/>
    <x v="2"/>
    <x v="6"/>
    <m/>
    <m/>
    <m/>
    <s v="Terveydensuojelulaki (763/1994)"/>
    <x v="0"/>
    <x v="5"/>
    <s v="yli 100 000"/>
  </r>
  <r>
    <s v="Ketterän (kioskin) luvan ennakkoneuvottelu"/>
    <m/>
    <s v="Liikkuvasta elintarvikehuoneistosta ilmoittaminen"/>
    <x v="2"/>
    <x v="6"/>
    <m/>
    <m/>
    <m/>
    <s v="Elintarvikelaki (23/2006)"/>
    <x v="0"/>
    <x v="5"/>
    <s v="yli 100 000"/>
  </r>
  <r>
    <s v="Ketterän kioskin paikan varaaminen"/>
    <s v="Kioskipaikat ovat jäätelön, grillituotteiden tai muiden elintarvikkeiden myyntiin tarkoitettuja myyntipaikkoja."/>
    <s v="Liikkuvasta elintarvikehuoneistosta ilmoittaminen"/>
    <x v="2"/>
    <x v="0"/>
    <m/>
    <m/>
    <m/>
    <s v="Elintarvikelaki (23/2006)"/>
    <x v="0"/>
    <x v="5"/>
    <s v="yli 100 000"/>
  </r>
  <r>
    <s v="Ketterät kioskit (sopimuksen tekeminen)"/>
    <s v="Ketterä kioski on liikkuva elintarvikekioski eli ruokarekka. Se on rekisteröity moottoriajoneuvo tai vaunu, josta myydään elintarvikkeita. Sillä ei ole omaa pysyvää myyntipaikkaa, vaan kioski tuo tullessaan kaiken tarvitsemansa ja vie lähtiessään jätteet pois."/>
    <s v="Liikkuvasta elintarvikehuoneistosta ilmoittaminen"/>
    <x v="2"/>
    <x v="6"/>
    <m/>
    <m/>
    <m/>
    <s v="Elintarvikelaki (23/2006)"/>
    <x v="0"/>
    <x v="5"/>
    <s v="yli 100 000"/>
  </r>
  <r>
    <s v="Luontotietojärjestelmän käyttöoikeushakemus"/>
    <s v="Luontotietojärjestelmässä voi tutustua Helsingin monipuoliseen luontoon. Keskeisimpiä luontoaineistoja ovat luonnonsuojelukohteet ja sadat muut arvokkaat luontokohteet."/>
    <s v="Luontotietojärjestelmän käyttöoikeushakemus"/>
    <x v="2"/>
    <x v="0"/>
    <m/>
    <m/>
    <m/>
    <m/>
    <x v="0"/>
    <x v="5"/>
    <s v="yli 100 000"/>
  </r>
  <r>
    <s v="Muu lyhytaikainen maanvuokraus"/>
    <s v="Kaupungin maa-alueita on mahdollista vuokrata monenlaista tilapäistä ja pienimuotoista toimintaa varten. Tällaista toimintaa ovat hiekkasiilot, sirkukset ja tivolit, minigolf-radat, kesäteatterit, keräyslaatikot, laivapaikat, lehtienjakelupaikat, metsästysoikeudet ja tilataideteokset."/>
    <s v="Muu lyhytaikainen maanvuokraus"/>
    <x v="2"/>
    <x v="0"/>
    <m/>
    <m/>
    <m/>
    <m/>
    <x v="0"/>
    <x v="5"/>
    <s v="yli 100 000"/>
  </r>
  <r>
    <s v="Pakastus- ja viileätilojen vuokraus"/>
    <s v="Elintarvikeyritykset voivat vuokrata pakastamosta pakastus- ja viileäsäilytystilaa."/>
    <s v="Pakastus- ja viileätilojen vuokraus"/>
    <x v="2"/>
    <x v="5"/>
    <m/>
    <m/>
    <m/>
    <m/>
    <x v="0"/>
    <x v="5"/>
    <s v="yli 100 000"/>
  </r>
  <r>
    <s v="Oikaisuvaatimus ajoneuvon siirtokustannusten korvauspäätöksestä"/>
    <m/>
    <s v="Pysäköintivirhemaksun oikaisuvaatimus"/>
    <x v="2"/>
    <x v="5"/>
    <m/>
    <m/>
    <m/>
    <s v="Laki pysäköinninvalvonnasta (727/2011)"/>
    <x v="0"/>
    <x v="5"/>
    <s v="yli 100 000"/>
  </r>
  <r>
    <s v="Pysäköintivirhemaksun eräpäivän siirtäminen"/>
    <s v="Asiakas voi hakea pysäköintivirhemaksun eräpäivän siirtämistä"/>
    <s v="Pysäköintivirhemaksun oikaisuvaatimus"/>
    <x v="2"/>
    <x v="5"/>
    <m/>
    <s v="Myös luonnollisille henkilöille"/>
    <m/>
    <s v="Laki pysäköinninvalvonnasta (727/2011)"/>
    <x v="0"/>
    <x v="5"/>
    <s v="yli 100 000"/>
  </r>
  <r>
    <s v="Pysäköintivirhemaksun oikaisuvaatimus"/>
    <s v="Asiakas voi hakea pysäköintivirhemaksuun oikaisua"/>
    <s v="Pysäköintivirhemaksun oikaisuvaatimus"/>
    <x v="2"/>
    <x v="5"/>
    <m/>
    <m/>
    <m/>
    <s v="Tieliikennelaki (267/1981)"/>
    <x v="0"/>
    <x v="5"/>
    <s v="yli 100 000"/>
  </r>
  <r>
    <s v="Päiväkotien, koulujen ja hoitolaitosten terveellisyys"/>
    <s v="Julkisten tilojen, kuten päiväkotien, koulujen, oppilaitosten ja muiden vastaavien oleskelutilojen, terveydellisten olojen valvonta kuuluu kaupunkiympäristön toimialan ympäristöterveysyksikön tehtäviin."/>
    <s v="Päiväkotien, koulujen ja hoitolaitosten terveellisyys"/>
    <x v="2"/>
    <x v="5"/>
    <m/>
    <m/>
    <m/>
    <s v="Terveydensuojelulaki (763/1994)"/>
    <x v="0"/>
    <x v="5"/>
    <s v="yli 100 000"/>
  </r>
  <r>
    <s v="Pohja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0"/>
    <m/>
    <s v="Myös luonnollisille henkilöille"/>
    <m/>
    <s v="Maankäyttö- ja rakennuslaki (132/1999)"/>
    <x v="0"/>
    <x v="5"/>
    <s v="yli 100 000"/>
  </r>
  <r>
    <s v="Ilmanvaihto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0"/>
    <m/>
    <m/>
    <m/>
    <s v="Maankäyttö- ja rakennuslaki (132/1999)"/>
    <x v="0"/>
    <x v="5"/>
    <s v="yli 100 000"/>
  </r>
  <r>
    <s v="Kiinteistön vesi- ja viemärilaitteisto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0"/>
    <m/>
    <m/>
    <m/>
    <s v="Maankäyttö- ja rakennuslaki (132/1999)"/>
    <x v="0"/>
    <x v="5"/>
    <s v="yli 100 000"/>
  </r>
  <r>
    <s v="Loppukatselmus ja osittainen loppukatselmus"/>
    <s v="Rakennuksen tai sen osan saa ottaa käyttöön, kun vaaditut katselmukset on toimitettu, tarkastukset on suoritettu, ja kun se on hyväksytty käyttöön loppukatselmuksessa."/>
    <s v="Rakennuslupa"/>
    <x v="2"/>
    <x v="0"/>
    <m/>
    <m/>
    <m/>
    <s v="Maankäyttö- ja rakennuslaki (132/1999)"/>
    <x v="0"/>
    <x v="5"/>
    <s v="yli 100 000"/>
  </r>
  <r>
    <s v="Rakenne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0"/>
    <m/>
    <m/>
    <m/>
    <s v="Maankäyttö- ja rakennuslaki (132/1999)"/>
    <x v="0"/>
    <x v="5"/>
    <s v="yli 100 000"/>
  </r>
  <r>
    <s v="Rakennustyömaan katselmukset"/>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0"/>
    <m/>
    <m/>
    <m/>
    <s v="Maankäyttö- ja rakennuslaki (132/1999)"/>
    <x v="0"/>
    <x v="5"/>
    <s v="yli 100 000"/>
  </r>
  <r>
    <s v="Tee valvontapyyntö: tontit ja rakennukset"/>
    <m/>
    <s v="Rakennuslupa"/>
    <x v="2"/>
    <x v="0"/>
    <m/>
    <m/>
    <m/>
    <s v="Maankäyttö- ja rakennuslaki (132/1999)"/>
    <x v="0"/>
    <x v="5"/>
    <s v="yli 100 000"/>
  </r>
  <r>
    <s v="Rakennuksen maastoon merkintä"/>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6"/>
    <m/>
    <m/>
    <m/>
    <s v="Maankäyttö- ja rakennuslaki (132/1999)"/>
    <x v="0"/>
    <x v="5"/>
    <s v="yli 100 000"/>
  </r>
  <r>
    <s v="Rakennuspiirustusten myyntipalvelu"/>
    <s v="Helsingin rakennusvalvonta arkistoi Helsingin rakennushankkeisiin liittyviä piirustuksia ja lupa-asiakirjoja. Niihin voi tutustua kaupunkiympäristön asiakaspalvelun arkistossa sekä niistä voi ostaa kopioita arkistosta tai sähköisestä Lupapiste Kaupasta."/>
    <s v="Rakennuspiirustukset"/>
    <x v="2"/>
    <x v="3"/>
    <m/>
    <s v="Myös luonnollisille henkilöille"/>
    <m/>
    <s v="Maankäyttö- ja rakennuslaki (132/1999)"/>
    <x v="0"/>
    <x v="5"/>
    <s v="yli 100 000"/>
  </r>
  <r>
    <s v="Rakennusrasite- ja kiinteistön yhteisjärjestelypäätökset"/>
    <s v="Kiinteistöjen välisten oikeuksien perustaminen"/>
    <s v="Rakennusrasite"/>
    <x v="2"/>
    <x v="1"/>
    <m/>
    <s v="Myös luonnollisille henkilöille"/>
    <m/>
    <s v="Maankäyttö- ja rakennuslaki (132/1999)"/>
    <x v="0"/>
    <x v="5"/>
    <s v="yli 100 000"/>
  </r>
  <r>
    <s v="Rasitetoimitus"/>
    <s v="Tonttia varten voidaan perustaa rasite toisen tontin alueelle. Rasitteella tarkoitetaan pysyvää oikeutta esimerkiksi kulkuyhteyteen, ajoneuvojen pitämiseen ja vesi-, viemäri-, sähkö- tai muun johdon sijoittamiseen."/>
    <s v="Rakennusrasite"/>
    <x v="2"/>
    <x v="0"/>
    <m/>
    <m/>
    <s v="Pieni volyymi"/>
    <s v="Maankäyttö- ja rakennuslaki (132/1999)"/>
    <x v="0"/>
    <x v="5"/>
    <s v="yli 100 000"/>
  </r>
  <r>
    <s v="Siirtokehotustaulujen pystytyspöytäkirja"/>
    <m/>
    <s v="Siirtokehotustaulujen pystytyspöytäkirja"/>
    <x v="2"/>
    <x v="6"/>
    <m/>
    <m/>
    <m/>
    <s v="Laki ajoneuvojen siirtämisestä (1508/2019)"/>
    <x v="0"/>
    <x v="5"/>
    <s v="yli 100 000"/>
  </r>
  <r>
    <s v="Tilaustyö (esim. rajan näyttö)"/>
    <m/>
    <s v="Tilaustyö (esim. rajan näyttö)"/>
    <x v="2"/>
    <x v="6"/>
    <m/>
    <m/>
    <m/>
    <s v="Maankäyttö- ja rakennuslaki (132/1999)"/>
    <x v="0"/>
    <x v="5"/>
    <s v="yli 100 000"/>
  </r>
  <r>
    <s v="Teurastamon tilojen vuokraus"/>
    <s v="Teurastamon alueella on erilaisia toimitiloja, joita vuokrataan sekä avoimien hakujen että tarjouskilpailujen kautta."/>
    <s v="Tilavuokraus"/>
    <x v="2"/>
    <x v="0"/>
    <m/>
    <m/>
    <m/>
    <m/>
    <x v="0"/>
    <x v="5"/>
    <s v="yli 100 000"/>
  </r>
  <r>
    <s v="Torimyyntipaikkojen vuokraus"/>
    <s v="Yrittäjät voivat vuokrata kaupungin toreilta vakituisen tai kausimyyntipaikan. Kausimyyntiluvalla voi myydä torilla joka päivä (ma-la) tai vain yhden päivän. Kausimyyntipaikkoja voi hakea milloin vain. Vakituiset myyntipaikat vuokrataan hakemusten perusteella vuosittain helmikuun lopussa."/>
    <s v="Tilavuokraus"/>
    <x v="2"/>
    <x v="0"/>
    <m/>
    <m/>
    <m/>
    <m/>
    <x v="0"/>
    <x v="5"/>
    <s v="yli 100 000"/>
  </r>
  <r>
    <s v="Kauppahallin myyntipaikkojen vuokraus"/>
    <s v="Yrittäjät voivat vuokrata myyntipaikkoja kauppahalleista."/>
    <s v="Tilavuokraus"/>
    <x v="2"/>
    <x v="6"/>
    <m/>
    <m/>
    <m/>
    <m/>
    <x v="0"/>
    <x v="5"/>
    <s v="yli 100 000"/>
  </r>
  <r>
    <s v="Sesonkimyyntipaikat"/>
    <s v="Juhlapäivien ja kaupunkitapahtumien aikaan Helsingin keskustasta voi vuokrata tavaroiden ja elintarvikkeiden myyntipaikkoja lyhyeksi aikaa."/>
    <s v="Tilavuokraus"/>
    <x v="2"/>
    <x v="0"/>
    <m/>
    <m/>
    <m/>
    <m/>
    <x v="0"/>
    <x v="5"/>
    <s v="yli 100 000"/>
  </r>
  <r>
    <s v="Hietalahden kirpputorin myyntipaikat"/>
    <s v="Voit vuokrata myyntipöydän Hietalahden kirpputorilta. Tori on toiminnassa ympäri vuoden."/>
    <s v="Tilavuokraus"/>
    <x v="2"/>
    <x v="5"/>
    <m/>
    <s v="Myös luonnollisille henkilöille"/>
    <m/>
    <m/>
    <x v="0"/>
    <x v="5"/>
    <s v="yli 100 000"/>
  </r>
  <r>
    <s v="Toimitilatontit"/>
    <s v="Kaupunki vuokraa yrityksille ja yrittäjille liike-, toimisto- ja teollisuustontteja eri puolilta kaupunkia."/>
    <s v="Toimitilatontit"/>
    <x v="2"/>
    <x v="0"/>
    <m/>
    <m/>
    <m/>
    <m/>
    <x v="0"/>
    <x v="5"/>
    <s v="yli 100 000"/>
  </r>
  <r>
    <s v="Toimitilojen vuokraus"/>
    <s v="Kaupunki tarjoaa monipuolisia liike- ja toimitiloja yrittäjän tarpeisiin."/>
    <s v="Toimitilojen vuokraus"/>
    <x v="2"/>
    <x v="0"/>
    <m/>
    <m/>
    <m/>
    <m/>
    <x v="0"/>
    <x v="5"/>
    <s v="yli 100 000"/>
  </r>
  <r>
    <s v="Tukkutorin tuotanto- ja varastotilojen vuokraus"/>
    <s v="Elintarvikeyrittäjät voivat vuokrata erityyppisiä ja erikokoisia elintarviketuotanto- ja varastotiloja tukkutorin alueelta."/>
    <s v="Toimitilojen vuokraus"/>
    <x v="2"/>
    <x v="0"/>
    <m/>
    <m/>
    <m/>
    <m/>
    <x v="0"/>
    <x v="5"/>
    <s v="yli 100 000"/>
  </r>
  <r>
    <s v="Tontin lohkominen"/>
    <s v="Tontilla tarkoitetaan asemakaava-alueella sitovan tonttijaon mukaan muodostettua kiinteistöä, joka on merkitty tonttina kiinteistörekisteriin. Tontti muodostetaan lohkomisella."/>
    <s v="Tonttijako"/>
    <x v="2"/>
    <x v="0"/>
    <m/>
    <m/>
    <m/>
    <s v="kiinteistönmuodostamislaki (554/1995) ja kiinteistörekisterilaki (392/1985)."/>
    <x v="0"/>
    <x v="5"/>
    <s v="yli 100 000"/>
  </r>
  <r>
    <s v="Tonttijako"/>
    <s v="Rakennuskortteliin kuuluva alue jaetaan asemakaavassa tontteihin, kun maanomistaja sitä pyytää tai se havaitaan muuten tarpeelliseksi."/>
    <s v="Tonttijako"/>
    <x v="2"/>
    <x v="0"/>
    <m/>
    <m/>
    <m/>
    <s v="Kiinteistönmuodostamislaki (554/1995)"/>
    <x v="0"/>
    <x v="5"/>
    <s v="yli 100 000"/>
  </r>
  <r>
    <s v="Uima-allastilojen ja uimarantojen terveellisyys"/>
    <s v="Uimarantojen sekä uimahallien ja muiden uima-altaiden veden laatua seurataan näytteitä tutkimalla."/>
    <s v="Uima-allastilojen ja uimarantojen terveellisyys"/>
    <x v="2"/>
    <x v="5"/>
    <m/>
    <m/>
    <m/>
    <m/>
    <x v="0"/>
    <x v="5"/>
    <s v="yli 100 000"/>
  </r>
  <r>
    <s v="Ulkomainoslaitteet"/>
    <s v="Kun haluat sijoittaa yleiselle alueelle pysyvästi sellaisen mainoslaitteen, josta vuokraat mainostilaa yrittäjille, tarvitset siihen vuokrasopimuksen."/>
    <s v="Ulkomainoslaitteet"/>
    <x v="2"/>
    <x v="6"/>
    <m/>
    <m/>
    <s v="Vain yksi toimija Helsingissä"/>
    <m/>
    <x v="0"/>
    <x v="5"/>
    <s v="yli 100 000"/>
  </r>
  <r>
    <s v="Vahingonkorvaushakemukset"/>
    <s v="Kaupunkiympäristön toimiala vastaa niistä vahingoista, joita kaupunkilaisille syntyy, jos katu ei ole liikennettä tyydyttävässä kunnossa."/>
    <s v="Vahingonkorvaushakemukset"/>
    <x v="2"/>
    <x v="0"/>
    <m/>
    <s v="Myös luonnollisille henkilöille"/>
    <m/>
    <s v="Laki kadun ja eräiden yleisten alueiden kunnossa- ja puhtaanapidosta (669/1978)"/>
    <x v="0"/>
    <x v="5"/>
    <s v="yli 100 000"/>
  </r>
  <r>
    <s v="Vapautus vesihuoltolaitoksen hulevesiviemäriin liittämisestä"/>
    <s v="Hulevesiverkkoon liittymisestä voi hakea vapautusta."/>
    <s v="Vapautus vesi- ja viemäriverkostoon liittymisestä."/>
    <x v="2"/>
    <x v="6"/>
    <m/>
    <m/>
    <m/>
    <s v="Vesihuoltolaki (119/2001)"/>
    <x v="0"/>
    <x v="5"/>
    <s v="yli 100 000"/>
  </r>
  <r>
    <s v="Vapautushakemus vesi- ja viemäriverkkoon liittymisestä "/>
    <s v="Vesi- ja viemäriverkkoon liittymisestä voi hakea vapautusta."/>
    <s v="Vapautus vesi- ja viemäriverkostoon liittymisestä."/>
    <x v="2"/>
    <x v="6"/>
    <m/>
    <m/>
    <m/>
    <s v="Vesihuoltolaki (119/2001)"/>
    <x v="0"/>
    <x v="5"/>
    <s v="yli 100 000"/>
  </r>
  <r>
    <s v="Vesialueen vuokraus"/>
    <s v="Vesialuetta voi vuokrata esimerkiksi ravintolalaivalle ja vedenpäällistä terassia varten."/>
    <s v="Vesialueen vuokraus"/>
    <x v="2"/>
    <x v="0"/>
    <m/>
    <m/>
    <m/>
    <m/>
    <x v="0"/>
    <x v="5"/>
    <s v="yli 100 000"/>
  </r>
  <r>
    <s v="Vihertukkutorin myyntipaikkojen vuokraus ja kausimyyntihakemus"/>
    <s v="Vihertukkutorin paikkoja vuokrataan vihannesten, perunan, sienten, marjojen ja kukkien myyntiä varten. Tori toimii öisin huhtikuusta syyskuun loppuun."/>
    <s v="Vihertukkutorin myyntipaikkojen vuokraus ja kausimyyntihakemus"/>
    <x v="2"/>
    <x v="6"/>
    <m/>
    <m/>
    <m/>
    <m/>
    <x v="0"/>
    <x v="5"/>
    <s v="yli 100 000"/>
  </r>
  <r>
    <s v="Vähäpäästöisten autojen pysäköintimaksujen alennus"/>
    <m/>
    <s v="Vähäpäästöisten autojen pysäköintimaksujen alennus"/>
    <x v="2"/>
    <x v="6"/>
    <m/>
    <m/>
    <m/>
    <m/>
    <x v="0"/>
    <x v="5"/>
    <s v="yli 100 000"/>
  </r>
  <r>
    <s v="Yleinen asuntotonttien varauskierros"/>
    <s v="Kaupunki vuokraa ja myy tontteja omakoti-, kerros- ja rivitalojen rakentamiseen."/>
    <s v="Yleinen asuntotonttien varauskierros"/>
    <x v="2"/>
    <x v="0"/>
    <m/>
    <m/>
    <m/>
    <m/>
    <x v="0"/>
    <x v="5"/>
    <s v="yli 100 000"/>
  </r>
  <r>
    <s v="Ympäristönsuojelulain mukainen rekisteröinti"/>
    <s v="Ympäristönsuojelulaissa rekisteröitäviksi säädetyistä toiminnoista tarvitaan ilmoitus, jonka perusteella viranomainen tekee rekisteröintimerkinnän ympäristönsuojeluntietojärjestelmään."/>
    <s v="Ympäristönsuojelulain mukainen rekisteröinti"/>
    <x v="2"/>
    <x v="0"/>
    <m/>
    <m/>
    <m/>
    <s v="Ympäristönsuojelulaki (527/2014)"/>
    <x v="0"/>
    <x v="5"/>
    <s v="yli 100 000"/>
  </r>
  <r>
    <s v="Asumisterveysneuvonta"/>
    <s v="Asumisterveyteen liittyvä neuvontapuhelin ja -sähköposti."/>
    <s v="Asumisterveysneuvonta"/>
    <x v="3"/>
    <x v="6"/>
    <m/>
    <m/>
    <m/>
    <m/>
    <x v="0"/>
    <x v="5"/>
    <s v="yli 100 000"/>
  </r>
  <r>
    <s v="Maankäytön ja rakentamisen asiakaspalvelu, rakennusvalvonnan arkisto"/>
    <s v="Maankäytön ja rakentamisen asiakaspalvelu neuvoo yleisissä rakennushankkeen käynnistämiseen liittyvissä kysymyksissä paikan päällä ja puhelimessa. Myös rakennusvalvonnan arkiston asiakaspalvelu palvelee paikan päällä ja puhelimessa.Katso yhteystiedot alta."/>
    <s v="Maankäytön ja rakentamisen asiakaspalvelu, rakennusvalvonnan arkisto"/>
    <x v="3"/>
    <x v="3"/>
    <m/>
    <s v="Myös luonnollisille henkilöille"/>
    <m/>
    <m/>
    <x v="0"/>
    <x v="5"/>
    <s v="yli 100 000"/>
  </r>
  <r>
    <s v="Helsingin värikaava"/>
    <s v="Joidenkin talojen ja alueiden julkisivuvärityksien suunnitelmia saa Helsingin julkisivuväritysten hakupalvelusta. Hakupalvelu auttaa vanhojen, ennen vuotta 1960 rakennettujen rakennusten alkuperäisen tai aikakauteen kuuluvan värityksen selvittämisessä."/>
    <s v="Helsingin värikaava"/>
    <x v="4"/>
    <x v="3"/>
    <m/>
    <s v="Vain elinkeinotoimintaa harjoittaville"/>
    <m/>
    <m/>
    <x v="0"/>
    <x v="5"/>
    <s v="yli 100 000"/>
  </r>
  <r>
    <s v="Johtoselvitys"/>
    <s v="Kaupungin keskitetty maanalaisten johtojen ja rakenteiden sijaintipalvelu. Ennen kaivutöihin ryhtymistä kaivajan on hankittava ajantasaiset tiedot johtotietopalvelusta (Jopa)."/>
    <s v="Johtotietopalvelu"/>
    <x v="4"/>
    <x v="5"/>
    <m/>
    <s v="Myös luonnollisille henkilöille"/>
    <m/>
    <s v="Maankäyttö- ja rakennuslaki (132/1999)"/>
    <x v="0"/>
    <x v="5"/>
    <s v="yli 100 000"/>
  </r>
  <r>
    <s v="Kartta-aineistot"/>
    <s v="Kaupungin kartta-aineistojen tilaaminen, erityisesti suunnittelu- ja rakentamiskäyttöön"/>
    <s v="Karttapalvelu"/>
    <x v="4"/>
    <x v="5"/>
    <m/>
    <s v="Myös luonnollisille henkilöille"/>
    <m/>
    <s v="Maankäyttö- ja rakennuslaki (132/1999)"/>
    <x v="0"/>
    <x v="5"/>
    <s v="yli 100 000"/>
  </r>
  <r>
    <s v="Rakennusvalvontamittaukset"/>
    <s v="Rakennuksen paikan merkinnät ja sijaintikatselmukset"/>
    <s v="Rakennusvalvonta"/>
    <x v="4"/>
    <x v="5"/>
    <m/>
    <s v="Myös luonnollisille henkilöille"/>
    <m/>
    <s v="Maankäyttö- ja rakennuslaki (132/1999)"/>
    <x v="0"/>
    <x v="5"/>
    <s v="yli 100 000"/>
  </r>
  <r>
    <s v="Hissiavustukset"/>
    <s v="Taloyhtiöt voivat saada kaupungin hissiavustusta  jälkiasennushissin"/>
    <s v="Hissi- ja esteettömyysavustus"/>
    <x v="5"/>
    <x v="0"/>
    <m/>
    <s v="Vain elinkeinotoimintaa harjoittaville"/>
    <s v="Pieni volyymi"/>
    <m/>
    <x v="0"/>
    <x v="5"/>
    <s v="yli 100 000"/>
  </r>
  <r>
    <s v="Kasvatus ja koulutus, iltapäivätoiminnan harkinnanvarainen lisäavustushakemus"/>
    <s v="Kasvatus- ja koulutuslautakunnan periaatteiden mukaisesti myönnettävät harkinnanvaraiset lisäavustukset perusopetuslain mukaisen iltapäivätoiminnan järjestäjille."/>
    <s v="iltapäivätoiminnan harkinnanvarainen lisäavustushakemus"/>
    <x v="5"/>
    <x v="3"/>
    <m/>
    <s v="Vain elinkeinotoimintaa harjoittaville"/>
    <m/>
    <m/>
    <x v="0"/>
    <x v="5"/>
    <s v="yli 100 000"/>
  </r>
  <r>
    <s v="Kaupunginhallitus, asukasosallisuusavustus"/>
    <s v="Kaupunginhallitus myöntää vuosittain asukasosallisuuden avustuksia. Avustuslajit ovat:1. Yleisavustus muiden kuin kaupungin ylläpitämien asukastilojen ylläpitämiseen ja toiminnan koordinointiin2. Toiminta-avustus asukasosallisuutta parantavien rakenteiden ja menetelmien kehittämiseen3. Pienavustus edellisten avustuslajien mukaisten uusien, alkavien tai kertaluonteisten hankkeiden toteuttamiseen"/>
    <s v="Kansalaistoiminnan tuet ja avustukset"/>
    <x v="5"/>
    <x v="3"/>
    <m/>
    <s v="Myös luonnollisille henkilöille"/>
    <m/>
    <m/>
    <x v="0"/>
    <x v="5"/>
    <s v="yli 100 000"/>
  </r>
  <r>
    <s v="Kaupunginhallitus, yleisavustushakemus"/>
    <s v="Kaupunginhallitus myöntää avustuksia vuosittain sellaisille järjestöille joiden toiminta ei kuulu minkään lautakunnan toimialaan."/>
    <s v="Kansalaistoiminnan tuet ja avustukset"/>
    <x v="5"/>
    <x v="3"/>
    <m/>
    <s v="Vain elinkeinotoimintaa harjoittaville"/>
    <m/>
    <m/>
    <x v="0"/>
    <x v="5"/>
    <s v="yli 100 000"/>
  </r>
  <r>
    <s v="Liikuntapalvelu, Starttiavustushakemus"/>
    <s v="Helsinkiläiset alle vuoden toimineet yhdistykset tai rekisteröintiprosessin käynnistäneet yhdistykset, joiden pääasiallinen toiminta sääntöjen mukaan on liikuntatoiminta voivat hakea 500 € suuruista starttiavustusta."/>
    <s v="Kansalaistoiminnan tuet ja avustukset"/>
    <x v="5"/>
    <x v="3"/>
    <m/>
    <s v="Vain elinkeinotoimintaa harjoittaville"/>
    <m/>
    <m/>
    <x v="0"/>
    <x v="5"/>
    <s v="yli 100 000"/>
  </r>
  <r>
    <s v="Liikuntapalvelu, suunnistuskartta-avustushakemus"/>
    <s v="Helsinkiläiset suunnistusseurat voivat hakea suunnistuskartta-avustusta kartan valmistamisesta aiheutuneisiin kustannuksiin."/>
    <s v="Kansalaistoiminnan tuet ja avustukset"/>
    <x v="5"/>
    <x v="3"/>
    <m/>
    <s v="Vain elinkeinotoimintaa harjoittaville"/>
    <m/>
    <m/>
    <x v="0"/>
    <x v="5"/>
    <s v="yli 100 000"/>
  </r>
  <r>
    <s v="Liikuntapalvelu, tapahtuma-avustushakemus"/>
    <s v="Yritykset ja yhteisöt voivat hakea avustusta liikuntatapahtumiin. Tapahtuma-avustukset myönnetään tapahtumille, jotka liikuttavat helsinkiläisiä sekä elävöittävät kaupunkikuvaa."/>
    <s v="Kansalaistoiminnan tuet ja avustukset"/>
    <x v="5"/>
    <x v="3"/>
    <m/>
    <s v="Vain elinkeinotoimintaa harjoittaville"/>
    <m/>
    <m/>
    <x v="0"/>
    <x v="5"/>
    <s v="yli 100 000"/>
  </r>
  <r>
    <s v="Liikuntapalvelu, toiminta- ja tilankäyttöavustushakemus"/>
    <s v="Helsinkiläiset liikuntaseurat ja  eläkeläis- ja erityisjärjestöt voivat hakea avustusta liikuntatoimintaansa."/>
    <s v="Kansalaistoiminnan tuet ja avustukset"/>
    <x v="5"/>
    <x v="3"/>
    <m/>
    <s v="Vain elinkeinotoimintaa harjoittaville"/>
    <m/>
    <m/>
    <x v="0"/>
    <x v="5"/>
    <s v="yli 100 000"/>
  </r>
  <r>
    <s v="Nuorisopalvelut, projektiavustushakemus"/>
    <s v="Tällä hakemuslomakkeella voi hakea avustusta projekteihin, talokerhotoimintaan ja yhdistyksen toiminnan käynnistämiseen. Avustukset on tarkoitettu helsinkiläisille nuorten ryhmille, varhaisnuoriso- ja nuorisoyhdistyksille sekä talokerhojen nuorisotoiminnalle."/>
    <s v="Kansalaistoiminnan tuet ja avustukset"/>
    <x v="5"/>
    <x v="3"/>
    <m/>
    <s v="Vain elinkeinotoimintaa harjoittaville"/>
    <m/>
    <m/>
    <x v="0"/>
    <x v="5"/>
    <s v="yli 100 000"/>
  </r>
  <r>
    <s v="Nuorisopalvelut, toiminta- ja palkkausavustusennakkohakemus"/>
    <s v="Tällä verkkolomakkeella voi hakea toiminta- ja/tai palkkausavustusennakkoa. Avustukset on tarkoitettu helsinkiläisten varhaisnuorisoyhdistysten ja nuorisoyhdistysten vuosittaiseen toimintaan ja palkkaukseen."/>
    <s v="Kansalaistoiminnan tuet ja avustukset"/>
    <x v="5"/>
    <x v="3"/>
    <m/>
    <s v="Myös luonnollisille henkilöille"/>
    <m/>
    <m/>
    <x v="0"/>
    <x v="5"/>
    <s v="yli 100 000"/>
  </r>
  <r>
    <s v="Nuorisopalvelut, toiminta- ja palkkausavustushakemus"/>
    <s v="Tällä hakemuslomakkeella voi hakea toiminta-avustusta (sisältäen vuokra-avustuksen) ja/tai palkkausavustusta. Avustukset on tarkoitettu helsinkiläisten varhaisnuorisoyhdistysten ja nuorisoyhdistysten vuosittaiseen toimintaan ja palkkaukseen."/>
    <s v="Kansalaistoiminnan tuet ja avustukset"/>
    <x v="5"/>
    <x v="3"/>
    <m/>
    <s v="Myös luonnollisille henkilöille"/>
    <m/>
    <m/>
    <x v="0"/>
    <x v="5"/>
    <s v="yli 100 000"/>
  </r>
  <r>
    <s v="Pelastustoimi, yleisavustushakemus"/>
    <s v="Järjestöt, joiden toiminta liittyy onnettomuuksien ehkäisyyn, pelastustoimintaan tai väestönsuojeluun voivat hakea avustusta toimintaansa."/>
    <s v="Kansalaistoiminnan tuet ja avustukset"/>
    <x v="5"/>
    <x v="3"/>
    <m/>
    <s v="Vain elinkeinotoimintaa harjoittaville"/>
    <m/>
    <m/>
    <x v="0"/>
    <x v="5"/>
    <s v="yli 100 000"/>
  </r>
  <r>
    <s v="Sosiaali- ja terveystoimi, yleisavustushakemus"/>
    <s v="Järjestöt, joiden toiminta tukee ja täydentää sosiaali- ja terveystoimen toimialaa, voivat hakea avustusta toimintaansa. Tarkemmat tiedot: www.hel.fi/sote &gt; Päätöksenteko &gt; Järjestöyhteistyö ja avustukset."/>
    <s v="Kansalaistoiminnan tuet ja avustukset"/>
    <x v="5"/>
    <x v="3"/>
    <m/>
    <s v="Vain elinkeinotoimintaa harjoittaville"/>
    <m/>
    <m/>
    <x v="0"/>
    <x v="5"/>
    <s v="yli 100 000"/>
  </r>
  <r>
    <s v="Korkotukilainahakemusten vastaanotto"/>
    <s v="Korkotukilainoja myönnetään vuokra- ja asumisoikeustalojen rakentamiseen ja perusparantamiseen, vuokra-asunnon tai vuokratalon hankintaan, omakotitalon rakentamiseen sekä asunto-osakeyhtiötalojen perusparantamiseen."/>
    <s v="Korkotukilainahakemus"/>
    <x v="5"/>
    <x v="0"/>
    <m/>
    <s v="Vain elinkeinotoimintaa harjoittaville"/>
    <m/>
    <s v="Laki omistusasuntolainojen korkotuesta (1204/1993)"/>
    <x v="0"/>
    <x v="5"/>
    <s v="yli 100 000"/>
  </r>
  <r>
    <s v="Kaupunginkanslia, kotouttamistyön avustus järjestöille"/>
    <s v="Kaupunginkanslia myöntää avustuksia järjestöille kaupungin kotouttamisohjelman tavoitteiden toteuttamiseksi. Kotouttamisavustusta jaetaan vuosittain kotouttamisohjelman eri teemojen mukaisesti."/>
    <s v="Kotouttamistyön avustus järjestöille"/>
    <x v="5"/>
    <x v="5"/>
    <m/>
    <s v="Vain elinkeinotoimintaa harjoittaville"/>
    <s v="HUOM! Palvelun kohderyhmä ovat rekisteröidyt yhdistykset (ry). Ei ole lakisääteistä toimintaa."/>
    <m/>
    <x v="0"/>
    <x v="5"/>
    <s v="yli 100 000"/>
  </r>
  <r>
    <s v="Lausuntopyyntö: Takauslainat vuokrataloille"/>
    <s v="Takauslainoilla voidaan rakentaa tavallisia vuokrataloja, mutta ei erityisryhmille tarkoitettuja taloja."/>
    <s v="Lausuntopyyntö: Takauslainat vuokrataloille"/>
    <x v="5"/>
    <x v="0"/>
    <m/>
    <m/>
    <s v="Pieni volyymi"/>
    <m/>
    <x v="0"/>
    <x v="5"/>
    <s v="yli 100 000"/>
  </r>
  <r>
    <s v="Starttirahapäätös"/>
    <s v="Starttiraha on tuki aloittaville yrittäjille, jota myönnetään maksimissaan 12 kuukaudeksi 6 kuukauden jaksoissa. Tämä koskee Helsingin kuntakokeilun asiakkaita. Palvelu toteuttamisessa käytetään lähinnä valtiotoimijan toteuttamaa digiratkaisua, mutta paperihakemukset ja oikaisuvaatimukset käsitellään osittain manuaalisesti."/>
    <s v="Liiketoiminnan kehittämistuki"/>
    <x v="5"/>
    <x v="4"/>
    <m/>
    <s v="Vain elinkeinotoimintaa harjoittaville"/>
    <m/>
    <m/>
    <x v="0"/>
    <x v="5"/>
    <s v="yli 100 000"/>
  </r>
  <r>
    <s v="Helsinki-lisä"/>
    <s v="Helsinki-lisä on työnantajalle maksettava kaupungin harkinnanvarainen tuki, jota voivat hakea yksityisen ja kolmannen sektorin työnantajat, kun ovat työllistäneet kohderyhmään kuuluvan helsinkiläisen työttömän."/>
    <s v="Liiketoiminnan kehittämistuki"/>
    <x v="5"/>
    <x v="1"/>
    <s v="Q2/2022"/>
    <s v="Vain elinkeinotoimintaa harjoittaville"/>
    <s v="Helsinki-lisän digitalisointi kuuluu YJDH-projektikokonaisuuteen (Yritysten ja järjestöjen digitaalinen Helsinki-hanke). Kehitettävässä Helsinki-lisän digitaalisessa palvelussa tullaan käyttämään kaupunkiyhteisiä komponentteja (mm. puolesta asiointi). Edellä mainittujen aikataulut vaikuttavat suoraan Helsinki-lisä palveluun."/>
    <m/>
    <x v="0"/>
    <x v="5"/>
    <s v="yli 100 000"/>
  </r>
  <r>
    <s v="Liikuntapalvelu, laitosavustushakemus"/>
    <s v="Urheilulaitokset ja -säätiöt voivat hakea avustusta toimintaansa."/>
    <s v="Liiketoiminnan kehittämistuki"/>
    <x v="5"/>
    <x v="3"/>
    <m/>
    <s v="Vain elinkeinotoimintaa harjoittaville"/>
    <m/>
    <m/>
    <x v="0"/>
    <x v="5"/>
    <s v="yli 100 000"/>
  </r>
  <r>
    <s v="Palkkatuki"/>
    <s v="Palkkatuki on työttömän työnhakijan työllistymisen edistämiseksi tarkoitettu tuki, joka voidaan myöntää työnantajalle palkkauskustannuksiin. Palkkatuetun työn tarkoituksena on parantaa työttömän työnhakijan ammatillista osaamista ja edistää työllistymistä avoimille työmarkkinoille. Työ- ja elinkeinoministeriö hallinnoi järjestelmää, jota myös kaupunki käyttää, koska työllisyyden kuntakokeilun myötä näitä tehtäviä on siirretty myös kunnille."/>
    <s v="Palkkatuki"/>
    <x v="5"/>
    <x v="5"/>
    <m/>
    <s v="Myös luonnollisille henkilöille"/>
    <s v="Huom! Luonnollinen henkilö voi hakea palkkatukea silloin, kun hän toimii työnantajana, mutta hakemusta ei tällöin voi tehdä sähköisesti. Tukea ei ole rajattu vain elinkeinonharjoittajille, vaan myös esim. yhdistykset voivat hakea."/>
    <s v="Laki työllisyyden edistämisen kuntakokeilusta 1269/2020"/>
    <x v="0"/>
    <x v="5"/>
    <s v="yli 100 000"/>
  </r>
  <r>
    <s v="Kasvatus ja koulutus, avustukset järjestöille, jotka tarjoavat harrastustoimintaa varhaiskasvatuksen palvelujen ulkopuolelle jääville alle kouluikäisille lapsille"/>
    <s v="Kasvatus- ja koulutuslautakunta myöntää avustuksia helsinkiläisille järjestöille, varhaiskasvatuspalvelujen ulkopuolella olevien alle kouluikäisten lasten arkisin päiväaikaan (klo 8-17) tapahtuvan harrastustoimintaan. Hakuaika on vuosittain tammikuussa."/>
    <s v="Toiminta-avustukset yhdistyksille ja yhteisöille"/>
    <x v="5"/>
    <x v="3"/>
    <m/>
    <s v="Vain elinkeinotoimintaa harjoittaville"/>
    <m/>
    <m/>
    <x v="0"/>
    <x v="5"/>
    <s v="yli 100 000"/>
  </r>
  <r>
    <s v="Kasvatus ja koulutus, toiminta-avustushakemus koululaisten iltapäivätoiminnan järjestäjille"/>
    <s v="Järjestöt, seurakunnat, säätiöt, yhteisöt ja yksityiset palveluntuottajat voivat hakea iltapäivätoiminnan toiminta-avustusta. Avustus kohdentuu Helsingissä koulua käyvien 1-2 lk:n ja kaikkien vuosiluokkien erityisopetuksessa olevien oppilaiden perusopetuslain mukaisen iltapäivätoiminnan järjestämiseen."/>
    <s v="Toiminta-avustukset yhdistyksille ja yhteisöille"/>
    <x v="5"/>
    <x v="3"/>
    <m/>
    <s v="Vain elinkeinotoimintaa harjoittaville"/>
    <m/>
    <m/>
    <x v="0"/>
    <x v="5"/>
    <s v="yli 100 000"/>
  </r>
  <r>
    <s v="Kaupunginkanslia, työllisyysavustus"/>
    <s v="Työllisyysavustusta voivat hakea vähintään vuoden toimineet rekisteröidyt yhdistykset ja säätiöt, joiden toiminta edistää työttömien helsinkiläisten työllistymismahdollisuuksia."/>
    <s v="Työllistämistuki"/>
    <x v="5"/>
    <x v="5"/>
    <m/>
    <s v="Vain elinkeinotoimintaa harjoittaville"/>
    <s v="HUOM! Palvelun kohderyhmä on rekisteröidyt yhdistykset (ry) tai säätiöt. Ei ole lakisääteistä toimintaa."/>
    <s v="Työttömyysturvalaki (1290/2002)"/>
    <x v="0"/>
    <x v="5"/>
    <s v="yli 100 000"/>
  </r>
  <r>
    <s v="Kasvatus ja koulutus, yleisavustushakemus"/>
    <s v="Yleisavustuksia voivat hakea rekisteröityneet vähintään vuoden toimineet järjestöt, joiden toiminta kohdistuu helsinkiläisiin."/>
    <s v="Yleisavustushakemus, Kasvatus ja koulutus"/>
    <x v="5"/>
    <x v="3"/>
    <m/>
    <s v="Vain elinkeinotoimintaa harjoittaville"/>
    <m/>
    <m/>
    <x v="0"/>
    <x v="5"/>
    <s v="yli 100 000"/>
  </r>
  <r>
    <s v="Ympäristötoimi, yleisavustushakemus"/>
    <m/>
    <s v="Ympäristötoimi, yleisavustushakemus"/>
    <x v="5"/>
    <x v="5"/>
    <m/>
    <m/>
    <m/>
    <m/>
    <x v="0"/>
    <x v="5"/>
    <s v="yli 100 000"/>
  </r>
  <r>
    <s v="Kuntalaisaloite"/>
    <s v="Kuntalaisaloite on asukkaiden tai asukasryhmien laatima kirjallinen aloite, jonka kautta kunnan asukas voi vaikuttaa suoraan oman kuntansa toimintaan ja päätöksentekoon."/>
    <s v="Aloitteet"/>
    <x v="0"/>
    <x v="1"/>
    <s v="Q4/2022"/>
    <s v="Myös luonnollisille henkilöille"/>
    <m/>
    <s v="Kuntalaki (410/2015) 23 §"/>
    <x v="0"/>
    <x v="4"/>
    <s v="10 001 - 20 000"/>
  </r>
  <r>
    <s v="Ympäristönsuojelun luvat ja ilmoitukset"/>
    <s v="Etelä-Satakunnan ympäristötoimisto on toimijana.  Toimintaan kuuluu seuraavat toimet ja niihin liittyvät luvat:  ympäristön pilaantumisen valvonta ja ennaltaehkäisy, ympäristöluvat, jätehuollon, vesihuollon, ojitusasioiden, vesirakentamisen ja maa-ainesten oton lupa- ja valvontatehtävät, maasto- ja vesiliikenteen lupa-asiat, maisematyöluvat asemakaava-alueilla, ajoneuvojen siirtotehtävät, luonnonmuistomerkkien rauhoittaminen"/>
    <s v="Ilmoitus ympäristölle vaaraa aiheuttavasta toiminnasta"/>
    <x v="0"/>
    <x v="0"/>
    <s v="Q4/2022"/>
    <s v="Myös luonnollisille henkilöille"/>
    <m/>
    <s v="Ympäristönsuojelulaki (527/2014)"/>
    <x v="0"/>
    <x v="4"/>
    <s v="10 001 - 20 000"/>
  </r>
  <r>
    <s v="Palvelusetelituottaja"/>
    <s v="Hakemus palvelusetelituottajaksi sivistys- ja perusturvapalvelukeskuksiin"/>
    <s v="Sosiaalialan palvelun tuottamisilmoitus"/>
    <x v="0"/>
    <x v="1"/>
    <s v="Q4/2022"/>
    <s v="Vain elinkeinotoimintaa harjoittaville"/>
    <m/>
    <s v="Laki sosiaali- ja terveydenhuollon palvelusetelistä (569/2009)"/>
    <x v="0"/>
    <x v="4"/>
    <s v="10 001 - 20 000"/>
  </r>
  <r>
    <s v="Vesimittarien lukeminen"/>
    <s v="Vesiliittymien omistajat ilmoittavat mittarilukemat"/>
    <s v="Vesimittarilukeman ilmoittaminen"/>
    <x v="0"/>
    <x v="0"/>
    <s v="Q4/2022"/>
    <m/>
    <m/>
    <s v="Vesihuoltolaki (119/2001)"/>
    <x v="0"/>
    <x v="4"/>
    <s v="10 001 - 20 000"/>
  </r>
  <r>
    <s v="Lupapiste"/>
    <s v="Sähköinen lupapiste kattaa rakennus- ja toimenpidelupien, toimenpideilmoitusten sekä poikkeamispäätösten hakemisen."/>
    <s v="Rakennuslupa"/>
    <x v="1"/>
    <x v="5"/>
    <m/>
    <s v="Myös luonnollisille henkilöille"/>
    <m/>
    <s v="Maankäyttö- ja rakennuslaki (132/1999)"/>
    <x v="0"/>
    <x v="4"/>
    <s v="10 001 - 20 000"/>
  </r>
  <r>
    <s v="Sijoitusluvat"/>
    <s v="Katu- ja muilla yleisillä alueilla tehtäviin töihin on haettava ennakkoon lupa. Pysyvät ja tilaipäiset sijoittamis- ja käyttöluvat kaupungin alueella."/>
    <s v="Kaivu- ja sijoituslupa"/>
    <x v="1"/>
    <x v="1"/>
    <s v="Q4/2022"/>
    <s v="Myös luonnollisille henkilöille"/>
    <m/>
    <s v="Maankäyttö- ja rakennuslaki (132/1999)"/>
    <x v="0"/>
    <x v="4"/>
    <s v="10 001 - 20 000"/>
  </r>
  <r>
    <s v="Tonttien varaus"/>
    <s v="Sähköinen kartta- ja varausjärjestelmä"/>
    <s v="Yritystonttien myynti ja vuokraus"/>
    <x v="1"/>
    <x v="0"/>
    <s v="Myöhemmin"/>
    <s v="Myös luonnollisille henkilöille"/>
    <m/>
    <m/>
    <x v="0"/>
    <x v="4"/>
    <s v="10 001 - 20 000"/>
  </r>
  <r>
    <s v="Hankinnat"/>
    <s v="Hankintayksikkö avaa hankintailmoituksen sähköisessä järjestelmässä, jossa tarjoajat voivat jättää tarjouksen. Pienhankintajärjestelmä ja Porin hankintapalveluiden kautta hankintajärjestelmä ovat käytössä"/>
    <s v="Hankinnat"/>
    <x v="2"/>
    <x v="5"/>
    <m/>
    <s v="Vain elinkeinotoimintaa harjoittaville"/>
    <m/>
    <m/>
    <x v="0"/>
    <x v="4"/>
    <s v="10 001 - 20 000"/>
  </r>
  <r>
    <s v="Laskutus / ei tarvitse laittaa"/>
    <s v="Kaupungin laskutus ja laskujen vastaanottaminen. E-lasku on jo käytössä."/>
    <s v="Laskutus / ei tarvitse laittaa"/>
    <x v="2"/>
    <x v="5"/>
    <m/>
    <s v="Myös luonnollisille henkilöille"/>
    <m/>
    <m/>
    <x v="0"/>
    <x v="4"/>
    <s v="10 001 - 20 000"/>
  </r>
  <r>
    <s v="Ympäristönterveyden huollon luvat ja ilmoitukset"/>
    <s v="Etelä-Satakunnan ympäristötoimisto on toimijana. Toimintaan kuuluu seuraavat toimet ja niihin liittyvät luvat: eläinlääkintähuolto, terveydensuojelu-, elintarvike- ja tupakkavalvonta sekä lääkelain mukainen valvonta"/>
    <s v="Ympäristön äkillisestä pilaantumisesta tai vaarasta tehtävä ilmoitus"/>
    <x v="2"/>
    <x v="0"/>
    <s v="Q4/2022"/>
    <s v="Myös luonnollisille henkilöille"/>
    <m/>
    <s v="Ympäristönsuojelulaki (527/2014)"/>
    <x v="0"/>
    <x v="4"/>
    <s v="10 001 - 20 000"/>
  </r>
  <r>
    <s v="Yrityspalvelut"/>
    <s v="Alkavien ja toimivien yritysten neuvonta, tiedottaminen."/>
    <s v="Yrityspalvelut"/>
    <x v="3"/>
    <x v="4"/>
    <m/>
    <s v="Myös luonnollisille henkilöille"/>
    <m/>
    <m/>
    <x v="0"/>
    <x v="4"/>
    <s v="10 001 - 20 000"/>
  </r>
  <r>
    <s v="Yhdistysten avustukset"/>
    <s v="Yhdistysten liikunta- ja kulttuuriavustusten hakeminen tapahtuu sähköisen avustusverkon kautta."/>
    <s v="Toiminta-avustukset yhdistyksille ja yhteisöille"/>
    <x v="5"/>
    <x v="4"/>
    <m/>
    <s v="Vain elinkeinotoimintaa harjoittaville"/>
    <m/>
    <m/>
    <x v="0"/>
    <x v="4"/>
    <s v="10 001 - 20 000"/>
  </r>
  <r>
    <s v="Ympäristöterveydenhuoltoviranomaisen lupapalvelut"/>
    <s v="Elintarvike- ja terveydensuojelulain mukaiset ilmoitukset ja luvat"/>
    <s v="Mahdollista terveyshaittaa aiheuttavan toiminnan aloittamisilmoitus"/>
    <x v="0"/>
    <x v="0"/>
    <s v="Myöhemmin"/>
    <s v="Myös luonnollisille henkilöille"/>
    <s v="Valtakunnallinen digitaalinen menettely tulossa, aikataulu eri riipu kunnasta. Tulee käyttöön automaattisesti."/>
    <s v="Terveydensuojelulaki (763/1994)"/>
    <x v="0"/>
    <x v="0"/>
    <s v="6 001 - 10000"/>
  </r>
  <r>
    <s v="Ympäristöterveydenhuoltoviranomaisen lupapalvelut"/>
    <s v="Tupakan ja nikotiininesteiden myyntiluvat"/>
    <s v="Mahdollista terveyshaittaa aiheuttavan toiminnan aloittamisilmoitus"/>
    <x v="0"/>
    <x v="5"/>
    <m/>
    <s v="Vain elinkeinotoimintaa harjoittaville"/>
    <m/>
    <s v="Terveydensuojelulaki (763/1994)"/>
    <x v="0"/>
    <x v="0"/>
    <s v="6 001 - 10000"/>
  </r>
  <r>
    <s v="Rakennusvalvonta"/>
    <s v="Rakennus-, toimenpide- ja poikkeamisluvat, maisematyöluvat."/>
    <s v="Rakennusvalvonta"/>
    <x v="1"/>
    <x v="4"/>
    <m/>
    <s v="Myös luonnollisille henkilöille"/>
    <m/>
    <s v="Maankäyttö- ja rakennuslaki (132/1999)"/>
    <x v="0"/>
    <x v="0"/>
    <s v="6 001 - 10000"/>
  </r>
  <r>
    <s v="Ympäristönsuojeluviranomaisen lupapalvelut"/>
    <s v="Ympäristönsuojelu- ja maa-aineslain mukaiset ilmoitukset, luvat ja rekisteröinnit"/>
    <s v="Ympäristönsuojelumääräyksistä poikkeamisen lupa"/>
    <x v="1"/>
    <x v="4"/>
    <s v="Myöhemmin"/>
    <s v="Myös luonnollisille henkilöille"/>
    <s v="Valtakunnallinen digitaalinen menettely tulossa, aikataulu eri riipu kunnasta. Kunta (Ok. ym.palv.) on ilmaissut kiin. hankintaan."/>
    <s v="Ympäristönsuojelulaki (527/2014)"/>
    <x v="0"/>
    <x v="0"/>
    <s v="6 001 - 10000"/>
  </r>
  <r>
    <s v="Rahoitusneuvonta"/>
    <s v="Rahoituskanavien neuvonta, mahdolliset tukihakemukset"/>
    <s v="Rahoitusneuvonta"/>
    <x v="3"/>
    <x v="0"/>
    <m/>
    <s v="Vain elinkeinotoimintaa harjoittaville"/>
    <s v="tavoitteena ei ole palvella yrittäjää täysin digitaalisesti, yrittäjien kanssa yhdessä suunniteltu palvelukokonaisuus sisältää kohtaamisia"/>
    <m/>
    <x v="0"/>
    <x v="0"/>
    <s v="6 001 - 10000"/>
  </r>
  <r>
    <s v="Vihreän kasvun neuvonta"/>
    <s v="Vähähiilisyys- ja energianeuvonta, ympäristölupaukset"/>
    <s v="Vihreän kasvun neuvonta"/>
    <x v="3"/>
    <x v="0"/>
    <m/>
    <s v="Vain elinkeinotoimintaa harjoittaville"/>
    <s v="Vaatii usein fyysistä kohtaamista"/>
    <m/>
    <x v="0"/>
    <x v="0"/>
    <s v="6 001 - 10000"/>
  </r>
  <r>
    <s v="Alkavan yrittäjän neuvonta"/>
    <s v="Yritysidean työstö, liketoimintasuunnitelma, neuvontatoimet"/>
    <s v="Yritysten neuvontapalvelut"/>
    <x v="3"/>
    <x v="0"/>
    <m/>
    <s v="Myös luonnollisille henkilöille"/>
    <s v="tavoitteena ei ole palvella yrittäjää täysin digitaalisesti, yrittäjien kanssa yhdessä suunniteltu palvelukokonaisuus sisältää kohtaamisia"/>
    <m/>
    <x v="0"/>
    <x v="0"/>
    <s v="6 001 - 10000"/>
  </r>
  <r>
    <s v="Yrityksen perustamisneuvonta"/>
    <s v="Starttirahan hakeminen, tukihaut, yrityksen varsinainen perustaminen"/>
    <s v="Yritysten neuvontapalvelut"/>
    <x v="3"/>
    <x v="0"/>
    <m/>
    <s v="Myös luonnollisille henkilöille"/>
    <s v="tavoitteena ei ole palvella yrittäjää täysin digitaalisesti, yrittäjien kanssa yhdessä suunniteltu palvelukokonaisuus sisältää kohtaamisia"/>
    <m/>
    <x v="0"/>
    <x v="0"/>
    <s v="6 001 - 10000"/>
  </r>
  <r>
    <s v="Yritysneuvonta, yleinen"/>
    <s v="Yleinen olemassa olevien yritysten neuvonta, liiketoiminta- ja kannattavuuslaskelmien pohdinta"/>
    <s v="Yritysten neuvontapalvelut"/>
    <x v="3"/>
    <x v="0"/>
    <m/>
    <s v="Vain elinkeinotoimintaa harjoittaville"/>
    <s v="tavoitteena ei ole palvella yrittäjää täysin digitaalisesti, yrittäjien kanssa yhdessä suunniteltu palvelukokonaisuus sisältää kohtaamisia"/>
    <m/>
    <x v="0"/>
    <x v="0"/>
    <s v="6 001 - 10000"/>
  </r>
  <r>
    <s v="Yritystilaisuudet"/>
    <s v="Yritysten verkottaminen ja koulutus"/>
    <s v="Yritystilaisuudet"/>
    <x v="3"/>
    <x v="0"/>
    <m/>
    <s v="Vain elinkeinotoimintaa harjoittaville"/>
    <s v="Verkostoituminen vaatii tapaamisia."/>
    <m/>
    <x v="0"/>
    <x v="0"/>
    <s v="6 001 - 10000"/>
  </r>
  <r>
    <s v="Toimitilojen vuokraus ja rakentaminen"/>
    <s v="Palvelut tarkoitettu yritysten ja yhdistysten toimintaa tukemaan toimitilojen kautta."/>
    <s v="Toimitilojen vuokraus"/>
    <x v="4"/>
    <x v="0"/>
    <s v="Q4/2021"/>
    <s v="Vain elinkeinotoimintaa harjoittaville"/>
    <m/>
    <m/>
    <x v="0"/>
    <x v="0"/>
    <s v="6 001 - 10000"/>
  </r>
  <r>
    <s v="Yritystonttien vuokraus ja osto"/>
    <s v="Yritystonttien vuokraus ja osto"/>
    <s v="Yritystonttien vuokraus ja osto"/>
    <x v="4"/>
    <x v="0"/>
    <m/>
    <m/>
    <m/>
    <m/>
    <x v="0"/>
    <x v="0"/>
    <s v="6 001 - 10000"/>
  </r>
  <r>
    <s v="SOTE - APTJ"/>
    <s v="Lifecare - integraatio palvelutuottajille"/>
    <s v="SOTE - APTJ"/>
    <x v="6"/>
    <x v="2"/>
    <m/>
    <s v="Vain elinkeinotoimintaa harjoittaville"/>
    <s v="Integraatio saatavilla perustellusti."/>
    <m/>
    <x v="0"/>
    <x v="6"/>
    <s v="yli 100 000"/>
  </r>
  <r>
    <s v="KRP - Ympäristöterveydenhuolto: Alkutuotantopaikasta ilmoittaminen"/>
    <s v="Ilmoitus alkutuotantopaikasta kunnan elintarvikevalvontaviranomaiselle"/>
    <s v="Alkutuotantopaikkailmoitus"/>
    <x v="0"/>
    <x v="0"/>
    <s v="Q4/2022"/>
    <s v="Myös luonnollisille henkilöille"/>
    <m/>
    <s v="Elintarvikelaki (23/2006)"/>
    <x v="0"/>
    <x v="6"/>
    <s v="yli 100 000"/>
  </r>
  <r>
    <s v="KRP - Ympäristönsuojelun luvat: Lannan varastointi aulassa"/>
    <s v="Ilmoitus kuivalannan ja pakkaamattomien orgaanisten lannotteiden varastoinnista aumassa"/>
    <s v="Aumausilmoitus"/>
    <x v="0"/>
    <x v="5"/>
    <m/>
    <s v="Myös luonnollisille henkilöille"/>
    <m/>
    <s v="Ympäristönsuojelulaki (527/2014)"/>
    <x v="0"/>
    <x v="6"/>
    <s v="yli 100 000"/>
  </r>
  <r>
    <s v="KRP - Ympäristöterveydenhuolto: Elintarvikehuoneiston ilmoitus"/>
    <s v="Ilmoitus toiminnan aloittamisesta, toiminnan muuttamisesta tai toimijan vaihtumisesta"/>
    <s v="Elintarvikehuoneistoilmoitus"/>
    <x v="0"/>
    <x v="0"/>
    <s v="Q4/2022"/>
    <s v="Myös luonnollisille henkilöille"/>
    <m/>
    <s v="Elintarvikelaki (23/2006)"/>
    <x v="0"/>
    <x v="6"/>
    <s v="yli 100 000"/>
  </r>
  <r>
    <s v="KRP - Ympäristöterveydenhuolto: Liikkuvasta elintarvikehuoneistosta tiedottaminen"/>
    <s v="Ilmoitus elintarvikkeen myynnistä ja ksäittelystä liikkuvassa elintarvikehuoneistossa."/>
    <s v="Elintarvikehuoneistoilmoitus"/>
    <x v="0"/>
    <x v="0"/>
    <s v="Q4/2022"/>
    <s v="Myös luonnollisille henkilöille"/>
    <m/>
    <s v="Elintarvikelaki (23/2006)"/>
    <x v="0"/>
    <x v="6"/>
    <s v="yli 100 000"/>
  </r>
  <r>
    <s v="KRP - Ympäristönsuojelun luvat: Ympäristösuojelulain mukainen yleinen ilmoiuts"/>
    <s v="Ympäristölupaa korvaava kevyempi ilmoitus"/>
    <s v="Ilmoitus ympäristölle vaaraa aiheuttavasta toiminnasta"/>
    <x v="0"/>
    <x v="5"/>
    <m/>
    <s v="Myös luonnollisille henkilöille"/>
    <m/>
    <s v="Ympäristönsuojelulaki (527/2014)"/>
    <x v="0"/>
    <x v="6"/>
    <s v="yli 100 000"/>
  </r>
  <r>
    <s v="KRP - Jätehuollon luvat: Muutoksen hakeminen jätemaksuun"/>
    <s v="Hekmus jätehuollon maksujen kohtuullistamisesta"/>
    <s v="Jätehuolto"/>
    <x v="0"/>
    <x v="5"/>
    <m/>
    <s v="Myös luonnollisille henkilöille"/>
    <m/>
    <s v="Jätelaki (646/2011)"/>
    <x v="0"/>
    <x v="6"/>
    <s v="yli 100 000"/>
  </r>
  <r>
    <s v="KRP - Ympäristönsuojelun luvat: Jätteen ammattimainen keräys"/>
    <s v="Ilmoitus jätteen ammattimaisesta keräyksestä."/>
    <s v="Jätteen ammattimaisen keräyksen ilmoitus"/>
    <x v="0"/>
    <x v="5"/>
    <m/>
    <s v="Myös luonnollisille henkilöille"/>
    <m/>
    <s v="Jätelaki (646/2011)"/>
    <x v="0"/>
    <x v="6"/>
    <s v="yli 100 000"/>
  </r>
  <r>
    <s v="KRP - Ympäristöterveydenhuolto: Terveydensuojelulain mukainen ilmoitus"/>
    <s v="Ilmoitus toiminnasta, josta mahdollisesti koituu terveyshaittaa"/>
    <s v="Mahdollista terveyshaittaa aiheuttavan toiminnan aloittamisilmoitus"/>
    <x v="0"/>
    <x v="0"/>
    <s v="Q4/2022"/>
    <s v="Myös luonnollisille henkilöille"/>
    <m/>
    <s v="Terveydensuojelulaki (763/1994)"/>
    <x v="0"/>
    <x v="6"/>
    <s v="yli 100 000"/>
  </r>
  <r>
    <s v="KRP - Ympäristönsuojelun luvat: Meluilmoitus"/>
    <s v="Ilmoitus melua tuottavasta toiminnasta"/>
    <s v="Meluilmoitus"/>
    <x v="0"/>
    <x v="5"/>
    <m/>
    <s v="Myös luonnollisille henkilöille"/>
    <m/>
    <s v="Ympäristönsuojelulaki (527/2014)"/>
    <x v="0"/>
    <x v="6"/>
    <s v="yli 100 000"/>
  </r>
  <r>
    <s v="KRP - Tapahtumaluvat: Maa-alueen käyttölupa tapahtuman jörjestämiseen"/>
    <s v="Lupa alueella järjestettävälle tapahtumalle"/>
    <s v="Tapahtumailmoitus"/>
    <x v="0"/>
    <x v="5"/>
    <m/>
    <s v="Myös luonnollisille henkilöille"/>
    <m/>
    <m/>
    <x v="0"/>
    <x v="6"/>
    <s v="yli 100 000"/>
  </r>
  <r>
    <s v="KRP - Jatehuollon luvat: Hakemus sekajätteen pidennetystä tyhjennysvälistä"/>
    <s v="Lupa 8 viikon tyhjennysvälille"/>
    <s v="Jäteastian tyhjennysvälin muutoshakemus"/>
    <x v="0"/>
    <x v="5"/>
    <m/>
    <s v="Myös luonnollisille henkilöille"/>
    <m/>
    <s v="Jätelaki (646/2011)"/>
    <x v="0"/>
    <x v="6"/>
    <s v="yli 100 000"/>
  </r>
  <r>
    <s v="KRP - Jätehuollon luvat: Hakemus jäteastian tyhjennysten keskeyttämisestä"/>
    <s v="Lupa jätehuollon keskeyttämiselle"/>
    <s v="Jäteastian tyhjennysvälin muutoshakemus"/>
    <x v="0"/>
    <x v="5"/>
    <m/>
    <s v="Myös luonnollisille henkilöille"/>
    <m/>
    <s v="Jätelaki (646/2011)"/>
    <x v="0"/>
    <x v="6"/>
    <s v="yli 100 000"/>
  </r>
  <r>
    <s v="KRP - Kaavamuistutukset ja kaavalausunnot"/>
    <s v="Yritys voi esittää muistutuksen tai lausunnon liittyen kaavoitukseen"/>
    <s v="Asemakaavan muutoksen hakeminen"/>
    <x v="1"/>
    <x v="6"/>
    <s v="Q4/2022"/>
    <s v="Myös luonnollisille henkilöille"/>
    <m/>
    <s v="Maankäyttö- ja rakennuslaki (132/1999)"/>
    <x v="0"/>
    <x v="6"/>
    <s v="yli 100 000"/>
  </r>
  <r>
    <s v="KRP - Asemakaavamuutos"/>
    <s v="Yritys voi hakea asemakaavan muutosta."/>
    <s v="Asemakaavan muutoksen hakeminen"/>
    <x v="1"/>
    <x v="5"/>
    <m/>
    <s v="Myös luonnollisille henkilöille"/>
    <m/>
    <s v="Maankäyttö- ja rakennuslaki (132/1999)"/>
    <x v="0"/>
    <x v="6"/>
    <s v="yli 100 000"/>
  </r>
  <r>
    <s v="KRP - Ympäristöterveydenhuolto: Elintarvikehuoneiston hyväksyminen laitokseksi"/>
    <s v="Ilmoitus laitoksesta tai toiminnasta jossa käsitellään eläimistä saatavia elintarvikkeita"/>
    <s v="Elintarvikehuoneiston hyväksyminen laitokseksi"/>
    <x v="1"/>
    <x v="0"/>
    <s v="Q4/2022"/>
    <s v="Myös luonnollisille henkilöille"/>
    <m/>
    <s v="Elintarvikelaki (23/2006)"/>
    <x v="0"/>
    <x v="6"/>
    <s v="yli 100 000"/>
  </r>
  <r>
    <s v="KRP - Ympäristönsuojelun luvat: Energiatuotantolaitoksen rekisteröinti-ilmoitus"/>
    <s v="Ilmoitus alle 50MW energiatuotantolaitoksen käyttöönotosta (jos ei tarvitse ympäristölupaa)"/>
    <s v="Energiatuotantolaitoksen rekisteröinti-ilmoitus"/>
    <x v="1"/>
    <x v="5"/>
    <m/>
    <s v="Myös luonnollisille henkilöille"/>
    <m/>
    <s v="Ympäristönsuojelulaki (527/2014)"/>
    <x v="0"/>
    <x v="6"/>
    <s v="yli 100 000"/>
  </r>
  <r>
    <s v="KRP - Lupa erikoiskuljetuksille"/>
    <s v="Lupa normaaliliikenteen mittarajat ja painorajoitukset ylittävälle kuljetukselle."/>
    <s v="Erikoiskuljetuksen lupa"/>
    <x v="1"/>
    <x v="5"/>
    <m/>
    <s v="Myös luonnollisille henkilöille"/>
    <s v="Haetaan ELY:n kautta"/>
    <m/>
    <x v="0"/>
    <x v="6"/>
    <s v="yli 100 000"/>
  </r>
  <r>
    <s v="KRP - Ympäristönsuojelun luvat: Kemikaalisäiliön jättäminen maaperään"/>
    <s v="Lupa jättää kemikaaliusäiliö maaperään"/>
    <s v="Hakemus käytöstä poistetun kemikaalisäiliön jättämiseksi maahan"/>
    <x v="1"/>
    <x v="5"/>
    <m/>
    <s v="Myös luonnollisille henkilöille"/>
    <m/>
    <s v="Ympäristönsuojelulaki (527/2014)"/>
    <x v="0"/>
    <x v="6"/>
    <s v="yli 100 000"/>
  </r>
  <r>
    <s v="KRP - Tulossa olevat palvelut: Ilmoitus asumisessa syntyvien jätevesilietteiden omatoimisesta käsittelystä"/>
    <s v="Ilmoitys jätevesilietteen käsittelyn aloittamisesta tai lopettamisesta"/>
    <s v="Jätevesien käsittelyn poikkeamisilmoitus"/>
    <x v="1"/>
    <x v="5"/>
    <m/>
    <s v="Myös luonnollisille henkilöille"/>
    <m/>
    <s v="Ympäristönsuojelulaki (527/2014)"/>
    <x v="0"/>
    <x v="6"/>
    <s v="yli 100 000"/>
  </r>
  <r>
    <s v="KRP - Ympäristönsuojelun luvat: Poikkeamishakemus jätevesien käsittelystä"/>
    <s v="Lupa poiketa jätevesien lainmukaisesta käsittelystä haja-asutusalueella"/>
    <s v="Jätevesien käsittelyn poikkeamisilmoitus"/>
    <x v="1"/>
    <x v="5"/>
    <m/>
    <s v="Myös luonnollisille henkilöille"/>
    <m/>
    <s v="Ympäristönsuojelulaki (527/2014)"/>
    <x v="0"/>
    <x v="6"/>
    <s v="yli 100 000"/>
  </r>
  <r>
    <s v="KRP - Ympäristönsuojelun luvat: Vapautus liittymisestä vesi- tai veimäriverkostoon"/>
    <s v="Lupa olla liittymättä vesihuolto- ja viemäriverkostoon"/>
    <s v="Jätevesien käsittelyn poikkeamisilmoitus"/>
    <x v="1"/>
    <x v="5"/>
    <m/>
    <s v="Myös luonnollisille henkilöille"/>
    <m/>
    <s v="Ympäristönsuojelulaki (527/2014)"/>
    <x v="0"/>
    <x v="6"/>
    <s v="yli 100 000"/>
  </r>
  <r>
    <s v="KRP - Ympäristönsuojelun luvat: Jätteen pienimuotoinen hyödyntäminen maanrakentamisessa"/>
    <s v="Lupa käyttää jätettä pienimuotoisesti maanrakentamisessa"/>
    <s v="Jätteen sijoittaminen maaperään"/>
    <x v="1"/>
    <x v="5"/>
    <m/>
    <s v="Myös luonnollisille henkilöille"/>
    <m/>
    <s v="Ympäristönsuojelulaki (527/2014)"/>
    <x v="0"/>
    <x v="6"/>
    <s v="yli 100 000"/>
  </r>
  <r>
    <s v="KRP - Yleisten alueiden luvat: Maa-alueen omistajan lupa muuntamon sijoittamista varten"/>
    <s v="Lupa sitjoittaa muuntamo tai pumppaamo kaupungin omistamalle maalle"/>
    <s v="Kaivu- ja sijoituslupa"/>
    <x v="1"/>
    <x v="5"/>
    <m/>
    <s v="Myös luonnollisille henkilöille"/>
    <m/>
    <s v="Laki kadun ja eräiden yleisten alueiden kunnossa- ja puhtaanapidosta (669/1978)"/>
    <x v="0"/>
    <x v="6"/>
    <s v="yli 100 000"/>
  </r>
  <r>
    <s v="KRP - Yleisten alueiden luvat: Katutyölupa"/>
    <s v="Lupa tehdä työtä katualueella"/>
    <s v="Katutyölupa"/>
    <x v="1"/>
    <x v="5"/>
    <m/>
    <s v="Myös luonnollisille henkilöille"/>
    <m/>
    <s v="Laki kadun ja eräiden yleisten alueiden kunnossa- ja puhtaanapidosta (669/1978)"/>
    <x v="0"/>
    <x v="6"/>
    <s v="yli 100 000"/>
  </r>
  <r>
    <s v="KRP - Hakemus kaupunkikuvatoimikunnan ennakkolausunnosta"/>
    <s v="Hakemus kaupunkikuvatoimikunnan ennakkolausunnosta"/>
    <s v="Kaupunkikuvatoimikunnan ennakkolausunnon hakeminen"/>
    <x v="1"/>
    <x v="5"/>
    <m/>
    <s v="Myös luonnollisille henkilöille"/>
    <m/>
    <m/>
    <x v="0"/>
    <x v="6"/>
    <s v="yli 100 000"/>
  </r>
  <r>
    <s v="KRP - Ympäristönsuojelun luvat: Ilmoitus koeluontoisesta toiminnasta"/>
    <s v="Ilmoitus koeluontoisesta lyhytaikaisesta toiminnasta ympäristössä"/>
    <s v="Koeluonteisen toiminnan ilmoitus"/>
    <x v="1"/>
    <x v="5"/>
    <m/>
    <s v="Myös luonnollisille henkilöille"/>
    <m/>
    <s v="Ympäristönsuojelulaki (527/2014)"/>
    <x v="0"/>
    <x v="6"/>
    <s v="yli 100 000"/>
  </r>
  <r>
    <s v="KRP - Tulossa olevat palvelut: Yksityistiet / Kaupungin suostumus liikenteen ohjauslaitteen asentamiseksi"/>
    <s v="Ilmoitus / Lupa liikenteen ohjauslaitteen asentamiseksi yksityistielle"/>
    <s v="Liikenteenohjauslaitteiden sijoittaminen"/>
    <x v="1"/>
    <x v="5"/>
    <m/>
    <s v="Myös luonnollisille henkilöille"/>
    <m/>
    <s v="Tieliikennelaki (267/1981)"/>
    <x v="0"/>
    <x v="6"/>
    <s v="yli 100 000"/>
  </r>
  <r>
    <s v="KRP - Maatalousyrittäjien lomituspalvelut"/>
    <s v="Lomittaja-apu maatalousyrittäjille ja turkistuottajille"/>
    <s v="Lomituspalvelu"/>
    <x v="1"/>
    <x v="1"/>
    <s v="Q4/2022"/>
    <s v="Myös luonnollisille henkilöille"/>
    <s v="Ulkoistettu Keuruulle"/>
    <s v="Maatalousyrittäjien lomituspalvelulaki (1231/1996)"/>
    <x v="0"/>
    <x v="6"/>
    <s v="yli 100 000"/>
  </r>
  <r>
    <s v="KRP - Ympäristönsuojelun luvat: Maa-aineslupa"/>
    <s v="Lupa maa-aineksen ottamiseksi pois kuljetettavaksi"/>
    <s v="Maa-aineslupa"/>
    <x v="1"/>
    <x v="5"/>
    <m/>
    <s v="Myös luonnollisille henkilöille"/>
    <m/>
    <s v="Maa-aineslaki (555/1981)"/>
    <x v="0"/>
    <x v="6"/>
    <s v="yli 100 000"/>
  </r>
  <r>
    <s v="KRP - Ympäristönsuojelun luvat: Maastoliikennelain mukainen lupa"/>
    <s v="Lupa moottoriurheiluun (kilpailu &amp; harjoittelu) sekä tapahtuman järjestämiseen maastossa"/>
    <s v="Maastossa tai vesistössä tapahtuvan kilpailun tai harjoituksen ilmoitus"/>
    <x v="1"/>
    <x v="5"/>
    <m/>
    <s v="Myös luonnollisille henkilöille"/>
    <m/>
    <s v="Maastoliikennelaki (1710/1995)"/>
    <x v="0"/>
    <x v="6"/>
    <s v="yli 100 000"/>
  </r>
  <r>
    <s v="KRP - Ympäristönsuojelun luvat: Vesiliikennelain mukainen lupa"/>
    <s v="Lupa moottoriurheiluun (kilpailu &amp; harjoittelu) sekä tapahtuman järjestämiseen vesialueella."/>
    <s v="Maastossa tai vesistössä tapahtuvan kilpailun tai harjoituksen ilmoitus"/>
    <x v="1"/>
    <x v="5"/>
    <m/>
    <s v="Myös luonnollisille henkilöille"/>
    <m/>
    <s v="Maastoliikennelaki (1710/1995)"/>
    <x v="0"/>
    <x v="6"/>
    <s v="yli 100 000"/>
  </r>
  <r>
    <s v="KRP - Ympäristönsuojelun luvat: Jakelusaseman rekisteröinti-ilmoitus"/>
    <s v="Ilmoitus yli 10m3 polttoainesäiliön käyttöönotosta"/>
    <s v="Mahdollista terveyshaittaa aiheuttavan toiminnan aloittamisilmoitus"/>
    <x v="1"/>
    <x v="5"/>
    <m/>
    <s v="Myös luonnollisille henkilöille"/>
    <m/>
    <s v="Terveydensuojelulaki (763/1994)"/>
    <x v="0"/>
    <x v="6"/>
    <s v="yli 100 000"/>
  </r>
  <r>
    <s v="KRP - Maisematyöluvat: Maisematyölupa"/>
    <s v="Lupa tehdä muutostyö rakennuskielto- tai kaava-alueella"/>
    <s v="Maisematyölupa"/>
    <x v="1"/>
    <x v="5"/>
    <m/>
    <s v="Myös luonnollisille henkilöille"/>
    <m/>
    <s v="Maankäyttö- ja rakennuslaki (132/1999)"/>
    <x v="0"/>
    <x v="6"/>
    <s v="yli 100 000"/>
  </r>
  <r>
    <s v="KRP - Maisematyöluvat: Puiden kaataminen"/>
    <s v="Lupa yli kymmenen puun kaatamiselle"/>
    <s v="Maisematyölupa"/>
    <x v="1"/>
    <x v="5"/>
    <m/>
    <s v="Myös luonnollisille henkilöille"/>
    <m/>
    <s v="Maankäyttö- ja rakennuslaki (132/1999)"/>
    <x v="0"/>
    <x v="6"/>
    <s v="yli 100 000"/>
  </r>
  <r>
    <s v="KRP - Yleisten alueiden luvat: Viherhoitolupa"/>
    <s v="Lupa kaupungin asemakaava-alueen hoitamiseen"/>
    <s v="Maisematyölupa"/>
    <x v="1"/>
    <x v="5"/>
    <m/>
    <s v="Myös luonnollisille henkilöille"/>
    <m/>
    <s v="Maankäyttö- ja rakennuslaki (132/1999)"/>
    <x v="0"/>
    <x v="6"/>
    <s v="yli 100 000"/>
  </r>
  <r>
    <s v="KRP - Joulukuusien myynti"/>
    <s v="Myyntipaikoista ilmoittaminen, myyntipaikkojen lunastaminen (kauppatori)"/>
    <s v="Myyntipaikkahakemus ja -lupa"/>
    <x v="1"/>
    <x v="6"/>
    <s v="Q4/2022"/>
    <s v="Myös luonnollisille henkilöille"/>
    <m/>
    <m/>
    <x v="0"/>
    <x v="6"/>
    <s v="yli 100 000"/>
  </r>
  <r>
    <s v="KRP - Ympäristöterveydenhuolto: Itsehoitoon tarkoitettujen nikotiinivalmisteiden vähittäismyyntilupa"/>
    <s v="Hakemus itsehoitoon tarkoitetujen nikotiinivalmisteiden vähittäismyynnille"/>
    <s v="Nikotiinivalmisteiden vähittäismyyntilupa"/>
    <x v="1"/>
    <x v="0"/>
    <s v="Q4/2022"/>
    <s v="Vain elinkeinotoimintaa harjoittaville"/>
    <m/>
    <s v="Lääkelaki (395/1987)"/>
    <x v="0"/>
    <x v="6"/>
    <s v="yli 100 000"/>
  </r>
  <r>
    <s v="KRP - Pysäköintiluvat yrityksille ja yhdistyksille"/>
    <s v="Huolto- tai muiden pysäköintilupien hakeminen"/>
    <s v="Pysäköintilupa"/>
    <x v="1"/>
    <x v="5"/>
    <m/>
    <s v="Myös luonnollisille henkilöille"/>
    <m/>
    <m/>
    <x v="0"/>
    <x v="6"/>
    <s v="yli 100 000"/>
  </r>
  <r>
    <s v="KRP - Rakennuslupa: Rakennuksen purkaminen"/>
    <s v="Rakennuslupahakemus rakennuksen purkamiselle"/>
    <s v="Rakennuksen purkamislupa"/>
    <x v="1"/>
    <x v="5"/>
    <m/>
    <s v="Myös luonnollisille henkilöille"/>
    <m/>
    <s v="Maankäyttö- ja rakennuslaki (132/1999)"/>
    <x v="0"/>
    <x v="6"/>
    <s v="yli 100 000"/>
  </r>
  <r>
    <s v="KRP - Poikkeamispäätös (MRL 171)"/>
    <s v="Lupa kaavasta tai määräyksistä poikkeavalle rakentamiselle"/>
    <s v="Rakennuslupa"/>
    <x v="1"/>
    <x v="5"/>
    <m/>
    <s v="Myös luonnollisille henkilöille"/>
    <m/>
    <s v="Maankäyttö- ja rakennuslaki (132/1999)"/>
    <x v="0"/>
    <x v="6"/>
    <s v="yli 100 000"/>
  </r>
  <r>
    <s v="KRP - Rakennuslupa: Käyttötarkoituksen muutos"/>
    <s v="Rakennuslupahakemus kantavan tai paloa osastoivan rakenteen muutokselle"/>
    <s v="Rakennuslupa"/>
    <x v="1"/>
    <x v="5"/>
    <m/>
    <s v="Myös luonnollisille henkilöille"/>
    <m/>
    <s v="Maankäyttö- ja rakennuslaki (132/1999)"/>
    <x v="0"/>
    <x v="6"/>
    <s v="yli 100 000"/>
  </r>
  <r>
    <s v="KRP - Rakennuslupa: Luvan voimassaolon jatkaminen"/>
    <s v="Rakennuslupahakemus luvan voimassaolon jatkamiselle"/>
    <s v="Rakennuslupa"/>
    <x v="1"/>
    <x v="5"/>
    <m/>
    <s v="Myös luonnollisille henkilöille"/>
    <m/>
    <s v="Maankäyttö- ja rakennuslaki (132/1999)"/>
    <x v="0"/>
    <x v="6"/>
    <s v="yli 100 000"/>
  </r>
  <r>
    <s v="KRP - Rakennuslupa: Muu muutos"/>
    <s v="Rakennuslupahakemus muille muutoksille"/>
    <s v="Rakennuslupa"/>
    <x v="1"/>
    <x v="5"/>
    <m/>
    <s v="Myös luonnollisille henkilöille"/>
    <m/>
    <s v="Maankäyttö- ja rakennuslaki (132/1999)"/>
    <x v="0"/>
    <x v="6"/>
    <s v="yli 100 000"/>
  </r>
  <r>
    <s v="KRP - Rakennuslupa: Rakennuksen laajennus"/>
    <s v="Rakennuslupahakemus rakennuksen laajennusta varten"/>
    <s v="Rakennuslupa"/>
    <x v="1"/>
    <x v="5"/>
    <m/>
    <s v="Myös luonnollisille henkilöille"/>
    <m/>
    <s v="Maankäyttö- ja rakennuslaki (132/1999)"/>
    <x v="0"/>
    <x v="6"/>
    <s v="yli 100 000"/>
  </r>
  <r>
    <s v="KRP - Rakennuslupa: Tulisijan tai savuhormin rakentaminen jne."/>
    <s v="Rakennuslupahakemus tulisijan ja savuhoirmin rakentamiselle tai uusimiselle"/>
    <s v="Rakennuslupa"/>
    <x v="1"/>
    <x v="5"/>
    <m/>
    <s v="Myös luonnollisille henkilöille"/>
    <m/>
    <s v="Maankäyttö- ja rakennuslaki (132/1999)"/>
    <x v="0"/>
    <x v="6"/>
    <s v="yli 100 000"/>
  </r>
  <r>
    <s v="KRP - Rakennuslupa: Uusi rakennus, asuinpientalot jne."/>
    <s v="Rakennuslupahakemus asuinpientaloille, autotalleille, loma-asunnoille, jne."/>
    <s v="Rakennuslupa"/>
    <x v="1"/>
    <x v="5"/>
    <m/>
    <s v="Myös luonnollisille henkilöille"/>
    <m/>
    <s v="Maankäyttö- ja rakennuslaki (132/1999)"/>
    <x v="0"/>
    <x v="6"/>
    <s v="yli 100 000"/>
  </r>
  <r>
    <s v="KRP - Rakennuslupa: Uusi rakennus, kerrotalo jne."/>
    <s v="Rakennuslupahakemus kerrostaloille, teollisuushalleille jne."/>
    <s v="Rakennuslupa"/>
    <x v="1"/>
    <x v="5"/>
    <m/>
    <s v="Myös luonnollisille henkilöille"/>
    <m/>
    <s v="Maankäyttö- ja rakennuslaki (132/1999)"/>
    <x v="0"/>
    <x v="6"/>
    <s v="yli 100 000"/>
  </r>
  <r>
    <s v="KRP - Rakennusvalvonnan ilmoitukset: Ilmoitusmenettely"/>
    <s v="Lupa vaikutukselta vähäisen rakennelman rakentamiselle"/>
    <s v="Rakentamisen toimenpidelupa"/>
    <x v="1"/>
    <x v="5"/>
    <m/>
    <s v="Myös luonnollisille henkilöille"/>
    <m/>
    <s v="Maankäyttö- ja rakennuslaki (132/1999)"/>
    <x v="0"/>
    <x v="6"/>
    <s v="yli 100 000"/>
  </r>
  <r>
    <s v="KRP - Toimenpidelupa: Aitaaminen"/>
    <s v="Lupa aidan tai muurin rakentamiselle rakennettuun ympäristöön"/>
    <s v="Rakentamisen toimenpidelupa"/>
    <x v="1"/>
    <x v="5"/>
    <m/>
    <s v="Myös luonnollisille henkilöille"/>
    <m/>
    <s v="Maankäyttö- ja rakennuslaki (132/1999)"/>
    <x v="0"/>
    <x v="6"/>
    <s v="yli 100 000"/>
  </r>
  <r>
    <s v="KRP - Toimenpidelupa: Erillislaite"/>
    <s v="Lupa erillislaitteen (mastot, hiihtohissit, jne) rakentamiselle"/>
    <s v="Rakentamisen toimenpidelupa"/>
    <x v="1"/>
    <x v="5"/>
    <m/>
    <s v="Myös luonnollisille henkilöille"/>
    <m/>
    <s v="Maankäyttö- ja rakennuslaki (132/1999)"/>
    <x v="0"/>
    <x v="6"/>
    <s v="yli 100 000"/>
  </r>
  <r>
    <s v="KRP - Toimenpidelupa: Huoneistojärjestely"/>
    <s v="Lupa asuinhuoneiston jakamiselle tai yhdistämiselle"/>
    <s v="Rakentamisen toimenpidelupa"/>
    <x v="1"/>
    <x v="5"/>
    <m/>
    <s v="Myös luonnollisille henkilöille"/>
    <m/>
    <s v="Maankäyttö- ja rakennuslaki (132/1999)"/>
    <x v="0"/>
    <x v="6"/>
    <s v="yli 100 000"/>
  </r>
  <r>
    <s v="KRP - Toimenpidelupa: Julkisivutoimenpide"/>
    <s v="Lupa määrityille julkisivutoimenpiteille"/>
    <s v="Rakentamisen toimenpidelupa"/>
    <x v="1"/>
    <x v="5"/>
    <m/>
    <s v="Myös luonnollisille henkilöille"/>
    <m/>
    <s v="Maankäyttö- ja rakennuslaki (132/1999)"/>
    <x v="0"/>
    <x v="6"/>
    <s v="yli 100 000"/>
  </r>
  <r>
    <s v="KRP - Toimenpidelupa: Jätevesijärjestelmän uusiminen"/>
    <s v="Lupa viemäriverkosta erillisen jätevesijärjestelmän rakentamiselle"/>
    <s v="Rakentamisen toimenpidelupa"/>
    <x v="1"/>
    <x v="5"/>
    <m/>
    <s v="Myös luonnollisille henkilöille"/>
    <m/>
    <s v="Maankäyttö- ja rakennuslaki (132/1999)"/>
    <x v="0"/>
    <x v="6"/>
    <s v="yli 100 000"/>
  </r>
  <r>
    <s v="KRP - Toimenpidelupa: Kaupunkikuvajärjestely"/>
    <s v="Lupa tehdä pitkäaikainen muutos kaupunkikuvaan"/>
    <s v="Rakentamisen toimenpidelupa"/>
    <x v="1"/>
    <x v="5"/>
    <m/>
    <s v="Myös luonnollisille henkilöille"/>
    <m/>
    <s v="Maankäyttö- ja rakennuslaki (132/1999)"/>
    <x v="0"/>
    <x v="6"/>
    <s v="yli 100 000"/>
  </r>
  <r>
    <s v="KRP - Toimenpidelupa: Laituri"/>
    <s v="Lupa laiturin tai vastaavan rakentamiselle"/>
    <s v="Rakentamisen toimenpidelupa"/>
    <x v="1"/>
    <x v="5"/>
    <m/>
    <s v="Myös luonnollisille henkilöille"/>
    <m/>
    <s v="Maankäyttö- ja rakennuslaki (132/1999)"/>
    <x v="0"/>
    <x v="6"/>
    <s v="yli 100 000"/>
  </r>
  <r>
    <s v="KRP - Toimenpidelupa: Liikuteltava laite"/>
    <s v="Lupa liikuteltavan laitteen sijoittamiseksi paikalleen (ei käytetä retkeilyyn / veneilyyn)"/>
    <s v="Rakentamisen toimenpidelupa"/>
    <x v="1"/>
    <x v="5"/>
    <m/>
    <s v="Myös luonnollisille henkilöille"/>
    <m/>
    <s v="Maankäyttö- ja rakennuslaki (132/1999)"/>
    <x v="0"/>
    <x v="6"/>
    <s v="yli 100 000"/>
  </r>
  <r>
    <s v="KRP - Toimenpidelupa: Maalämpökaivon poraus"/>
    <s v="Lupa maalämpökaivon tai maastoon sijoittuvan lämmönkeruuputkiston rakentamiselle"/>
    <s v="Rakentamisen toimenpidelupa"/>
    <x v="1"/>
    <x v="5"/>
    <m/>
    <s v="Myös luonnollisille henkilöille"/>
    <m/>
    <s v="Maankäyttö- ja rakennuslaki (132/1999)"/>
    <x v="0"/>
    <x v="6"/>
    <s v="yli 100 000"/>
  </r>
  <r>
    <s v="KRP - Toimenpidelupa: Mainostoimenpide"/>
    <s v="Lupa mainostaulun (ei tieliikennalain alainen) tai ikkunaa peittävän mainoksen sijoittamisesta"/>
    <s v="Rakentamisen toimenpidelupa"/>
    <x v="1"/>
    <x v="5"/>
    <m/>
    <s v="Myös luonnollisille henkilöille"/>
    <m/>
    <s v="Maankäyttö- ja rakennuslaki (132/1999)"/>
    <x v="0"/>
    <x v="6"/>
    <s v="yli 100 000"/>
  </r>
  <r>
    <s v="KRP - Toimenpidelupa: Rakennelmat"/>
    <s v="Lupa erilaisten rakennelmien rakentamiselle (esim. grillit, vajat, viemärittömät käymälät jne.)"/>
    <s v="Rakentamisen toimenpidelupa"/>
    <x v="1"/>
    <x v="5"/>
    <m/>
    <s v="Myös luonnollisille henkilöille"/>
    <m/>
    <s v="Maankäyttö- ja rakennuslaki (132/1999)"/>
    <x v="0"/>
    <x v="6"/>
    <s v="yli 100 000"/>
  </r>
  <r>
    <s v="KRP - Toimenpidelupa: Säilytys ja varastointialue"/>
    <s v="Lupa varastointi- tai pysäköintialueen rajaamiselle"/>
    <s v="Rakentamisen toimenpidelupa"/>
    <x v="1"/>
    <x v="5"/>
    <m/>
    <s v="Myös luonnollisille henkilöille"/>
    <m/>
    <s v="Maankäyttö- ja rakennuslaki (132/1999)"/>
    <x v="0"/>
    <x v="6"/>
    <s v="yli 100 000"/>
  </r>
  <r>
    <s v="KRP - Yleisten alueiden luvat: Sijoituspaikkalupa"/>
    <s v="Lupa sijoittaa uusia johtoja, kaapeleita tai putkia rakennettuun ympäristöön"/>
    <s v="Kaivu- ja sijoituslupa"/>
    <x v="1"/>
    <x v="5"/>
    <m/>
    <s v="Myös luonnollisille henkilöille"/>
    <m/>
    <s v="Maankäyttö- ja rakennuslaki (132/1999)"/>
    <x v="0"/>
    <x v="6"/>
    <s v="yli 100 000"/>
  </r>
  <r>
    <s v="KRP - Ympäristöterveydenhuolto: Tupakkatuotteiden ja nikotiinivalmisteiden vähittäismyyntilupa"/>
    <s v="Hakemus tupakkatuotteiden ja nikotiinivalmisteiden vähittäismyynnille"/>
    <s v="Tupakkatuotteiden vähittäismyyntilupa"/>
    <x v="1"/>
    <x v="0"/>
    <s v="Q4/2022"/>
    <s v="Vain elinkeinotoimintaa harjoittaville"/>
    <m/>
    <s v="Tupakkalaki (549/2016)"/>
    <x v="0"/>
    <x v="6"/>
    <s v="yli 100 000"/>
  </r>
  <r>
    <s v="KRP - Ympäristöterveydenhuolto: Hakemus vesilaitoksen tai vesiosuuskunnan perustamisesta"/>
    <s v="Hakemus vesilaitoksen tai vesiosuuskunnan perustamisesta"/>
    <s v="Vesilaitoksen tai vesiosuuskunnan perustamisilmoitus"/>
    <x v="1"/>
    <x v="0"/>
    <s v="Q4/2022"/>
    <s v="Myös luonnollisille henkilöille"/>
    <m/>
    <s v="Vesihuoltolaki (119/2001)"/>
    <x v="0"/>
    <x v="6"/>
    <s v="yli 100 000"/>
  </r>
  <r>
    <s v="KRP - Ympäristönsuojelun luvat: VOC-laitoksen rekisteröinti-ilmoitus"/>
    <s v="Ilmoitus VOC-laitoksen käyttöönotosta (orgaanisten liuttimien kulutus alle 10 tonnia vuodessa)."/>
    <s v="VOC-laitoksen rekisteröinti-ilmoitus"/>
    <x v="1"/>
    <x v="5"/>
    <m/>
    <s v="Myös luonnollisille henkilöille"/>
    <m/>
    <s v="Ympäristönsuojelulaki (527/2014)"/>
    <x v="0"/>
    <x v="6"/>
    <s v="yli 100 000"/>
  </r>
  <r>
    <s v="KRP - Yleisörakennelma"/>
    <s v="Lupa yli 2 viikkoa olemassa olevalle yleisörakennelmalle"/>
    <s v="Yleisörakennelmalupa"/>
    <x v="1"/>
    <x v="5"/>
    <m/>
    <s v="Myös luonnollisille henkilöille"/>
    <m/>
    <s v="Maankäyttö- ja rakennuslaki (132/1999)"/>
    <x v="0"/>
    <x v="6"/>
    <s v="yli 100 000"/>
  </r>
  <r>
    <s v="KRP - Ympäristönsuojelun luvat: Asfalttiaseman rekisteröinti-ilmoitus:"/>
    <s v="Ilmoitus asfalttiaseman käyttöönotosta (jos ei tarvitse ympäristölupaa)"/>
    <s v="Ympäristölupa"/>
    <x v="1"/>
    <x v="5"/>
    <m/>
    <s v="Myös luonnollisille henkilöille"/>
    <m/>
    <s v="Ympäristönsuojelulaki (527/2014)"/>
    <x v="0"/>
    <x v="6"/>
    <s v="yli 100 000"/>
  </r>
  <r>
    <s v="KRP - Ympäristönsuojelun luvat: Betoniaseman rekisteröinti-ilmoitus"/>
    <s v="Ilmoitus betoniaseman käyttöönotosta (jos ei tarvitse ympäristölupaa)"/>
    <s v="Ympäristölupa"/>
    <x v="1"/>
    <x v="5"/>
    <m/>
    <s v="Myös luonnollisille henkilöille"/>
    <m/>
    <s v="Ympäristönsuojelulaki (527/2014)"/>
    <x v="0"/>
    <x v="6"/>
    <s v="yli 100 000"/>
  </r>
  <r>
    <s v="KRP - Ympäristönsuojelun luvat: Ympäristölupa (jätteen käsittely, muu toimiala)"/>
    <s v="Lupa ympäristön vaaraa aiheuttavalle toiminnalle (jätteen käsittely tai muu toimiala)"/>
    <s v="Ympäristölupa"/>
    <x v="1"/>
    <x v="5"/>
    <m/>
    <s v="Myös luonnollisille henkilöille"/>
    <m/>
    <s v="Ympäristönsuojelulaki (527/2014)"/>
    <x v="0"/>
    <x v="6"/>
    <s v="yli 100 000"/>
  </r>
  <r>
    <s v="KRP - Ympäristönsuojelun luvat: Ympäristölupa (louhinta ja murskaus), yhteislupa"/>
    <s v="Lupa ympäristön vaaraa aiheuttavalle toiminnalle (louhinta ja murskaus)"/>
    <s v="Ympäristölupa"/>
    <x v="1"/>
    <x v="5"/>
    <m/>
    <s v="Myös luonnollisille henkilöille"/>
    <m/>
    <s v="Ympäristönsuojelulaki (527/2014)"/>
    <x v="0"/>
    <x v="6"/>
    <s v="yli 100 000"/>
  </r>
  <r>
    <s v="KRP - Tontinmyynti"/>
    <s v="Yritystonttien myyminen"/>
    <s v="Yritystonttien myynti ja vuokraus"/>
    <x v="1"/>
    <x v="4"/>
    <m/>
    <s v="Vain elinkeinotoimintaa harjoittaville"/>
    <m/>
    <m/>
    <x v="0"/>
    <x v="6"/>
    <s v="yli 100 000"/>
  </r>
  <r>
    <s v="HANK - Tarjouspalvelu"/>
    <s v="Kaupungin hankinnoista tiedottaminen, yksittäisen hankinnan valinta siirtää Cloudiaan"/>
    <s v="HANK - Tarjouspalvelu"/>
    <x v="2"/>
    <x v="5"/>
    <m/>
    <s v="Vain elinkeinotoimintaa harjoittaville"/>
    <s v="Hankintaprosessi kansallisessa portaalissa, Tarjouspalvelu enemmän tiedottamisen kanava."/>
    <m/>
    <x v="0"/>
    <x v="6"/>
    <s v="yli 100 000"/>
  </r>
  <r>
    <s v="SIV - DigiOne"/>
    <s v="Sivistystoimi mukana kansallisessa DigiOne-hankkeessa, jossa tavoitteena luoda digitaalinen palvelualusta ja ekosysteemi, johon erilaiset koulutuspalvelujen tuottajat voivat liittyä"/>
    <s v="SIV - DigiOne"/>
    <x v="2"/>
    <x v="2"/>
    <s v="Myöhemmin"/>
    <s v="Vain elinkeinotoimintaa harjoittaville"/>
    <m/>
    <m/>
    <x v="0"/>
    <x v="6"/>
    <s v="yli 100 000"/>
  </r>
  <r>
    <s v="SOTE - Kotihoidon mobiili- ja optimointi"/>
    <s v="Kotihoidon mobiilipalvelu sekä palvelujen optimointi"/>
    <s v="SOTE - Kotihoidon mobiili- ja optimointi"/>
    <x v="2"/>
    <x v="5"/>
    <m/>
    <s v="Myös luonnollisille henkilöille"/>
    <m/>
    <m/>
    <x v="0"/>
    <x v="6"/>
    <s v="yli 100 000"/>
  </r>
  <r>
    <s v="SIV - Kaupungin tilojen varaaminen"/>
    <s v="Sivistystoimi tuottaa tällä hetkellä liikuntapalvelujen kautta erityisesti liikuntatilojen varauspalvelun"/>
    <s v="Tilavaraukset"/>
    <x v="2"/>
    <x v="5"/>
    <m/>
    <s v="Myös luonnollisille henkilöille"/>
    <m/>
    <m/>
    <x v="0"/>
    <x v="6"/>
    <s v="yli 100 000"/>
  </r>
  <r>
    <s v="KRP - Sunnittelutarveratkaisu"/>
    <s v="Lupa aloittaa rakennussuunnittelu rakennuslupaa varten haja-asutusalueilla"/>
    <s v="KRP - Sunnittelutarveratkaisu"/>
    <x v="3"/>
    <x v="5"/>
    <m/>
    <s v="Myös luonnollisille henkilöille"/>
    <m/>
    <m/>
    <x v="0"/>
    <x v="6"/>
    <s v="yli 100 000"/>
  </r>
  <r>
    <s v="ELTY - Työllisyyden kuntakokeilu (Työmarkkinatori)"/>
    <s v="Työllistymisen uuden palveluympäristön kuntatasoinen käyttöönotto"/>
    <s v="Työvoimapalvelut"/>
    <x v="3"/>
    <x v="2"/>
    <s v="Q4/2022"/>
    <s v="Myös luonnollisille henkilöille"/>
    <m/>
    <m/>
    <x v="0"/>
    <x v="6"/>
    <s v="yli 100 000"/>
  </r>
  <r>
    <s v="ELTY - Yrityspalvelut"/>
    <s v="Yrityksten kehittämispalvelut"/>
    <s v="Yrityspalvelut"/>
    <x v="3"/>
    <x v="1"/>
    <s v="Q4/2022"/>
    <s v="Vain elinkeinotoimintaa harjoittaville"/>
    <m/>
    <m/>
    <x v="0"/>
    <x v="6"/>
    <s v="yli 100 000"/>
  </r>
  <r>
    <s v="ELTY - Kansainvälistymispalvelut"/>
    <s v="Yritysten kansaivälistymispalvelut"/>
    <s v="Yritysten kansainvälistymispalvelut"/>
    <x v="3"/>
    <x v="1"/>
    <s v="Q4/2022"/>
    <s v="Vain elinkeinotoimintaa harjoittaville"/>
    <m/>
    <m/>
    <x v="0"/>
    <x v="6"/>
    <s v="yli 100 000"/>
  </r>
  <r>
    <s v="ELTY - Yritysklinikka"/>
    <s v="Yrityksille järjestettävä teemakohtainen sparraus."/>
    <s v="Yritysten neuvontapalvelu"/>
    <x v="3"/>
    <x v="0"/>
    <s v="Q4/2022"/>
    <s v="Vain elinkeinotoimintaa harjoittaville"/>
    <m/>
    <m/>
    <x v="0"/>
    <x v="6"/>
    <s v="yli 100 000"/>
  </r>
  <r>
    <s v="ELTY - Ekosysteemi- ja arvoverkostopalvelut"/>
    <s v="Yritysten arvoverkosto- ja ekosysteemipalvelut"/>
    <s v="Yritysten neuvontapalvelut"/>
    <x v="3"/>
    <x v="4"/>
    <s v="Q4/2022"/>
    <s v="Vain elinkeinotoimintaa harjoittaville"/>
    <m/>
    <m/>
    <x v="0"/>
    <x v="6"/>
    <s v="yli 100 000"/>
  </r>
  <r>
    <s v="ELTY - Sijoittumispalvelut"/>
    <s v="Yrityksten sijoittumispalvelut"/>
    <s v="Yritysten sijoittumispalvelut"/>
    <x v="3"/>
    <x v="1"/>
    <s v="Q4/2022"/>
    <s v="Vain elinkeinotoimintaa harjoittaville"/>
    <m/>
    <m/>
    <x v="0"/>
    <x v="6"/>
    <s v="yli 100 000"/>
  </r>
  <r>
    <s v="KRP - Johtotietopalvelu"/>
    <s v="Kaupungin keskitetty karttasovellut (Trimble), jossa johtotiedot osana muuta rakennetun infran tietopalvelua"/>
    <s v="Karttapalvelu"/>
    <x v="4"/>
    <x v="5"/>
    <m/>
    <s v="Myös luonnollisille henkilöille"/>
    <m/>
    <m/>
    <x v="0"/>
    <x v="6"/>
    <s v="yli 100 000"/>
  </r>
  <r>
    <s v="KRP - Hissi- ja esteettömyysavustukset"/>
    <s v="ARA:lta haettavan avustukseen lisäksi kaupungilta haettava avustus"/>
    <s v="Hissi- ja esteettömyysavustus"/>
    <x v="5"/>
    <x v="1"/>
    <s v="Q4/2022"/>
    <s v="Myös luonnollisille henkilöille"/>
    <m/>
    <m/>
    <x v="0"/>
    <x v="6"/>
    <s v="yli 100 000"/>
  </r>
  <r>
    <s v="KRP - Korkotukilainahakemuksten vastaanotto"/>
    <s v="ARA-hakemusten vastaanotto, lausuminen ja toimittaminen ARA:an."/>
    <s v="Korkotukilainahakemus"/>
    <x v="5"/>
    <x v="6"/>
    <s v="Q4/2022"/>
    <s v="Myös luonnollisille henkilöille"/>
    <m/>
    <s v="Laki omistusasuntolainojen korkotuesta (1204/1993)"/>
    <x v="0"/>
    <x v="6"/>
    <s v="yli 100 000"/>
  </r>
  <r>
    <s v="KRP - Yksityistieavustukset"/>
    <s v="Yksityisteiden asiamiehet voivat hakea yksityistien hoidolle tukea kaupungilta"/>
    <s v="Liiketoiminnan kehittämistuki"/>
    <x v="5"/>
    <x v="1"/>
    <s v="Q4/2022"/>
    <s v="Myös luonnollisille henkilöille"/>
    <m/>
    <s v="Yksityistielaki 560/2018"/>
    <x v="0"/>
    <x v="6"/>
    <s v="yli 100 000"/>
  </r>
  <r>
    <s v="ELTY - Yrityspalveluseteli, palvelun tuottaja"/>
    <s v="Yrityksille haettava kehittämisen avustus, palvelun tuottajan osio"/>
    <s v="Liiketoiminnan kehittämistuki"/>
    <x v="5"/>
    <x v="4"/>
    <s v="Q4/2022"/>
    <s v="Vain elinkeinotoimintaa harjoittaville"/>
    <m/>
    <m/>
    <x v="0"/>
    <x v="6"/>
    <s v="yli 100 000"/>
  </r>
  <r>
    <s v="ELTY - Yksinyrittäjän avustus (Korona)"/>
    <s v="Yksinyrittäjille haettava Korona-avustus"/>
    <s v="Liiketoiminnan kehittämistuki"/>
    <x v="5"/>
    <x v="5"/>
    <m/>
    <s v="Myös luonnollisille henkilöille"/>
    <m/>
    <m/>
    <x v="0"/>
    <x v="6"/>
    <s v="yli 100 000"/>
  </r>
  <r>
    <s v="SOTE - Sosiaali- ja terveyspalvelujen avustukset"/>
    <s v="Sosiaali- ja terveyspalveluita haettavat avustulset"/>
    <s v="Liiketoiminnan kehittämistuki"/>
    <x v="5"/>
    <x v="5"/>
    <m/>
    <s v="Myös luonnollisille henkilöille"/>
    <m/>
    <m/>
    <x v="0"/>
    <x v="6"/>
    <s v="yli 100 000"/>
  </r>
  <r>
    <s v="ELTY - Yrityspalveluseteli, setelin hakija"/>
    <s v="Yrityksille haettava kehittämisen avustus, kehittämisen palvelun käyttäjän osio"/>
    <s v="Liiketoiminnan kehittämistuki"/>
    <x v="5"/>
    <x v="5"/>
    <m/>
    <s v="Vain elinkeinotoimintaa harjoittaville"/>
    <m/>
    <m/>
    <x v="0"/>
    <x v="6"/>
    <s v="yli 100 000"/>
  </r>
  <r>
    <s v="SOTE - Palvelusetelit"/>
    <s v="Effector / Palse - integraatio palvelutuottajille"/>
    <s v="Liiketoiminnan kehittämistuki"/>
    <x v="5"/>
    <x v="2"/>
    <m/>
    <s v="Vain elinkeinotoimintaa harjoittaville"/>
    <s v="Integraatio saatavilla perustellusti."/>
    <m/>
    <x v="0"/>
    <x v="6"/>
    <s v="yli 100 000"/>
  </r>
  <r>
    <s v="SIV - Kansalaistoiminnan avustukset"/>
    <s v="Sivistystoimelta haettavat kansalaistoiminnan avustukset"/>
    <s v="Toiminta-avustukset yhdistyksille ja yhteisöille"/>
    <x v="5"/>
    <x v="5"/>
    <m/>
    <s v="Myös luonnollisille henkilöille"/>
    <m/>
    <m/>
    <x v="0"/>
    <x v="6"/>
    <s v="yli 100 000"/>
  </r>
  <r>
    <s v="SIV - Kulttuuriavustukset"/>
    <s v="Sivistystoimelta haettavat kulttuuritoiminnan avustukset"/>
    <s v="Toiminta-avustukset yhdistyksille ja yhteisöille"/>
    <x v="5"/>
    <x v="5"/>
    <m/>
    <s v="Myös luonnollisille henkilöille"/>
    <m/>
    <m/>
    <x v="0"/>
    <x v="6"/>
    <s v="yli 100 000"/>
  </r>
  <r>
    <s v="SIV - Liikunta-avustukset"/>
    <s v="Sivistystoimelta haettavat liikuntatoiminnan avustukset"/>
    <s v="Toiminta-avustukset yhdistyksille ja yhteisöille"/>
    <x v="5"/>
    <x v="5"/>
    <m/>
    <s v="Myös luonnollisille henkilöille"/>
    <m/>
    <m/>
    <x v="0"/>
    <x v="6"/>
    <s v="yli 100 000"/>
  </r>
  <r>
    <s v="SIV - Nuorisoavustukset"/>
    <s v="Sivistystoimelta haettavat nuorisoavustukset"/>
    <s v="Toiminta-avustukset yhdistyksille ja yhteisöille"/>
    <x v="5"/>
    <x v="5"/>
    <m/>
    <s v="Myös luonnollisille henkilöille"/>
    <m/>
    <m/>
    <x v="0"/>
    <x v="6"/>
    <s v="yli 100 000"/>
  </r>
  <r>
    <s v="ELTY - Kuntalisä"/>
    <s v="Palkkatuki yrityksille ja yhdistyksille tukemaan työttömän työllistämistä"/>
    <s v="Työllistämistuki"/>
    <x v="5"/>
    <x v="5"/>
    <m/>
    <s v="Vain elinkeinotoimintaa harjoittaville"/>
    <m/>
    <s v="Työttömyysturvalaki (1290/2002)"/>
    <x v="0"/>
    <x v="6"/>
    <s v="yli 100 000"/>
  </r>
  <r>
    <s v="ELTY - Lisäpalkkatuki työnantajille"/>
    <s v="Voidaan myöntää yritykselle kuntalaisen työllistämisestä"/>
    <s v="Työllistämistuki"/>
    <x v="5"/>
    <x v="5"/>
    <m/>
    <s v="Vain elinkeinotoimintaa harjoittaville"/>
    <m/>
    <s v="Työttömyysturvalaki (1290/2002)"/>
    <x v="0"/>
    <x v="6"/>
    <s v="yli 100 000"/>
  </r>
  <r>
    <s v="Jätehuolto - Kiinteistön omistajan vaihdos"/>
    <s v="Asiakas täyttää lomakkeen nettisivuilla"/>
    <s v="Jätehuolto"/>
    <x v="0"/>
    <x v="0"/>
    <s v="Myöhemmin"/>
    <s v="Myös luonnollisille henkilöille"/>
    <m/>
    <s v="Jätelaki (646/2011)"/>
    <x v="0"/>
    <x v="6"/>
    <s v="20 001 - 40 000"/>
  </r>
  <r>
    <s v="Jätehuolto - osoitteen muutos"/>
    <s v="Asiakas täyttää lomakkeen nettisivuilla"/>
    <s v="Jätehuolto"/>
    <x v="0"/>
    <x v="0"/>
    <s v="Myöhemmin"/>
    <s v="Myös luonnollisille henkilöille"/>
    <m/>
    <s v="Jätelaki (646/2011)"/>
    <x v="0"/>
    <x v="6"/>
    <s v="20 001 - 40 000"/>
  </r>
  <r>
    <s v="Jätehuolto - Jätemaksun kohtuullistaminen"/>
    <s v="Asiakas täyttää Word-lomakkeen ja lähettää sen sähköpostilla tai tulostettuna"/>
    <s v="Jätehuolto"/>
    <x v="0"/>
    <x v="1"/>
    <s v="Myöhemmin"/>
    <s v="Myös luonnollisille henkilöille"/>
    <m/>
    <s v="Jätelaki (646/2011)"/>
    <x v="0"/>
    <x v="6"/>
    <s v="20 001 - 40 000"/>
  </r>
  <r>
    <s v="Vesiliikelaitos"/>
    <s v="VesikantaPlus sekä KulutusWeb"/>
    <s v="Vesimittarilukeman ilmoittaminen"/>
    <x v="0"/>
    <x v="0"/>
    <s v="Myöhemmin"/>
    <s v="Myös luonnollisille henkilöille"/>
    <m/>
    <s v="Vesihuoltolaki (119/2001)"/>
    <x v="0"/>
    <x v="6"/>
    <s v="20 001 - 40 000"/>
  </r>
  <r>
    <s v="Jätehuolto - jäteastian tyhjennysvälin pidentäminen"/>
    <s v="Asiakas täyttää Word-lomakkeen ja lähettää sen sähköpostilla tai tulostettuna"/>
    <s v="Jäteastian tyhjennysvälin muutoshakemus"/>
    <x v="0"/>
    <x v="1"/>
    <s v="Myöhemmin"/>
    <s v="Myös luonnollisille henkilöille"/>
    <m/>
    <s v="Jätelaki (646/2011)"/>
    <x v="0"/>
    <x v="6"/>
    <s v="20 001 - 40 000"/>
  </r>
  <r>
    <s v="Jätehuolto - jätteen sijoittaminen maaperään"/>
    <s v="Asiakas täyttää Word-lomakkeen ja lähettää sen sähköpostilla tai tulostettuna"/>
    <s v="Jätteen sijoittaminen maaperään"/>
    <x v="1"/>
    <x v="1"/>
    <s v="Myöhemmin"/>
    <s v="Myös luonnollisille henkilöille"/>
    <m/>
    <s v="Ympäristönsuojelulaki (527/2014)"/>
    <x v="0"/>
    <x v="6"/>
    <s v="20 001 - 40 000"/>
  </r>
  <r>
    <s v="Maisematyölupa"/>
    <s v="Asiakas hakee lupaa lupapiste.fi palvelun kautta"/>
    <s v="Maisematyölupa"/>
    <x v="1"/>
    <x v="4"/>
    <s v="Myöhemmin"/>
    <s v="Myös luonnollisille henkilöille"/>
    <m/>
    <s v="Maankäyttö- ja rakennuslaki (132/1999)"/>
    <x v="0"/>
    <x v="6"/>
    <s v="20 001 - 40 000"/>
  </r>
  <r>
    <s v="Rakennuksen purkamislupa"/>
    <s v="Asiakas hakee lupaa lupapiste.fi palvelun kautta"/>
    <s v="Rakennuksen purkamislupa"/>
    <x v="1"/>
    <x v="4"/>
    <s v="Myöhemmin"/>
    <s v="Myös luonnollisille henkilöille"/>
    <m/>
    <s v="Maankäyttö- ja rakennuslaki (132/1999)"/>
    <x v="0"/>
    <x v="6"/>
    <s v="20 001 - 40 000"/>
  </r>
  <r>
    <s v="Kaavoitus- poikkeamislupa"/>
    <s v="Asiakas hakee lupaa lupapiste.fi palvelun kautta"/>
    <s v="Rakennuslupa"/>
    <x v="1"/>
    <x v="4"/>
    <s v="Myöhemmin"/>
    <s v="Myös luonnollisille henkilöille"/>
    <m/>
    <s v="Maankäyttö- ja rakennuslaki (132/1999)"/>
    <x v="0"/>
    <x v="6"/>
    <s v="20 001 - 40 000"/>
  </r>
  <r>
    <s v="Rakennuslupa"/>
    <s v="Asiakas hakee lupaa lupapiste.fi palvelun kautta"/>
    <s v="Rakennuslupa"/>
    <x v="1"/>
    <x v="4"/>
    <s v="Myöhemmin"/>
    <s v="Myös luonnollisille henkilöille"/>
    <m/>
    <s v="Maankäyttö- ja rakennuslaki (132/1999)"/>
    <x v="0"/>
    <x v="6"/>
    <s v="20 001 - 40 000"/>
  </r>
  <r>
    <s v="Toimenpidelupa"/>
    <s v="Asiakas hakee lupaa lupapiste.fi palvelun kautta"/>
    <s v="Rakennuslupa"/>
    <x v="1"/>
    <x v="4"/>
    <s v="Myöhemmin"/>
    <s v="Myös luonnollisille henkilöille"/>
    <m/>
    <s v="Maankäyttö- ja rakennuslaki (132/1999)"/>
    <x v="0"/>
    <x v="6"/>
    <s v="20 001 - 40 000"/>
  </r>
  <r>
    <s v="Kaavoitus- suunnittelutarveratkaisu"/>
    <s v="Asiakas hakee lupaa lupapiste.fi palvelun kautta"/>
    <s v="Rakennuslupa suunnittelutarveratkaisualueelle"/>
    <x v="1"/>
    <x v="4"/>
    <s v="Myöhemmin"/>
    <s v="Myös luonnollisille henkilöille"/>
    <m/>
    <s v="Maankäyttö- ja rakennuslaki (132/1999)"/>
    <x v="0"/>
    <x v="6"/>
    <s v="20 001 - 40 000"/>
  </r>
  <r>
    <s v="Palvelusetelituottajaksi hakeutuminen"/>
    <s v="Sote-alan yrittäjä hakeutuu palveluseteliyrittäjäksi"/>
    <s v="Sosiaalialan palvelun tuottamisilmoitus"/>
    <x v="1"/>
    <x v="5"/>
    <m/>
    <s v="Vain elinkeinotoimintaa harjoittaville"/>
    <m/>
    <s v="Laki sosiaali- ja terveydenhuollon palvelusetelistä (569/2009)"/>
    <x v="0"/>
    <x v="6"/>
    <s v="20 001 - 40 000"/>
  </r>
  <r>
    <s v="Etätyötilan varaus (Jämsä Tehdas -hanke)"/>
    <s v="Asiakas varaa etätyötilan sähköisestä varausjärjestelmästä"/>
    <s v="Etätyötilan varaus (Jämsä Tehdas -hanke)"/>
    <x v="2"/>
    <x v="5"/>
    <m/>
    <s v="Myös luonnollisille henkilöille"/>
    <m/>
    <m/>
    <x v="0"/>
    <x v="6"/>
    <s v="20 001 - 40 000"/>
  </r>
  <r>
    <s v="Tapahtumakalenteri"/>
    <s v="Asiakas täyttää sähköiseen lomakkeeseen järjestämänsä tapahtuman tiedot"/>
    <s v="Tapahtumakalenteri"/>
    <x v="2"/>
    <x v="5"/>
    <m/>
    <s v="Myös luonnollisille henkilöille"/>
    <m/>
    <m/>
    <x v="0"/>
    <x v="6"/>
    <s v="20 001 - 40 000"/>
  </r>
  <r>
    <s v="Yrittäjille tarjottavat omalle koneelle ladattavat lomakkeet"/>
    <s v="Yritystulkin täytettävät laskelma- ja suunnittelupohjat"/>
    <s v="Yrittäjille tarjottavat omalle koneelle ladattavat lomakkeet"/>
    <x v="2"/>
    <x v="1"/>
    <m/>
    <s v="Myös luonnollisille henkilöille"/>
    <m/>
    <m/>
    <x v="0"/>
    <x v="6"/>
    <s v="20 001 - 40 000"/>
  </r>
  <r>
    <s v="Toimitilahakemisto"/>
    <s v="Tyhjän toimisto-, liiketilan tai teollisuustilan tiedot voi asiakas syöttää Jämsän toimitilahakemistoon"/>
    <s v="Toimitilahakemisto"/>
    <x v="3"/>
    <x v="0"/>
    <s v="Myöhemmin"/>
    <s v="Myös luonnollisille henkilöille"/>
    <m/>
    <m/>
    <x v="0"/>
    <x v="6"/>
    <s v="20 001 - 40 000"/>
  </r>
  <r>
    <s v="Toimitilahakemisto"/>
    <s v="Tyhjän toimisto-, liiketilan tai teollisuustilan tiedot voi asiakas syöttää Jämsän toimitilahakemistoon"/>
    <s v="Toimitilahakemisto"/>
    <x v="3"/>
    <x v="0"/>
    <m/>
    <s v="Myös luonnollisille henkilöille"/>
    <m/>
    <m/>
    <x v="0"/>
    <x v="6"/>
    <s v="20 001 - 40 000"/>
  </r>
  <r>
    <s v="Yrittäjille tarjottavat omalle koneelle ladattavat lomakkeet"/>
    <s v="Yritystulkin täytettävät laskelma- ja suunnittelupohjat"/>
    <s v="Yrittäjille tarjottavat omalle koneelle ladattavat lomakkeet"/>
    <x v="3"/>
    <x v="1"/>
    <s v="Myöhemmin"/>
    <s v="Myös luonnollisille henkilöille"/>
    <m/>
    <m/>
    <x v="0"/>
    <x v="6"/>
    <s v="20 001 - 40 000"/>
  </r>
  <r>
    <s v="Verkossa täytettävä liiketoimintasuunnitelma"/>
    <s v="Asiakas täyttää liiketoimintasuunnitelman ennen tapaamista"/>
    <s v="Yritysten kehittämispalvelu"/>
    <x v="3"/>
    <x v="1"/>
    <s v="Myöhemmin"/>
    <s v="Myös luonnollisille henkilöille"/>
    <m/>
    <m/>
    <x v="0"/>
    <x v="6"/>
    <s v="20 001 - 40 000"/>
  </r>
  <r>
    <s v="Ajanvaraus yritysneuvontaan"/>
    <s v="Asiakas täyttää ajanvarauslomakkeen nettisivuilla"/>
    <s v="Yritysten neuvontapalvelut"/>
    <x v="3"/>
    <x v="0"/>
    <s v="Myöhemmin"/>
    <s v="Myös luonnollisille henkilöille"/>
    <m/>
    <m/>
    <x v="0"/>
    <x v="6"/>
    <s v="20 001 - 40 000"/>
  </r>
  <r>
    <s v="Yritysneuvonta etäyhteyksien kautta"/>
    <s v="Asiakastapaaminen voidaan toteuttaa sähköisesti - esim. Teams sovelluksella"/>
    <s v="Yritysten neuvontapalvelut"/>
    <x v="3"/>
    <x v="0"/>
    <s v="Myöhemmin"/>
    <s v="Myös luonnollisille henkilöille"/>
    <m/>
    <m/>
    <x v="0"/>
    <x v="6"/>
    <s v="20 001 - 40 000"/>
  </r>
  <r>
    <s v="Ajanvaraus yritysneuvontaan"/>
    <s v="Asiakas täyttää ajanvarauslomakkeen nettisivuilla"/>
    <s v="Yritysten neuvontapalvelut"/>
    <x v="3"/>
    <x v="0"/>
    <m/>
    <s v="Myös luonnollisille henkilöille"/>
    <m/>
    <m/>
    <x v="0"/>
    <x v="6"/>
    <s v="20 001 - 40 000"/>
  </r>
  <r>
    <s v="Yritysneuvonta etäyhteyksien kautta"/>
    <s v="Asiakastapaaminen voidaan toteuttaa sähköisesti - esim. Teams sovelluksella"/>
    <s v="Yritysten neuvontapalvelut"/>
    <x v="3"/>
    <x v="0"/>
    <m/>
    <s v="Myös luonnollisille henkilöille"/>
    <m/>
    <m/>
    <x v="0"/>
    <x v="6"/>
    <s v="20 001 - 40 000"/>
  </r>
  <r>
    <s v="Yrityshakemisto"/>
    <s v="Yrittäjän tiedot haetaan Virre-järjestelmästä ja syötetään Jämsän yrityshakemistoon, minkä jälkeen pyydetään tietojen julkaisulupa yrittäjältä"/>
    <s v="Yritys- ja palveluhakemisto"/>
    <x v="4"/>
    <x v="0"/>
    <s v="Myöhemmin"/>
    <s v="Vain elinkeinotoimintaa harjoittaville"/>
    <m/>
    <m/>
    <x v="0"/>
    <x v="6"/>
    <s v="20 001 - 40 000"/>
  </r>
  <r>
    <s v="Yrityshakemisto"/>
    <s v="Yrittäjä ilmoittaa tiedot ja tietojen muutokset yrityshakemistoon"/>
    <s v="Yritys- ja palveluhakemisto"/>
    <x v="4"/>
    <x v="4"/>
    <m/>
    <s v="Vain elinkeinotoimintaa harjoittaville"/>
    <m/>
    <m/>
    <x v="0"/>
    <x v="6"/>
    <s v="20 001 - 40 000"/>
  </r>
  <r>
    <s v="Yrityshakemisto"/>
    <s v="Yrittäjän tiedot haetaan Virre-järjestelmästä ja syötetään Jämsän yrityshakemistoon, minkä jälkeen pyydetään tietojen julkaisulupa yrittäjältä"/>
    <s v="Yritys- ja palveluhakemisto"/>
    <x v="4"/>
    <x v="0"/>
    <m/>
    <s v="Vain elinkeinotoimintaa harjoittaville"/>
    <m/>
    <m/>
    <x v="0"/>
    <x v="6"/>
    <s v="20 001 - 40 000"/>
  </r>
  <r>
    <s v="Kesätyöseteli"/>
    <s v="Asiakas tulostaa täyttää ja tulostaa pdf lomakkeen ja toimittaa sen postin välityksellä tai suojatulla sähköpostilla, mikäli mahdollista."/>
    <s v="Kesätyösetelituki työnantajille"/>
    <x v="5"/>
    <x v="1"/>
    <s v="Myöhemmin"/>
    <s v="Vain elinkeinotoimintaa harjoittaville"/>
    <m/>
    <m/>
    <x v="0"/>
    <x v="6"/>
    <s v="20 001 - 40 000"/>
  </r>
  <r>
    <s v="Kuntalaisdemokratia, osallistuva budjetointi"/>
    <s v="Asiakas ehdottaa tai tekee aloitteen jonkin uudistuksen tai parannuksen toteuttamiseksi   kaupungin toimintaan tai alueeseen"/>
    <s v="Kuntalaisdemokratia, osallistuva budjetointi"/>
    <x v="5"/>
    <x v="6"/>
    <s v="Q4/2021"/>
    <s v="Myös luonnollisille henkilöille"/>
    <m/>
    <m/>
    <x v="0"/>
    <x v="6"/>
    <s v="20 001 - 40 000"/>
  </r>
  <r>
    <s v="Jämsä-lisä"/>
    <s v="Asiakas tulostaa täyttää ja tulostaa pdf lomakkeen ja toimittaa sen postin välityksellä tai suojatulla sähköpostilla, mikäli mahdollista."/>
    <s v="Liiketoiminnan kehittämistuki"/>
    <x v="5"/>
    <x v="1"/>
    <s v="Myöhemmin"/>
    <s v="Vain elinkeinotoimintaa harjoittaville"/>
    <m/>
    <m/>
    <x v="0"/>
    <x v="6"/>
    <s v="20 001 - 40 000"/>
  </r>
  <r>
    <s v="Maaseututoimi"/>
    <s v="Lomituspalvelut sähköpostitse (Keuruun yhteistoiminta-alue)"/>
    <s v="Maaseututuet"/>
    <x v="5"/>
    <x v="1"/>
    <s v="Myöhemmin"/>
    <s v="Myös luonnollisille henkilöille"/>
    <m/>
    <s v="Laki maatalouden tukien toimeenpanosta (192/2013)"/>
    <x v="0"/>
    <x v="6"/>
    <s v="20 001 - 40 000"/>
  </r>
  <r>
    <s v="Eläin- ja muut vahingonkorvaukset"/>
    <s v="Toimija voi hakea vahingonkorvauksia vain paperilla"/>
    <s v="Eläin- ja muut vahingonkorvaukset"/>
    <x v="0"/>
    <x v="1"/>
    <s v="Myöhemmin"/>
    <s v="Myös luonnollisille henkilöille"/>
    <m/>
    <m/>
    <x v="0"/>
    <x v="4"/>
    <s v="10 001 - 20 000"/>
  </r>
  <r>
    <s v="Eläinten pitoon liittyvän toiminnan aloittaminen- ilmoitukset"/>
    <s v="Toimija ilmoittaa eläinten pidon aloittamisesta kunnan maaseutuelinkeinoviranomaiselle"/>
    <s v="Eläintenpidon ilmoitukset"/>
    <x v="0"/>
    <x v="0"/>
    <s v="Myöhemmin"/>
    <s v="Myös luonnollisille henkilöille"/>
    <m/>
    <s v="Eläintautilaki (441/2013)"/>
    <x v="0"/>
    <x v="4"/>
    <s v="10 001 - 20 000"/>
  </r>
  <r>
    <s v="Eläinten pidon lopettaminen-ilmoitukset"/>
    <s v="Ilmoitus eläintenpidon lopettamisesta rekisteriin"/>
    <s v="Eläintenpidon ilmoitukset"/>
    <x v="0"/>
    <x v="0"/>
    <s v="Q4/2022"/>
    <s v="Myös luonnollisille henkilöille"/>
    <m/>
    <s v="Eläintautilaki (441/2013)"/>
    <x v="0"/>
    <x v="4"/>
    <s v="10 001 - 20 000"/>
  </r>
  <r>
    <s v="Maisematyölupa"/>
    <s v="on haettava lupa maisemaa muuttavaan maanrakennustyöhön, puiden kaatamiseen ym. toimiin"/>
    <s v="Maisematyölupa"/>
    <x v="1"/>
    <x v="1"/>
    <s v="Q4/2021"/>
    <s v="Myös luonnollisille henkilöille"/>
    <m/>
    <s v="Maankäyttö- ja rakennuslaki (132/1999)"/>
    <x v="0"/>
    <x v="4"/>
    <s v="10 001 - 20 000"/>
  </r>
  <r>
    <s v="Purkamislupa"/>
    <s v="Rakennuksen tai sen osan purkamiseen tarvitaan lupa asemakaava-alueella"/>
    <s v="Rakennuksen purkamislupa"/>
    <x v="1"/>
    <x v="1"/>
    <s v="Q4/2021"/>
    <s v="Myös luonnollisille henkilöille"/>
    <m/>
    <s v="Maankäyttö- ja rakennuslaki (132/1999)"/>
    <x v="0"/>
    <x v="4"/>
    <s v="10 001 - 20 000"/>
  </r>
  <r>
    <s v="Rakennuslupa"/>
    <s v="Lupaa tarvitaan rakentamiseen, laajentamiseen, merkittäviin korjaustöihin ja käyttötarkoituksen muutokseen."/>
    <s v="Rakennuslupa"/>
    <x v="1"/>
    <x v="1"/>
    <s v="Q4/2021"/>
    <s v="Myös luonnollisille henkilöille"/>
    <m/>
    <s v="Maankäyttö- ja rakennuslaki (132/1999)"/>
    <x v="0"/>
    <x v="4"/>
    <s v="10 001 - 20 000"/>
  </r>
  <r>
    <s v="Suunnittelutarveluvat"/>
    <s v="Lupa joka mahdollistaa rakennusluvan hakemisen suunnittelutarvealueella"/>
    <s v="Rakennuslupa suunnittelutarveratkaisualueelle"/>
    <x v="1"/>
    <x v="1"/>
    <s v="Q4/2021"/>
    <s v="Myös luonnollisille henkilöille"/>
    <m/>
    <s v="Maankäyttö- ja rakennuslaki (132/1999)"/>
    <x v="0"/>
    <x v="4"/>
    <s v="10 001 - 20 000"/>
  </r>
  <r>
    <s v="Poikkeamisluvat"/>
    <s v="Luvalla haetaan poikkeusta rakentaa kaavan vastaisesti"/>
    <s v="Rakentamisen poikkeuslupa"/>
    <x v="1"/>
    <x v="1"/>
    <s v="Q4/2021"/>
    <s v="Myös luonnollisille henkilöille"/>
    <m/>
    <s v="Maankäyttö- ja rakennuslaki (132/1999)"/>
    <x v="0"/>
    <x v="4"/>
    <s v="10 001 - 20 000"/>
  </r>
  <r>
    <s v="Toimitilarekisteri"/>
    <s v="Mahdollisuus yrityksille ja yksityisille tarjota ja hakea vapaana olevia, myytäviä tai vuokrattavia paikkakunnan yritystoimitiloja (tuotantotilat, toimisto- ja liiketilat, varastotilat) kaupungin www-sivujen yhteydessä."/>
    <s v="Toimitilahakemisto"/>
    <x v="2"/>
    <x v="0"/>
    <s v="Myöhemmin"/>
    <s v="Myös luonnollisille henkilöille"/>
    <s v="Palveluun rekisteröityminen ja ilmoituksen jättäminen tapahtuu sähköisesti. Ei kuitenkaan vahvaa tunnistautumista, joka kyllä ehkä voisi olla järkevää ottaa käyttöön. Palvelu ei sisällä sensitiivistä tietoa, joten erityisen tietoturvalliselle tiedonvaihdolle asiakkaan ja kaupungin välillä jatkovaiheissa ei ole vaadetta. Toki voi niinkin toimia."/>
    <m/>
    <x v="0"/>
    <x v="4"/>
    <s v="10 001 - 20 000"/>
  </r>
  <r>
    <s v="Rahoitushakemusneuvonta"/>
    <s v="Yrityksille tuotettava rahoitushakemusneuvonta (sisältyy kylläkin edellä olevaan Yritysneuvonta -palveluun, mutta pitää sisällään erityispiirteitä, joiden vuoksi tuodaan tässä esiin myös erikseen). Erityispiirteenä se, että rahoitushakemusneuvonnassa saatetaan toimia eri rahoittajaviranomaisten hakemusten digitaalisessa täyttämisessä asiakkaan asiamiehenä, asiakkaalta saadun digitaalisen valtuutuksen mahdollistamana."/>
    <s v="Rahoitusneuvonta"/>
    <x v="3"/>
    <x v="0"/>
    <s v="Myöhemmin"/>
    <s v="Vain elinkeinotoimintaa harjoittaville"/>
    <s v="Sisältää neuvonnallisia elementtejä, jotka osin tuotettavissa digitaalisin järjestelmin."/>
    <m/>
    <x v="0"/>
    <x v="4"/>
    <s v="10 001 - 20 000"/>
  </r>
  <r>
    <s v="Neuvonta"/>
    <s v="Kaikken toimintaan toimialalla liittyen. Vaikea digitalisoida, vaatii asiakaan tilanteen ymmärtämisen"/>
    <s v="Yritysten neuvontapalvelu"/>
    <x v="3"/>
    <x v="6"/>
    <s v="Myöhemmin"/>
    <s v="Myös luonnollisille henkilöille"/>
    <s v="Monisyisyys"/>
    <m/>
    <x v="0"/>
    <x v="4"/>
    <s v="10 001 - 20 000"/>
  </r>
  <r>
    <s v="Yritysneuvonta"/>
    <s v="Kaupungin elinkeinopalvelut -yksikkö tuottaa yritysneuvontaa yrittäjäksi ryhtymistä suunnitteleville ja toimiville yrityksille niiden elinkaaren kaikkiin vaiheisiin."/>
    <s v="Yritysten neuvontapalvelut"/>
    <x v="3"/>
    <x v="1"/>
    <s v="Q4/2022"/>
    <s v="Myös luonnollisille henkilöille"/>
    <s v="Yritysneuvonnassa palvelun digiastetta voidaan osittain/tai osalla asiakkaita nostaa, mutta rinnalla tulee kulkea toistaiseksi mahdollisuus myös muuhun asiointitapaan. Yritysneuvonnassa eräissä asioissa/asiontivaiheissa/joidenkin asiakkaiden kohdalla kasvoikkainen vuorovaikutus tärkeää ja joskus välttämätöntäkin. Toki osa siitä/joskus, voidaan hoitaa myös digitaalisin kanavin (esim. etäneuvottelu). Jo nytkin asiakkaan kanssa niin sovittaessa neuvontaa annetaan puhelimitse (onko se digitaalinen kanava?), sähköpostitse ja etäneuvotteluin. Näitä toimia voidaan ottaa tavoitteeksi digitalisoida esim. tietoturvallisen yhteyden varmistamisen osalta ja asiakkaan tunnistautumisen osalta. E-sarakkeen aikataulutavoite voisi koskea näitä toimia. Samoin voidaan osin hyödyntää digitaalisia työkaluja, esim. sähköinen liiketoimintasuunnitelma ja yrityksen perustamispalvelu verkossa."/>
    <m/>
    <x v="0"/>
    <x v="4"/>
    <s v="10 001 - 20 000"/>
  </r>
  <r>
    <s v="Kaavamuutos"/>
    <s v="Asemakaavan tai yleiskaavan muutos vastaamaan hakijan tarpeita"/>
    <s v="Kaavatiedot"/>
    <x v="4"/>
    <x v="1"/>
    <s v="Q1/2022"/>
    <s v="Myös luonnollisille henkilöille"/>
    <m/>
    <m/>
    <x v="0"/>
    <x v="4"/>
    <s v="10 001 - 20 000"/>
  </r>
  <r>
    <s v="Kaavatuotanto"/>
    <s v="Asema tai yleiskaavan tekeminen"/>
    <s v="Kaavatiedot"/>
    <x v="4"/>
    <x v="1"/>
    <s v="Q1/2022"/>
    <s v="Myös luonnollisille henkilöille"/>
    <m/>
    <m/>
    <x v="0"/>
    <x v="4"/>
    <s v="10 001 - 20 000"/>
  </r>
  <r>
    <s v="Karttatuotanto"/>
    <s v="Toimitetaan tarvittava karttaaineisto"/>
    <s v="Karttapalvelu"/>
    <x v="4"/>
    <x v="0"/>
    <s v="Q1/2022"/>
    <s v="Myös luonnollisille henkilöille"/>
    <m/>
    <s v="Maankäyttö- ja rakennuslaki (132/1999)"/>
    <x v="0"/>
    <x v="4"/>
    <s v="10 001 - 20 000"/>
  </r>
  <r>
    <s v="Mittaustoimiston palvelut"/>
    <s v="Rajojen näytöt,merkkaukset ja mittaukset"/>
    <s v="Rakennusvalvonta"/>
    <x v="4"/>
    <x v="6"/>
    <m/>
    <s v="Myös luonnollisille henkilöille"/>
    <m/>
    <s v="Maankäyttö- ja rakennuslaki (132/1999)"/>
    <x v="0"/>
    <x v="4"/>
    <s v="10 001 - 20 000"/>
  </r>
  <r>
    <s v="Eläinten pitäminen-Eläintuet"/>
    <s v="Eläinten pitäjä voi hakea tukea toiminnan harjoittamiseen. Suurin osa tuista on jo mahdollista hakea sähköisen asointipalvelun kautta"/>
    <s v="Eläintenpidon ilmoitukset"/>
    <x v="5"/>
    <x v="1"/>
    <s v="Myöhemmin"/>
    <s v="Myös luonnollisille henkilöille"/>
    <m/>
    <s v="Eläintautilaki (441/2013)"/>
    <x v="0"/>
    <x v="4"/>
    <s v="10 001 - 20 000"/>
  </r>
  <r>
    <s v="Kuntien jakama yksinyrittäjien koronatuki"/>
    <s v="Yksinyrittäjien oli mahdollista hakea kaupungilta yksinyrittäjän tukea ajanjaksolla 04-09/2020. Sähköinen haku tapahtui Porin kaupungin sähköisen asiointipalvelun kautta, Porin oman yksinyrittäjätukihaun rinnalla, heidän järjestelmää hyödyntäen. Järjestelmästä hakemukset ohjautuivat Kankaanpään kaupungille käsiteltäväksi. Sähköisen tukihaun rinnalla asiakkaan oli mahdollista vaihtoehtoisesti ladata Kankaanpään www-sivuilta täytettävä lomake, jonka sitten toimittaa sähköpostitse/paperisena kaupungin kirjaamoon. Sähköistä hakemusta jätettäessä vahva tunnistautuminen, ei kuitenkaan enää myöhemmissä prosessin vaiheissa/tiedonvälityksessä."/>
    <s v="Liiketoiminnan kehittämistuki"/>
    <x v="5"/>
    <x v="0"/>
    <m/>
    <s v="Vain elinkeinotoimintaa harjoittaville"/>
    <s v="Tämä yksinyrittäjätukihaku oli koronasta johtuvana toivottavasti kertaluonteinen, tätä nimenomaista prosessia ei siten jälkikäteen ole tarkoituksenmukaista digitalisoida. Voidaan kuitenkin olettaa, että jotain vastaavanlaista voisi olla tulossa tulevaisuudessakin. Ja jopa voidaan toivoakin ja tehdä työtä sen eteen, että kuntien elinkeinopalveluilla voisi tulevaisuudessa olla joidenkin tukien/avustusten myöntämisessä rooli. Yritystuen sähköisen hakemustenjättämisen jälkeisissä prosessivaiheissa tulisi sitten olemaan paljonkin hiomisen varaa,  jos jokin tuki uudelleen tulee kaupungin kautta haettavaksi. Mihin järjestelmään saapunut hakemus istutetaan&quot;, kytkennät kaupungin viranhaltijapäätösjärjestelmään ja rahaliikennejärjestelmään. Viestintä asiakkaan suuntaan saapuneen hakemuksen jälkeen.&quot;"/>
    <m/>
    <x v="0"/>
    <x v="4"/>
    <s v="10 001 - 20 000"/>
  </r>
  <r>
    <s v="Peltotuet"/>
    <s v="Toimija voi hakea tukea peltoviljelyyn. Osa tuista on haettavissa vain paperilla."/>
    <s v="Maaseututuet"/>
    <x v="5"/>
    <x v="1"/>
    <s v="Myöhemmin"/>
    <s v="Myös luonnollisille henkilöille"/>
    <m/>
    <s v="Laki maatalouden tukien toimeenpanosta (192/2013)"/>
    <x v="0"/>
    <x v="4"/>
    <s v="10 001 - 20 000"/>
  </r>
  <r>
    <s v="Kesätyötuki yrityksille"/>
    <s v="Kaupungin avustus yrityksille/yhteisöille, jotka työllistävät paikkakuntalaisen nuoren kesätyösuhteeseen"/>
    <s v="Työllistämistuki"/>
    <x v="5"/>
    <x v="1"/>
    <s v="Myöhemmin"/>
    <s v="Vain elinkeinotoimintaa harjoittaville"/>
    <s v="Tällä hetkellä kesätyötuki ei ole ollut käytössä kaupungin säästötoimien vuoksi. Jos palautuu, sitten digitalisoitavissa. Viimeksi ollut lomake nettisivuilta ladaten ja palautus paperisena tai sähköpostilla. Voisi olla vahva tunnistautuminen, sähköinen lomake ja käsittely. Viestintä ja päätöstiedot turvatuin viestikanavin, koska henkilötietojen käsittelyä sisältäviä."/>
    <s v="Työttömyysturvalaki (1290/2002)"/>
    <x v="0"/>
    <x v="4"/>
    <s v="10 001 - 20 000"/>
  </r>
  <r>
    <s v="Ajantasaisen tiedon saaminen yritysten ja yhteisöjen keskeneräisistä takaisinperinnässä olevista etuuksista."/>
    <s v="Yritys- ja yhteisöasiakkaiden mahdollisuus nähdä omien keskeneräisten perintöjen sekä lähetettyjen perintä- tai asiakaskirjeiden tietoja Kelan asiointipalvelussa"/>
    <s v="Ajantasaisen tiedon saaminen yritysten ja yhteisöjen keskeneräisistä takaisinperinnässä olevista etuuksista."/>
    <x v="4"/>
    <x v="6"/>
    <s v="Myöhemmin"/>
    <s v="Vain elinkeinotoimintaa harjoittaville"/>
    <m/>
    <m/>
    <x v="1"/>
    <x v="7"/>
    <s v=""/>
  </r>
  <r>
    <s v="Apteekkien suorakorvaussopimuksiin liittyvä asiointi"/>
    <s v="Apteekin suorakorvaussopimuksiin (muutosilmoitukset ja sitoumukset) liittyvä yhteydenpito Kelan kanssa."/>
    <s v="Apteekkien suorakorvaussopimuksiin liittyvä asiointi"/>
    <x v="2"/>
    <x v="1"/>
    <s v="Myöhemmin"/>
    <s v="Vain elinkeinotoimintaa harjoittaville"/>
    <m/>
    <m/>
    <x v="1"/>
    <x v="7"/>
    <s v=""/>
  </r>
  <r>
    <s v="Apteekkien tilitysten käsittelyyn liittyvä asiointi"/>
    <s v="Apteekin suorakorvaustilityksiin ja perustoimeentulotuen tilityksiin liittyvä yhteydenpito tilityksiä käsittelevän vakuutuspiirin kanssa (sis.lääkekorvaukset ja perustoimeentulotuen maksusitoumuksella toimitetut lääkkeet/valmisteet)."/>
    <s v="Apteekkien tilitysten käsittelyyn liittyvä asiointi"/>
    <x v="5"/>
    <x v="6"/>
    <s v="Myöhemmin"/>
    <s v="Vain elinkeinotoimintaa harjoittaville"/>
    <m/>
    <m/>
    <x v="1"/>
    <x v="7"/>
    <s v=""/>
  </r>
  <r>
    <s v="Apteekkitilityserän palautetietojen kyselypalvelu"/>
    <s v="Apteekit voivat kysellä apteekkijärjestelmästään Kelaan lähettämiensä ostotietojen koontitietoja."/>
    <s v="Apteekkitilityserän palautetietojen kyselypalvelu"/>
    <x v="5"/>
    <x v="7"/>
    <m/>
    <s v="Vain elinkeinotoimintaa harjoittaville"/>
    <m/>
    <m/>
    <x v="1"/>
    <x v="7"/>
    <s v=""/>
  </r>
  <r>
    <s v="Ateriatuen laskutus"/>
    <s v="Opiskelijaravintola laskuttaa Kelasta ateriatukea."/>
    <s v="Ateriatuen laskutus"/>
    <x v="5"/>
    <x v="0"/>
    <s v="Myöhemmin"/>
    <s v="Vain elinkeinotoimintaa harjoittaville"/>
    <m/>
    <m/>
    <x v="1"/>
    <x v="7"/>
    <s v=""/>
  </r>
  <r>
    <s v="Ateriatukioikeuden hakemispalvelu"/>
    <s v="Opiskelijaravintoja hakee oikeutta toimia ateriatukeen oikeuttavana toimijana."/>
    <s v="Ateriatukioikeuden hakemispalvelu"/>
    <x v="2"/>
    <x v="0"/>
    <s v="Myöhemmin"/>
    <s v="Vain elinkeinotoimintaa harjoittaville"/>
    <m/>
    <m/>
    <x v="1"/>
    <x v="7"/>
    <s v=""/>
  </r>
  <r>
    <s v="Ilman Y-tunnusta toimivien elinkeinonharjoittajien asiointi eri etuuksissa."/>
    <s v="Elinkeinonharjoittajia toimii mm. palveluntuottajina ja työnantajina Kelan kanssa henkilötunnuksella. Heillä on tarve hakea etuuksia, tehdä sopimuksia, ilmoittaa muutoksista ym."/>
    <s v="Ilman Y-tunnusta toimivien elinkeinonharjoittajien asiointi eri etuuksissa."/>
    <x v="5"/>
    <x v="0"/>
    <s v="Myöhemmin"/>
    <s v="Vain elinkeinotoimintaa harjoittaville"/>
    <m/>
    <m/>
    <x v="1"/>
    <x v="7"/>
    <s v=""/>
  </r>
  <r>
    <s v="Kanta-asiakkuuden irtisanominen"/>
    <s v="Asiakas päättää asiakassopimuksen Kelan kanssa."/>
    <s v="Kanta-asiakkuuden irtisanominen"/>
    <x v="2"/>
    <x v="4"/>
    <s v="Myöhemmin"/>
    <s v="Vain elinkeinotoimintaa harjoittaville"/>
    <m/>
    <m/>
    <x v="1"/>
    <x v="7"/>
    <s v=""/>
  </r>
  <r>
    <s v="Kanta-asiakkuuden sitoumuksen allekirjoittaminen ja toimittaminen"/>
    <s v="Asiakas allekirjoittaa asiakassopimuksen Kelan kanssa Kanta Ekstranetissä"/>
    <s v="Kanta-asiakkuuden sitoumuksen allekirjoittaminen ja toimittaminen"/>
    <x v="2"/>
    <x v="5"/>
    <m/>
    <s v="Vain elinkeinotoimintaa harjoittaville"/>
    <m/>
    <m/>
    <x v="1"/>
    <x v="7"/>
    <s v=""/>
  </r>
  <r>
    <s v="Kanta-palvelun hallinnollinen käyttöönotto"/>
    <s v="Asiakas tekee hakemuksen Kanta-palvelun käyttäjäksi Kanta Ekstranetissä"/>
    <s v="Kanta-palvelun hallinnollinen käyttöönotto"/>
    <x v="2"/>
    <x v="5"/>
    <m/>
    <s v="Vain elinkeinotoimintaa harjoittaville"/>
    <m/>
    <m/>
    <x v="1"/>
    <x v="7"/>
    <s v=""/>
  </r>
  <r>
    <s v="Koulukuljetukseen liittyvä koulumatkatuen laskuttaminen"/>
    <s v="Kuljetuspalvelun järjestäjä laskuttaa koulumatkatuet."/>
    <s v="Koulukuljetukseen liittyvä koulumatkatuen laskuttaminen"/>
    <x v="5"/>
    <x v="1"/>
    <s v="Myöhemmin"/>
    <s v="Vain elinkeinotoimintaa harjoittaville"/>
    <s v="Tarve palvelulle voi muuttua/päättyä tulossa olevan lainmuutoksen (1.8.2023) myötä."/>
    <m/>
    <x v="1"/>
    <x v="7"/>
    <s v=""/>
  </r>
  <r>
    <s v="Kuntoutuksen kurssijärjestelmä"/>
    <s v="Kurssien päivitys kuntoutuksen kurssijärjestelmään."/>
    <s v="Kuntoutuksen kurssijärjestelmä"/>
    <x v="2"/>
    <x v="7"/>
    <m/>
    <s v="Vain elinkeinotoimintaa harjoittaville"/>
    <m/>
    <m/>
    <x v="1"/>
    <x v="7"/>
    <s v=""/>
  </r>
  <r>
    <s v="Kuntoutuksen palveluntuottajat"/>
    <s v="Sähköinen laskutus (kuntoutustilitykset)"/>
    <s v="Kuntoutuksen palveluntuottajat"/>
    <x v="5"/>
    <x v="6"/>
    <s v="Q4/2021"/>
    <s v="Vain elinkeinotoimintaa harjoittaville"/>
    <m/>
    <m/>
    <x v="1"/>
    <x v="7"/>
    <s v=""/>
  </r>
  <r>
    <s v="Kuntoutuksen vaikuttavuuden arviointi"/>
    <s v="Kuntoutuksen palveluntuottaja  kerää arviointitiedot asiakkaalta ja toimittaa ne Kelaan"/>
    <s v="Kuntoutuksen vaikuttavuuden arviointi"/>
    <x v="5"/>
    <x v="7"/>
    <m/>
    <s v="Vain elinkeinotoimintaa harjoittaville"/>
    <m/>
    <m/>
    <x v="1"/>
    <x v="7"/>
    <s v=""/>
  </r>
  <r>
    <s v="Kuntoutuspalvelun rekisteröinti Kelan kuntoutuspalveluiden palveluntuottajaksi"/>
    <s v="Uusi palvelu, jossa kuntoutuksen palveluntuottaja rekisteröityy"/>
    <s v="Kuntoutuspalvelun rekisteröinti Kelan kuntoutuspalveluiden palveluntuottajaksi"/>
    <x v="2"/>
    <x v="2"/>
    <m/>
    <s v="Vain elinkeinotoimintaa harjoittaville"/>
    <m/>
    <m/>
    <x v="1"/>
    <x v="7"/>
    <s v=""/>
  </r>
  <r>
    <s v="Kuntoutustarpeen ilmoittamisen järjestelmä (KIILA)"/>
    <s v="Työnantaja hakee KIILA-kuntoutuskurssia asiontipalvelussa."/>
    <s v="Kuntoutustarpeen ilmoittamisen järjestelmä (KIILA)"/>
    <x v="2"/>
    <x v="2"/>
    <m/>
    <s v="Vain elinkeinotoimintaa harjoittaville"/>
    <m/>
    <m/>
    <x v="1"/>
    <x v="7"/>
    <s v=""/>
  </r>
  <r>
    <s v="Kyselypalvelu terveydenhuollon palveluntuottajille"/>
    <s v="Yksityiset terveydenhuollon palveluntuottajat (sekä laitokset että ammatinharjoittajat) tarvisevat tiedon siitä, voiko asiakkaalle antaa sairausvakuutuslain mukaisen suorakorvauksen."/>
    <s v="Kyselypalvelu terveydenhuollon palveluntuottajille"/>
    <x v="5"/>
    <x v="6"/>
    <s v="Q4/2022"/>
    <s v="Vain elinkeinotoimintaa harjoittaville"/>
    <m/>
    <m/>
    <x v="1"/>
    <x v="7"/>
    <s v=""/>
  </r>
  <r>
    <s v="Käytössä olevan palvelun teknisten tietojen muutoksista ilmoittaminen"/>
    <s v="Asiakas päivittää käytössä olevan palvelun teknisiä tietoja."/>
    <s v="Käytössä olevan palvelun teknisten tietojen muutoksista ilmoittaminen"/>
    <x v="2"/>
    <x v="4"/>
    <s v="Myöhemmin"/>
    <s v="Vain elinkeinotoimintaa harjoittaville"/>
    <m/>
    <m/>
    <x v="1"/>
    <x v="7"/>
    <s v=""/>
  </r>
  <r>
    <s v="Lääkeosto- ja tilitystietojen vastaanottopalvelu"/>
    <s v="Apteekki lähettää toimitetun oston tiedot vastaanottopalveluun sekä  kuukausitilityksen yhteenvedon."/>
    <s v="Lääkeosto- ja tilitystietojen vastaanottopalvelu"/>
    <x v="5"/>
    <x v="2"/>
    <m/>
    <s v="Vain elinkeinotoimintaa harjoittaville"/>
    <m/>
    <m/>
    <x v="1"/>
    <x v="7"/>
    <s v=""/>
  </r>
  <r>
    <s v="Lääkeyritysten asiointipalvelu"/>
    <s v="Lääkeyritykset ilmoittavat palvelussa lääkevaihtoon ja viitehintajärjestelmän hintailmoitusmenettelyyn kuuluvien lääkevalmisteiden hinnat neljännesvuosittain."/>
    <s v="Lääkeyritysten asiointipalvelu"/>
    <x v="2"/>
    <x v="7"/>
    <m/>
    <s v="Vain elinkeinotoimintaa harjoittaville"/>
    <m/>
    <m/>
    <x v="1"/>
    <x v="7"/>
    <s v=""/>
  </r>
  <r>
    <s v="Maksettua maksua koskevat selvittelyt"/>
    <s v="Asiakas selvittää maksettuun maksuun liittyviä yksityiskohtia."/>
    <s v="Maksettua maksua koskevat selvittelyt"/>
    <x v="5"/>
    <x v="1"/>
    <s v="Myöhemmin"/>
    <s v="Myös luonnollisille henkilöille"/>
    <m/>
    <m/>
    <x v="1"/>
    <x v="7"/>
    <s v=""/>
  </r>
  <r>
    <s v="Maksuhäiriöilmoitusten ja maksuvaatimusten sähköinen vastaanottaminen pankeista"/>
    <s v="Pankit toimittavat maksuhäiriöilmoituksia ja maksuvaatimuksia sähköisesti."/>
    <s v="Maksuhäiriöilmoitusten ja maksuvaatimusten sähköinen vastaanottaminen pankeista"/>
    <x v="6"/>
    <x v="7"/>
    <m/>
    <s v="Vain elinkeinotoimintaa harjoittaville"/>
    <m/>
    <m/>
    <x v="1"/>
    <x v="7"/>
    <s v=""/>
  </r>
  <r>
    <s v="Maksusitoumusten laskutus"/>
    <s v="Palveluntuottaja laskuttaa Kelaa maksusitoumuksella tehdyistä ostoista."/>
    <s v="Maksusitoumusten laskutus"/>
    <x v="5"/>
    <x v="4"/>
    <m/>
    <s v="Vain elinkeinotoimintaa harjoittaville"/>
    <s v="Perustoimeentulotuen maksusitoumuslaskut palveluntarjoaja voi toimittaa nykyisin tavanomaisena verkkolaskuna paperilaskun sijaan verkkolaskutusstandardien mukaisesti. Maksusitoumusten laskujen toimittamista varten ei ole tarvetta rakentaa erillistä palvelua."/>
    <m/>
    <x v="1"/>
    <x v="7"/>
    <s v=""/>
  </r>
  <r>
    <s v="Maksuvaatimukset"/>
    <s v="Muiden kuin kuntien maksuvaatimukset Kelaan."/>
    <s v="Maksuvaatimukset"/>
    <x v="5"/>
    <x v="6"/>
    <s v="Myöhemmin"/>
    <s v="Vain elinkeinotoimintaa harjoittaville"/>
    <s v="Digitaalisen palvelun toteutus sovittava yhteistyökumppaneiden kanssa, koska edellyttää digitalisointia myös heillä."/>
    <m/>
    <x v="1"/>
    <x v="7"/>
    <s v=""/>
  </r>
  <r>
    <s v="Matkalipunmyyjille laskutuspalvelu koulumatkatuesta"/>
    <s v="Matkalipunmyyjä laskuttaa Kelalta koulumatkatuet."/>
    <s v="Matkalipunmyyjille laskutuspalvelu koulumatkatuesta"/>
    <x v="5"/>
    <x v="4"/>
    <s v="Myöhemmin"/>
    <s v="Vain elinkeinotoimintaa harjoittaville"/>
    <s v="Tarve palvelulle voi muuttua/päättyä tulossa olevan lainmuutoksen (1.8.2023) myötä."/>
    <m/>
    <x v="1"/>
    <x v="7"/>
    <s v=""/>
  </r>
  <r>
    <s v="Muutoksenhaku työnantajille annettavista etuuspäätöksistä"/>
    <s v="Työnantaja hakee muutosta päivärahaetuuksista ja työterveyshuollon kustannusten korvauksista annetuista päätöksistä."/>
    <s v="Muutoksenhaku työnantajille annettavista etuuspäätöksistä"/>
    <x v="5"/>
    <x v="6"/>
    <s v="Q4/2022"/>
    <s v="Vain elinkeinotoimintaa harjoittaville"/>
    <m/>
    <m/>
    <x v="1"/>
    <x v="7"/>
    <s v=""/>
  </r>
  <r>
    <s v="Opintolainan takaussaatavien perintään liittyvien velkakirjojen sähköinen välittäminen"/>
    <s v="Pankeille mahdollisuus toimittaa opintolainojen velkakirjoja sähköisesti Kelaan."/>
    <s v="Opintolainan takaussaatavien perintään liittyvien velkakirjojen sähköinen välittäminen"/>
    <x v="2"/>
    <x v="6"/>
    <s v="Q4/2022"/>
    <s v="Vain elinkeinotoimintaa harjoittaville"/>
    <m/>
    <m/>
    <x v="1"/>
    <x v="7"/>
    <s v=""/>
  </r>
  <r>
    <s v="Oppilaitosten asiointipalvelu"/>
    <s v="Koulutusta koskevat tiedot (opintolinjatiedot)"/>
    <s v="Oppilaitosten asiointipalvelu"/>
    <x v="2"/>
    <x v="5"/>
    <m/>
    <s v="Vain elinkeinotoimintaa harjoittaville"/>
    <m/>
    <m/>
    <x v="1"/>
    <x v="7"/>
    <s v=""/>
  </r>
  <r>
    <s v="Oppilaitosten ilmoituspalvelu"/>
    <s v="Henkilöiden opiskelutietojen ja oppilaitosta koskevien tietojen ilmoittaminen opintoetuuksia varten"/>
    <s v="Oppilaitosten ilmoituspalvelu"/>
    <x v="2"/>
    <x v="1"/>
    <s v="Myöhemmin"/>
    <s v="Vain elinkeinotoimintaa harjoittaville"/>
    <s v="Jos kaikkien oppilaitosten ja opiskelijoiden tiedot saataisiin kansallisista opiskelutietovarannosta, ei kyseiselle palvelulle ole tarvetta."/>
    <m/>
    <x v="1"/>
    <x v="7"/>
    <s v=""/>
  </r>
  <r>
    <s v="Palveluntuottajien haku"/>
    <s v="Asiakas voi hakea järjestelmästä kuntoutuksen palveluntuottajia"/>
    <s v="Palveluntuottajien haku"/>
    <x v="4"/>
    <x v="7"/>
    <m/>
    <s v="Myös luonnollisille henkilöille"/>
    <m/>
    <m/>
    <x v="1"/>
    <x v="7"/>
    <s v=""/>
  </r>
  <r>
    <s v="Pankille tiedot opintolainan takauksesta"/>
    <s v="Pankille opintolainakannan ylläpitoon liittyvät tiedot sekä opiskelijoiden opintolainan nostamiseen liittyvät tiedot tiedonsiirtona"/>
    <s v="Pankille tiedot opintolainan takauksesta"/>
    <x v="4"/>
    <x v="7"/>
    <m/>
    <s v="Vain elinkeinotoimintaa harjoittaville"/>
    <m/>
    <m/>
    <x v="1"/>
    <x v="7"/>
    <s v=""/>
  </r>
  <r>
    <s v="Sairaanhoitokorvausten (esim. lääkärinpalkkiot) ja matkakorvausten sähköinen tilityspavelu"/>
    <s v="Yhteisöasiakkaat (mm. vakuutusyhtiöt, työnantajat, potilasvakuutuskeskus, säätiöt, lääkkeellisen hapen toimittajat, ensihoidon palveluntuottajat) voisivat lähettää Kelaan valtakirja- ja suorakorvaustilityshakemukset sähköisesti."/>
    <s v="Sairaanhoitokorvausten (esim. lääkärinpalkkiot) ja matkakorvausten sähköinen tilityspavelu"/>
    <x v="5"/>
    <x v="1"/>
    <s v="Myöhemmin"/>
    <s v="Vain elinkeinotoimintaa harjoittaville"/>
    <m/>
    <m/>
    <x v="1"/>
    <x v="7"/>
    <s v=""/>
  </r>
  <r>
    <s v="Sairaanhoitokorvausten sähköiset suorakorvaustilitykset palveluntuottajilta"/>
    <s v="Yksityisen terveydenhuollon palveluntuottajat lähettävät Kelaan tilityshakemukset tilitystietojen välityspalvelun kautta, kun palveluntuottaja on antanut asiakkaalle sairausvakuutuslain mukaisen suorakorvauksen. Palveluntuottajalla tulee olla Kelan kanssa suorakorvaussopimus sähköisestä tilitysmenettelystä ja tätä tarkoitusta varten hyväksytty potilastietojärjestelmä."/>
    <s v="Sairaanhoitokorvausten sähköiset suorakorvaustilitykset palveluntuottajilta"/>
    <x v="5"/>
    <x v="2"/>
    <m/>
    <s v="Vain elinkeinotoimintaa harjoittaville"/>
    <m/>
    <m/>
    <x v="1"/>
    <x v="7"/>
    <s v=""/>
  </r>
  <r>
    <s v="Suorakorvaussopimusten solmiminen"/>
    <s v="Palveluntuottajien kanssa voitaisiin solmia sähköisesti suorakorvaus- ja valtakirjasopimukset."/>
    <s v="Suorakorvaussopimusten solmiminen"/>
    <x v="2"/>
    <x v="6"/>
    <m/>
    <s v="Vain elinkeinotoimintaa harjoittaville"/>
    <m/>
    <m/>
    <x v="1"/>
    <x v="7"/>
    <s v=""/>
  </r>
  <r>
    <s v="Suorakorvaustietojen kyselypalvelu apteekeille"/>
    <s v="Apteekki hakee asiakkaan suorakorvaus- ja maksusitoumustiedot Kelan Suorakorvaustietojen kyselypalvelusta."/>
    <s v="Suorakorvaustietojen kyselypalvelu apteekeille"/>
    <x v="5"/>
    <x v="7"/>
    <m/>
    <s v="Vain elinkeinotoimintaa harjoittaville"/>
    <m/>
    <m/>
    <x v="1"/>
    <x v="7"/>
    <s v=""/>
  </r>
  <r>
    <s v="Suorakorvaustietojen kyselypalvelu taksien tilausvälityskeskuksille"/>
    <s v="Taksien tilausvälityskeskukset hakevat kyselyllä tiedot asiakkaan suorakorvausoikaudesta sekä muita tarvittavia tietoja, kuten tiedon matkakaton täyttymisestä sekä vakiotaksioikeudesta."/>
    <s v="Suorakorvaustietojen kyselypalvelu taksien tilausvälityskeskuksille"/>
    <x v="5"/>
    <x v="6"/>
    <s v="Q1/2022"/>
    <s v="Vain elinkeinotoimintaa harjoittaville"/>
    <m/>
    <m/>
    <x v="1"/>
    <x v="7"/>
    <s v=""/>
  </r>
  <r>
    <s v="Taksimatkojen sähköiset suorakorvaustilitykset"/>
    <s v="Taksien maksuliikenteen hoitajat (esim. tilausvälityskeskus) lähettävät Kelaan tilityshakemukset sähköisesti ja saavat palautesanomat sekä tilitysilmoitukset."/>
    <s v="Taksimatkojen sähköiset suorakorvaustilitykset"/>
    <x v="5"/>
    <x v="2"/>
    <m/>
    <s v="Vain elinkeinotoimintaa harjoittaville"/>
    <m/>
    <m/>
    <x v="1"/>
    <x v="7"/>
    <s v=""/>
  </r>
  <r>
    <s v="Tulkkauspalvelujen palveluntuottajat / laskutus"/>
    <s v="Tulkkauspalvelujen laskutus"/>
    <s v="Tulkkauspalvelujen palveluntuottajat / laskutus"/>
    <x v="5"/>
    <x v="2"/>
    <m/>
    <s v="Vain elinkeinotoimintaa harjoittaville"/>
    <m/>
    <m/>
    <x v="1"/>
    <x v="7"/>
    <s v=""/>
  </r>
  <r>
    <s v="Tulkkauspalvelujen palveluntuottajat / tulkkiaikojen vapautus"/>
    <s v="Tulkkauspalvelun tulkkiaikojen vapautus"/>
    <s v="Tulkkauspalvelujen palveluntuottajat / tulkkiaikojen vapautus"/>
    <x v="2"/>
    <x v="2"/>
    <m/>
    <s v="Vain elinkeinotoimintaa harjoittaville"/>
    <m/>
    <m/>
    <x v="1"/>
    <x v="7"/>
    <s v=""/>
  </r>
  <r>
    <s v="Työeläkelaitokset"/>
    <s v="Regressiperintä"/>
    <s v="Työeläkelaitokset"/>
    <x v="5"/>
    <x v="6"/>
    <s v="Myöhemmin"/>
    <s v="Vain elinkeinotoimintaa harjoittaville"/>
    <m/>
    <m/>
    <x v="1"/>
    <x v="7"/>
    <s v=""/>
  </r>
  <r>
    <s v="Työnantaja voi hakea korvausta työterveyshuollon kustannuksistaan"/>
    <s v="Asiointipalvelussa y-tunnuksella asioiva työnantaja voi hakea korvausta työterveyshuollon kustannuksista ja tarkastella lähetettyjä verkkohakemuksia ja korvauspäätöksiä."/>
    <s v="Työnantaja voi hakea korvausta työterveyshuollon kustannuksistaan"/>
    <x v="5"/>
    <x v="2"/>
    <m/>
    <s v="Vain elinkeinotoimintaa harjoittaville"/>
    <m/>
    <m/>
    <x v="1"/>
    <x v="7"/>
    <s v=""/>
  </r>
  <r>
    <s v="Työnantajan päivärahaetuuksien hakeminen ja siihen liittyvät ilmoitukset"/>
    <s v="Työnantaja voi hakea päivärahoja ja vanhempainvapaisiin liittyviä korvauksia työnantajalle poissaoloajoilta, joilta ovat makseneet palkkaa. Työnantaja voi tarkistaa etuusmaksujen ja etuuspäätösten tietoja. Työnantaja voi ylläpitää maksuyhteystietoja, jolle päivärahat maksetaan. Työnantaja voi ilmoittaa työntekijän ulkomaan työstä. Työnantaja voi antaa suostumuksen sähköisiin päivärahaetuuspäätöksiin. Työnantaja voi ilmoittaa työntekijän kokonaistyöajasta. Työnantaja voi tarkistaa palvelun käyttölokitietoja."/>
    <s v="Työnantajan päivärahaetuuksien hakeminen ja siihen liittyvät ilmoitukset"/>
    <x v="5"/>
    <x v="2"/>
    <m/>
    <s v="Vain elinkeinotoimintaa harjoittaville"/>
    <m/>
    <m/>
    <x v="1"/>
    <x v="7"/>
    <s v=""/>
  </r>
  <r>
    <s v="Vuokranantajien asiointi"/>
    <s v="Tietojen muutos, tuen maksunsaajien muutos, vuokravakuuden realisointi"/>
    <s v="Vuokranantajien asiointi"/>
    <x v="5"/>
    <x v="1"/>
    <s v="Myöhemmin"/>
    <s v="Vain elinkeinotoimintaa harjoittaville"/>
    <m/>
    <m/>
    <x v="1"/>
    <x v="7"/>
    <s v=""/>
  </r>
  <r>
    <s v="Vuosi-ilmoitustiedot kuntoutuksen ja lastenhoidon tuen palveluntuottajille."/>
    <s v="Palveluntuottajille lähetettävät vuosi-ilmoitustiedot sähköisenä."/>
    <s v="Vuosi-ilmoitustiedot kuntoutuksen ja lastenhoidon tuen palveluntuottajille."/>
    <x v="4"/>
    <x v="1"/>
    <s v="Myöhemmin"/>
    <s v="Vain elinkeinotoimintaa harjoittaville"/>
    <m/>
    <m/>
    <x v="1"/>
    <x v="7"/>
    <s v=""/>
  </r>
  <r>
    <s v="Yhteyshenkilöiden tai laskutustietojen päivittäminen"/>
    <s v="Kanta-palvelun asiakas päivittää käytössä olevien palvelujen yhteyshenkilöitä tai laskutustietoja."/>
    <s v="Yhteyshenkilöiden tai laskutustietojen päivittäminen"/>
    <x v="2"/>
    <x v="5"/>
    <m/>
    <s v="Vain elinkeinotoimintaa harjoittaville"/>
    <m/>
    <m/>
    <x v="1"/>
    <x v="7"/>
    <s v=""/>
  </r>
  <r>
    <s v="Yksityisten varhaiskasvatuksentuottajien ilmoituspalvelu"/>
    <s v="Varhaiskasvatuksen tuottaja voi asiointipalvelussa lähettää päivähoidon tuottajan ilmoituksen yksityisenhoidon tukea varten ja katsella aiemmin lähettämiään tietoja"/>
    <s v="Yksityisten varhaiskasvatuksentuottajien ilmoituspalvelu"/>
    <x v="5"/>
    <x v="5"/>
    <m/>
    <s v="Vain elinkeinotoimintaa harjoittaville"/>
    <m/>
    <m/>
    <x v="1"/>
    <x v="7"/>
    <s v=""/>
  </r>
  <r>
    <s v="Yrittäjän puolesta korvausta  työterveyshuollon kustannuksista hakee työterveyshuollon palveluntuottaja tilitysmenettelyllä."/>
    <s v="Työterveyshuollon palveluntuottajat lähettävät Kelaan tilityshakemukset."/>
    <s v="Yrittäjän puolesta korvausta  työterveyshuollon kustannuksista hakee työterveyshuollon palveluntuottaja tilitysmenettelyllä."/>
    <x v="5"/>
    <x v="1"/>
    <s v="Myöhemmin"/>
    <s v="Vain elinkeinotoimintaa harjoittaville"/>
    <m/>
    <m/>
    <x v="1"/>
    <x v="7"/>
    <s v=""/>
  </r>
  <r>
    <s v="Yrittäjät voivat hakea korvausta omista työterveyshuollon kustannuksistaan"/>
    <s v="Asiointipalvelussa yrittäjä voisi hakea korvausta työterveyshuollon kustannuksista ja tarkastella lähetettyjä verkkohakemuksia ja korvauspäätöksiä."/>
    <s v="Yrittäjät voivat hakea korvausta omista työterveyshuollon kustannuksistaan"/>
    <x v="5"/>
    <x v="4"/>
    <s v="Myöhemmin"/>
    <s v="Vain elinkeinotoimintaa harjoittaville"/>
    <m/>
    <m/>
    <x v="1"/>
    <x v="7"/>
    <s v=""/>
  </r>
  <r>
    <s v="Yritys ja yhteisö toimittaa etuuskäsittelyssä tarvittavia asiakirjoja ja viestejä Kelaan"/>
    <s v="Eri etuuksissa tarvittavat liitteet on toimitettava Kelaan. Tällä hetkellä vaihtoehtona kirjeposti tai suojattu sähköposti. Erilaisiin tiedusteluihin on myös tarjolla puhelinpalvelu ja suojattu sähköposti."/>
    <s v="Yritys ja yhteisö toimittaa etuuskäsittelyssä tarvittavia asiakirjoja ja viestejä Kelaan"/>
    <x v="5"/>
    <x v="0"/>
    <s v="Q4/2022"/>
    <s v="Vain elinkeinotoimintaa harjoittaville"/>
    <s v="Liitteissä on paljon lääkärintodistuksia.Kela ottaa vastaan sähköisiä lääkärintodistuksia, mutta niiden osuus on toistaiseksi erittäin pieni. Sähköisten lääkärintodistusten tuottamista koskeva lainsäädäntö on voimassa, mutta sitä ei noudateta. Tämän vuoksi paljon ns. turhaa liitteiden toimittamista työnantajilta Kelaan. Tarvitaan terveydenhuollon tietojärjestelmien ja palveluntuottajien toimia, mihin liittyy myös taloudellisia näkökulmia ja sote-uudistuksen odottaminen."/>
    <m/>
    <x v="1"/>
    <x v="7"/>
    <s v=""/>
  </r>
  <r>
    <s v="Alueellinen kuljetustuki"/>
    <s v="Palvelu siirtyy Aluehallinon asiointipalveluun 06/2020 kielillä suomi ja ruotsi (nykyisin lomake.fi).Palvelu tarjoaa asiakkaalle mahdollisuuden aika- ja paikkariippumattomasti saada palvelu vireille, hoitaa kommunikointi viranomaisen kanssa sekä vastaanottaa päätöksiä. Asiointipalvelussa hyödynnetään Suomi.fi tunnistusta (vahva sähköinen tunnistus) sekä Suomi.fi valtuuksia. Yrityksen perustiedot haetaan asiakastieto-varannosta. Tiedot ovat rakenteisena sekä asiointipalvelussa että viranomaisen käsittelyjärjestelmässä."/>
    <s v="Alueellinen kuljetustuki"/>
    <x v="5"/>
    <x v="2"/>
    <m/>
    <s v="Vain elinkeinotoimintaa harjoittaville"/>
    <s v="Resursoinnin haasteet ja aikataulujen siirtyminen mm. COVID-19 syistä, Palvelukokonaisuuden kehittämiseen liittyvän rahoituksen puute, Haasteita sovittaa monisyistä asiointia ELYn yhteiseen kokonaisarkkitehtuuriin ja geneerisiin alustoihin"/>
    <m/>
    <x v="1"/>
    <x v="2"/>
    <s v=""/>
  </r>
  <r>
    <s v="Kalastuslain mukaiset kiellot ja rajoitukset"/>
    <s v="Palvelu sisältää kalastuksen rajoittamisen (pyydykset, ajankohta, saalis, pyyntimitta yms), Yleiskalastusoikeuden rajoittamisen, Kalojen ja rapujen istuttamiskiellot, Kielto kalastaa padon alapuolella, patoaltaassa tai tekoaltaassa. Em. palvelut tuotetaan kalastuslain mukaisesti ja hoidetaan keskitettyinä tehtävinä 3 ELYn toimesta kielillä suomi ja ruotsi. Palveluiden nykytaso on 0,3, tavoite on volyymiltaan vaikuttavimman yleiskalastusoikeuksien rajoittamista koskien onki-,pilkki- ja viehekalastusoikeuksien rajoittamista koskevan asioinnin osalta asettaa tavoitetaso 0,9-1.0."/>
    <s v="Kalastuslain mukaiset kiellot ja rajoitukset"/>
    <x v="1"/>
    <x v="1"/>
    <s v="Q1/2022"/>
    <s v="Myös luonnollisille henkilöille"/>
    <s v="Palvelukokonaisuuden kehittämisen resursoinnin ja rahoituksen haasteet ja aikataulujen yhteensovittaminen. Askelien sovittaminen siten että harppaus ei tule liian suureksi palveluiden tuottamisen turvaamisen kannalta, USPA-sähköisen asianhallinta ja arkistointi järjestelmän käyttöönotto (2020)"/>
    <m/>
    <x v="1"/>
    <x v="2"/>
    <s v=""/>
  </r>
  <r>
    <s v="Kalastuslain mukaiset luvat"/>
    <s v="Palvelu sisältää kalastusoppaiden lupa-asiat, kalastuksenvalvojien luvat, uuden kala- tai rapulajin istutusluvat, kalojen ja rapujen maahantuontiluvat, kaupallisen kalastuksen alueelliset luvat, kalastuksen poikkeusluvat kotiutusistutukseen, siirtoistutusta, kalanviljelyä, tutkimusta, kalastusperinnettä, kalatalousvelvoitteiden toimeenpanoa tai muuta kalavarojen käyttöä ja hoitoa varten. Em. palvelut tuotetaan kalastuslain mukaisesti ja hoidetaan keskitettyinä tehtävinä 3 ELYn toimesta kielillä suomi ja ruotsi. Palveluiden nykytaso on 0,3, tavoite on mahdollistaa volyymiltaan suurimmille ja toistuvimmille asiakasryhmille kalastusoppaille ja kalastuksenvalvojille lupa -asioita koskevan asioinnin sähköisesti ja asettaa tavoitetaso 0,9-1.0."/>
    <s v="Kalastuslain mukaiset luvat"/>
    <x v="1"/>
    <x v="1"/>
    <s v="Q1/2022"/>
    <s v="Vain elinkeinotoimintaa harjoittaville"/>
    <s v="Palvelukokonaisuuden kehittämisen resursoinnin ja rahoituksen haasteet ja aikataulujen yhteensovittaminen. Askelien sovittaminen siten että harppaus ei tule liian suureksi palveluiden tuottamisen turvaamisen kannalta, USPA-sähköisen asianhallinta ja arkistointi järjestelmän käyttöönotto (2020)"/>
    <m/>
    <x v="1"/>
    <x v="2"/>
    <s v=""/>
  </r>
  <r>
    <s v="Maksatuspalvelut yrityksille"/>
    <s v="ELYn yritystukien maksatusten osalta tavoitetaso 1.1 saavutettu (Eura koskee vain ESR-hankkeita), Tuki2014). Starttirahan ja palkkatuen osalta maksatuksen 0,9 ja tavoite saavutettu 2022 alussa (TE-digi-hankkeen kautta). Kokonaisarvio 1.0. Asiakkaalle on jo sähköinen!"/>
    <s v="Maksatuspalvelut yrityksille"/>
    <x v="0"/>
    <x v="5"/>
    <s v="Q2/2022"/>
    <s v="Vain elinkeinotoimintaa harjoittaville"/>
    <s v="YA -järjestelmän (KEHA yleinen avustusjärjestelmä) kehityksen riittämätön resursointi, TE-digi TEA osahankkeen toteutuksen suunnittelun ja rahoituksen haasteet. Synkronissa TE-digihankkeen kanssa joka osaltaan aiheuttaa viivästystä myös YA- hankkeelle"/>
    <m/>
    <x v="1"/>
    <x v="2"/>
    <s v=""/>
  </r>
  <r>
    <s v="Neuvontapalvelut yrityksille"/>
    <s v="YRITYS-SUOMI-PUHELINPALVELU tarjoaa henkilökohtaista, valtakunnallista neuvontaa yrityksen perustamiseen liittyvissä kysymyksissä sekä neuvontaa eri viranomaisten yrityksille ja työantajille suunnatuista palveluista sekä niihin liittyvistä sähköisistä asiointipalveluista. Palvelukanavina puhelin, sähköinen palvelupyyntö ja chat. YRITYS-SUOMI TALOUSAPU- NEUVONTAPALVELU tarjoaa henkilökohtaista, valtakunnallista neuvontaa maksuvaikeuksiin joutuneille yrityksille. Palvelukanava puhelin HUOM! Digiasteikon määrittelyt eivät juurikaan sovellu neuvontapalvelun toimintamalleihin."/>
    <s v="Neuvontapalvelut yrityksille"/>
    <x v="3"/>
    <x v="2"/>
    <s v="Q4/2021"/>
    <s v="Vain elinkeinotoimintaa harjoittaville"/>
    <s v="Sähköistä asiointipalvelua tukevat työkalut/sovellukset, Laaja palvelumalli haastaa osaamisen/aika- ja henkilöresurssit, Asiakasrajapinnan kokemusten ja näkemysten sivuuttaminen palveluiden ja toimintamallien kehittämisessä"/>
    <m/>
    <x v="1"/>
    <x v="2"/>
    <s v=""/>
  </r>
  <r>
    <s v="Palkkaturvapalvelut"/>
    <s v="Palkkaturvan pääasiakas on luonnollinen henkilö mutta prosessissa on mukana vastapuolena työnantaja, joka on elinkeinotoimija. Hakijana luonnollinen henkilö noin 88 % tapauksista. Hakijana voi toimia myös ammattiliitto (4 %) tai asianajotoimisto (konkurssipesä) (8 %). Tällä hetkellä elinkeinotoimijoista ammattiliitoilla käytössä sähköinen asiointipalvelu, muilla salattu sähköposti."/>
    <s v="Palkkaturvapalvelut"/>
    <x v="5"/>
    <x v="4"/>
    <s v="Q4/2021"/>
    <s v="Myös luonnollisille henkilöille"/>
    <s v="Digi- ja väestötietoviraston Suomi.fi-yritysviestipalvelu ei tarjoa valtuutuksiin perustuvia postilaatikoita vaan yrityksen kaikki valtuutetut näkevät kaikki viestit. Tämän vuoksi moni yritys ei käytä yritysviestipalvelua, jonka kautta työnantaja voisi osallistua hakemusprosessiin sähköisesti."/>
    <m/>
    <x v="1"/>
    <x v="2"/>
    <s v=""/>
  </r>
  <r>
    <s v="Yhteishankintakoulutus muutos,- täsmä- ja rekry"/>
    <s v="Yrityksille tarjotaan lain (Laki julkisesta työvoima- ja yrityspalvelusta) mukaista yhteishankintakoulutusta. Arvio nykytilasta; puuttuu koko sähköinen järjestelmä ja siihen liittyvä sähköinen prosessi. Prosessi toimii sähköpostin varassa, paitsi HJJ-järjestelmän avulla hoidetaan sopimusten allekirjoittaminen ja uspaaminen."/>
    <s v="Yhteishankintakoulutus muutos,- täsmä- ja rekry"/>
    <x v="5"/>
    <x v="0"/>
    <s v="Q4/2022"/>
    <s v="Vain elinkeinotoimintaa harjoittaville"/>
    <s v="Puuttuu sähköinen järjestelmä ja sähköinen prosessi, TE-digi TEA osahankkeen toteutuksen suunnittelun ja rahoituksen haasteet, YA järjestelmän kehityksen haasteet, TEA- järjestelmän käyttöönoton läpiviennin venyminen, URA- ja verkkopalvelujen ylläpidon haasteet TEA käyttöönottoon saakka"/>
    <m/>
    <x v="1"/>
    <x v="2"/>
    <s v=""/>
  </r>
  <r>
    <s v="Yrityksille tarjottavat työvoimapalvelut"/>
    <s v="Yrityksille tarjotaan lain (Laki julkisesta työvoima- ja yrityspalvelusta) mukaiset työvoimapalvelut niin, että työnantajat voivat saada TE-palvelut digitaalisesti. Lisäksi tarjotaan Työmarkkinatorin kautta digitaaliset palvelut osaavan työvoiman hankintaan. Arvio nykytilasta n. 1.0."/>
    <s v="Yrityksille tarjottavat työvoimapalvelut"/>
    <x v="4"/>
    <x v="5"/>
    <s v="Q2/2022"/>
    <s v="Vain elinkeinotoimintaa harjoittaville"/>
    <s v="TE-digi TEA osahankkeen toteutuksen suunnittelun ja rahoituksen haasteet, YA järjestelmän kehityksen haasteet, TEA- järjestelmän käyttöönoton läpiviennin venyminen, URA- ja verkkopalvelujen ylläpidon haasteet TEA käyttöönottoon saakka. Hanke viivästynyt."/>
    <m/>
    <x v="1"/>
    <x v="2"/>
    <s v=""/>
  </r>
  <r>
    <s v="Yritysrahoitus (EAKR)- ja yritysten kehittämispalvelut"/>
    <s v="Molemmat palvelut löytyvät Aluehallinon asiointipalvelusta suomen ja ruotsin kielillä. Palveluttarjotaan asiakkaalle aika- ja paikkariippumattomasti. Asiointipalvelussa saadaan kyseiset palvelut vireille eli hakemus jätetään TUki2014- järjestelmään ja hakemusprosessi käynnistyy sekä päätös tehdäänsähköisesti. Asiointipalvelussa hyödynnetään Suomi.fi tunnistusta (vahva sähköinen tunnistus) sekä Suomi.fi valtuuksia. Yrityksen perustiedot haetaan asiakastieto-varannosta. Tiedot ovat rakenteisena sekä asiointipalvelussa että viranomaisen käsittelyjärjestelmässä"/>
    <s v="Yritysrahoitus (EAKR)- ja yritysten kehittämispalvelut"/>
    <x v="5"/>
    <x v="2"/>
    <m/>
    <s v="Vain elinkeinotoimintaa harjoittaville"/>
    <s v="Resursoinnin haasteet ja aikataulujen siirtyminen mm. COVID-19 syistä, Palvelukokonaisuuden kehittämiseen liittyvän rahoituksen puute, Haasteita sovittaa monisyistä asiointia ELYn yhteiseen kokonaisarkkitehtuuriin ja geneerisiin alustoihin"/>
    <m/>
    <x v="1"/>
    <x v="2"/>
    <s v=""/>
  </r>
  <r>
    <s v="Tonttien luovutus"/>
    <s v="Yritystonttien myynti ja vuokraus rakentamista varten"/>
    <s v="Yritystonttien myynti ja vuokraus"/>
    <x v="1"/>
    <x v="4"/>
    <m/>
    <s v="Myös luonnollisille henkilöille"/>
    <s v="Sähköistä allekirjoittamista käytetään mikäli se koetaan tapauksessa parhaimmaksi tavaksi."/>
    <m/>
    <x v="0"/>
    <x v="0"/>
    <s v="10 001 - 20 000"/>
  </r>
  <r>
    <s v="Yritysneuvonta"/>
    <s v="Yrityksen tarpeen mukainen neuvonta, mm. avustus- ja rahoitushakemusten täyttö."/>
    <s v="Yritysten neuvontapalvelut"/>
    <x v="3"/>
    <x v="4"/>
    <m/>
    <s v="Myös luonnollisille henkilöille"/>
    <s v="Palvelun luonteen vuoksi ei tarkoituksenmukaista vaatia vahvaa tunnistautumista. Tämä on kuitenkin mahdollista mm. sopimusten allekirjoituksessa."/>
    <m/>
    <x v="0"/>
    <x v="0"/>
    <s v="10 001 - 20 000"/>
  </r>
  <r>
    <s v="Viestintäpalvelut"/>
    <s v="Ajankohtaiset uutiskirjeet kerran kuukaudessa, facebookin elinkeinopalveluiden sivut"/>
    <s v="Viestintäpalvelut"/>
    <x v="2"/>
    <x v="5"/>
    <m/>
    <s v="Vain elinkeinotoimintaa harjoittaville"/>
    <s v="Resurssipula uutiskirjeiden valmisteluissa, tiedon kokoamisessa ja toteutuksissa."/>
    <m/>
    <x v="0"/>
    <x v="5"/>
    <s v="20 001 - 40 000"/>
  </r>
  <r>
    <s v="Kehittämispalvelut"/>
    <s v="Yhteistyö  eri verkoston toimijoiden kanssa. Yhteisten projektien suunnittelua."/>
    <s v="Kehittämispalvelut"/>
    <x v="3"/>
    <x v="6"/>
    <s v="Myöhemmin"/>
    <s v="Myös luonnollisille henkilöille"/>
    <s v="Kehittäminen vaatii henkilökohtaista tapaamista ja yhteistyötä. Yhteistyön tuloksena voi syntyä uusia digitaalisia palveluja."/>
    <m/>
    <x v="0"/>
    <x v="5"/>
    <s v="20 001 - 40 000"/>
  </r>
  <r>
    <s v="Sijoittumispalvelut"/>
    <s v="Sähköinen tontti- ja toimitilaportaali, josta löytyy Keravan kaupungin yritystontit"/>
    <s v="Sijoittumispalvelut"/>
    <x v="3"/>
    <x v="0"/>
    <s v="Myöhemmin"/>
    <s v="Myös luonnollisille henkilöille"/>
    <s v="Alkupalvelu digitaalisesti. Jos yritys kiinnostuu tontista, jatkopalvelu henkilökohtaista.  Ei voida 100% digitalisoida."/>
    <m/>
    <x v="0"/>
    <x v="5"/>
    <s v="20 001 - 40 000"/>
  </r>
  <r>
    <s v="Työllistymispalvelut"/>
    <s v="Seudullinen sähköinen Duuniportaali palvelu, jossa työnantajat ja työntekijät kohtaavat."/>
    <s v="Työvoimapalvelut"/>
    <x v="3"/>
    <x v="5"/>
    <m/>
    <s v="Myös luonnollisille henkilöille"/>
    <s v="Rekisteröityminen pohjautuu työnhakijan ja työnantajan vapaaehtoisuuteen."/>
    <m/>
    <x v="0"/>
    <x v="5"/>
    <s v="20 001 - 40 000"/>
  </r>
  <r>
    <s v="Yritysneuvontapalvelut"/>
    <s v="Ulkoistettu yritysneuvontapavelu Keski-Uudenmaan Kehittämiskeskukselle"/>
    <s v="Yritysten neuvontapalvelut"/>
    <x v="3"/>
    <x v="1"/>
    <m/>
    <s v="Myös luonnollisille henkilöille"/>
    <s v="Vaatii lähipalvelua, koska on henkilökohtaista palvelua tai ryhmäneuvontaa, ei  saavuteta 100% digiastetta"/>
    <m/>
    <x v="0"/>
    <x v="5"/>
    <s v="20 001 - 40 000"/>
  </r>
  <r>
    <s v="Tietopalvelut"/>
    <s v="kaupungin nettisivuilla tiedotetaan ajankohtaisista elinkeinopalveluiden asioista"/>
    <s v="Tietopalvelut"/>
    <x v="4"/>
    <x v="5"/>
    <m/>
    <s v="Myös luonnollisille henkilöille"/>
    <s v="Päivityksistä huolehtiminen, resurssien riittävyys."/>
    <m/>
    <x v="0"/>
    <x v="5"/>
    <s v="20 001 - 40 000"/>
  </r>
  <r>
    <s v="Yritysrekisteripalvelut kunnan viranhaltijoille sisäiseen käyttöön"/>
    <s v="Asiakastietojärjestelmä CRM, josta löytyy Keravalla toimivat yritykset 2600 kpl"/>
    <s v="Yritys- ja palveluhakemisto"/>
    <x v="4"/>
    <x v="5"/>
    <m/>
    <s v="Myös luonnollisille henkilöille"/>
    <s v="Kunnan eri viranhaltijoiden käyttöön. Tietojen päivitys,kun viranhaltija tekee yhteydenoton tai toimenpiteen yritykseen."/>
    <m/>
    <x v="0"/>
    <x v="5"/>
    <s v="20 001 - 40 000"/>
  </r>
  <r>
    <s v="Yritysrekisteripalvelut kuntalaisille"/>
    <s v="Sähköinen yrityshakemisto kaupunkilaisille, josta löytyy keravalaisia palvelutuottajia."/>
    <s v="Yritys- ja palveluhakemisto"/>
    <x v="4"/>
    <x v="5"/>
    <m/>
    <s v="Myös luonnollisille henkilöille"/>
    <s v="Rekisteröityminen pohjautuu yrittäjän vapaaehtoisuuteen. Noin 20% yrityskannasta on liittynyt rekisteriin."/>
    <m/>
    <x v="0"/>
    <x v="5"/>
    <s v="20 001 - 40 000"/>
  </r>
  <r>
    <s v="Kesätyösetelituki työnantajille"/>
    <s v="Kun palkkaa 17-29 vuotiaan nuoren, saa tukea nuoren palkkakustannuksiin."/>
    <s v="Työllistämistuki"/>
    <x v="5"/>
    <x v="0"/>
    <s v="Myöhemmin"/>
    <s v="Vain elinkeinotoimintaa harjoittaville"/>
    <s v="Tuen hakulomakkeet nettisivuilla, palautus elinkeinopalveluihin sähköpostitse tai postitse. Ei voida 100% digitalisoida."/>
    <s v="Työttömyysturvalaki (1290/2002)"/>
    <x v="0"/>
    <x v="5"/>
    <s v="20 001 - 40 000"/>
  </r>
  <r>
    <s v="Ilmoitus yrityskaupasta"/>
    <s v="Yritykset, jotka ovat lain mukaan velvollisia tekemään ilmoituksen yrityskaupastaan, toimittavat ilmoituksen liitteineen turvaviestillä."/>
    <s v="Ilmoitus yrityskaupasta"/>
    <x v="0"/>
    <x v="0"/>
    <s v="Q4/2022"/>
    <s v="Vain elinkeinotoimintaa harjoittaville"/>
    <m/>
    <m/>
    <x v="1"/>
    <x v="2"/>
    <s v=""/>
  </r>
  <r>
    <s v="Irrottaudu kartellista ja vapaudu seuraamusmaksusta"/>
    <s v="Puhelimitse ja/tai turvaviesti"/>
    <s v="Irrottaudu kartellista ja vapaudu seuraamusmaksusta"/>
    <x v="0"/>
    <x v="0"/>
    <s v="Q4/2022"/>
    <s v="Vain elinkeinotoimintaa harjoittaville"/>
    <m/>
    <m/>
    <x v="1"/>
    <x v="2"/>
    <s v=""/>
  </r>
  <r>
    <s v="Vakuudenasettamisvelvollisten raportointi"/>
    <s v="Matka-alan yritykset voivat itse tallentaa KKV:lle raportoitavat tiedot KKV:n Valma-palveluun lähettämisen sijaan."/>
    <s v="Vakuudenasettamisvelvollisten raportointi"/>
    <x v="0"/>
    <x v="0"/>
    <s v="Q4/2022"/>
    <s v="Vain elinkeinotoimintaa harjoittaville"/>
    <m/>
    <m/>
    <x v="1"/>
    <x v="2"/>
    <s v=""/>
  </r>
  <r>
    <s v="Yrityksille suunnatut lupapalvelut/ viranomaisluvat (Lupapiste.fi)"/>
    <s v="Rakentamisen luvat, ympäristöluvat, yleisten alueiden väliaikaiseen  käyttöön liittyvät luvat"/>
    <s v="Rakennuslupa"/>
    <x v="1"/>
    <x v="5"/>
    <m/>
    <s v="Myös luonnollisille henkilöille"/>
    <s v="Yrittäjien digiosaaminen"/>
    <s v="Maankäyttö- ja rakennuslaki (132/1999)"/>
    <x v="0"/>
    <x v="5"/>
    <s v="20 001 - 40 000"/>
  </r>
  <r>
    <s v="Tilojen vuokraus yrityksille ja yhdistyksille"/>
    <s v="Kirkkonummen kunta vuokraa tiloja yritysten ja yhdistysten käyttöön"/>
    <s v="Tilavuokraus"/>
    <x v="1"/>
    <x v="4"/>
    <s v="Myöhemmin"/>
    <s v="Vain elinkeinotoimintaa harjoittaville"/>
    <s v="Kunnan taloustilanne/ resurssien puute"/>
    <m/>
    <x v="0"/>
    <x v="5"/>
    <s v="20 001 - 40 000"/>
  </r>
  <r>
    <s v="Palautteet ja kuntalaisaloitteet"/>
    <s v="Kuntalaiset voivat antaa palautetta ja tehdä kuntalaisaloitteita"/>
    <s v="Palautteet ja kuntalaisaloitteet"/>
    <x v="2"/>
    <x v="4"/>
    <s v="Myöhemmin"/>
    <s v="Myös luonnollisille henkilöille"/>
    <s v="Kuntalaisten it-taidot"/>
    <m/>
    <x v="0"/>
    <x v="5"/>
    <s v="20 001 - 40 000"/>
  </r>
  <r>
    <s v="Tapahtumakalenteri"/>
    <s v="Kirkkonummelaisille yrittäjille tarkoitetttu palvelu/ sähköinen markkinointikanava, jonne voi ilmoittaa tulevia tapahtumia sekä järjestäjän ja paikan."/>
    <s v="Sähköinen tapahtumakalenteri"/>
    <x v="2"/>
    <x v="5"/>
    <m/>
    <s v="Myös luonnollisille henkilöille"/>
    <s v="Yrittäjien digiosaaminen"/>
    <m/>
    <x v="0"/>
    <x v="5"/>
    <s v="20 001 - 40 000"/>
  </r>
  <r>
    <s v="Yhteistyöalusta sidosryhmätyöskentelyyn (ESRIHUB)"/>
    <m/>
    <s v="Yhteistyöalusta sidosryhmätyöskentelyyn (ESRIHUB)"/>
    <x v="2"/>
    <x v="5"/>
    <m/>
    <s v="Myös luonnollisille henkilöille"/>
    <s v="Käyttäjien digiosaaminen, tietoliikenneyhteydet, kunnan taloustilanne/ resurssien puute"/>
    <m/>
    <x v="0"/>
    <x v="5"/>
    <s v="20 001 - 40 000"/>
  </r>
  <r>
    <s v="Asiakaspalvelu"/>
    <s v="Kunnan palvelupiste palvelee kuntalaisten lisäksi yhdistyksiä ja yrityksiä"/>
    <s v="Yritysten neuvontapalvelut"/>
    <x v="3"/>
    <x v="4"/>
    <s v="Myöhemmin"/>
    <s v="Myös luonnollisille henkilöille"/>
    <s v="Kuntalaisten, yhdistysten ja yritysten edustajien it-taidot. Asiakaspalvelun luonne itsessään on jo este (asiakkaat haluavat henkilökohtaista palvelua)."/>
    <m/>
    <x v="0"/>
    <x v="5"/>
    <s v="20 001 - 40 000"/>
  </r>
  <r>
    <s v="Yritysneuvonta (YritysEspoon palvelut, osto)"/>
    <s v="Kirkkonummelaisille yrittäjille tarjolla laaja kattaus yrityspalveluita neuvonnasta yritystoiminnan kehittämiseen ja koulutukseen."/>
    <s v="Yritysten neuvontapalvelut"/>
    <x v="3"/>
    <x v="5"/>
    <m/>
    <s v="Myös luonnollisille henkilöille"/>
    <s v="Yrittäjien digiosaaminen"/>
    <m/>
    <x v="0"/>
    <x v="5"/>
    <s v="20 001 - 40 000"/>
  </r>
  <r>
    <s v="Kunnan avustukset (konserni)"/>
    <s v="Kunta myöntää yhdistyksille avustuksia"/>
    <s v="Kansalaistoiminnan tuet ja avustukset"/>
    <x v="5"/>
    <x v="4"/>
    <s v="Myöhemmin"/>
    <s v="Vain elinkeinotoimintaa harjoittaville"/>
    <s v="Kuntalaisten it-taidot"/>
    <m/>
    <x v="0"/>
    <x v="5"/>
    <s v="20 001 - 40 000"/>
  </r>
  <r>
    <s v="Rakennusvalvonta"/>
    <s v="Lupapiste.fi käytössä, sähköinen työtila rakennuslupa-asioiden hoitamiseen"/>
    <s v="Rakennusvalvonta"/>
    <x v="1"/>
    <x v="5"/>
    <m/>
    <s v="Myös luonnollisille henkilöille"/>
    <s v="Rekisteröityminen vaatiin verkkopankkitunnukset tai mobiilivarmenteen."/>
    <s v="Maankäyttö- ja rakennuslaki (132/1999)"/>
    <x v="0"/>
    <x v="8"/>
    <s v="alle 6001"/>
  </r>
  <r>
    <s v="Yritysneuvonta"/>
    <s v="Elinvoimapalvelut tuottavat yhteistyöverkoston kanssa yritysneuvontapalveluja. Osin sähköisesti, meets, googlen työkalut. LTS YritysTulkki käytössä"/>
    <s v="Yritysten neuvontapalvelut"/>
    <x v="3"/>
    <x v="1"/>
    <m/>
    <s v="Myös luonnollisille henkilöille"/>
    <s v="Resurssit, osaaminen"/>
    <m/>
    <x v="0"/>
    <x v="8"/>
    <s v="alle 6001"/>
  </r>
  <r>
    <s v="Karttapalvelut, maankäyttö"/>
    <s v="kunnan tonttien ja palveluiden osalta käytössä www-sivuilla olevat karttapalvelut"/>
    <s v="Karttapalvelu"/>
    <x v="4"/>
    <x v="4"/>
    <m/>
    <s v="Myös luonnollisille henkilöille"/>
    <s v="Palveluiden kömpelyys, osaaminen asiakaspuolella"/>
    <s v="Maankäyttö- ja rakennuslaki (132/1999)"/>
    <x v="0"/>
    <x v="8"/>
    <s v="alle 6001"/>
  </r>
  <r>
    <s v="Valtion yksinyrittäjän korona-avustus"/>
    <s v="2000 euron korona-avustuksen järjestäminen digitaalisesti, hankittu Visma-palvelu tätä varten"/>
    <s v="Liiketoiminnan kehittämistuki"/>
    <x v="5"/>
    <x v="5"/>
    <m/>
    <s v="Vain elinkeinotoimintaa harjoittaville"/>
    <s v="Resurssit, asiakkaiden osaaminen ja valmiustaso digitaalisten palveluiden hyödyntämiseen"/>
    <m/>
    <x v="0"/>
    <x v="8"/>
    <s v="alle 6001"/>
  </r>
  <r>
    <s v="Yhteisöavustukset"/>
    <s v="Kolmannen sektorin toimijat voivat hakea yhteisöavustuksia lomakkeella, joka täytetään sähköisesti, mutta toimitetaan (vielä) kuntaan postitse tai muutoin."/>
    <s v="Toiminta-avustukset yhdistyksille ja yhteisöille"/>
    <x v="5"/>
    <x v="1"/>
    <m/>
    <s v="Myös luonnollisille henkilöille"/>
    <m/>
    <m/>
    <x v="0"/>
    <x v="8"/>
    <s v="alle 6001"/>
  </r>
  <r>
    <s v="Ilmoitus alkutuotantopaikasta"/>
    <s v="Alkutuotantopaikan ilmoittaminen Kuopion ympäristöterveydenhuoltoon"/>
    <s v="Alkutuotantopaikkailmoitus"/>
    <x v="0"/>
    <x v="0"/>
    <s v="Q4/2022"/>
    <s v="Vain elinkeinotoimintaa harjoittaville"/>
    <m/>
    <s v="Elintarvikelaki (23/2006)"/>
    <x v="0"/>
    <x v="9"/>
    <s v="yli 100 000"/>
  </r>
  <r>
    <s v="Aumausilmoitus"/>
    <s v="Ilmoitus lannan varastoinnista aumassa ja ilmoitus lannan levityksestä poikkeustilanteissa"/>
    <s v="Aumausilmoitus"/>
    <x v="0"/>
    <x v="0"/>
    <s v="Q4/2022"/>
    <s v="Vain elinkeinotoimintaa harjoittaville"/>
    <s v="Lomake on valtion suomi.fi palvelussa, johon linkki. Ei kunnan oma lomake"/>
    <s v="Ympäristönsuojelulaki (527/2014)"/>
    <x v="0"/>
    <x v="9"/>
    <s v="yli 100 000"/>
  </r>
  <r>
    <s v="Elintarvikekontaktimateriaalialan toimijan ilmoitus toimipaikastaan ja toiminnastaan"/>
    <s v="Elintarvikekontaktimateriaalitoimijan on ilmoitettava toiminnastaan Kuopion ympäristöterveydenhuoltoon."/>
    <s v="Elintarvikekontaktimateriaalialan toimintailmoitus"/>
    <x v="0"/>
    <x v="2"/>
    <m/>
    <s v="Vain elinkeinotoimintaa harjoittaville"/>
    <m/>
    <s v="Elintarvikelaki (23/2006)"/>
    <x v="0"/>
    <x v="9"/>
    <s v="yli 100 000"/>
  </r>
  <r>
    <s v="Ilmoitus talousveden toimittamisesta tai käytöstä vedenjakelualueella"/>
    <s v="Toiminnanharjoittajan on tehtävä ilmoitus kunnan terveydensuojeluviranomaiselle talousveden toimittamisesta tai käyttämisestä vedenjakelualueella."/>
    <s v="Ilmoitus talousveden toimittamisesta tai käytöstä vedenjakelualueella"/>
    <x v="0"/>
    <x v="6"/>
    <s v="Q4/2022"/>
    <s v="Vain elinkeinotoimintaa harjoittaville"/>
    <m/>
    <s v="Terveydensuojelulaki (763/1994)"/>
    <x v="0"/>
    <x v="9"/>
    <s v="yli 100 000"/>
  </r>
  <r>
    <s v="Ilmoitus jätteen ammattimaisesta keräystoiminnasta jätehuoltorekisteriin (Jätelaki 100 §)"/>
    <s v="Ilmoitus jätteen ammattimaisesta keräystoiminnasta"/>
    <s v="Jätteen ammattimaisen keräyksen ilmoitus"/>
    <x v="0"/>
    <x v="0"/>
    <s v="Q4/2022"/>
    <s v="Vain elinkeinotoimintaa harjoittaville"/>
    <s v="Lomake on valtion suomi.fi palvelussa, johon linkki. Ei kunnan oma lomake"/>
    <s v="Jätelaki (646/2011)"/>
    <x v="0"/>
    <x v="9"/>
    <s v="yli 100 000"/>
  </r>
  <r>
    <s v="Ympäristönsuojelulain mukainen ilmoitus koeluonteisesta toiminnasta"/>
    <s v="Koeluontoinen toiminta"/>
    <s v="Koeluonteisen toiminnan ilmoitus"/>
    <x v="0"/>
    <x v="5"/>
    <m/>
    <s v="Vain elinkeinotoimintaa harjoittaville"/>
    <m/>
    <s v="Ympäristönsuojelulaki (527/2014)"/>
    <x v="0"/>
    <x v="9"/>
    <s v="yli 100 000"/>
  </r>
  <r>
    <s v="Kunnan viralliset ilmoitukset"/>
    <s v="Ilmoitustaulu kunnan ja valtion kuulutuksille sekä ilmoituksille sijaitsee osoitteessa Tulliportinkatu 31 ja sähköisesti kunnan verkkosivuilla."/>
    <s v="Kunnan viralliset ilmoitukset"/>
    <x v="0"/>
    <x v="1"/>
    <s v="Q4/2022"/>
    <s v="Myös luonnollisille henkilöille"/>
    <m/>
    <s v="Kuntalaki (410/2015)"/>
    <x v="0"/>
    <x v="9"/>
    <s v="yli 100 000"/>
  </r>
  <r>
    <s v="Leirintäalueilmoitus"/>
    <s v="Ulkoilulain mukaan leirintäalueen perustamisesta ja toiminnan olennaisesta muuttamisesta on tehtävä ilmoitus kunnan määräämälle viranomaiselle."/>
    <s v="Leirintäalueilmoitus"/>
    <x v="0"/>
    <x v="0"/>
    <s v="Q4/2022"/>
    <s v="Myös luonnollisille henkilöille"/>
    <m/>
    <s v="Terveydensuojelulaki (763/1994)"/>
    <x v="0"/>
    <x v="9"/>
    <s v="yli 100 000"/>
  </r>
  <r>
    <s v="Ilmoitus melusta ja tärinästä"/>
    <s v="Ilmoitus tehdään esimerkiksi isoista yleisötapahtumista ja rakennushankkeista."/>
    <s v="Meluilmoitus"/>
    <x v="0"/>
    <x v="5"/>
    <m/>
    <s v="Myös luonnollisille henkilöille"/>
    <m/>
    <s v="Ympäristönsuojelulaki (527/2014)"/>
    <x v="0"/>
    <x v="9"/>
    <s v="yli 100 000"/>
  </r>
  <r>
    <s v="Palautteen antaminen kaupungille"/>
    <s v="Voit antaa palautetta kaupungille."/>
    <s v="Palautteen antaminen kaupungille"/>
    <x v="0"/>
    <x v="5"/>
    <m/>
    <s v="Myös luonnollisille henkilöille"/>
    <m/>
    <m/>
    <x v="0"/>
    <x v="9"/>
    <s v="yli 100 000"/>
  </r>
  <r>
    <s v="Rasitetoimitus"/>
    <s v="Rasitetoimituksessa käsitellään kiinteistörasitteita eli maahan kohdistuvia oikeuksia."/>
    <s v="Rakennusrasite"/>
    <x v="0"/>
    <x v="5"/>
    <m/>
    <s v="Myös luonnollisille henkilöille"/>
    <m/>
    <s v="Maankäyttö- ja rakennuslaki (132/1999)"/>
    <x v="0"/>
    <x v="9"/>
    <s v="yli 100 000"/>
  </r>
  <r>
    <s v="Ilmoitus ruokamyrkytysepäilystä"/>
    <s v="Elintarvikealan toimijan tulee ilmoittaa käsittelemäänsä elintarvikkeeseen liittyvästä ruokamyrkytysepäilystä elintarvikevalvontaviranomaiselle."/>
    <s v="Ruokamyrkytysepäilyilmoitus"/>
    <x v="0"/>
    <x v="5"/>
    <m/>
    <s v="Myös luonnollisille henkilöille"/>
    <m/>
    <s v="Elintarvikelaki (23/2006)"/>
    <x v="0"/>
    <x v="9"/>
    <s v="yli 100 000"/>
  </r>
  <r>
    <s v="Terveydensuojelulain mukainen ilmoitus"/>
    <s v="Terveydensuojelulain mukainen ilmoitus Kuopiossa"/>
    <s v="Terveydensuojelulain mukainen ilmoitus"/>
    <x v="0"/>
    <x v="2"/>
    <m/>
    <s v="Myös luonnollisille henkilöille"/>
    <m/>
    <s v="Terveydensuojelulaki (763/1994)"/>
    <x v="0"/>
    <x v="9"/>
    <s v="yli 100 000"/>
  </r>
  <r>
    <s v="Ympäristönsuojelulain mukainen ilmoitus poikkeuksellisesta tilanteesta"/>
    <s v="Toiminnasta vastaavan tai jätteen haltijan on tehtävä ilmoitus poikkeuksellisesta tilanteesta"/>
    <s v="Ympäristön äkillisestä pilaantumisesta tai vaarasta tehtävä ilmoitus"/>
    <x v="0"/>
    <x v="6"/>
    <s v="Q4/2022"/>
    <s v="Vain elinkeinotoimintaa harjoittaville"/>
    <s v="Ilmoitus ei ole määrämuotoinen, koska voi koskea hyvin erilaisia poikkeuksellisia tapahtumia ja päästöjä."/>
    <s v="Ympäristönsuojelulaki (527/2014)"/>
    <x v="0"/>
    <x v="9"/>
    <s v="yli 100 000"/>
  </r>
  <r>
    <s v="Ilmoitus elintarviketoiminnasta"/>
    <s v="Elintarvikevalvontaviranomaiselle tehtävä ilmoitus elintarvikehuoneistosta tai elintarvikealan toiminnasta"/>
    <s v="Elintarvikehuoneistoilmoitus"/>
    <x v="1"/>
    <x v="2"/>
    <m/>
    <s v="Vain elinkeinotoimintaa harjoittaville"/>
    <m/>
    <s v="Elintarvikelaki (23/2006)"/>
    <x v="0"/>
    <x v="9"/>
    <s v="yli 100 000"/>
  </r>
  <r>
    <s v="Elintarvikehuoneiston hyväksyminen laitokseksi"/>
    <s v="Eläinperäisiä elintarvikkeita käsittelevän laitoksen hyväksyminen elintarvikehuoneistoksi."/>
    <s v="Elintarvikehuoneiston hyväksyminen laitokseksi"/>
    <x v="1"/>
    <x v="6"/>
    <s v="Q4/2022"/>
    <s v="Vain elinkeinotoimintaa harjoittaville"/>
    <m/>
    <s v="Elintarvikelaki (23/2006)"/>
    <x v="0"/>
    <x v="9"/>
    <s v="yli 100 000"/>
  </r>
  <r>
    <s v="Maa-ainesten ottamiseen liittyvä ilmoitus ja luvat"/>
    <s v="Maa-ainesten ottamiseen tarvitaan pääsääntöisesti lupa, jonka Kuopiossa myöntää ympäristö- ja rakennuslautakunta."/>
    <s v="Maa-aineslupa"/>
    <x v="1"/>
    <x v="5"/>
    <m/>
    <s v="Myös luonnollisille henkilöille"/>
    <m/>
    <s v="Maa-aineslaki (555/1981)"/>
    <x v="0"/>
    <x v="9"/>
    <s v="yli 100 000"/>
  </r>
  <r>
    <s v="Maastoliikennelain mukainen lupa"/>
    <s v="Maastoliikennelain mukainen lupa moottorikäyttöisellä ajoneuvolla tapahtuviin harjoituksiin ja kilpailuihin ja moottorikelkkareittien hyväksymiseen"/>
    <s v="Maastossa tai vesistössä tapahtuvan kilpailun tai harjoituksen ilmoitus"/>
    <x v="1"/>
    <x v="6"/>
    <m/>
    <s v="Myös luonnollisille henkilöille"/>
    <s v="Hankkeet ovat niin isoja ja moninaisia, ettei niitä voi hakea yhdellä lomakkeella liitteineen. Ei ole järkevää, että yksittäinen kunta lähtisi laatimaan tällaista lomaketta"/>
    <s v="Maastoliikennelaki (1710/1995)"/>
    <x v="0"/>
    <x v="9"/>
    <s v="yli 100 000"/>
  </r>
  <r>
    <s v="Maisematyölupa"/>
    <s v="Lupa on haettava, ellei toimenpide ole vähäinen. Kuopiossa maisematyöluvan myöntää ympäristöjohtaja."/>
    <s v="Maisematyölupa"/>
    <x v="1"/>
    <x v="0"/>
    <m/>
    <s v="Myös luonnollisille henkilöille"/>
    <s v="Lupapisteen kautta jätetty maisematyölupahakemus ohjautuu rakennujsvalvontaan."/>
    <s v="Maankäyttö- ja rakennuslaki (132/1999)"/>
    <x v="0"/>
    <x v="9"/>
    <s v="yli 100 000"/>
  </r>
  <r>
    <s v="Nikotiinivalmisteiden vähittäismyyntilupa"/>
    <s v="Kuopion kaupungin alueen nikotiinivalmisteiden myyntilupahakemukset käsittelee Kuopion kaupungin ympäristöterveydenhuolto."/>
    <s v="Nikotiinivalmisteiden vähittäismyyntilupa"/>
    <x v="1"/>
    <x v="0"/>
    <s v="Q4/2022"/>
    <s v="Vain elinkeinotoimintaa harjoittaville"/>
    <m/>
    <s v="Lääkelaki (395/1987)"/>
    <x v="0"/>
    <x v="9"/>
    <s v="yli 100 000"/>
  </r>
  <r>
    <s v="Purkamislupa"/>
    <s v="Rakennuksen purkamiseen tarvittava lupa"/>
    <s v="Rakennuksen purkamislupa"/>
    <x v="1"/>
    <x v="5"/>
    <m/>
    <s v="Myös luonnollisille henkilöille"/>
    <m/>
    <s v="Maankäyttö- ja rakennuslaki (132/1999)"/>
    <x v="0"/>
    <x v="9"/>
    <s v="yli 100 000"/>
  </r>
  <r>
    <s v="Rakennuslupapalvelut"/>
    <s v="Rakennuksen rakentamiseen, laajentamiseen tai muuhun rakennukseen kohdistuvan luvanvaraisen toimenpiteen lupa"/>
    <s v="Rakennuslupa"/>
    <x v="1"/>
    <x v="5"/>
    <m/>
    <s v="Myös luonnollisille henkilöille"/>
    <m/>
    <s v="Maankäyttö- ja rakennuslaki (132/1999)"/>
    <x v="0"/>
    <x v="9"/>
    <s v="yli 100 000"/>
  </r>
  <r>
    <s v="Suunnittelutarveratkaisu tai poikkeamispäätös"/>
    <s v="Rakennusluvan hakeminen voi tietyissä tilanteissa edellyttää suunnittelutarveratkaisua tai poikkeamispäätöstä."/>
    <s v="Rakennuslupa suunnittelutarveratkaisualueelle"/>
    <x v="1"/>
    <x v="0"/>
    <s v="Q4/2022"/>
    <s v="Myös luonnollisille henkilöille"/>
    <m/>
    <s v="Maankäyttö- ja rakennuslaki (132/1999)"/>
    <x v="0"/>
    <x v="9"/>
    <s v="yli 100 000"/>
  </r>
  <r>
    <s v="Talousvettä toimittavan laitoksen tai tukkulaitoksen hyväksyntä"/>
    <s v="Talousvettä toimittavan laitoksen hyväksyntä, kun laitoksella on omaa vedentuotantoa tai käsittelyä."/>
    <s v="Talousvettä toimittavan laitoksen tai tukkulaitoksen hyväksyntä"/>
    <x v="1"/>
    <x v="5"/>
    <m/>
    <s v="Vain elinkeinotoimintaa harjoittaville"/>
    <m/>
    <s v="Terveydensuojelulaki (763/1994)"/>
    <x v="0"/>
    <x v="9"/>
    <s v="yli 100 000"/>
  </r>
  <r>
    <s v="Tupakkatuotteiden ja nikotiininesteiden vähittäismyyntilupa sekä tukkumyynti-ilmoitus"/>
    <s v="Tupakkatuotteiden ja nikotiininesteiden myyntilupa"/>
    <s v="Tupakkatuotteiden vähittäismyyntilupa"/>
    <x v="1"/>
    <x v="2"/>
    <m/>
    <s v="Vain elinkeinotoimintaa harjoittaville"/>
    <m/>
    <s v="Tupakkalaki (549/2016)"/>
    <x v="0"/>
    <x v="9"/>
    <s v="yli 100 000"/>
  </r>
  <r>
    <s v="Vapautus vesi- ja viemäriverkostoon liittymisestä."/>
    <s v="Vapautus vesi- ja viemäriverkostoon liittymisestä"/>
    <s v="Vapautus vesi- ja viemäriverkostoon liittymisestä."/>
    <x v="1"/>
    <x v="1"/>
    <s v="Q4/2022"/>
    <s v="Myös luonnollisille henkilöille"/>
    <s v="Lupapistettä ei ole otettu käyttöön, koska hakemus sisältää niin paljon salassa pidettäviä asioita. Tämän takia hakemusta ei voi laittaa lupapisteen kautta lausunnoille. Asiakkaat ovat useimmiten iäkkäitä ihmisiä, jolloin digipalvelut eivät ole heidän saavutettavissa."/>
    <s v="Vesihuoltolaki (119/2001)"/>
    <x v="0"/>
    <x v="9"/>
    <s v="yli 100 000"/>
  </r>
  <r>
    <s v="Katujen ja viheralueiden käyttöluvat ja vuokraus"/>
    <s v="Kunnalta täytyy hakea lupaa katu- ja viheralueiden tavallisesta poikkeavaan käyttöön tai vuokraamiseen."/>
    <s v="Yleisen alueen käyttölupa"/>
    <x v="1"/>
    <x v="5"/>
    <m/>
    <s v="Myös luonnollisille henkilöille"/>
    <m/>
    <m/>
    <x v="0"/>
    <x v="9"/>
    <s v="yli 100 000"/>
  </r>
  <r>
    <s v="Ympäristölupa"/>
    <s v="Ympäristön pilaantumisen vaaraa aiheuttavaan toimintaan on oltava lupa."/>
    <s v="Ympäristölupa"/>
    <x v="1"/>
    <x v="5"/>
    <m/>
    <s v="Myös luonnollisille henkilöille"/>
    <m/>
    <s v="Ympäristönsuojelulaki (527/2014)"/>
    <x v="0"/>
    <x v="9"/>
    <s v="yli 100 000"/>
  </r>
  <r>
    <s v="Toiminnan rekisteröinti ympäristönsuojelun tietojärjestelmään"/>
    <s v="Rekisteröinti on luonteeltaan kirjaamistoimenpide, jossa ei tehdä hallinnollista päätöstä eikä anneta määräyksiä."/>
    <s v="Ympäristönsuojelulain mukainen rekisteröinti"/>
    <x v="1"/>
    <x v="0"/>
    <s v="Q4/2022"/>
    <s v="Vain elinkeinotoimintaa harjoittaville"/>
    <s v="Lupapiste-palvelu ei ole toistaiseksi sisällyttänyt rekisteröintilomakkeita palveluun"/>
    <s v="Ympäristönsuojelulaki (527/2014)"/>
    <x v="0"/>
    <x v="9"/>
    <s v="yli 100 000"/>
  </r>
  <r>
    <s v="Asemakaavoitukseen vaikuttaminen"/>
    <s v="Kaavahankkeen vireilletulosta ja valmisteluaineiston nähtävänäolosta ilmoitetaan virallisissa medioissa ja tarvittaessa kirjeitse."/>
    <s v="Asemakaavoitukseen vaikuttaminen"/>
    <x v="2"/>
    <x v="6"/>
    <s v="Q4/2022"/>
    <s v="Myös luonnollisille henkilöille"/>
    <m/>
    <s v="Maankäyttö- ja rakennuslaki (132/1999)"/>
    <x v="0"/>
    <x v="9"/>
    <s v="yli 100 000"/>
  </r>
  <r>
    <s v="Elintarvikkeiden sekä muiden eläin- ja kasviperäisten tuotteiden vientitodistukset"/>
    <s v="Elintarvikkeiden sekä muiden eläin- ja kasviperäistentuotteiden vientitodistuksella vakuutetaan, että ulkomaille vietävä tuote täyttää vaatimukset."/>
    <s v="Elintarvikkeiden sekä muiden eläin- ja kasviperäisten tuotteiden vientitodistukset"/>
    <x v="2"/>
    <x v="6"/>
    <s v="Q4/2022"/>
    <s v="Vain elinkeinotoimintaa harjoittaville"/>
    <s v="Ei tarvetta digitoteutukselle."/>
    <s v="Eläintautilaki (441/2013)"/>
    <x v="0"/>
    <x v="9"/>
    <s v="yli 100 000"/>
  </r>
  <r>
    <s v="Eläinlääkäripalvelut"/>
    <s v="Tuotantoeläinten eläinlääkäripalvelut."/>
    <s v="Eläinlääkäripalvelut"/>
    <x v="2"/>
    <x v="6"/>
    <s v="Q4/2022"/>
    <s v="Myös luonnollisille henkilöille"/>
    <s v="vaatii yleensä henkilökohtaisen yhteydenoton eläinlääkäriin."/>
    <s v="Eläinlääkintähuoltolaki (765/2009)"/>
    <x v="0"/>
    <x v="9"/>
    <s v="yli 100 000"/>
  </r>
  <r>
    <s v="Jätteenkuljetus"/>
    <s v="Jätekukko järjestää asukkaiden sekajätteen ja hyötyjätteiden kuljetukset. Saostus- ja umpisäiliölietteiden kuljetukset tilataan suoraan kuljetusyrityksiltä. Yritysten jätehuolto tilataan yritysten jätehuoltopalveluja tuottavilta yrityksiltä."/>
    <s v="Jätehuolto"/>
    <x v="2"/>
    <x v="6"/>
    <m/>
    <s v="Myös luonnollisille henkilöille"/>
    <m/>
    <s v="Jätelaki (646/2011)"/>
    <x v="0"/>
    <x v="9"/>
    <s v="yli 100 000"/>
  </r>
  <r>
    <s v="Jätteiden keräys ja vastaanotto"/>
    <s v="Kunnalliset jätehuoltopalvelut, kuten jätteen keräyksen, käsittelyn ja jätehuollon palveluverkoston, tuottaa kuntien jäteyhtiö Jätekukko Oy. Yritykset palvelevat toisiaan jätehuollossa."/>
    <s v="Jätehuolto"/>
    <x v="2"/>
    <x v="6"/>
    <m/>
    <s v="Myös luonnollisille henkilöille"/>
    <m/>
    <s v="Jätelaki (646/2011)"/>
    <x v="0"/>
    <x v="9"/>
    <s v="yli 100 000"/>
  </r>
  <r>
    <s v="Kaupanvahvistus"/>
    <s v="Kaupanvahvistaja vahvistaa kiinteistön luovutuksen kaikkien luovutuskirjan allekirjoittajien läsnä ollessa."/>
    <s v="Kaupanvahvistus"/>
    <x v="2"/>
    <x v="5"/>
    <s v="Q4/2022"/>
    <s v="Myös luonnollisille henkilöille"/>
    <m/>
    <s v="Laki kaupanvahvistajista (573/2009)"/>
    <x v="0"/>
    <x v="9"/>
    <s v="yli 100 000"/>
  </r>
  <r>
    <s v="Kirjastopalvelut"/>
    <s v="Kuopion kaupunginkirjastoon kuuluu pääkirjasto, 13 lähikirjastoa (7 omatoimikirjastoa), 3 kirjastoautoa ja yksi laitoskirjasto."/>
    <s v="Kirjastopalvelut"/>
    <x v="2"/>
    <x v="5"/>
    <m/>
    <s v="Myös luonnollisille henkilöille"/>
    <m/>
    <s v="Laki yleisistä kirjastoista (1492/2016)"/>
    <x v="0"/>
    <x v="9"/>
    <s v="yli 100 000"/>
  </r>
  <r>
    <s v="Koulujen liikuntasalit"/>
    <s v="Koulujen saleissa voi harrastaa monia eri sisäliikuntalajeja ja järjestää erilaisia tapahtumia."/>
    <s v="Koulujen liikuntasalit"/>
    <x v="2"/>
    <x v="0"/>
    <s v="Q4/2022"/>
    <s v="Myös luonnollisille henkilöille"/>
    <m/>
    <m/>
    <x v="0"/>
    <x v="9"/>
    <s v="yli 100 000"/>
  </r>
  <r>
    <s v="Kuopion kaupungin kirjaamot"/>
    <s v="Kuopion kaupungin kirjaamot."/>
    <s v="Kuopion kaupungin kirjaamot"/>
    <x v="2"/>
    <x v="5"/>
    <m/>
    <s v="Myös luonnollisille henkilöille"/>
    <m/>
    <m/>
    <x v="0"/>
    <x v="9"/>
    <s v="yli 100 000"/>
  </r>
  <r>
    <s v="Liikuntapaikat ja vapaa-ajan tilat"/>
    <s v="Kuopiossa voi harrastaa monipuolista liikuntaa. Löytyy 2 uimahallia, 2 jäähallia, monitoimihalli ja monia muita tiloja liikkumiseen."/>
    <s v="Liikuntapaikat ja vapaa-ajan tilat"/>
    <x v="2"/>
    <x v="6"/>
    <m/>
    <s v="Myös luonnollisille henkilöille"/>
    <m/>
    <m/>
    <x v="0"/>
    <x v="9"/>
    <s v="yli 100 000"/>
  </r>
  <r>
    <s v="Maatalousyrittäjien lomituspalvelut"/>
    <s v="Lomituspalveluiden tarkoitus on turvata maatalousyrityksen keskeytymätön toiminta yrittäjän loma-ajaksi."/>
    <s v="Lomituspalvelu"/>
    <x v="2"/>
    <x v="5"/>
    <m/>
    <s v="Vain elinkeinotoimintaa harjoittaville"/>
    <m/>
    <s v="Maatalousyrittäjien lomituspalvelulaki (1231/1996)"/>
    <x v="0"/>
    <x v="9"/>
    <s v="yli 100 000"/>
  </r>
  <r>
    <s v="Ojitusta koskevan erimielisyyden ratkaiseminen"/>
    <s v="Vesilain mukaisen ojitusta koskevan erimielisyyden ratkaiseminen"/>
    <s v="Ojituserimielisyyden ratkaiseminen"/>
    <x v="2"/>
    <x v="6"/>
    <s v="Q4/2022"/>
    <s v="Myös luonnollisille henkilöille"/>
    <s v="Ei ole estettä digitoinnille. Saavutettavuusongelma saattaa osittain tulla, koska suurin osa yhteydenottajista on iäkkäittä. Asian ratkaiseminen vaatii yleensä aina paikain päällä käynnin."/>
    <s v="Vesilaki (587/2011)"/>
    <x v="0"/>
    <x v="9"/>
    <s v="yli 100 000"/>
  </r>
  <r>
    <s v="Pieneläinpäivystys"/>
    <s v="Ilta- ja viikonloppuvastaanotto ja arkisin päiväsaikaan."/>
    <s v="Pieneläinpäivystys"/>
    <x v="2"/>
    <x v="6"/>
    <s v="Q4/2022"/>
    <s v="Myös luonnollisille henkilöille"/>
    <m/>
    <s v="Eläinlääkintähuoltolaki (765/2009)"/>
    <x v="0"/>
    <x v="9"/>
    <s v="yli 100 000"/>
  </r>
  <r>
    <s v="LISÄTTY: Poikkeaminen talousjätevesienkäsittelyvaatimuksista"/>
    <m/>
    <s v="Poikkeaminen talousjätevesienkäsittelyvaatimuksista"/>
    <x v="2"/>
    <x v="1"/>
    <s v="Q4/2022"/>
    <s v="Myös luonnollisille henkilöille"/>
    <s v="Ei ole estettä digitoinnille. Osin saavutettavuusongelma iäkkäillä, maahanmuuttajilla, ulkomaalaistaustaisilla. Vahvan tunnistautumisen tarve. Selkokielisyys."/>
    <s v="Ympäristönsuojelulaki (527/2014)"/>
    <x v="0"/>
    <x v="9"/>
    <s v="yli 100 000"/>
  </r>
  <r>
    <s v="LISÄTTY: Poikkeaminen ympäristönsuojelumääräyksistä"/>
    <s v="Esim. öljysäiliöiden maahanjättö"/>
    <s v="Poikkeaminen ympäristönsuojelumääräyksistä"/>
    <x v="2"/>
    <x v="1"/>
    <s v="Q4/2022"/>
    <s v="Myös luonnollisille henkilöille"/>
    <s v="Ei ole estettä digitoinnille"/>
    <s v="Ympäristönsuojelulaki (527/2014)"/>
    <x v="0"/>
    <x v="9"/>
    <s v="yli 100 000"/>
  </r>
  <r>
    <s v="Rajan näyttö"/>
    <s v="Rajan näyttö on epävirallinen tontin rajojen osoitus asemakaava-alueella."/>
    <s v="Rajan näyttö"/>
    <x v="2"/>
    <x v="0"/>
    <s v="Q4/2022"/>
    <s v="Myös luonnollisille henkilöille"/>
    <s v="Ei tarvetta digitoteutukselle. Vaatii keskustelua asiakkaan ja viranomaisen välillä. Tapauksia on vähäinen määrä."/>
    <m/>
    <x v="0"/>
    <x v="9"/>
    <s v="yli 100 000"/>
  </r>
  <r>
    <s v="Rajankäynti asemakaava-alueella"/>
    <s v="Rajankäynti on virallinen kiinteistötoimitus rajojen määräämiseksi, josta tehdään merkintä kiinteistörekisteriin."/>
    <s v="Rajankäynti asemakaava-alueella"/>
    <x v="2"/>
    <x v="0"/>
    <s v="Q4/2022"/>
    <s v="Myös luonnollisille henkilöille"/>
    <s v="Ei tarvetta digitoteutukselle. Hakemuksia tulee noin 1-2 kpl / vuosi."/>
    <s v="Kiinteistönmuodostamislaki (554/1995)"/>
    <x v="0"/>
    <x v="9"/>
    <s v="yli 100 000"/>
  </r>
  <r>
    <s v="Ranta-asemakaavoitukseen vaikuttaminen"/>
    <s v="Meren tai vesistön rantavyöhykkeelle ei yleensä saa rakentaa ilman ranta-asemakaavaa tai rakennusluvan perusteeksi kelpaavaa yleiskaavaa."/>
    <s v="Ranta-asemakaavoitukseen vaikuttaminen"/>
    <x v="2"/>
    <x v="6"/>
    <s v="Q4/2022"/>
    <s v="Myös luonnollisille henkilöille"/>
    <m/>
    <m/>
    <x v="0"/>
    <x v="9"/>
    <s v="yli 100 000"/>
  </r>
  <r>
    <s v="Kaupungin toimitilojen vuokraus"/>
    <s v="Kuopion Tilakeskus palvelee toimitiloihin liittyvissä asioissa."/>
    <s v="Tilavuokraus"/>
    <x v="2"/>
    <x v="6"/>
    <s v="Q4/2022"/>
    <s v="Myös luonnollisille henkilöille"/>
    <m/>
    <m/>
    <x v="0"/>
    <x v="9"/>
    <s v="yli 100 000"/>
  </r>
  <r>
    <s v="Kuopion kaupungintalon juhlasalin vuokraaminen"/>
    <s v="Kaupungintalon juhlasalin vuokraaminen"/>
    <s v="Tilavuokraus"/>
    <x v="2"/>
    <x v="6"/>
    <s v="Q4/2022"/>
    <s v="Myös luonnollisille henkilöille"/>
    <m/>
    <m/>
    <x v="0"/>
    <x v="9"/>
    <s v="yli 100 000"/>
  </r>
  <r>
    <s v="Tontin korkeuden näyttö ja rakennuksen sijainnin merkitseminen ja katselmoiminen"/>
    <s v="Ennen rakennustöiden aloittamista rakennuksen sijainti ja korkeusasema osoitetaan tontilla Kuopion kaupungin toimesta."/>
    <s v="Tontin korkeuden näyttö ja rakennuksen sijainnin merkitseminen ja katselmoiminen"/>
    <x v="2"/>
    <x v="0"/>
    <s v="Q4/2022"/>
    <s v="Myös luonnollisille henkilöille"/>
    <m/>
    <s v="Maankäyttö- ja rakennuslaki (132/1999)"/>
    <x v="0"/>
    <x v="9"/>
    <s v="yli 100 000"/>
  </r>
  <r>
    <s v="Tontin lohkominen"/>
    <s v="Kuopion kaupunki vastaa asemakaava-alueellaan tonttien lohkomisesta. Lohkomisen edellytyksenä on voimassa oleva tonttijako."/>
    <s v="Tonttijako"/>
    <x v="2"/>
    <x v="0"/>
    <s v="Q4/2022"/>
    <s v="Myös luonnollisille henkilöille"/>
    <s v="Ei tarvetta vahvalle tunnistaumiselle. Suurin osa toimituksista tulee vireille automaattisesti Maanmittauslaitoksen kautta. Ne, jotka eivät tule, vaativat yleensä asiakkaan kanssa ensin neuvottelua."/>
    <s v="Kiinteistönmuodostamislaki (554/1995)"/>
    <x v="0"/>
    <x v="9"/>
    <s v="yli 100 000"/>
  </r>
  <r>
    <s v="Tonttijako"/>
    <s v="Tonttijako on asemakaava-alueella edellytys tonttien lohkomiselle. Kuopion kaupunki vastaa asemakaava-alueellaan tonttijakojen laadinnasta."/>
    <s v="Tonttijako"/>
    <x v="2"/>
    <x v="0"/>
    <s v="Q4/2022"/>
    <s v="Myös luonnollisille henkilöille"/>
    <s v="Ei tarvetta vahvalle tunnistaumiselle. Tonttijako pohjautuu suunnittelulle, jolloin on välttämätöntä ensin keskustella asiakkaan kanssa ja sen jälkeen vasta hakemus, jos katsotaan tonttijako mahdolliseksi."/>
    <s v="Kiinteistönmuodostamislaki (554/1995)"/>
    <x v="0"/>
    <x v="9"/>
    <s v="yli 100 000"/>
  </r>
  <r>
    <s v="Vesihuolto"/>
    <s v="Palvelusta löytyy Kuopio hyväksytyt vesihuollon toiminta-alueet. Toiminta-alueen kiinteistöllä on pääsääntöisesti liittymisvelvollisuus vesihuoltoon."/>
    <s v="Vesimittarilukeman ilmoittaminen"/>
    <x v="2"/>
    <x v="1"/>
    <s v="Q4/2022"/>
    <s v="Myös luonnollisille henkilöille"/>
    <m/>
    <s v="Vesihuoltolaki (119/2001)"/>
    <x v="0"/>
    <x v="9"/>
    <s v="yli 100 000"/>
  </r>
  <r>
    <s v="Yleiset kulttuuripalvelut"/>
    <s v="Kuopion kulttuuriin aktivointi tuottaa kulttuuripalveluja lapsille, nuorille, ikäihmisille ja erityisryhmille sekä järjestää vuosittaisia tapahtumia."/>
    <s v="Yleiset kulttuuripalvelut"/>
    <x v="2"/>
    <x v="6"/>
    <s v="Q4/2022"/>
    <s v="Myös luonnollisille henkilöille"/>
    <m/>
    <m/>
    <x v="0"/>
    <x v="9"/>
    <s v="yli 100 000"/>
  </r>
  <r>
    <s v="Yleiskaavoitukseen vaikuttaminen"/>
    <s v="Yleiskaavalla määritellään yleispiirteisesti kunnan yhdyskuntarakenne ja kaava-alueiden maankäyttö. Se on ohjeena tarkemmalle asemakaavoitukselle."/>
    <s v="Yleiskaavoitukseen vaikuttaminen"/>
    <x v="2"/>
    <x v="6"/>
    <s v="Q4/2022"/>
    <s v="Myös luonnollisille henkilöille"/>
    <m/>
    <s v="Maankäyttö- ja rakennuslaki (132/1999)"/>
    <x v="0"/>
    <x v="9"/>
    <s v="yli 100 000"/>
  </r>
  <r>
    <s v="Julkisten hankintojen neuvonta"/>
    <s v="Pohjois-Savon alueella saat julkisiin hankintoihin neuvontaa Pohjois-Savon hankinta-asiamieheltä."/>
    <s v="Julkisten hankintojen neuvonta"/>
    <x v="3"/>
    <x v="6"/>
    <s v="Q4/2022"/>
    <s v="Vain elinkeinotoimintaa harjoittaville"/>
    <m/>
    <m/>
    <x v="0"/>
    <x v="9"/>
    <s v="yli 100 000"/>
  </r>
  <r>
    <s v="Jäteneuvonta"/>
    <s v="Jätekukko antaa neuvontaa asukkaille jätehuollon palveluista, jätteiden vastaanottopaikoista sekä lajittelusta ja kierrätyksestä. Yrityksille neuvontaa antaa palveluja tarjoavat yritykset."/>
    <s v="Jäteneuvonta"/>
    <x v="3"/>
    <x v="6"/>
    <s v="Q4/2022"/>
    <s v="Myös luonnollisille henkilöille"/>
    <s v="Asukkaiden neuvonta kunnallisella jäteyhtiöllä mm. digitaalisena. Yrityksiin kohdistettu neuvonta suoraan yrityksiin toimialakohtaisissa projekteissa."/>
    <s v="Jätelaki (646/2011)"/>
    <x v="0"/>
    <x v="9"/>
    <s v="yli 100 000"/>
  </r>
  <r>
    <s v="Liiketoiminnan kehittämisneuvonta"/>
    <s v="Neuvontaa liiketoiminnan kehittämiseen jo toimivalle yritykselle."/>
    <s v="Liiketoiminnan kehittämisneuvonta"/>
    <x v="3"/>
    <x v="6"/>
    <s v="Q4/2022"/>
    <s v="Vain elinkeinotoimintaa harjoittaville"/>
    <m/>
    <m/>
    <x v="0"/>
    <x v="9"/>
    <s v="yli 100 000"/>
  </r>
  <r>
    <s v="Omistajanvaihdosneuvonta ja yrityskaupat"/>
    <s v="Neuvontaa sukupolvenvaihdos- ja yrityskauppa-tilanteissa."/>
    <s v="Omistajanvaihdosneuvonta ja yrityskaupat"/>
    <x v="3"/>
    <x v="6"/>
    <s v="Q4/2022"/>
    <s v="Vain elinkeinotoimintaa harjoittaville"/>
    <m/>
    <m/>
    <x v="0"/>
    <x v="9"/>
    <s v="yli 100 000"/>
  </r>
  <r>
    <s v="Rahoitusneuvonta"/>
    <s v="Neuvontaa eri rahoitusvaihtoehdoista ja niiden soveltuvuudesta yrityksen liiketoiminnan tarpeisiin."/>
    <s v="Rahoitusneuvonta"/>
    <x v="3"/>
    <x v="6"/>
    <s v="Q4/2022"/>
    <s v="Vain elinkeinotoimintaa harjoittaville"/>
    <m/>
    <m/>
    <x v="0"/>
    <x v="9"/>
    <s v="yli 100 000"/>
  </r>
  <r>
    <s v="Toimitilat ja tontit"/>
    <s v="Toimitila- ja tonttipalvelut"/>
    <s v="Toimitilahakemisto"/>
    <x v="3"/>
    <x v="1"/>
    <s v="Q4/2022"/>
    <s v="Vain elinkeinotoimintaa harjoittaville"/>
    <m/>
    <m/>
    <x v="0"/>
    <x v="9"/>
    <s v="yli 100 000"/>
  </r>
  <r>
    <s v="Kansainvälistymispalvelut"/>
    <s v="Neuvontaa kansainvälisen toiminnan suunnitteluun, käynnistämiseen sekä nykyisen toiminnan kasvattamiseen."/>
    <s v="Yritysten kansainvälistymispalvelut"/>
    <x v="3"/>
    <x v="6"/>
    <s v="Q4/2022"/>
    <s v="Vain elinkeinotoimintaa harjoittaville"/>
    <m/>
    <m/>
    <x v="0"/>
    <x v="9"/>
    <s v="yli 100 000"/>
  </r>
  <r>
    <s v="Kasvuyrityspalvelut"/>
    <s v="Neuvontaa ja tukea kasvuyrityksille."/>
    <s v="Yritysten kasvupalvelut"/>
    <x v="3"/>
    <x v="6"/>
    <s v="Q4/2022"/>
    <s v="Vain elinkeinotoimintaa harjoittaville"/>
    <m/>
    <m/>
    <x v="0"/>
    <x v="9"/>
    <s v="yli 100 000"/>
  </r>
  <r>
    <s v="Neuvonta ja ohjaus"/>
    <s v="Kaupungin palveluja koskeva neuvonta ja ohjaus"/>
    <s v="Yritysten neuvontapalvelu"/>
    <x v="3"/>
    <x v="6"/>
    <s v="Q4/2022"/>
    <s v="Myös luonnollisille henkilöille"/>
    <m/>
    <m/>
    <x v="0"/>
    <x v="9"/>
    <s v="yli 100 000"/>
  </r>
  <r>
    <s v="Yritysten yhteistyöverkostot"/>
    <s v="Tukea yrityksesi alihankkija- ja yhteistyöverkostojen rakentamiseen."/>
    <s v="Yritysten neuvontapalvelu"/>
    <x v="3"/>
    <x v="6"/>
    <s v="Q4/2022"/>
    <s v="Vain elinkeinotoimintaa harjoittaville"/>
    <m/>
    <m/>
    <x v="0"/>
    <x v="9"/>
    <s v="yli 100 000"/>
  </r>
  <r>
    <s v="Yrityksen perustajan neuvonta"/>
    <s v="Yrityksen pystyy perustamaan verkossa, mutta neuvonnassa ei ole vielä digitoteutusta."/>
    <s v="Yritysten neuvontapalvelut"/>
    <x v="3"/>
    <x v="6"/>
    <s v="Q4/2022"/>
    <s v="Myös luonnollisille henkilöille"/>
    <m/>
    <m/>
    <x v="0"/>
    <x v="9"/>
    <s v="yli 100 000"/>
  </r>
  <r>
    <s v="Yrityksen terveyttäminen ja muutostilanteet"/>
    <s v="Neuvontaa yrityksesi kannattavuuden ja kasvun tukemiseen muutostilanteissa ja talousvaikeuksissa."/>
    <s v="Yritysten neuvontapalvelut"/>
    <x v="3"/>
    <x v="6"/>
    <s v="Q4/2022"/>
    <s v="Vain elinkeinotoimintaa harjoittaville"/>
    <m/>
    <m/>
    <x v="0"/>
    <x v="9"/>
    <s v="yli 100 000"/>
  </r>
  <r>
    <s v="Yritysten sijoittuminen seudulle"/>
    <s v="Tarjoamme alueesta kiinnostuneille ja seudulla toimiville yrityksille henkilökohtaista palvelua sijoittumiseen liittyvissä asioissa."/>
    <s v="Yritysten sijoittumispalvelut"/>
    <x v="3"/>
    <x v="6"/>
    <s v="Q4/2022"/>
    <s v="Vain elinkeinotoimintaa harjoittaville"/>
    <m/>
    <m/>
    <x v="0"/>
    <x v="9"/>
    <s v="yli 100 000"/>
  </r>
  <r>
    <s v="Aineisto- ja tietopalvelu"/>
    <s v="Voit pyytää julkisia asiakirjoja nähtäväksi, pyytää apua arkistojen käytössä tai pyytää tietoa itseäsi koskevista asiakirjoista."/>
    <s v="Aineisto- ja tietopalvelu"/>
    <x v="4"/>
    <x v="0"/>
    <s v="Q4/2022"/>
    <s v="Myös luonnollisille henkilöille"/>
    <m/>
    <s v="Laki viranomaisen toiminnan julkisuudesta (621/1999)"/>
    <x v="0"/>
    <x v="9"/>
    <s v="yli 100 000"/>
  </r>
  <r>
    <s v="Rakennusvalvonnan arkistopalvelut"/>
    <s v="Tietopalvelu rakennusvalvonnan arkistosta"/>
    <s v="Rakennuspiirustukset"/>
    <x v="4"/>
    <x v="5"/>
    <m/>
    <s v="Myös luonnollisille henkilöille"/>
    <m/>
    <s v="Maankäyttö- ja rakennuslaki (132/1999)"/>
    <x v="0"/>
    <x v="9"/>
    <s v="yli 100 000"/>
  </r>
  <r>
    <s v="Korkotukilainat"/>
    <s v="valtion korkotuki- ja takauslainat"/>
    <s v="Korkotukilainahakemus"/>
    <x v="5"/>
    <x v="6"/>
    <s v="Q4/2022"/>
    <s v="Myös luonnollisille henkilöille"/>
    <m/>
    <s v="Laki omistusasuntolainojen korkotuesta (1204/1993)"/>
    <x v="0"/>
    <x v="9"/>
    <s v="yli 100 000"/>
  </r>
  <r>
    <s v="Vesiosuuskunta-avustukset"/>
    <s v="Vesihuollon suunnittelua ja rakentamista on mahdollista avustaa. Avustukset ovat harkinnanvaraisia."/>
    <s v="Liiketoiminnan kehittämistuki"/>
    <x v="5"/>
    <x v="1"/>
    <s v="Q4/2022"/>
    <s v="Vain elinkeinotoimintaa harjoittaville"/>
    <m/>
    <s v="Vesihuoltolaki (119/2001)"/>
    <x v="0"/>
    <x v="9"/>
    <s v="yli 100 000"/>
  </r>
  <r>
    <s v="Kulttuuriin liittyvän kansalaistoiminnan tuki ja avustukset"/>
    <s v="Kuopiolaiset kulttuurijärjestöt ja -toimijat voivat hakea avustusta toimintaansa Kuopion kaupungilta."/>
    <s v="Toiminta-avustukset yhdistyksille ja yhteisöille"/>
    <x v="5"/>
    <x v="6"/>
    <s v="Q4/2022"/>
    <s v="Myös luonnollisille henkilöille"/>
    <m/>
    <m/>
    <x v="0"/>
    <x v="9"/>
    <s v="yli 100 000"/>
  </r>
  <r>
    <s v="Nuorisoyhdistysten ja nuorisoryhmien tuki ja avustukset"/>
    <s v="Kuopiolaiset nuorisojärjestöt voivat hakea avustusta toimintaansa Kuopion kaupungilta."/>
    <s v="Toiminta-avustukset yhdistyksille ja yhteisöille"/>
    <x v="5"/>
    <x v="6"/>
    <s v="Q4/2022"/>
    <s v="Myös luonnollisille henkilöille"/>
    <m/>
    <s v="Nuorisolaki (1285/2016)"/>
    <x v="0"/>
    <x v="9"/>
    <s v="yli 100 000"/>
  </r>
  <r>
    <s v="Liikunnan kansalaistoiminnan tuki ja avustukset"/>
    <s v="Kuopiolaiset liikuntaseurat voivat hakea avustusta toimintaansa Kuopion kaupungilta."/>
    <s v="Toiminta-avustukset yhdistyksille ja yhteisöille"/>
    <x v="5"/>
    <x v="5"/>
    <m/>
    <s v="Myös luonnollisille henkilöille"/>
    <s v="Käyttäjien pyynnöstä kaupunkitasolla käyttömahdollisuuksia helpotettu ja poistettu vahvan tunnistautumisen edellytys"/>
    <s v="Liikuntalaki (390/2015)"/>
    <x v="0"/>
    <x v="9"/>
    <s v="yli 100 000"/>
  </r>
  <r>
    <s v="E-tapahtuma"/>
    <s v="Tapahtumapaikan varaaminen sekä tapahtuman järjestämiseen liittyvien lupien sähköinen hakeminen."/>
    <s v="Tapahtumailmoitus"/>
    <x v="0"/>
    <x v="0"/>
    <s v="Q4/2021"/>
    <s v="Myös luonnollisille henkilöille"/>
    <m/>
    <m/>
    <x v="0"/>
    <x v="10"/>
    <s v="yli 100 000"/>
  </r>
  <r>
    <s v="Rakennusvalvonnan palvelut"/>
    <s v="Rakennusvalvonnasta voi hakea sähköisesti lupia asiointipalvelun kautta (Trimble eServices)."/>
    <s v="Rakennuslupa"/>
    <x v="1"/>
    <x v="4"/>
    <s v="Myöhemmin"/>
    <s v="Myös luonnollisille henkilöille"/>
    <s v="Määrät niin pieniä, ettei omia sovelluksia ole taloudellisesti järkevä toteuttaa."/>
    <s v="Maankäyttö- ja rakennuslaki (132/1999)"/>
    <x v="0"/>
    <x v="6"/>
    <s v="10 001 - 20 000"/>
  </r>
  <r>
    <s v="Ympäristösuojelulain mukaiset toiminnot"/>
    <s v="Valtaosa toiminnoista hoituu sähköisesti: ympäristönsuojelulain mukaiset hakemus-, ilmoitus-, rekisteröintiasiat, samoin valvonta."/>
    <s v="Ympäristön äkillisestä pilaantumisesta tai vaarasta tehtävä ilmoitus"/>
    <x v="1"/>
    <x v="4"/>
    <s v="Myöhemmin"/>
    <s v="Myös luonnollisille henkilöille"/>
    <s v="Määrät niin pieniä, ettei omia sovelluksia ole taloudellisesti järkevä toteuttaa."/>
    <s v="Ympäristönsuojelulaki (527/2014)"/>
    <x v="0"/>
    <x v="6"/>
    <s v="10 001 - 20 000"/>
  </r>
  <r>
    <s v="Ideanappi -palvelu alkaville yrityksille"/>
    <s v="24/7 käytössä oleva digitaalinen palvelu, jossa alkava yrittäjä voi testata oman liikeideansa. Vastaus tulee seuraavan arkipäivän kuluessa."/>
    <s v="Ideanappi -palvelu alkaville yrityksille"/>
    <x v="3"/>
    <x v="5"/>
    <s v="Myöhemmin"/>
    <s v="Vain elinkeinotoimintaa harjoittaville"/>
    <m/>
    <m/>
    <x v="0"/>
    <x v="6"/>
    <s v="10 001 - 20 000"/>
  </r>
  <r>
    <s v="Maatalousyritysten neuvota"/>
    <s v="Neuvontapalveluna käytämme sähköisiä välineitä, koulutustilaisuuksia, sekä henkilökohtaisia tapaamisia."/>
    <s v="Maatalousyritysten neuvota"/>
    <x v="3"/>
    <x v="1"/>
    <s v="Myöhemmin"/>
    <s v="Vain elinkeinotoimintaa harjoittaville"/>
    <m/>
    <m/>
    <x v="0"/>
    <x v="6"/>
    <s v="10 001 - 20 000"/>
  </r>
  <r>
    <s v="Maatalousyritysten perustamispalvelut"/>
    <s v="Maatalousyrityksen aloittaminen perustetaan paperisilla lomakkeilla. Yrityksen perustamisen jälkeen asiointi siirtyy sähköiseen järjestelmään, jonka avulla toteutetaan tukihakemusten jättäminen ja muut yritykseen liittyvät muutostoiminnat."/>
    <s v="Maatalousyritysten perustamispalvelut"/>
    <x v="3"/>
    <x v="1"/>
    <s v="Myöhemmin"/>
    <s v="Vain elinkeinotoimintaa harjoittaville"/>
    <m/>
    <m/>
    <x v="0"/>
    <x v="6"/>
    <s v="10 001 - 20 000"/>
  </r>
  <r>
    <s v="Alkavien yrittäjien neuvontapalvelu"/>
    <s v="Idean sparrausta, liiketoimintasuunnitelman laatimisen neuvontaa. Palvelun toteuttaa Keski-Suomen Uusyrityskeskus."/>
    <s v="Yritysten neuvontapalvelut"/>
    <x v="3"/>
    <x v="1"/>
    <s v="Myöhemmin"/>
    <s v="Myös luonnollisille henkilöille"/>
    <s v="Keski-Suomen Uusyrityskeskuksen toiminta päättyy. Uuden toimijan kanssa neuvottelut vasta alkamassa. Digiasteesta ei tarkempaa tietoa."/>
    <m/>
    <x v="0"/>
    <x v="6"/>
    <s v="10 001 - 20 000"/>
  </r>
  <r>
    <s v="Alkavien maaseutuyrittäjien neuvontapalvelut"/>
    <s v="– toteutetaan omalla henkilöstöllä ja ProAgrian toimesta. Yhteydenooto sähköpostilla tai puhelimitse."/>
    <s v="Yritysten neuvontapalvelut"/>
    <x v="3"/>
    <x v="6"/>
    <s v="Myöhemmin"/>
    <s v="Myös luonnollisille henkilöille"/>
    <m/>
    <m/>
    <x v="0"/>
    <x v="6"/>
    <s v="10 001 - 20 000"/>
  </r>
  <r>
    <s v="Toimivien yritysten neuvontapalvelut"/>
    <s v="Elinkeinoasiamies, yrityskoordinaattori ja elinkeinojohtaja neuvovat toimivia yrityksiä erilaisissa asioissa."/>
    <s v="Yritysten neuvontapalvelut"/>
    <x v="3"/>
    <x v="6"/>
    <s v="Myöhemmin"/>
    <s v="Myös luonnollisille henkilöille"/>
    <s v="Nykyisen haastavan taloustilanteen vallitessa on haastavaa panostaa digitaalisiin palveluihin."/>
    <m/>
    <x v="0"/>
    <x v="6"/>
    <s v="10 001 - 20 000"/>
  </r>
  <r>
    <s v="Yritysten sijoittumispalvelut"/>
    <s v="Yritysten sijoittumiseen liittyvät palvelut tarjolla pääosin sähköpostilla ja puhelimitse – yritystontit esillä sähköisesti kunnan verkkosivuilla"/>
    <s v="Yritysten sijoittumispalvelut"/>
    <x v="3"/>
    <x v="6"/>
    <s v="Myöhemmin"/>
    <s v="Myös luonnollisille henkilöille"/>
    <s v="Lähtötaso varsin alhainen. Vaatii isoa ajallista ja taloudellista panostusta."/>
    <m/>
    <x v="0"/>
    <x v="6"/>
    <s v="10 001 - 20 000"/>
  </r>
  <r>
    <s v="Maatalousyritysten tukihakemukset"/>
    <s v="Maatalouden tukien haku tapahtunee n.95% sähköisesti. Loppu viidenprosentin osuus toimkittaa paperisen hakemuksen."/>
    <s v="Maaseututuet"/>
    <x v="5"/>
    <x v="0"/>
    <s v="Myöhemmin"/>
    <s v="Vain elinkeinotoimintaa harjoittaville"/>
    <m/>
    <s v="Laki maatalouden tukien toimeenpanosta (192/2013)"/>
    <x v="0"/>
    <x v="6"/>
    <s v="10 001 - 20 000"/>
  </r>
  <r>
    <s v="Meluilmoituksen tekeminen"/>
    <m/>
    <s v="Meluilmoitus"/>
    <x v="0"/>
    <x v="5"/>
    <m/>
    <s v="Myös luonnollisille henkilöille"/>
    <m/>
    <s v="Ympäristönsuojelulaki (527/2014)"/>
    <x v="0"/>
    <x v="11"/>
    <s v="10 001 - 20 000"/>
  </r>
  <r>
    <s v="Vesimittarilukeman ilmoittaminen"/>
    <m/>
    <s v="Vesimittarilukeman ilmoittaminen"/>
    <x v="0"/>
    <x v="0"/>
    <s v="Q4/2021"/>
    <s v="Myös luonnollisille henkilöille"/>
    <m/>
    <s v="Vesihuoltolaki (119/2001)"/>
    <x v="0"/>
    <x v="11"/>
    <s v="10 001 - 20 000"/>
  </r>
  <r>
    <s v="Hakemus käytöstä poistetun öljysäiliön jättämiseksi maahan"/>
    <m/>
    <s v="Hakemus käytöstä poistetun kemikaalisäiliön jättämiseksi maahan"/>
    <x v="1"/>
    <x v="4"/>
    <s v="Myöhemmin"/>
    <s v="Myös luonnollisille henkilöille"/>
    <m/>
    <s v="Ympäristönsuojelulaki (527/2014)"/>
    <x v="0"/>
    <x v="11"/>
    <s v="10 001 - 20 000"/>
  </r>
  <r>
    <s v="Metsästysoikeuksien vuokraaminen"/>
    <m/>
    <s v="Metsästysoikeuksien vuokraaminen"/>
    <x v="1"/>
    <x v="6"/>
    <s v="Myöhemmin"/>
    <s v="Vain elinkeinotoimintaa harjoittaville"/>
    <m/>
    <m/>
    <x v="0"/>
    <x v="11"/>
    <s v="10 001 - 20 000"/>
  </r>
  <r>
    <s v="Toripaikkojen vuokraaminen"/>
    <m/>
    <s v="Myyntipaikkahakemus ja -lupa"/>
    <x v="1"/>
    <x v="6"/>
    <s v="Myöhemmin"/>
    <s v="Myös luonnollisille henkilöille"/>
    <m/>
    <m/>
    <x v="0"/>
    <x v="11"/>
    <s v="10 001 - 20 000"/>
  </r>
  <r>
    <s v="Rakennusvalvonnan luvat"/>
    <m/>
    <s v="Rakennuslupa"/>
    <x v="1"/>
    <x v="2"/>
    <m/>
    <s v="Myös luonnollisille henkilöille"/>
    <m/>
    <s v="Maankäyttö- ja rakennuslaki (132/1999)"/>
    <x v="0"/>
    <x v="11"/>
    <s v="10 001 - 20 000"/>
  </r>
  <r>
    <s v="MRL:n mukaisen poikkeamisluvan myöntäminen"/>
    <m/>
    <s v="Rakentamisen poikkeuslupa"/>
    <x v="1"/>
    <x v="2"/>
    <m/>
    <s v="Myös luonnollisille henkilöille"/>
    <m/>
    <s v="Maankäyttö- ja rakennuslaki (132/1999)"/>
    <x v="0"/>
    <x v="11"/>
    <s v="10 001 - 20 000"/>
  </r>
  <r>
    <s v="Sijoittamisluvan myöntäminen"/>
    <m/>
    <s v="Kaivu- ja sijoituslupa"/>
    <x v="1"/>
    <x v="6"/>
    <s v="Q3/2022"/>
    <s v="Myös luonnollisille henkilöille"/>
    <m/>
    <s v="Maankäyttö- ja rakennuslaki (132/1999)"/>
    <x v="0"/>
    <x v="11"/>
    <s v="10 001 - 20 000"/>
  </r>
  <r>
    <s v="Muuntamoiden ja johtojen sijoittamisluvan myöntäminen"/>
    <m/>
    <s v="Kaivu- ja sijoituslupa"/>
    <x v="1"/>
    <x v="2"/>
    <m/>
    <s v="Myös luonnollisille henkilöille"/>
    <m/>
    <s v="Maankäyttö- ja rakennuslaki (132/1999)"/>
    <x v="0"/>
    <x v="11"/>
    <s v="10 001 - 20 000"/>
  </r>
  <r>
    <s v="Katu- tai muun yleisen alueen käyttöluvan myöntäminen"/>
    <m/>
    <s v="Yleisen alueen käyttölupa"/>
    <x v="1"/>
    <x v="6"/>
    <s v="Q4/2022"/>
    <s v="Myös luonnollisille henkilöille"/>
    <m/>
    <m/>
    <x v="0"/>
    <x v="11"/>
    <s v="10 001 - 20 000"/>
  </r>
  <r>
    <s v="Ympäristönsuojelulainsäädäntöön liittyvän poikkeamisluvan myöntäminen"/>
    <m/>
    <s v="Ympäristönsuojelumääräyksistä poikkeamisen lupa"/>
    <x v="1"/>
    <x v="6"/>
    <s v="Myöhemmin"/>
    <s v="Myös luonnollisille henkilöille"/>
    <m/>
    <s v="Ympäristönsuojelulaki (527/2014)"/>
    <x v="0"/>
    <x v="11"/>
    <s v="10 001 - 20 000"/>
  </r>
  <r>
    <s v="Yksinyrittäjien koronatuki"/>
    <s v="määräaikainen"/>
    <s v="Liiketoiminnan kehittämistuki"/>
    <x v="5"/>
    <x v="4"/>
    <m/>
    <s v="Vain elinkeinotoimintaa harjoittaville"/>
    <m/>
    <m/>
    <x v="0"/>
    <x v="11"/>
    <s v="10 001 - 20 000"/>
  </r>
  <r>
    <s v="Avustukset yhdistyksille"/>
    <m/>
    <s v="Toiminta-avustukset yhdistyksille ja yhteisöille"/>
    <x v="5"/>
    <x v="5"/>
    <m/>
    <s v="Myös luonnollisille henkilöille"/>
    <m/>
    <m/>
    <x v="0"/>
    <x v="11"/>
    <s v="10 001 - 20 000"/>
  </r>
  <r>
    <s v="Yksityistieavustukset"/>
    <m/>
    <s v="Yksityistieavustukset"/>
    <x v="5"/>
    <x v="5"/>
    <m/>
    <s v="Vain elinkeinotoimintaa harjoittaville"/>
    <m/>
    <s v="Laki yksityisistä teistä (560/2018)"/>
    <x v="0"/>
    <x v="11"/>
    <s v="10 001 - 20 000"/>
  </r>
  <r>
    <s v="ADR-koulutuslupa"/>
    <s v="Traficom hyväksyy kouluttajien ADR-koulutusluvat."/>
    <s v="ADR-koulutuslupa"/>
    <x v="1"/>
    <x v="1"/>
    <s v="Myöhemmin"/>
    <s v="Vain elinkeinotoimintaa harjoittaville"/>
    <s v="Yleinen taloudellinen tilanne"/>
    <m/>
    <x v="1"/>
    <x v="12"/>
    <s v=""/>
  </r>
  <r>
    <s v="ADR-koulutusohjelma"/>
    <s v="Traficom hyväksyy kouluttajien ADR-koulutusohjelmat."/>
    <s v="ADR-koulutusohjelma"/>
    <x v="1"/>
    <x v="1"/>
    <s v="Myöhemmin"/>
    <s v="Vain elinkeinotoimintaa harjoittaville"/>
    <s v="Yleinen taloudellinen tilanne"/>
    <m/>
    <x v="1"/>
    <x v="12"/>
    <s v=""/>
  </r>
  <r>
    <s v="Ajoneuvojen katsastajien kouluttajat"/>
    <s v="Katsastustoiminnasta vastaavien henkilöiden ja katsastajien jatkokoulutusta antavalla on oltavaTraficomin myöntämä lupa"/>
    <s v="Ajoneuvojen katsastajien kouluttajat"/>
    <x v="1"/>
    <x v="1"/>
    <s v="Myöhemmin"/>
    <s v="Vain elinkeinotoimintaa harjoittaville"/>
    <s v="Yleinen taloudellinen tilanne"/>
    <m/>
    <x v="1"/>
    <x v="12"/>
    <s v=""/>
  </r>
  <r>
    <s v="Ajoneuvojen katsastuksen toimilupa"/>
    <s v="Hakemuksella haetaan lupaa katsastustoiminnan aloittamiseen."/>
    <s v="Ajoneuvojen katsastuksen toimilupa"/>
    <x v="1"/>
    <x v="6"/>
    <s v="Q4/2021"/>
    <s v="Vain elinkeinotoimintaa harjoittaville"/>
    <s v="Taloustilanne voi mahdollisesti osoittautua esteeksi"/>
    <m/>
    <x v="1"/>
    <x v="12"/>
    <s v=""/>
  </r>
  <r>
    <s v="Ajoneuvojen sopimusrekisteröijäksi Traficomille"/>
    <s v="Traficom käyttää rekisteröintitoiminnassa sopimuskumppaneita"/>
    <s v="Ajoneuvojen sopimusrekisteröijäksi Traficomille"/>
    <x v="2"/>
    <x v="1"/>
    <s v="Myöhemmin"/>
    <s v="Vain elinkeinotoimintaa harjoittaville"/>
    <s v="Yleinen taloudellinen tilanne"/>
    <m/>
    <x v="1"/>
    <x v="12"/>
    <s v=""/>
  </r>
  <r>
    <s v="Ajoneuvojen yksittäishyväksyjä"/>
    <s v="Hakemus yksittäishyväksyjäksi"/>
    <s v="Ajoneuvojen yksittäishyväksyjä"/>
    <x v="1"/>
    <x v="6"/>
    <s v="Myöhemmin"/>
    <s v="Myös luonnollisille henkilöille"/>
    <s v="Yleinen taloudellinen tilanne"/>
    <m/>
    <x v="1"/>
    <x v="12"/>
    <s v=""/>
  </r>
  <r>
    <s v="Ajoneuvon diplomaattirekisteröinti"/>
    <s v="Diplomaattirekisteröinti voidaan myöntää Ulkoministeriön Protokollaosaston kilpisuosituksen perusteella"/>
    <s v="Ajoneuvon diplomaattirekisteröinti"/>
    <x v="0"/>
    <x v="1"/>
    <s v="Myöhemmin"/>
    <s v="Myös luonnollisille henkilöille"/>
    <s v="Hakemuksen liitteenä oltava alkuperäiset asiakirjat."/>
    <m/>
    <x v="1"/>
    <x v="12"/>
    <s v=""/>
  </r>
  <r>
    <s v="Ajoneuvon ensirekisteröinti"/>
    <s v="Palvelussa voit tehdä uuden ajoneuvon ensirekisteröinnin, jos ajoneuvolla on rekisteritunnus ja rekisterikilvet."/>
    <s v="Ajoneuvon ensirekisteröinti"/>
    <x v="0"/>
    <x v="5"/>
    <m/>
    <s v="Myös luonnollisille henkilöille"/>
    <m/>
    <m/>
    <x v="1"/>
    <x v="12"/>
    <s v=""/>
  </r>
  <r>
    <s v="Ajoneuvon käyttövastaavatiedon ilmoittaminen ja poistaminen"/>
    <s v="Yrityksen on ilmoitettava liikenneasioiden rekisteriin käyttövastaava, jos autolle ei ole merkitty rekisteriin haltijaksi luonnollista henkilöä."/>
    <s v="Ajoneuvon käyttövastaavatiedon ilmoittaminen ja poistaminen"/>
    <x v="0"/>
    <x v="0"/>
    <s v="Myöhemmin"/>
    <s v="Vain elinkeinotoimintaa harjoittaville"/>
    <s v="Yleinen taloudellinen tilanne"/>
    <m/>
    <x v="1"/>
    <x v="12"/>
    <s v=""/>
  </r>
  <r>
    <s v="Ajoneuvon liikennekäyttöönotto"/>
    <s v="Käytä palvelua, kun haluat ilmoittaa ajoneuvosi takaisin liikennekäyttöön. "/>
    <s v="Ajoneuvon liikennekäyttöönotto"/>
    <x v="0"/>
    <x v="5"/>
    <m/>
    <s v="Myös luonnollisille henkilöille"/>
    <m/>
    <m/>
    <x v="1"/>
    <x v="12"/>
    <s v=""/>
  </r>
  <r>
    <s v="Ajoneuvon liikennekäytöstäpoisto"/>
    <s v="Käytä palvelua, kun haluat ilmoittaaa ajoneuvosi tilapäisesti pois liikennekäytöstä. "/>
    <s v="Ajoneuvon liikennekäytöstäpoisto"/>
    <x v="0"/>
    <x v="5"/>
    <m/>
    <s v="Myös luonnollisille henkilöille"/>
    <m/>
    <m/>
    <x v="1"/>
    <x v="12"/>
    <s v=""/>
  </r>
  <r>
    <s v="Ajoneuvon omistajanvaihdos"/>
    <s v="Myyjä voi luoda palvelussa kauppaa varten varmenteen ja tehdä kaupan jälkeen luovutusilmoituksen."/>
    <s v="Ajoneuvon omistajanvaihdos"/>
    <x v="0"/>
    <x v="5"/>
    <m/>
    <s v="Myös luonnollisille henkilöille"/>
    <m/>
    <m/>
    <x v="1"/>
    <x v="12"/>
    <s v=""/>
  </r>
  <r>
    <s v="Ajoneuvon rekisteri- ja verotiedot"/>
    <s v="Oma asiointi -palvelussa näet tiedot omista ajoneuvoistasi tai voit veloituksetta tarkastaa minkä tahansa ajoneuvon verotiedot ja tekniset tiedot."/>
    <s v="Ajoneuvon rekisteri- ja verotiedot"/>
    <x v="4"/>
    <x v="5"/>
    <m/>
    <s v="Myös luonnollisille henkilöille"/>
    <m/>
    <m/>
    <x v="1"/>
    <x v="12"/>
    <s v=""/>
  </r>
  <r>
    <s v="Ajoneuvon rekisteröintitodistuksen tilaus"/>
    <s v="Palvelusta voit tilata ajoneuvollesi uuden rekisteröintitodistuksen."/>
    <s v="Ajoneuvon rekisteröintitodistuksen tilaus"/>
    <x v="2"/>
    <x v="5"/>
    <m/>
    <s v="Myös luonnollisille henkilöille"/>
    <m/>
    <m/>
    <x v="1"/>
    <x v="12"/>
    <s v=""/>
  </r>
  <r>
    <s v="Ajoneuvon romutus ja lopullinen poisto"/>
    <s v="Poista ajoneuvosi lopullisesti rekisteristä toimittamalla se maksutta kierrätettäväksi Suomen Autokierrätys Oy:n viralliseen vastaanottopisteeseen. Vastaanottopiste ottaa ajoneuvon vastaan ja antaa sinulle romutustodistuksen. Vastaanottopiste huolehtii, että ajoneuvo poistetaan lopullisesti rekisteristä."/>
    <s v="Ajoneuvon romutus ja lopullinen poisto"/>
    <x v="0"/>
    <x v="6"/>
    <s v="Myöhemmin"/>
    <s v="Myös luonnollisille henkilöille"/>
    <s v="Ajoneuvo luovutettava fyysisesti romutettavaksi ja lopullisesti poistettavaksi."/>
    <m/>
    <x v="1"/>
    <x v="12"/>
    <s v=""/>
  </r>
  <r>
    <s v="Ajoneuvon yksittäishyväksynnän myöntäjä"/>
    <s v="Hakemus ajoneuvon yksittäishyväksyntöjen myöntäjäksi"/>
    <s v="Ajoneuvon yksittäishyväksynnän myöntäjä"/>
    <x v="1"/>
    <x v="6"/>
    <s v="Myöhemmin"/>
    <s v="Vain elinkeinotoimintaa harjoittaville"/>
    <s v="Yleinen taloudellinen tilanne"/>
    <m/>
    <x v="1"/>
    <x v="12"/>
    <s v=""/>
  </r>
  <r>
    <s v="Ajoneuvotiedot ja veron maksu"/>
    <s v="Voit tarkastaa omat tai julkiset ajoneuvotiedot. Voit tehdä asiakirjatilauksen ajoneuvon tiedoista."/>
    <s v="Ajoneuvotiedot ja veron maksu"/>
    <x v="4"/>
    <x v="5"/>
    <m/>
    <s v="Myös luonnollisille henkilöille"/>
    <m/>
    <m/>
    <x v="1"/>
    <x v="12"/>
    <s v=""/>
  </r>
  <r>
    <s v="Ajoneuvoveron palauttaminen ja hyvittäminen"/>
    <s v="Ajoneuvoverosta voi saada hyvitystä tai palautusta."/>
    <s v="Ajoneuvoveron palauttaminen ja hyvittäminen"/>
    <x v="2"/>
    <x v="5"/>
    <m/>
    <s v="Myös luonnollisille henkilöille"/>
    <m/>
    <m/>
    <x v="1"/>
    <x v="12"/>
    <s v=""/>
  </r>
  <r>
    <s v="Ajoneuvoveron verovelvollisuuden siirto"/>
    <s v="Ajoneuvon omistaja voi hakea ajoneuvoveron verovelvollisuutta itselleen."/>
    <s v="Ajoneuvoveron verovelvollisuuden siirto"/>
    <x v="0"/>
    <x v="0"/>
    <s v="Myöhemmin"/>
    <s v="Myös luonnollisille henkilöille"/>
    <s v="Yleinen taloudellinen tilanne"/>
    <m/>
    <x v="1"/>
    <x v="12"/>
    <s v=""/>
  </r>
  <r>
    <s v="Ajopiirturin asennus ja korjaus"/>
    <s v="Ajopiirturin asennus ja korjaus -lupien saamisen edellytykset sekä hakemukset."/>
    <s v="Ajopiirturin asennus ja korjaus"/>
    <x v="1"/>
    <x v="0"/>
    <s v="Myöhemmin"/>
    <s v="Vain elinkeinotoimintaa harjoittaville"/>
    <s v="Yleinen taloudellinen tilanne"/>
    <m/>
    <x v="1"/>
    <x v="12"/>
    <s v=""/>
  </r>
  <r>
    <s v="Ajoterveysohjeet terveydenhuollon ammattilaisille"/>
    <s v="Tavoitteena on tukea terveydenhuollon ammattilaisia yksittäisen kuljettajan terveydentilaa koskevassa ajoterveysarvioinnissa ja päätöksenteossa."/>
    <s v="Ajoterveysohjeet terveydenhuollon ammattilaisille"/>
    <x v="3"/>
    <x v="0"/>
    <s v="Myöhemmin"/>
    <s v="Myös luonnollisille henkilöille"/>
    <s v="Yleinen taloudellinen tilanne"/>
    <m/>
    <x v="1"/>
    <x v="12"/>
    <s v=""/>
  </r>
  <r>
    <s v="Alkolukkolain mukainen toimintailmoitus"/>
    <s v="Alkolukon valmistaja tai valtuutettu edustaja tekee toimintailmoituksen Traficomille"/>
    <s v="Alkolukkolain mukainen toimintailmoitus"/>
    <x v="0"/>
    <x v="1"/>
    <s v="Q4/2021"/>
    <s v="Vain elinkeinotoimintaa harjoittaville"/>
    <s v="Taloustilanne voi mahdollisesti osoittautua esteeksi"/>
    <m/>
    <x v="1"/>
    <x v="12"/>
    <s v=""/>
  </r>
  <r>
    <s v="Aluksen CSR-asiakirja"/>
    <s v="Kansainväliseen liikenteen käytettävillä yli 500bt olevilla matkustaja-ja lastialuksilla tulee olla historiatiedot (Continuous Synopsis Record, CSR)."/>
    <s v="Aluksen CSR-asiakirja"/>
    <x v="0"/>
    <x v="1"/>
    <s v="Myöhemmin"/>
    <s v="Vain elinkeinotoimintaa harjoittaville"/>
    <s v="Yleinen taloudellinen tilanne"/>
    <m/>
    <x v="1"/>
    <x v="12"/>
    <s v=""/>
  </r>
  <r>
    <s v="Aluksen kansallisuus ja lipunkäyttöoikeus"/>
    <s v="Alus on suomalainen ja oikeutettu käyttämään Suomen lippua, jos sen omistuksest yli 60% on suomalaista. Jos ulkomaisessa omistuksessa oleva alus täyttää merilaissa olevat ehdot, Traficom voi hakemuksesta hyväksyä sen suomalaiseksi."/>
    <s v="Aluksen kansallisuus ja lipunkäyttöoikeus"/>
    <x v="0"/>
    <x v="1"/>
    <s v="Myöhemmin"/>
    <s v="Myös luonnollisille henkilöille"/>
    <s v="Yleinen taloudellinen tilanne"/>
    <m/>
    <x v="1"/>
    <x v="12"/>
    <s v=""/>
  </r>
  <r>
    <s v="Aluksen kiinnitys"/>
    <s v="Aluksena tai alusrakennuksena Liikenneasioiden rekisteriin merkitty alus voidaan kiinnittää."/>
    <s v="Aluksen kiinnitys"/>
    <x v="0"/>
    <x v="1"/>
    <s v="Myöhemmin"/>
    <s v="Myös luonnollisille henkilöille"/>
    <s v="Palvelussa tarvitaan dokumentit alkuperäisinä."/>
    <m/>
    <x v="1"/>
    <x v="12"/>
    <s v=""/>
  </r>
  <r>
    <s v="Aluksen merkitseminen kauppa-alusluetteloon"/>
    <s v="Traficom voi hakemuksesta merkitä kauppa-alusluetteloon aluksen, joka on merkitty rekisteriin Suomessa (myös Ahvenanmaalla)."/>
    <s v="Aluksen merkitseminen kauppa-alusluetteloon"/>
    <x v="0"/>
    <x v="1"/>
    <s v="Myöhemmin"/>
    <s v="Myös luonnollisille henkilöille"/>
    <s v="Yleinen taloudellinen tilanne"/>
    <m/>
    <x v="1"/>
    <x v="12"/>
    <s v=""/>
  </r>
  <r>
    <s v="Aluksen mittakirja"/>
    <s v="Tarvitset aluksellesi mittakirjan ennen kuin se voidaan rekisteröidä Suomen alusrekisteriin."/>
    <s v="Aluksen mittakirja"/>
    <x v="2"/>
    <x v="1"/>
    <s v="Myöhemmin"/>
    <s v="Myös luonnollisille henkilöille"/>
    <s v="Yleinen taloudellinen tilanne"/>
    <m/>
    <x v="1"/>
    <x v="12"/>
    <s v=""/>
  </r>
  <r>
    <s v="Aluksen muutosrekisteröinti"/>
    <s v="Aluksen rekisteritiedoissa tapahtuneiden muutosten kirjaaminen liikenneasioiden rekisteriin."/>
    <s v="Aluksen muutosrekisteröinti"/>
    <x v="0"/>
    <x v="1"/>
    <s v="Myöhemmin"/>
    <s v="Myös luonnollisille henkilöille"/>
    <s v="Palvelussa tarvitaan osassa tapauksista dokumentit alkuperäisinä."/>
    <m/>
    <x v="1"/>
    <x v="12"/>
    <s v=""/>
  </r>
  <r>
    <s v="Aluksen poistaminen rekisteristä"/>
    <s v="Rekisteröidyn aluksen poistaminen liikenneasioiden rekisteristä. "/>
    <s v="Aluksen poistaminen rekisteristä"/>
    <x v="0"/>
    <x v="1"/>
    <s v="Myöhemmin"/>
    <s v="Myös luonnollisille henkilöille"/>
    <s v="Yleinen taloudellinen tilanne"/>
    <m/>
    <x v="1"/>
    <x v="12"/>
    <s v=""/>
  </r>
  <r>
    <s v="Aluksen rekisteriotteen ja rasitustodistuksen tilaus"/>
    <s v="Liikenneasioiden rekisterissä olevan aluksen rekisteriotteen ja/tai rasitustodistuksen tilaaminen. "/>
    <s v="Aluksen rekisteriotteen ja rasitustodistuksen tilaus"/>
    <x v="4"/>
    <x v="1"/>
    <s v="Myöhemmin"/>
    <s v="Myös luonnollisille henkilöille"/>
    <s v="Sähköinen asiointipalvelu tällä hetkellä poissa käytöstä. Tarkoitus ottaa uudelleen käyttöön."/>
    <m/>
    <x v="1"/>
    <x v="12"/>
    <s v=""/>
  </r>
  <r>
    <s v="Aluksen rekisteröinti"/>
    <s v="Suomalaiset kauppamerenkulkuun käytettävät alukset on rekisteröitävä. Traficom ylläpitää rekisteriä niiden alusten osalta, joiden kotipaikka on manner-Suomessa. Ahvenanmaan valtionvirasto vastaa niiden alusten rekisteröinnistä, joiden kotipaikka on Ahvenanmaan maakunnassa."/>
    <s v="Aluksen rekisteröinti"/>
    <x v="0"/>
    <x v="1"/>
    <s v="Myöhemmin"/>
    <s v="Myös luonnollisille henkilöille"/>
    <s v="Palvelussa tarvitaan dokumentit alkuperäisinä."/>
    <m/>
    <x v="1"/>
    <x v="12"/>
    <s v=""/>
  </r>
  <r>
    <s v="Aluskiinnityksen uudistaminen ja kuolettaminen"/>
    <s v="Alukseen tai alusrakennukseen vahvistetun kiinnityksen uudistaminen tai sen kuolettaminen."/>
    <s v="Aluskiinnityksen uudistaminen ja kuolettaminen"/>
    <x v="0"/>
    <x v="1"/>
    <s v="Myöhemmin"/>
    <s v="Myös luonnollisille henkilöille"/>
    <s v="Palvelussa tarvitaan dokumentit alkuperäisinä."/>
    <m/>
    <x v="1"/>
    <x v="12"/>
    <s v=""/>
  </r>
  <r>
    <s v="Alusrakennuksen poistaminen rekisteristä"/>
    <s v="Alusrakennuksena liikenneasioiden rekisteriin rekisteröidyn rakenteilla olevan aluksen poistaminen rekisteristä. "/>
    <s v="Alusrakennuksen poistaminen rekisteristä"/>
    <x v="0"/>
    <x v="1"/>
    <s v="Myöhemmin"/>
    <s v="Myös luonnollisille henkilöille"/>
    <s v="Yleinen taloudellinen tilanne"/>
    <m/>
    <x v="1"/>
    <x v="12"/>
    <s v=""/>
  </r>
  <r>
    <s v="Alusrakennuksen rekisteröinti"/>
    <s v="Suomessa rakenteilla oleva alus voidaan pyynnöstä merkitä rakenteilla olevana aluksena rekisteriin, jos se valmistuttuaan täyttää rekisteröinnin edellytykset. Traficom pitää rekisteriä niiden alusten osalta, joiden kotipaikka on manner-Suomi. Jos aluksen kotipaikka on ahvenamaan maakunta, rekisterinpitäjänä toimii Ahvenanmaan valtionvirasto."/>
    <s v="Alusrakennuksen rekisteröinti"/>
    <x v="0"/>
    <x v="1"/>
    <s v="Myöhemmin"/>
    <s v="Myös luonnollisille henkilöille"/>
    <s v="Palvelussa tarvitaan dokumentit alkuperäisinä."/>
    <m/>
    <x v="1"/>
    <x v="12"/>
    <s v=""/>
  </r>
  <r>
    <s v="Alusteknisten hyväksyntien tai arvioiden myöntäminen"/>
    <s v="Aluksilta vaadittujen hyväksyntien ja arviointien myöntäminen"/>
    <s v="Alusteknisten hyväksyntien tai arvioiden myöntäminen"/>
    <x v="1"/>
    <x v="1"/>
    <s v="Myöhemmin"/>
    <s v="Myös luonnollisille henkilöille"/>
    <s v="Jokainen palvelutapaus on yksilöllinen ja lähtötietojen tarve ja laatu vaihtelee tapauskohtaisesti. Lisäksi määrät ovat pieniä."/>
    <m/>
    <x v="1"/>
    <x v="12"/>
    <s v=""/>
  </r>
  <r>
    <s v="Alusteknisten poikkeuslupien myöntäminen"/>
    <s v="Poikkeuslupien myöntäminen"/>
    <s v="Alusteknisten poikkeuslupien myöntäminen"/>
    <x v="1"/>
    <x v="1"/>
    <s v="Myöhemmin"/>
    <s v="Myös luonnollisille henkilöille"/>
    <s v="Jokainen palvelutapaus on yksilöllinen ja lähtötietojen tarve ja laatu vaihtelee tapauskohtaisesti. Lisäksi määrät ovat pieniä."/>
    <m/>
    <x v="1"/>
    <x v="12"/>
    <s v=""/>
  </r>
  <r>
    <s v="Alusteknisten turvallisuus- ja ympäristötodistusten myöntäminen"/>
    <s v="Aluksilta vaadittujen todistusten todistusten myöntäminen"/>
    <s v="Alusteknisten turvallisuus- ja ympäristötodistusten myöntäminen"/>
    <x v="1"/>
    <x v="1"/>
    <s v="Myöhemmin"/>
    <s v="Myös luonnollisille henkilöille"/>
    <s v="Jokainen palvelutapaus on yksilöllinen ja lähtötietojen tarve ja laatu vaihtelee tapauskohtaisesti. Lisäksi määrät ovat pieniä."/>
    <m/>
    <x v="1"/>
    <x v="12"/>
    <s v=""/>
  </r>
  <r>
    <s v="Alusten katsastuksiin ja tarkastuksiin kuuluvien piirustusten ja muun materiaalin hyväksyminen"/>
    <s v="Aluksilta vaadittujen järjestelmien tarkastukset ja hyväksynnät"/>
    <s v="Alusten katsastuksiin ja tarkastuksiin kuuluvien piirustusten ja muun materiaalin hyväksyminen"/>
    <x v="1"/>
    <x v="1"/>
    <s v="Myöhemmin"/>
    <s v="Myös luonnollisille henkilöille"/>
    <s v="Jokainen palvelutapaus on yksilöllinen ja lähtötietojen tarve ja laatu vaihtelee tapauskohtaisesti. Lisäksi määrät ovat pieniä."/>
    <m/>
    <x v="1"/>
    <x v="12"/>
    <s v=""/>
  </r>
  <r>
    <s v="Ammattilentäjän lupakirjahakemus"/>
    <m/>
    <s v="Ammattilentäjän lupakirjahakemus"/>
    <x v="1"/>
    <x v="4"/>
    <s v="Myöhemmin"/>
    <s v="Myös luonnollisille henkilöille"/>
    <s v="Yleinen taloudellinen tilanne"/>
    <m/>
    <x v="1"/>
    <x v="12"/>
    <s v=""/>
  </r>
  <r>
    <s v="Ammattipätevyyden jatkokoulutuksen suoritus"/>
    <s v="Koulutuskeskukset ilmoittavat ammattipätevyyden jatkokoulutuksen suorittaneet henkilöt."/>
    <s v="Ammattipätevyyden jatkokoulutuksen suoritus"/>
    <x v="0"/>
    <x v="1"/>
    <s v="Myöhemmin"/>
    <s v="Vain elinkeinotoimintaa harjoittaville"/>
    <s v="Yleinen taloudellinen tilanne"/>
    <m/>
    <x v="1"/>
    <x v="12"/>
    <s v=""/>
  </r>
  <r>
    <s v="Ammattipätevyyden koulutuslupa"/>
    <s v="Traficom hyväksyy ammattipätevyyskoulutuskeskukset."/>
    <s v="Ammattipätevyyden koulutuslupa"/>
    <x v="1"/>
    <x v="1"/>
    <s v="Myöhemmin"/>
    <s v="Vain elinkeinotoimintaa harjoittaville"/>
    <s v="Yleinen taloudellinen tilanne"/>
    <m/>
    <x v="1"/>
    <x v="12"/>
    <s v=""/>
  </r>
  <r>
    <s v="Ammattipätevyys koulutusohjelma"/>
    <s v="Ammattipätevyyskoulutuksen koulutusohjelman hyväksyminen."/>
    <s v="Ammattipätevyys koulutusohjelma"/>
    <x v="1"/>
    <x v="1"/>
    <s v="Myöhemmin"/>
    <s v="Vain elinkeinotoimintaa harjoittaville"/>
    <s v="Yleinen taloudellinen tilanne"/>
    <m/>
    <x v="1"/>
    <x v="12"/>
    <s v=""/>
  </r>
  <r>
    <s v="Ammattipätevyyskoulutuksen järjestäminen"/>
    <s v="Koulutuskeskukset ilmoittavat ammattipätevyyskoulutuksen pitämisestä."/>
    <s v="Ammattipätevyyskoulutuksen järjestäminen"/>
    <x v="2"/>
    <x v="6"/>
    <s v="Myöhemmin"/>
    <s v="Vain elinkeinotoimintaa harjoittaville"/>
    <s v="Yleinen taloudellinen tilanne"/>
    <m/>
    <x v="1"/>
    <x v="12"/>
    <s v=""/>
  </r>
  <r>
    <s v="Application form for RVSM Airworthines approval"/>
    <s v="Ilma-alukselle voidaan myöntää RVSM (Reduced Vertical Separation Minima) -lentokelpoisuustodistus, kun edellytykset sen myöntämiseen täyttyvät. Todistus tarvitaan RVSM -operointikelpoisuuden saamiseksi, jotta ilma-aluksella voisi lentää RVSM -ilmatilassa."/>
    <s v="Application form for RVSM Airworthines approval"/>
    <x v="2"/>
    <x v="1"/>
    <s v="Myöhemmin"/>
    <s v="Vain elinkeinotoimintaa harjoittaville"/>
    <s v="Yleinen taloudellinen tilanne"/>
    <m/>
    <x v="1"/>
    <x v="12"/>
    <s v=""/>
  </r>
  <r>
    <s v="Arkistotietopalvelu"/>
    <s v="Arkistotietopalvelusta voit tilata julkisten asiakirjojen jäljennöksiä ja tietoja aineistoista. Arkistosta voi tiedustella esimerkiksi Traficomin edeltäjävirastojen asiakirjoja."/>
    <s v="Arkistotietopalvelu"/>
    <x v="4"/>
    <x v="6"/>
    <s v="Myöhemmin"/>
    <s v="Myös luonnollisille henkilöille"/>
    <s v="Yleinen taloudellinen tilanne"/>
    <m/>
    <x v="1"/>
    <x v="12"/>
    <s v=""/>
  </r>
  <r>
    <s v="Arviointilaitokseksi hyväksymistä koskeva hakemus"/>
    <s v="Tietoturvallisuuden arviointilaitokset tarjoavat viranomaisille ja yrityksille luotettavaa ja puolueetonta tietoturvallisuuden arviointipalvelua. Arviointilaitokset hyväksyy Kyberturvallisuuskeskus. Asiointipalvelun osalta ei ole kehittämistarvetta."/>
    <s v="Arviointilaitokseksi hyväksymistä koskeva hakemus"/>
    <x v="1"/>
    <x v="0"/>
    <m/>
    <s v="Vain elinkeinotoimintaa harjoittaville"/>
    <m/>
    <m/>
    <x v="1"/>
    <x v="12"/>
    <s v=""/>
  </r>
  <r>
    <s v="Autokiinnityshakemus (vahvistaminen, uudistaminen, kuolettaminen)"/>
    <s v="Autokiinnitys mahdollistaa tiettyjen ajoneuvoliikennerekisterissä olevien ajoneuvojen kiinnittämisen velan maksamisen vakuudeksi."/>
    <s v="Autokiinnityshakemus (vahvistaminen, uudistaminen, kuolettaminen)"/>
    <x v="1"/>
    <x v="1"/>
    <s v="Myöhemmin"/>
    <s v="Vain elinkeinotoimintaa harjoittaville"/>
    <s v="Kiinnityksen liitteenä esitettävä haltijavelkakirja on lain mukaan annettava alkuperäisenä. Prosessin digitalisointi edellyttäisi lakimuutosta ja huomattavaa järjestelmäkehitystä."/>
    <m/>
    <x v="1"/>
    <x v="12"/>
    <s v=""/>
  </r>
  <r>
    <s v="Autokoululupa ja lomakkeet autokouluille"/>
    <s v="Traficom myöntää tai uusii autokoululuvan. Autokoululupa haetaan ryhmään 1 tai ryhmään 2 taikka molempiin ryhmiin."/>
    <s v="Autokoululupa ja lomakkeet autokouluille"/>
    <x v="1"/>
    <x v="0"/>
    <s v="Myöhemmin"/>
    <s v="Vain elinkeinotoimintaa harjoittaville"/>
    <s v="Manuaaliset tarkistukset ja liitteiden läpikäynti esteenä palvelun sähköistämiselle kokonaan"/>
    <m/>
    <x v="1"/>
    <x v="12"/>
    <s v=""/>
  </r>
  <r>
    <s v="Autoreporter"/>
    <s v="Tietoturvaloukkausten automaattinen ilmoituspalvelu"/>
    <s v="Autoreporter"/>
    <x v="2"/>
    <x v="5"/>
    <m/>
    <s v="Vain elinkeinotoimintaa harjoittaville"/>
    <m/>
    <m/>
    <x v="1"/>
    <x v="12"/>
    <s v=""/>
  </r>
  <r>
    <s v="Bensiinikäyttöisen auton pakokaasumittaaja"/>
    <s v="Pakokaasupäästöjen tarkastajan on tehtävä ennen toiminnan aloittamista ilmoitus Traficomille. Ilmoitus on tehtävä erikseen bensiinikäyttöisten ajoneuvojen mittauksista, vaikka liike tai korjaamo jo aikaisemmin olisi ilmoittanut dieselkäyttöisten autojen mittauksista."/>
    <s v="Bensiinikäyttöisen auton pakokaasumittaaja"/>
    <x v="0"/>
    <x v="0"/>
    <s v="Myöhemmin"/>
    <s v="Vain elinkeinotoimintaa harjoittaville"/>
    <s v="Yleinen taloudellinen tilanne"/>
    <m/>
    <x v="1"/>
    <x v="12"/>
    <s v=""/>
  </r>
  <r>
    <s v="Dieselkäyttöisen auton pakokaasumittaaja"/>
    <s v="Ilmoitus dieselkäyttöisten ajoneuvojen pakokaasumittausten aloittamisesta katsastusta varten."/>
    <s v="Dieselkäyttöisen auton pakokaasumittaaja"/>
    <x v="0"/>
    <x v="0"/>
    <s v="Myöhemmin"/>
    <s v="Vain elinkeinotoimintaa harjoittaville"/>
    <s v="Yleinen taloudellinen tilanne"/>
    <m/>
    <x v="1"/>
    <x v="12"/>
    <s v=""/>
  </r>
  <r>
    <s v="Digitaalisen ajopiirturin korjaamokortti"/>
    <s v="Traficom myöntää yrityksille digitaalisen ajopiirturin korjaamokortit."/>
    <s v="Digitaalisen ajopiirturin korjaamokortti"/>
    <x v="1"/>
    <x v="1"/>
    <s v="Myöhemmin"/>
    <s v="Vain elinkeinotoimintaa harjoittaville"/>
    <s v="Muu kehittämistyö: Elinkeinonharjoittajille tarkoitetut kortit (yrityskortti ja korjaamokortti) siirretään nykyisestä taustajärjestelmästä (PIIKO) toiseen (KURKKU/KUSKI). Palvelun digitalisointi mahdollista vasta sen jälkeen. Taloustilanne voi mahdollisesti osoittautua esteeksi"/>
    <m/>
    <x v="1"/>
    <x v="12"/>
    <s v=""/>
  </r>
  <r>
    <s v="Digitaalisen ajopiirturin yrityskortti"/>
    <s v="Traficom myöntää yrityksille digitaalisen ajopiirturin yrityskortit."/>
    <s v="Digitaalisen ajopiirturin yrityskortti"/>
    <x v="1"/>
    <x v="1"/>
    <s v="Myöhemmin"/>
    <s v="Vain elinkeinotoimintaa harjoittaville"/>
    <s v="Muu kehittämistyö: Elinkeinonharjoittajille tarkoitetut kortit (yrityskortti ja korjaamokortti) siirretään nykyisestä taustajärjestelmästä (PIIKO) toiseen (KURKKU/KUSKI). Palvelun digitalisointi mahdollista vasta sen jälkeen."/>
    <m/>
    <x v="1"/>
    <x v="12"/>
    <s v=""/>
  </r>
  <r>
    <s v="EASA Form 4 selvitys vastuuhenkilön kokemuksesta sekä suostumus tehtäviinsä"/>
    <s v="Tällä lomakkeella ilmoitetaan organisaation vastuuhenkilöksi esitettävän henkilön kokemus ja suostumus tehtävään."/>
    <s v="EASA Form 4 selvitys vastuuhenkilön kokemuksesta sekä suostumus tehtäviinsä"/>
    <x v="0"/>
    <x v="0"/>
    <s v="Myöhemmin"/>
    <s v="Vain elinkeinotoimintaa harjoittaville"/>
    <s v="Yleinen taloudellinen tilanne"/>
    <m/>
    <x v="1"/>
    <x v="12"/>
    <s v=""/>
  </r>
  <r>
    <s v="Easa Form 51 Apllication for singnificanht changes or variation of scope and terms of Part 21 POA"/>
    <s v="Ilmailuvälineiden valmistusorganisaation hyväksymishakemus"/>
    <s v="Easa Form 51 Apllication for singnificanht changes or variation of scope and terms of Part 21 POA"/>
    <x v="1"/>
    <x v="1"/>
    <s v="Myöhemmin"/>
    <s v="Vain elinkeinotoimintaa harjoittaville"/>
    <s v="Yleinen taloudellinen tilanne"/>
    <m/>
    <x v="1"/>
    <x v="12"/>
    <s v=""/>
  </r>
  <r>
    <s v="Erikoiskuljetusten liikenteenohjaajien koulutuslupa"/>
    <s v="Traficom hyväksyy erikoiskuljetusten liikenteenohjaajien koulutuskeskukset."/>
    <s v="Erikoiskuljetusten liikenteenohjaajien koulutuslupa"/>
    <x v="1"/>
    <x v="1"/>
    <s v="Myöhemmin"/>
    <s v="Vain elinkeinotoimintaa harjoittaville"/>
    <s v="Yleinen taloudellinen tilanne"/>
    <m/>
    <x v="1"/>
    <x v="12"/>
    <s v=""/>
  </r>
  <r>
    <s v="Erityiskilpihakemus"/>
    <s v="Ajoneuvoon voi hankkia erityiskilven, jonka kirjain- ja numeroyhdistelmän voi itse valita."/>
    <s v="Erityiskilpihakemus"/>
    <x v="1"/>
    <x v="0"/>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1"/>
    <x v="12"/>
    <s v=""/>
  </r>
  <r>
    <s v="Erivapaus luotsinkäyttövelvolisuudesta"/>
    <s v="Aluskohtainen lupakirja, joka voidaan myöntää aluksen päällikölle tai perämiehelle, jos aluksen bruttovetoisuus on alle 3700. Vapautus luotsinkäytöstä edellyttää kuitenkin, että aluksen päällikölle on myönnetty erivapaus. Erivapaus luotsinkäyttövelvollisuudesta voidaan myöntää yksittäiselle tai useammalle väylälle. "/>
    <s v="Erivapaus luotsinkäyttövelvolisuudesta"/>
    <x v="1"/>
    <x v="1"/>
    <s v="Myöhemmin"/>
    <s v="Myös luonnollisille henkilöille"/>
    <s v="Yleinen taloudellinen tilanne"/>
    <m/>
    <x v="1"/>
    <x v="12"/>
    <s v=""/>
  </r>
  <r>
    <s v="EU-yksittäishyväksyntä (tuleva palvleu, josta ei vielä tietoa Traficom.fi:ssä tai suomi.fi:ssä)"/>
    <s v="Hae ajoneuvolle EU-yksittäishyväksyntää."/>
    <s v="EU-yksittäishyväksyntä (tuleva palvleu, josta ei vielä tietoa Traficom.fi:ssä tai suomi.fi:ssä)"/>
    <x v="1"/>
    <x v="6"/>
    <s v="Myöhemmin"/>
    <s v="Myös luonnollisille henkilöille"/>
    <s v="Yleinen taloudellinen tilanne"/>
    <m/>
    <x v="1"/>
    <x v="12"/>
    <s v=""/>
  </r>
  <r>
    <s v="Fi-verkkotunnuksen hallinnointi"/>
    <s v="Fi-verkkotunnuksen hakeminen (merkitseminen) fi-verkkotunnusrekisteriin ja olemassa olevien tietojen ylläpito. Asiointipalvelun osalta ei ole kehittämistarvetta."/>
    <s v="Fi-verkkotunnuksen hallinnointi"/>
    <x v="1"/>
    <x v="0"/>
    <m/>
    <s v="Myös luonnollisille henkilöille"/>
    <m/>
    <m/>
    <x v="1"/>
    <x v="12"/>
    <s v=""/>
  </r>
  <r>
    <s v="Fi-verkkotunnuksen poistovaatimus"/>
    <s v="Poistovaatimuksella voit vaatia omaa suojattua nimeäsi tai tavaramerkkiäsi loukkaavan verkkotunnuksen poistamista ja siirtoa itsellesi. Asiointipalvelun osalta ei ole kehittämistarvetta."/>
    <s v="Fi-verkkotunnuksen poistovaatimus"/>
    <x v="1"/>
    <x v="0"/>
    <m/>
    <s v="Myös luonnollisille henkilöille"/>
    <m/>
    <m/>
    <x v="1"/>
    <x v="12"/>
    <s v=""/>
  </r>
  <r>
    <s v="Fi-verkkotunnusvälittäjäksi ilmoittautuminen"/>
    <s v="Vahvistus Fi-verkkotunnusvälittäjäksi aikovan on ilmoittauduttava Traficomille ja luotava asiointitili. Asiointipalvelun osalta ei ole kehittämistarvetta."/>
    <s v="Fi-verkkotunnusvälittäjäksi ilmoittautuminen"/>
    <x v="0"/>
    <x v="0"/>
    <m/>
    <s v="Myös luonnollisille henkilöille"/>
    <m/>
    <m/>
    <x v="1"/>
    <x v="12"/>
    <s v=""/>
  </r>
  <r>
    <s v="Hae ajoneuvolle vientirekisteröintiä"/>
    <s v="Vientirekisteröinti on väliaikainen rekisteröinti ajoneuvon siirtämiseksi Suomesta ulkomaille."/>
    <s v="Hae ajoneuvolle vientirekisteröintiä"/>
    <x v="1"/>
    <x v="1"/>
    <s v="Myöhemmin"/>
    <s v="Myös luonnollisille henkilöille"/>
    <s v="Asiakirjat (mm.ennakkoilmoitustodistus) on toimitettava liitteeksi alkuperäisenä (lainsäädännöstä tuleva vaatimus)."/>
    <m/>
    <x v="1"/>
    <x v="12"/>
    <s v=""/>
  </r>
  <r>
    <s v="Hae ennakkoilmoittajaksi"/>
    <s v="Ennakkoilmoituksella tarkoitetaan uuden tai keskeneräisen ajoneuvon tietojen ilmoittamista rekisterinpitäjälle eli Traficomille ennen ajoneuvon ensimmäistä käyttöönottoa ja ensirekisteröintiä. Ennakkoilmoitus on vaihtoehto rekisteröintikatsastukselle tai yksittäishyväksynnälle. Ennakkoilmoitus soveltuu mm. valmistajan edustajalle, joka maahantuo suuria määriä uusia, käyttämättömiä ajoneuvoja"/>
    <s v="Hae ennakkoilmoittajaksi"/>
    <x v="1"/>
    <x v="6"/>
    <s v="Myöhemmin"/>
    <s v="Vain elinkeinotoimintaa harjoittaville"/>
    <s v="Yleinen taloudellinen tilanne"/>
    <m/>
    <x v="1"/>
    <x v="12"/>
    <s v=""/>
  </r>
  <r>
    <s v="Hae harrasterakenteisen ilma-aluksen hyväksyntää"/>
    <s v="Harrasterakenteisten ilma-alusten suunnittelulle ja suurten muutos- ja korjaustöiden suunnittelulle tarvitaan ilmailuviranomaisen hyväksyntä. Erillistä suunnittelun hyväksyntää ei tarvita, jos ilma-alus tehdään tunnettujen piirustusten mukaisesti. Jos ilma-aluksen suunnittelusta poiketaan siten, että suuren muutostyön määritelmä täyttyy, tulee suunnitelmalle hakea hyväksyntä ennen ilma-aluksen rakentamista (esim. alkuperäisestä suunnitelmasta poikkeava moottorityyppi)."/>
    <s v="Hae harrasterakenteisen ilma-aluksen hyväksyntää"/>
    <x v="1"/>
    <x v="1"/>
    <s v="Myöhemmin"/>
    <s v="Myös luonnollisille henkilöille"/>
    <s v="Yleinen taloudellinen tilanne"/>
    <m/>
    <x v="1"/>
    <x v="12"/>
    <s v=""/>
  </r>
  <r>
    <s v="Hae hyväksyntää lentoaseman muutokselle"/>
    <m/>
    <s v="Hae hyväksyntää lentoaseman muutokselle"/>
    <x v="1"/>
    <x v="1"/>
    <s v="Myöhemmin"/>
    <s v="Vain elinkeinotoimintaa harjoittaville"/>
    <s v="Yleinen taloudellinen tilanne"/>
    <m/>
    <x v="1"/>
    <x v="12"/>
    <s v=""/>
  </r>
  <r>
    <s v="Hae hyväksytyksi asiantuntijaksi"/>
    <s v="Hyväksytty asiantuntija voi antaa selvityksen ajoneuvon tai komponentin vaatimustenmukaisuudesta kansalliseen tyyppihyväksyntään, yksittäishyväksyntään tai käytettynä maahantuodun ajoneuvon rekisteröintikatsastukseen liittyen."/>
    <s v="Hae hyväksytyksi asiantuntijaksi"/>
    <x v="1"/>
    <x v="6"/>
    <s v="Q4/2022"/>
    <s v="Vain elinkeinotoimintaa harjoittaville"/>
    <s v="Taloustilanne voi mahdollisesti osoittautua esteeksi"/>
    <m/>
    <x v="1"/>
    <x v="12"/>
    <s v=""/>
  </r>
  <r>
    <s v="Hae lentopaikan pitolupaa"/>
    <s v="Haetaan lentopaikan pitolupaa jossa varmistetaan lentopaikan ilmailumääräystenmukaisuus"/>
    <s v="Hae lentopaikan pitolupaa"/>
    <x v="1"/>
    <x v="1"/>
    <s v="Q3/2022"/>
    <s v="Myös luonnollisille henkilöille"/>
    <s v="Taloustilanne voi mahdollisesti osoittautua esteeksi"/>
    <m/>
    <x v="1"/>
    <x v="12"/>
    <s v=""/>
  </r>
  <r>
    <s v="Hae lentopaikan rakentamislupaa"/>
    <s v="Haetaan lentopaikan rakentamislupaa jossa varmistetaan ilmailumääräysten edellytyksien täyttyminen rakennettavalle lentopaikalle."/>
    <s v="Hae lentopaikan rakentamislupaa"/>
    <x v="1"/>
    <x v="1"/>
    <s v="Q3/2022"/>
    <s v="Myös luonnollisille henkilöille"/>
    <s v="Taloustilanne voi mahdollisesti osoittautua esteeksi"/>
    <m/>
    <x v="1"/>
    <x v="12"/>
    <s v=""/>
  </r>
  <r>
    <s v="Hae lupaa ilmailuun kieltoalueella"/>
    <s v="Traficom voi myöntää erityisistä syistä luvan ilmailuun kieltoalueella. Luvat myönnetään aina alue- ja tapauskohtaisesti."/>
    <s v="Hae lupaa ilmailuun kieltoalueella"/>
    <x v="1"/>
    <x v="1"/>
    <s v="Myöhemmin"/>
    <s v="Myös luonnollisille henkilöille"/>
    <s v="Yleinen taloudellinen tilanne"/>
    <m/>
    <x v="1"/>
    <x v="12"/>
    <s v=""/>
  </r>
  <r>
    <s v="Hae lupaa lentonäytökselle tai -kilpailulle"/>
    <s v="Lentonäytösten ja -kilpailujen järjestämiseen vaaditaan Traficomin lupa."/>
    <s v="Hae lupaa lentonäytökselle tai -kilpailulle"/>
    <x v="1"/>
    <x v="1"/>
    <s v="Myöhemmin"/>
    <m/>
    <s v="Yleinen taloudellinen tilanne"/>
    <m/>
    <x v="1"/>
    <x v="12"/>
    <s v=""/>
  </r>
  <r>
    <s v="Hae lupaa tai tee ilmoitus korjaamotoiminnasta"/>
    <s v="Lupa luvanvaraisen korjaamon toimintaan"/>
    <s v="Hae lupaa tai tee ilmoitus korjaamotoiminnasta"/>
    <x v="1"/>
    <x v="0"/>
    <s v="Myöhemmin"/>
    <s v="Vain elinkeinotoimintaa harjoittaville"/>
    <s v="Yleinen taloudellinen tilanne"/>
    <m/>
    <x v="1"/>
    <x v="12"/>
    <s v=""/>
  </r>
  <r>
    <s v="Hae Merikartta-aineistojen käyttölupaa"/>
    <s v="Merikarttamateriaalin käyttöön liittyvä lupamenettelyy"/>
    <s v="Hae Merikartta-aineistojen käyttölupaa"/>
    <x v="1"/>
    <x v="6"/>
    <s v="Myöhemmin"/>
    <s v="Myös luonnollisille henkilöille"/>
    <s v="Yleinen taloudellinen tilanne"/>
    <m/>
    <x v="1"/>
    <x v="12"/>
    <s v=""/>
  </r>
  <r>
    <s v="Hae nimetyksi tutkimuslaitokseksi"/>
    <s v="Nimetty tutkimuslaitos voi suorittaa ajoneuvoille ja komponenteille direktiivien, asetuksien ja/tai E-sääntöjen mukaista testausta sekä valmistajien tuotannon vaatimustenmukaisuuden valvontaa."/>
    <s v="Hae nimetyksi tutkimuslaitokseksi"/>
    <x v="1"/>
    <x v="6"/>
    <s v="Q4/2022"/>
    <s v="Vain elinkeinotoimintaa harjoittaville"/>
    <s v="Taloustilanne voi mahdollisesti osoittautua esteeksi"/>
    <m/>
    <x v="1"/>
    <x v="12"/>
    <s v=""/>
  </r>
  <r>
    <s v="Hae rautatiekaluston markkinoillesaattamislupaa tai tyyppihyväksyntää"/>
    <s v="Ennen kuin uutta tai muutettua rautatieliikenteen kalustoyksikköä saa käyttää EU:n rataverkossa, sille on saatava lupa tai hyväksyntä. Lupa tai hyväksyntä voidaan myöntää kalustoyksikölle ja/tai kalustoyksikkötyypille (kalustoyksikön tyyppihyväksyntä) taikka yksittäiselle kalustoyksikölle, joka on tyyppihyväksytyn kalustoyksikkötyypin mukainen (kalustoyksikön markkinoillesaattamislupa)."/>
    <s v="Hae rautatiekaluston markkinoillesaattamislupaa tai tyyppihyväksyntää"/>
    <x v="1"/>
    <x v="0"/>
    <s v="Myöhemmin"/>
    <s v="Myös luonnollisille henkilöille"/>
    <s v="Yleinen taloudellinen tilanne"/>
    <m/>
    <x v="1"/>
    <x v="12"/>
    <s v=""/>
  </r>
  <r>
    <s v="Hae rautatieliikenteen kuljettajan lupaa"/>
    <s v="Voit hakea rautatieliikenteen kuljettajan lupakirjaa."/>
    <s v="Hae rautatieliikenteen kuljettajan lupaa"/>
    <x v="1"/>
    <x v="1"/>
    <s v="Myöhemmin"/>
    <s v="Myös luonnollisille henkilöille"/>
    <s v="Yleinen taloudellinen tilanne"/>
    <m/>
    <x v="1"/>
    <x v="12"/>
    <s v=""/>
  </r>
  <r>
    <s v="Hae rautatieliikenteen näytön vastaanottajan hyväksyntää"/>
    <m/>
    <s v="Hae rautatieliikenteen näytön vastaanottajan hyväksyntää"/>
    <x v="1"/>
    <x v="1"/>
    <s v="Myöhemmin"/>
    <s v="Myös luonnollisille henkilöille"/>
    <s v="Yleinen taloudellinen tilanne"/>
    <m/>
    <x v="1"/>
    <x v="12"/>
    <s v=""/>
  </r>
  <r>
    <s v="Hae rautatieliikenteen oppilaitoksen hyväksyntää"/>
    <s v="Voit hakea rautatieliikenteen oppilaitoshyväksyntää."/>
    <s v="Hae rautatieliikenteen oppilaitoksen hyväksyntää"/>
    <x v="1"/>
    <x v="1"/>
    <s v="Myöhemmin"/>
    <s v="Vain elinkeinotoimintaa harjoittaville"/>
    <s v="Yleinen taloudellinen tilanne"/>
    <m/>
    <x v="1"/>
    <x v="12"/>
    <s v=""/>
  </r>
  <r>
    <s v="Hae tieturvallisuusarvioijan koulutukseen"/>
    <s v="Liikenne- ja viestintävirasto vastaa tieturvallisuusarvioijien koulutuksesta."/>
    <s v="Hae tieturvallisuusarvioijan koulutukseen"/>
    <x v="1"/>
    <x v="6"/>
    <s v="Myöhemmin"/>
    <s v="Myös luonnollisille henkilöille"/>
    <s v="Koulutusten järjestymisen edellytyksenä min. osallistujamäärä"/>
    <m/>
    <x v="1"/>
    <x v="12"/>
    <s v=""/>
  </r>
  <r>
    <s v="Hae vesikulkuneuvon koetunnusta"/>
    <s v="Vesikulkuneuvon tai moottorin valmistajana, maahantuojana, myyjänä tai muuna vastaavana elinkeinonharjoittajana voit käyttää rekisteröimätöntä vesikulkuneuvoa esimerkiksi koeajossa tai markkinoinnissa, jos Traficom on myöntänyt yritykselle koetunnuksen."/>
    <s v="Hae vesikulkuneuvon koetunnusta"/>
    <x v="1"/>
    <x v="1"/>
    <s v="Myöhemmin"/>
    <s v="Vain elinkeinotoimintaa harjoittaville"/>
    <s v="Yleinen taloudellinen tilanne"/>
    <m/>
    <x v="1"/>
    <x v="12"/>
    <s v=""/>
  </r>
  <r>
    <s v="Hae vesiliikenteen kieltoja ja rajoituksia"/>
    <m/>
    <s v="Hae vesiliikenteen kieltoja ja rajoituksia"/>
    <x v="1"/>
    <x v="1"/>
    <s v="Myöhemmin"/>
    <m/>
    <s v="Yleinen taloudellinen tilanne"/>
    <m/>
    <x v="1"/>
    <x v="12"/>
    <s v=""/>
  </r>
  <r>
    <s v="Hae väyläpäätöstä ja lupaa turvalaitteen asettamiseen"/>
    <m/>
    <s v="Hae väyläpäätöstä ja lupaa turvalaitteen asettamiseen"/>
    <x v="1"/>
    <x v="1"/>
    <s v="Myöhemmin"/>
    <m/>
    <s v="Yleinen taloudellinen tilanne"/>
    <m/>
    <x v="1"/>
    <x v="12"/>
    <s v=""/>
  </r>
  <r>
    <s v="Hakemus hyväksynnästä toimia lentoliikenteen päästökaupan ja CORSIAn todentajana Suomessa"/>
    <s v="Traficom hyväksyy lentoliikenteen päästökaupan ja CORSIAn todentajat Suomessa."/>
    <s v="Hakemus hyväksynnästä toimia lentoliikenteen päästökaupan ja CORSIAn todentajana Suomessa"/>
    <x v="1"/>
    <x v="1"/>
    <s v="Myöhemmin"/>
    <s v="Vain elinkeinotoimintaa harjoittaville"/>
    <s v="Hyväksynnän hakijat ovat pääosin Suomen ulkopuolelta. Volyymit pieniä (tällä hetkellä Suomessa 1 hyväksytty todentaja)."/>
    <m/>
    <x v="1"/>
    <x v="12"/>
    <s v=""/>
  </r>
  <r>
    <s v="Hakemus ilma-aluksen muutostyösuunnitelman hyväksymiseksi"/>
    <s v="Tällä hakemuksella voit hakea muutostyö- tai korjaussuunnitelman hyväksyntää kansallisen sääntelyn alaiselle (Liite I) muulle kuin harrasterakenteiselle ilma-alukselle, mukaanlukien muutokset ilma-aluksen ohjekirjoihin, kuten lentokäsikirjaan tai huolto-ohjeisiin."/>
    <s v="Hakemus ilma-aluksen muutostyösuunnitelman hyväksymiseksi"/>
    <x v="1"/>
    <x v="0"/>
    <s v="Myöhemmin"/>
    <s v="Myös luonnollisille henkilöille"/>
    <s v="Yleinen taloudellinen tilanne"/>
    <m/>
    <x v="1"/>
    <x v="12"/>
    <s v=""/>
  </r>
  <r>
    <s v="Hakemus ilma-aluksen poistamiseksi ilma-alusrekisteristä"/>
    <s v="Ilma-aluksen omistaja voi hakea ilma-aluksen poistamista liikenneasioiden rekisteristä. Kiinnitettyä ilma-alusta ei voi poistaa rekisteristä ennen ilma-aluskiinnityksen kuolettamista. Rekisteristä poistettua ilma-alusta ei voi käyttää ilmailuun ennen uudelleen rekisteröintiä."/>
    <s v="Hakemus ilma-aluksen poistamiseksi ilma-alusrekisteristä"/>
    <x v="2"/>
    <x v="4"/>
    <s v="Myöhemmin"/>
    <s v="Myös luonnollisille henkilöille"/>
    <s v="Yleinen taloudellinen tilanne"/>
    <m/>
    <x v="1"/>
    <x v="12"/>
    <s v=""/>
  </r>
  <r>
    <s v="Hakemus lentokelpoisuuden valvontamaksusta vapauttamiseksi"/>
    <s v="Ilma-aluksen vuotuisesta lentokelpoisuuden valvontamaksusta voi hakemuksesta saada vapautuksen, jos ilma-alusta ei käytetä lentotoimintaan koko maksuvuonna."/>
    <s v="Hakemus lentokelpoisuuden valvontamaksusta vapauttamiseksi"/>
    <x v="2"/>
    <x v="4"/>
    <s v="Myöhemmin"/>
    <s v="Myös luonnollisille henkilöille"/>
    <s v="Yleinen taloudellinen tilanne"/>
    <m/>
    <x v="1"/>
    <x v="12"/>
    <s v=""/>
  </r>
  <r>
    <s v="Hakemus lentokelpoisuustodistusta varten"/>
    <s v="Tyyppihyväksytylle ilma-alukselle voidaan myöntää lentokelpoisuustodistus. Lentokelpoisuustodistuksen tulee olla rekisteröintivaltion viranomaisen myöntämä."/>
    <s v="Hakemus lentokelpoisuustodistusta varten"/>
    <x v="2"/>
    <x v="0"/>
    <s v="Myöhemmin"/>
    <s v="Myös luonnollisille henkilöille"/>
    <s v="Yleinen taloudellinen tilanne"/>
    <m/>
    <x v="1"/>
    <x v="12"/>
    <s v=""/>
  </r>
  <r>
    <s v="Hakemus lentää Suomen ilmatilassa ulkomaille rekisteröidyllä ilma-aluksella"/>
    <s v="Hakemus lentää Suomen ilmatilassa ulkomaille rekisteröidyllä ilma-aluksella, jolla ei ole ICAO:n mukaista lentokelpoisuustodistusta"/>
    <s v="Hakemus lentää Suomen ilmatilassa ulkomaille rekisteröidyllä ilma-aluksella"/>
    <x v="1"/>
    <x v="1"/>
    <s v="Myöhemmin"/>
    <s v="Myös luonnollisille henkilöille"/>
    <s v="Yleinen taloudellinen tilanne"/>
    <m/>
    <x v="1"/>
    <x v="12"/>
    <s v=""/>
  </r>
  <r>
    <s v="Hakemus luvasta ilmailuun ja lentoehtojen hyväksymiseksi"/>
    <s v="Lupa ilmailuun tarvitaan silloin, kun lentokelpoisuustodistus ei jostain syystä ole voimassa tai sitä ei voida myöntää, mutta tästä huolimatta ilma-aluksella on tarve lentää ja voidaan lentää turvallisesti annettujen lentoehtojen puitteissa, kuten esimerkiksi tarvittaessa siirtolentolupa lentokelpoisuustarkastukseen edellisen lentokelpoisuuden tarkastustodistuksen päästyä jo vanhenemaan."/>
    <s v="Hakemus luvasta ilmailuun ja lentoehtojen hyväksymiseksi"/>
    <x v="1"/>
    <x v="0"/>
    <s v="Myöhemmin"/>
    <s v="Myös luonnollisille henkilöille"/>
    <s v="Yleinen taloudellinen tilanne"/>
    <m/>
    <x v="1"/>
    <x v="12"/>
    <s v=""/>
  </r>
  <r>
    <s v="Hakemus melutodistusta varten"/>
    <s v="Ilma-alukselle voidaan myöntää melutodistus sen melutason osoittamiseksi, kun edellytykset melutodistuksen myöntämiselle täyttyvät. Melutodistuksen tulee olla ilma-aluksen rekisteröintivaltion viranomaisen myöntämä."/>
    <s v="Hakemus melutodistusta varten"/>
    <x v="2"/>
    <x v="0"/>
    <s v="Myöhemmin"/>
    <s v="Myös luonnollisille henkilöille"/>
    <s v="Yleinen taloudellinen tilanne"/>
    <m/>
    <x v="1"/>
    <x v="12"/>
    <s v=""/>
  </r>
  <r>
    <s v="Hakemus miehityksen vahvistamiseksi"/>
    <s v="Aluksen miehityksen vahvistamisesta säädetään laivaväestä ja aluksen turvallisuusjohtamisesta annetussa laissa sekä aluksen miehityksestä ja laivaväen pätevyydestä annetussa asetuksessa. Asetuksessa annetaan tarkemmat säännökset hakemukseen liitettävistä selvityksistä"/>
    <s v="Hakemus miehityksen vahvistamiseksi"/>
    <x v="1"/>
    <x v="6"/>
    <s v="Myöhemmin"/>
    <s v="Myös luonnollisille henkilöille"/>
    <s v="Käyttöaste luultavasti vähäinen."/>
    <m/>
    <x v="1"/>
    <x v="12"/>
    <s v=""/>
  </r>
  <r>
    <s v="Haltijan hallinnasta luopumisilmoitus"/>
    <s v="Jos omistaja ei pyynnöistä huolimatta poista ajoneuvon haltijaa, voi haltija tehdä ilmoituksen, jolla luopuu hallinnasta."/>
    <s v="Haltijan hallinnasta luopumisilmoitus"/>
    <x v="0"/>
    <x v="1"/>
    <s v="Myöhemmin"/>
    <s v="Myös luonnollisille henkilöille"/>
    <s v="Yleinen taloudellinen tilanne"/>
    <m/>
    <x v="1"/>
    <x v="12"/>
    <s v=""/>
  </r>
  <r>
    <s v="Havaro"/>
    <s v="Vakavien tietoturvaloukkauksien havainnointipalvelu"/>
    <s v="Havaro"/>
    <x v="2"/>
    <x v="5"/>
    <m/>
    <s v="Vain elinkeinotoimintaa harjoittaville"/>
    <m/>
    <m/>
    <x v="1"/>
    <x v="12"/>
    <s v=""/>
  </r>
  <r>
    <s v="Henkilöliikenneluvan hakeminen sekä lupaan liittyvistä muutoksista ilmoittaminen"/>
    <s v="Palvelussa haetaan henkilöliikennelupaa, joka oikeuttaa ammattimaiseen henkilöiden kuljettamiseen linja-autolla. Lisäksi luvanhaltijat voivat palvelussa ilmoittaa lupaan liittyvistä muutoksista."/>
    <s v="Henkilöliikenneluvan hakeminen sekä lupaan liittyvistä muutoksista ilmoittaminen"/>
    <x v="1"/>
    <x v="0"/>
    <s v="Myöhemmin"/>
    <s v="Myös luonnollisille henkilöille"/>
    <s v="Yleinen taloudellinen tilanne"/>
    <m/>
    <x v="1"/>
    <x v="12"/>
    <s v=""/>
  </r>
  <r>
    <s v="Häiriönhallintajärjestelmä"/>
    <s v="Ilmoitus viestintäverkkoihin liittyvästä häiriöstä"/>
    <s v="Häiriönhallintajärjestelmä"/>
    <x v="2"/>
    <x v="5"/>
    <m/>
    <s v="Vain elinkeinotoimintaa harjoittaville"/>
    <m/>
    <m/>
    <x v="1"/>
    <x v="12"/>
    <s v=""/>
  </r>
  <r>
    <s v="Ilma-aluksen kiinnityksen kuolettaminen / Dödande av inteckningen av luftfartyg"/>
    <s v="Ilma-aluskiinnityksen uudistamista tai kuolettamista voi hakea se, jolla on alkuperäinen velkakirja tai velkakirjat hallussaan."/>
    <s v="Ilma-aluksen kiinnityksen kuolettaminen / Dödande av inteckningen av luftfartyg"/>
    <x v="2"/>
    <x v="1"/>
    <s v="Myöhemmin"/>
    <s v="Myös luonnollisille henkilöille"/>
    <s v="Yleinen taloudellinen tilanne"/>
    <m/>
    <x v="1"/>
    <x v="12"/>
    <s v=""/>
  </r>
  <r>
    <s v="Ilma-aluksen kiinnityksen uudistaminen / Förnyelse av inteckningen av luftfartyg"/>
    <s v="Ilma-aluskiinnityksen uudistamista tai kuolettamista voi hakea se, jolla on alkuperäinen velkakirja tai velkakirjat hallussaan."/>
    <s v="Ilma-aluksen kiinnityksen uudistaminen / Förnyelse av inteckningen av luftfartyg"/>
    <x v="2"/>
    <x v="1"/>
    <s v="Myöhemmin"/>
    <s v="Myös luonnollisille henkilöille"/>
    <s v="Yleinen taloudellinen tilanne"/>
    <m/>
    <x v="1"/>
    <x v="12"/>
    <s v=""/>
  </r>
  <r>
    <s v="Ilma-aluksen rekisteritiedot"/>
    <s v="Voit tarkastaa omat tai julkiset ilma-alustiedot. Voit tehdä asiakirjatilauksen ilma-aluksen tiedoista."/>
    <s v="Ilma-aluksen rekisteritiedot"/>
    <x v="4"/>
    <x v="5"/>
    <m/>
    <s v="Myös luonnollisille henkilöille"/>
    <m/>
    <m/>
    <x v="1"/>
    <x v="12"/>
    <s v=""/>
  </r>
  <r>
    <s v="Ilma-aluksen rekisteröinti tai omistajan vaihdos"/>
    <s v="Ilma-aluksen omistaja voi hakea rekisteröintiä ilma-alukselle, joka täyttää ilmailulain asettamat rekisteröintiedellytykset. Ilma-aluksen tulee olla rekisteröity, jotta sitä voidaan käyttää ilmailuun. Rekisteröidyn ilma-aluksen omistajan vaihdoksesta on ilmoitettava 14 vuorokauden kuluessa Liikenne- ja viestintävirastoon."/>
    <s v="Ilma-aluksen rekisteröinti tai omistajan vaihdos"/>
    <x v="0"/>
    <x v="4"/>
    <s v="Myöhemmin"/>
    <s v="Myös luonnollisille henkilöille"/>
    <s v="Yleinen taloudellinen tilanne"/>
    <m/>
    <x v="1"/>
    <x v="12"/>
    <s v=""/>
  </r>
  <r>
    <s v="Ilma-aluskiinnityshakemus"/>
    <s v="Kiinnitettyä ilma-alusta voidaan käyttää velan vakuutena. Kiinnitystä voi hakea ilma-aluksen omistaja tai velkoja. Jos hakijana on velkoja, vaaditaan omistajan kirjallinen suostumus kiinnitykseen."/>
    <s v="Ilma-aluskiinnityshakemus"/>
    <x v="2"/>
    <x v="1"/>
    <s v="Myöhemmin"/>
    <s v="Myös luonnollisille henkilöille"/>
    <s v="Palvelussa tarvitaan dokumentit alkuperäisinä."/>
    <m/>
    <x v="1"/>
    <x v="12"/>
    <s v=""/>
  </r>
  <r>
    <s v="Ilmailulääkäriksi hakeminen ja hyväksyminen sekä hyväksynnän uusiminen"/>
    <s v="Henkilöluvan myöntäminen"/>
    <s v="Ilmailulääkäriksi hakeminen ja hyväksyminen sekä hyväksynnän uusiminen"/>
    <x v="1"/>
    <x v="5"/>
    <m/>
    <s v="Myös luonnollisille henkilöille"/>
    <m/>
    <m/>
    <x v="1"/>
    <x v="12"/>
    <s v=""/>
  </r>
  <r>
    <s v="Ilmailun liikenneluvan hakeminen"/>
    <s v="Tarvitset Traficomin myöntämän liikenneluvan, jos Suomeen sijoittunut yrityksesi haluaa harjoittaa kaupallista ilmakuljetusta"/>
    <s v="Ilmailun liikenneluvan hakeminen"/>
    <x v="1"/>
    <x v="1"/>
    <s v="Myöhemmin"/>
    <s v="Vain elinkeinotoimintaa harjoittaville"/>
    <s v="Yleinen taloudellinen tilanne"/>
    <m/>
    <x v="1"/>
    <x v="12"/>
    <s v=""/>
  </r>
  <r>
    <s v="Ilmailun tarkastuslentäjät ja kielitaitotarkastajat"/>
    <s v="Tarkastuslentäjän valtuutusta ja kielitaitotarkastajan valtuutusta ensimmäistä kertaa hakeville sekä kertauskoulutuksia valtuutusten ylläpitoon"/>
    <s v="Ilmailun tarkastuslentäjät ja kielitaitotarkastajat"/>
    <x v="1"/>
    <x v="1"/>
    <s v="Myöhemmin"/>
    <s v="Myös luonnollisille henkilöille"/>
    <s v="Yleinen taloudellinen tilanne"/>
    <m/>
    <x v="1"/>
    <x v="12"/>
    <s v=""/>
  </r>
  <r>
    <s v="Ilmaliikennepalvelukoulutusorganisaation toimiluvan hyväksyntä sisältäen koulutusohjelmien ja/tai suunnitelmien hyväksynnän"/>
    <s v="Toimijan tulee hakea lupa ryhtyäkseen toimimaan luvanvaraisena toimijana"/>
    <s v="Ilmaliikennepalvelukoulutusorganisaation toimiluvan hyväksyntä sisältäen koulutusohjelmien ja/tai suunnitelmien hyväksynnän"/>
    <x v="1"/>
    <x v="1"/>
    <s v="Myöhemmin"/>
    <s v="Vain elinkeinotoimintaa harjoittaville"/>
    <s v="Yleinen taloudellinen tilanne"/>
    <m/>
    <x v="1"/>
    <x v="12"/>
    <s v=""/>
  </r>
  <r>
    <s v="Ilmaliikennepalvelukoulutusorganisaation toimiluvan, käsikirjan, suunnitelman tai koulutusohjelman muutos"/>
    <s v="Toimijan tulee hakea lupa muuttaa toimintaansa luvanvaraisena toimijana"/>
    <s v="Ilmaliikennepalvelukoulutusorganisaation toimiluvan, käsikirjan, suunnitelman tai koulutusohjelman muutos"/>
    <x v="1"/>
    <x v="1"/>
    <s v="Myöhemmin"/>
    <s v="Vain elinkeinotoimintaa harjoittaville"/>
    <s v="Yleinen taloudellinen tilanne"/>
    <m/>
    <x v="1"/>
    <x v="12"/>
    <s v=""/>
  </r>
  <r>
    <s v="Ilmoita haavoittuvuudesta"/>
    <s v="Ilmoitus tietoturvaan liittyvästä haavoittuvuudesta tai uhasta. Tavoitetaso saavutetaan vuonna 2022. Myös luonnollisille henkilöille."/>
    <s v="Ilmoita haavoittuvuudesta"/>
    <x v="0"/>
    <x v="0"/>
    <m/>
    <m/>
    <s v="Digitalisointi 2022"/>
    <m/>
    <x v="1"/>
    <x v="12"/>
    <s v=""/>
  </r>
  <r>
    <s v="Ilmoita luottamuspalvelun häiriö"/>
    <s v="Ilmoitus luottamuspalvelun tietoturvaloukkauksista tai eheyden menetyksistä Liikenne- ja viestintävirasto Traficomin Kyberturvallisuuskeskukselle. Asiointipalvelun osalta ei ole kehittämistarvetta."/>
    <s v="Ilmoita luottamuspalvelun häiriö"/>
    <x v="0"/>
    <x v="0"/>
    <m/>
    <s v="Vain elinkeinotoimintaa harjoittaville"/>
    <m/>
    <m/>
    <x v="1"/>
    <x v="12"/>
    <s v=""/>
  </r>
  <r>
    <s v="Ilmoita luottamuspalvelun muutos"/>
    <s v="Luottamuspalvelun tarjoajan ilmoitus muutoksista luottamuspalvelun tarjoamisessa.Asiointipalvelun osalta ei ole kehittämistarvetta."/>
    <s v="Ilmoita luottamuspalvelun muutos"/>
    <x v="0"/>
    <x v="0"/>
    <m/>
    <s v="Vain elinkeinotoimintaa harjoittaville"/>
    <m/>
    <m/>
    <x v="1"/>
    <x v="12"/>
    <s v=""/>
  </r>
  <r>
    <s v="Ilmoita TM- tiedotustarpeesta"/>
    <s v="Sidosryhmien toimittama tiedotettava tieto"/>
    <s v="Ilmoita TM- tiedotustarpeesta"/>
    <x v="0"/>
    <x v="6"/>
    <s v="Myöhemmin"/>
    <m/>
    <s v="Yleinen taloudellinen tilanne"/>
    <m/>
    <x v="1"/>
    <x v="12"/>
    <s v=""/>
  </r>
  <r>
    <s v="Ilmoita tunnistusvälineen muutos"/>
    <s v="Sähköisen tunnistuspalvelun tarjoajan ilmoitus tunnistusvälinepalvelussa tapahtuneista muutoksista. Asiointipalvelun osalta ei ole kehittämistarvetta."/>
    <s v="Ilmoita tunnistusvälineen muutos"/>
    <x v="0"/>
    <x v="0"/>
    <m/>
    <s v="Vain elinkeinotoimintaa harjoittaville"/>
    <m/>
    <m/>
    <x v="1"/>
    <x v="12"/>
    <s v=""/>
  </r>
  <r>
    <s v="Ilmoita tunnistusvälineen tai -palvelun häiriöstä"/>
    <s v="Palvelussa voit ilmoittaa tunnistusvälityspalvelun tai tunnistusvälineen häiriöstä. Asiointipalvelun osalta ei ole kehittämistarvetta."/>
    <s v="Ilmoita tunnistusvälineen tai -palvelun häiriöstä"/>
    <x v="0"/>
    <x v="0"/>
    <m/>
    <s v="Vain elinkeinotoimintaa harjoittaville"/>
    <m/>
    <m/>
    <x v="1"/>
    <x v="12"/>
    <s v=""/>
  </r>
  <r>
    <s v="Ilmoita tunnistusvälityspalvelu/-välistyspalvelun muutos"/>
    <s v="Ilmoitus tunnistusvälityspalvelussa tapahtuneista muutoksista. Asiointipalvelun osalta ei ole kehittämistarvetta."/>
    <s v="Ilmoita tunnistusvälityspalvelu/-välistyspalvelun muutos"/>
    <x v="0"/>
    <x v="0"/>
    <m/>
    <s v="Vain elinkeinotoimintaa harjoittaville"/>
    <m/>
    <m/>
    <x v="1"/>
    <x v="12"/>
    <s v=""/>
  </r>
  <r>
    <s v="Ilmoita uusi luottamuspalvelu"/>
    <s v="Luottamuspalvelun tarjoajan ilmoitus palvelun tarjoamisen aloittamisesta Liikenne- ja viestintävirasto Traficomin Kyberturvallisuuskeskukselle. Asiointipalvelun osalta ei ole kehittämistarvetta."/>
    <s v="Ilmoita uusi luottamuspalvelu"/>
    <x v="0"/>
    <x v="0"/>
    <m/>
    <s v="Vain elinkeinotoimintaa harjoittaville"/>
    <m/>
    <m/>
    <x v="1"/>
    <x v="12"/>
    <s v=""/>
  </r>
  <r>
    <s v="Ilmoita uusi tunnistusväline"/>
    <s v="Sähköisen tunnistamisen välineen tarjoajan ilmoitus uudesta tunnistusvälineestä Liikenne- ja viestintävirasto Traficomin Kyberturvallisuuskeskukselle. Asiointipalvelun osalta ei ole kehittämistarvetta."/>
    <s v="Ilmoita uusi tunnistusväline"/>
    <x v="0"/>
    <x v="0"/>
    <m/>
    <s v="Vain elinkeinotoimintaa harjoittaville"/>
    <m/>
    <m/>
    <x v="1"/>
    <x v="12"/>
    <s v=""/>
  </r>
  <r>
    <s v="Ilmoita uusi tunnistusvälityspalvelu"/>
    <s v="Tällä lomakkeella tunnistusvälityksen tarjoaja ilmoittaa uudesta tunnistusvälityspalvelusta ennen toiminnan aloittamista. Asiointipalvelun osalta ei ole kehittämistarvetta."/>
    <s v="Ilmoita uusi tunnistusvälityspalvelu"/>
    <x v="0"/>
    <x v="0"/>
    <m/>
    <s v="Vain elinkeinotoimintaa harjoittaville"/>
    <m/>
    <m/>
    <x v="1"/>
    <x v="12"/>
    <s v=""/>
  </r>
  <r>
    <s v="Ilmoita vesiliikennemerkin ja valo-opasteen asettamisesta"/>
    <s v="Väyläpäätösmenettelyyn liittyvä ilmoitus"/>
    <s v="Ilmoita vesiliikennemerkin ja valo-opasteen asettamisesta"/>
    <x v="0"/>
    <x v="6"/>
    <s v="Myöhemmin"/>
    <m/>
    <s v="Yleinen taloudellinen tilanne"/>
    <m/>
    <x v="1"/>
    <x v="12"/>
    <s v=""/>
  </r>
  <r>
    <s v="Ilmoita vikaantuneesta turvalaitteesta"/>
    <s v="Ilmoitus vikaantuneesta turvalaitteesta merellä / sisävesillä"/>
    <s v="Ilmoita vikaantuneesta turvalaitteesta"/>
    <x v="0"/>
    <x v="6"/>
    <s v="Myöhemmin"/>
    <s v="Myös luonnollisille henkilöille"/>
    <s v="Yleinen taloudellinen tilanne"/>
    <m/>
    <x v="1"/>
    <x v="12"/>
    <s v=""/>
  </r>
  <r>
    <s v="Ilmoittautuminen ilmailun ilmoituksenvaraiseksi koulutusorganisaatioksi (DTO)"/>
    <s v="Ilmoituksenvarainen koulutusorganisaatio (DTO) voi antaa koulutusta yksimoottorisilla lentokoneilla ja helikoptereilla"/>
    <s v="Ilmoittautuminen ilmailun ilmoituksenvaraiseksi koulutusorganisaatioksi (DTO)"/>
    <x v="0"/>
    <x v="1"/>
    <s v="Myöhemmin"/>
    <s v="Vain elinkeinotoimintaa harjoittaville"/>
    <s v="Yleinen taloudellinen tilanne"/>
    <m/>
    <x v="1"/>
    <x v="12"/>
    <s v=""/>
  </r>
  <r>
    <s v="Ilmoittautuminen taksi- ja/tai tavaraliikenteen harjoittajaksi. Ilmoitukseen liittyvistä muutoksista ilmoittaminen."/>
    <s v="Palvelussa tehdään ilmoitus, jonka nojalla ilmoittajalla on oikeus harjoittaa taksiliikennettä voimassaolevan tavara- tai henkilöliikenneluvan nojalla taikka tavaraliikennettä kokonaismassaltaan yli 2 000 mutta enintään 3 500 kiloisella ajoneuvolla tai ajoneuvoyhdistelmällä. Lisäksi palveluntarjoajat voivat palvelussa ilmoittaa ilmoitukseen liittyvistä muutoksista."/>
    <s v="Ilmoittautuminen taksi- ja/tai tavaraliikenteen harjoittajaksi. Ilmoitukseen liittyvistä muutoksista ilmoittaminen."/>
    <x v="0"/>
    <x v="0"/>
    <s v="Myöhemmin"/>
    <s v="Myös luonnollisille henkilöille"/>
    <s v="Yleinen taloudellinen tilanne"/>
    <m/>
    <x v="1"/>
    <x v="12"/>
    <s v=""/>
  </r>
  <r>
    <s v="Kaupunkiraideliikenteen ilmoitusmenettely"/>
    <s v="Metro- ja raitioliikenteen harjoittamisesta ja liikenteen harjoittamiseen käytettävän rataverkon hallinnasta on tehtävä kirjallinen ilmoitus Traficomille viimeistään 3 kk ennen toiminnan aloittamista. Vapaamuotoisen ilmoituksen lisäksi toimijan tulee toimittaa Traficomiin turvallisuusjohtamisjärjestelmä."/>
    <s v="Ilmoitukset"/>
    <x v="0"/>
    <x v="6"/>
    <s v="Myöhemmin"/>
    <s v="Vain elinkeinotoimintaa harjoittaville"/>
    <s v="Yleinen taloudellinen tilanne"/>
    <m/>
    <x v="1"/>
    <x v="12"/>
    <s v=""/>
  </r>
  <r>
    <s v="Ilmoitus aluksen käytön yhteydessä tapahtuneesta onnettomuudesta ja vaaratilanteesta"/>
    <s v="Tietoa onnettomuuksista ja vaaratilanteista Traficomille turvallisuusvirastossa käytetään turvallisuustyön kehittämiseksi ja sen edistämiseksi."/>
    <s v="Ilmoitus aluksen käytön yhteydessä tapahtuneesta onnettomuudesta ja vaaratilanteesta"/>
    <x v="0"/>
    <x v="0"/>
    <s v="Myöhemmin"/>
    <s v="Myös luonnollisille henkilöille"/>
    <s v="Yleinen taloudellinen tilanne"/>
    <m/>
    <x v="1"/>
    <x v="12"/>
    <s v=""/>
  </r>
  <r>
    <s v="Ilmoitus ilma-aluksen käyttäjästä/edustajasta/haltijasta (Ilma-alusrekisteriä varten)"/>
    <s v="Ilma-aluksen käyttäjää, haltijaa tai edustajaa koskevien tietojen muutoksista on ilmoitettava 14 päivän kuluessa Liikenne- ja viestintävirastoon."/>
    <s v="Ilmoitus ilma-aluksen käyttäjästä/edustajasta/haltijasta (Ilma-alusrekisteriä varten)"/>
    <x v="0"/>
    <x v="1"/>
    <s v="Myöhemmin"/>
    <s v="Myös luonnollisille henkilöille"/>
    <s v="Yleinen taloudellinen tilanne"/>
    <m/>
    <x v="1"/>
    <x v="12"/>
    <s v=""/>
  </r>
  <r>
    <s v="Ilmoitus ilma-aluksen myynnistä (ilma-alusrekisteriä varten)"/>
    <s v="Ilma-aluksen myyjä voi ilmoittaa viranomaiselle omistusoikeutensa päättymisestä sen varmistamiseksi, että hän vapautuu omistajan velvoitteista ilma-aluksen osalta."/>
    <s v="Ilmoitus ilma-aluksen myynnistä (ilma-alusrekisteriä varten)"/>
    <x v="0"/>
    <x v="1"/>
    <s v="Myöhemmin"/>
    <s v="Myös luonnollisille henkilöille"/>
    <s v="Yleinen taloudellinen tilanne"/>
    <m/>
    <x v="1"/>
    <x v="12"/>
    <s v=""/>
  </r>
  <r>
    <s v="Ilmoitus kuorma-auton perävaunun vetolaitteen käyttöönotosta tai käyttämättömyydestä"/>
    <s v="Mikäli kuorma-autoa ei käytetä perävaunun vetämiseen, voi auton omistaja tai haltija ilmoittaa vetolaitteen käyttämättömyydestä."/>
    <s v="Ilmoitus kuorma-auton perävaunun vetolaitteen käyttöönotosta tai käyttämättömyydestä"/>
    <x v="0"/>
    <x v="5"/>
    <m/>
    <s v="Myös luonnollisille henkilöille"/>
    <m/>
    <m/>
    <x v="1"/>
    <x v="12"/>
    <s v=""/>
  </r>
  <r>
    <s v="Ilmoitus lentokelpoisuuden tarkastuksesta / jatkosta"/>
    <s v="Tällä lomakkeella lentokelpoisuuden tarkastaja voi ilmoittaa sähköisesti tarkastuksesta ja lentokelpoisuuden jatkosta. Ilmoitus tulee tehdä 10 vuorokauden kuluessa  tarkastuksesta/jatkosta."/>
    <s v="Ilmoitus lentokelpoisuuden tarkastuksesta / jatkosta"/>
    <x v="0"/>
    <x v="0"/>
    <s v="Myöhemmin"/>
    <s v="Myös luonnollisille henkilöille"/>
    <s v="Yleinen taloudellinen tilanne"/>
    <m/>
    <x v="1"/>
    <x v="12"/>
    <s v=""/>
  </r>
  <r>
    <s v="Ilmoitus radiohäiriöstä"/>
    <s v="Palvelussa voi ilmoittaa havaitsemastaan radiohäiriöstä. Asiointipalvelun osalta ei ole kehittämistarvetta."/>
    <s v="Ilmoitus radiohäiriöstä"/>
    <x v="0"/>
    <x v="0"/>
    <m/>
    <s v="Myös luonnollisille henkilöille"/>
    <m/>
    <m/>
    <x v="1"/>
    <x v="12"/>
    <s v=""/>
  </r>
  <r>
    <s v="Ilmoitus tietoturvaloukkauksesta"/>
    <s v="Yksityishenkilön, yrityksen tai organisaation ilmoitus tietoturvaloukkauksesta. Tavoitetaso saavutetaan vuonna 2022. Myös luonnollisille henkilöille."/>
    <s v="Ilmoitus tietoturvaloukkauksesta"/>
    <x v="0"/>
    <x v="0"/>
    <m/>
    <m/>
    <s v="Digitalisointi 2022"/>
    <m/>
    <x v="1"/>
    <x v="12"/>
    <s v=""/>
  </r>
  <r>
    <s v="Jatko-osa, hakemus ilma-aluksen rekisteröimiseksi"/>
    <m/>
    <s v="Jatko-osa, hakemus ilma-aluksen rekisteröimiseksi"/>
    <x v="0"/>
    <x v="1"/>
    <s v="Myöhemmin"/>
    <s v="Myös luonnollisille henkilöille"/>
    <s v="Yleinen taloudellinen tilanne"/>
    <m/>
    <x v="1"/>
    <x v="12"/>
    <s v=""/>
  </r>
  <r>
    <s v="Kadonneet kirjelähetykset"/>
    <s v="Traficom käsittelee sellaiset kirjelähetykset, joita postiyritys ei pysty jakamaan vastaanottajalle tai palauttamaan lähettäjälle. Useimmiten syynä ovat lähetyksen puutteelliset tai virheelliset osoitetiedot. Asiointipalvelun osalta ei ole kehittämistarvetta."/>
    <s v="Kadonneet kirjelähetykset"/>
    <x v="0"/>
    <x v="0"/>
    <m/>
    <s v="Myös luonnollisille henkilöille"/>
    <m/>
    <m/>
    <x v="1"/>
    <x v="12"/>
    <s v=""/>
  </r>
  <r>
    <s v="Kansainväliset kuljetusluvat"/>
    <s v="Traficom myöntää yrityksille kansainväliset tavara- ja henkilöliikenteen kuljetusluvat sekä kuljetuskirjavihkot."/>
    <s v="Kansainväliset kuljetusluvat"/>
    <x v="1"/>
    <x v="1"/>
    <s v="Q4/2022"/>
    <s v="Vain elinkeinotoimintaa harjoittaville"/>
    <s v="Yleinen taloudellinen tilanne"/>
    <m/>
    <x v="1"/>
    <x v="12"/>
    <s v=""/>
  </r>
  <r>
    <s v="Kansallisen harrasteilmailun lentokoulutusluvan hakeminen"/>
    <s v="Lupa on tarkoitettu koulutusorganisaatioille, jotka haluavat antaa teoria- ja lentokoulutusta kansallista harrastelentäjän lupakirjaa varten."/>
    <s v="Kansallisen harrasteilmailun lentokoulutusluvan hakeminen"/>
    <x v="1"/>
    <x v="1"/>
    <s v="Myöhemmin"/>
    <s v="Vain elinkeinotoimintaa harjoittaville"/>
    <s v="Yleinen taloudellinen tilanne"/>
    <m/>
    <x v="1"/>
    <x v="12"/>
    <s v=""/>
  </r>
  <r>
    <s v="Kauko-ohjaajien tutkinnot - Valvottu lisäteoriakoe"/>
    <s v="Miehittämättömän ilma-alusjärjestelmän kauko-ohjaaja voi rekisteröityä valvottuun lisäteoriakokeeseen (vaatimus ei vielä sovellettava)"/>
    <s v="Kauko-ohjaajien tutkinnot - Valvottu lisäteoriakoe"/>
    <x v="1"/>
    <x v="3"/>
    <m/>
    <s v="Myös luonnollisille henkilöille"/>
    <m/>
    <m/>
    <x v="1"/>
    <x v="12"/>
    <s v=""/>
  </r>
  <r>
    <s v="Kauko-ohjaajien tutkinnot - Verkkoteoriakoe"/>
    <s v="Miehittämättömän ilma-alusjärjestelmän kauko-ohjaaja voi rekisteröityä verkkoteoriakokeeseen (vaatimus ei vielä sovellettava)"/>
    <s v="Kauko-ohjaajien tutkinnot - Verkkoteoriakoe"/>
    <x v="1"/>
    <x v="3"/>
    <m/>
    <s v="Myös luonnollisille henkilöille"/>
    <m/>
    <m/>
    <x v="1"/>
    <x v="12"/>
    <s v=""/>
  </r>
  <r>
    <s v="Kaupallinen erityislentotoiminta (SPO)"/>
    <s v="Hae lupaa kaupalliseen erityislentotoimintaan (SPO)"/>
    <s v="Kaupallinen erityislentotoiminta (SPO)"/>
    <x v="1"/>
    <x v="1"/>
    <s v="Myöhemmin"/>
    <s v="Vain elinkeinotoimintaa harjoittaville"/>
    <s v="Yleinen taloudellinen tilanne"/>
    <m/>
    <x v="1"/>
    <x v="12"/>
    <s v=""/>
  </r>
  <r>
    <s v="Kirjallinen ilmoitus meriselitystä varten"/>
    <s v="Merioikeuksissa otetaan vastaan meriselityksiä, joiden antamisvelvollisuudesta säädetään merilaissa. "/>
    <s v="Kirjallinen ilmoitus meriselitystä varten"/>
    <x v="0"/>
    <x v="1"/>
    <s v="Myöhemmin"/>
    <m/>
    <s v="Yleinen taloudellinen tilanne"/>
    <m/>
    <x v="1"/>
    <x v="12"/>
    <s v=""/>
  </r>
  <r>
    <s v="Koenumerotodistushakemus"/>
    <s v="Koenumerotodistus on yritykselle myönnetty todistus ajoneuvon väliaikaista siirtoa ja käyttöä varten, johon kuuluu koenumerokilvet."/>
    <s v="Koenumerotodistushakemus"/>
    <x v="1"/>
    <x v="1"/>
    <s v="Q4/2021"/>
    <s v="Vain elinkeinotoimintaa harjoittaville"/>
    <s v="Taloustilanne voi mahdollisesti osoittautua esteeksi"/>
    <m/>
    <x v="1"/>
    <x v="12"/>
    <s v=""/>
  </r>
  <r>
    <s v="Kuljettajaopetus ja -tutkinnot"/>
    <s v="Kuljettajantutkintoon liittyvät ajokokeet ja suulliset teoriakokeet"/>
    <s v="Kuljettajaopetus ja -tutkinnot"/>
    <x v="2"/>
    <x v="6"/>
    <s v="Myöhemmin"/>
    <m/>
    <s v="Yleinen taloudellinen tilanne"/>
    <m/>
    <x v="1"/>
    <x v="12"/>
    <s v=""/>
  </r>
  <r>
    <s v="Kuljettajatiedot"/>
    <s v="Voit tarkastaa omat tai julkiset kuljettajatiedot."/>
    <s v="Kuljettajatiedot"/>
    <x v="4"/>
    <x v="5"/>
    <m/>
    <s v="Myös luonnollisille henkilöille"/>
    <m/>
    <m/>
    <x v="1"/>
    <x v="12"/>
    <s v=""/>
  </r>
  <r>
    <s v="Kuljettajatodistuksen hakeminen"/>
    <s v="Tavaraliikenteen yhteisöluvan haltija hakee kuljettajatodistusta kuljettajalleen, joka on nk. kolmannen maan kansalainen."/>
    <s v="Kuljettajatodistuksen hakeminen"/>
    <x v="1"/>
    <x v="0"/>
    <s v="Myöhemmin"/>
    <s v="Vain elinkeinotoimintaa harjoittaville"/>
    <s v="Yleinen taloudellinen tilanne"/>
    <m/>
    <x v="1"/>
    <x v="12"/>
    <s v=""/>
  </r>
  <r>
    <s v="Kuljetusyritysten vastuullisuusmalli"/>
    <s v="Traficom myöntää vapaaehtoisen vastuullisuustodistuksen tieliikenteen kuljetusyritykselle."/>
    <s v="Kuljetusyritysten vastuullisuusmalli"/>
    <x v="1"/>
    <x v="1"/>
    <s v="Myöhemmin"/>
    <s v="Vain elinkeinotoimintaa harjoittaville"/>
    <s v="Yleinen taloudellinen tilanne, tuote poistunut Traficomin valikoimasta"/>
    <m/>
    <x v="1"/>
    <x v="12"/>
    <s v=""/>
  </r>
  <r>
    <s v="Kuolinpesän ilmoitus liikennöinnin jatkamisesta"/>
    <s v="Palvelussa kuolinpesä ilmoittaa halustaan jatkaa liikenteen harjoittamista kuolleen luvanhaltijan liikenneluvan nojalla."/>
    <s v="Kuolinpesän ilmoitus liikennöinnin jatkamisesta"/>
    <x v="0"/>
    <x v="0"/>
    <s v="Myöhemmin"/>
    <s v="Myös luonnollisille henkilöille"/>
    <s v="Yleinen taloudellinen tilanne"/>
    <m/>
    <x v="1"/>
    <x v="12"/>
    <s v=""/>
  </r>
  <r>
    <s v="Kuorma- ja linja-autojen ja niiden perävaunujen jarrujärjestelmien korjaukseen liittyvät luvat"/>
    <s v="Kuorma- ja linja-autojen ja niiden perävaunujen jarrujärjestelmien korjaukseen liittyvät lupahakemukset."/>
    <s v="Kuorma- ja linja-autojen ja niiden perävaunujen jarrujärjestelmien korjaukseen liittyvät luvat"/>
    <x v="1"/>
    <x v="0"/>
    <s v="Myöhemmin"/>
    <s v="Vain elinkeinotoimintaa harjoittaville"/>
    <s v="Yleinen taloudellinen tilanne"/>
    <m/>
    <x v="1"/>
    <x v="12"/>
    <s v=""/>
  </r>
  <r>
    <s v="Laajakaistatuen hakeminen"/>
    <s v="Laajakaistatukea voi hakea alueelle, joilla rakentaminen ei tapahdu markkinaehtoisesti. Asiointipalvelun osalta ei ole kehittämistarvetta."/>
    <s v="Laajakaistatuen hakeminen"/>
    <x v="5"/>
    <x v="1"/>
    <m/>
    <s v="Vain elinkeinotoimintaa harjoittaville"/>
    <m/>
    <m/>
    <x v="1"/>
    <x v="12"/>
    <s v=""/>
  </r>
  <r>
    <s v="Laajakaistatuen maksun hakeminen"/>
    <s v="Maksua voi hakea kun tukipäätöksessä kuvattu verkko on rakennettu valmiiksi. Asiointipalvelun osalta ei ole kehittämistarvetta."/>
    <s v="Laajakaistatuen maksun hakeminen"/>
    <x v="5"/>
    <x v="1"/>
    <m/>
    <s v="Vain elinkeinotoimintaa harjoittaville"/>
    <m/>
    <m/>
    <x v="1"/>
    <x v="12"/>
    <s v=""/>
  </r>
  <r>
    <s v="Laskutussopimus yritysasiakkaille"/>
    <s v="Yrityksillä on mahdollisuus solmia Traficomin kanssa laskutussopimus autojensa ajoneuvoverotuksesta."/>
    <s v="Laskutussopimus yritysasiakkaille"/>
    <x v="2"/>
    <x v="0"/>
    <s v="Myöhemmin"/>
    <s v="Vain elinkeinotoimintaa harjoittaville"/>
    <s v="Yleinen taloudellinen tilanne"/>
    <m/>
    <x v="1"/>
    <x v="12"/>
    <s v=""/>
  </r>
  <r>
    <s v="Lennonjohtajan/lennontiedottajan lupakirjahakemukset"/>
    <s v="Hae lennonjohtajan (ATCO) tai lennontiedottajan lupakirjaa, kelpuutusta, yksikköhyväksyntämerkintää tai lupakirjan merkintää."/>
    <s v="Lennonjohtajan/lennontiedottajan lupakirjahakemukset"/>
    <x v="1"/>
    <x v="4"/>
    <s v="Myöhemmin"/>
    <s v="Myös luonnollisille henkilöille"/>
    <s v="Yleinen taloudellinen tilanne"/>
    <m/>
    <x v="1"/>
    <x v="12"/>
    <s v=""/>
  </r>
  <r>
    <s v="Lennonvarmistuspalvelun tarjoajan toimilupa tai lentomittausorganisaation hyväksyntä"/>
    <s v="Toimijan tulee hakea lupa ryhtyäkseen toimimaan luvanvaraisena toimijana"/>
    <s v="Lennonvarmistuspalvelun tarjoajan toimilupa tai lentomittausorganisaation hyväksyntä"/>
    <x v="1"/>
    <x v="1"/>
    <s v="Myöhemmin"/>
    <s v="Vain elinkeinotoimintaa harjoittaville"/>
    <s v="Yleinen taloudellinen tilanne"/>
    <m/>
    <x v="1"/>
    <x v="12"/>
    <s v=""/>
  </r>
  <r>
    <s v="Lennonvarmistuspalveluun liittyvän poikkeamahakemuksen käsittely taikka luvan tai hyväksynnän peruuttaminen luvanhaltijan pyynnöstä"/>
    <s v="Luvanvarainen toimija voi hakea lupaa poiketa hyväksytyistä menettelyistä"/>
    <s v="Lennonvarmistuspalveluun liittyvän poikkeamahakemuksen käsittely taikka luvan tai hyväksynnän peruuttaminen luvanhaltijan pyynnöstä"/>
    <x v="1"/>
    <x v="1"/>
    <s v="Myöhemmin"/>
    <s v="Vain elinkeinotoimintaa harjoittaville"/>
    <s v="Yleinen taloudellinen tilanne"/>
    <m/>
    <x v="1"/>
    <x v="12"/>
    <s v=""/>
  </r>
  <r>
    <s v="Lentokelpoisuuden tarkastuksen tilaus"/>
    <s v="Lentokelpoisuustarkastuksen tilaaminen viranomaiselta"/>
    <s v="Lentokelpoisuuden tarkastuksen tilaus"/>
    <x v="2"/>
    <x v="1"/>
    <s v="Myöhemmin"/>
    <s v="Myös luonnollisille henkilöille"/>
    <s v="Yleinen taloudellinen tilanne"/>
    <m/>
    <x v="1"/>
    <x v="12"/>
    <s v=""/>
  </r>
  <r>
    <s v="Lentoliikenteen onnettomuuksista ja vaaratilanteista ilmoittaminen"/>
    <s v="Onnettomuuksista, vakavista vaaratilanteista ja poikkeamista siviili-ilmailussa Suomen alueella tai suomalaisella ilma-aluksella tai Suomessa myönnetyn lentotoimintaluvan nojalla on ilmoitettava Traficomille."/>
    <s v="Lentoliikenteen onnettomuuksista ja vaaratilanteista ilmoittaminen"/>
    <x v="0"/>
    <x v="0"/>
    <s v="Myöhemmin"/>
    <s v="Myös luonnollisille henkilöille"/>
    <s v="Yleinen taloudellinen tilanne"/>
    <m/>
    <x v="1"/>
    <x v="12"/>
    <s v=""/>
  </r>
  <r>
    <s v="Lentotoimintailmoitus"/>
    <s v="Jokaisesta Suomen ilma-alusrekisteriin merkitystä ilma-aluksesta on tehtävä vuosittain tilastoilmoitus ilma-aluksella lennetyistä lennoista"/>
    <s v="Lentotoimintailmoitus"/>
    <x v="1"/>
    <x v="1"/>
    <s v="Myöhemmin"/>
    <s v="Myös luonnollisille henkilöille"/>
    <s v="Yleinen taloudellinen tilanne"/>
    <m/>
    <x v="1"/>
    <x v="12"/>
    <s v=""/>
  </r>
  <r>
    <s v="Lisäkilpihakemus"/>
    <s v="Traficom voi myöntää luvan tilapäistä lisäkilpeä varten tarvittaessa."/>
    <s v="Lisäkilpihakemus"/>
    <x v="1"/>
    <x v="0"/>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1"/>
    <x v="12"/>
    <s v=""/>
  </r>
  <r>
    <s v="Luotsaukseen liittyvän yleispoikkeuksen myöntäminen"/>
    <s v="Liikenne- ja viestintävirasto voi hakemuksesta myöntää aluksille poikkeuksia velvollisuudesta käyttää luotsia, jos alusturvallisuutta ja ympäristöä ei vaaranneta ja velvollisuutta koskevien säännösten noudattaminen olisi ilmeisen tarkoituksetonta tai kohtuuttoman hankalaa."/>
    <s v="Luotsaukseen liittyvän yleispoikkeuksen myöntäminen"/>
    <x v="1"/>
    <x v="1"/>
    <s v="Myöhemmin"/>
    <s v="Vain elinkeinotoimintaa harjoittaville"/>
    <s v="Yleinen taloudellinen tilanne"/>
    <m/>
    <x v="1"/>
    <x v="12"/>
    <s v=""/>
  </r>
  <r>
    <s v="Luottamuspalvelun lopetusilmoitus"/>
    <s v="Luottamuspalvelun tarjoajan ilmoitus aikomuksesta lopettaa toiminta Liikenne- ja viestintävirasto Traficomin Kyberturvallisuuskeskukselle. Asiointipalvelun osalta ei ole kehittämistarvetta."/>
    <s v="Luottamuspalvelun lopetusilmoitus"/>
    <x v="0"/>
    <x v="0"/>
    <m/>
    <s v="Vain elinkeinotoimintaa harjoittaville"/>
    <m/>
    <m/>
    <x v="1"/>
    <x v="12"/>
    <s v=""/>
  </r>
  <r>
    <s v="Lupa lentoesteelle"/>
    <s v="Hae lupaa lentoesteelle. Ilmailulle mahdollisesti vaaraa aiheuttavan laitteen, rakennuksen, rakennelman ja merkin asettamiseen tarvitaan lentoestelupa."/>
    <s v="Lupa lentoesteelle"/>
    <x v="1"/>
    <x v="0"/>
    <s v="Q3/2022"/>
    <s v="Myös luonnollisille henkilöille"/>
    <s v="Taloustilanne voi mahdollisesti osoittautua esteeksi"/>
    <m/>
    <x v="1"/>
    <x v="12"/>
    <s v=""/>
  </r>
  <r>
    <s v="Erivapaushakemus miehityksestä poikkeamiseksi"/>
    <s v="Hakemus tehdään aina kirjallisesti. Traficom voi myöntää erivapauden pakottavista syistä ja vain kansi- tai konepäällystön toimiin. Henkilöllä on oltava riittävä pätevyys toimen turvalliseksi hoitamiseksi eikä menettely saa aiheuttaa vaaraa ihmishengelle, omaisuudelle tai ympäristölle."/>
    <s v="Luvat"/>
    <x v="1"/>
    <x v="6"/>
    <s v="Myöhemmin"/>
    <s v="Vain elinkeinotoimintaa harjoittaville"/>
    <s v="Vähäinen käyttöaste todennäköinen"/>
    <m/>
    <x v="1"/>
    <x v="12"/>
    <s v=""/>
  </r>
  <r>
    <s v="Ilmailulääketieteen keskuksen toimiluvan hakeminen toimintaa aloitettaessa ja toiminnan, tilojen tai henkilöstön muuttuessa lupa-/ilmoitus ilmailuregulaation mukaisesti"/>
    <s v="Toimiluvan myöntäminen"/>
    <s v="Luvat"/>
    <x v="1"/>
    <x v="6"/>
    <s v="Myöhemmin"/>
    <s v="Vain elinkeinotoimintaa harjoittaville"/>
    <s v="Toimilupaa koskevia hakemuksia ja muutosilmoituksia tehdään niin harvoin, ettei niitä ole tarkoituksenmukaista jatkossakaan digitalisoida"/>
    <m/>
    <x v="1"/>
    <x v="12"/>
    <s v=""/>
  </r>
  <r>
    <s v="Lääketieteellisen kelpoisuustodistusten käsittely"/>
    <s v="Lääketieteellisten kelpoisuustodistusten laatiminen, käsittely, auditointi ja valvonta ilmailulääketieteen keskuksille ja ilmailulääkäreille"/>
    <s v="Lääketieteellisen kelpoisuustodistusten käsittely"/>
    <x v="1"/>
    <x v="3"/>
    <m/>
    <s v="Myös luonnollisille henkilöille"/>
    <m/>
    <m/>
    <x v="1"/>
    <x v="12"/>
    <s v=""/>
  </r>
  <r>
    <s v="Maksutelevisiopalveluilmoitus"/>
    <s v="Maksutelevisiopalveluja tarjoavan Suomeen sijoittuneen palveluntarjoajan on ennen toiminnan aloittamista tehtävä sähköinen maksutelevisiopalveluilmoitus. Sähköisellä lomakkeella voi myös ilmoittaa aikaisemmassa ilmoituksessa annettuihin tietoihin vaikuttavista toiminnan muutoksista ja toiminnan lopettamisesta.Asiointipalvelun osalta ei ole kehittämistarvetta."/>
    <s v="Maksutelevisiopalveluilmoitus"/>
    <x v="0"/>
    <x v="0"/>
    <m/>
    <s v="Vain elinkeinotoimintaa harjoittaville"/>
    <m/>
    <m/>
    <x v="1"/>
    <x v="12"/>
    <s v=""/>
  </r>
  <r>
    <s v="Merenkulun kabotaasiluvan hakeminen"/>
    <s v="Kauppamerenkulkuun Suomen vesialueella ei saa käyttää muita kuin suomalaisia aluksia, ellei kysymyksessä ole ulkomaanliikenne. Traficom antaa tietyin ehdoin luvan kauppamerenkulun harjoittamiseen ulkomaisella aluksella, meriliikenteen kabotaasi, jos tarkoitukseen ei ole kohtuudella saatavilla Suomen tai muun Euroopan unionin jäsenvaltion lipun alla purjehtivaa alusta."/>
    <s v="Merenkulun kabotaasiluvan hakeminen"/>
    <x v="1"/>
    <x v="1"/>
    <s v="Myöhemmin"/>
    <s v="Vain elinkeinotoimintaa harjoittaville"/>
    <s v="Yleinen taloudellinen tilanne"/>
    <m/>
    <x v="1"/>
    <x v="12"/>
    <s v=""/>
  </r>
  <r>
    <s v="Merenkulun loistot"/>
    <s v="Navigoinnin turvallisuuden kannalta tärkeiden merenkulun loistotietojen hakupalvelu."/>
    <s v="Merenkulun loistot"/>
    <x v="4"/>
    <x v="4"/>
    <s v="Myöhemmin"/>
    <s v="Myös luonnollisille henkilöille"/>
    <s v="Yleinen taloudellinen tilanne"/>
    <m/>
    <x v="1"/>
    <x v="12"/>
    <s v=""/>
  </r>
  <r>
    <s v="Merenkulun onnettomuuksista ja vaaratilanteista ilmoittaminen"/>
    <m/>
    <s v="Merenkulun onnettomuuksista ja vaaratilanteista ilmoittaminen"/>
    <x v="0"/>
    <x v="0"/>
    <s v="Myöhemmin"/>
    <s v="Myös luonnollisille henkilöille"/>
    <s v="Yleinen taloudellinen tilanne"/>
    <m/>
    <x v="1"/>
    <x v="12"/>
    <s v=""/>
  </r>
  <r>
    <s v="Meripalvelun ilmoittaminen"/>
    <s v="Laivanisäntänä toimittaa aluskohtaiset meripalvelutiedot Suomen lipun alla olevien alusten osalta."/>
    <s v="Meripalvelun ilmoittaminen"/>
    <x v="0"/>
    <x v="5"/>
    <m/>
    <s v="Myös luonnollisille henkilöille"/>
    <m/>
    <m/>
    <x v="1"/>
    <x v="12"/>
    <s v=""/>
  </r>
  <r>
    <s v="Meripalveluotteen tilaus"/>
    <s v="Pyynnöstä Traficom toimittaa otteen. Meripalveluotteen saa sähköisesti ilman leimaa ja allekirjoitusta."/>
    <s v="Meripalveluotteen tilaus"/>
    <x v="4"/>
    <x v="1"/>
    <s v="Myöhemmin"/>
    <s v="Myös luonnollisille henkilöille"/>
    <s v="Yleinen taloudellinen tilanne"/>
    <m/>
    <x v="1"/>
    <x v="12"/>
    <s v=""/>
  </r>
  <r>
    <s v="Miehittämättömän ilma-alusjärjestelmän (UAS) käyttäjien rekisteröinti"/>
    <s v="Miehittämättömän ilma-alusjärjestelmän käyttäjän tulee rekisteröityä (vaatimus ei vielä sovellettava)"/>
    <s v="Miehittämättömän ilma-alusjärjestelmän (UAS) käyttäjien rekisteröinti"/>
    <x v="1"/>
    <x v="3"/>
    <m/>
    <s v="Myös luonnollisille henkilöille"/>
    <m/>
    <m/>
    <x v="1"/>
    <x v="12"/>
    <s v=""/>
  </r>
  <r>
    <s v="Miehittämättömän ilma-alusjärjestelmän ilmoituksenvarainen toiminta"/>
    <s v="Miehittämättömän ilmailun ilmoituksenvaraisen toimijan tulee tehdä ilmoitus vakioskenaarion mukaisesta toiminnasta"/>
    <s v="Miehittämättömän ilma-alusjärjestelmän ilmoituksenvarainen toiminta"/>
    <x v="0"/>
    <x v="1"/>
    <s v="Myöhemmin"/>
    <s v="Myös luonnollisille henkilöille"/>
    <s v="Yleinen taloudellinen tilanne"/>
    <m/>
    <x v="1"/>
    <x v="12"/>
    <s v=""/>
  </r>
  <r>
    <s v="Miehittämättömän ilma-alusjärjestelmän luvanvarainen toiminta"/>
    <s v="Miehittämättömän ilmailun luvanvaraista toimintaa suorittavan toimijan tulee hakea lupa toimintaan tai Kevyen miehittämättömän ilma-alusjärjestelmän käyttäjän hyväksyntätodistusta"/>
    <s v="Miehittämättömän ilma-alusjärjestelmän luvanvarainen toiminta"/>
    <x v="1"/>
    <x v="1"/>
    <s v="Myöhemmin"/>
    <s v="Myös luonnollisille henkilöille"/>
    <s v="Yleinen taloudellinen tilanne"/>
    <m/>
    <x v="1"/>
    <x v="12"/>
    <s v=""/>
  </r>
  <r>
    <s v="Hae aluksenmittausta"/>
    <s v="Laivanisäntä hakee Traficomilta tai suoraan nimetyltä aluksenmittaajalta aluksenmittausta. Nimettyjen aluksenmittaajien yhteystiedot ovat Traficomin nettisivuilla."/>
    <s v="Muu palvelu"/>
    <x v="2"/>
    <x v="6"/>
    <s v="Myöhemmin"/>
    <s v="Myös luonnollisille henkilöille"/>
    <s v="Yleinen taloudellinen tilanne"/>
    <m/>
    <x v="1"/>
    <x v="12"/>
    <s v=""/>
  </r>
  <r>
    <s v="Muun liikenneturvallisuusalan toimijan hyväksyntä"/>
    <s v="Traficom myöntää luvan toistaiseksi voimassa olevana"/>
    <s v="Muun liikenneturvallisuusalan toimijan hyväksyntä"/>
    <x v="1"/>
    <x v="0"/>
    <s v="Myöhemmin"/>
    <s v="Myös luonnollisille henkilöille"/>
    <s v="Yleinen taloudellinen tilanne"/>
    <m/>
    <x v="1"/>
    <x v="12"/>
    <s v=""/>
  </r>
  <r>
    <s v="Muuta ajoneuvosi omistaja- tai haltijatietoja"/>
    <s v="Palvelussa voit muuttaa jo omistuksessasi olevan ajoneuvon omistaja- ja haltijatietoja. Jos olet myynyt ajoneuvon, tee luovutusilmoitus."/>
    <s v="Muuta ajoneuvosi omistaja- tai haltijatietoja"/>
    <x v="0"/>
    <x v="5"/>
    <m/>
    <s v="Myös luonnollisille henkilöille"/>
    <m/>
    <m/>
    <x v="1"/>
    <x v="12"/>
    <s v=""/>
  </r>
  <r>
    <s v="Muuta ajoneuvoveron maksuerää"/>
    <s v="Ajoneuvovero on mahdollista maksaa yhden sijasta myös kahdessa tai neljässä erässä"/>
    <s v="Muuta ajoneuvoveron maksuerää"/>
    <x v="0"/>
    <x v="5"/>
    <m/>
    <s v="Myös luonnollisille henkilöille"/>
    <m/>
    <m/>
    <x v="1"/>
    <x v="12"/>
    <s v=""/>
  </r>
  <r>
    <s v="NIS-ilmoitus tietoturvapoikkeamasta"/>
    <s v="Keskeisten palveluntarjoajien tulee ilmoittaa EU:n NIS-direktiivin mukaisesti tietoturvapoikkeamista viranomaisille. Asiointipalvelun osalta ei ole kehittämistarvetta."/>
    <s v="NIS-ilmoitus tietoturvapoikkeamasta"/>
    <x v="0"/>
    <x v="0"/>
    <m/>
    <s v="Vain elinkeinotoimintaa harjoittaville"/>
    <m/>
    <m/>
    <x v="1"/>
    <x v="12"/>
    <s v=""/>
  </r>
  <r>
    <s v="Nopeudenrajoittimen asennus ja korjaus"/>
    <s v="Ajoneuvojen nopeudenrajoittimien asennus- ja korjaustoiminta vaatii luvan Trafilta"/>
    <s v="Nopeudenrajoittimen asennus ja korjaus"/>
    <x v="1"/>
    <x v="0"/>
    <s v="Myöhemmin"/>
    <s v="Vain elinkeinotoimintaa harjoittaville"/>
    <s v="Yleinen taloudellinen tilanne"/>
    <m/>
    <x v="1"/>
    <x v="12"/>
    <s v=""/>
  </r>
  <r>
    <s v="Nopeudenrajoittimen asetusnopeuden tarkastus"/>
    <s v="Ilmoitus nopeudenrajoittimien asetusnopeuden tarkastuksen aloittamisesta katsastusta varten sekä tarkastuksesta annettavan todistuksen tiedot."/>
    <s v="Nopeudenrajoittimen asetusnopeuden tarkastus"/>
    <x v="0"/>
    <x v="3"/>
    <s v="Myöhemmin"/>
    <s v="Vain elinkeinotoimintaa harjoittaville"/>
    <s v="Yleinen taloudellinen tilanne"/>
    <m/>
    <x v="1"/>
    <x v="12"/>
    <s v=""/>
  </r>
  <r>
    <s v="Ohjelmistotoimintailmoitus"/>
    <s v="Toimiluvasta vapaata televisiotoimintaa harjoittavan Suomeen sijoittuneen palveluntarjoajan on ennen toiminnan aloittamista tehtävä ohjelmistotoimintailmoitus Liikenne- ja viestintävirasto Traficomille.  Sähköisellä lomakkeella voi myös ilmoittaa aikaisemmassa ilmoituksessa annettuihin tietoihin vaikuttavista toiminnan muutoksista ja ohjelmistotoiminnan lopettamisesta. Sähköisellä lomakkeella voi myös ilmoittaa aikaisemmassa ilmoituksessa annettuihin tietoihin vaikuttavista toiminnan muutoksista ja toiminnan lopettamisesta. Asiointipalvelun osalta ei ole kehittämistarvetta."/>
    <s v="Ohjelmistotoimintailmoitus"/>
    <x v="0"/>
    <x v="0"/>
    <m/>
    <s v="Vain elinkeinotoimintaa harjoittaville"/>
    <m/>
    <m/>
    <x v="1"/>
    <x v="12"/>
    <s v=""/>
  </r>
  <r>
    <s v="Ohjelmistotoimintailmoitus"/>
    <s v="Teleyrityksen ilmoitus toimivuushäiriöstä. Asiointipalvelun osalta ei ole kehittämistarvetta."/>
    <s v="Ohjelmistotoimintailmoitus"/>
    <x v="0"/>
    <x v="0"/>
    <m/>
    <s v="Vain elinkeinotoimintaa harjoittaville"/>
    <m/>
    <m/>
    <x v="1"/>
    <x v="12"/>
    <s v=""/>
  </r>
  <r>
    <s v="Omavalmisteen ja historiallisen veneen ensirekisteröinti"/>
    <s v="Veneen voi rakentaa myös itse, se on silloin omavalmiste. Vene on historiallinen mikäli se on rakennettu ennen vuotta 1950 tai sen yksilöllinen jäljitelmä. Omavalmisteet ja historialliset veneet tulee rekisteröidä, mikäli ne kuuluvat rekisteröintivelvollisuuden piiriin."/>
    <s v="Omavalmisteen ja historiallisen veneen ensirekisteröinti"/>
    <x v="0"/>
    <x v="5"/>
    <m/>
    <s v="Myös luonnollisille henkilöille"/>
    <m/>
    <m/>
    <x v="1"/>
    <x v="12"/>
    <s v=""/>
  </r>
  <r>
    <s v="Organisaation laskutusosoite"/>
    <s v="Yritys voi ilmoittaa Traficomille laskutusosoitteen ajoneuvoverotusta tai Oma asiointi-palvelun tapahtumien laskutusta varten."/>
    <s v="Organisaation laskutusosoite"/>
    <x v="0"/>
    <x v="5"/>
    <m/>
    <s v="Vain elinkeinotoimintaa harjoittaville"/>
    <m/>
    <m/>
    <x v="1"/>
    <x v="12"/>
    <s v=""/>
  </r>
  <r>
    <s v="Osa-66 ammattimekaanikon lupakirjahakemus"/>
    <m/>
    <s v="Osa-66 ammattimekaanikon lupakirjahakemus"/>
    <x v="1"/>
    <x v="4"/>
    <s v="Myöhemmin"/>
    <s v="Myös luonnollisille henkilöille"/>
    <s v="Yleinen taloudellinen tilanne"/>
    <m/>
    <x v="1"/>
    <x v="12"/>
    <s v=""/>
  </r>
  <r>
    <s v="Paperittoman ajoneuvon rekisteröintikatsastus ja rekisteröinti"/>
    <s v="Selvitys paperittoman ajoneuvon rekisteröintiä ja rekisteröintikatsastusta varten."/>
    <s v="Paperittoman ajoneuvon rekisteröintikatsastus ja rekisteröinti"/>
    <x v="0"/>
    <x v="1"/>
    <s v="Myöhemmin"/>
    <s v="Myös luonnollisille henkilöille"/>
    <s v="Katsastajan on fyysisesti tarkastettava ja tunnistettava ajoneuvo rekisteröintikatsastuksessa.  Asiakas saa lomakkeen täytettäväksi rekisteröintikatsastuksen yhteydessä, jolloin paperilomake on käytännöllinen ratkaisu. Lomakkeeseen tekevät merkintöjä sekä ajoneuvon omistaja että katsastaja."/>
    <m/>
    <x v="1"/>
    <x v="12"/>
    <s v=""/>
  </r>
  <r>
    <s v="Part 145 Approval Application for initial grant / Application for change"/>
    <s v="Ilma-alusten huolto-organisaation hyväksymishakemus"/>
    <s v="Part 145 Approval Application for initial grant / Application for change"/>
    <x v="1"/>
    <x v="1"/>
    <s v="Myöhemmin"/>
    <s v="Vain elinkeinotoimintaa harjoittaville"/>
    <s v="Yleinen taloudellinen tilanne"/>
    <m/>
    <x v="1"/>
    <x v="12"/>
    <s v=""/>
  </r>
  <r>
    <s v="Part 147 Approval  Application for initial grant / Application for change"/>
    <s v="Ilma-alusten huoltohenkilöstön koulutusorganisaation hyväksymishakemus"/>
    <s v="Part 147 Approval  Application for initial grant / Application for change"/>
    <x v="1"/>
    <x v="1"/>
    <s v="Myöhemmin"/>
    <s v="Vain elinkeinotoimintaa harjoittaville"/>
    <s v="Yleinen taloudellinen tilanne"/>
    <m/>
    <x v="1"/>
    <x v="12"/>
    <s v=""/>
  </r>
  <r>
    <s v="Part M Subpart F Approval  Application for initial grant / Application for change"/>
    <s v="Ilma-aluksen huolto-organisaation hyväksymishakemus muille kuin kaupalliseen ilmakuljetukseen käytettäville ilma-aluksille."/>
    <s v="Part M Subpart F Approval  Application for initial grant / Application for change"/>
    <x v="1"/>
    <x v="1"/>
    <s v="Myöhemmin"/>
    <s v="Vain elinkeinotoimintaa harjoittaville"/>
    <s v="Yleinen taloudellinen tilanne"/>
    <m/>
    <x v="1"/>
    <x v="12"/>
    <s v=""/>
  </r>
  <r>
    <s v="Part M Subpart G Approval  Application for initial grant / Application for change"/>
    <s v="Jatkuvan lentokelpoisuuden hallintaorganisaation hyväksymishakemus"/>
    <s v="Part M Subpart G Approval  Application for initial grant / Application for change"/>
    <x v="1"/>
    <x v="1"/>
    <s v="Myöhemmin"/>
    <s v="Vain elinkeinotoimintaa harjoittaville"/>
    <s v="Yleinen taloudellinen tilanne"/>
    <m/>
    <x v="1"/>
    <x v="12"/>
    <s v=""/>
  </r>
  <r>
    <s v="Poikkeus alus-ja lastijätteiden jättöpakosta"/>
    <s v="Jätteiden jättöpakkoa ja ilmoitusvelvollisuutta koskeva poikkeus"/>
    <s v="Poikkeus alus-ja lastijätteiden jättöpakosta"/>
    <x v="1"/>
    <x v="1"/>
    <s v="Myöhemmin"/>
    <s v="Myös luonnollisille henkilöille"/>
    <s v="Yleinen taloudellinen tilanne"/>
    <m/>
    <x v="1"/>
    <x v="12"/>
    <s v=""/>
  </r>
  <r>
    <s v="Poikkeuslupa ajoneuvon ja ajoneuvoyhdistelmän mitoista ja massoista"/>
    <s v="Voit hakea lupaa poiketa ajoneuvoa ja ajoneuvoyhdistelmää koskevista mitta- ja massavaatimuksista, jos se on tarpeen uuden tekniikan kokeilun, tuotekehityksen tai muun erityisen syyn takia."/>
    <s v="Poikkeuslupa ajoneuvon ja ajoneuvoyhdistelmän mitoista ja massoista"/>
    <x v="1"/>
    <x v="0"/>
    <s v="Myöhemmin"/>
    <s v="Myös luonnollisille henkilöille"/>
    <s v="Yleinen taloudellinen tilanne"/>
    <m/>
    <x v="1"/>
    <x v="12"/>
    <s v=""/>
  </r>
  <r>
    <s v="Poikkeuslupa auton tai perävaunun rakenteen muuttamiselle"/>
    <s v="Voit hakea lupaa poiketa auton tai perävaunun rakenteen muuttamista koskevista vaatimuksista, jos sinulla on jokin erityinen syy tehdä tätä mittavampi muutos."/>
    <s v="Poikkeuslupa auton tai perävaunun rakenteen muuttamiselle"/>
    <x v="1"/>
    <x v="0"/>
    <s v="Myöhemmin"/>
    <s v="Myös luonnollisille henkilöille"/>
    <s v="Yleinen taloudellinen tilanne"/>
    <m/>
    <x v="1"/>
    <x v="12"/>
    <s v=""/>
  </r>
  <r>
    <s v="Poikkeuslupa erikoiskuljetusajoneuvolle"/>
    <s v="Voit hakea poikkeuslupaa erikoiskuljetusajoneuvolle, joka on joko ylimassainen tai ylimittainen (kuormaamattomana)."/>
    <s v="Poikkeuslupa erikoiskuljetusajoneuvolle"/>
    <x v="1"/>
    <x v="0"/>
    <s v="Myöhemmin"/>
    <s v="Myös luonnollisille henkilöille"/>
    <s v="Yleinen taloudellinen tilanne"/>
    <m/>
    <x v="1"/>
    <x v="12"/>
    <s v=""/>
  </r>
  <r>
    <s v="Poikkeuslupa käytettynä maahantuotavalle valmistussarjan viimeiselle ajoneuvolle (ns. jälkihäntälupa)"/>
    <s v="Jos tuot ulkomailta käytetyn ajoneuvon, joka on edellisessä rekisteröintimaassa hyväksytty valmistussarjan viimeisiä ajoneuvoja koskevan menettelyn mukaisesti (ns. häntälupa), edellyttää se Traficomin poikkeusluvan (ns. jälkihäntälupa) ennen kuin sitä voidaan hyväksyä rekisteröintikatsastuksessa."/>
    <s v="Poikkeuslupa käytettynä maahantuotavalle valmistussarjan viimeiselle ajoneuvolle (ns. jälkihäntälupa)"/>
    <x v="1"/>
    <x v="0"/>
    <s v="Myöhemmin"/>
    <s v="Myös luonnollisille henkilöille"/>
    <s v="Yleinen taloudellinen tilanne"/>
    <m/>
    <x v="1"/>
    <x v="12"/>
    <s v=""/>
  </r>
  <r>
    <s v="Poikkeuslupa L-luokan ajoneuvon rakenteen muuttamiselle"/>
    <s v="Voit hakea lupaa poiketa L-luokan ajoneuvon rakenteen muuttamista koskevista vaatimuksista, jos sinulla on jokin erityinen syy tehdä tätä mittavampi muutos."/>
    <s v="Poikkeuslupa L-luokan ajoneuvon rakenteen muuttamiselle"/>
    <x v="1"/>
    <x v="0"/>
    <s v="Myöhemmin"/>
    <s v="Myös luonnollisille henkilöille"/>
    <s v="Yleinen taloudellinen tilanne"/>
    <m/>
    <x v="1"/>
    <x v="12"/>
    <s v=""/>
  </r>
  <r>
    <s v="Poikkeuslupa nastan ulkonemasta"/>
    <s v="Voit hakea lupaa poiketa nastan ulkonemaa koskevista vaatimuksista, jos osallistut ajoneuvolla rallikilpailuihin."/>
    <s v="Poikkeuslupa nastan ulkonemasta"/>
    <x v="1"/>
    <x v="0"/>
    <s v="Myöhemmin"/>
    <s v="Myös luonnollisille henkilöille"/>
    <s v="Yleinen taloudellinen tilanne"/>
    <m/>
    <x v="1"/>
    <x v="12"/>
    <s v=""/>
  </r>
  <r>
    <s v="Poikkeuslupa rautateiden viranomaismääräyksiin"/>
    <s v="Rataverkon haltija tai raideliikenteen harjoittaja hakee Traficomilta lupaa poiketa viranomaismääräyksestä."/>
    <s v="Poikkeuslupa rautateiden viranomaismääräyksiin"/>
    <x v="1"/>
    <x v="6"/>
    <s v="Myöhemmin"/>
    <s v="Vain elinkeinotoimintaa harjoittaville"/>
    <s v="Yleinen taloudellinen tilanne"/>
    <m/>
    <x v="1"/>
    <x v="12"/>
    <s v=""/>
  </r>
  <r>
    <s v="Poikkeuslupa talvi- ja nastarenkaiden käyttöajasta"/>
    <s v="Voit hakea lupaa poiketa talvi- ja nastarenkaiden käyttöaikaa koskevista vaatimuksista erityisen syyn takia."/>
    <s v="Poikkeuslupa talvi- ja nastarenkaiden käyttöajasta"/>
    <x v="1"/>
    <x v="0"/>
    <s v="Myöhemmin"/>
    <s v="Myös luonnollisille henkilöille"/>
    <s v="Yleinen taloudellinen tilanne"/>
    <m/>
    <x v="1"/>
    <x v="12"/>
    <s v=""/>
  </r>
  <r>
    <s v="Poikkeuslupa teknisistä vaatimuksista ja vaatimustenmukaisuuden osoittamisesta (muu kuin ns. häntä- tai jälkihäntälupa)"/>
    <s v="Voit hakea lupaa poiketa ajoneuvoa koskevista teknisistä vaatimuksista tai vaatimustenmukaisuuden osoittamisesta erityisen syyn takia."/>
    <s v="Poikkeuslupa teknisistä vaatimuksista ja vaatimustenmukaisuuden osoittamisesta (muu kuin ns. häntä- tai jälkihäntälupa)"/>
    <x v="1"/>
    <x v="0"/>
    <s v="Myöhemmin"/>
    <s v="Myös luonnollisille henkilöille"/>
    <s v="Yleinen taloudellinen tilanne"/>
    <m/>
    <x v="1"/>
    <x v="12"/>
    <s v=""/>
  </r>
  <r>
    <s v="Poikkeuslupa valmistussarjan viimeisille ajoneuvoille (ns. häntälupa)"/>
    <s v="Valmistussarjan viimeisillä ajoneuvoilla (End of Series) tarkoitetaan varastossa olevia uusia, rekisteröimättömiä ajoneuvoja, joita ei voida rekisteröidä, myydä tai ottaa käyttöön, koska voimaan on tullut uusia teknisiä vaatimuksia, joita ajoneuvot eivät täytä."/>
    <s v="Poikkeuslupa valmistussarjan viimeisille ajoneuvoille (ns. häntälupa)"/>
    <x v="1"/>
    <x v="0"/>
    <s v="Myöhemmin"/>
    <s v="Vain elinkeinotoimintaa harjoittaville"/>
    <s v="Yleinen taloudellinen tilanne"/>
    <m/>
    <x v="1"/>
    <x v="12"/>
    <s v=""/>
  </r>
  <r>
    <s v="Polttoainemaksun vapauttamishakemus"/>
    <s v="Traficomilla on oikeus myöntää vapautus polttoainemaksun maksamisesta erityisestä syystä. Tällainen syy voi olla esimerkiksi ajoneuvon suuri koko tai harvat käyttökerrat."/>
    <s v="Polttoainemaksun vapauttamishakemus"/>
    <x v="1"/>
    <x v="0"/>
    <s v="Myöhemmin"/>
    <s v="Myös luonnollisille henkilöille"/>
    <s v="Yleinen taloudellinen tilanne"/>
    <m/>
    <x v="1"/>
    <x v="12"/>
    <s v=""/>
  </r>
  <r>
    <s v="Portnet-järjestelmä"/>
    <s v="Alusten saapumis- ja lähtöilmoitukset kaupallisessa meriliikenteessä"/>
    <s v="Portnet-järjestelmä"/>
    <x v="0"/>
    <x v="6"/>
    <m/>
    <s v="Vain elinkeinotoimintaa harjoittaville"/>
    <m/>
    <m/>
    <x v="1"/>
    <x v="12"/>
    <s v=""/>
  </r>
  <r>
    <s v="Postitoimintailmoitus"/>
    <s v="Kirjelähetyksiä koskevasta postitoiminnasta on ennen toiminnan aloittamista tehtävä postitoimintailmoitus. Asiointipalvelun osalta ei ole kehittämistarvetta."/>
    <s v="Postitoimintailmoitus"/>
    <x v="0"/>
    <x v="0"/>
    <m/>
    <s v="Vain elinkeinotoimintaa harjoittaville"/>
    <m/>
    <m/>
    <x v="1"/>
    <x v="12"/>
    <s v=""/>
  </r>
  <r>
    <s v="Puhelinverkon numerointi"/>
    <s v="Traficom myöntää teleyritysten käyttöön niiden tarvitsemat puhelinnumerot ja tunnukset. Asiointipalvelun osalta ei ole kehittämistarvetta."/>
    <s v="Puhelinverkon numerointi"/>
    <x v="1"/>
    <x v="0"/>
    <m/>
    <s v="Myös luonnollisille henkilöille"/>
    <m/>
    <m/>
    <x v="1"/>
    <x v="12"/>
    <s v=""/>
  </r>
  <r>
    <s v="Pursiseurojen erikoislipun käyttöoikeuden myöntäminen"/>
    <s v="Myönnetään pursiseuralle erikoislipun käyttöoikeus."/>
    <s v="Pursiseurojen erikoislipun käyttöoikeuden myöntäminen"/>
    <x v="1"/>
    <x v="1"/>
    <s v="Myöhemmin"/>
    <m/>
    <s v="Yleinen taloudellinen tilanne"/>
    <m/>
    <x v="1"/>
    <x v="12"/>
    <s v=""/>
  </r>
  <r>
    <s v="Radan kiinteän rakenteellisen osajärjestelmän käyttöönottoluvan myöntäminen"/>
    <s v="Hankkeen valmistuessa rataverkon haltija hakee lopullista käyttöönottolupaa Traficomilta."/>
    <s v="Radan kiinteän rakenteellisen osajärjestelmän käyttöönottoluvan myöntäminen"/>
    <x v="1"/>
    <x v="1"/>
    <s v="Myöhemmin"/>
    <s v="Vain elinkeinotoimintaa harjoittaville"/>
    <s v="Yleinen taloudellinen tilanne"/>
    <m/>
    <x v="1"/>
    <x v="12"/>
    <s v=""/>
  </r>
  <r>
    <s v="Radan yleissuunnitelman tai ratasuunnitelman hyväksyminen"/>
    <s v="Rataverkon haltija hakee radan yleissuunnitelman tai ratasuunnitelman hyväksyntää Traficomilta."/>
    <s v="Radan yleissuunnitelman tai ratasuunnitelman hyväksyminen"/>
    <x v="1"/>
    <x v="6"/>
    <s v="Myöhemmin"/>
    <s v="Vain elinkeinotoimintaa harjoittaville"/>
    <s v="Yleinen taloudellinen tilanne"/>
    <m/>
    <x v="1"/>
    <x v="12"/>
    <s v=""/>
  </r>
  <r>
    <s v="Radio- ja televisiotoiminnan toimiluvat"/>
    <s v="Palvelun kautta voi hakea radio- ja televisiotoimintaa liittyvää toimilupaa. Asiointipalvelun osalta ei ole kehittämistarvetta."/>
    <s v="Radio- ja televisiotoiminnan toimiluvat"/>
    <x v="1"/>
    <x v="0"/>
    <m/>
    <s v="Myös luonnollisille henkilöille"/>
    <m/>
    <m/>
    <x v="1"/>
    <x v="12"/>
    <s v=""/>
  </r>
  <r>
    <s v="Radiokatsastus"/>
    <s v="Traficomin radiotarkastajat sekä nimetyt katsastajat suorittavat alusten radiolaitteiden perus-, uusinta- ja määräaikaiskatsastuksia."/>
    <s v="Radiokatsastus"/>
    <x v="1"/>
    <x v="0"/>
    <s v="Myöhemmin"/>
    <s v="Myös luonnollisille henkilöille"/>
    <s v="Yleinen taloudellinen tilanne"/>
    <m/>
    <x v="1"/>
    <x v="12"/>
    <s v=""/>
  </r>
  <r>
    <s v="Radioluvat ja tunnukset: Veneilijät ja merenkulku"/>
    <s v="Veneilijöiden ja merenkulun radiolähetinten hallussapitoon ja käyttöön tarvitaan radiolupa, jonka myöntää Liikenne- ja viestintävirasto Traficom."/>
    <s v="Radioluvat ja tunnukset: Veneilijät ja merenkulku"/>
    <x v="1"/>
    <x v="3"/>
    <m/>
    <s v="Myös luonnollisille henkilöille"/>
    <m/>
    <m/>
    <x v="1"/>
    <x v="12"/>
    <s v=""/>
  </r>
  <r>
    <s v="Radioluvat sekä radioviestinnän tunnukset (heti voimaan tuleva, 6 eri radiolupalajia)"/>
    <s v="Palvelusta voi hakea radiolupaa, joka tulee heti voimaan asiakkaan maksettua ensimmäisen vuoden taajuusmaksun."/>
    <s v="Radioluvat sekä radioviestinnän tunnukset (heti voimaan tuleva, 6 eri radiolupalajia)"/>
    <x v="4"/>
    <x v="5"/>
    <m/>
    <s v="Myös luonnollisille henkilöille"/>
    <m/>
    <m/>
    <x v="1"/>
    <x v="12"/>
    <s v=""/>
  </r>
  <r>
    <s v="Radioluvat sekä radioviestinnän tunnukset (käsittelyä vaativa, kaikki radiolupalajit)"/>
    <s v="Palvelusta voi hakea radiolupaa, joka tulee vireille asiakkaan jätettyä hakemuksen. Asiointipalvelun osalta ei ole kehittämistarvetta."/>
    <s v="Radioluvat sekä radioviestinnän tunnukset (käsittelyä vaativa, kaikki radiolupalajit)"/>
    <x v="1"/>
    <x v="4"/>
    <m/>
    <s v="Myös luonnollisille henkilöille"/>
    <m/>
    <m/>
    <x v="1"/>
    <x v="12"/>
    <s v=""/>
  </r>
  <r>
    <s v="Rakentamisaikaisen käyttöluvan myöntäminen ratahankkeelle"/>
    <s v="Mikäli uudistettavaa tai parannettavaa rataa aiotaan käyttää ennen käyttöönottoluvan myöntämistä, rataverkon haltijan on haettava sille rakentamisaikaista käyttölupaa Traficomilta."/>
    <s v="Rakentamisaikaisen käyttöluvan myöntäminen ratahankkeelle"/>
    <x v="1"/>
    <x v="1"/>
    <s v="Myöhemmin"/>
    <s v="Vain elinkeinotoimintaa harjoittaville"/>
    <s v="Yleinen taloudellinen tilanne"/>
    <s v="Maankäyttö- ja rakennuslaki (132/1999)"/>
    <x v="1"/>
    <x v="12"/>
    <s v=""/>
  </r>
  <r>
    <s v="Ratahankkeen käyttöönottolupatarpeen arvioiminen"/>
    <s v="Radan käyttöönottamiseksi tarvitaan Liikenne- ja viestintäviraston myöntämä käyttöönottolupa. Rataverkon haltija toimittaa ensin suunnitelman ratahankkeesta Traficomiin."/>
    <s v="Ratahankkeen käyttöönottolupatarpeen arvioiminen"/>
    <x v="1"/>
    <x v="1"/>
    <s v="Myöhemmin"/>
    <s v="Vain elinkeinotoimintaa harjoittaville"/>
    <s v="Yleinen taloudellinen tilanne"/>
    <m/>
    <x v="1"/>
    <x v="12"/>
    <s v=""/>
  </r>
  <r>
    <s v="Rataverkon haltijan turvallisuuslupa"/>
    <s v="Traficom myöntää turvallisuusluvan Suomessa toimiville rataverkon haltijoille."/>
    <s v="Rataverkon haltijan turvallisuuslupa"/>
    <x v="1"/>
    <x v="0"/>
    <s v="Myöhemmin"/>
    <s v="Myös luonnollisille henkilöille"/>
    <s v="Yleinen taloudellinen tilanne"/>
    <m/>
    <x v="1"/>
    <x v="12"/>
    <s v=""/>
  </r>
  <r>
    <s v="Rautateillä liikkuvan kaluston hankesuunnitelma"/>
    <m/>
    <s v="Rautateillä liikkuvan kaluston hankesuunnitelma"/>
    <x v="1"/>
    <x v="1"/>
    <s v="Myöhemmin"/>
    <m/>
    <s v="Yleinen taloudellinen tilanne"/>
    <m/>
    <x v="1"/>
    <x v="12"/>
    <s v=""/>
  </r>
  <r>
    <s v="Rautateillä liikkuvan kaluston käyttöönottolupahakemus"/>
    <m/>
    <s v="Rautateillä liikkuvan kaluston käyttöönottolupahakemus"/>
    <x v="1"/>
    <x v="1"/>
    <s v="Myöhemmin"/>
    <m/>
    <s v="Yleinen taloudellinen tilanne"/>
    <m/>
    <x v="1"/>
    <x v="12"/>
    <s v=""/>
  </r>
  <r>
    <s v="Rautateillä liikkuvan kaluston rekisteröintihakemus"/>
    <s v="Kaikki hakemukset saapuvat kirjaamon kautta ja käsitellään saapumisjärjestyksessä."/>
    <s v="Rautateillä liikkuvan kaluston rekisteröintihakemus"/>
    <x v="1"/>
    <x v="1"/>
    <s v="Myöhemmin"/>
    <s v="Myös luonnollisille henkilöille"/>
    <s v="Yleinen taloudellinen tilanne"/>
    <m/>
    <x v="1"/>
    <x v="12"/>
    <s v=""/>
  </r>
  <r>
    <s v="Rautateillä liikkuvan kaluston rekisteröintivaraus"/>
    <s v="Kaikki hakemukset saapuvat kirjaamon kautta ja käsitellään saapumisjärjestyksessä."/>
    <s v="Rautateillä liikkuvan kaluston rekisteröintivaraus"/>
    <x v="1"/>
    <x v="1"/>
    <s v="Myöhemmin"/>
    <s v="Myös luonnollisille henkilöille"/>
    <s v="Yleinen taloudellinen tilanne"/>
    <m/>
    <x v="1"/>
    <x v="12"/>
    <s v=""/>
  </r>
  <r>
    <s v="Rautatiekaluston romutustodistus"/>
    <s v="Kaikki hakemukset saapuvat kirjaamon kautta ja käsitellään saapumisjärjestyksessä."/>
    <s v="Rautatiekaluston romutustodistus"/>
    <x v="1"/>
    <x v="1"/>
    <s v="Myöhemmin"/>
    <s v="Myös luonnollisille henkilöille"/>
    <s v="Yleinen taloudellinen tilanne"/>
    <m/>
    <x v="1"/>
    <x v="12"/>
    <s v=""/>
  </r>
  <r>
    <s v="Rautatieliikenteen harjoittajan turvallisuustodistus"/>
    <s v="Suomen rataverkolla liikennöivät rautatieliikenteen harjoittajat tarvitsevat liikennöintiä varten yhtenäisen turvallisuustodistuksen."/>
    <s v="Rautatieliikenteen harjoittajan turvallisuustodistus"/>
    <x v="1"/>
    <x v="1"/>
    <s v="Myöhemmin"/>
    <s v="Vain elinkeinotoimintaa harjoittaville"/>
    <s v="Yleinen taloudellinen tilanne"/>
    <m/>
    <x v="1"/>
    <x v="12"/>
    <s v=""/>
  </r>
  <r>
    <s v="Rautatieliikenteen onnettomuuksista ja vaaratilanteista ilmoittaminen"/>
    <s v="Rautatieliikenteen harjoittajien ja rataverkon haltijoiden tulee ilmoittaa kirjallisesti tapahtuneet onnettomuudet ja vaaratilanteet Traficomiin."/>
    <s v="Rautatieliikenteen onnettomuuksista ja vaaratilanteista ilmoittaminen"/>
    <x v="0"/>
    <x v="0"/>
    <s v="Myöhemmin"/>
    <s v="Myös luonnollisille henkilöille"/>
    <s v="Yleinen taloudellinen tilanne"/>
    <m/>
    <x v="1"/>
    <x v="12"/>
    <s v=""/>
  </r>
  <r>
    <s v="Rautatieyrityksen toimilupa"/>
    <s v="Rautatieyritys tarvitsee toimiluvan päätoimista rautatieliikenteen harjoittamista varten"/>
    <s v="Rautatieyrityksen toimilupa"/>
    <x v="1"/>
    <x v="1"/>
    <s v="Myöhemmin"/>
    <s v="Vain elinkeinotoimintaa harjoittaville"/>
    <s v="Yleinen taloudellinen tilanne"/>
    <m/>
    <x v="1"/>
    <x v="12"/>
    <s v=""/>
  </r>
  <r>
    <s v="Siirtolupa"/>
    <s v="Siirtolupa on ajoneuvon väliaikaista siirtoa tai käyttöä varten myönnetty lupa, johon kuuluu ajoneuvoon kiinnitettävät siirtomerkit ja liikennevakuutus."/>
    <s v="Siirtolupa"/>
    <x v="1"/>
    <x v="1"/>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1"/>
    <x v="12"/>
    <s v=""/>
  </r>
  <r>
    <s v="Suomalaiset merikartat"/>
    <s v="Luettelo Suomen ajantasaisista merikarttojen editioista ja painoksista."/>
    <s v="Suomalaiset merikartat"/>
    <x v="4"/>
    <x v="1"/>
    <s v="Myöhemmin"/>
    <s v="Myös luonnollisille henkilöille"/>
    <s v="Yleinen taloudellinen tilanne"/>
    <m/>
    <x v="1"/>
    <x v="12"/>
    <s v=""/>
  </r>
  <r>
    <s v="Taksamittarin asennus ja korjaus"/>
    <s v="Taksamittarin asennus ja korjaus -lupahakemus."/>
    <s v="Taksamittarin asennus ja korjaus"/>
    <x v="1"/>
    <x v="0"/>
    <s v="Myöhemmin"/>
    <s v="Vain elinkeinotoimintaa harjoittaville"/>
    <s v="Yleinen taloudellinen tilanne"/>
    <m/>
    <x v="1"/>
    <x v="12"/>
    <s v=""/>
  </r>
  <r>
    <s v="Taksiliikenneluvan hakeminen sekä lupaan liittyvistä muutoksista ilmoittaminen"/>
    <s v="Palvelussa haetaan taksiliikennelupaa, joka oikeuttaa taksiliikenteen harjoittamiseen. Lisäksi luvanhaltijat voivat palvelussa ilmoittaa lupaan liittyvistä muutoksista."/>
    <s v="Taksiliikenneluvan hakeminen sekä lupaan liittyvistä muutoksista ilmoittaminen"/>
    <x v="1"/>
    <x v="0"/>
    <s v="Myöhemmin"/>
    <s v="Myös luonnollisille henkilöille"/>
    <s v="Yleinen taloudellinen tilanne"/>
    <m/>
    <x v="1"/>
    <x v="12"/>
    <s v=""/>
  </r>
  <r>
    <s v="Tarkista liikennelupatiedot"/>
    <s v="Voit tarkastaa omat tai julkiset liikennelupatiedot."/>
    <s v="Tarkista liikennelupatiedot"/>
    <x v="4"/>
    <x v="5"/>
    <m/>
    <s v="Myös luonnollisille henkilöille"/>
    <m/>
    <m/>
    <x v="1"/>
    <x v="12"/>
    <s v=""/>
  </r>
  <r>
    <s v="Tavaraliikenneluvan hakeminen sekä lupaan liittyvistä muutoksista ilmoittaminen"/>
    <s v="Palvelussa haetaan tavaraliikennelupaa, joka oikeuttaa ammattimaiseen tavaran kuljettamiseen kokonaismassaltaan yli 3,5 t ajoneuvolla ja ajoneuvoyhdistelmällä. Lisäksi luvanhaltijat voivat palvelussa ilmoittaa lupaan liittyvistä muutoksista."/>
    <s v="Tavaraliikenneluvan hakeminen sekä lupaan liittyvistä muutoksista ilmoittaminen"/>
    <x v="1"/>
    <x v="0"/>
    <s v="Myöhemmin"/>
    <s v="Myös luonnollisille henkilöille"/>
    <s v="Yleinen taloudellinen tilanne"/>
    <m/>
    <x v="1"/>
    <x v="12"/>
    <s v=""/>
  </r>
  <r>
    <s v="Teletoimintailmoitus"/>
    <s v="Teletoiminnan harjoittajan on ennen toiminnan aloittamista tehtävä sähköinen teletoimintailmoitus. Asiointipalvelun osalta ei ole kehittämistarvetta."/>
    <s v="Teletoimintailmoitus"/>
    <x v="0"/>
    <x v="0"/>
    <m/>
    <s v="Vain elinkeinotoimintaa harjoittaville"/>
    <m/>
    <m/>
    <x v="1"/>
    <x v="12"/>
    <s v=""/>
  </r>
  <r>
    <s v="Teleyrityksen ilmoitus häiriönhallinnan yhteystiedoista"/>
    <s v="Teleyrityksen ilmoitus häiriönhallinnan yhteystiedoista. Asiointipalvelun osalta ei ole kehittämistarvetta."/>
    <s v="Teleyrityksen ilmoitus häiriönhallinnan yhteystiedoista"/>
    <x v="0"/>
    <x v="0"/>
    <m/>
    <s v="Vain elinkeinotoimintaa harjoittaville"/>
    <m/>
    <m/>
    <x v="1"/>
    <x v="12"/>
    <s v=""/>
  </r>
  <r>
    <s v="Teleyrityksen ilmoitus tietoturvahäiriöstä"/>
    <s v="Teleyrityksen ilmoitus tietoturvahäiriöstä. Asiointipalvelun osalta ei ole kehittämistarvetta."/>
    <s v="Teleyrityksen ilmoitus tietoturvahäiriöstä"/>
    <x v="0"/>
    <x v="0"/>
    <m/>
    <s v="Vain elinkeinotoimintaa harjoittaville"/>
    <m/>
    <m/>
    <x v="1"/>
    <x v="12"/>
    <s v=""/>
  </r>
  <r>
    <s v="Tiedonantoja merenkulkijoille"/>
    <s v="Navigoinnin turvallisuuden kannalta tärkeiden tietojen jakelu merenkulkijoille ja veneilijöille."/>
    <s v="Tiedonantoja merenkulkijoille"/>
    <x v="4"/>
    <x v="1"/>
    <s v="Myöhemmin"/>
    <s v="Myös luonnollisille henkilöille"/>
    <s v="Yleinen taloudellinen tilanne"/>
    <m/>
    <x v="1"/>
    <x v="12"/>
    <s v=""/>
  </r>
  <r>
    <s v="Tiedonkeruujärjestelmä"/>
    <s v="Tiedonkeruujärjestelmän kautta kerätään viestintäpalveluja tarjoavilta toimijoilta tietoja."/>
    <s v="Tiedonkeruujärjestelmä"/>
    <x v="4"/>
    <x v="5"/>
    <m/>
    <s v="Vain elinkeinotoimintaa harjoittaville"/>
    <m/>
    <m/>
    <x v="1"/>
    <x v="12"/>
    <s v=""/>
  </r>
  <r>
    <s v="Tietopyyntö eurooppalaisesta keskusrekisteristä"/>
    <s v="Tässä palvelussa voi pyytää tietoja ilmailun poikkeamatapahtumista eurooppalaisesta keskusrekisteristä"/>
    <s v="Tietopyyntö eurooppalaisesta keskusrekisteristä"/>
    <x v="4"/>
    <x v="1"/>
    <s v="Myöhemmin"/>
    <s v="Myös luonnollisille henkilöille"/>
    <s v="Yleinen taloudellinen tilanne"/>
    <m/>
    <x v="1"/>
    <x v="12"/>
    <s v=""/>
  </r>
  <r>
    <s v="Tilapäinen ilmatilavaraus ja sen hakeminen"/>
    <s v="Traficom voi perustaa tilapäisiä ilmailun vaara-alueita tai rajoittaa ilmailun tietyllä alueella määräajaksi sekä myöntää ilmatilan käytön etuoikeuksia."/>
    <s v="Tilapäinen ilmatilavaraus ja sen hakeminen"/>
    <x v="1"/>
    <x v="0"/>
    <s v="Myöhemmin"/>
    <s v="Myös luonnollisille henkilöille"/>
    <s v="Yleinen taloudellinen tilanne"/>
    <m/>
    <x v="1"/>
    <x v="12"/>
    <s v=""/>
  </r>
  <r>
    <s v="Tilausohjelmapalveluilmoitus"/>
    <s v="Tilausohjelmapalveluja tarjoavan Suomeen sijoittuneen palveluntarjoajan on ennen toiminnan aloittamista tehtävä sähköinen tilausohjelmapalveluilmoitus. Asiointipalvelun osalta ei ole kehittämistarvetta."/>
    <s v="Tilausohjelmapalveluilmoitus"/>
    <x v="0"/>
    <x v="0"/>
    <m/>
    <s v="Vain elinkeinotoimintaa harjoittaville"/>
    <m/>
    <m/>
    <x v="1"/>
    <x v="12"/>
    <s v=""/>
  </r>
  <r>
    <s v="Todistus huoltotoimenpiteistä (Ilma-alus)"/>
    <s v="Easa ja muut tyyppihyväksynnät"/>
    <s v="Todistus huoltotoimenpiteistä (Ilma-alus)"/>
    <x v="1"/>
    <x v="1"/>
    <s v="Myöhemmin"/>
    <m/>
    <s v="Yleinen taloudellinen tilanne"/>
    <m/>
    <x v="1"/>
    <x v="12"/>
    <s v=""/>
  </r>
  <r>
    <s v="Todistus rautatieliikenteen lupakirjakoulutuksesta"/>
    <s v="Voit ilmoittaa lupakirjakoulutuksesta."/>
    <s v="Todistus rautatieliikenteen lupakirjakoulutuksesta"/>
    <x v="1"/>
    <x v="1"/>
    <s v="Myöhemmin"/>
    <s v="Vain elinkeinotoimintaa harjoittaville"/>
    <s v="Yleinen taloudellinen tilanne"/>
    <m/>
    <x v="1"/>
    <x v="12"/>
    <s v=""/>
  </r>
  <r>
    <s v="Traficomin tietopalvelun lupahakemuslomakkeet"/>
    <s v="Näillä lomakkeilla Traficomin tietopalvelun palveluntarjoaja voi hakea lupaa loppukäyttäjilleen."/>
    <s v="Traficomin tietopalvelun lupahakemuslomakkeet"/>
    <x v="4"/>
    <x v="0"/>
    <s v="Myöhemmin"/>
    <s v="Vain elinkeinotoimintaa harjoittaville"/>
    <s v="Yleinen taloudellinen tilanne"/>
    <m/>
    <x v="1"/>
    <x v="12"/>
    <s v=""/>
  </r>
  <r>
    <s v="Traficomin tietopalvelun palvelukuvauslomake"/>
    <s v="Tällä lomakkeella yritys kuvaa uuden palvelun tai päivittää olemassa olevan palvelun kuvausta."/>
    <s v="Traficomin tietopalvelun palvelukuvauslomake"/>
    <x v="4"/>
    <x v="1"/>
    <s v="Myöhemmin"/>
    <s v="Vain elinkeinotoimintaa harjoittaville"/>
    <s v="Yleinen taloudellinen tilanne"/>
    <m/>
    <x v="1"/>
    <x v="12"/>
    <s v=""/>
  </r>
  <r>
    <s v="Tunnetun lähettäjän hyväksynnän hakeminen"/>
    <s v="Yritys  hakee tunnetun lähettäjän hyväksyntää Traficomilta"/>
    <s v="Tunnetun lähettäjän hyväksynnän hakeminen"/>
    <x v="1"/>
    <x v="6"/>
    <s v="Myöhemmin"/>
    <s v="Vain elinkeinotoimintaa harjoittaville"/>
    <s v="Yleinen taloudellinen tilanne"/>
    <m/>
    <x v="1"/>
    <x v="12"/>
    <s v=""/>
  </r>
  <r>
    <s v="Tunnistuspalvelun lopetusilmoitus"/>
    <s v="Ilmoitus sähköisen tunnistusvälitys- tai tunnistusvälinepalvelun lopettamisesta Liikenne- ja viestintävirasto Traficomin Kyberturvallisuuskeskukselle. Asiointipalvelun osalta ei ole kehittämistarvetta."/>
    <s v="Tunnistuspalvelun lopetusilmoitus"/>
    <x v="0"/>
    <x v="0"/>
    <m/>
    <s v="Vain elinkeinotoimintaa harjoittaville"/>
    <m/>
    <m/>
    <x v="1"/>
    <x v="12"/>
    <s v=""/>
  </r>
  <r>
    <s v="Tuotannon vaatimustenmukaisuuden valvonta (CoP)"/>
    <s v="Tyyppihyväksyntää hakevan on osoitettava, että tuotanto on vaatimustenmukainen."/>
    <s v="Tuotannon vaatimustenmukaisuuden valvonta (CoP)"/>
    <x v="1"/>
    <x v="6"/>
    <s v="Myöhemmin"/>
    <s v="Vain elinkeinotoimintaa harjoittaville"/>
    <s v="Yleinen taloudellinen tilanne"/>
    <m/>
    <x v="1"/>
    <x v="12"/>
    <s v=""/>
  </r>
  <r>
    <s v="Tyyppihyväksyntähakemus"/>
    <s v="Tällä palvelulla voit hakea koko ajoneuvon EU- tai EY-tyyppihyväksyntää, tai ajoneuvokomponentin, järjestelmän tai erillisen teknisen yksikön tyyppihyväksyntää. Tällä hakemuksella voit myös hakea muutosta em. hyväksyntöihin."/>
    <s v="Tyyppihyväksyntähakemus"/>
    <x v="1"/>
    <x v="0"/>
    <s v="Myöhemmin"/>
    <s v="Vain elinkeinotoimintaa harjoittaville"/>
    <s v="Yleinen taloudellinen tilanne"/>
    <m/>
    <x v="1"/>
    <x v="12"/>
    <s v=""/>
  </r>
  <r>
    <s v="Työnantajan ilmoitus lupakirjarekisteriin"/>
    <s v="Voit ilmoittaa palveluksessa olevien kuljettajien työsuhteiden alkamisesta, päättymisistä, turvaamisista yms. tiedot rautatieliikenteen kuljettajien lupakirjarekisteriin."/>
    <s v="Työnantajan ilmoitus lupakirjarekisteriin"/>
    <x v="0"/>
    <x v="1"/>
    <s v="Myöhemmin"/>
    <s v="Vain elinkeinotoimintaa harjoittaville"/>
    <s v="Yleinen taloudellinen tilanne"/>
    <m/>
    <x v="1"/>
    <x v="12"/>
    <s v=""/>
  </r>
  <r>
    <s v="Vaihtoehtoiset vaatimusten täyttämisen menetelmät (AltMoC)"/>
    <s v="Lentotoiminnan harjoittajat, lentotoiminnan koulutusorganisaatiot, lentopaikan pitäjät, asematasopalvelujen tarjoajat, lennonvarmistuspalvelun tarjoajat ja lennonjohtajien koulutusorganisaatiot voivat esittää Traficomille vaihtoehtoista tapaa täyttää toiminnalle asetetun asetuksen vaatimukset,"/>
    <s v="Vaihtoehtoiset vaatimusten täyttämisen menetelmät (AltMoC)"/>
    <x v="1"/>
    <x v="1"/>
    <s v="Myöhemmin"/>
    <s v="Vain elinkeinotoimintaa harjoittaville"/>
    <s v="Yleinen taloudellinen tilanne"/>
    <m/>
    <x v="1"/>
    <x v="12"/>
    <s v=""/>
  </r>
  <r>
    <s v="Vakavaraisuuden osoittaminen"/>
    <s v="Selvitys, jolla tavara- tai henkilöliikenneluvan hakija voi osoittaa täyttävänsä vakavaraisuusvaatimuksen."/>
    <s v="Vakavaraisuuden osoittaminen"/>
    <x v="2"/>
    <x v="0"/>
    <s v="Myöhemmin"/>
    <s v="Vain elinkeinotoimintaa harjoittaville"/>
    <s v="Yleinen taloudellinen tilanne"/>
    <m/>
    <x v="1"/>
    <x v="12"/>
    <s v=""/>
  </r>
  <r>
    <s v="Valvotun edustajan hyväksynnän hakeminen"/>
    <s v="Yritys  hakee valvotun edustajan hyväksyntää Traficomilta"/>
    <s v="Valvotun edustajan hyväksynnän hakeminen"/>
    <x v="1"/>
    <x v="6"/>
    <s v="Myöhemmin"/>
    <s v="Vain elinkeinotoimintaa harjoittaville"/>
    <s v="Yleinen taloudellinen tilanne"/>
    <m/>
    <x v="1"/>
    <x v="12"/>
    <s v=""/>
  </r>
  <r>
    <s v="Valvotun teoriakokeen järjestäjän hyväksyntä"/>
    <s v="Toimija voi hakeutua miehittämättömien ilma-alusten kauko-ohjaajien valvottujen lisäteoriakokeiden järjestäjäksi"/>
    <s v="Valvotun teoriakokeen järjestäjän hyväksyntä"/>
    <x v="1"/>
    <x v="1"/>
    <s v="Myöhemmin"/>
    <s v="Myös luonnollisille henkilöille"/>
    <s v="Yleinen taloudellinen tilanne"/>
    <m/>
    <x v="1"/>
    <x v="12"/>
    <s v=""/>
  </r>
  <r>
    <s v="Valvotun toimittajan hyväksynnän hakeminen"/>
    <s v="Yritys  hakee valvotun toimittajan hyväksyntää Traficomilta"/>
    <s v="Valvotun toimittajan hyväksynnän hakeminen"/>
    <x v="1"/>
    <x v="6"/>
    <s v="Myöhemmin"/>
    <s v="Vain elinkeinotoimintaa harjoittaville"/>
    <s v="Yleinen taloudellinen tilanne"/>
    <m/>
    <x v="1"/>
    <x v="12"/>
    <s v=""/>
  </r>
  <r>
    <s v="Vapautus ajoneuvoveron perusverosta"/>
    <s v="Traficomin tai Poliisin myöntämän pysäköintiluvan perusteella voidaan myöntää vapautus ajoneuvoveron perusverosta."/>
    <s v="Vapautus ajoneuvoveron perusverosta"/>
    <x v="1"/>
    <x v="5"/>
    <m/>
    <s v="Myös luonnollisille henkilöille"/>
    <m/>
    <m/>
    <x v="1"/>
    <x v="12"/>
    <s v=""/>
  </r>
  <r>
    <s v="Veneen erityistunnuksen varaaminen"/>
    <s v="Asiakas saa halutessaan vesikulkuneuvolle haluamansa vapaan rekisteritunnuksen maksua vastaan. Tunnuksen voi varata etukäteen. "/>
    <s v="Veneen erityistunnuksen varaaminen"/>
    <x v="0"/>
    <x v="1"/>
    <s v="Myöhemmin"/>
    <s v="Myös luonnollisille henkilöille"/>
    <s v="Tulee tarkistaa useasta järjestelmästä, onko tunnus vapaa."/>
    <m/>
    <x v="1"/>
    <x v="12"/>
    <s v=""/>
  </r>
  <r>
    <s v="Veneen rekisteriotteen tilaus"/>
    <s v="Asiakas voi tilata mistä tahansa vesikulkuneuvosta allekirjoitetun ja leimatun rekisteriotteen.  Ilman leimaa ja allekirjoitusta tämän voi tulostaa jo sähköisenä. "/>
    <s v="Veneen rekisteriotteen tilaus"/>
    <x v="4"/>
    <x v="1"/>
    <s v="Myöhemmin"/>
    <s v="Myös luonnollisille henkilöille"/>
    <s v="Yleinen taloudellinen tilanne"/>
    <m/>
    <x v="1"/>
    <x v="12"/>
    <s v=""/>
  </r>
  <r>
    <s v="Veneen rekisteritunnuksen siirtäminen"/>
    <s v="Asiakas voi siirtää rekisteritunnuksen veneeltä toiselle maksua vastaan."/>
    <s v="Veneen rekisteritunnuksen siirtäminen"/>
    <x v="0"/>
    <x v="1"/>
    <s v="Myöhemmin"/>
    <s v="Myös luonnollisille henkilöille"/>
    <s v="Yleinen taloudellinen tilanne"/>
    <m/>
    <x v="1"/>
    <x v="12"/>
    <s v=""/>
  </r>
  <r>
    <s v="Veneen tietojen muuttaminen"/>
    <s v="Asiakas voi muuttaa veneen tietoja rekisteriin. "/>
    <s v="Veneen tietojen muuttaminen"/>
    <x v="0"/>
    <x v="5"/>
    <m/>
    <s v="Myös luonnollisille henkilöille"/>
    <m/>
    <m/>
    <x v="1"/>
    <x v="12"/>
    <s v=""/>
  </r>
  <r>
    <s v="Veneilyjärjestön laatukäsikirjan auditointi"/>
    <s v="Veneilyjärjestön laatukäsikirjan auditointi."/>
    <s v="Veneilyjärjestön laatukäsikirjan auditointi"/>
    <x v="1"/>
    <x v="6"/>
    <s v="Myöhemmin"/>
    <m/>
    <s v="Yleinen taloudellinen tilanne"/>
    <m/>
    <x v="1"/>
    <x v="12"/>
    <s v=""/>
  </r>
  <r>
    <s v="Verkkotietopiste"/>
    <s v="Verkkotietopiste.fi -palvelusta voi hakea tietoa verkkojen rakentamissuunnitelmista yhteisrakentamisen sopimiseksi. Lisäksi palvelusta saa tietoa siitä, keillä verkkotoimijoilla voi olla verkkoja haetulla alueella."/>
    <s v="Verkkotietopiste"/>
    <x v="4"/>
    <x v="5"/>
    <m/>
    <s v="Myös luonnollisille henkilöille"/>
    <m/>
    <m/>
    <x v="1"/>
    <x v="12"/>
    <s v=""/>
  </r>
  <r>
    <s v="Verkkotunnusvälittäjän tietoturvaloukkausilmoitus"/>
    <s v="Lakisääteinen velvoite ilmoittaa verkkotunnusvälitystoimintaan kohdistuvasta tietoturvaloukkauksesta. Yhteinen palvelu KTK:n kanssa. Asiointipalvelun osalta ei ole kehittämistarvetta."/>
    <s v="Verkkotunnusvälittäjän tietoturvaloukkausilmoitus"/>
    <x v="0"/>
    <x v="0"/>
    <m/>
    <s v="Myös luonnollisille henkilöille"/>
    <m/>
    <m/>
    <x v="1"/>
    <x v="12"/>
    <s v=""/>
  </r>
  <r>
    <s v="Vesikulkuneuvojen sopimusrekisteröijäksi Traficomille"/>
    <s v="Traficom hankkii rekisteröintitoiminnan järjestämiseksi tarvittavat avustavat palvelut julkisilta tai yksityisiltä yhteisöiltä (sopimusrekisteröijä)."/>
    <s v="Vesikulkuneuvojen sopimusrekisteröijäksi Traficomille"/>
    <x v="2"/>
    <x v="1"/>
    <s v="Myöhemmin"/>
    <s v="Vain elinkeinotoimintaa harjoittaville"/>
    <s v="Vahva sähköinen tunnistautuminen ja sähköinen allekirjoitus eivät ole käytössä"/>
    <m/>
    <x v="1"/>
    <x v="12"/>
    <s v=""/>
  </r>
  <r>
    <s v="Vesikulkuneuvojen tietotuotteet - Beta"/>
    <s v="Palvelusta voi tilata ajantasaista tietoa vesikulkuneuvoista. Tilauksessa valitut eri tietotuotteet muodostavat yhden siirtotiedoston, joka sisältää yksittäisille vesikulkuneuvoille tilauksessa valittujen tietotuotteiden tietosisällöt."/>
    <s v="Vesikulkuneuvojen tietotuotteet - Beta"/>
    <x v="4"/>
    <x v="5"/>
    <m/>
    <s v="Myös luonnollisille henkilöille"/>
    <m/>
    <m/>
    <x v="1"/>
    <x v="12"/>
    <s v=""/>
  </r>
  <r>
    <s v="Vesikulkuneuvojen/moottoreiden ennakkoilmoittajaksi Traficomille"/>
    <s v="Ennakkoilmoittajan tehtäviin kuuluu veneen tai moottorin tietojen tallentaminen vesikulkuneuvorekisteriin ennen rekisteröintiä."/>
    <s v="Vesikulkuneuvojen/moottoreiden ennakkoilmoittajaksi Traficomille"/>
    <x v="2"/>
    <x v="1"/>
    <s v="Myöhemmin"/>
    <s v="Vain elinkeinotoimintaa harjoittaville"/>
    <s v="Vahva sähköinen tunnistautuminen ja sähköinen allekirjoitus eivät ole käytössä"/>
    <m/>
    <x v="1"/>
    <x v="12"/>
    <s v=""/>
  </r>
  <r>
    <s v="Vesikulkuneuvon ensirekisteröinti"/>
    <s v="Vesikulkuneuvo ja sen moottori tulee rekisteröidä liikenteen palveluista annetun lain (320/2017) VI osassa tarkoitettuun liikenneasioiden rekisteriin, jos se kuuluu rekisteröintivelvollisuuden piiriin."/>
    <s v="Vesikulkuneuvon ensirekisteröinti"/>
    <x v="0"/>
    <x v="5"/>
    <m/>
    <s v="Myös luonnollisille henkilöille"/>
    <m/>
    <m/>
    <x v="1"/>
    <x v="12"/>
    <s v=""/>
  </r>
  <r>
    <s v="Vesikulkuneuvon lopullinen poisto"/>
    <s v="Lopullisella poistolla tarkoitetaan vesikulkuneuvon poistamista rekisteristä niin, ettei se enää koskaan palaa rekisteriin."/>
    <s v="Vesikulkuneuvon lopullinen poisto"/>
    <x v="0"/>
    <x v="1"/>
    <s v="Myöhemmin"/>
    <s v="Myös luonnollisille henkilöille"/>
    <s v="Yleinen taloudellinen tilanne"/>
    <m/>
    <x v="1"/>
    <x v="12"/>
    <s v=""/>
  </r>
  <r>
    <s v="Vesikulkuneuvon luovutus tuntemattomalle"/>
    <s v="Vesikulkuneuvon myyjä voi tehdä luovutusilmoituksen tuntemattomalle, jos uusi omistaja ei ole tiedossa, eikä hän ole rekisteröinyt vesikulkuneuvoa nimilleen."/>
    <s v="Vesikulkuneuvon luovutus tuntemattomalle"/>
    <x v="0"/>
    <x v="1"/>
    <s v="Myöhemmin"/>
    <s v="Myös luonnollisille henkilöille"/>
    <s v="Yleinen taloudellinen tilanne"/>
    <m/>
    <x v="1"/>
    <x v="12"/>
    <s v=""/>
  </r>
  <r>
    <s v="Vesikulkuneuvon luovutusilmoitus"/>
    <s v="Vesikulkuneuvon myyjä voi tehdä ilmoituksen omistajuutensa päättymisestä. Luovutusilmoitus päättää myyjän velvollisuudet vesikulkuneuvoa kohtaan."/>
    <s v="Vesikulkuneuvon luovutusilmoitus"/>
    <x v="0"/>
    <x v="5"/>
    <m/>
    <s v="Myös luonnollisille henkilöille"/>
    <m/>
    <m/>
    <x v="1"/>
    <x v="12"/>
    <s v=""/>
  </r>
  <r>
    <s v="Vesikulkuneuvon moottorin vaihto"/>
    <s v="Vesikulkuneuvon omistajan tai haltijan velvollisuus on ilmoittaa rekisteriin, jos vaihtaa vesikulkuneuvolle moottorin. "/>
    <s v="Vesikulkuneuvon moottorin vaihto"/>
    <x v="0"/>
    <x v="5"/>
    <m/>
    <s v="Myös luonnollisille henkilöille"/>
    <m/>
    <m/>
    <x v="1"/>
    <x v="12"/>
    <s v=""/>
  </r>
  <r>
    <s v="Vesikulkuneuvon omistajanvaihdos"/>
    <s v="Rekisteröidyn vesikulkuneuvon omistajanmuutos tulee tehdä viimeistään 30 päivän sisällä kaupanteosta."/>
    <s v="Vesikulkuneuvon omistajanvaihdos"/>
    <x v="0"/>
    <x v="5"/>
    <m/>
    <s v="Myös luonnollisille henkilöille"/>
    <m/>
    <m/>
    <x v="1"/>
    <x v="12"/>
    <s v=""/>
  </r>
  <r>
    <s v="Vesikulkuneuvon rekisteristä poisto"/>
    <s v="Vesikulkuneuvo tulee poistaa rekisteristä, jos se on lunastettu, myyty ulkomaille, viety ulkomaille, poistettu käytöstä, rikkoutunut, uponnut tai anastettu. Poiston voi tehdä myös, jos vesikulkuneuvo ei täytä enää rekisteröinnin edellytyksiä."/>
    <s v="Vesikulkuneuvon rekisteristä poisto"/>
    <x v="0"/>
    <x v="5"/>
    <m/>
    <s v="Myös luonnollisille henkilöille"/>
    <m/>
    <m/>
    <x v="1"/>
    <x v="12"/>
    <s v=""/>
  </r>
  <r>
    <s v="Vesikulkuneuvon rekisteritiedot"/>
    <s v="Voit tarkastaa omat tai julkiset vesikulkuneuvotiedot. Voit tehdä asiakirjatilauksen veneen tiedoista."/>
    <s v="Vesikulkuneuvon rekisteritiedot"/>
    <x v="4"/>
    <x v="5"/>
    <m/>
    <s v="Myös luonnollisille henkilöille"/>
    <m/>
    <m/>
    <x v="1"/>
    <x v="12"/>
    <s v=""/>
  </r>
  <r>
    <s v="Vesikulkuneuvon rekisteröintitodistuksen tilaaminen"/>
    <s v="Vesikulkuneuvon omistaja tai haltija voi halutessaan tilata uuden rekisteröintitodistuksen (esim. kadonneen tilalle) tai sen kaksoiskappaleen."/>
    <s v="Vesikulkuneuvon rekisteröintitodistuksen tilaaminen"/>
    <x v="4"/>
    <x v="5"/>
    <m/>
    <s v="Myös luonnollisille henkilöille"/>
    <m/>
    <m/>
    <x v="1"/>
    <x v="12"/>
    <s v=""/>
  </r>
  <r>
    <s v="Vesikulkuneuvon uudelleenrekisteröinti"/>
    <s v="Rekisteristä poistetun vesikulkuneuvon voi rekisteröidä uudelleen, kun se otetaan taas vesiliikennekäyttöön Suomessa."/>
    <s v="Vesikulkuneuvon uudelleenrekisteröinti"/>
    <x v="0"/>
    <x v="5"/>
    <m/>
    <s v="Myös luonnollisille henkilöille"/>
    <m/>
    <m/>
    <x v="1"/>
    <x v="12"/>
    <s v=""/>
  </r>
  <r>
    <s v="Vesikulkuneuvon valmistajatunnuksen myöntäminen"/>
    <s v="Myönnetään huvivenedirektiivinmukainen valmistajatunnus hakijalle."/>
    <s v="Vesikulkuneuvon valmistajatunnuksen myöntäminen"/>
    <x v="1"/>
    <x v="1"/>
    <s v="Myöhemmin"/>
    <m/>
    <s v="Yleinen taloudellinen tilanne"/>
    <m/>
    <x v="1"/>
    <x v="12"/>
    <s v=""/>
  </r>
  <r>
    <s v="Vesikulkuneuvon varmenne"/>
    <s v="Varmenne on 6 merkkiä pitkä koodi, joka oikeuttaa tekemään vesikulkuneuvolle sen omistaja- ja haltijatietoihin liittyviä muutoksia."/>
    <s v="Vesikulkuneuvon varmenne"/>
    <x v="4"/>
    <x v="5"/>
    <m/>
    <s v="Myös luonnollisille henkilöille"/>
    <m/>
    <m/>
    <x v="1"/>
    <x v="12"/>
    <s v=""/>
  </r>
  <r>
    <s v="Vesistörakenteen valmistumisilmoitus"/>
    <m/>
    <s v="Vesistörakenteen valmistumisilmoitus"/>
    <x v="0"/>
    <x v="1"/>
    <s v="Myöhemmin"/>
    <m/>
    <s v="Yleinen taloudellinen tilanne"/>
    <m/>
    <x v="1"/>
    <x v="12"/>
    <s v=""/>
  </r>
  <r>
    <s v="Vetolaitteen tarkastus"/>
    <s v="Ilmoitus vetolaitetarkastusten aloittamisesta katsastusta varten."/>
    <s v="Vetolaitteen tarkastus"/>
    <x v="0"/>
    <x v="1"/>
    <s v="Q4/2021"/>
    <s v="Vain elinkeinotoimintaa harjoittaville"/>
    <s v="Taloustilanne voi mahdollisesti osoittautua esteeksi"/>
    <m/>
    <x v="1"/>
    <x v="12"/>
    <s v=""/>
  </r>
  <r>
    <s v="Yhdistämis- tai välityspalveluntarjoajaksi ilmoittautuminen. Ilmoitukseen liittyvistä muutoksista ilmoittaminen."/>
    <s v="Palvelussa tehdään ilmoitus, jonka nojalla on oikeus tarjota liikennepalvelulaissa tarkoitettua yhdistämis- ja/tai välityspalvelua. Lisäksi palveluntarjoaja voi palvelussa ilmoittaa ilmoitukseen liittyvistä muutoksista."/>
    <s v="Yhdistämis- tai välityspalveluntarjoajaksi ilmoittautuminen. Ilmoitukseen liittyvistä muutoksista ilmoittaminen."/>
    <x v="0"/>
    <x v="0"/>
    <s v="Myöhemmin"/>
    <s v="Myös luonnollisille henkilöille"/>
    <s v="Yleinen taloudellinen tilanne"/>
    <m/>
    <x v="1"/>
    <x v="12"/>
    <s v=""/>
  </r>
  <r>
    <s v="Yhteentoimivuuden teknisen eritelmän soveltamatta jättäminen"/>
    <s v="YTE:ä kalustoon tai infraan soveltava taho esim. Rataverkon haltija, raideliikenteen harjoittaja tai kalustonvalmistaja esittää Traficomille, että Suomi hakisi komissiolta YTE:n soveltamatta jättämistä"/>
    <s v="Yhteentoimivuuden teknisen eritelmän soveltamatta jättäminen"/>
    <x v="1"/>
    <x v="6"/>
    <s v="Myöhemmin"/>
    <s v="Vain elinkeinotoimintaa harjoittaville"/>
    <s v="Yleinen taloudellinen tilanne"/>
    <m/>
    <x v="1"/>
    <x v="12"/>
    <s v=""/>
  </r>
  <r>
    <s v="Yksilöllisesti valmistettu omavalmisteinen moottoripyörä"/>
    <s v="Hae valmistenumeroa yksilöllisesti valmistetulle moottoripyörälle, sivuvaunumoottoripyörälle tai kolmipyörälle (L3e-, L4e- tai L5e-luokan ajoneuvo). "/>
    <s v="Yksilöllisesti valmistettu omavalmisteinen moottoripyörä"/>
    <x v="2"/>
    <x v="1"/>
    <s v="Myöhemmin"/>
    <s v="Myös luonnollisille henkilöille"/>
    <s v="Yleinen taloudellinen tilanne"/>
    <m/>
    <x v="1"/>
    <x v="12"/>
    <s v=""/>
  </r>
  <r>
    <s v="Yksityisraiteen haltijan ilmoitusmenettely"/>
    <s v="Yksityisraiteiden haltijat voivat noudattaa ilmoitusmenettelyä turvallisuusluvan hakemisen sijasta."/>
    <s v="Yksityisraiteen haltijan ilmoitusmenettely"/>
    <x v="0"/>
    <x v="1"/>
    <s v="Myöhemmin"/>
    <m/>
    <s v="Yleinen taloudellinen tilanne"/>
    <m/>
    <x v="1"/>
    <x v="12"/>
    <s v=""/>
  </r>
  <r>
    <s v="Älykkään ajopiirturin asennus ja korjaus"/>
    <s v="Hakemuslomake älykkään ajopiirturin asennus ja korjausluvan saamiseksi."/>
    <s v="Älykkään ajopiirturin asennus ja korjaus"/>
    <x v="1"/>
    <x v="1"/>
    <s v="Q4/2021"/>
    <s v="Vain elinkeinotoimintaa harjoittaville"/>
    <s v="Taloustilanne voi mahdollisesti osoittautua esteeksi"/>
    <m/>
    <x v="1"/>
    <x v="12"/>
    <s v=""/>
  </r>
  <r>
    <s v="Yrityspalveluseteli"/>
    <s v="Yrityksen kehittämiseen tarkoitettu yrityspalveluseteli liperiläisille yrityksille"/>
    <s v="Liiketoiminnan kehittämistuki"/>
    <x v="5"/>
    <x v="0"/>
    <s v="Q2/2022"/>
    <s v="Vain elinkeinotoimintaa harjoittaville"/>
    <s v="kustannukset, yrityksen verkkosivujen rakenne"/>
    <m/>
    <x v="2"/>
    <x v="11"/>
    <s v="10 001 - 20 000"/>
  </r>
  <r>
    <s v="Yksinyrittäjien korona-avustus"/>
    <s v="Määräaikainen/loppunut"/>
    <s v="Liiketoiminnan kehittämistuki"/>
    <x v="5"/>
    <x v="4"/>
    <m/>
    <s v="Vain elinkeinotoimintaa harjoittaville"/>
    <m/>
    <m/>
    <x v="2"/>
    <x v="11"/>
    <s v="10 001 - 20 000"/>
  </r>
  <r>
    <s v="Elintarvikekuljetuskaluston (ATP) sertifiointi"/>
    <s v="ATP-todistus on kuljetusvälineen rekisteröintimaan viranomaisen antama todistus siitä, että kuljetusväline on ATP-sopimuksen vaatimusten mukainen."/>
    <s v="Elintarvikekuljetuskaluston (ATP) sertifiointi"/>
    <x v="1"/>
    <x v="0"/>
    <s v="Q4/2021"/>
    <s v="Vain elinkeinotoimintaa harjoittaville"/>
    <s v="Suoritteesta peritään omakustannusarvon mukaan määräytyvän kiinteä hinta, joka ei mahdollista palvelun digitalisoimista."/>
    <m/>
    <x v="1"/>
    <x v="1"/>
    <s v=""/>
  </r>
  <r>
    <s v="Puutavaran tehdasmittauksen valvonta"/>
    <s v="Tehdasmittauksen valvonnan perustana on tehdasmittausilmoitus, jonka tehtaan oma mittaaja on velvoitettu toimittamaan Luonnonvarakeskukseen."/>
    <s v="Puutavaran tehdasmittauksen valvonta"/>
    <x v="0"/>
    <x v="0"/>
    <s v="Q4/2021"/>
    <s v="Vain elinkeinotoimintaa harjoittaville"/>
    <m/>
    <m/>
    <x v="1"/>
    <x v="1"/>
    <s v=""/>
  </r>
  <r>
    <s v="Puutavaran virallinen mittaus"/>
    <s v="Virallista mittausta voi hakea puutavaran mittausosapuoli. Sitä haetaan perusmittausta (luovutus-, työ- tai urakointimittaus) koskevan erimielisyyden ratkaisemiseksi."/>
    <s v="Puutavaran virallinen mittaus"/>
    <x v="0"/>
    <x v="0"/>
    <s v="Q4/2021"/>
    <s v="Myös luonnollisille henkilöille"/>
    <m/>
    <m/>
    <x v="1"/>
    <x v="1"/>
    <s v=""/>
  </r>
  <r>
    <s v="Oleskelulupa startup-yrittäjälle"/>
    <s v="Oleskelulupa henkilölle, joka aikoo tulla kasvuyrittäjäksi Suomeen. Hakemuksen voi tehdä digitaalisesti Enter Finland -palvelussa."/>
    <s v="Oleskelulupa startup-yrittäjälle"/>
    <x v="1"/>
    <x v="2"/>
    <m/>
    <s v="Vain elinkeinotoimintaa harjoittaville"/>
    <s v="Asioinnin voi laittaa käyntiin digitaalisesti, mutta yleensä on lisäksi käytävä tunnistautumassa ja antamassa biometriset tunnisteet palvelupisteessä, verkkopankkitunnuksien puute. Tason 1.1 mukaisesti perustiedot haetaan muilta viranomaisilta suoraan UMA"/>
    <m/>
    <x v="1"/>
    <x v="13"/>
    <s v=""/>
  </r>
  <r>
    <s v="Oleskelulupa yrittäjälle"/>
    <s v="Oleskelulupa henkilölle, joka aikoo tulla yrittäjäksi Suomeen. Hakemuksen voi tehdä digitaalisesti Enter Finland -palvelussa."/>
    <s v="Oleskelulupa yrittäjälle"/>
    <x v="1"/>
    <x v="2"/>
    <m/>
    <s v="Vain elinkeinotoimintaa harjoittaville"/>
    <s v="Asioinnin voi laittaa käyntiin digitaalisesti, mutta yleensä on lisäksi käytävä tunnistautumassa ja antamassa biometriset tunnisteet palvelupisteessä, verkkopankkitunnuksien puute. Tason 1.1 mukaisesti perustiedot haetaan muilta viranomaisilta suoraan UMAan, mutta osa"/>
    <m/>
    <x v="1"/>
    <x v="13"/>
    <s v=""/>
  </r>
  <r>
    <s v="Työnantajan Enter Finland"/>
    <s v="Palvelussa työnantaja voi: täydentää työntekijän hakemusta, maksaa työntekijän hakemuksen, tarkistaa työnantajalta pyydetyt lisäselvitykset, toimittaa liitteitä ja saada tietyissä tilanteissa päätöksen tiedoksi"/>
    <s v="Työnantajan Enter Finland"/>
    <x v="1"/>
    <x v="2"/>
    <m/>
    <s v="Vain elinkeinotoimintaa harjoittaville"/>
    <s v="kaikkien yritysmuotojen osalta tunnistautuminen ei ole ollut mahdollista suomi.fissä &gt; tulossa kesäkuussa (DVV vastaa aikataulusta)? Hakijan itsensä on yleensä edelleen asioitava palvelupisteessä. Tietoturvallinen viestiminen: kuka määrittelee tietoturvatason?"/>
    <m/>
    <x v="1"/>
    <x v="13"/>
    <s v=""/>
  </r>
  <r>
    <s v="Arkistotietopalvelu kiinteistöistä"/>
    <s v="Asiakas hankkii kopion arkistossa olevasta asiakirjasta tai kartasta rajapinnan kautta"/>
    <s v="Arkistotietopalvelu kiinteistöistä"/>
    <x v="4"/>
    <x v="5"/>
    <m/>
    <s v="Vain elinkeinotoimintaa harjoittaville"/>
    <m/>
    <m/>
    <x v="1"/>
    <x v="14"/>
    <s v=""/>
  </r>
  <r>
    <s v="Avoimet paikkatietoaineistopalvelut"/>
    <s v="Paikkatietoaineisto WMS, WMTS tai OGC API Features rajapintana taikka tiedostona."/>
    <s v="Avoimet paikkatietoaineistopalvelut"/>
    <x v="2"/>
    <x v="5"/>
    <m/>
    <s v="Myös luonnollisille henkilöille"/>
    <m/>
    <m/>
    <x v="1"/>
    <x v="14"/>
    <s v=""/>
  </r>
  <r>
    <s v="HTJ-tiedot rajapintoina (HTJ-lupa teknisen käyttöyhteyteen)"/>
    <s v="Luvan saanut sopimuskäyttäjä (isännöintitoimisto, pankki, kiinteistönvälitys tai vastaava) voi hakea tietoja HTJ:stä rajapintojen kautta."/>
    <s v="HTJ-tiedot rajapintoina (HTJ-lupa teknisen käyttöyhteyteen)"/>
    <x v="4"/>
    <x v="5"/>
    <m/>
    <s v="Vain elinkeinotoimintaa harjoittaville"/>
    <m/>
    <m/>
    <x v="1"/>
    <x v="14"/>
    <s v=""/>
  </r>
  <r>
    <s v="Huoneiston omistajan yhteystietojen ylläpitäminen HTJ:ssä"/>
    <s v="Huoneistotietojärjestelmässä ylläpidetään huoneiston omistajan yhteystietoja, ja niitä käytetään taloyhtiön viestintään ja esim. kokouskutsujen lähettämiseen. Lähtökohtaisesti yhteystietoina huoneistotietojärjestelmässä ovat VTJ/YTJ yhteystiedot, mutta omistajalla on oikeus ilmoittaa tästä poikkeava yhteystieto."/>
    <s v="Huoneiston omistajan yhteystietojen ylläpitäminen HTJ:ssä"/>
    <x v="0"/>
    <x v="0"/>
    <s v="Myöhemmin"/>
    <s v="Myös luonnollisille henkilöille"/>
    <m/>
    <m/>
    <x v="1"/>
    <x v="14"/>
    <s v=""/>
  </r>
  <r>
    <s v="Huoneistotietojärjestelmän tulosteet"/>
    <s v="Osakeluettelo (julkinen, yhtiön) ja osakehuoneistotuloste (laaja, suppea)."/>
    <s v="Huoneistotietojärjestelmän tulosteet"/>
    <x v="4"/>
    <x v="6"/>
    <s v="Q3/2022"/>
    <s v="Myös luonnollisille henkilöille"/>
    <m/>
    <m/>
    <x v="1"/>
    <x v="14"/>
    <s v=""/>
  </r>
  <r>
    <s v="Kartat ja karttatulosteet"/>
    <s v="Yritys voi ostaa painettuja karttoja taikka räätälöidyn karttatulosteen haluamaltaan alueelta."/>
    <s v="Kartat ja karttatulosteet"/>
    <x v="2"/>
    <x v="5"/>
    <m/>
    <s v="Myös luonnollisille henkilöille"/>
    <m/>
    <m/>
    <x v="1"/>
    <x v="14"/>
    <s v=""/>
  </r>
  <r>
    <s v="Kiinteistön käyttäminen lainan  vakuutena"/>
    <s v="Hakemus kiinnityksen vahvistamiseksi kiinteistöön"/>
    <s v="Kiinteistön käyttäminen lainan  vakuutena"/>
    <x v="0"/>
    <x v="2"/>
    <m/>
    <s v="Myös luonnollisille henkilöille"/>
    <m/>
    <m/>
    <x v="1"/>
    <x v="14"/>
    <s v=""/>
  </r>
  <r>
    <s v="Kiinteistön muun erityisen oikeuden kirjaaminen"/>
    <s v="Hakemus muun erityisen oikeuden (käyttöoikeus, eläkeoikeus ja hallinnanjakosopimus) vahvistamiseksi toisen omistamaan kiinteistöön."/>
    <s v="Kiinteistön muun erityisen oikeuden kirjaaminen"/>
    <x v="0"/>
    <x v="0"/>
    <s v="Q3/2022"/>
    <s v="Myös luonnollisille henkilöille"/>
    <m/>
    <m/>
    <x v="1"/>
    <x v="14"/>
    <s v=""/>
  </r>
  <r>
    <s v="Kiinteistön omistusoikeuden rekisteröinti (Lainhuuto)"/>
    <s v="Kiinteistön saaja voi hakea omistusoikeutensa rekisteröintiä. Omistusoikeus merkitään lainhuuto- ja kiinnitysrekisteriin."/>
    <s v="Kiinteistön omistusoikeuden rekisteröinti (Lainhuuto)"/>
    <x v="0"/>
    <x v="2"/>
    <m/>
    <s v="Myös luonnollisille henkilöille"/>
    <m/>
    <m/>
    <x v="1"/>
    <x v="14"/>
    <s v=""/>
  </r>
  <r>
    <s v="Kiinteistön vuokraoikeuden kirjaaminen"/>
    <s v="Hakemus vuokraoikeuden vahvistamiseksi toisen omistamaan kiinteistöön"/>
    <s v="Kiinteistön vuokraoikeuden kirjaaminen"/>
    <x v="0"/>
    <x v="2"/>
    <m/>
    <s v="Vain elinkeinotoimintaa harjoittaville"/>
    <m/>
    <m/>
    <x v="1"/>
    <x v="14"/>
    <s v=""/>
  </r>
  <r>
    <s v="Kiinteistönluovutusilmoitus"/>
    <s v="Kaupanvahvistaja tekee MML:lle ilmoituksen vahvistamastaan kiinteistöluovutuksesta"/>
    <s v="Kiinteistönluovutusilmoitus"/>
    <x v="0"/>
    <x v="2"/>
    <m/>
    <s v="Myös luonnollisille henkilöille"/>
    <m/>
    <m/>
    <x v="1"/>
    <x v="14"/>
    <s v=""/>
  </r>
  <r>
    <s v="Kiinteistörekisterinpitäjän päätös"/>
    <s v="Lunastuslupa, tutkimuslupa, kaupanvahvistajan määräys, rasitteen lakkauttaminen, yhteisen alueen liittäminen kiinteistöön ym. Päätökset jotka eivät edellytä maanmittaustoimitusta.."/>
    <s v="Kiinteistörekisterinpitäjän päätös"/>
    <x v="0"/>
    <x v="0"/>
    <s v="Q3/2022"/>
    <s v="Vain elinkeinotoimintaa harjoittaville"/>
    <m/>
    <m/>
    <x v="1"/>
    <x v="14"/>
    <s v=""/>
  </r>
  <r>
    <s v="Kiinteistötietojärjestelmän tiedot"/>
    <s v="KTJ tietotuotteet rajapinnoilta"/>
    <s v="Kiinteistötietojärjestelmän tiedot"/>
    <x v="0"/>
    <x v="5"/>
    <m/>
    <s v="Vain elinkeinotoimintaa harjoittaville"/>
    <m/>
    <m/>
    <x v="1"/>
    <x v="14"/>
    <s v=""/>
  </r>
  <r>
    <s v="Kiinteistötoimituksen hakeminen"/>
    <s v="Kiinteistön omistaja hakee maanmittaustoimitusta."/>
    <s v="Kiinteistötoimituksen hakeminen"/>
    <x v="0"/>
    <x v="0"/>
    <s v="Q3/2022"/>
    <s v="Myös luonnollisille henkilöille"/>
    <m/>
    <m/>
    <x v="1"/>
    <x v="14"/>
    <s v=""/>
  </r>
  <r>
    <s v="Kiinteistövaihdannan palvelu ml. luovutuskirjan luonnostelupalvelu"/>
    <s v="Myyjä voi luonnostella kauppakirjan tai muun kiinteistön luovutuskirjan jonka jälkeen myyjä ja ostaja allekirjoittavat sen sähköisesti. Kiinteistön luovutuskirjan voi luonnostella myös integraattorin tarjoamassa palvelussa ja toimittaa XML sanomana MML:een"/>
    <s v="Kiinteistövaihdannan palvelu ml. luovutuskirjan luonnostelupalvelu"/>
    <x v="0"/>
    <x v="2"/>
    <m/>
    <s v="Myös luonnollisille henkilöille"/>
    <m/>
    <m/>
    <x v="1"/>
    <x v="14"/>
    <s v=""/>
  </r>
  <r>
    <s v="KTJ-tietopalvelurajapinnat (KTJ-lupa teknisen käyttöyhteyteen)"/>
    <s v="Asiakas saa käyttöoikeuden rajapinnan kautta Kiinteistötietojärjestelmän aineistoon"/>
    <s v="KTJ-tietopalvelurajapinnat (KTJ-lupa teknisen käyttöyhteyteen)"/>
    <x v="4"/>
    <x v="5"/>
    <m/>
    <s v="Vain elinkeinotoimintaa harjoittaville"/>
    <m/>
    <m/>
    <x v="1"/>
    <x v="14"/>
    <s v=""/>
  </r>
  <r>
    <s v="Luvanvaraiset paikkatietoaineistopalvelut"/>
    <s v="Käyttäjä voi ladata tiedostoina paikkatietoaineistoja jotka eivät ole avoimia."/>
    <s v="Luvanvaraiset paikkatietoaineistopalvelut"/>
    <x v="4"/>
    <x v="6"/>
    <s v="Myöhemmin"/>
    <s v="Vain elinkeinotoimintaa harjoittaville"/>
    <s v="Odottaa sopimushallinnan digitalisoinnin toteutusta"/>
    <m/>
    <x v="1"/>
    <x v="14"/>
    <s v=""/>
  </r>
  <r>
    <s v="Määräalan muodostaminen kiinteistöksi"/>
    <s v="Luovutettu alue kiinteistöstä. Määräalasta muodostetaan uusi kiinteistö."/>
    <s v="Määräalan muodostaminen kiinteistöksi"/>
    <x v="1"/>
    <x v="2"/>
    <m/>
    <s v="Myös luonnollisille henkilöille"/>
    <m/>
    <m/>
    <x v="1"/>
    <x v="14"/>
    <s v=""/>
  </r>
  <r>
    <s v="Osakehuoneiston hallintaoikeuden rajoituksen rekisteröinti"/>
    <s v="Osakehuoneistorekisteriin kirjataan rajoitus että osakehuoneiston omistaja ei voi ilman käyttöoikeuden haltijan suostumusta luovuttaa huoneistoa edelleen tai hakea panttauksen rekisteröintiä. Myös ns. RS-menettelyn alkaminen katsotaan tähän kuuluvaksi."/>
    <s v="Osakehuoneiston hallintaoikeuden rajoituksen rekisteröinti"/>
    <x v="0"/>
    <x v="0"/>
    <s v="Q4/2022"/>
    <s v="Vain elinkeinotoimintaa harjoittaville"/>
    <m/>
    <m/>
    <x v="1"/>
    <x v="14"/>
    <s v=""/>
  </r>
  <r>
    <s v="Osakehuoneiston käyttäminen lainan vakuutena"/>
    <s v="Lainanantaja (yleensä pankki) hakee panttauksen rekisteröintiä, kun osakehuoneistoa käytetään lainan vakuutena. Panttaus rekisteröidään Maanmittauslaitoksen huoneistotietojärjestelmään ja se korvaa osakekirjan antamisen pantiksi lainanantajalle."/>
    <s v="Osakehuoneiston käyttäminen lainan vakuutena"/>
    <x v="0"/>
    <x v="0"/>
    <s v="Q4/2022"/>
    <s v="Vain elinkeinotoimintaa harjoittaville"/>
    <m/>
    <m/>
    <x v="1"/>
    <x v="14"/>
    <s v=""/>
  </r>
  <r>
    <s v="Osakehuoneiston omistusoikeuden rekisteröinti"/>
    <s v="Omistaja hakee omistusoikeutensa rekisteröintiä omaan osakehuoneistoonsa, kun taloyhtiön osakeluettelo on sähköisenä Maanmittauslaitoksen ylläpitämässä huoneistotietojärjestelmässä."/>
    <s v="Osakehuoneiston omistusoikeuden rekisteröinti"/>
    <x v="0"/>
    <x v="0"/>
    <s v="Q4/2022"/>
    <s v="Vain elinkeinotoimintaa harjoittaville"/>
    <m/>
    <m/>
    <x v="1"/>
    <x v="14"/>
    <s v=""/>
  </r>
  <r>
    <s v="Osakeluettelon siirto Huoneistotietojärjestelmään"/>
    <s v="As Oy tai tämän edustaja siirtää osakeluettelon osakehuoneistorekisteriin MML:n ylläpitovastuulle"/>
    <s v="Osakeluettelon siirto Huoneistotietojärjestelmään"/>
    <x v="0"/>
    <x v="2"/>
    <m/>
    <s v="Vain elinkeinotoimintaa harjoittaville"/>
    <m/>
    <m/>
    <x v="1"/>
    <x v="14"/>
    <s v=""/>
  </r>
  <r>
    <s v="Otteet ja todistukset kiinteistötietojärjestelmästä"/>
    <s v="Lainhuuto-, rasitus- tai vuokraoikeustodistus. Ote kiinteistörekisteristä, karttaote, käyttöoikeusyksikön ote."/>
    <s v="Otteet ja todistukset kiinteistötietojärjestelmästä"/>
    <x v="4"/>
    <x v="5"/>
    <m/>
    <s v="Myös luonnollisille henkilöille"/>
    <m/>
    <m/>
    <x v="1"/>
    <x v="14"/>
    <s v=""/>
  </r>
  <r>
    <s v="Sopimuksen tai käyttöluvan käsittely"/>
    <s v="Yritys voi hakea rajapintapalvelun tai käyttöliittymän käyttöoikeutta. Edellyttää lupaa tai molempien osapuolten allekirjoittamaa sopimusta."/>
    <s v="Sopimuksen tai käyttöluvan käsittely"/>
    <x v="1"/>
    <x v="6"/>
    <s v="Myöhemmin"/>
    <s v="Vain elinkeinotoimintaa harjoittaville"/>
    <s v="Sähköisen allekirjoituksen yhteinen tukipalvelu puuttuu."/>
    <m/>
    <x v="1"/>
    <x v="14"/>
    <s v=""/>
  </r>
  <r>
    <s v="Sopimuspohjaiset paikkatietoaineistopalvelut"/>
    <s v="Asiakas saa käyttöoikeuden rajapinnan kautta paikkatietoaineistoon joka ei ole avointa dataa"/>
    <s v="Sopimuspohjaiset paikkatietoaineistopalvelut"/>
    <x v="4"/>
    <x v="5"/>
    <m/>
    <s v="Vain elinkeinotoimintaa harjoittaville"/>
    <m/>
    <m/>
    <x v="1"/>
    <x v="14"/>
    <s v=""/>
  </r>
  <r>
    <s v="Tiekunnan päätöksen tai yhteisen alueen tietojen ilmoittaminen KTJ:ään"/>
    <s v="Maanmittauslaitokseen ilmoitetaan tiekunnan päätös, joka koskee tiekunnan sääntöjen vahvistamista tai kumoamista, tiekunnan perustamista, yhdistämistä, liittämistä, jakamista tai lakkauttamista sekä yhteystietoja."/>
    <s v="Tiekunnan päätöksen tai yhteisen alueen tietojen ilmoittaminen KTJ:ään"/>
    <x v="0"/>
    <x v="0"/>
    <s v="Myöhemmin"/>
    <s v="Vain elinkeinotoimintaa harjoittaville"/>
    <m/>
    <m/>
    <x v="1"/>
    <x v="14"/>
    <s v=""/>
  </r>
  <r>
    <s v="Ilmoitus alkutuotantopaikasta tai alkutuotannon tuotteiden kuljetuksesta"/>
    <s v="Verkkosivuilta tulostettava lomake. Vastuualue: Terveysvalvonta"/>
    <s v="Alkutuotantopaikkailmoitus"/>
    <x v="0"/>
    <x v="1"/>
    <s v="Q4/2021"/>
    <s v="Myös luonnollisille henkilöille"/>
    <s v="VATI-kohdetietojärjestelmän kehittäjät eivät toteuta Suomi.fi kautta täytettävien sähköisten lomakeiden käyttöönottoa jo vuonna 2021."/>
    <m/>
    <x v="0"/>
    <x v="15"/>
    <s v="40 001 - 100 000"/>
  </r>
  <r>
    <s v="Aumausilmoitus"/>
    <s v="Verkkosivuilta tulostettava lomake. Vastuutaho: Ympäristöpalvelut"/>
    <s v="Aumausilmoitus"/>
    <x v="0"/>
    <x v="1"/>
    <s v="Q4/2022"/>
    <s v="Myös luonnollisille henkilöille"/>
    <s v="Kunnittain ei ole syytä lähteä rakentamaan erillisilä kuntakohtaisia sähköisiä järjestelmiä ympäristönsuojelulain mukaisille ilmoituksille vaan ympäristönsuojelun ilmoituksille pitäisi olla valtakunnallinen sähköinen portaali. Yhtenä vaihtoehtona on ottaa tämä mukaan Lupapisteeseen."/>
    <m/>
    <x v="0"/>
    <x v="15"/>
    <s v="40 001 - 100 000"/>
  </r>
  <r>
    <s v="Ilmoitus liikkuvan elintarvikehuoneiston käyttöönotosta"/>
    <s v="Verkkosivuilta tulostettava lomake. Vastuualue: Terveysvalvonta"/>
    <s v="Elintarvikehuoneistoilmoitus"/>
    <x v="0"/>
    <x v="1"/>
    <s v="Q4/2021"/>
    <s v="Myös luonnollisille henkilöille"/>
    <s v="VATI-kohdetietojärjestelmän kehittäjät eivät toteuta Suomi.fi kautta täytettävien sähköisten lomakeiden käyttöönottoa jo vuonna 2021."/>
    <s v="Elintarvikelaki (23/2006)"/>
    <x v="0"/>
    <x v="15"/>
    <s v="40 001 - 100 000"/>
  </r>
  <r>
    <s v="Ilmoitus virtuaalisesta elintarvikehuoneistosta"/>
    <s v="Verkkosivuilta tulostettava lomake. Vastuualue: Terveysvalvonta"/>
    <s v="Elintarvikehuoneistoilmoitus"/>
    <x v="0"/>
    <x v="1"/>
    <s v="Q4/2021"/>
    <s v="Myös luonnollisille henkilöille"/>
    <s v="VATI-kohdetietojärjestelmän kehittäjät eivät toteuta Suomi.fi kautta täytettävien sähköisten lomakeiden käyttöönottoa jo vuonna 2021."/>
    <s v="Elintarvikelaki (23/2006)"/>
    <x v="0"/>
    <x v="15"/>
    <s v="40 001 - 100 000"/>
  </r>
  <r>
    <s v="Liikkuvasta elintarvikehuoneistosta tiedottaminen"/>
    <s v="Verkkosivuilta tulostettava lomake. Vastuualue: Terveysvalvonta"/>
    <s v="Elintarvikehuoneistoilmoitus"/>
    <x v="0"/>
    <x v="1"/>
    <s v="Q4/2021"/>
    <s v="Myös luonnollisille henkilöille"/>
    <s v="VATI-kohdetietojärjestelmän kehittäjät eivät toteuta Suomi.fi kautta täytettävien sähköisten lomakeiden käyttöönottoa jo vuonna 2021."/>
    <s v="Elintarvikelaki (23/2006)"/>
    <x v="0"/>
    <x v="15"/>
    <s v="40 001 - 100 000"/>
  </r>
  <r>
    <s v="Ilmoitus elintarvikehuoneistosta"/>
    <s v="Sähköisellä tunnistautumisella varustettu lomake, joka käsitellään kokonaan sähköisesti Fujitsun CaseM -järjestelmässä. Vastuu: Terveysvalvonta"/>
    <s v="Elintarvikehuoneistoilmoitus"/>
    <x v="0"/>
    <x v="0"/>
    <s v="Q4/2021"/>
    <s v="Myös luonnollisille henkilöille"/>
    <s v="VATI-kohdetietojärjestelmän kehittäjät eivät toteuta Suomi.fi kautta täytettävien sähköisten lomakeiden käyttöönottoa jo vuonna 2021."/>
    <s v="Elintarvikelaki (23/2006)"/>
    <x v="0"/>
    <x v="15"/>
    <s v="40 001 - 100 000"/>
  </r>
  <r>
    <s v="Eläinsuojien, polttoainejakelupisteen tai  ilmoitusmenettely"/>
    <s v="Käsitellään lupapiste.fi -palvelun kautta, johon käyttäjä tunnistautuu sähköisesti. Kokonaan sähköinen palveluprosessi. Vastuualue: Ympäristöpalvelut"/>
    <s v="Eläinsuojien, polttoainejakelupisteen tai  ilmoitusmenettely"/>
    <x v="0"/>
    <x v="5"/>
    <m/>
    <s v="Myös luonnollisille henkilöille"/>
    <m/>
    <m/>
    <x v="0"/>
    <x v="15"/>
    <s v="40 001 - 100 000"/>
  </r>
  <r>
    <s v="Ilmoitus tilapäismajoituksesta"/>
    <s v="Verkkosivuilta tulostettava lomake. Vastuutaho: Etelä-Savon Pelastuslaitos"/>
    <s v="Ilmoitus tilapäismajoituksesta"/>
    <x v="0"/>
    <x v="1"/>
    <s v="Q4/2022"/>
    <s v="Myös luonnollisille henkilöille"/>
    <s v="Tavoitteena on valtakunnallinen sovellus vuoden 2022 loppuun mennessä. Aikatulu on haasteellinen ja maakuntauudistus vaikuttaa asiaan myös."/>
    <m/>
    <x v="0"/>
    <x v="15"/>
    <s v="40 001 - 100 000"/>
  </r>
  <r>
    <s v="Ilmoitus toimijan vaihtumisesta, toiminnan keskeyttämisestä tai lopettamisesta"/>
    <s v="Sähköisellä tunnistautumisella varustettu lomake, joka käsitellään kokonaan sähköisesti Fujitsun CaseM -järjestelmässä. Vastuu: Terveysvalvonta"/>
    <s v="Ilmoitus toiminnan keskeyttämisestä tai lopettamisesta"/>
    <x v="0"/>
    <x v="0"/>
    <s v="Q4/2021"/>
    <s v="Myös luonnollisille henkilöille"/>
    <s v="VATI-kohdetietojärjestelmän kehittäjät eivät toteuta Suomi.fi kautta täytettävien sähköisten lomakeiden käyttöönottoa jo vuonna 2021."/>
    <m/>
    <x v="0"/>
    <x v="15"/>
    <s v="40 001 - 100 000"/>
  </r>
  <r>
    <s v="Ilmoitus ilotulitteiden varastoinnista myynnin yhteydessä"/>
    <s v="Verkkosivuilta tulostettava lomake. Vastuutaho: Etelä-Savon Pelastuslaitos"/>
    <s v="Ilmoitus ympäristölle vaaraa aiheuttavasta toiminnasta"/>
    <x v="0"/>
    <x v="1"/>
    <s v="Q4/2022"/>
    <s v="Myös luonnollisille henkilöille"/>
    <s v="Tavoitteena on valtakunnallinen sovellus vuoden 2022 loppuun mennessä. Aikatulu on haasteellinen ja maakuntauudistus vaikuttaa asiaan myös."/>
    <s v="Ympäristönsuojelulaki (527/2014)"/>
    <x v="0"/>
    <x v="15"/>
    <s v="40 001 - 100 000"/>
  </r>
  <r>
    <s v="Ilotulitteiden käyttölupa juhlissa ja tapahtumissa"/>
    <s v="Verkkosivuilta tulostettava lomake. Vastuutaho: Etelä-Savon Pelastuslaitos"/>
    <s v="Ilotulitteiden käyttölupa juhlissa ja tapahtumissa"/>
    <x v="0"/>
    <x v="1"/>
    <s v="Q4/2022"/>
    <s v="Myös luonnollisille henkilöille"/>
    <s v="Tavoitteena on valtakunnallinen sovellus vuoden 2022 loppuun mennessä. Aikatulu on haasteellinen ja maakuntauudistus vaikuttaa asiaan myös."/>
    <m/>
    <x v="0"/>
    <x v="15"/>
    <s v="40 001 - 100 000"/>
  </r>
  <r>
    <s v="Ilmoitus jätteen ammattimaisesta keräystoiminnasta"/>
    <s v="Yritys-Suomi.fi sivuilta tulostettava lomake. Vastuualue: Ympäristöpalvelut"/>
    <s v="Jätteen ammattimaisen keräyksen ilmoitus"/>
    <x v="0"/>
    <x v="1"/>
    <s v="Q4/2022"/>
    <s v="Myös luonnollisille henkilöille"/>
    <s v="Kunnittain ei ole syytä lähteä rakentamaan erillisilä kuntakohtaisia sähköisiä järjestelmiä ympäristönsuojelulain mukaisille ilmoituksille vaan ympäristönsuojelun ilmoituksille pitäisi olla valtakunnallinen sähköinen portaali. Yhtenä vaihtoehtona on ottaa"/>
    <s v="Jätelaki (646/2011)"/>
    <x v="0"/>
    <x v="15"/>
    <s v="40 001 - 100 000"/>
  </r>
  <r>
    <s v="Kemikaalien käsittely- ja varastointilupa"/>
    <s v="Verkkosivuilta tulostettava lomake. Vastuutaho: Etelä-Savon Pelastuslaitos"/>
    <s v="Kemikaali-ilmoitus"/>
    <x v="0"/>
    <x v="1"/>
    <s v="Q4/2022"/>
    <s v="Myös luonnollisille henkilöille"/>
    <s v="Tavoitteena on valtakunnallinen sovellus vuoden 2022 loppuun mennessä. Aikatulu on haasteellinen ja maakuntauudistus vaikuttaa asiaan myös."/>
    <m/>
    <x v="0"/>
    <x v="15"/>
    <s v="40 001 - 100 000"/>
  </r>
  <r>
    <s v="Ilmoitus terveydensuojelulain 13§ mukaisesta huoneiston käyttöönotosta"/>
    <s v="Sähköisellä tunnistautumisella varustettu lomake, joka käsitellään kokonaan sähköisesti Fujitsun CaseM -järjestelmässä. Vastuu: Terveysvalvonta"/>
    <s v="Mahdollista terveyshaittaa aiheuttavan toiminnan aloittamisilmoitus"/>
    <x v="0"/>
    <x v="0"/>
    <s v="Q4/2021"/>
    <s v="Myös luonnollisille henkilöille"/>
    <s v="VATI-kohdetietojärjestelmän kehittäjät eivät toteuta Suomi.fi kautta täytettävien sähköisten lomakeiden käyttöönottoa jo vuonna 2021."/>
    <s v="Terveydensuojelulaki (763/1994)"/>
    <x v="0"/>
    <x v="15"/>
    <s v="40 001 - 100 000"/>
  </r>
  <r>
    <s v="Meluilmoitus"/>
    <s v="Käsitellään lupapiste.fi -palvelun kautta, johon käyttäjä tunnistautuu sähköisesti. Kokonaan sähköinen palveluprosessi. Vastuualue: Ympäristöpalvelut"/>
    <s v="Meluilmoitus"/>
    <x v="0"/>
    <x v="5"/>
    <m/>
    <s v="Myös luonnollisille henkilöille"/>
    <m/>
    <s v="Ympäristönsuojelulaki (527/2014)"/>
    <x v="0"/>
    <x v="15"/>
    <s v="40 001 - 100 000"/>
  </r>
  <r>
    <s v="Ilmoitus suuresta yleisötilaisuudesta"/>
    <s v="Verkkosivuilta tulostettava lomake. Vastuualue: Terveysvalvonta"/>
    <s v="Tapahtumailmoitus"/>
    <x v="0"/>
    <x v="1"/>
    <s v="Q4/2021"/>
    <s v="Myös luonnollisille henkilöille"/>
    <s v="VATI-kohdetietojärjestelmän kehittäjät eivät toteuta Suomi.fi kautta täytettävien sähköisten lomakeiden käyttöönottoa jo vuonna 2021."/>
    <m/>
    <x v="0"/>
    <x v="15"/>
    <s v="40 001 - 100 000"/>
  </r>
  <r>
    <s v="Öljylämmityslaitteiston käyttöönottoilmoitus"/>
    <s v="Verkkosivuilta tulostettava lomake. Vastuutaho: Etelä-Savon Pelastuslaitos"/>
    <s v="Öljylämmityslaitteiston käyttöönottoilmoitus"/>
    <x v="0"/>
    <x v="1"/>
    <s v="Q4/2022"/>
    <s v="Myös luonnollisille henkilöille"/>
    <s v="Tavoitteena on valtakunnallinen sovellus vuoden 2022 loppuun mennessä. Aikatulu on haasteellinen ja maakuntauudistus vaikuttaa asiaan myös."/>
    <m/>
    <x v="0"/>
    <x v="15"/>
    <s v="40 001 - 100 000"/>
  </r>
  <r>
    <s v="Vesihuoltolain mukainen 11§ mukainen poikkeaminen"/>
    <s v="Käsitellään lupapiste.fi -palvelun kautta, johon käyttäjä tunnistautuu sähköisesti. Lisäksi verkkosivuilta tulostettava lomake. Vastuualue: Ympäristöpalvelut"/>
    <s v="Jätevesien käsittelyn poikkeamisilmoitus"/>
    <x v="1"/>
    <x v="5"/>
    <m/>
    <s v="Myös luonnollisille henkilöille"/>
    <m/>
    <s v="Ympäristönsuojelulaki (527/2014)"/>
    <x v="0"/>
    <x v="15"/>
    <s v="40 001 - 100 000"/>
  </r>
  <r>
    <s v="Kulotuslupa"/>
    <s v="Verkkosivuilta tulostettava lomake. Vastuutaho: Etelä-Savon Pelastuslaitos"/>
    <s v="Kulotuslupa"/>
    <x v="1"/>
    <x v="1"/>
    <s v="Q4/2022"/>
    <s v="Myös luonnollisille henkilöille"/>
    <s v="Tavoitteena on valtakunnallinen sovellus vuoden 2022 loppuun mennessä. Aikatulu on haasteellinen ja maakuntauudistus vaikuttaa asiaan myös."/>
    <m/>
    <x v="0"/>
    <x v="15"/>
    <s v="40 001 - 100 000"/>
  </r>
  <r>
    <s v="Maa-aineslupa"/>
    <s v="Käsitellään lupapiste.fi -palvelun kautta, johon käyttäjä tunnistautuu sähköisesti. Kokonaan sähköinen palveluprosessi. Vastuualue: Ympäristöpalvelut"/>
    <s v="Maa-aineslupa"/>
    <x v="1"/>
    <x v="5"/>
    <m/>
    <s v="Myös luonnollisille henkilöille"/>
    <m/>
    <s v="Maa-aineslaki (555/1981)"/>
    <x v="0"/>
    <x v="15"/>
    <s v="40 001 - 100 000"/>
  </r>
  <r>
    <s v="Vesiliikennelain 21§ mukainen lupa"/>
    <s v="Verkkosivuilta tulostettava lomake. Vastuualue: Ympäristöpalvelut"/>
    <s v="Maastossa tai vesistössä tapahtuvan kilpailun tai harjoituksen ilmoitus"/>
    <x v="1"/>
    <x v="1"/>
    <s v="Q4/2022"/>
    <s v="Myös luonnollisille henkilöille"/>
    <s v="Pyritään saamaan mukaan Lupapisteeseen. Lupapiste -palvelun tarjoaja ratkaisee asian."/>
    <s v="Maastoliikennelaki (1710/1995)"/>
    <x v="0"/>
    <x v="15"/>
    <s v="40 001 - 100 000"/>
  </r>
  <r>
    <s v="Maastoliikennelain 30§ mukainen lupahakemus"/>
    <s v="Käsitellään lupapiste.fi -palvelun kautta, johon käyttäjä tunnistautuu sähköisesti. Lisäksi verkkosivuilta tulostettava lomake. Vastuualue: Ympäristöpalvelut"/>
    <s v="Maastossa tai vesistössä tapahtuvan kilpailun tai harjoituksen ilmoitus"/>
    <x v="1"/>
    <x v="5"/>
    <m/>
    <s v="Myös luonnollisille henkilöille"/>
    <m/>
    <s v="Maastoliikennelaki (1710/1995)"/>
    <x v="0"/>
    <x v="15"/>
    <s v="40 001 - 100 000"/>
  </r>
  <r>
    <s v="Energiantuotantolaitoksen, nestemäisen polttoaineen jakelupisteen tai asfalttiaseman rekisteröinti"/>
    <s v="Käsitellään lupapiste.fi -palvelun kautta, johon käyttäjä tunnistautuu sähköisesti. Kokonaan sähköinen palveluprosessi. Vastuualue: Ympäristöpalvelut"/>
    <s v="Mahdollista terveyshaittaa aiheuttavan toiminnan aloittamisilmoitus"/>
    <x v="1"/>
    <x v="5"/>
    <m/>
    <s v="Myös luonnollisille henkilöille"/>
    <m/>
    <s v="Terveydensuojelulaki (763/1994)"/>
    <x v="0"/>
    <x v="15"/>
    <s v="40 001 - 100 000"/>
  </r>
  <r>
    <s v="Torin myyntipaikan varaus"/>
    <s v="Verkkosivuilla täytettävä sähköinen lomake (ei tunnistautumisvaadetta mutta mahdollinen)"/>
    <s v="Myyntipaikkahakemus ja -lupa"/>
    <x v="1"/>
    <x v="1"/>
    <s v="Q4/2022"/>
    <s v="Myös luonnollisille henkilöille"/>
    <m/>
    <m/>
    <x v="0"/>
    <x v="15"/>
    <s v="40 001 - 100 000"/>
  </r>
  <r>
    <s v="Rakennuslupa ja poikkeamishakemukset"/>
    <s v="Käsitellään lupapiste.fi -palvelun kautta, johon käyttäjä tunnistautuu sähköisesti. Kokonaan sähköinen palveluprosessi. Vastuualue: Rakennusvalvonta"/>
    <s v="Rakennuslupa"/>
    <x v="1"/>
    <x v="5"/>
    <m/>
    <m/>
    <m/>
    <s v="Maankäyttö- ja rakennuslaki (132/1999)"/>
    <x v="0"/>
    <x v="15"/>
    <s v="40 001 - 100 000"/>
  </r>
  <r>
    <s v="Rakenteiden sijoittamislupa yleisille alueille"/>
    <s v="Käsitellään lupapiste.fi -palvelun kautta, johon käyttäjä tunnistautuu sähköisesti. Kokonaan sähköinen palveluprosessi. Vastuualue: Rakennusvalvonta"/>
    <s v="Rakenteiden sijoittamislupa yleisille alueille"/>
    <x v="1"/>
    <x v="5"/>
    <m/>
    <m/>
    <m/>
    <m/>
    <x v="0"/>
    <x v="15"/>
    <s v="40 001 - 100 000"/>
  </r>
  <r>
    <s v="Hakemus talousvettä toimittavan laitoksen hyväksymiseksi"/>
    <s v="Verkkosivuilta tulostettava lomake. Vastuualue: Terveysvalvonta"/>
    <s v="Vesilaitoksen tai vesiosuuskunnan perustamisilmoitus"/>
    <x v="1"/>
    <x v="1"/>
    <s v="Q4/2021"/>
    <s v="Myös luonnollisille henkilöille"/>
    <s v="VATI-kohdetietojärjestelmän kehittäjät eivät toteuta Suomi.fi kautta täytettävien sähköisten lomakeiden käyttöönottoa jo vuonna 2021."/>
    <s v="Vesihuoltolaki (119/2001)"/>
    <x v="0"/>
    <x v="15"/>
    <s v="40 001 - 100 000"/>
  </r>
  <r>
    <s v="Ympäristölupa"/>
    <s v="Käsitellään lupapiste.fi -palvelun kautta, johon käyttäjä tunnistautuu sähköisesti. Kokonaan sähköinen palveluprosessi. Vastuualue: Ympäristöpalvelut"/>
    <s v="Ympäristölupa"/>
    <x v="1"/>
    <x v="5"/>
    <m/>
    <s v="Myös luonnollisille henkilöille"/>
    <m/>
    <s v="Ympäristönsuojelulaki (527/2014)"/>
    <x v="0"/>
    <x v="15"/>
    <s v="40 001 - 100 000"/>
  </r>
  <r>
    <s v="Erhe-laskun reklamaatio"/>
    <s v="Vapaamuotoinen ilmoitus sähköpostitse. Vastuutaho: Etelä-Savon Pelastuslaitos"/>
    <s v="Erhe-laskun reklamaatio"/>
    <x v="2"/>
    <x v="6"/>
    <s v="Q4/2022"/>
    <s v="Myös luonnollisille henkilöille"/>
    <s v="Tavoitteena on valtakunnallinen sovellus vuoden 2022 loppuun mennessä. Aikatulu on haasteellinen ja maakuntauudistus vaikuttaa asiaan myös."/>
    <m/>
    <x v="0"/>
    <x v="15"/>
    <s v="40 001 - 100 000"/>
  </r>
  <r>
    <s v="Yleiset yritysten avustukset"/>
    <s v="Sähköisellä tunnistautumisella varustettu lomake, joka käsitellään kokonaan sähköisesti Fujitsun CaseM -järjestelmässä. Vastuu: Hallintopalvelut"/>
    <s v="Liiketoiminnan kehittämistuki"/>
    <x v="5"/>
    <x v="5"/>
    <m/>
    <m/>
    <m/>
    <m/>
    <x v="0"/>
    <x v="15"/>
    <s v="40 001 - 100 000"/>
  </r>
  <r>
    <s v="Lupapalvelu"/>
    <s v="Erilaisten rakennushankkeiden sähköinen vireille saattaminen."/>
    <s v="Rakennuslupa"/>
    <x v="1"/>
    <x v="5"/>
    <m/>
    <s v="Myös luonnollisille henkilöille"/>
    <m/>
    <s v="Maankäyttö- ja rakennuslaki (132/1999)"/>
    <x v="0"/>
    <x v="16"/>
    <s v="6 001 - 10000"/>
  </r>
  <r>
    <s v="Varhaiskasvatus"/>
    <s v="Sähköiset hakemukset"/>
    <s v="Varhaiskasvatus"/>
    <x v="2"/>
    <x v="0"/>
    <s v="Q2/2021"/>
    <s v="Myös luonnollisille henkilöille"/>
    <m/>
    <m/>
    <x v="0"/>
    <x v="16"/>
    <s v="6 001 - 10000"/>
  </r>
  <r>
    <s v="Elintarvikehuoneistot ja muu terveysvalvonta"/>
    <s v="Luvat ja ilmoitukset"/>
    <s v="Elintarvikehuoneistoilmoitus"/>
    <x v="0"/>
    <x v="1"/>
    <s v="Myöhemmin"/>
    <s v="Vain elinkeinotoimintaa harjoittaville"/>
    <s v="Taloudelliset ja henkilöresurssit"/>
    <s v="Elintarvikelaki (23/2006)"/>
    <x v="0"/>
    <x v="17"/>
    <s v="10 001 - 20 000"/>
  </r>
  <r>
    <s v="Tapahtumaluvat"/>
    <s v="Yleisötilaisuudet ja massatapahtumat"/>
    <s v="Tapahtumailmoitus"/>
    <x v="0"/>
    <x v="1"/>
    <s v="Myöhemmin"/>
    <s v="Myös luonnollisille henkilöille"/>
    <s v="Taloudelliset ja henkilöresurssit"/>
    <m/>
    <x v="0"/>
    <x v="17"/>
    <s v="10 001 - 20 000"/>
  </r>
  <r>
    <s v="Torimyynti"/>
    <s v="torin myyntipaikat"/>
    <s v="Myyntipaikkahakemus ja -lupa"/>
    <x v="1"/>
    <x v="0"/>
    <s v="Myöhemmin"/>
    <s v="Vain elinkeinotoimintaa harjoittaville"/>
    <s v="Taloudelliset ja henkilöresurssit"/>
    <m/>
    <x v="0"/>
    <x v="17"/>
    <s v="10 001 - 20 000"/>
  </r>
  <r>
    <s v="Rakennus- ja toimenpideluvat"/>
    <s v="Rakentamiseen liittyvät luvat, käytössä lupapiste.fi"/>
    <s v="Rakennuslupa"/>
    <x v="1"/>
    <x v="5"/>
    <m/>
    <s v="Myös luonnollisille henkilöille"/>
    <m/>
    <s v="Maankäyttö- ja rakennuslaki (132/1999)"/>
    <x v="0"/>
    <x v="17"/>
    <s v="10 001 - 20 000"/>
  </r>
  <r>
    <s v="Tontit ja toimitilat"/>
    <s v="Tonttien myynti ja toimilojen vuokraaminen"/>
    <s v="Tilavuokraus"/>
    <x v="1"/>
    <x v="0"/>
    <s v="Myöhemmin"/>
    <s v="Myös luonnollisille henkilöille"/>
    <s v="Pientalotonttien hakeminen onnistuu tunnistautuneena. Yritystonttien osalta ei tarvetta digitalisoimiseen."/>
    <m/>
    <x v="0"/>
    <x v="17"/>
    <s v="10 001 - 20 000"/>
  </r>
  <r>
    <s v="Vesihuoltopalvelu"/>
    <s v="Vesimittari-ilmoitus"/>
    <s v="Vesimittarilukeman ilmoittaminen"/>
    <x v="2"/>
    <x v="5"/>
    <m/>
    <s v="Myös luonnollisille henkilöille"/>
    <m/>
    <s v="Vesihuoltolaki (119/2001)"/>
    <x v="0"/>
    <x v="17"/>
    <s v="10 001 - 20 000"/>
  </r>
  <r>
    <s v="Yritysneuvonta"/>
    <s v="Yritysneuvontapalvelut yrittäjille"/>
    <s v="Yritysten neuvontapalvelut"/>
    <x v="3"/>
    <x v="1"/>
    <s v="Myöhemmin"/>
    <s v="Vain elinkeinotoimintaa harjoittaville"/>
    <s v="Ei välitöntä tarvetta digitalisoimiseen"/>
    <m/>
    <x v="0"/>
    <x v="17"/>
    <s v="10 001 - 20 000"/>
  </r>
  <r>
    <s v="Kesätyöseteli"/>
    <s v="Nuorten palkkaamiseen"/>
    <s v="Työllistämistuki"/>
    <x v="5"/>
    <x v="4"/>
    <s v="Myöhemmin"/>
    <s v="Vain elinkeinotoimintaa harjoittaville"/>
    <s v="Taloudelliset ja henkilöresurssit"/>
    <s v="Työttömyysturvalaki (1290/2002)"/>
    <x v="0"/>
    <x v="17"/>
    <s v="10 001 - 20 000"/>
  </r>
  <r>
    <s v="Rekisterinpito: Ote eläintenpitokieltorekisteristä"/>
    <s v="Ote eläintenpitokieltorekisteristä"/>
    <s v="Rekisterinpito: Ote eläintenpitokieltorekisteristä"/>
    <x v="4"/>
    <x v="5"/>
    <m/>
    <s v="Myös luonnollisille henkilöille"/>
    <m/>
    <m/>
    <x v="1"/>
    <x v="18"/>
    <s v=""/>
  </r>
  <r>
    <s v="Rekisterinpito: Ote konkurssi- ja yrityssaneerausrekisteristä"/>
    <s v="Ote konkurssi- ja yrityssaneerausrekisteristä"/>
    <s v="Rekisterinpito: Ote konkurssi- ja yrityssaneerausrekisteristä"/>
    <x v="4"/>
    <x v="5"/>
    <m/>
    <s v="Myös luonnollisille henkilöille"/>
    <m/>
    <m/>
    <x v="1"/>
    <x v="18"/>
    <s v=""/>
  </r>
  <r>
    <s v="Rekisterinpito: Ote liiketoimintakieltorekisteristä"/>
    <s v="Ote liiketoimintakieltorekisteristä"/>
    <s v="Rekisterinpito: Ote liiketoimintakieltorekisteristä"/>
    <x v="4"/>
    <x v="5"/>
    <m/>
    <s v="Myös luonnollisille henkilöille"/>
    <m/>
    <m/>
    <x v="1"/>
    <x v="18"/>
    <s v=""/>
  </r>
  <r>
    <s v="Rekisterinpito: Ote velkajärjestelyrekisteristä"/>
    <s v="Ote velkajärjestelyrekisteristä"/>
    <s v="Rekisterinpito: Ote velkajärjestelyrekisteristä"/>
    <x v="4"/>
    <x v="5"/>
    <m/>
    <s v="Myös luonnollisille henkilöille"/>
    <m/>
    <m/>
    <x v="1"/>
    <x v="18"/>
    <s v=""/>
  </r>
  <r>
    <s v="Rekisterinpito: Rikosrekisteriote hankintamenettelyä varten"/>
    <s v="Rikostaustaote hankintamenettelyä varten"/>
    <s v="Rekisterinpito: Rikosrekisteriote hankintamenettelyä varten"/>
    <x v="4"/>
    <x v="5"/>
    <m/>
    <s v="Vain elinkeinotoimintaa harjoittaville"/>
    <m/>
    <m/>
    <x v="1"/>
    <x v="18"/>
    <s v=""/>
  </r>
  <r>
    <s v="Rekisterinpito: Rikosrekisteriote lasten kanssa toimivalle vapaaehtoiselle"/>
    <s v="Rikostaustaote lasten kanssa tehtävää vapaaehtoistoimintaa varten"/>
    <s v="Rekisterinpito: Rikosrekisteriote lasten kanssa toimivalle vapaaehtoiselle"/>
    <x v="4"/>
    <x v="5"/>
    <m/>
    <s v="Vain elinkeinotoimintaa harjoittaville"/>
    <m/>
    <m/>
    <x v="1"/>
    <x v="18"/>
    <s v=""/>
  </r>
  <r>
    <s v="Rekisterinpito: Rikosrekisteriote ulkomaan viranomaisia varten"/>
    <s v="Rikostaustaote ulkomaan viranomaisia varten"/>
    <s v="Rekisterinpito: Rikosrekisteriote ulkomaan viranomaisia varten"/>
    <x v="4"/>
    <x v="5"/>
    <m/>
    <s v="Myös luonnollisille henkilöille"/>
    <m/>
    <m/>
    <x v="1"/>
    <x v="18"/>
    <s v=""/>
  </r>
  <r>
    <s v="Täytäntöönpanotehtävät ja rekisterinpito: Aikaisemmin tilattujen otteiden/todistusten/päätösten katselu"/>
    <s v="Oikeusrekisterikeskuksesta aikaisemmin tilattujen asiakirjojen katselu sähköisen asioinnon portaalin kautta."/>
    <s v="Täytäntöönpanotehtävät ja rekisterinpito: Aikaisemmin tilattujen otteiden/todistusten/päätösten katselu"/>
    <x v="4"/>
    <x v="5"/>
    <m/>
    <s v="Myös luonnollisille henkilöille"/>
    <m/>
    <m/>
    <x v="1"/>
    <x v="18"/>
    <s v=""/>
  </r>
  <r>
    <s v="Täytäntöönpanotehtävät: Maksuajan hakeminen perintäasioille"/>
    <s v="Maksuajan hakeminen sakkorekisterissä oleville asioille"/>
    <s v="Täytäntöönpanotehtävät: Maksuajan hakeminen perintäasioille"/>
    <x v="2"/>
    <x v="5"/>
    <m/>
    <s v="Myös luonnollisille henkilöille"/>
    <m/>
    <m/>
    <x v="1"/>
    <x v="18"/>
    <s v=""/>
  </r>
  <r>
    <s v="Täytäntöönpanotehtävät: Omien perintäasioiden katselu"/>
    <s v="Sakkorekisterissä olevien omien asioiden katselu"/>
    <s v="Täytäntöönpanotehtävät: Omien perintäasioiden katselu"/>
    <x v="4"/>
    <x v="5"/>
    <m/>
    <s v="Myös luonnollisille henkilöille"/>
    <m/>
    <m/>
    <x v="1"/>
    <x v="18"/>
    <s v=""/>
  </r>
  <r>
    <s v="Täytäntöönpanotehtävät: Saldotodistus"/>
    <s v="Saldotodistus sakkorekisteristä"/>
    <s v="Täytäntöönpanotehtävät: Saldotodistus"/>
    <x v="4"/>
    <x v="5"/>
    <m/>
    <s v="Myös luonnollisille henkilöille"/>
    <m/>
    <m/>
    <x v="1"/>
    <x v="18"/>
    <s v=""/>
  </r>
  <r>
    <s v="Ilmoitus eläintenpidosta ja ilmoitus eläinten pitopaikasta"/>
    <s v="Jokaisen tuotantoeläintenpitäjän on rekisteröidyttävä eläintenpitäjäksi. Rekisteröityminen tehdään  kaupungin maaseutupalveluissa."/>
    <s v="Alkutuotantopaikkailmoitus"/>
    <x v="0"/>
    <x v="6"/>
    <s v="Myöhemmin"/>
    <s v="Vain elinkeinotoimintaa harjoittaville"/>
    <s v="Ilmoitus tehdään maaseutuviranomaisille"/>
    <s v="Elintarvikelaki (23/2006)"/>
    <x v="0"/>
    <x v="0"/>
    <s v="yli 100 000"/>
  </r>
  <r>
    <s v="Alkutuotantopaikasta ilmoittaminen"/>
    <s v="Alkutuotantopaikasta tulee ilmoittaa kunnan elintarvikevalvontaviranomaiselle ellei viranomainen saa tietoa toiselta viranomaiselta."/>
    <s v="Alkutuotantopaikkailmoitus"/>
    <x v="0"/>
    <x v="1"/>
    <s v="Q4/2021"/>
    <s v="Myös luonnollisille henkilöille"/>
    <m/>
    <s v="Elintarvikelaki (23/2006)"/>
    <x v="0"/>
    <x v="0"/>
    <s v="yli 100 000"/>
  </r>
  <r>
    <s v="Aumausilmoitus"/>
    <s v="ePermit. Aumasta eli lannan patteroinnista maakuoppaan pitää tehdä etukäteen ilmoitus kunnan ympäristönsuojeluviranomaisille."/>
    <s v="Aumausilmoitus"/>
    <x v="0"/>
    <x v="4"/>
    <s v="Myöhemmin"/>
    <s v="Myös luonnollisille henkilöille"/>
    <s v="ei toisen puolesta asiointia"/>
    <s v="Ympäristönsuojelulaki (527/2014)"/>
    <x v="0"/>
    <x v="0"/>
    <s v="yli 100 000"/>
  </r>
  <r>
    <s v="Elintarvikehuoneiston ilmoitus (esim. ravintola, kahvila, myymälä, kioski, ulkomyynti)"/>
    <s v="Toiminnan aloittamisesta, toiminnan olennaisesta muuttamisesta tai toimijan (toiminnanharjoittajan) vaihtumisesta tulee tehdä ilmoitus."/>
    <s v="Elintarvikehuoneistoilmoitus"/>
    <x v="0"/>
    <x v="4"/>
    <s v="Q4/2020"/>
    <s v="Myös luonnollisille henkilöille"/>
    <s v="Valtakunnallisesa Ilppa-palvelussa koekäytössä"/>
    <s v="Elintarvikelaki (23/2006)"/>
    <x v="0"/>
    <x v="0"/>
    <s v="yli 100 000"/>
  </r>
  <r>
    <s v="Liikkuvasta elintarvikehuoneistosta tiedottaminen"/>
    <s v="Elintarvikealan toimijan on tiedotettava elintarvikkeen myynnistä ja muusta käsittelystä liikkuvassa elintarvikehuoneistossa."/>
    <s v="Elintarvikehuoneistoilmoitus"/>
    <x v="0"/>
    <x v="1"/>
    <s v="Q4/2021"/>
    <s v="Myös luonnollisille henkilöille"/>
    <m/>
    <s v="Elintarvikelaki (23/2006)"/>
    <x v="0"/>
    <x v="0"/>
    <s v="yli 100 000"/>
  </r>
  <r>
    <s v="Elintarvikekontaktimateriaalialan toimijan ilmoitus toiminnasta ja tiloista"/>
    <s v="Elintarvikekontaktimateriaalialan toimijan on tehtävä ilmoitus toiminnasta ja tiloista sijaintikunnan elintarvikevalvontaviranomaiselle."/>
    <s v="Elintarvikekontaktimateriaalialan toimintailmoitus"/>
    <x v="0"/>
    <x v="1"/>
    <s v="Q4/2021"/>
    <s v="Myös luonnollisille henkilöille"/>
    <m/>
    <s v="Elintarvikelaki (23/2006)"/>
    <x v="0"/>
    <x v="0"/>
    <s v="yli 100 000"/>
  </r>
  <r>
    <s v="Haaskaruokintapaikan rekisteröinti"/>
    <s v="Haaskaruokintapaikkojen pito edellyttää haaskaruokintapaikan rekisteröintiä."/>
    <s v="Haaskaruokintapaikan rekisteröinti"/>
    <x v="0"/>
    <x v="6"/>
    <s v="Myöhemmin"/>
    <s v="Vain elinkeinotoimintaa harjoittaville"/>
    <s v="Ilmoitukset Eläinlääkintähuollon puolelle"/>
    <s v="Laki eläimistä saatavista sivutuotteista (517/2015)"/>
    <x v="0"/>
    <x v="0"/>
    <s v="yli 100 000"/>
  </r>
  <r>
    <s v="Ilmoitus haaskalle viedyn sivutuotteen määrästä"/>
    <s v="Haaskanpitäjän tulee ilmoittaa kaupungineläinlääkärille kuukausittain haaskapaikalle viemänsä sivutuote ja sen määrä."/>
    <s v="Ilmoitus haaskalle viedyn sivutuotteen määrästä"/>
    <x v="0"/>
    <x v="6"/>
    <s v="Myöhemmin"/>
    <s v="Myös luonnollisille henkilöille"/>
    <m/>
    <s v="Elintarvikelaki (23/2006)"/>
    <x v="0"/>
    <x v="0"/>
    <s v="yli 100 000"/>
  </r>
  <r>
    <s v="Ympäristönsuojelu, ympäristöluvat ja ilmoitukset"/>
    <s v="Ympäristölupa"/>
    <s v="Ilmoitus ympäristölle vaaraa aiheuttavasta toiminnasta"/>
    <x v="0"/>
    <x v="1"/>
    <s v="Q4/2021"/>
    <s v="Vain elinkeinotoimintaa harjoittaville"/>
    <s v="Tulossa ePermitiin"/>
    <s v="Ympäristönsuojelulaki (527/2014)"/>
    <x v="0"/>
    <x v="0"/>
    <s v="yli 100 000"/>
  </r>
  <r>
    <s v="Ilmoitus jätteen ammattimaisesta keräystoiminnasta jätehuoltorekisteriin"/>
    <s v="Jätteen ammattimaisesta keräystoiminnasta on tehtävä ilmoitus jätehuoltorekisteriin merkitsemistä varten kunnan ympäristönsuojeluviranomaiselle."/>
    <s v="Jätteen ammattimaisen keräyksen ilmoitus"/>
    <x v="0"/>
    <x v="1"/>
    <s v="Q4/2021"/>
    <s v="Myös luonnollisille henkilöille"/>
    <s v="käyttöönotetaan ePermit palvelussa vuoden 2021 aikana"/>
    <s v="Jätelaki (646/2011)"/>
    <x v="0"/>
    <x v="0"/>
    <s v="yli 100 000"/>
  </r>
  <r>
    <s v="Ilmoitus lannan levittämisestä poikkeustilanteessa"/>
    <s v="Ilmoitus lannan levittämisestä levityksen kieltoaikana (marraskuu-maaliskuu) poikkeuksellisten olosuhteiden vuoksi."/>
    <s v="Lannan levitysilmoitus"/>
    <x v="0"/>
    <x v="4"/>
    <m/>
    <s v="Myös luonnollisille henkilöille"/>
    <m/>
    <m/>
    <x v="0"/>
    <x v="0"/>
    <s v="yli 100 000"/>
  </r>
  <r>
    <s v="Leirintäalueesta ilmoittaminen"/>
    <s v="Tee leirintäalueilmoitus seudun ympäristötoimelle, kun perustat leirintäaluetta."/>
    <s v="Leirintäalueilmoitus"/>
    <x v="0"/>
    <x v="1"/>
    <s v="Q4/2021"/>
    <s v="Myös luonnollisille henkilöille"/>
    <m/>
    <s v="Terveydensuojelulaki (763/1994)"/>
    <x v="0"/>
    <x v="0"/>
    <s v="yli 100 000"/>
  </r>
  <r>
    <s v="Terveydensuojelulain mukainen ilmoitus"/>
    <s v="Toiminnasta, josta voi aiheutua terveyshaittaa, on tehtävä terveydensuojelulain mukainen ilmoitus."/>
    <s v="Mahdollista terveyshaittaa aiheuttavan toiminnan aloittamisilmoitus"/>
    <x v="0"/>
    <x v="4"/>
    <s v="Q4/2021"/>
    <s v="Vain elinkeinotoimintaa harjoittaville"/>
    <s v="Valtakunnallisessa Ilppa-palvelussa koekäytössä"/>
    <s v="Terveydensuojelulaki (763/1994)"/>
    <x v="0"/>
    <x v="0"/>
    <s v="yli 100 000"/>
  </r>
  <r>
    <s v="Yleinen ilmoitusmenettely"/>
    <s v="ampumaradat, eläinsuojat tms."/>
    <s v="Mahdollista terveyshaittaa aiheuttavan toiminnan aloittamisilmoitus"/>
    <x v="0"/>
    <x v="4"/>
    <m/>
    <s v="Myös luonnollisille henkilöille"/>
    <m/>
    <s v="Terveydensuojelulaki (763/1994)"/>
    <x v="0"/>
    <x v="0"/>
    <s v="yli 100 000"/>
  </r>
  <r>
    <s v="Ilmoitus melusta ja tärinästä"/>
    <s v="Melu- ja tärinäilmoitus tehdään esimerkiksi isoista yleisötapahtumista ja rakennushankkeista."/>
    <s v="Meluilmoitus"/>
    <x v="0"/>
    <x v="4"/>
    <m/>
    <s v="Myös luonnollisille henkilöille"/>
    <m/>
    <s v="Ympäristönsuojelulaki (527/2014)"/>
    <x v="0"/>
    <x v="0"/>
    <s v="yli 100 000"/>
  </r>
  <r>
    <s v="Moottorikelkkareitin perustaminen"/>
    <m/>
    <s v="Moottorikelkkareitin perustamishakemus"/>
    <x v="0"/>
    <x v="6"/>
    <s v="Q4/2022"/>
    <m/>
    <m/>
    <s v="Maastoliikennelaki (1710/1995)"/>
    <x v="0"/>
    <x v="0"/>
    <s v="yli 100 000"/>
  </r>
  <r>
    <s v="Rekisteröinti-ilmoistus (Ympäristösuojelun tietojärjestelmään)"/>
    <s v="Ympäristöön vaikuttavien toimintojen harjoittajilla on velvollisuus rekisteröidä toimintansa ympäristönsuojelun tietojärjestelmään., pesulat, huoltoasemat tms."/>
    <s v="Rekisteröinti-ilmoitus ympäristöön vaikuttavan toiminnan aloittamisesta"/>
    <x v="0"/>
    <x v="4"/>
    <m/>
    <s v="Myös luonnollisille henkilöille"/>
    <m/>
    <s v="Ympäristönsuojelulaki (527/2014)"/>
    <x v="0"/>
    <x v="0"/>
    <s v="yli 100 000"/>
  </r>
  <r>
    <s v="Ilmoitus yleisötilaisuudesta"/>
    <s v="Tee ilmoitus yleisötapahtumasta Kunnan Ympäristöterveyteen."/>
    <s v="Tapahtumailmoitus"/>
    <x v="0"/>
    <x v="1"/>
    <s v="Q4/2021"/>
    <s v="Myös luonnollisille henkilöille"/>
    <m/>
    <m/>
    <x v="0"/>
    <x v="0"/>
    <s v="yli 100 000"/>
  </r>
  <r>
    <s v="Terveyshaitta-asian selvityspyyntö"/>
    <m/>
    <s v="Terveyshaitta-asian selvityspyyntö"/>
    <x v="0"/>
    <x v="4"/>
    <m/>
    <s v="Myös luonnollisille henkilöille"/>
    <m/>
    <s v="Terveydensuojelulaki (763/1994)"/>
    <x v="0"/>
    <x v="0"/>
    <s v="yli 100 000"/>
  </r>
  <r>
    <s v="Ilmoitus poikkeuksellisesta tilanteesta, ympäristönsuojelu"/>
    <s v="Ympäristönsuojelu, ilmoitus poikkeuksellisesta tilanteesta"/>
    <s v="Ympäristön äkillisestä pilaantumisesta tai vaarasta tehtävä ilmoitus"/>
    <x v="0"/>
    <x v="6"/>
    <s v="Q4/2021"/>
    <s v="Myös luonnollisille henkilöille"/>
    <s v="Tarvittaessa julkaistaan ePermitiin"/>
    <s v="Ympäristönsuojelulaki (527/2014)"/>
    <x v="0"/>
    <x v="0"/>
    <s v="yli 100 000"/>
  </r>
  <r>
    <s v="Elintarvikehuoneiston hyväksyminen laitokseksi"/>
    <s v="Hae elintarvikehuoneiston hyväksymistä laitokseksi, kun perustat laitosta tai muutat toimintaa, jossa käsitellään eläimistä saatavia elintarvikkeita."/>
    <s v="Elintarvikehuoneiston hyväksyminen laitokseksi"/>
    <x v="1"/>
    <x v="1"/>
    <s v="Q4/2021"/>
    <s v="Myös luonnollisille henkilöille"/>
    <m/>
    <s v="Elintarvikelaki (23/2006)"/>
    <x v="0"/>
    <x v="0"/>
    <s v="yli 100 000"/>
  </r>
  <r>
    <s v="Elintarvikelain mukaiset hakemukset"/>
    <s v="Eläinperäisiä elintarvikkeita käsittelevän tai varastoivan laitoksen toiminnan aloittamisesta tulee tehdä hakemus."/>
    <s v="Elintarvikehuoneiston hyväksyminen laitokseksi"/>
    <x v="1"/>
    <x v="1"/>
    <s v="Q4/2021"/>
    <s v="Myös luonnollisille henkilöille"/>
    <m/>
    <s v="Elintarvikelaki (23/2006)"/>
    <x v="0"/>
    <x v="0"/>
    <s v="yli 100 000"/>
  </r>
  <r>
    <s v="Sivutuotelaitoksen rekisteröinti"/>
    <s v="Tarvitset hyväksynnän eläinperäisen sivutuotelaitoksen toiminnan aloittamiseen."/>
    <s v="Elintarvikelaitoksen sivutuotelaitoksen rekisteröinti"/>
    <x v="1"/>
    <x v="6"/>
    <m/>
    <s v="Vain elinkeinotoimintaa harjoittaville"/>
    <s v="Lomake Ruokaviraston sivuilla, toimitetaan kunnan eläinlääkärille"/>
    <s v="Elintarvikelaki (23/2006)"/>
    <x v="0"/>
    <x v="0"/>
    <s v="yli 100 000"/>
  </r>
  <r>
    <s v="Hakemus käytöstä poistetun öljysäiliön jättämiseksi maahan"/>
    <s v="Käytöstä poistetut maanalaiset öljysäiliöt on poistettava maasta kunnan ympäristönsuojelumääräysten mukaan."/>
    <s v="Hakemus käytöstä poistetun kemikaalisäiliön jättämiseksi maahan"/>
    <x v="1"/>
    <x v="4"/>
    <m/>
    <s v="Myös luonnollisille henkilöille"/>
    <m/>
    <s v="Ympäristönsuojelulaki (527/2014)"/>
    <x v="0"/>
    <x v="0"/>
    <s v="yli 100 000"/>
  </r>
  <r>
    <s v="Hakemus luonnonmuistomerkiksi"/>
    <m/>
    <s v="Hakemus luonnonmuistomerkiksi"/>
    <x v="1"/>
    <x v="4"/>
    <m/>
    <s v="Myös luonnollisille henkilöille"/>
    <m/>
    <s v="Luonnonsuojelulaki (1096/1996)"/>
    <x v="0"/>
    <x v="0"/>
    <s v="yli 100 000"/>
  </r>
  <r>
    <s v="Jätteen sijoittaminen maaperään (Jätteen kertaluontoinen hyödyntäminen maarakenteissa)"/>
    <s v="Jätteen käytöstä maarakentamisessa tai muusta jätteen sijoittamisesta maaperään tulee olla yhteydessä ympäristökeskukseen ennen toimintaan ryhtymistä."/>
    <s v="Jätteen sijoittaminen maaperään"/>
    <x v="1"/>
    <x v="4"/>
    <m/>
    <s v="Myös luonnollisille henkilöille"/>
    <m/>
    <s v="Ympäristönsuojelulaki (527/2014)"/>
    <x v="0"/>
    <x v="0"/>
    <s v="yli 100 000"/>
  </r>
  <r>
    <s v="Kaivulupa"/>
    <s v="Yleisellä alueella tapahtuvaan kaivamiseen tarvitset aina erillisen kaivuluvan."/>
    <s v="Kaivu- ja sijoituslupa"/>
    <x v="1"/>
    <x v="5"/>
    <m/>
    <s v="Myös luonnollisille henkilöille"/>
    <m/>
    <s v="Laki kadun ja eräiden yleisten alueiden kunnossa- ja puhtaanapidosta (669/1978)"/>
    <x v="0"/>
    <x v="0"/>
    <s v="yli 100 000"/>
  </r>
  <r>
    <s v="Katutyöluvat"/>
    <s v="Kun katualueella tai puistossa kaivetaan tai tehdään muuta työtä, tarvitaan katutyölupa."/>
    <s v="Katutyölupa"/>
    <x v="1"/>
    <x v="5"/>
    <m/>
    <s v="Myös luonnollisille henkilöille"/>
    <m/>
    <s v="Laki kadun ja eräiden yleisten alueiden kunnossa- ja puhtaanapidosta (669/1978)"/>
    <x v="0"/>
    <x v="0"/>
    <s v="yli 100 000"/>
  </r>
  <r>
    <s v="Ympäristönsuojelulain mukainen ilmoitus koeluonteisesta toiminnasta (koeluonteinen toiminta, ilmoitus )"/>
    <s v="Koeluonteista toimintaa harjoittava yritys tai toimija on velvollinen ilmoittamaan asiasta kunnalle viimeistään 30 päivää ennen sen aloittamista."/>
    <s v="Koeluonteisen toiminnan ilmoitus"/>
    <x v="1"/>
    <x v="4"/>
    <m/>
    <s v="Myös luonnollisille henkilöille"/>
    <m/>
    <s v="Ympäristönsuojelulaki (527/2014)"/>
    <x v="0"/>
    <x v="0"/>
    <s v="yli 100 000"/>
  </r>
  <r>
    <s v="Liikenteenohjauslaitteiden asentaminen yksityisteille"/>
    <s v="Pysyvien liikenteenohjauslaitteiden sijoittaminen yksityisteille vaatii kaupungin luvan."/>
    <s v="Liikenteenohjauslaitteiden sijoittaminen"/>
    <x v="1"/>
    <x v="6"/>
    <s v="Q1/2022"/>
    <s v="Myös luonnollisille henkilöille"/>
    <m/>
    <s v="Tieliikennelaki (267/1981)"/>
    <x v="0"/>
    <x v="0"/>
    <s v="yli 100 000"/>
  </r>
  <r>
    <s v="Vapautus viemäriverkostoon tai talousvesijohtoon liittymisestä"/>
    <m/>
    <s v="Liittyminen vesi- ja viemäriverkostoon"/>
    <x v="1"/>
    <x v="1"/>
    <s v="Q4/2021"/>
    <s v="Myös luonnollisille henkilöille"/>
    <s v="Tulossa ePermitiin"/>
    <s v="Vesihuoltolaki (119/2001)"/>
    <x v="0"/>
    <x v="0"/>
    <s v="yli 100 000"/>
  </r>
  <r>
    <s v="Maa-ainesten ottamislupa"/>
    <s v="Kaupallisessa tarkoituksessa suoritettuun maa-ainesten ottamiseen tarvitaan maa-aineslupa."/>
    <s v="Maa-aineslupa"/>
    <x v="1"/>
    <x v="4"/>
    <m/>
    <m/>
    <s v="Toteutettu ePermitiin"/>
    <s v="Maa-aineslaki (555/1981)"/>
    <x v="0"/>
    <x v="0"/>
    <s v="yli 100 000"/>
  </r>
  <r>
    <s v="Ympäristönsuojelu, maasto- ja vesiliikenteen luvat"/>
    <s v="Maasto- ja vesiliikenteen luvat"/>
    <s v="Maastossa tai vesistössä tapahtuvan kilpailun tai harjoituksen ilmoitus"/>
    <x v="1"/>
    <x v="1"/>
    <s v="Q4/2021"/>
    <s v="Vain elinkeinotoimintaa harjoittaville"/>
    <s v="Käyttöönotetaan ePermit palvelussa vuoden 2020 aikana"/>
    <s v="Maastoliikennelaki (1710/1995)"/>
    <x v="0"/>
    <x v="0"/>
    <s v="yli 100 000"/>
  </r>
  <r>
    <s v="Mainos- ja viitoituslupa"/>
    <s v="eServices. Tarvitset luvan yleiselle alueelle laitettaville tilapäisille mainoksille ja viitoituksille."/>
    <s v="Mainos- ja viitoituslupa"/>
    <x v="1"/>
    <x v="5"/>
    <m/>
    <s v="Myös luonnollisille henkilöille"/>
    <m/>
    <m/>
    <x v="0"/>
    <x v="0"/>
    <s v="yli 100 000"/>
  </r>
  <r>
    <s v="Maisematyölupa"/>
    <s v="Maa-alueen omistajan tai haltijan on haettava lupa maisemaa muuttavaan maanrakennustyöhön, puiden kaatamiseen ym. toimiin asemakaava-alueella."/>
    <s v="Maisematyölupa"/>
    <x v="1"/>
    <x v="4"/>
    <m/>
    <m/>
    <m/>
    <s v="Maankäyttö- ja rakennuslaki (132/1999)"/>
    <x v="0"/>
    <x v="0"/>
    <s v="yli 100 000"/>
  </r>
  <r>
    <s v="Kauppahallin myyntipaikkojen vuokraus"/>
    <s v="Yrittäjät voivat vuokrata myyntipaikkoja kauppahalleista."/>
    <s v="Myyntipaikkahakemus ja -lupa"/>
    <x v="1"/>
    <x v="1"/>
    <s v="Q1/2022"/>
    <s v="Vain elinkeinotoimintaa harjoittaville"/>
    <m/>
    <m/>
    <x v="0"/>
    <x v="0"/>
    <s v="yli 100 000"/>
  </r>
  <r>
    <s v="Joulukuusien myyntipaikat"/>
    <s v="Yleisen alueen käyttöluvat.Kaupunki järjestää joulukuusien myyjille myyntipaikkoja toreilta, puistoista ja aukioilta. Myyntipaikat jaetaan huutokauppana..."/>
    <s v="Myyntipaikkahakemus ja -lupa"/>
    <x v="1"/>
    <x v="5"/>
    <m/>
    <s v="Myös luonnollisille henkilöille"/>
    <m/>
    <m/>
    <x v="0"/>
    <x v="0"/>
    <s v="yli 100 000"/>
  </r>
  <r>
    <s v="Kioskipaikat"/>
    <s v="Yleisten alueiden käyttöluvat. Kioskipaikat ovat jäätelön, grillituotteiden tai muiden elintarvikkeiden myyntiin tarkoitettuja myyntipaikkoja."/>
    <s v="Myyntipaikkahakemus ja -lupa"/>
    <x v="1"/>
    <x v="5"/>
    <m/>
    <s v="Myös luonnollisille henkilöille"/>
    <m/>
    <m/>
    <x v="0"/>
    <x v="0"/>
    <s v="yli 100 000"/>
  </r>
  <r>
    <s v="Huoltopysäköintilupa ja -tunnus"/>
    <s v="Yritys tai yhteisö voi lunastaa ajoneuvoon kaupungin huoltopysäköintitunnuksen."/>
    <s v="Pysäköintilupa"/>
    <x v="1"/>
    <x v="6"/>
    <s v="Q1/2022"/>
    <s v="Vain elinkeinotoimintaa harjoittaville"/>
    <m/>
    <m/>
    <x v="0"/>
    <x v="0"/>
    <s v="yli 100 000"/>
  </r>
  <r>
    <s v="Purkamislupa"/>
    <s v="Rakennuksen tai sen osan purkamiseen tarvitaan lupa asemakaava-alueella ja alueilla, joissa on rakennuskielto tai yleiskaavan määräys asiasta."/>
    <s v="Rakennuksen purkamislupa"/>
    <x v="1"/>
    <x v="4"/>
    <m/>
    <s v="Myös luonnollisille henkilöille"/>
    <s v="Vaaditaan valtakirja toisen asioinnin puolesta"/>
    <s v="Maankäyttö- ja rakennuslaki (132/1999)"/>
    <x v="0"/>
    <x v="0"/>
    <s v="yli 100 000"/>
  </r>
  <r>
    <s v="Rakennuslupa"/>
    <s v="Rakennusluvat myöntää rakennusvalvonta. Lupaa tarvitaan rakentamiseen, laajentamiseen, merkittäviin korjaustöihin ja käyttötarkoituksen muutokseen."/>
    <s v="Rakennuslupa"/>
    <x v="1"/>
    <x v="4"/>
    <m/>
    <m/>
    <s v="Vaaditaan valtakirja toisen asioinnin puolesta"/>
    <s v="Maankäyttö- ja rakennuslaki (132/1999)"/>
    <x v="0"/>
    <x v="0"/>
    <s v="yli 100 000"/>
  </r>
  <r>
    <s v="Tupakkatuotteiden ja nikotiinivalmisteiden vähittäismyyntilupa"/>
    <s v="Tupakkatuotteiden ja nikotiinivalmisteiden myynti on luvanvaraista. Näitä myyvien toimijoiden pitää hakea kunnalta vähittäismyyntilupa."/>
    <s v="Tupakkatuotteiden vähittäismyyntilupa"/>
    <x v="1"/>
    <x v="6"/>
    <m/>
    <s v="Vain elinkeinotoimintaa harjoittaville"/>
    <s v="Hakemukset lähetetään ja käsitellään Valviran sähköisissä palveluissa."/>
    <s v="Tupakkalaki (549/2016)"/>
    <x v="0"/>
    <x v="0"/>
    <s v="yli 100 000"/>
  </r>
  <r>
    <s v="Aluevuokraus"/>
    <s v="Yleisen alueen käyttöluvat. Katua, toria tai puistoa voidaan käyttää kaupungin luvalla työalueena esimerkiksi rakennustyössä, muutossa, nostotyössä, kiinteistöremontissa,..."/>
    <s v="Yleisen alueen käyttölupa"/>
    <x v="1"/>
    <x v="5"/>
    <m/>
    <s v="Myös luonnollisille henkilöille"/>
    <m/>
    <m/>
    <x v="0"/>
    <x v="0"/>
    <s v="yli 100 000"/>
  </r>
  <r>
    <s v="Katujen ja viheralueiden käyttöluvat ja vuokraus"/>
    <s v="Katujen ja muiden yleisten alueiden käyttöluvat ja vuokraus sekä kaivu- ja sijoitusluvat."/>
    <s v="Yleisen alueen käyttölupa"/>
    <x v="1"/>
    <x v="5"/>
    <m/>
    <s v="Myös luonnollisille henkilöille"/>
    <m/>
    <m/>
    <x v="0"/>
    <x v="0"/>
    <s v="yli 100 000"/>
  </r>
  <r>
    <s v="Kaupungin omistamien alueiden käyttö"/>
    <s v="Kaupungin omistamia alueita voi hakea tilapäiseen käyttöön."/>
    <s v="Yleisen alueen käyttölupa"/>
    <x v="1"/>
    <x v="5"/>
    <m/>
    <s v="Myös luonnollisille henkilöille"/>
    <m/>
    <m/>
    <x v="0"/>
    <x v="0"/>
    <s v="yli 100 000"/>
  </r>
  <r>
    <s v="Terassilupa"/>
    <s v="Ravintolan tai kahvilan ulkotarjoilualuetta varten tarvitset terassiluvan, jos terassi tulee kaupungin julkiselle katu- tai puistoalueelle...."/>
    <s v="Yleisen alueen käyttölupa"/>
    <x v="1"/>
    <x v="5"/>
    <m/>
    <s v="Myös luonnollisille henkilöille"/>
    <m/>
    <m/>
    <x v="0"/>
    <x v="0"/>
    <s v="yli 100 000"/>
  </r>
  <r>
    <s v="Yleisen alueen käyttölupa"/>
    <s v="Kun haluat vuokrata yleistä aluetta käyttöösi - kadun, aukion tai puiston - luvan myöntää kaupunkiympäristön toimiala."/>
    <s v="Yleisen alueen käyttölupa"/>
    <x v="1"/>
    <x v="5"/>
    <m/>
    <s v="Myös luonnollisille henkilöille"/>
    <m/>
    <m/>
    <x v="0"/>
    <x v="0"/>
    <s v="yli 100 000"/>
  </r>
  <r>
    <s v="Ympäristönsuojelu, vesiensuojelu"/>
    <s v="Vesiensuojelu: poikkeamishakemus jätevesien käsittelystä"/>
    <s v="Ympäristölupa"/>
    <x v="1"/>
    <x v="4"/>
    <m/>
    <s v="Myös luonnollisille henkilöille"/>
    <m/>
    <s v="Ympäristönsuojelulaki (527/2014)"/>
    <x v="0"/>
    <x v="0"/>
    <s v="yli 100 000"/>
  </r>
  <r>
    <s v="Yritysten osto- ja myyntipaikka BusinessPlaza"/>
    <s v="Yritys voi ilmoittaa yrityksensä myytäväksi tai ostaja voi ilmoittaa olevansa kiinnostunut ostamaan yrityksen"/>
    <s v="Yrityspalvelut"/>
    <x v="2"/>
    <x v="0"/>
    <s v="Q1/2022"/>
    <s v="Myös luonnollisille henkilöille"/>
    <m/>
    <m/>
    <x v="0"/>
    <x v="0"/>
    <s v="yli 100 000"/>
  </r>
  <r>
    <s v="Toimitilapörssi"/>
    <s v="Oulun seudun toimitilojen myynti-, vuokraus- ja ostoilmoitukset"/>
    <s v="Toimitilahakemisto"/>
    <x v="3"/>
    <x v="0"/>
    <s v="Q1/2022"/>
    <s v="Myös luonnollisille henkilöille"/>
    <m/>
    <m/>
    <x v="0"/>
    <x v="0"/>
    <s v="yli 100 000"/>
  </r>
  <r>
    <s v="Palvelut työnantajille"/>
    <s v="Yhteydenotot koskien: Rekrytointitarve, kesätyösetelipaikka ilmoitus, kesätyöpaikka ilmoitus, työkokeilupaikka ilmoitus."/>
    <s v="Työvoimapalvelut"/>
    <x v="3"/>
    <x v="0"/>
    <s v="Q2/2022"/>
    <s v="Vain elinkeinotoimintaa harjoittaville"/>
    <s v="OuluBot-kehitys"/>
    <m/>
    <x v="0"/>
    <x v="0"/>
    <s v="yli 100 000"/>
  </r>
  <r>
    <s v="Yrityspalvelut"/>
    <s v="Kaikki yrityksen palvelut perustamsisesta kasvuun."/>
    <s v="Yrityspalvelut"/>
    <x v="3"/>
    <x v="0"/>
    <s v="Q1/2022"/>
    <s v="Myös luonnollisille henkilöille"/>
    <m/>
    <m/>
    <x v="0"/>
    <x v="0"/>
    <s v="yli 100 000"/>
  </r>
  <r>
    <s v="Yrityspalvelut Oulu"/>
    <s v="Yrityskehitystä tarjoavat yritykset ja organisaatiot voivat mainostaa palveluitaan"/>
    <s v="Yrityspalvelut"/>
    <x v="3"/>
    <x v="0"/>
    <s v="Q4/2021"/>
    <s v="Vain elinkeinotoimintaa harjoittaville"/>
    <m/>
    <m/>
    <x v="0"/>
    <x v="0"/>
    <s v="yli 100 000"/>
  </r>
  <r>
    <s v="Yrityshakemisto"/>
    <s v="Oulun seudun toimialakohtainen yrityshakemisto"/>
    <s v="Yritys- ja palveluhakemisto"/>
    <x v="4"/>
    <x v="0"/>
    <s v="Q1/2022"/>
    <s v="Vain elinkeinotoimintaa harjoittaville"/>
    <m/>
    <m/>
    <x v="0"/>
    <x v="0"/>
    <s v="yli 100 000"/>
  </r>
  <r>
    <s v="Hissiavustukset"/>
    <s v="Taloyhtiöt voivat saada hissiavustusta ja konsulttiapua kaupungilta hissin rakentamiseen asuinkerrostaloonsa."/>
    <s v="Hissi- ja esteettömyysavustus"/>
    <x v="5"/>
    <x v="1"/>
    <s v="Myöhemmin"/>
    <s v="Vain elinkeinotoimintaa harjoittaville"/>
    <m/>
    <m/>
    <x v="0"/>
    <x v="0"/>
    <s v="yli 100 000"/>
  </r>
  <r>
    <s v="Korkotukilainahakemusten vastaanotto"/>
    <s v="Hakija jättää hakemusasiakirjat kuntaan, joka antaa hankkeesta lausuntonsa ja toimittaa asiakirjat ARAan."/>
    <s v="Korkotukilainahakemus"/>
    <x v="5"/>
    <x v="6"/>
    <m/>
    <m/>
    <s v="Lisätietoa, hakuohjeet ja -lomakkeet ARAn nettisivuilla"/>
    <s v="Laki omistusasuntolainojen korkotuesta (1204/1993)"/>
    <x v="0"/>
    <x v="0"/>
    <s v="yli 100 000"/>
  </r>
  <r>
    <s v="Kuntouttavan työtoiminnan tuki yhteistyökumppaneille"/>
    <s v="Yhteistyökumppani, eli avustuksen hakija hakee avustusta sähköisellä verkkolomakkeella hyödyntäen vahvaa tunnistusta. Hakemus esitäytetään oukatypa -järjestelmästä noudetuilla tiedoilla, jota yhteistyökumppani käyttää kuntouttavan työtoiminnan asiakkaiden työajanseurannassa."/>
    <s v="Toiminta-avustukset yhdistyksille ja yhteisöille"/>
    <x v="5"/>
    <x v="5"/>
    <m/>
    <m/>
    <m/>
    <m/>
    <x v="0"/>
    <x v="0"/>
    <s v="yli 100 000"/>
  </r>
  <r>
    <s v="Avustukset yhdistyksille ja yhteisöille"/>
    <s v="Yhdistykset ja yhteisöt voivat hakea avustuksia kunnanhallitukselta. Avustuksia voidaan myöntää toimintaan tai tapahtumien järjestämiseen."/>
    <s v="Toiminta-avustukset yhdistyksille ja yhteisöille"/>
    <x v="5"/>
    <x v="0"/>
    <s v="Q4/2020"/>
    <s v="Vain elinkeinotoimintaa harjoittaville"/>
    <s v="Oulun kaupungissa on käynnissä vaiheittainen eAsiointi-ratkaisun käyttöönotto eri palveluihin ja viranomaisasiointiin. Avustushakemusprosessin digitalisointi on yksi keskeisistä kehittämistoimista."/>
    <m/>
    <x v="0"/>
    <x v="0"/>
    <s v="yli 100 000"/>
  </r>
  <r>
    <s v="Kuntalisä yrityksille ja yhdistyksille"/>
    <s v="Kuntalisä on rahallinen tuki, jolla korvataan työnantajalle osa oululaisen työttömän työnhakijan palkkakustannuksista. Sitä voidaan myöntää myös oppisopimustyösuhteeseen, jonka tavoite on ammattillinen tutkinto tai osatutkinto. Kuntalisän myöntämisen edellytyksenä on työttömälle työnhakijalle myönnetty palkkatuki, tukien myöntämisperusteet vahvistetaan vuosittain."/>
    <s v="Työllistämistuki"/>
    <x v="5"/>
    <x v="0"/>
    <s v="Q1/2022"/>
    <s v="Vain elinkeinotoimintaa harjoittaville"/>
    <s v="Palvelua ollaan rakentamassa osana yhteistä Oulun kaupungin eAsiointi -palveluun siirtymistä."/>
    <s v="Työttömyysturvalaki (1290/2002)"/>
    <x v="0"/>
    <x v="0"/>
    <s v="yli 100 000"/>
  </r>
  <r>
    <s v="Kesätyösetelituki työnantajille"/>
    <s v="Kesätyösetelillä voi palkata oululaisen 15–17-vuotiaan nuoren töihin kesäkaudella. Tuemme työnantajaa kesätyösetelinuoren palkkakustannuksissaa. Kesätyösetelillä voi työllistää yritykset ja kolmannen sektorin toimijat, jotka toimivat Oulun kaupunkiseudulla."/>
    <s v="Työllistämistuki"/>
    <x v="5"/>
    <x v="5"/>
    <m/>
    <s v="Vain elinkeinotoimintaa harjoittaville"/>
    <m/>
    <s v="Työttömyysturvalaki (1290/2002)"/>
    <x v="0"/>
    <x v="0"/>
    <s v="yli 100 000"/>
  </r>
  <r>
    <s v="Lupapiste.fi"/>
    <m/>
    <s v="Rakennuslupa"/>
    <x v="1"/>
    <x v="2"/>
    <m/>
    <s v="Myös luonnollisille henkilöille"/>
    <m/>
    <s v="Maankäyttö- ja rakennuslaki (132/1999)"/>
    <x v="0"/>
    <x v="17"/>
    <s v="10 001 - 20 000"/>
  </r>
  <r>
    <s v="Vuokrattavat kokoustiat ja laitteet"/>
    <m/>
    <s v="Tilavuokraus"/>
    <x v="1"/>
    <x v="4"/>
    <m/>
    <s v="Myös luonnollisille henkilöille"/>
    <m/>
    <m/>
    <x v="0"/>
    <x v="17"/>
    <s v="10 001 - 20 000"/>
  </r>
  <r>
    <s v="Yritystontit"/>
    <m/>
    <s v="Yritystonttien myynti ja vuokraus"/>
    <x v="1"/>
    <x v="5"/>
    <m/>
    <s v="Vain elinkeinotoimintaa harjoittaville"/>
    <m/>
    <m/>
    <x v="0"/>
    <x v="17"/>
    <s v="10 001 - 20 000"/>
  </r>
  <r>
    <s v="Avoimet langttoman verkon pisteet"/>
    <m/>
    <s v="Avoimet langttoman verkon pisteet"/>
    <x v="2"/>
    <x v="0"/>
    <m/>
    <s v="Myös luonnollisille henkilöille"/>
    <s v="Kaupungillilla on useita guest-verkkoja, mutta näiden laajentaminen/ kehittäminen on lopetettu vanhanaikaisena, koska mobiiliverkkojen kehittyminen, parempi liikkuvuus ja vähintään sama laatu on tehnyt niistä käyttökelpoisempia."/>
    <m/>
    <x v="0"/>
    <x v="17"/>
    <s v="10 001 - 20 000"/>
  </r>
  <r>
    <s v="Jätehuolto"/>
    <m/>
    <s v="Jätehuolto"/>
    <x v="2"/>
    <x v="6"/>
    <m/>
    <s v="Myös luonnollisille henkilöille"/>
    <s v="Järjestämisvastuu Lounais-Suomen JH eikä kaupungilla, joten kehitystyö tapahtuu siella.  Kaupunki ohjaa palveluihinn LSJH"/>
    <s v="Jätelaki (646/2011)"/>
    <x v="0"/>
    <x v="17"/>
    <s v="10 001 - 20 000"/>
  </r>
  <r>
    <s v="Paimion Leijonienluola"/>
    <s v="Pääomasijoittajien ja yritysten treffipalvelu"/>
    <s v="Paimion Leijonienluola"/>
    <x v="2"/>
    <x v="1"/>
    <m/>
    <s v="Myös luonnollisille henkilöille"/>
    <s v="Palvelumallissa saatetaan yrityksiä ja pääomasijittajia yhteen. Kehitystyössä on huomattu, että tämä palvelumalli perustuu hyvin paljon kasvokkain tehtävään työhön. Digitalisaation lisääminen heikentää mahdollisuuksia saada palveluun asiakkaita."/>
    <m/>
    <x v="0"/>
    <x v="17"/>
    <s v="10 001 - 20 000"/>
  </r>
  <r>
    <s v="Sunpaimio-verkkosivu"/>
    <m/>
    <s v="Sunpaimio-verkkosivu"/>
    <x v="2"/>
    <x v="0"/>
    <m/>
    <s v="Vain elinkeinotoimintaa harjoittaville"/>
    <s v="Tämä sivusto on hakemisto tyyppinen sivusto. Paimiossa on sen verran vähän yrityksiä, että webropol ilmoittautumisen jälkeen heidät tavataan kasvokkain. Digiastetta ei kannata tästä nostaa."/>
    <m/>
    <x v="0"/>
    <x v="17"/>
    <s v="10 001 - 20 000"/>
  </r>
  <r>
    <s v="Maaseutupalvelut maaseutuyrittäjille (neuvontapalvelu)"/>
    <m/>
    <s v="Maaseutupalvelut maaseutuyrittäjille (neuvontapalvelu)"/>
    <x v="3"/>
    <x v="6"/>
    <m/>
    <s v="Myös luonnollisille henkilöille"/>
    <s v="Tukiin liittyvät palvelut ovat valtakunnallisia ja niitä kehitetään muualla. Alueemme maatilayrittäjien palvelu on pääsääntöisesti kasvokkain tapahtuvaa neuvontaa."/>
    <m/>
    <x v="0"/>
    <x v="17"/>
    <s v="10 001 - 20 000"/>
  </r>
  <r>
    <s v="Työvoimapalvelut"/>
    <m/>
    <s v="Työvoimapalvelut"/>
    <x v="3"/>
    <x v="1"/>
    <m/>
    <s v="Vain elinkeinotoimintaa harjoittaville"/>
    <s v="On otettu käyttöön valtakunnallisia palveluja joita kehitetään. Ei omia järjestelmiä. Palvelu on henkilökohtaista ja tapahtuu pääsääntöisesti kasvokkain."/>
    <s v="Työttömyysturvalaki (1290/2002)"/>
    <x v="0"/>
    <x v="17"/>
    <s v="10 001 - 20 000"/>
  </r>
  <r>
    <s v="Yritysten neuvonta ja kehittämispalvelut"/>
    <m/>
    <s v="Yritysten neuvontapalvelut"/>
    <x v="3"/>
    <x v="4"/>
    <m/>
    <s v="Myös luonnollisille henkilöille"/>
    <s v="Ostamme näitä Palveluja nyt Turku Science Park Oy:ltä. Kehitystyö on pääsääntöisesti heidän käsissään. Organisaatiossa on tehty uudistuksia, jotka koskevat nimenomaan neuvontapalveluja. Seuraamme laadun kehittymistä."/>
    <m/>
    <x v="0"/>
    <x v="17"/>
    <s v="10 001 - 20 000"/>
  </r>
  <r>
    <s v="Karttapalvelu"/>
    <m/>
    <s v="Karttapalvelu"/>
    <x v="4"/>
    <x v="4"/>
    <m/>
    <s v="Myös luonnollisille henkilöille"/>
    <m/>
    <s v="Maankäyttö- ja rakennuslaki (132/1999)"/>
    <x v="0"/>
    <x v="17"/>
    <s v="10 001 - 20 000"/>
  </r>
  <r>
    <s v="Internetsivujen yrittäjät-kohderyhmän tietopalvelu"/>
    <m/>
    <s v="Yritys- ja palveluhakemisto"/>
    <x v="4"/>
    <x v="0"/>
    <m/>
    <s v="Vain elinkeinotoimintaa harjoittaville"/>
    <s v="Kotisivuilla ja uutiskirjeissä on tietoa kaikille yrityksille. Yrityksen pyynnöstä ja tarpeen mukaan mennään syvempää työskentelyyn. Palveluihin ei ole vahvaa digitaalista tunnistautumista, koska kutsu työskentely alustoille ja ja itse alustatkin räätälöidään yritysten tarpeiden mukaisesti. Pääsy työskentelyyn siis vain kutsuttuna Käytämme Howspace- järjestelmän sisälle laadittuja työhuoneita, joihin olemme laatineet erillaisia rakenteita. Digitalisaation tason nosto lisäisi kustannuksia suhteessa hyötyyn liikaa. Emme näe tämän palvelun osalta digitalisaation tason nostoa annetun mittariston ehdoilla (vahvatunnistautuminen) hyödyllisenä."/>
    <m/>
    <x v="0"/>
    <x v="17"/>
    <s v="10 001 - 20 000"/>
  </r>
  <r>
    <s v="Maa-aineslupa"/>
    <s v="Lupakäsittely kaupallisessa tarkoituksessa suoritettavaa maa-ainesten ottamista varten"/>
    <s v="Maa-aineslupa"/>
    <x v="1"/>
    <x v="0"/>
    <s v="Myöhemmin"/>
    <s v="Myös luonnollisille henkilöille"/>
    <s v="resurssit"/>
    <s v="Maa-aineslaki (555/1981)"/>
    <x v="0"/>
    <x v="19"/>
    <s v="alle 6001"/>
  </r>
  <r>
    <s v="Rakennuslupa"/>
    <s v="Rakentamiseen liittyvien hakemusten lupakäsittely Lupapiste-palvelun kautta"/>
    <s v="Rakennuslupa"/>
    <x v="1"/>
    <x v="5"/>
    <s v="Myöhemmin"/>
    <s v="Myös luonnollisille henkilöille"/>
    <s v="resurssit"/>
    <s v="Maankäyttö- ja rakennuslaki (132/1999)"/>
    <x v="0"/>
    <x v="19"/>
    <s v="alle 6001"/>
  </r>
  <r>
    <s v="Poikkeamislupa"/>
    <s v="Lupakäsittely kaavamääräyksistä poikkevaan rakentamiseen"/>
    <s v="Rakentamisen poikkeuslupa"/>
    <x v="1"/>
    <x v="0"/>
    <s v="Myöhemmin"/>
    <s v="Myös luonnollisille henkilöille"/>
    <s v="resurssit"/>
    <s v="Maankäyttö- ja rakennuslaki (132/1999)"/>
    <x v="0"/>
    <x v="19"/>
    <s v="alle 6001"/>
  </r>
  <r>
    <s v="Ympäristölupa"/>
    <s v="Lupakäsittely ympäristön pilaantumisen vaaraa aiheuttavaan toimintaan"/>
    <s v="Ympäristölupa"/>
    <x v="1"/>
    <x v="0"/>
    <s v="Myöhemmin"/>
    <s v="Myös luonnollisille henkilöille"/>
    <s v="resurssit"/>
    <s v="Ympäristönsuojelulaki (527/2014)"/>
    <x v="0"/>
    <x v="19"/>
    <s v="alle 6001"/>
  </r>
  <r>
    <s v="Yrityspalvelusetelin haku"/>
    <s v="Kunta tukee yritysten kehittämishankkeita"/>
    <s v="Liiketoiminnan kehittämistuki"/>
    <x v="5"/>
    <x v="5"/>
    <s v="Myöhemmin"/>
    <s v="Vain elinkeinotoimintaa harjoittaville"/>
    <s v="resurssit"/>
    <m/>
    <x v="0"/>
    <x v="19"/>
    <s v="alle 6001"/>
  </r>
  <r>
    <s v="Kesätyösetelin haku"/>
    <s v="Kunta tukee kesätyön antanutta yritystä/yhdistystä 300 eurolla"/>
    <s v="Työllistämistuki"/>
    <x v="5"/>
    <x v="5"/>
    <s v="Myöhemmin"/>
    <s v="Vain elinkeinotoimintaa harjoittaville"/>
    <s v="resurssit"/>
    <s v="Työttömyysturvalaki (1290/2002)"/>
    <x v="0"/>
    <x v="19"/>
    <s v="alle 6001"/>
  </r>
  <r>
    <s v="eOLF (Epoline Online Filing) - patentti ja hyödyllisyysmalli"/>
    <s v="Asiantuntijoille suunnattu sähköinen patenttihakemuspalvelu"/>
    <s v="eOLF (Epoline Online Filing) - patentti ja hyödyllisyysmalli"/>
    <x v="1"/>
    <x v="5"/>
    <m/>
    <s v="Myös luonnollisille henkilöille"/>
    <s v="Päätökset oman asiakirjapalvelun kautta."/>
    <m/>
    <x v="1"/>
    <x v="2"/>
    <s v=""/>
  </r>
  <r>
    <s v="LEI -hakemukset"/>
    <m/>
    <s v="LEI -hakemukset"/>
    <x v="1"/>
    <x v="0"/>
    <s v="Myöhemmin"/>
    <s v="Vain elinkeinotoimintaa harjoittaville"/>
    <s v="YTJ asioinnin kehittäminen vuosina 2021-2023 erittäin laajamittaista Kaupparekisterilain uudistamisen takia. LEI tunnisterekisterin kustannusvastaavuus ei mahdollista laajamittaista kehittämistä."/>
    <m/>
    <x v="1"/>
    <x v="2"/>
    <s v=""/>
  </r>
  <r>
    <s v="PRH:n tietopalvelut"/>
    <s v="PRH:n rekistereistä on tarjolla tietoja teknisten rajapintojen kautta, poimintoina, käyttöliittymien kautta niin kansalaisille, elinkeinoelämälle kuin julkiselle sektorille.  Tietoja on tarjolla rakenteisessa muodossa laajalti."/>
    <s v="PRH:n tietopalvelut"/>
    <x v="4"/>
    <x v="2"/>
    <m/>
    <s v="Myös luonnollisille henkilöille"/>
    <m/>
    <m/>
    <x v="1"/>
    <x v="2"/>
    <s v=""/>
  </r>
  <r>
    <s v="Sähköinen ilmoitus yhdistysrekisteriin"/>
    <s v="Yhdistyksen perustamisen ja muutosten ilmoittaminen sähköisesti"/>
    <s v="Sähköinen ilmoitus yhdistysrekisteriin"/>
    <x v="0"/>
    <x v="5"/>
    <m/>
    <s v="Myös luonnollisille henkilöille"/>
    <s v="Asiointitiedot siirtyvät rakenteisina ja automaattisesti yhdistysrekisterin sähköiseen käsittely- ja tietopalvelujärjestelmään. Osa asiointiprosesseista käsittely- ja päätösvaiheineen on automatisoitu, esim. osoite- ja yhteystietojen muutos.  Asiointiin liittyvät asiakirjat ja päätökset välittyvät asiakkaalle suoraan asiointipalveluun."/>
    <m/>
    <x v="1"/>
    <x v="2"/>
    <s v=""/>
  </r>
  <r>
    <s v="Sähköinen mallioikeushakemus"/>
    <s v="Mallioikeuden hakeminen sähköisesti"/>
    <s v="Sähköinen mallioikeushakemus"/>
    <x v="1"/>
    <x v="5"/>
    <m/>
    <s v="Myös luonnollisille henkilöille"/>
    <s v="Päätöksiä ei toimiteta vielä sähköisesti, tavoiteaikataulu 12/2023"/>
    <m/>
    <x v="1"/>
    <x v="2"/>
    <s v=""/>
  </r>
  <r>
    <s v="Sähköinen patenttihakemus"/>
    <s v="Patentin hakeminen sähköisesti"/>
    <s v="Sähköinen patenttihakemus"/>
    <x v="1"/>
    <x v="5"/>
    <m/>
    <s v="Myös luonnollisille henkilöille"/>
    <s v="Päätöksiä ei toimiteta vielä sähköisesti, tavoiteaikataulu 12/2024"/>
    <m/>
    <x v="1"/>
    <x v="2"/>
    <s v=""/>
  </r>
  <r>
    <s v="Sähköinen tavaramerkkihakemus"/>
    <s v="Tavaramerkin hakeminen sähköisesti"/>
    <s v="Sähköinen tavaramerkkihakemus"/>
    <x v="1"/>
    <x v="5"/>
    <m/>
    <s v="Myös luonnollisille henkilöille"/>
    <s v="Päätöksiä ei toimiteta vielä sähköisesti, tavoiteaikataulu 12/2021"/>
    <m/>
    <x v="1"/>
    <x v="2"/>
    <s v=""/>
  </r>
  <r>
    <s v="Säätiörekisterin paperiasiointi (Y-lomakkeet)"/>
    <s v="Paperilomakkeilla tietojen ilmoittaminen säätiörekisteriin."/>
    <s v="Säätiörekisterin paperiasiointi (Y-lomakkeet)"/>
    <x v="0"/>
    <x v="1"/>
    <s v="Myöhemmin"/>
    <s v="Myös luonnollisille henkilöille"/>
    <s v="Säätiöiden sähköistä asiointia ei ole suunniteltu säätiöiden vähäisen määrän ja rekisterin tulokertymän vuoksi."/>
    <m/>
    <x v="1"/>
    <x v="2"/>
    <s v=""/>
  </r>
  <r>
    <s v="Tavaramerkin muutokset"/>
    <s v="Tavaramerkin muutokset sähköisesti"/>
    <s v="Tavaramerkin muutokset"/>
    <x v="1"/>
    <x v="5"/>
    <m/>
    <s v="Myös luonnollisille henkilöille"/>
    <s v="Päätöksiä ei toimiteta vielä sähköisesti, tavoiteaikataulu 12/2022"/>
    <m/>
    <x v="1"/>
    <x v="2"/>
    <s v=""/>
  </r>
  <r>
    <s v="Tavaramerkin uudistus"/>
    <s v="Tavaramerkin uudistaminen sähköisesti"/>
    <s v="Tavaramerkin uudistus"/>
    <x v="1"/>
    <x v="5"/>
    <m/>
    <s v="Myös luonnollisille henkilöille"/>
    <s v="Päätöksiä ei toimiteta vielä sähköisesti, tavoiteaikataulu 12/2021"/>
    <m/>
    <x v="1"/>
    <x v="2"/>
    <s v=""/>
  </r>
  <r>
    <s v="Tilinpäätösdokumentit PRH:lle sähköisen veroilmoituksen yhteydessä"/>
    <s v="Osakeyhtiöiden ja osuuskuntien tilinpäätökset voi ilmoittaa sähköisesti kaupparekisteriin veroilmoituksen yhteydessä. Tilinpäätös rekisteröidään automaattisesti kaupparekisteriin."/>
    <s v="Tilinpäätösdokumentit PRH:lle sähköisen veroilmoituksen yhteydessä"/>
    <x v="0"/>
    <x v="5"/>
    <m/>
    <s v="Vain elinkeinotoimintaa harjoittaville"/>
    <m/>
    <m/>
    <x v="1"/>
    <x v="2"/>
    <s v=""/>
  </r>
  <r>
    <s v="Tilinpäätöstiedot iXBRL-muodossa"/>
    <s v="Tilinpäätöstietojen ilmoittaminen teknisen rajapinnan kautta rakenteisessa muodossa"/>
    <s v="Tilinpäätöstiedot iXBRL-muodossa"/>
    <x v="0"/>
    <x v="5"/>
    <m/>
    <s v="Vain elinkeinotoimintaa harjoittaville"/>
    <s v="Osakeyhtiö, ei muita yritysmuotoja toteutettu. Tavoitetila on iXBRL tilinpäätösten toimittaminen kaikkien tilinpäätöstietojen osalta. Tavoitetilan saavuttaminen vaatii lainsäädäntömuutoksia, prosessimuutoksia sekä teknistä kehittämistä."/>
    <m/>
    <x v="1"/>
    <x v="2"/>
    <s v=""/>
  </r>
  <r>
    <s v="Tilintarkastusvalvonnan palvelut"/>
    <m/>
    <s v="Tilintarkastusvalvonnan palvelut"/>
    <x v="1"/>
    <x v="3"/>
    <s v="Myöhemmin"/>
    <m/>
    <s v="Tilintarkastusvalvonnan palveluiden tiekartan analyysi ja määritys valmistuu syksyllä 2021. Jatkokehittäminen suunnitellaan sen perusteella."/>
    <m/>
    <x v="1"/>
    <x v="2"/>
    <s v=""/>
  </r>
  <r>
    <s v="Yhdistysrekisterin paperiasiointi (Y-lomakkeet)"/>
    <s v="Tietyt ilmoitustyypit: yhdistyksen lakkaaminen, vastuuhenkilön oma ero ja kaksikieliset yhdistykset yms."/>
    <s v="Yhdistysrekisterin paperiasiointi (Y-lomakkeet)"/>
    <x v="1"/>
    <x v="1"/>
    <s v="Q4/2021"/>
    <s v="Myös luonnollisille henkilöille"/>
    <s v="Loput ilmoitusmuodot sähköistetään vuoden 2021 loppuun mennessä. Kaksikielisten yhdistysten, uskonnollisten yhdyskuntien ja kauppakamareiden ilmoituksia ei ole suunnitelmissa sähköistää  pienen määrän takia."/>
    <m/>
    <x v="1"/>
    <x v="2"/>
    <s v=""/>
  </r>
  <r>
    <s v="Yrityskiinnityshakemukset"/>
    <s v="Paperilomakkeilla yrityskiinnityshakemukset ja niihin liittyvät alkuperäiset velkakirjat"/>
    <s v="Yrityskiinnityshakemukset"/>
    <x v="1"/>
    <x v="1"/>
    <s v="Myöhemmin"/>
    <s v="Myös luonnollisille henkilöille"/>
    <s v="Palvelun sähköistäminen ei ole suunnitelmissa. Edellyttäisi lainmuutosta ja sähköisten velkakirjojen käyttöönottoa."/>
    <m/>
    <x v="1"/>
    <x v="2"/>
    <s v=""/>
  </r>
  <r>
    <s v="YTJ/Kaupparekisterin paperiasiointi (Y-lomakkeet)"/>
    <s v="Paperilomakkeilla tietojen ilmoittaminen kaupparekisteriin  (harvinaisemmat ilmoitustilanteet)"/>
    <s v="YTJ/Kaupparekisterin paperiasiointi (Y-lomakkeet)"/>
    <x v="1"/>
    <x v="1"/>
    <s v="Myöhemmin"/>
    <s v="Myös luonnollisille henkilöille"/>
    <s v="Paperiasiointi säilytetään vaihtoehtona."/>
    <m/>
    <x v="1"/>
    <x v="2"/>
    <s v=""/>
  </r>
  <r>
    <s v="YTJ-asiointipalvelu/ sähköinen ilmoittaminen kaupparekisteriin"/>
    <s v="Yleisimpien kaupparekisteri-ilmoitusten sähköinen palvelu"/>
    <s v="YTJ-asiointipalvelu/ sähköinen ilmoittaminen kaupparekisteriin"/>
    <x v="0"/>
    <x v="5"/>
    <m/>
    <s v="Myös luonnollisille henkilöille"/>
    <s v="Asiointitiedot siirtyvät rakenteisina ja automaattisesti kaupparekisterin sähköiseen käsittelyjärjestelmään. Osa asiointiprosesseista käsittely- ja päätösvaiheineen on automatisoitu, esim. osoite- ja yhteystietojen muutokset. Korjaukset mahdollista toimittaa sähköisen asiointipalvelun kautta v. 2021 loppuun mennessä. Kehitettävää:  Suomi.fi -viestit palvelu otetaan käyttöön asiakkaille menevän kirjepostin välityskanavana v.2022 loppuun mennessä. Sähköistä ilmoittamista laajennetaan kattamaan lähes kaikki kaupparekisteri-ilmoitusten asiat Q3/2022 mennessä."/>
    <m/>
    <x v="1"/>
    <x v="2"/>
    <s v=""/>
  </r>
  <r>
    <s v="Yritysten sähköiset palvelut ja toimintatavat"/>
    <s v="Kunta on mukana Yrittäjien Itä-Lappi -hankkeessa, jossa kehitetään yritysten sähköisiä palveluita ja toimintatapoja."/>
    <s v="Yrityspalvelut"/>
    <x v="3"/>
    <x v="3"/>
    <m/>
    <m/>
    <s v="Koko kunnan alueella ei ole riittävää laajakaistaverkkoa, joka mahdollistaisi digitaalisten palveluiden hyödyntämisen tarkoituksenmukaisesti."/>
    <m/>
    <x v="0"/>
    <x v="8"/>
    <s v="alle 6001"/>
  </r>
  <r>
    <s v="Elinkeinopalveluiden neuvonta"/>
    <s v="Neuvontaa tehdään salatun sähköpostin ja etäyhteyksien avulla. Kunnassa käytössä verkossa toimivassa Yritystulkki-palvelussa, josta on saatavilla sekä aineistoa että aloittavan että toimivan yrityksen kehittämiseen, ja työkaluja laskelmien tekoon sekä liiketoimintasuunnitelman tekemiseen."/>
    <s v="Yritysten neuvontapalvelut"/>
    <x v="3"/>
    <x v="0"/>
    <m/>
    <m/>
    <s v="Pelkosenniemen kunnan painopiste palveluiden digitalisoinnissa on tällä hetkellä talous- ja henkilöstöhallinnon digitalisoinnissa, jotta kunta kykenisi vastaamaan lakisääteisiin muutoksiin koskien taloustietojen automatisoitua raportointia valtionkonttorille."/>
    <m/>
    <x v="0"/>
    <x v="8"/>
    <s v="alle 6001"/>
  </r>
  <r>
    <s v="Ilmoitus yksityisen sosiaalipalvelun tuottamisesta"/>
    <s v="Kunnan perusturvalautakuntaan tehtävä ilmoitus kotihoidon tukipalvelujen järjestämisestä. Tukipalveluita ovat esimerkiksi ateriapalvelut, siivous, sauna- ja kylvetyspalvelut tai turvapuhelinpalvelut. Niitä voidaan järjestää myös erikseen, ilman muuta kotipalvelua. Ilmoitus tehdään siihen kuntaan, missä palvelua annetaan."/>
    <s v="Sosiaalialan palvelun tuottamisilmoitus"/>
    <x v="0"/>
    <x v="1"/>
    <s v="Myöhemmin"/>
    <s v="Vain elinkeinotoimintaa harjoittaville"/>
    <s v="Aluehallintoviraston lomake, joka kiertää kuntaan"/>
    <s v="Laki sosiaali- ja terveydenhuollon palvelusetelistä (569/2009)"/>
    <x v="0"/>
    <x v="9"/>
    <s v="alle 6001"/>
  </r>
  <r>
    <s v="Ilmoitus yksityisten varhaiskasvatuspalvelujen tuottamisesta tai muutoksesta"/>
    <s v="Yksityistä varhaiskasvatuspalvelua tuottavan tulee tehdä kuntaan kirjallinen ilmoitus toiminnan aloittamisesta, muuttamisesta tai lopettamisesta."/>
    <s v="Sosiaalialan palvelun tuottamisilmoitus"/>
    <x v="0"/>
    <x v="1"/>
    <s v="Myöhemmin"/>
    <s v="Vain elinkeinotoimintaa harjoittaville"/>
    <s v="Aluehallintoviraston lomake, joka kiertää kuntaan"/>
    <s v="Laki sosiaali- ja terveydenhuollon palvelusetelistä (569/2009)"/>
    <x v="0"/>
    <x v="9"/>
    <s v="alle 6001"/>
  </r>
  <r>
    <s v="Kaivu- ja sijoitusluvat"/>
    <s v="Kaduille ja muille yleisille alueilla sijoitettavien johtojen sijoitusluvat ja kaivuluvat ja -ilmoitukset."/>
    <s v="Kaivu- ja sijoituslupa"/>
    <x v="1"/>
    <x v="0"/>
    <s v="Myöhemmin"/>
    <s v="Vain elinkeinotoimintaa harjoittaville"/>
    <s v="Ohjelmistotoimittajasta johtuvat syyt: rekisteriperusteinen toisen puolesta asioinnin mahdollisuus puuttuu."/>
    <s v="Laki kadun ja eräiden yleisten alueiden kunnossa- ja puhtaanapidosta (669/1978)"/>
    <x v="0"/>
    <x v="9"/>
    <s v="alle 6001"/>
  </r>
  <r>
    <s v="Liikenteenohjauslaitteiden asentaminen yksityisteille"/>
    <s v="Pysyvien liikenteenohjauslaitteiden sijoittaminen yksityisteille vaatii kunnan luvan."/>
    <s v="Liikenteenohjauslaitteiden sijoittaminen"/>
    <x v="1"/>
    <x v="0"/>
    <s v="Myöhemmin"/>
    <s v="Vain elinkeinotoimintaa harjoittaville"/>
    <s v="Ohjelmistotoimittajasta johtuvat syyt: rekisteriperusteinen toisen puolesta asioinnin mahdollisuus puuttuu."/>
    <s v="Tieliikennelaki (267/1981)"/>
    <x v="0"/>
    <x v="9"/>
    <s v="alle 6001"/>
  </r>
  <r>
    <s v="Mainos- ja viitoituslupa"/>
    <s v="Tarvitset luvan taajama-alueelle yleiselle alueelle laitettaville tilapäisille mainoksille ja viitoituksille. Lupa haetaan kunnasta, jonka taajama-alueella mainos tai viitoitus sijaitsee."/>
    <s v="Mainos- ja viitoituslupa"/>
    <x v="1"/>
    <x v="0"/>
    <s v="Myöhemmin"/>
    <s v="Vain elinkeinotoimintaa harjoittaville"/>
    <s v="Ohjelmistotoimittajasta johtuvat syyt: rekisteriperusteinen toisen puolesta asioinnin mahdollisuus puuttuu."/>
    <m/>
    <x v="0"/>
    <x v="9"/>
    <s v="alle 6001"/>
  </r>
  <r>
    <s v="Purkamislupa"/>
    <s v="Rakennuksen tai sen osan purkamiseen tarvitaan lupa asemakaava-alueella ja alueilla, joissa on rakennuskielto tai yleiskaavan määräys asiasta."/>
    <s v="Rakennuksen purkamislupa"/>
    <x v="1"/>
    <x v="0"/>
    <s v="Myöhemmin"/>
    <s v="Myös luonnollisille henkilöille"/>
    <s v="Ohjelmistotoimittajasta johtuvat syyt"/>
    <s v="Maankäyttö- ja rakennuslaki (132/1999)"/>
    <x v="0"/>
    <x v="9"/>
    <s v="alle 6001"/>
  </r>
  <r>
    <s v="Rakennuslupa"/>
    <s v="Rakennusluvat myöntää rakennusvalvonta. Lupaa tarvitaan rakentamiseen, laajentamiseen, merkittäviin korjaustöihin ja käyttötarkoituksen muutokseen."/>
    <s v="Rakennuslupa"/>
    <x v="1"/>
    <x v="0"/>
    <s v="Myöhemmin"/>
    <s v="Myös luonnollisille henkilöille"/>
    <s v="Ohjelmistotoimittajasta johtuvat syyt"/>
    <s v="Maankäyttö- ja rakennuslaki (132/1999)"/>
    <x v="0"/>
    <x v="9"/>
    <s v="alle 6001"/>
  </r>
  <r>
    <s v="Toimenpidelupa"/>
    <s v="Toimenpideluvat myöntää rakennusvalvonta. Lupaa tarvitaan pieniin rakennushankkeisiin."/>
    <s v="Rakentamisen toimenpidelupa"/>
    <x v="1"/>
    <x v="0"/>
    <s v="Myöhemmin"/>
    <s v="Myös luonnollisille henkilöille"/>
    <s v="Ohjelmistotoimittajasta johtuvat syyt"/>
    <s v="Maankäyttö- ja rakennuslaki (132/1999)"/>
    <x v="0"/>
    <x v="9"/>
    <s v="alle 6001"/>
  </r>
  <r>
    <s v="Katujen ja viheralueiden käyttöluvat ja vuokraus"/>
    <s v="Katujen ja muiden yleisten alueiden käyttöluvat ja vuokraus."/>
    <s v="Yleisen alueen käyttölupa"/>
    <x v="1"/>
    <x v="0"/>
    <s v="Myöhemmin"/>
    <s v="Myös luonnollisille henkilöille"/>
    <s v="Ohjelmistotoimittajasta johtuvat syyt: rekisteriperusteinen toisen puolesta asioinnin mahdollisuus puuttuu."/>
    <m/>
    <x v="0"/>
    <x v="9"/>
    <s v="alle 6001"/>
  </r>
  <r>
    <s v="Johtotietopalvelu"/>
    <s v="Kunnan keskitetty maanalaisten johtojen ja rakenteiden sijaintipalvelu. Ennen kaivutöihin ryhtymistä kaivajan on hankittava ajantasaiset tiedot johtojen sijainnista kunnalta."/>
    <s v="Johtotietopalvelu"/>
    <x v="2"/>
    <x v="0"/>
    <s v="Myöhemmin"/>
    <s v="Myös luonnollisille henkilöille"/>
    <s v="Ohjelmistotoimittajasta johtuvat syyt: rekisteriperusteinen toisen puolesta asioinnin mahdollisuus puuttuu."/>
    <s v="Maankäyttö- ja rakennuslaki (132/1999)"/>
    <x v="0"/>
    <x v="9"/>
    <s v="alle 6001"/>
  </r>
  <r>
    <s v="Korkotukilainahakemusten vastaanotto"/>
    <s v="Korkotukilainahakemus jätetään hankkeen sijaintikuntaan, ja lainaan tarvitaan kunnan puolto. Asumisen rahoitus- ja kehittämiskeskus (ARA) hyväksyy lainan korkotukilainaksi."/>
    <s v="Korkotukilainahakemus"/>
    <x v="5"/>
    <x v="0"/>
    <s v="Myöhemmin"/>
    <s v="Vain elinkeinotoimintaa harjoittaville"/>
    <s v="Ohjelmistotoimittajasta johtuvat syyt: rekisteriperusteinen toisen puolesta asioinnin mahdollisuus puuttuu."/>
    <s v="Laki omistusasuntolainojen korkotuesta (1204/1993)"/>
    <x v="0"/>
    <x v="9"/>
    <s v="alle 6001"/>
  </r>
  <r>
    <s v="Avustukset yhteisöille ja järjestöille"/>
    <s v="Yhdistykset ja yhteisöt voivat hakea yleisavustuksia ja kohdeavustuksia kunnasta. Avustuksia voidaan myöntää toimintaan tai tapahtumien järjestämiseen."/>
    <s v="Toiminta-avustukset yhdistyksille ja yhteisöille"/>
    <x v="5"/>
    <x v="0"/>
    <s v="Myöhemmin"/>
    <s v="Vain elinkeinotoimintaa harjoittaville"/>
    <s v="Ohjelmistotoimittajasta johtuvat syyt: rekisteriperusteinen toisen puolesta asioinnin mahdollisuus puuttuu."/>
    <m/>
    <x v="0"/>
    <x v="9"/>
    <s v="alle 6001"/>
  </r>
  <r>
    <s v="Muutosturva"/>
    <s v="Henkilöstön sopeuttamiseen liittyviä yhteistoimintaneuvotteluja käyvä yritys ilmoittaa neuvottelujen alkamisesta te-toimistoon (Laki yhteistoiminnasta yrityksessä). Lakisääteisen ilmoituksen lisäksi tarjotaan työnantajalle neuvontaa yhteistoimintamenettelyssä sekä julkisista palveluista lomautetuille ja irtisanotuille. Jos irtisanottuja on 10 tai enemmän, työnantaja ilmoittaa irtisanotuista tiedot TEM722-lomakkeella. Yt-neuvottelutiedon ja TEM722-lomakkeen voi toimittaa Suomi.fi-tunnuksilla TE-palvelun työnantajan oma asiointi -järjestelmään. Muutosturvabotti TE-palvelut.fi -sivuilla neuvoo myös työantaja-asiakasta."/>
    <s v="Muutosturva"/>
    <x v="3"/>
    <x v="0"/>
    <m/>
    <s v="Vain elinkeinotoimintaa harjoittaville"/>
    <m/>
    <m/>
    <x v="1"/>
    <x v="2"/>
    <s v=""/>
  </r>
  <r>
    <s v="RekryKoulutus"/>
    <s v="RekryKoulutus on joustava tapa hankkia uusia työntekijöitä yritykseen, jos heitä ei löydy työmarkkinoilta tai alan oppilaitoksista. Palvelussa valitut työnhakijat saavat työtehtäviin räätälöidyn ammatillisen koulutuksen, minkä jälkeen yritys palkkaa heidät töihin"/>
    <s v="RekryKoulutus"/>
    <x v="5"/>
    <x v="0"/>
    <m/>
    <s v="Vain elinkeinotoimintaa harjoittaville"/>
    <m/>
    <m/>
    <x v="1"/>
    <x v="2"/>
    <s v=""/>
  </r>
  <r>
    <s v="Starttirahan myöntäminen"/>
    <s v="Starttiraha edistää uutta yritystoimintaa ja työllistymistä. Se turvaa yrittäjän toimeentulon siltä ajalta, jonka yritystoiminnan käynnistys ja vakiinnuttaminen arviolta kestää – kuitenkin enintään 12 kuukauden ajan. Starttiraha on peruspäivärahan suuruinen (33,78 € /päivä) ja sitä maksetaan enintään viideltä päivältä kalenteriviikossa. -Ts. Starttiraha on yrittäjälle tarjottava tuki, jonka tarkoitus on edistää uutta yritystoimintaa ja työllistymistä. Tuki turvaa yrittäjän toimeentulon siltä ajalta, jonka yritystoiminnan käynnistys ja vakiinnuttaminen arviolta kestää."/>
    <s v="Starttiraha"/>
    <x v="5"/>
    <x v="4"/>
    <m/>
    <s v="Myös luonnollisille henkilöille"/>
    <m/>
    <m/>
    <x v="1"/>
    <x v="2"/>
    <s v=""/>
  </r>
  <r>
    <s v="TäsmäKoulutus"/>
    <s v="Palvelussa olemassaolevat työntekijät saavat työnantajan tarpeisiin räätälöityä ammatillista lisäkoulutusta, joka helpottaa uusien osaamisvaatimusten hallintaa."/>
    <s v="TäsmäKoulutus"/>
    <x v="5"/>
    <x v="0"/>
    <m/>
    <s v="Vain elinkeinotoimintaa harjoittaville"/>
    <m/>
    <m/>
    <x v="1"/>
    <x v="2"/>
    <s v=""/>
  </r>
  <r>
    <s v="Yrittäjyysbuustipalvelu"/>
    <s v="Yrittäjyysbuusti on ainutlaatuinen palvelumalli, jolla tuetaan yrittäjyyttä suunnittelevien pyrkimyksiä ja alle 12 kuukautta yrittäjinä toimineiden liiketoimintaa. Palvelun mahdollistaa yrittäjyyden aloittamisen, yrityksen perustamisen tai juuri käynnistyneen yritystoiminnan kehittämisen."/>
    <s v="Yrittäjyysbuusti"/>
    <x v="3"/>
    <x v="4"/>
    <m/>
    <s v="Myös luonnollisille henkilöille"/>
    <m/>
    <m/>
    <x v="1"/>
    <x v="2"/>
    <s v=""/>
  </r>
  <r>
    <s v="Yrittäjäkoulutukset"/>
    <s v="Työvoimakoulutuksena järjestetään myös koulutusta, joka tähtää yrittäjän ammattitutkintoon tai sen osan suorittamiseen."/>
    <s v="Yrittäjäkoulutus"/>
    <x v="3"/>
    <x v="4"/>
    <m/>
    <s v="Myös luonnollisille henkilöille"/>
    <m/>
    <m/>
    <x v="1"/>
    <x v="2"/>
    <s v=""/>
  </r>
  <r>
    <s v="Ajanvaraus"/>
    <m/>
    <s v="Ajanvaraus"/>
    <x v="2"/>
    <x v="6"/>
    <m/>
    <s v="Myös luonnollisille henkilöille"/>
    <s v="Tunnistautuminen ei pakollista. Valtuutuksien käyttö ei myöskään tarpeellista."/>
    <m/>
    <x v="1"/>
    <x v="13"/>
    <s v=""/>
  </r>
  <r>
    <s v="Ampuma-aseasiat:  Haastattelu"/>
    <m/>
    <s v="Ampuma-aseasiat"/>
    <x v="2"/>
    <x v="0"/>
    <s v="Myöhemmin"/>
    <s v="Myös luonnollisille henkilöille"/>
    <s v="Osa asetietojärjestelmän kokonaisuudistusta Askel-hankkeen puitteissa. Valmistumisaikataulu on 1.3.2024"/>
    <m/>
    <x v="1"/>
    <x v="13"/>
    <s v=""/>
  </r>
  <r>
    <s v="Ampuma-aseasiat: Ampumaratalupahakemus"/>
    <m/>
    <s v="Ampuma-aseasiat"/>
    <x v="1"/>
    <x v="0"/>
    <s v="Myöhemmin"/>
    <s v="Myös luonnollisille henkilöille"/>
    <s v="Osa asetietojärjestelmän kokonaisuudistusta Askel-hankkeen puitteissa. Valmistumisaikataulu on 1.3.2024"/>
    <m/>
    <x v="1"/>
    <x v="13"/>
    <s v=""/>
  </r>
  <r>
    <s v="Ampuma-aseasiat: Ampumatarvikelupa"/>
    <m/>
    <s v="Ampuma-aseasiat"/>
    <x v="1"/>
    <x v="0"/>
    <s v="Myöhemmin"/>
    <s v="Myös luonnollisille henkilöille"/>
    <s v="Osa asetietojärjestelmän kokonaisuudistusta Askel-hankkeen puitteissa. Valmistumisaikataulu on 1.3.2024"/>
    <m/>
    <x v="1"/>
    <x v="13"/>
    <s v=""/>
  </r>
  <r>
    <s v="Ampuma-aseasiat: Asealan elinkeinolupa"/>
    <m/>
    <s v="Ampuma-aseasiat"/>
    <x v="1"/>
    <x v="0"/>
    <s v="Myöhemmin"/>
    <s v="Vain elinkeinotoimintaa harjoittaville"/>
    <s v="Osa asetietojärjestelmän kokonaisuudistusta Askel-hankkeen puitteissa. Valmistumisaikataulu on 1.3.2024"/>
    <m/>
    <x v="1"/>
    <x v="13"/>
    <s v=""/>
  </r>
  <r>
    <s v="Ampuma-aseasiat: Ase-elinkeinonharjoittajan yksilöintitietoilmoitus (sisältää ostajan luvan tietojen tarkastelun)"/>
    <m/>
    <s v="Ampuma-aseasiat"/>
    <x v="0"/>
    <x v="0"/>
    <s v="Myöhemmin"/>
    <s v="Vain elinkeinotoimintaa harjoittaville"/>
    <s v="Osa asedirektiivin vaatimusten toteutushanketta. Valmistumisaikataulu on Q1/2024"/>
    <m/>
    <x v="1"/>
    <x v="13"/>
    <s v=""/>
  </r>
  <r>
    <s v="Ampuma-aseasiat: Aseen merkintä"/>
    <m/>
    <s v="Ampuma-aseasiat"/>
    <x v="2"/>
    <x v="0"/>
    <s v="Myöhemmin"/>
    <s v="Myös luonnollisille henkilöille"/>
    <s v="Osa asetietojärjestelmän kokonaisuudistusta Askel-hankkeen puitteissa. Valmistumisaikataulu on 1.3.2024"/>
    <m/>
    <x v="1"/>
    <x v="13"/>
    <s v=""/>
  </r>
  <r>
    <s v="Ampuma-aseasiat: Aseen osasta ja tehokkaasta ilma-aseesta tehtävä ilmoitus"/>
    <m/>
    <s v="Ampuma-aseasiat"/>
    <x v="0"/>
    <x v="6"/>
    <m/>
    <s v="Vain elinkeinotoimintaa harjoittaville"/>
    <m/>
    <m/>
    <x v="1"/>
    <x v="13"/>
    <s v=""/>
  </r>
  <r>
    <s v="Ampuma-aseasiat: Aseenkäsittelylupa"/>
    <m/>
    <s v="Ampuma-aseasiat"/>
    <x v="1"/>
    <x v="0"/>
    <s v="Myöhemmin"/>
    <s v="Vain elinkeinotoimintaa harjoittaville"/>
    <s v="Osa asetietojärjestelmän kokonaisuudistusta Askel-hankkeen puitteissa. Valmistumisaikataulu on 1.3.2024"/>
    <m/>
    <x v="1"/>
    <x v="13"/>
    <s v=""/>
  </r>
  <r>
    <s v="Ampuma-aseasiat: Asekeräilijähyväksyntä (sisältää patruunoiden ja ERVA-ammusten keräilyn)"/>
    <m/>
    <s v="Ampuma-aseasiat"/>
    <x v="1"/>
    <x v="0"/>
    <s v="Myöhemmin"/>
    <s v="Vain elinkeinotoimintaa harjoittaville"/>
    <s v="Osa asetietojärjestelmän kokonaisuudistusta Askel-hankkeen puitteissa. Valmistumisaikataulu on 1.3.2024"/>
    <m/>
    <x v="1"/>
    <x v="13"/>
    <s v=""/>
  </r>
  <r>
    <s v="Ampuma-aseasiat: Aselupahakemus"/>
    <m/>
    <s v="Ampuma-aseasiat"/>
    <x v="1"/>
    <x v="0"/>
    <s v="Myöhemmin"/>
    <s v="Myös luonnollisille henkilöille"/>
    <s v="Osa asetietojärjestelmän kokonaisuudistusta Askel-hankkeen puitteissa. Valmistumisaikataulu on 1.3.2024"/>
    <m/>
    <x v="1"/>
    <x v="13"/>
    <s v=""/>
  </r>
  <r>
    <s v="Ampuma-aseasiat: Aselupahakemus erityisen vaaralliseen ampuma-aseeseen tai sen osaan"/>
    <m/>
    <s v="Ampuma-aseasiat"/>
    <x v="1"/>
    <x v="0"/>
    <s v="Myöhemmin"/>
    <s v="Myös luonnollisille henkilöille"/>
    <s v="Osa asetietojärjestelmän kokonaisuudistusta Askel-hankkeen puitteissa. Valmistumisaikataulu on 1.3.2024"/>
    <m/>
    <x v="1"/>
    <x v="13"/>
    <s v=""/>
  </r>
  <r>
    <s v="Ampuma-aseasiat: Aseluvan uudistaminen"/>
    <m/>
    <s v="Ampuma-aseasiat"/>
    <x v="1"/>
    <x v="0"/>
    <s v="Myöhemmin"/>
    <s v="Myös luonnollisille henkilöille"/>
    <s v="Osa asetietojärjestelmän kokonaisuudistusta Askel-hankkeen puitteissa. Valmistumisaikataulu on 1.3.2024"/>
    <m/>
    <x v="1"/>
    <x v="13"/>
    <s v=""/>
  </r>
  <r>
    <s v="Ampuma-aseasiat: Asevastaavahyväksyntä"/>
    <m/>
    <s v="Ampuma-aseasiat"/>
    <x v="1"/>
    <x v="0"/>
    <s v="Myöhemmin"/>
    <s v="Vain elinkeinotoimintaa harjoittaville"/>
    <s v="Osa asetietojärjestelmän kokonaisuudistusta Askel-hankkeen puitteissa. Valmistumisaikataulu on 1.3.2024"/>
    <m/>
    <x v="1"/>
    <x v="13"/>
    <s v=""/>
  </r>
  <r>
    <s v="Ampuma-aseasiat: Elinkeinoluvan muutoshakemus"/>
    <m/>
    <s v="Ampuma-aseasiat"/>
    <x v="1"/>
    <x v="0"/>
    <s v="Myöhemmin"/>
    <s v="Vain elinkeinotoimintaa harjoittaville"/>
    <s v="Osa asetietojärjestelmän kokonaisuudistusta Askel-hankkeen puitteissa. Valmistumisaikataulu on 1.3.2024"/>
    <m/>
    <x v="1"/>
    <x v="13"/>
    <s v=""/>
  </r>
  <r>
    <s v="Ampuma-aseasiat: Elinkeinonharjoittajan ilmoitus esineen deaktivoinnista"/>
    <m/>
    <s v="Ampuma-aseasiat"/>
    <x v="0"/>
    <x v="6"/>
    <m/>
    <s v="Vain elinkeinotoimintaa harjoittaville"/>
    <m/>
    <m/>
    <x v="1"/>
    <x v="13"/>
    <s v=""/>
  </r>
  <r>
    <s v="Ampuma-aseasiat: Esineen tarkastaminen"/>
    <m/>
    <s v="Ampuma-aseasiat"/>
    <x v="2"/>
    <x v="0"/>
    <s v="Myöhemmin"/>
    <s v="Myös luonnollisille henkilöille"/>
    <s v="Osa asetietojärjestelmän kokonaisuudistusta Askel-hankkeen puitteissa. Valmistumisaikataulu on 1.3.2024"/>
    <m/>
    <x v="1"/>
    <x v="13"/>
    <s v=""/>
  </r>
  <r>
    <s v="Ampuma-aseasiat: Euroopan ampuma-asepassi"/>
    <m/>
    <s v="Ampuma-aseasiat"/>
    <x v="1"/>
    <x v="0"/>
    <s v="Myöhemmin"/>
    <s v="Myös luonnollisille henkilöille"/>
    <s v="Osa asetietojärjestelmän kokonaisuudistusta Askel-hankkeen puitteissa. Valmistumisaikataulu on 1.3.2024"/>
    <m/>
    <x v="1"/>
    <x v="13"/>
    <s v=""/>
  </r>
  <r>
    <s v="Ampuma-aseasiat: Euroopan ampuma-asepassin uudistaminen (muuttaminen + lisälehti)"/>
    <m/>
    <s v="Ampuma-aseasiat"/>
    <x v="1"/>
    <x v="0"/>
    <s v="Myöhemmin"/>
    <s v="Myös luonnollisille henkilöille"/>
    <s v="Osa asetietojärjestelmän kokonaisuudistusta Askel-hankkeen puitteissa. Valmistumisaikataulu on 1.3.2024"/>
    <m/>
    <x v="1"/>
    <x v="13"/>
    <s v=""/>
  </r>
  <r>
    <s v="Ampuma-aseasiat: Hankkimislupa ulkomailla asuvalle"/>
    <m/>
    <s v="Ampuma-aseasiat"/>
    <x v="1"/>
    <x v="0"/>
    <s v="Myöhemmin"/>
    <s v="Myös luonnollisille henkilöille"/>
    <s v="Osa asetietojärjestelmän kokonaisuudistusta Askel-hankkeen puitteissa. Valmistumisaikataulu on 1.3.2024"/>
    <m/>
    <x v="1"/>
    <x v="13"/>
    <s v=""/>
  </r>
  <r>
    <s v="Ampuma-aseasiat: Ilmoittautuminen vastuuhenkilökokeeseen"/>
    <m/>
    <s v="Ampuma-aseasiat"/>
    <x v="0"/>
    <x v="0"/>
    <s v="Myöhemmin"/>
    <s v="Myös luonnollisille henkilöille"/>
    <s v="Osa asetietojärjestelmän kokonaisuudistusta Askel-hankkeen puitteissa. Valmistumisaikataulu on 1.3.2024"/>
    <m/>
    <x v="1"/>
    <x v="13"/>
    <s v=""/>
  </r>
  <r>
    <s v="Ampuma-aseasiat: Ilmoitus ampumaradan vaaraa aiheuttavasta kunnosta"/>
    <m/>
    <s v="Ampuma-aseasiat"/>
    <x v="0"/>
    <x v="0"/>
    <s v="Myöhemmin"/>
    <s v="Myös luonnollisille henkilöille"/>
    <s v="Osa asetietojärjestelmän kokonaisuudistusta Askel-hankkeen puitteissa. Valmistumisaikataulu on 1.3.2024"/>
    <m/>
    <x v="1"/>
    <x v="13"/>
    <s v=""/>
  </r>
  <r>
    <s v="Ampuma-aseasiat: Ilmoitus ampumarataluvan haltijan konkurssista tai kuolemasta"/>
    <m/>
    <s v="Ampuma-aseasiat"/>
    <x v="0"/>
    <x v="0"/>
    <s v="Myöhemmin"/>
    <s v="Myös luonnollisille henkilöille"/>
    <s v="Osa asetietojärjestelmän kokonaisuudistusta Askel-hankkeen puitteissa. Valmistumisaikataulu on 1.3.2024"/>
    <m/>
    <x v="1"/>
    <x v="13"/>
    <s v=""/>
  </r>
  <r>
    <s v="Ampuma-aseasiat: Ilmoitus asealan elinkeinon lopettamisesta"/>
    <m/>
    <s v="Ampuma-aseasiat"/>
    <x v="0"/>
    <x v="0"/>
    <s v="Myöhemmin"/>
    <s v="Vain elinkeinotoimintaa harjoittaville"/>
    <s v="Osa asetietojärjestelmän kokonaisuudistusta Askel-hankkeen puitteissa. Valmistumisaikataulu on 1.3.2024"/>
    <m/>
    <x v="1"/>
    <x v="13"/>
    <s v=""/>
  </r>
  <r>
    <s v="Ampuma-aseasiat: Ilmoitus ase-elinkeinoluvan sisältämien tietojen muutoksesta"/>
    <m/>
    <s v="Ampuma-aseasiat"/>
    <x v="0"/>
    <x v="0"/>
    <s v="Myöhemmin"/>
    <s v="Vain elinkeinotoimintaa harjoittaville"/>
    <s v="Osa asetietojärjestelmän kokonaisuudistusta Askel-hankkeen puitteissa. Valmistumisaikataulu on 1.3.2024"/>
    <m/>
    <x v="1"/>
    <x v="13"/>
    <s v=""/>
  </r>
  <r>
    <s v="Ampuma-aseasiat: Ilmoitus ase-elinkeinonharjoittajan konkurssista tai kuolemasta"/>
    <m/>
    <s v="Ampuma-aseasiat"/>
    <x v="0"/>
    <x v="0"/>
    <s v="Myöhemmin"/>
    <s v="Vain elinkeinotoimintaa harjoittaville"/>
    <s v="Osa asetietojärjestelmän kokonaisuudistusta Askel-hankkeen puitteissa. Valmistumisaikataulu on 1.3.2024"/>
    <m/>
    <x v="1"/>
    <x v="13"/>
    <s v=""/>
  </r>
  <r>
    <s v="Ampuma-aseasiat: Ilmoitus ase-elinkeinonharjoittajan säilytystiloja koskevista muutoksista"/>
    <m/>
    <s v="Ampuma-aseasiat"/>
    <x v="0"/>
    <x v="0"/>
    <s v="Myöhemmin"/>
    <s v="Vain elinkeinotoimintaa harjoittaville"/>
    <s v="Osa asetietojärjestelmän kokonaisuudistusta Askel-hankkeen puitteissa. Valmistumisaikataulu on 1.3.2024"/>
    <m/>
    <x v="1"/>
    <x v="13"/>
    <s v=""/>
  </r>
  <r>
    <s v="Ampuma-aseasiat: Ilmoitus asetietojärjestelmään"/>
    <m/>
    <s v="Ampuma-aseasiat"/>
    <x v="0"/>
    <x v="6"/>
    <m/>
    <s v="Vain elinkeinotoimintaa harjoittaville"/>
    <m/>
    <m/>
    <x v="1"/>
    <x v="13"/>
    <s v=""/>
  </r>
  <r>
    <s v="Ampuma-aseasiat: Ilmoitus käyttöturvallisuustarkastuksesta"/>
    <s v="Mitään asetta ei saa rekisteriin tai ei saa käyttää ilman käyttöturvallisuustarkistusta"/>
    <s v="Ampuma-aseasiat"/>
    <x v="0"/>
    <x v="0"/>
    <s v="Myöhemmin"/>
    <s v="Myös luonnollisille henkilöille"/>
    <s v="Osa asetietojärjestelmän kokonaisuudistusta Askel-hankkeen puitteissa. Valmistumisaikataulu on 1.3.2024"/>
    <m/>
    <x v="1"/>
    <x v="13"/>
    <s v=""/>
  </r>
  <r>
    <s v="Ampuma-aseasiat: Ilmoitus luvattomasta ampuma-aseesta, aseen osasta, patruunasta, erityisen vaarallisesta ammuksesta tai räjähteestä"/>
    <m/>
    <s v="Ampuma-aseasiat"/>
    <x v="0"/>
    <x v="6"/>
    <m/>
    <s v="Myös luonnollisille henkilöille"/>
    <m/>
    <m/>
    <x v="1"/>
    <x v="13"/>
    <s v=""/>
  </r>
  <r>
    <s v="Ampuma-aseasiat: Ilmoitus palvelussuhteen päättymisestä"/>
    <m/>
    <s v="Ampuma-aseasiat"/>
    <x v="0"/>
    <x v="0"/>
    <s v="Myöhemmin"/>
    <s v="Vain elinkeinotoimintaa harjoittaville"/>
    <s v="Osa asetietojärjestelmän kokonaisuudistusta Askel-hankkeen puitteissa. Valmistumisaikataulu on 1.3.2024"/>
    <m/>
    <x v="1"/>
    <x v="13"/>
    <s v=""/>
  </r>
  <r>
    <s v="Ampuma-aseasiat: Ilmoitus patruunoiden luovutuksesta"/>
    <m/>
    <s v="Ampuma-aseasiat"/>
    <x v="0"/>
    <x v="6"/>
    <m/>
    <s v="Vain elinkeinotoimintaa harjoittaville"/>
    <m/>
    <m/>
    <x v="1"/>
    <x v="13"/>
    <s v=""/>
  </r>
  <r>
    <s v="Ampuma-aseasiat: Ilmoitus säilytystilojen muutoksesta"/>
    <m/>
    <s v="Ampuma-aseasiat"/>
    <x v="0"/>
    <x v="0"/>
    <s v="Myöhemmin"/>
    <s v="Myös luonnollisille henkilöille"/>
    <s v="Osa asetietojärjestelmän kokonaisuudistusta Askel-hankkeen puitteissa. Valmistumisaikataulu on 1.3.2024"/>
    <m/>
    <x v="1"/>
    <x v="13"/>
    <s v=""/>
  </r>
  <r>
    <s v="Ampuma-aseasiat: Ilmoitus vähäisestä ampumaradasta"/>
    <m/>
    <s v="Ampuma-aseasiat"/>
    <x v="1"/>
    <x v="0"/>
    <s v="Myöhemmin"/>
    <s v="Myös luonnollisille henkilöille"/>
    <s v="Osa asetietojärjestelmän kokonaisuudistusta Askel-hankkeen puitteissa. Valmistumisaikataulu on 1.3.2024"/>
    <m/>
    <x v="1"/>
    <x v="13"/>
    <s v=""/>
  </r>
  <r>
    <s v="Ampuma-aseasiat: Kaasusumutinlupa"/>
    <m/>
    <s v="Ampuma-aseasiat"/>
    <x v="1"/>
    <x v="0"/>
    <s v="Myöhemmin"/>
    <s v="Myös luonnollisille henkilöille"/>
    <s v="Osa asetietojärjestelmän kokonaisuudistusta Askel-hankkeen puitteissa. Valmistumisaikataulu on 1.3.2024"/>
    <m/>
    <x v="1"/>
    <x v="13"/>
    <s v=""/>
  </r>
  <r>
    <s v="Ampuma-aseasiat: Kaasusumuttimen ja tehokkaan ilma-aseen kaupallinen tuontilupa"/>
    <m/>
    <s v="Ampuma-aseasiat"/>
    <x v="1"/>
    <x v="0"/>
    <s v="Myöhemmin"/>
    <s v="Myös luonnollisille henkilöille"/>
    <s v="Osa asetietojärjestelmän kokonaisuudistusta Askel-hankkeen puitteissa. Valmistumisaikataulu on 1.3.2024"/>
    <m/>
    <x v="1"/>
    <x v="13"/>
    <s v=""/>
  </r>
  <r>
    <s v="Ampuma-aseasiat: Kaasusumuttimen kaupallinen kauttakuljetuslupa"/>
    <m/>
    <s v="Ampuma-aseasiat"/>
    <x v="1"/>
    <x v="0"/>
    <s v="Myöhemmin"/>
    <s v="Vain elinkeinotoimintaa harjoittaville"/>
    <s v="Osa asetietojärjestelmän kokonaisuudistusta Askel-hankkeen puitteissa. Valmistumisaikataulu on 1.3.2024"/>
    <m/>
    <x v="1"/>
    <x v="13"/>
    <s v=""/>
  </r>
  <r>
    <s v="Ampuma-aseasiat: Kaasusumuttimen kaupallinen vientilupa"/>
    <m/>
    <s v="Ampuma-aseasiat"/>
    <x v="1"/>
    <x v="0"/>
    <s v="Myöhemmin"/>
    <s v="Vain elinkeinotoimintaa harjoittaville"/>
    <s v="Osa asetietojärjestelmän kokonaisuudistusta Askel-hankkeen puitteissa. Valmistumisaikataulu on 1.3.2024"/>
    <m/>
    <x v="1"/>
    <x v="13"/>
    <s v=""/>
  </r>
  <r>
    <s v="Ampuma-aseasiat: Katoamis- ja anastusilmoitus"/>
    <m/>
    <s v="Ampuma-aseasiat"/>
    <x v="0"/>
    <x v="6"/>
    <m/>
    <s v="Myös luonnollisille henkilöille"/>
    <m/>
    <m/>
    <x v="1"/>
    <x v="13"/>
    <s v=""/>
  </r>
  <r>
    <s v="Ampuma-aseasiat: Kaupallinen ennakkosuostumus"/>
    <m/>
    <s v="Ampuma-aseasiat"/>
    <x v="1"/>
    <x v="0"/>
    <s v="Myöhemmin"/>
    <s v="Vain elinkeinotoimintaa harjoittaville"/>
    <s v="Osa asetietojärjestelmän kokonaisuudistusta Askel-hankkeen puitteissa. Valmistumisaikataulu on 1.3.2024"/>
    <m/>
    <x v="1"/>
    <x v="13"/>
    <s v=""/>
  </r>
  <r>
    <s v="Ampuma-aseasiat: Kaupallinen kauttakuljetuslupa"/>
    <m/>
    <s v="Ampuma-aseasiat"/>
    <x v="1"/>
    <x v="0"/>
    <s v="Myöhemmin"/>
    <s v="Vain elinkeinotoimintaa harjoittaville"/>
    <s v="Osa asetietojärjestelmän kokonaisuudistusta Askel-hankkeen puitteissa. Valmistumisaikataulu on 1.3.2024"/>
    <m/>
    <x v="1"/>
    <x v="13"/>
    <s v=""/>
  </r>
  <r>
    <s v="Ampuma-aseasiat: Kaupallinen siirtolupa"/>
    <m/>
    <s v="Ampuma-aseasiat"/>
    <x v="1"/>
    <x v="0"/>
    <s v="Myöhemmin"/>
    <s v="Vain elinkeinotoimintaa harjoittaville"/>
    <s v="Osa asetietojärjestelmän kokonaisuudistusta Askel-hankkeen puitteissa. Valmistumisaikataulu on 1.3.2024"/>
    <m/>
    <x v="1"/>
    <x v="13"/>
    <s v=""/>
  </r>
  <r>
    <s v="Ampuma-aseasiat: Kaupallinen tuontilupa"/>
    <m/>
    <s v="Ampuma-aseasiat"/>
    <x v="1"/>
    <x v="0"/>
    <s v="Myöhemmin"/>
    <s v="Vain elinkeinotoimintaa harjoittaville"/>
    <s v="Osa asetietojärjestelmän kokonaisuudistusta Askel-hankkeen puitteissa. Valmistumisaikataulu on 1.3.2024"/>
    <m/>
    <x v="1"/>
    <x v="13"/>
    <s v=""/>
  </r>
  <r>
    <s v="Ampuma-aseasiat: Luovutusilmoitus"/>
    <m/>
    <s v="Ampuma-aseasiat"/>
    <x v="0"/>
    <x v="0"/>
    <s v="Myöhemmin"/>
    <s v="Myös luonnollisille henkilöille"/>
    <s v="Osa asedirektiivin vaatimusten toteutushanketta. Valmistumisaikataulu on Q1/2024"/>
    <m/>
    <x v="1"/>
    <x v="13"/>
    <s v=""/>
  </r>
  <r>
    <s v="Ampuma-aseasiat: Lupa poiketa ampuma-aseen merkintävelvollisuudesta"/>
    <m/>
    <s v="Ampuma-aseasiat"/>
    <x v="1"/>
    <x v="0"/>
    <s v="Myöhemmin"/>
    <s v="Myös luonnollisille henkilöille"/>
    <s v="Osa asetietojärjestelmän kokonaisuudistusta Askel-hankkeen puitteissa. Valmistumisaikataulu on 1.3.2024"/>
    <m/>
    <x v="1"/>
    <x v="13"/>
    <s v=""/>
  </r>
  <r>
    <s v="Ampuma-aseasiat: Lupatodistushakemus (ensimmäinen todistus ja kaksoiskappale)"/>
    <m/>
    <s v="Ampuma-aseasiat"/>
    <x v="1"/>
    <x v="0"/>
    <s v="Myöhemmin"/>
    <s v="Myös luonnollisille henkilöille"/>
    <s v="Osa asetietojärjestelmän kokonaisuudistusta Askel-hankkeen puitteissa. Valmistumisaikataulu on 1.3.2024"/>
    <m/>
    <x v="1"/>
    <x v="13"/>
    <s v=""/>
  </r>
  <r>
    <s v="Ampuma-aseasiat: Luvan peruuttamisen hakeminen"/>
    <m/>
    <s v="Ampuma-aseasiat"/>
    <x v="1"/>
    <x v="0"/>
    <s v="Myöhemmin"/>
    <s v="Myös luonnollisille henkilöille"/>
    <s v="Osa asetietojärjestelmän kokonaisuudistusta Askel-hankkeen puitteissa. Valmistumisaikataulu on 1.3.2024"/>
    <m/>
    <x v="1"/>
    <x v="13"/>
    <s v=""/>
  </r>
  <r>
    <s v="Ampuma-aseasiat: Maahanjääntitodistus"/>
    <m/>
    <s v="Ampuma-aseasiat"/>
    <x v="1"/>
    <x v="0"/>
    <s v="Myöhemmin"/>
    <s v="Myös luonnollisille henkilöille"/>
    <s v="Osa asetietojärjestelmän kokonaisuudistusta Askel-hankkeen puitteissa. Valmistumisaikataulu on 1.3.2024"/>
    <m/>
    <x v="1"/>
    <x v="13"/>
    <s v=""/>
  </r>
  <r>
    <s v="Ampuma-aseasiat: Metsästysaseen kuljetuslupahakemus"/>
    <m/>
    <s v="Ampuma-aseasiat"/>
    <x v="1"/>
    <x v="0"/>
    <s v="Myöhemmin"/>
    <s v="Myös luonnollisille henkilöille"/>
    <s v="Osa asetietojärjestelmän kokonaisuudistusta Askel-hankkeen puitteissa. Valmistumisaikataulu on 1.3.2024"/>
    <m/>
    <x v="1"/>
    <x v="13"/>
    <s v=""/>
  </r>
  <r>
    <s v="Ampuma-aseasiat: Määräaikainen kaupallinen siirtolupa"/>
    <m/>
    <s v="Ampuma-aseasiat"/>
    <x v="1"/>
    <x v="0"/>
    <s v="Myöhemmin"/>
    <s v="Vain elinkeinotoimintaa harjoittaville"/>
    <s v="Osa asetietojärjestelmän kokonaisuudistusta Askel-hankkeen puitteissa. Valmistumisaikataulu on 1.3.2024"/>
    <m/>
    <x v="1"/>
    <x v="13"/>
    <s v=""/>
  </r>
  <r>
    <s v="Ampuma-aseasiat: Määräaikaisen kaupallisen siirtoluvan nojalla tehtävää siirtoa koskeva ilmoitus"/>
    <m/>
    <s v="Ampuma-aseasiat"/>
    <x v="1"/>
    <x v="0"/>
    <s v="Myöhemmin"/>
    <s v="Vain elinkeinotoimintaa harjoittaville"/>
    <s v="Osa asetietojärjestelmän kokonaisuudistusta Askel-hankkeen puitteissa. Valmistumisaikataulu on 1.3.2024"/>
    <m/>
    <x v="1"/>
    <x v="13"/>
    <s v=""/>
  </r>
  <r>
    <s v="Ampuma-aseasiat: Patruunoiden tarkastusmerkinnän käyttöoikeus"/>
    <m/>
    <s v="Ampuma-aseasiat"/>
    <x v="0"/>
    <x v="0"/>
    <s v="Myöhemmin"/>
    <s v="Vain elinkeinotoimintaa harjoittaville"/>
    <s v="Osa asetietojärjestelmän kokonaisuudistusta Askel-hankkeen puitteissa. Valmistumisaikataulu on 1.3.2024"/>
    <m/>
    <x v="1"/>
    <x v="13"/>
    <s v=""/>
  </r>
  <r>
    <s v="Ampuma-aseasiat: Rinnakkaislupahakemus"/>
    <m/>
    <s v="Ampuma-aseasiat"/>
    <x v="1"/>
    <x v="0"/>
    <s v="Myöhemmin"/>
    <s v="Myös luonnollisille henkilöille"/>
    <s v="Osa asetietojärjestelmän kokonaisuudistusta Askel-hankkeen puitteissa. Valmistumisaikataulu on 1.3.2024"/>
    <m/>
    <x v="1"/>
    <x v="13"/>
    <s v=""/>
  </r>
  <r>
    <s v="Ampuma-aseasiat: Romutusilmoitus"/>
    <s v="Nykyisin aseet romutetaan toimittamalla poliisille."/>
    <s v="Ampuma-aseasiat"/>
    <x v="0"/>
    <x v="0"/>
    <s v="Myöhemmin"/>
    <m/>
    <m/>
    <m/>
    <x v="1"/>
    <x v="13"/>
    <s v=""/>
  </r>
  <r>
    <s v="Ampuma-aseasiat: Räjähteiden lähtöainelupa"/>
    <m/>
    <s v="Ampuma-aseasiat"/>
    <x v="1"/>
    <x v="0"/>
    <s v="Myöhemmin"/>
    <s v="Myös luonnollisille henkilöille"/>
    <s v="Osa asetietojärjestelmän kokonaisuudistusta Askel-hankkeen puitteissa. Valmistumisaikataulu on 1.3.2024"/>
    <m/>
    <x v="1"/>
    <x v="13"/>
    <s v=""/>
  </r>
  <r>
    <s v="Ampuma-aseasiat: Työntekijän ilmoittaminen vastuuhenkilökokeeseen"/>
    <m/>
    <s v="Ampuma-aseasiat"/>
    <x v="0"/>
    <x v="0"/>
    <s v="Myöhemmin"/>
    <s v="Vain elinkeinotoimintaa harjoittaville"/>
    <s v="Osa asetietojärjestelmän kokonaisuudistusta Askel-hankkeen puitteissa. Valmistumisaikataulu on 1.3.2024"/>
    <m/>
    <x v="1"/>
    <x v="13"/>
    <s v=""/>
  </r>
  <r>
    <s v="Ampuma-aseasiat: Vastuuhenkilömuutoshakemus"/>
    <m/>
    <s v="Ampuma-aseasiat"/>
    <x v="1"/>
    <x v="0"/>
    <s v="Myöhemmin"/>
    <s v="Vain elinkeinotoimintaa harjoittaville"/>
    <s v="Osa asetietojärjestelmän kokonaisuudistusta Askel-hankkeen puitteissa. Valmistumisaikataulu on 1.3.2024"/>
    <m/>
    <x v="1"/>
    <x v="13"/>
    <s v=""/>
  </r>
  <r>
    <s v="Ampuma-aseasiat: Yksityinen ennakkosuostumus"/>
    <s v="Yhteisöjen käytettävissä oleva palvelu"/>
    <s v="Ampuma-aseasiat"/>
    <x v="1"/>
    <x v="0"/>
    <s v="Myöhemmin"/>
    <s v="Myös luonnollisille henkilöille"/>
    <s v="Osa asetietojärjestelmän kokonaisuudistusta Askel-hankkeen puitteissa. Valmistumisaikataulu on 1.3.2024"/>
    <m/>
    <x v="1"/>
    <x v="13"/>
    <s v=""/>
  </r>
  <r>
    <s v="Ampuma-aseasiat: Yksityinen siirtolupa"/>
    <s v="Yhteisöjen käytettävissä oleva palvelu"/>
    <s v="Ampuma-aseasiat"/>
    <x v="1"/>
    <x v="0"/>
    <s v="Myöhemmin"/>
    <s v="Myös luonnollisille henkilöille"/>
    <s v="Osa asetietojärjestelmän kokonaisuudistusta Askel-hankkeen puitteissa. Valmistumisaikataulu on 1.3.2024"/>
    <m/>
    <x v="1"/>
    <x v="13"/>
    <s v=""/>
  </r>
  <r>
    <s v="Ampuma-aseasiat: Yksityinen tuontilupa"/>
    <s v="Yhteisöjen käytettävissä oleva palvelu"/>
    <s v="Ampuma-aseasiat"/>
    <x v="1"/>
    <x v="0"/>
    <s v="Myöhemmin"/>
    <s v="Myös luonnollisille henkilöille"/>
    <s v="Osa asetietojärjestelmän kokonaisuudistusta Askel-hankkeen puitteissa. Valmistumisaikataulu on 1.3.2024"/>
    <m/>
    <x v="1"/>
    <x v="13"/>
    <s v=""/>
  </r>
  <r>
    <s v="Ampuma-aseasiat: Yksityinen vientilupa"/>
    <s v="Yhteisöjen käytettävissä oleva palvelu"/>
    <s v="Ampuma-aseasiat"/>
    <x v="1"/>
    <x v="0"/>
    <s v="Myöhemmin"/>
    <s v="Myös luonnollisille henkilöille"/>
    <s v="Osa asetietojärjestelmän kokonaisuudistusta Askel-hankkeen puitteissa. Valmistumisaikataulu on 1.3.2024"/>
    <m/>
    <x v="1"/>
    <x v="13"/>
    <s v=""/>
  </r>
  <r>
    <s v="Arvauskilpailut: Arvauskilpailujen toimeenpanoa koskeva ilmoitus"/>
    <m/>
    <s v="Arvauskilpailut: Arvauskilpailujen toimeenpanoa koskeva ilmoitus"/>
    <x v="0"/>
    <x v="0"/>
    <m/>
    <s v="Vain elinkeinotoimintaa harjoittaville"/>
    <s v="Sähköisen asioinnin kehityskustannukset tulee jyvittää kyseisen palvelun palveluhintoihin. Tästä syystä pienivolyymisten palveluiden digitalisointi on taloudellisesti mahdotonta ilman erillisrahoitusta."/>
    <m/>
    <x v="1"/>
    <x v="13"/>
    <s v=""/>
  </r>
  <r>
    <s v="Arvauskilpailut: Arvauskilpailujen toimeenpanoa koskeva muutos"/>
    <m/>
    <s v="Arvauskilpailut: Arvauskilpailujen toimeenpanoa koskeva muutos"/>
    <x v="0"/>
    <x v="0"/>
    <m/>
    <s v="Vain elinkeinotoimintaa harjoittaville"/>
    <s v="Sähköisen asioinnin kehityskustannukset tulee jyvittää kyseisen palvelun palveluhintoihin. Tästä syystä pienivolyymisten palveluiden digitalisointi on taloudellisesti mahdotonta ilman erillisrahoitusta."/>
    <m/>
    <x v="1"/>
    <x v="13"/>
    <s v=""/>
  </r>
  <r>
    <s v="Arvauskilpailut: Voittajan ilmoittamisesta poikkeamiseen annettava lupa (erillinen päätös)"/>
    <m/>
    <s v="Arvauskilpailut: Voittajan ilmoittamisesta poikkeamiseen annettava lupa (erillinen päätös)"/>
    <x v="0"/>
    <x v="0"/>
    <m/>
    <s v="Vain elinkeinotoimintaa harjoittaville"/>
    <s v="Sähköisen asioinnin kehityskustannukset tulee jyvittää kyseisen palvelun palveluhintoihin. Tästä syystä pienivolyymisten palveluiden digitalisointi on taloudellisesti mahdotonta ilman erillisrahoitusta."/>
    <m/>
    <x v="1"/>
    <x v="13"/>
    <s v=""/>
  </r>
  <r>
    <s v="Bingo: Bingolupa"/>
    <m/>
    <s v="Bingo-asiat"/>
    <x v="1"/>
    <x v="0"/>
    <m/>
    <s v="Vain elinkeinotoimintaa harjoittaville"/>
    <s v="Sähköisen asioinnin kehityskustannukset tulee jyvittää kyseisen palvelun palveluhintoihin. Tästä syystä pienivolyymisten palveluiden digitalisointi on taloudellisesti mahdotonta ilman erillisrahoitusta."/>
    <m/>
    <x v="1"/>
    <x v="13"/>
    <s v=""/>
  </r>
  <r>
    <s v="Bingo: Bingoluvan muutos"/>
    <m/>
    <s v="Bingo-asiat"/>
    <x v="1"/>
    <x v="0"/>
    <m/>
    <s v="Vain elinkeinotoimintaa harjoittaville"/>
    <s v="Sähköisen asioinnin kehityskustannukset tulee jyvittää kyseisen palvelun palveluhintoihin. Tästä syystä pienivolyymisten palveluiden digitalisointi on taloudellisesti mahdotonta ilman erillisrahoitusta."/>
    <m/>
    <x v="1"/>
    <x v="13"/>
    <s v=""/>
  </r>
  <r>
    <s v="Bingo: Pelisääntöjen tai suurimman sallitun pelipanoksen muuttaminen"/>
    <m/>
    <s v="Bingo-asiat"/>
    <x v="1"/>
    <x v="0"/>
    <m/>
    <s v="Vain elinkeinotoimintaa harjoittaville"/>
    <s v="Sähköisen asioinnin kehityskustannukset tulee jyvittää kyseisen palvelun palveluhintoihin. Tästä syystä pienivolyymisten palveluiden digitalisointi on taloudellisesti mahdotonta ilman erillisrahoitusta."/>
    <m/>
    <x v="1"/>
    <x v="13"/>
    <s v=""/>
  </r>
  <r>
    <s v="Ilmoitus ilotulitusnäytöksestä"/>
    <m/>
    <s v="Ilmoitus ilotulitusnäytöksestä"/>
    <x v="0"/>
    <x v="6"/>
    <m/>
    <s v="Myös luonnollisille henkilöille"/>
    <m/>
    <m/>
    <x v="1"/>
    <x v="13"/>
    <s v=""/>
  </r>
  <r>
    <s v="Ilmoitus räjäytystyöstä"/>
    <m/>
    <s v="Ilmoitus räjäytystyöstä"/>
    <x v="0"/>
    <x v="6"/>
    <m/>
    <s v="Myös luonnollisille henkilöille"/>
    <m/>
    <m/>
    <x v="1"/>
    <x v="13"/>
    <s v=""/>
  </r>
  <r>
    <s v="Ilmoitus yleisestä kokouksesta"/>
    <m/>
    <s v="Ilmoitus yleisestä kokouksesta"/>
    <x v="0"/>
    <x v="6"/>
    <m/>
    <s v="Myös luonnollisille henkilöille"/>
    <m/>
    <m/>
    <x v="1"/>
    <x v="13"/>
    <s v=""/>
  </r>
  <r>
    <s v="Ilmoitus yleisötilaisuuden järjestämisestä"/>
    <m/>
    <s v="Ilmoitus yleisötilaisuuden järjestämisestä"/>
    <x v="0"/>
    <x v="6"/>
    <m/>
    <s v="Myös luonnollisille henkilöille"/>
    <m/>
    <m/>
    <x v="1"/>
    <x v="13"/>
    <s v=""/>
  </r>
  <r>
    <s v="Kuuleminen ajo-oikeusasiassa"/>
    <s v="Esimerkiksi yrityksen vuokra-auton ajaessa liikenneturvallisuuskameraan"/>
    <s v="Kuuleminen ajo-oikeusasiassa"/>
    <x v="2"/>
    <x v="0"/>
    <s v="Myöhemmin"/>
    <s v="Myös luonnollisille henkilöille"/>
    <s v="Liike-hankkeen puitteissa toteutettava sähköisen asiointipalvelun laajennus"/>
    <m/>
    <x v="1"/>
    <x v="13"/>
    <s v=""/>
  </r>
  <r>
    <s v="Rahankeräys- ja arpajaisasioiden tilitykset"/>
    <m/>
    <s v="Rahankeräys- ja arpajaisasioiden tilitykset"/>
    <x v="0"/>
    <x v="0"/>
    <m/>
    <s v="Myös luonnollisille henkilöille"/>
    <s v="Sähköisen asioinnin kehityskustannukset tulee jyvittää kyseisen palvelun palveluhintoihin. Tästä syystä pienivolyymisten palveluiden digitalisointi on taloudellisesti mahdotonta ilman erillisrahoitusta."/>
    <m/>
    <x v="1"/>
    <x v="13"/>
    <s v=""/>
  </r>
  <r>
    <s v="Rahankeräys: Pienkeräysilmoitus"/>
    <m/>
    <s v="Rahankeräys: Pienkeräysilmoitus"/>
    <x v="0"/>
    <x v="6"/>
    <m/>
    <s v="Myös luonnollisille henkilöille"/>
    <m/>
    <m/>
    <x v="1"/>
    <x v="13"/>
    <s v=""/>
  </r>
  <r>
    <s v="Rahankeräys: Rahankeräyslupa"/>
    <m/>
    <s v="Rahankeräys: Rahankeräyslupa"/>
    <x v="1"/>
    <x v="6"/>
    <m/>
    <s v="Vain elinkeinotoimintaa harjoittaville"/>
    <m/>
    <m/>
    <x v="1"/>
    <x v="13"/>
    <s v=""/>
  </r>
  <r>
    <s v="Rahankeräys: Rahankeräysluvan muutos"/>
    <m/>
    <s v="Rahankeräys: Rahankeräysluvan muutos"/>
    <x v="1"/>
    <x v="0"/>
    <m/>
    <s v="Vain elinkeinotoimintaa harjoittaville"/>
    <s v="Sähköisen asioinnin kehityskustannukset tulee jyvittää kyseisen palvelun palveluhintoihin. Tästä syystä pienivolyymisten palveluiden digitalisointi on taloudellisesti mahdotonta ilman erillisrahoitusta."/>
    <m/>
    <x v="1"/>
    <x v="13"/>
    <s v=""/>
  </r>
  <r>
    <s v="Rikosilmoitus"/>
    <m/>
    <s v="Rikosilmoitus"/>
    <x v="0"/>
    <x v="6"/>
    <m/>
    <s v="Myös luonnollisille henkilöille"/>
    <s v="Palvelua käyttää aina vain luonnollinen henkilö, vaikka asianomainen voi olla myös yritys. Yrityksen puolesta rikosilmoituksen tekeminen ei ole mahdollista valtuutuksien avulla."/>
    <m/>
    <x v="1"/>
    <x v="13"/>
    <s v=""/>
  </r>
  <r>
    <s v="Tavara-arpajaiset: Arvonnan tuloksen ilmoittamisesta poikkeamiseen annettava lupa (erillinen päätös)"/>
    <m/>
    <s v="Tavara-arpajaiset: Arvonnan tuloksen ilmoittamisesta poikkeamiseen annettava lupa (erillinen päätös)"/>
    <x v="0"/>
    <x v="0"/>
    <m/>
    <s v="Vain elinkeinotoimintaa harjoittaville"/>
    <s v="Sähköisen asioinnin kehityskustannukset tulee jyvittää kyseisen palvelun palveluhintoihin. Tästä syystä pienivolyymisten palveluiden digitalisointi on taloudellisesti mahdotonta ilman erillisrahoitusta."/>
    <m/>
    <x v="1"/>
    <x v="13"/>
    <s v=""/>
  </r>
  <r>
    <s v="Tavara-arpajaiset: Tavara-arpajaislupa"/>
    <m/>
    <s v="Tavara-arpajaiset: Tavara-arpajaislupa"/>
    <x v="1"/>
    <x v="0"/>
    <m/>
    <s v="Vain elinkeinotoimintaa harjoittaville"/>
    <s v="Sähköisen asioinnin kehityskustannukset tulee jyvittää kyseisen palvelun palveluhintoihin. Tästä syystä pienivolyymisten palveluiden digitalisointi on taloudellisesti mahdotonta ilman erillisrahoitusta."/>
    <m/>
    <x v="1"/>
    <x v="13"/>
    <s v=""/>
  </r>
  <r>
    <s v="Tavara-arpajaiset: Tavara-arpajaisluvan muutos"/>
    <m/>
    <s v="Tavara-arpajaiset: Tavara-arpajaisluvan muutos"/>
    <x v="1"/>
    <x v="0"/>
    <m/>
    <s v="Vain elinkeinotoimintaa harjoittaville"/>
    <s v="Sähköisen asioinnin kehityskustannukset tulee jyvittää kyseisen palvelun palveluhintoihin. Tästä syystä pienivolyymisten palveluiden digitalisointi on taloudellisesti mahdotonta ilman erillisrahoitusta."/>
    <m/>
    <x v="1"/>
    <x v="13"/>
    <s v=""/>
  </r>
  <r>
    <s v="Voimassaolopalvelu"/>
    <s v="Palvelun kautta tarkistettavissa onko esittty henkilöllisyystodistus voimassa."/>
    <s v="Voimassaolopalvelu"/>
    <x v="6"/>
    <x v="7"/>
    <m/>
    <s v="Vain elinkeinotoimintaa harjoittaville"/>
    <m/>
    <m/>
    <x v="1"/>
    <x v="13"/>
    <s v=""/>
  </r>
  <r>
    <s v="Yksityinen turvallisuusala: Asekouluttajaksi hyväksyminen"/>
    <m/>
    <s v="Yksityinen turvallisuusala: Asekouluttajaksi hyväksyminen"/>
    <x v="1"/>
    <x v="6"/>
    <m/>
    <s v="Myös luonnollisille henkilöille"/>
    <m/>
    <m/>
    <x v="1"/>
    <x v="13"/>
    <s v=""/>
  </r>
  <r>
    <s v="Yksityinen turvallisuusala: Elinkeinolupahakemus"/>
    <m/>
    <s v="Yksityinen turvallisuusala: Elinkeinolupahakemus"/>
    <x v="1"/>
    <x v="6"/>
    <m/>
    <s v="Vain elinkeinotoimintaa harjoittaville"/>
    <m/>
    <m/>
    <x v="1"/>
    <x v="13"/>
    <s v=""/>
  </r>
  <r>
    <s v="Yksityinen turvallisuusala: Elinkeinoluvan ehtojen ja rajoitusten muuttaminen"/>
    <m/>
    <s v="Yksityinen turvallisuusala: Elinkeinoluvan ehtojen ja rajoitusten muuttaminen"/>
    <x v="1"/>
    <x v="6"/>
    <m/>
    <s v="Vain elinkeinotoimintaa harjoittaville"/>
    <m/>
    <m/>
    <x v="1"/>
    <x v="13"/>
    <s v=""/>
  </r>
  <r>
    <s v="Yksityinen turvallisuusala: Elinkeinoluvan peruuttamispyyntö ja/tai elinkeinotoiminnan lopettamisilmoitus"/>
    <m/>
    <s v="Yksityinen turvallisuusala: Elinkeinoluvan peruuttamispyyntö ja/tai elinkeinotoiminnan lopettamisilmoitus"/>
    <x v="1"/>
    <x v="6"/>
    <m/>
    <s v="Vain elinkeinotoimintaa harjoittaville"/>
    <m/>
    <m/>
    <x v="1"/>
    <x v="13"/>
    <s v=""/>
  </r>
  <r>
    <s v="Yksityinen turvallisuusala: Hakemus todistuksen saamiseksi luvan voimassaolosta, vuosi-ilmoituksen teosta ajallaan tai muusta asiasta"/>
    <m/>
    <s v="Yksityinen turvallisuusala: Hakemus todistuksen saamiseksi luvan voimassaolosta, vuosi-ilmoituksen teosta ajallaan tai muusta asiasta"/>
    <x v="1"/>
    <x v="0"/>
    <m/>
    <s v="Myös luonnollisille henkilöille"/>
    <s v="Sähköisen asioinnin kehityskustannukset tulee jyvittää kyseisen palvelun palveluhintoihin. Tästä syystä pienivolyymisten palveluiden digitalisointi on taloudellisesti mahdotonta ilman erillisrahoitusta."/>
    <m/>
    <x v="1"/>
    <x v="13"/>
    <s v=""/>
  </r>
  <r>
    <s v="Yksityinen turvallisuusala: Järjestyksenvalvojakouluttajaksi hyväksyminen"/>
    <m/>
    <s v="Yksityinen turvallisuusala: Järjestyksenvalvojakouluttajaksi hyväksyminen"/>
    <x v="1"/>
    <x v="6"/>
    <m/>
    <s v="Myös luonnollisille henkilöille"/>
    <m/>
    <m/>
    <x v="1"/>
    <x v="13"/>
    <s v=""/>
  </r>
  <r>
    <s v="Yksityinen turvallisuusala: Järjestyksenvalvojan asettamislupa: hakeminen, muuttaminen, peruuttaminen"/>
    <m/>
    <s v="Yksityinen turvallisuusala: Järjestyksenvalvojan asettamislupa: hakeminen, muuttaminen, peruuttaminen"/>
    <x v="1"/>
    <x v="0"/>
    <s v="Myöhemmin"/>
    <s v="Vain elinkeinotoimintaa harjoittaville"/>
    <s v="Sähköisen asioinnin kehityskustannukset tulee jyvittää kyseisen palvelun palveluhintoihin. Tästä syystä pienivolyymisten palveluiden digitalisointi on taloudellisesti mahdotonta ilman erillisrahoitusta."/>
    <m/>
    <x v="1"/>
    <x v="13"/>
    <s v=""/>
  </r>
  <r>
    <s v="Yksityinen turvallisuusala: Muutosilmoitus"/>
    <m/>
    <s v="Yksityinen turvallisuusala: Muutosilmoitus"/>
    <x v="0"/>
    <x v="6"/>
    <m/>
    <s v="Vain elinkeinotoimintaa harjoittaville"/>
    <m/>
    <m/>
    <x v="1"/>
    <x v="13"/>
    <s v=""/>
  </r>
  <r>
    <s v="Yksityinen turvallisuusala: Turvatarkastajaksi hyväksyminen: hakeminen, muuttaminen, peruuttaminen"/>
    <m/>
    <s v="Yksityinen turvallisuusala: Turvatarkastajaksi hyväksyminen: hakeminen, muuttaminen, peruuttaminen"/>
    <x v="1"/>
    <x v="0"/>
    <s v="Myöhemmin"/>
    <s v="Vain elinkeinotoimintaa harjoittaville"/>
    <s v="Sähköisen asioinnin kehityskustannukset tulee jyvittää kyseisen palvelun palveluhintoihin. Tästä syystä pienivolyymisten palveluiden digitalisointi on taloudellisesti mahdotonta ilman erillisrahoitusta."/>
    <m/>
    <x v="1"/>
    <x v="13"/>
    <s v=""/>
  </r>
  <r>
    <s v="Yksityinen turvallisuusala: Vastaavaksi hoitajaksi tai vastaavan hoitajan sijaiseksi hyväksyminen"/>
    <m/>
    <s v="Yksityinen turvallisuusala: Vastaavaksi hoitajaksi tai vastaavan hoitajan sijaiseksi hyväksyminen"/>
    <x v="1"/>
    <x v="6"/>
    <m/>
    <s v="Vain elinkeinotoimintaa harjoittaville"/>
    <m/>
    <m/>
    <x v="1"/>
    <x v="13"/>
    <s v=""/>
  </r>
  <r>
    <s v="Yksityinen turvallisuusala: Vastaavaksi hoitajaksi tai vastaavan hoitajan sijaiseksi hyväksymisen muuttaminen"/>
    <m/>
    <s v="Yksityinen turvallisuusala: Vastaavaksi hoitajaksi tai vastaavan hoitajan sijaiseksi hyväksymisen muuttaminen"/>
    <x v="1"/>
    <x v="6"/>
    <m/>
    <s v="Vain elinkeinotoimintaa harjoittaville"/>
    <m/>
    <m/>
    <x v="1"/>
    <x v="13"/>
    <s v=""/>
  </r>
  <r>
    <s v="Yksityinen turvallisuusala: Vastaavaksi hoitajaksi tai vastaavan hoitajan sijaiseksi hyväksymisen peruuttamispyyntö"/>
    <m/>
    <s v="Yksityinen turvallisuusala: Vastaavaksi hoitajaksi tai vastaavan hoitajan sijaiseksi hyväksymisen peruuttamispyyntö"/>
    <x v="1"/>
    <x v="6"/>
    <m/>
    <s v="Vain elinkeinotoimintaa harjoittaville"/>
    <m/>
    <m/>
    <x v="1"/>
    <x v="13"/>
    <s v=""/>
  </r>
  <r>
    <s v="Yksityinen turvallisuusala: Voimankäyttökouluttajaksi hyväksyminen"/>
    <m/>
    <s v="Yksityinen turvallisuusala: Voimankäyttökouluttajaksi hyväksyminen"/>
    <x v="1"/>
    <x v="6"/>
    <m/>
    <s v="Myös luonnollisille henkilöille"/>
    <m/>
    <m/>
    <x v="1"/>
    <x v="13"/>
    <s v=""/>
  </r>
  <r>
    <s v="Yksityinen turvallisuusala: Vuosi-ilmoitus"/>
    <m/>
    <s v="Yksityinen turvallisuusala: Vuosi-ilmoitus"/>
    <x v="0"/>
    <x v="6"/>
    <m/>
    <s v="Vain elinkeinotoimintaa harjoittaville"/>
    <m/>
    <m/>
    <x v="1"/>
    <x v="13"/>
    <s v=""/>
  </r>
  <r>
    <s v="Ajoneuvon siirtopyyntö"/>
    <s v="Ajoneuvon siirtämispyyntö, jos ajoneuvo aiheuttaa haittaa tai se on hylätty. Yksityisalueelta siirtopyynnön voi tehdä kiinteistön omistaja, haltija tai isännöitsijä, ja siirron kustannukset jäävät siirtopyynnön tekijän vastuulle."/>
    <s v="Ajoneuvon siirtopyyntö"/>
    <x v="0"/>
    <x v="5"/>
    <m/>
    <s v="Myös luonnollisille henkilöille"/>
    <m/>
    <s v="Laki ajoneuvojen siirtämisestä (1508/2019)"/>
    <x v="0"/>
    <x v="5"/>
    <s v="40 001 - 100 000"/>
  </r>
  <r>
    <s v="Alkutuotantopaikasta ilmoittaminen"/>
    <s v="Alkutuotantopaikasta tulee ilmoittaa kunnan elintarvikevalvontaviranomaiselle ellei viranomainen saa tietoa toiselta viranomaiselta."/>
    <s v="Alkutuotantopaikkailmoitus"/>
    <x v="0"/>
    <x v="0"/>
    <s v="Myöhemmin"/>
    <s v="Vain elinkeinotoimintaa harjoittaville"/>
    <s v="Digitalisoinnin kehittäminen valtion tietojärjestelmässä on riippuvainen valtion panostuksista. Tällä hetkellä asia on mukana kehityslistalla, muttei kovin korkealla prioriteetilla."/>
    <s v="Elintarvikelaki (23/2006)"/>
    <x v="0"/>
    <x v="5"/>
    <s v="40 001 - 100 000"/>
  </r>
  <r>
    <s v="Aumausilmoitus"/>
    <s v="Aumasta eli lannan patteroinnista maakuoppaan pitää tehdä etukäteen ilmoitus kunnan ympäristönsuojeluviranomaisille."/>
    <s v="Aumausilmoitus"/>
    <x v="0"/>
    <x v="5"/>
    <m/>
    <s v="Myös luonnollisille henkilöille"/>
    <m/>
    <s v="Ympäristönsuojelulaki (527/2014)"/>
    <x v="0"/>
    <x v="5"/>
    <s v="40 001 - 100 000"/>
  </r>
  <r>
    <s v="Elintarvikehuoneiston ilmoitus (esim. ravintola, kahvila, myymälä, kioski, ulkomyynti, varastointi, kuljetus, vienti ja tuonti)"/>
    <s v="Elintarvikehuoneiston toiminnan aloittamisesta, toiminnan olennaisesta muuttamisesta tai toimijan (toiminnanharjoittajan) vaihtumisesta sekä toiminnan lopettamisesta tulee tehdä ilmoitus."/>
    <s v="Elintarvikehuoneistoilmoitus"/>
    <x v="0"/>
    <x v="5"/>
    <s v="Myöhemmin"/>
    <s v="Vain elinkeinotoimintaa harjoittaville"/>
    <s v="Digitalisoinnin kehittäminen valtion tietojärjestelmässä on riippuvainen valtion panostuksista."/>
    <s v="Elintarvikelaki (23/2006)"/>
    <x v="0"/>
    <x v="5"/>
    <s v="40 001 - 100 000"/>
  </r>
  <r>
    <s v="Terveydensuojelulain mukainen ilmoitus huoneiston käyttöönotosta"/>
    <s v="Päiväkodin, lasten käyttöön tarkoitetun kerhotilan, kouluhuoneiston, sosiaalialan hoitolaitoksen, kauneushoitolan ja muu ihon käsittelyhuoneiston, uimahallin, muu liikuntatilan sekä uimarannan käyttöönotosta tulee tehdä ilmoitus 30 vrk ennen toiminnan aloittamista tai muuttamista. Lisäksi ilmoitus on tehtävä muusta huoneistosta ja toiminnan aloittamisesta taikka olennaisesta muuttamisesta, jos huoneistosta tai toiminnasta voi aiheutua käyttäjille tai ympäröivälle asutukselle terveyshaittaa."/>
    <s v="Elintarvikehuoneistoilmoitus"/>
    <x v="0"/>
    <x v="0"/>
    <s v="Q4/2020"/>
    <s v="Myös luonnollisille henkilöille"/>
    <s v="Digitalisoinnin kehittäminen valtion tietojärjestelmässä on riippuvainen valtion panostuksista."/>
    <s v="Elintarvikelaki (23/2006)"/>
    <x v="0"/>
    <x v="5"/>
    <s v="40 001 - 100 000"/>
  </r>
  <r>
    <s v="Elintarvikekontaktimateriaalialan toimijan ilmoitus toiminnan aloittamisesta, muuttamisesta ja lopettamisesta"/>
    <s v="Elintarvikekontaktimateriaalialan toimijan on tehtävä ilmoitus toiminnasta ja tiloista sijaintikunnan elintarvikevalvontaviranomaiselle."/>
    <s v="Elintarvikekontaktimateriaalialan toimintailmoitus"/>
    <x v="0"/>
    <x v="0"/>
    <s v="Myöhemmin"/>
    <s v="Vain elinkeinotoimintaa harjoittaville"/>
    <s v="Digitalisoinnin kehittäminen valtion tietojärjestelmässä on riippuvainen valtion panostuksista. Asia mukana kehityslistalla korkealla prioriteetilla."/>
    <s v="Elintarvikelaki (23/2006)"/>
    <x v="0"/>
    <x v="5"/>
    <s v="40 001 - 100 000"/>
  </r>
  <r>
    <s v="Ilmoitus elintarvikkeen takaisinvedosta"/>
    <s v="Jos elintarvikealan toimija katsoo tai sillä on syytä epäillä, että sen maahantuoma, tuottama, jalostama, valmistama tai jakelema elintarvike ei ole elintarvikkeen turvallisuutta koskevien vaatimusten mukainen**, sen on käynnistettävä välittömästi menettelyt kyseisen elintarvikkeen poistamiseksi markkinoilta, jos se ei ole enää kyseisen alkuperäisen toimijan välittömässä valvonnassa, ja ilmoitettava tästä toimivaltaisille viranomaisille."/>
    <s v="Elintarvikkeen takaisinvetoilmoitus"/>
    <x v="0"/>
    <x v="0"/>
    <s v="Myöhemmin"/>
    <s v="Vain elinkeinotoimintaa harjoittaville"/>
    <s v="Digitalisoinnin kehittäminen valtion tietojärjestelmässä on riippuvainen valtion panostuksista. Asia on kehityslistalla, muttei kovin korkealla prioriteetilla."/>
    <s v="Elintarvikeasetus (178/2002/EY)"/>
    <x v="0"/>
    <x v="5"/>
    <s v="40 001 - 100 000"/>
  </r>
  <r>
    <s v="Eläinsuojeluilmoitus"/>
    <s v="Voit ilmoittaa viranomaiselle eläinsuojelulain vastaisesta eläintenpidosta."/>
    <s v="Eläinsuojeluilmoitus"/>
    <x v="0"/>
    <x v="6"/>
    <s v="Myöhemmin"/>
    <s v="Myös luonnollisille henkilöille"/>
    <s v="Valtion vastuulla oleva tehtävä, johon liittyviä tehtäviä kunnan viranhaltijat hoitavat. Kunta ei vastaa palvelujen digitalisoinnista."/>
    <s v="Eläinsuojelulaki (247/1996)"/>
    <x v="0"/>
    <x v="5"/>
    <s v="40 001 - 100 000"/>
  </r>
  <r>
    <s v="Ilmoittautumisohjelma/Ilmari"/>
    <s v="Ilmoittautuminen kunnan kursseille"/>
    <s v="Ilmoittautumisohjelma/Ilmari"/>
    <x v="0"/>
    <x v="0"/>
    <s v="Myöhemmin"/>
    <s v="Myös luonnollisille henkilöille"/>
    <s v="Maksupalvelu"/>
    <m/>
    <x v="0"/>
    <x v="5"/>
    <s v="40 001 - 100 000"/>
  </r>
  <r>
    <s v="Eläinperäisten elintarvikkeiden sisämarkkinatuonti"/>
    <s v="Elintarvikkeiden maahantuonti muista EU-maista."/>
    <s v="Ilmoitus elintarvikkeiden sisämarkkinatuonnista"/>
    <x v="0"/>
    <x v="6"/>
    <s v="Myöhemmin"/>
    <s v="Vain elinkeinotoimintaa harjoittaville"/>
    <s v="Digitalisoinnin kehittäminen valtion tietojärjestelmässä on riippuvainen valtion panostuksista."/>
    <s v="Elintarvikelaki (23/2006)"/>
    <x v="0"/>
    <x v="5"/>
    <s v="40 001 - 100 000"/>
  </r>
  <r>
    <s v="Ilmoitus haaskalle viedyn sivutuotteen määrästä"/>
    <s v="Haaskanpitäjän tulee ilmoittaa kaupungineläinlääkärille kuukausittain haaskapaikalle viemänsä sivutuote ja sen määrä."/>
    <s v="Ilmoitus haaskalle viedyn sivutuotteen määrästä"/>
    <x v="0"/>
    <x v="0"/>
    <s v="Myöhemmin"/>
    <s v="Myös luonnollisille henkilöille"/>
    <s v="Valtion vastuulla oleva tehtävä, johon liittyviä tehtäviä kunnan viranhaltijat hoitavat. Kunta ei vastaa palvelujen digitalisoinnista."/>
    <s v="Elintarvikelaki (23/2006)"/>
    <x v="0"/>
    <x v="5"/>
    <s v="40 001 - 100 000"/>
  </r>
  <r>
    <s v="Ympäristönsuojelu, ympäristöluvat ja ilmoitukset"/>
    <s v="Ympäristöluvat ja ilmoitukset"/>
    <s v="Ilmoitus ympäristölle vaaraa aiheuttavasta toiminnasta"/>
    <x v="0"/>
    <x v="5"/>
    <m/>
    <s v="Myös luonnollisille henkilöille"/>
    <m/>
    <s v="Ympäristönsuojelulaki (527/2014)"/>
    <x v="0"/>
    <x v="5"/>
    <s v="40 001 - 100 000"/>
  </r>
  <r>
    <s v="Ilmoitus jätteen ammattimaisesta keräystoiminnasta jätehuoltorekisteriin"/>
    <s v="Jätteen ammattimaisesta keräystoiminnasta on tehtävä ilmoitus jätehuoltorekisteriin merkitsemistä varten kunnan ympäristönsuojeluviranomaiselle."/>
    <s v="Jätteen ammattimaisen keräyksen ilmoitus"/>
    <x v="0"/>
    <x v="0"/>
    <s v="Myöhemmin"/>
    <s v="Vain elinkeinotoimintaa harjoittaville"/>
    <s v="Mielellään digitalisoidaan, mutta ei ole resursseja itse viedä asiaa eteenpäin."/>
    <s v="Jätelaki (646/2011)"/>
    <x v="0"/>
    <x v="5"/>
    <s v="40 001 - 100 000"/>
  </r>
  <r>
    <s v="Ilmoitus lannan levittämisestä poikkeustilanteessa"/>
    <s v="Ilmoitus lannan levittämisestä levityksen kieltoaikana (marraskuu-maaliskuu) poikkeuksellisten olosuhteiden vuoksi."/>
    <s v="Lannan levitysilmoitus"/>
    <x v="0"/>
    <x v="5"/>
    <m/>
    <s v="Myös luonnollisille henkilöille"/>
    <m/>
    <m/>
    <x v="0"/>
    <x v="5"/>
    <s v="40 001 - 100 000"/>
  </r>
  <r>
    <s v="Leirintäalueesta ilmoittaminen"/>
    <s v="Tee leirintäalueilmoitus seudun ympäristötoimelle, kun perustat leirintäaluetta."/>
    <s v="Leirintäalueilmoitus"/>
    <x v="0"/>
    <x v="1"/>
    <s v="Myöhemmin"/>
    <s v="Myös luonnollisille henkilöille"/>
    <s v="Erittäin harvinainen."/>
    <s v="Terveydensuojelulaki (763/1994)"/>
    <x v="0"/>
    <x v="5"/>
    <s v="40 001 - 100 000"/>
  </r>
  <r>
    <s v="Toiminnan rekisteröinti ympäristönsuojelun tietojärjestelmään"/>
    <s v="Ympäristöön vaikuttavien toimintojen harjoittajilla on velvollisuus rekisteröidä toimintansa ympäristönsuojelun tietojärjestelmään."/>
    <s v="Mahdollista terveyshaittaa aiheuttavan toiminnan aloittamisilmoitus"/>
    <x v="0"/>
    <x v="0"/>
    <s v="Myöhemmin"/>
    <s v="Vain elinkeinotoimintaa harjoittaville"/>
    <s v="Mielellään digitalisoidaan, mutta ei ole resursseja itse viedä asiaa eteenpäin."/>
    <s v="Terveydensuojelulaki (763/1994)"/>
    <x v="0"/>
    <x v="5"/>
    <s v="40 001 - 100 000"/>
  </r>
  <r>
    <s v="Ilmoitus melusta ja tärinästä"/>
    <s v="Melu- ja tärinäilmoitus tehdään esimerkiksi isoista yleisötapahtumista ja rakennushankkeista."/>
    <s v="Meluilmoitus"/>
    <x v="0"/>
    <x v="5"/>
    <m/>
    <s v="Myös luonnollisille henkilöille"/>
    <m/>
    <s v="Ympäristönsuojelulaki (527/2014)"/>
    <x v="0"/>
    <x v="5"/>
    <s v="40 001 - 100 000"/>
  </r>
  <r>
    <s v="Oikaisuvaatimus pysäköintivirhemaksuun"/>
    <s v="Oikaisuvaatimus pysäköintivirhemaksuun sekä pysäköintiluvat yrityksille, viranomaisille ja asukkaille"/>
    <s v="Pysäköintivirhemaksun oikaisuvaatimus"/>
    <x v="0"/>
    <x v="5"/>
    <m/>
    <s v="Myös luonnollisille henkilöille"/>
    <m/>
    <s v="Laki pysäköinninvalvonnasta (727/2011)"/>
    <x v="0"/>
    <x v="5"/>
    <s v="40 001 - 100 000"/>
  </r>
  <r>
    <s v="Ruokamyrkytysepäilyilmoitus"/>
    <s v="Sairastunut tai elintarvikkeet myynyt/tarjoillut yritys voivat tehdä sähköisen ilmoituksen epäillystä ruokamyrkytysepidemiasta"/>
    <s v="Ruokamyrkytysepäilyilmoitus"/>
    <x v="0"/>
    <x v="0"/>
    <s v="Myöhemmin"/>
    <s v="Myös luonnollisille henkilöille"/>
    <s v="Tietoturva nykyisessä järjestelmässä puutteellinen, minkä vuoksi kaikkia tietoja ei voida ilmoittaa sähköisesti. Digitalisoinnin kehittäminen valtion tietojärjestelmässä on riippuvainen valtion panostuksista. On mukana kehityslistalla, prioriteetti ei kovin korkea."/>
    <s v="Elintarvikelaki (23/2006)"/>
    <x v="0"/>
    <x v="5"/>
    <s v="40 001 - 100 000"/>
  </r>
  <r>
    <s v="Ilmoitus yleisötilaisuudesta"/>
    <s v="Tee ilmoitus yleisötapahtumasta Kunnan Ympäristöterveyteen."/>
    <s v="Tapahtumailmoitus"/>
    <x v="0"/>
    <x v="0"/>
    <s v="Myöhemmin"/>
    <s v="Myös luonnollisille henkilöille"/>
    <s v="Ilmoittaminen ei ole tällä hetkellä lakisääteistä, vaikka onkin tarpeellista terveyshaittojen ennaltaehkäisemiseksi."/>
    <s v="Terveydensuojelulaki (763/1994)"/>
    <x v="0"/>
    <x v="5"/>
    <s v="40 001 - 100 000"/>
  </r>
  <r>
    <s v="Ilmoitus epäillystä asunnon terveyshaitasta"/>
    <s v="Asunnon haltija tai vuokranantaja voi ilmoittaa asunnossa epäillystä terveyshaitasta, jos kiinteistön omistaja ei ole ryhtynyt toimenpiteisiin terveyshaitan selvittämiseksi ja poistamiseksi."/>
    <s v="Terveyshaitta-asian selvityspyyntö"/>
    <x v="0"/>
    <x v="0"/>
    <s v="Myöhemmin"/>
    <s v="Myös luonnollisille henkilöille"/>
    <s v="Tietoturva nykyisessä järjestelmässä puutteellinen, minkä vuoksi kaikkia tietoja ei voida ilmoittaa sähköisesti. Digitalisoinnin kehittäminen valtion tietojärjestelmässä on riippuvainen valtion panostuksista. Tällä hetkellä asia on kehityslistalla, mutta ei kovin korkealla prioriteetilla."/>
    <s v="Terveydensuojelulaki (763/1994)"/>
    <x v="0"/>
    <x v="5"/>
    <s v="40 001 - 100 000"/>
  </r>
  <r>
    <s v="Liikkuvasta elintarvikehuoneistosta tiedottaminen"/>
    <s v="Elintarvikealan toimijan on tiedotettava elintarvikkeen myynnistä ja muusta käsittelystä liikkuvassa elintarvikehuoneistossa sijaintikunnan elintarvikevalvontaviranomaiselle."/>
    <s v="Tiedotus liikkuvan elintarvikehuoneiston toiminnasta"/>
    <x v="0"/>
    <x v="0"/>
    <s v="Myöhemmin"/>
    <s v="Vain elinkeinotoimintaa harjoittaville"/>
    <s v="Digitalisoinnin kehittäminen valtion tietojärjestelmässä on riippuvainen valtion panostuksista. Asia on kehityslistalla melko korkealla prioriteetilla."/>
    <s v="Elintarvikelaki (23/2006)"/>
    <x v="0"/>
    <x v="5"/>
    <s v="40 001 - 100 000"/>
  </r>
  <r>
    <s v="Vahingonkorvaus katujen kunnossapidon laiminlyönnin vuoksi"/>
    <s v="Asiointi e-Porvoon kautta"/>
    <s v="Vahingonkorvaus katujen kunnossapidon laiminlyönnin vuoksi"/>
    <x v="0"/>
    <x v="5"/>
    <m/>
    <s v="Myös luonnollisille henkilöille"/>
    <m/>
    <s v="Laki kadun ja eräiden yleisten alueiden kunnossa- ja puhtaanapidosta (669/1978)"/>
    <x v="0"/>
    <x v="5"/>
    <s v="40 001 - 100 000"/>
  </r>
  <r>
    <s v="Ilmoitus vedenjakelualueesta"/>
    <s v="Talousvettä toimittavan laitoksen, jolla ei ole omaa vedenhankintaa, sekä kiinteistöjen yhteisen talousvesikaivon haltijan tulee ilmoittaa vedenjakelualueen perustamisesta tai muuttamisesta 30 vrk ennen toiminnan aloittamista. Myös lopettamisesta ilmoitettava."/>
    <s v="Vedenjakelualueesta ilmoittaminen"/>
    <x v="0"/>
    <x v="0"/>
    <s v="Myöhemmin"/>
    <s v="Myös luonnollisille henkilöille"/>
    <s v="Digitalisoinnin kehittäminen valtion tietojärjestelmässä on riippuvainen valtion panostuksista."/>
    <s v="Terveydensuojelulaki (763/1994)"/>
    <x v="0"/>
    <x v="5"/>
    <s v="40 001 - 100 000"/>
  </r>
  <r>
    <s v="Ilmoitus vesivälitteisestä epidemiasta"/>
    <s v="Sairastunut sekä vettä toimittava laitos, uimarannan tai uima-altaan ylläpitäjä voivat tehdä sähköisen ilmoituksen epäillystä vesiepidemiasta"/>
    <s v="Vesivälitteisen epidemian ilmoitus"/>
    <x v="0"/>
    <x v="6"/>
    <s v="Myöhemmin"/>
    <s v="Myös luonnollisille henkilöille"/>
    <s v="Digitalisoinnin kehittäminen valtion tietojärjestelmässä on riippuvainen valtion panostuksista. On mukana kehityslistalla, prioriteetti ei kovin korkea. Ilmoitukset melko harvinaisia."/>
    <s v="Tartuntatautilaki (1227/2016)"/>
    <x v="0"/>
    <x v="5"/>
    <s v="40 001 - 100 000"/>
  </r>
  <r>
    <s v="Ilmoitus poikkeuksellisesta tilanteesta, ympäristönsuojelu"/>
    <s v="Ympäristönsuojelu, ilmoitus poikkeuksellisesta tilanteesta"/>
    <s v="Ympäristön äkillisestä pilaantumisesta tai vaarasta tehtävä ilmoitus"/>
    <x v="0"/>
    <x v="1"/>
    <s v="Myöhemmin"/>
    <s v="Vain elinkeinotoimintaa harjoittaville"/>
    <s v="Mielellään digitalisoidaan, mutta ei ole resursseja itse viedä asiaa eteenpäin."/>
    <s v="Ympäristönsuojelulaki (527/2014)"/>
    <x v="0"/>
    <x v="5"/>
    <s v="40 001 - 100 000"/>
  </r>
  <r>
    <s v="Pyyntö kansainvälisen terveyssäännöstön mukaisen kansainvälisen terveyssäännöstön mukaisen todistuksen saamiseksi ulkomaan liikenteen alukselle"/>
    <s v="Kunnan terveydensuojeluviranomainen voi tarkastuksen perusteella myöntää kansainvälisen terveyssäännöstön mukaisen todistuksen ulkomaanliikenteen alukselle Valviran nimeämissä satamissa."/>
    <s v="Alusten saniteettitodistuksen myöntäminen"/>
    <x v="1"/>
    <x v="6"/>
    <s v="Myöhemmin"/>
    <s v="Vain elinkeinotoimintaa harjoittaville"/>
    <s v="Tietojärjestelmien yhteensopivuus: saniteettitodistusten laatimiseen käytetään EU:n valvontatietokantaa ja vain kirjaus tehdään valtion VATI-ohjelmaan. Digitalisoinnin kehittäminen valtion tietojärjestelmässä on riippuvainen valtion panostuksista."/>
    <s v="Terveydensuojelulaki (763/1994)"/>
    <x v="0"/>
    <x v="5"/>
    <s v="40 001 - 100 000"/>
  </r>
  <r>
    <s v="Elintarvikelain mukainen hakemus huoneiston hyväksymiseksi laitokseksi"/>
    <s v="Eläinperäisiä elintarvikkeita käsittelevän tai varastoivan laitoksen toiminnan aloittamisesta tai toiminnan olennaisesta muuttumisesta sekä itukasvattamon aloittamisesta ja toiminnan muuttamisesta tulee tehdä hakemus sekä toiminnan lopettamisesta ilmoitus."/>
    <s v="Elintarvikehuoneiston hyväksyminen laitokseksi"/>
    <x v="1"/>
    <x v="0"/>
    <s v="Myöhemmin"/>
    <s v="Vain elinkeinotoimintaa harjoittaville"/>
    <s v="Digitalisoinnin kehittäminen valtion tietojärjestelmässä on riippuvainen valtion panostuksista. Asia mukana kehityslistalla, muttei kovin korkealla prioriteetilla."/>
    <s v="Elintarvikelaki (23/2006)"/>
    <x v="0"/>
    <x v="5"/>
    <s v="40 001 - 100 000"/>
  </r>
  <r>
    <s v="Sivutuotelaitoksen rekisteröinti / hyväksyntä"/>
    <s v="Tarvitset hyväksynnän/rekisteröinnin eläinperäisen sivutuotelaitoksen kuten tilarehustamon, varastointilaitoksen, teknisen laitoksen, polttolaitoksen ym. toiminnan aloittamiseen."/>
    <s v="Elintarvikelaitoksen sivutuotelaitoksen rekisteröinti"/>
    <x v="1"/>
    <x v="0"/>
    <s v="Myöhemmin"/>
    <s v="Vain elinkeinotoimintaa harjoittaville"/>
    <s v="Valtion vastuulla oleva tehtävä, johon liittyviä tehtäviä kunnan viranhaltijat hoitavat. Kunta ei vastaa palvelujen digitalisoinnista. Laki eläimistä saatavista sivutuotteista (517/2015)"/>
    <s v="Elintarvikelaki (23/2006)"/>
    <x v="0"/>
    <x v="5"/>
    <s v="40 001 - 100 000"/>
  </r>
  <r>
    <s v="Vientitodistus tilaus, elävät eläimet, sukusolut ja eläinperäiset tuotteet jne."/>
    <s v="Voit tilata eläinlääkärin todistuksen elävän eläimen, sukusolujen ja eläinperäisten tuotteiden vientiä varten."/>
    <s v="Elintarvikkeiden ja eläinperäisten tuotteiden viennille myönnettävä eläinlääkärin todistus"/>
    <x v="1"/>
    <x v="6"/>
    <s v="Myöhemmin"/>
    <s v="Myös luonnollisille henkilöille"/>
    <s v="Valtion vastuulla oleva tehtävä, johon liittyviä tehtäviä kunnan viranhaltijat hoitavat. Kunta ei vastaa palvelujen digitalisoinnista."/>
    <s v="Eläintautilaki (441/2013)"/>
    <x v="0"/>
    <x v="5"/>
    <s v="40 001 - 100 000"/>
  </r>
  <r>
    <s v="Vientitodistustilaus - elintarvikkeet"/>
    <s v="Voit tilata eräkohtaisen eläinlääkärin todistuksen eläinperäisten elintarvikkeiden vientiä varten sekä todistuksen siitä, että vientiä harjoittava elintarvikehuoneisto on elintarvikevalvonnan piirissä."/>
    <s v="Elintarvikkeiden ja eläinperäisten tuotteiden viennille myönnettävä eläinlääkärin todistus"/>
    <x v="1"/>
    <x v="6"/>
    <s v="Myöhemmin"/>
    <s v="Vain elinkeinotoimintaa harjoittaville"/>
    <s v="Vientimaiden vaatimukset vaihtelevat, mistä syystä digitoteutus on haastavaa. Tällä hetkellä vientitodistusten määrät ovat pieniä eikä digipalvelu ole tässä palvelussa kannattavaa. Digitalisoinnin kehittäminen valtion tietojärjestelmässä on riippuvainen valtion panostuksista."/>
    <s v="Eläintautilaki (441/2013)"/>
    <x v="0"/>
    <x v="5"/>
    <s v="40 001 - 100 000"/>
  </r>
  <r>
    <s v="Hakemus käytöstä poistetun öljysäiliön jättämiseksi maahan"/>
    <s v="Käytöstä poistetut maanalaiset öljysäiliöt on poistettava maasta kunnan ympäristönsuojelumääräysten mukaan."/>
    <s v="Hakemus käytöstä poistetun kemikaalisäiliön jättämiseksi maahan"/>
    <x v="1"/>
    <x v="1"/>
    <s v="Myöhemmin"/>
    <s v="Myös luonnollisille henkilöille"/>
    <s v="Mielellään digitalisoidaan, mutta ei ole resursseja itse viedä asiaa eteenpäin."/>
    <s v="Ympäristönsuojelulaki (527/2014)"/>
    <x v="0"/>
    <x v="5"/>
    <s v="40 001 - 100 000"/>
  </r>
  <r>
    <s v="Jätteen sijoittaminen maaperään"/>
    <s v="Jätteen käytöstä maarakentamisessa tai muusta jätteen sijoittamisesta maaperään tulee olla yhteydessä ympäristökeskukseen ennen toimintaan ryhtymistä."/>
    <s v="Jätteen sijoittaminen maaperään"/>
    <x v="1"/>
    <x v="1"/>
    <s v="Myöhemmin"/>
    <s v="Myös luonnollisille henkilöille"/>
    <s v="Mielellään digitalisoidaan, mutta ei ole resursseja itse viedä asiaa eteenpäin."/>
    <s v="Ympäristönsuojelulaki (527/2014)"/>
    <x v="0"/>
    <x v="5"/>
    <s v="40 001 - 100 000"/>
  </r>
  <r>
    <s v="Kaivuilmoitus"/>
    <s v="Kaivuilmoituksella ilmoitat kaivutyöstä yleisellä alueella."/>
    <s v="Kaivu- ja sijoituslupa"/>
    <x v="1"/>
    <x v="5"/>
    <m/>
    <s v="Myös luonnollisille henkilöille"/>
    <m/>
    <s v="Laki kadun ja eräiden yleisten alueiden kunnossa- ja puhtaanapidosta (669/1978)"/>
    <x v="0"/>
    <x v="5"/>
    <s v="40 001 - 100 000"/>
  </r>
  <r>
    <s v="Kaivulupa"/>
    <s v="Yleisellä alueella tapahtuvaan kaivamiseen tarvitset aina erillisen kaivuluvan."/>
    <s v="Kaivu- ja sijoituslupa"/>
    <x v="1"/>
    <x v="5"/>
    <m/>
    <s v="Myös luonnollisille henkilöille"/>
    <m/>
    <s v="Laki kadun ja eräiden yleisten alueiden kunnossa- ja puhtaanapidosta (669/1978)"/>
    <x v="0"/>
    <x v="5"/>
    <s v="40 001 - 100 000"/>
  </r>
  <r>
    <s v="Kalastuslupamyynti"/>
    <s v="Kalastuslupien lupamyynti"/>
    <s v="Kalastuslupa ammattikalastajille"/>
    <x v="1"/>
    <x v="6"/>
    <s v="Q4/2022"/>
    <s v="Myös luonnollisille henkilöille"/>
    <m/>
    <m/>
    <x v="0"/>
    <x v="5"/>
    <s v="40 001 - 100 000"/>
  </r>
  <r>
    <s v="Katutyöluvat"/>
    <s v="Kun katualueella tai puistossa kaivetaan tai tehdään muuta työtä, tarvitaan katutyölupa."/>
    <s v="Katutyölupa"/>
    <x v="1"/>
    <x v="5"/>
    <m/>
    <s v="Myös luonnollisille henkilöille"/>
    <m/>
    <s v="Laki kadun ja eräiden yleisten alueiden kunnossa- ja puhtaanapidosta (669/1978)"/>
    <x v="0"/>
    <x v="5"/>
    <s v="40 001 - 100 000"/>
  </r>
  <r>
    <s v="Tonttien luovutus"/>
    <s v="Tontteja myydään ja vuokrataan yksityisille ja yrityksille"/>
    <s v="Kerrostalotonttien myynti"/>
    <x v="1"/>
    <x v="0"/>
    <s v="Myöhemmin"/>
    <s v="Myös luonnollisille henkilöille"/>
    <s v="Resurssivaje"/>
    <m/>
    <x v="0"/>
    <x v="5"/>
    <s v="40 001 - 100 000"/>
  </r>
  <r>
    <s v="Ympäristönsuojelulain mukainen ilmoitus koeluonteisesta toiminnasta"/>
    <s v="Koeluonteista toimintaa harjoittava yritys tai toimija on velvollinen ilmoittamaan asiasta kunnalle viimeistään 30 päivää ennen sen aloittamista."/>
    <s v="Koeluonteisen toiminnan ilmoitus"/>
    <x v="1"/>
    <x v="1"/>
    <s v="Myöhemmin"/>
    <s v="Vain elinkeinotoimintaa harjoittaville"/>
    <s v="Mielellään digitalisoidaan, mutta ei ole resursseja itse viedä asiaa eteenpäin."/>
    <s v="Ympäristönsuojelulaki (527/2014)"/>
    <x v="0"/>
    <x v="5"/>
    <s v="40 001 - 100 000"/>
  </r>
  <r>
    <s v="Liikenteenohjauslaitteiden asentaminen yksityisteille"/>
    <s v="Pysyvien liikenteenohjauslaitteiden sijoittaminen yksityisteille vaatii kaupungin luvan."/>
    <s v="Liikenteenohjauslaitteiden sijoittaminen"/>
    <x v="1"/>
    <x v="1"/>
    <s v="Myöhemmin"/>
    <s v="Myös luonnollisille henkilöille"/>
    <m/>
    <s v="Tieliikennelaki (267/1981)"/>
    <x v="0"/>
    <x v="5"/>
    <s v="40 001 - 100 000"/>
  </r>
  <r>
    <s v="Maa-ainesten ottamislupa"/>
    <s v="Kaupallisessa tarkoituksessa suoritettuun maa-ainesten ottamiseen tarvitaan maa-aineslupa."/>
    <s v="Maa-aineslupa"/>
    <x v="1"/>
    <x v="5"/>
    <m/>
    <s v="Myös luonnollisille henkilöille"/>
    <m/>
    <s v="Maa-aineslaki (555/1981)"/>
    <x v="0"/>
    <x v="5"/>
    <s v="40 001 - 100 000"/>
  </r>
  <r>
    <s v="Maastoliikennelain mukainen lupa"/>
    <s v="Jos maastossa järjestetään luonnolle, asutukselle ja virkistäytymiselle haittaa aiheuttavia tapahtumia, sille on haettava lupa."/>
    <s v="Maastossa tai vesistössä tapahtuvan kilpailun tai harjoituksen ilmoitus"/>
    <x v="1"/>
    <x v="1"/>
    <s v="Myöhemmin"/>
    <s v="Myös luonnollisille henkilöille"/>
    <s v="Mielellään digitalisoidaan, mutta ei ole resursseja itse viedä asiaa eteenpäin."/>
    <s v="Maastoliikennelaki (1710/1995)"/>
    <x v="0"/>
    <x v="5"/>
    <s v="40 001 - 100 000"/>
  </r>
  <r>
    <s v="Ympäristönsuojelu, maasto- ja vesiliikenteen luvat"/>
    <s v="Maasto- ja vesiliikenteen luvat"/>
    <s v="Maastossa tai vesistössä tapahtuvan kilpailun tai harjoituksen ilmoitus"/>
    <x v="1"/>
    <x v="1"/>
    <s v="Myöhemmin"/>
    <s v="Myös luonnollisille henkilöille"/>
    <s v="Mielellään digitalisoidaan, mutta ei ole resursseja itse viedä asiaa eteenpäin."/>
    <s v="Maastoliikennelaki (1710/1995)"/>
    <x v="0"/>
    <x v="5"/>
    <s v="40 001 - 100 000"/>
  </r>
  <r>
    <s v="Mainos- ja viitoituslupa"/>
    <s v="Tarvitset luvan yleiselle alueelle laitettaville tilapäisille mainoksille ja viitoituksille."/>
    <s v="Mainos- ja viitoituslupa"/>
    <x v="1"/>
    <x v="5"/>
    <m/>
    <s v="Myös luonnollisille henkilöille"/>
    <m/>
    <m/>
    <x v="0"/>
    <x v="5"/>
    <s v="40 001 - 100 000"/>
  </r>
  <r>
    <s v="Maisematyölupa"/>
    <s v="Maa-alueen omistajan tai haltijan on haettava lupa maisemaa muuttavaan maanrakennustyöhön, puiden kaatamiseen ym. toimiin asemakaava-alueella."/>
    <s v="Maisematyölupa"/>
    <x v="1"/>
    <x v="5"/>
    <m/>
    <s v="Myös luonnollisille henkilöille"/>
    <m/>
    <s v="Maankäyttö- ja rakennuslaki (132/1999)"/>
    <x v="0"/>
    <x v="5"/>
    <s v="40 001 - 100 000"/>
  </r>
  <r>
    <s v="Kioskipaikat"/>
    <s v="Kioskipaikat ovat jäätelön, grillituotteiden tai muiden elintarvikkeiden myyntiin tarkoitettuja myyntipaikkoja."/>
    <s v="Myyntipaikkahakemus ja -lupa"/>
    <x v="1"/>
    <x v="0"/>
    <s v="Myöhemmin"/>
    <s v="Vain elinkeinotoimintaa harjoittaville"/>
    <s v="Sähköinen tarjouskilpailu"/>
    <m/>
    <x v="0"/>
    <x v="5"/>
    <s v="40 001 - 100 000"/>
  </r>
  <r>
    <s v="Joulukuusien myyntipaikat"/>
    <s v="Kaupunki järjestää joulukuusien myyjille myyntipaikkoja toreilta, puistoista ja aukioilta. Myyntipaikat jaetaan huutokauppana..."/>
    <s v="Myyntipaikkahakemus ja -lupa"/>
    <x v="1"/>
    <x v="5"/>
    <m/>
    <s v="Myös luonnollisille henkilöille"/>
    <m/>
    <m/>
    <x v="0"/>
    <x v="5"/>
    <s v="40 001 - 100 000"/>
  </r>
  <r>
    <s v="Torimyynti, pitkäaikaiset paikat"/>
    <s v="Kauppatorin pitkäaikaiset paikat"/>
    <s v="Myyntipaikkahakemus ja -lupa"/>
    <x v="1"/>
    <x v="5"/>
    <m/>
    <s v="Myös luonnollisille henkilöille"/>
    <m/>
    <m/>
    <x v="0"/>
    <x v="5"/>
    <s v="40 001 - 100 000"/>
  </r>
  <r>
    <s v="Itsehoitoon tarkoitettujen nikotiinivalmisteiden vähittäismyyntilupa"/>
    <s v="Lääkelain 54 a §:ssä tarkoitettua lupaa nikotiinikorvaushoitovalmisteiden vähittäismyyntiin voi hakea ympäristöterveydenhuollosta."/>
    <s v="Nikotiinivalmisteiden vähittäismyyntilupa"/>
    <x v="1"/>
    <x v="0"/>
    <s v="Myöhemmin"/>
    <s v="Vain elinkeinotoimintaa harjoittaville"/>
    <s v="Digitalisoinnin kehittäminen valtion tietojärjestelmässä on riippuvainen valtion panostuksista."/>
    <s v="Lääkelaki (395/1987)"/>
    <x v="0"/>
    <x v="5"/>
    <s v="40 001 - 100 000"/>
  </r>
  <r>
    <s v="Tonttien luovutus"/>
    <s v="Tontteja myydään ja vuokrataan yksityisille ja yrityksille"/>
    <s v="Omakotitonttien myynti"/>
    <x v="1"/>
    <x v="5"/>
    <s v="Q4/2021"/>
    <s v="Myös luonnollisille henkilöille"/>
    <s v="Konseptoitu toimintamalli"/>
    <m/>
    <x v="0"/>
    <x v="5"/>
    <s v="40 001 - 100 000"/>
  </r>
  <r>
    <s v="Pysäköintiluvat yrityksille ja viranomaisille"/>
    <s v="Pysäköintiluvat yrityksille ja viranomaisille kaupungin aikarajoitetuilla pysäköintialueilla"/>
    <s v="Pysäköintilupa"/>
    <x v="1"/>
    <x v="5"/>
    <m/>
    <s v="Vain elinkeinotoimintaa harjoittaville"/>
    <m/>
    <m/>
    <x v="0"/>
    <x v="5"/>
    <s v="40 001 - 100 000"/>
  </r>
  <r>
    <s v="Purkamislupa"/>
    <s v="Rakennuksen tai sen osan purkamiseen tarvitaan lupa asemakaava-alueella ja alueilla, joissa on rakennuskielto tai yleiskaavan määräys asiasta."/>
    <s v="Rakennuksen purkamislupa"/>
    <x v="1"/>
    <x v="5"/>
    <m/>
    <s v="Myös luonnollisille henkilöille"/>
    <m/>
    <s v="Maankäyttö- ja rakennuslaki (132/1999)"/>
    <x v="0"/>
    <x v="5"/>
    <s v="40 001 - 100 000"/>
  </r>
  <r>
    <s v="Rakennuslupa"/>
    <s v="Rakennusluvat myöntää rakennusvalvonta. Lupaa tarvitaan rakentamiseen, laajentamiseen, merkittäviin korjaustöihin ja käyttötarkoituksen muutokseen."/>
    <s v="Rakennuslupa"/>
    <x v="1"/>
    <x v="5"/>
    <m/>
    <s v="Myös luonnollisille henkilöille"/>
    <m/>
    <s v="Maankäyttö- ja rakennuslaki (132/1999)"/>
    <x v="0"/>
    <x v="5"/>
    <s v="40 001 - 100 000"/>
  </r>
  <r>
    <s v="Hakemus haudatun ruumiin siirtämiseen"/>
    <s v="Haudatun ruumiin siirtämiseen tarvitaan terveydensuojeluviranomaisen lupa."/>
    <s v="Ruumiin siirtolupa"/>
    <x v="1"/>
    <x v="6"/>
    <s v="Myöhemmin"/>
    <s v="Myös luonnollisille henkilöille"/>
    <s v="Pyyntöjä ei juuri tule. Digitalisoinnin kehittäminen valtion tietojärjestelmässä on riippuvainen valtion panostuksista."/>
    <s v="Terveydensuojelulaki (763/1994)"/>
    <x v="0"/>
    <x v="5"/>
    <s v="40 001 - 100 000"/>
  </r>
  <r>
    <s v="Hakemus kansainväliseen ruumiinkuljetusluvan saamiseksi"/>
    <s v="Terveystarkastaja voi hakemuksesta myöntää luvan ruumiin kansainväliseen kuljetukseen, jos asiaa koskevan valtiosopimuksen ehdot täyttyvät."/>
    <s v="Ruumiin siirtolupa"/>
    <x v="1"/>
    <x v="6"/>
    <s v="Myöhemmin"/>
    <s v="Myös luonnollisille henkilöille"/>
    <s v="Pyyntöjä ei juuri tule. Digitalisoinnin kehittäminen valtion tietojärjestelmässä on riippuvainen valtion panostuksista. Asetus ruumiiden kuljettamista koskevan sopimuksen voimaansaattamisesta (13/1989)"/>
    <s v="Asetus ruumiiden kuljettamista koskevan sopimuksen voimaansaattamisesta (13/1989)"/>
    <x v="0"/>
    <x v="5"/>
    <s v="40 001 - 100 000"/>
  </r>
  <r>
    <s v="Sijoitusluvat ja muut maankäyttöluvat muille kuin yleisille alueille"/>
    <s v="Lupia tarvitaan esim. yleisötilaisuuksien järjestämiseen ja johtojen sijoittamiseen kaupungin maalle"/>
    <s v="Kaivu- ja sijoituslupa"/>
    <x v="1"/>
    <x v="0"/>
    <s v="Myöhemmin"/>
    <s v="Myös luonnollisille henkilöille"/>
    <m/>
    <s v="Maankäyttö- ja rakennuslaki (132/1999)"/>
    <x v="0"/>
    <x v="5"/>
    <s v="40 001 - 100 000"/>
  </r>
  <r>
    <s v="Talousvettä toimittavan laitoksen riskinarvioinnin hyväksyminen"/>
    <s v="Talousvettä toimittavan laitoksen omavalvonnan on perustuttava veden terveydelliseen laatuu vaikuttavien riskien arviointiin ja hallintaan. Kunnan terveydensuojeluviranomaisen on hyväksyttävä riskinarviointi."/>
    <s v="Talousvettä toimittavan laitoksen omavalvontailmoitus"/>
    <x v="1"/>
    <x v="6"/>
    <s v="Myöhemmin"/>
    <s v="Myös luonnollisille henkilöille"/>
    <s v="Digitalisoinnin kehittäminen valtion tietojärjestelmässä on riippuvainen valtion panostuksista."/>
    <s v="Terveydensuojelulaki (763/1994)"/>
    <x v="0"/>
    <x v="5"/>
    <s v="40 001 - 100 000"/>
  </r>
  <r>
    <s v="Teuraseläimen elävänä tarkastus - tilaus"/>
    <s v="Voit tilata elävänä tarkastuksen teuraseläimelle kuten villisialle, jota ei voida elävänä kuljettaa teurastamolle"/>
    <s v="Teuraseläimen elävänä tarkastus - tilaus"/>
    <x v="1"/>
    <x v="6"/>
    <s v="Myöhemmin"/>
    <s v="Myös luonnollisille henkilöille"/>
    <s v="Harvinainen, kunnan järjestämä digipalvelu ei kannattava"/>
    <s v="Elintarvikelaki (23/2006)"/>
    <x v="0"/>
    <x v="5"/>
    <s v="40 001 - 100 000"/>
  </r>
  <r>
    <s v="Tupakkatuotteiden ja nikotiinivalmisteiden vähittäismyyntilupa"/>
    <s v="Tupakkatuotteiden ja nikotiinivalmisteiden myynti on luvanvaraista. Näitä myyvien toimijoiden pitää hakea kunnalta vähittäismyyntilupa."/>
    <s v="Tupakkatuotteiden vähittäismyyntilupa"/>
    <x v="1"/>
    <x v="5"/>
    <m/>
    <s v="Vain elinkeinotoimintaa harjoittaville"/>
    <s v="Tällä hetkellä käyttö on tupakkalain viranomaiselle hankalaa, koska järjestelmä ei ole yhteensopiva VATI-ohjelman ja kunnan päätösohjelman kanssa. Digitalisoinnin kehittäminen valtion tietojärjestelmässä on riippuvainen valtion panostuksista. Tällä hetkellä asia on kehityslistalla, mutta ei kovin korkealla prioriteetilla."/>
    <s v="Tupakkalaki (549/2016)"/>
    <x v="0"/>
    <x v="5"/>
    <s v="40 001 - 100 000"/>
  </r>
  <r>
    <s v="Venepaikkahakemus"/>
    <s v="Kaupungin venepaikat ovat vuokrattavissa"/>
    <s v="Venepaikkahakemus"/>
    <x v="1"/>
    <x v="5"/>
    <m/>
    <s v="Myös luonnollisille henkilöille"/>
    <m/>
    <m/>
    <x v="0"/>
    <x v="5"/>
    <s v="40 001 - 100 000"/>
  </r>
  <r>
    <s v="Hakemus vesilaitoksen tai vesiosuuskunnan perustamisesta"/>
    <s v="Talosvettä toimittavan laitoksen, jolla on omaa vedenhankintaa, on haettava hyväksyntää 3 kk ennen toiminnan aloittamista tai muuttamista. Lopettamisesta tulee ilmoittaa."/>
    <s v="Vesilaitoksen tai vesiosuuskunnan perustamisilmoitus"/>
    <x v="1"/>
    <x v="0"/>
    <s v="Myöhemmin"/>
    <s v="Myös luonnollisille henkilöille"/>
    <s v="Digitalisoinnin kehittäminen valtion tietojärjestelmässä on riippuvainen valtion panostuksista. Lupahakemusten määrä on erittäin pieni, joten digitalisointia ei ole kannattavaa tehdä kunnassa. Asia mukana kehittämislistassa, muttei kovin korkealla prioriteetilla."/>
    <s v="Vesihuoltolaki (119/2001)"/>
    <x v="0"/>
    <x v="5"/>
    <s v="40 001 - 100 000"/>
  </r>
  <r>
    <s v="Ympäristönsuojelu, vesilain mukainen lupa eli vesilupa"/>
    <s v="Vesilain mukainen lupa, vesilupa"/>
    <s v="Vesitaloushankkeen lupa"/>
    <x v="1"/>
    <x v="1"/>
    <s v="Myöhemmin"/>
    <s v="Myös luonnollisille henkilöille"/>
    <s v="Mielellään digitalisoidaan, mutta ei ole resursseja itse viedä asiaa eteenpäin."/>
    <s v="Vesihuoltolaki (119/2001)"/>
    <x v="0"/>
    <x v="5"/>
    <s v="40 001 - 100 000"/>
  </r>
  <r>
    <s v="Ympäristönsuojelu, vesistötyöt ja ojitus"/>
    <s v="Vesistötyöt ja ojitus"/>
    <s v="Vesitaloushankkeen lupa"/>
    <x v="1"/>
    <x v="1"/>
    <s v="Myöhemmin"/>
    <s v="Myös luonnollisille henkilöille"/>
    <s v="Mielellään digitalisoidaan, mutta ei ole resursseja itse viedä asiaa eteenpäin."/>
    <s v="Vesihuoltolaki (119/2001)"/>
    <x v="0"/>
    <x v="5"/>
    <s v="40 001 - 100 000"/>
  </r>
  <r>
    <s v="Aluevuokraus"/>
    <s v="Katua, toria tai puistoa voidaan käyttää kaupungin luvalla työalueena esimerkiksi rakennustyössä, muutossa, nostotyössä, kiinteistöremontissa,..."/>
    <s v="Yleisen alueen käyttölupa"/>
    <x v="1"/>
    <x v="5"/>
    <m/>
    <s v="Myös luonnollisille henkilöille"/>
    <m/>
    <m/>
    <x v="0"/>
    <x v="5"/>
    <s v="40 001 - 100 000"/>
  </r>
  <r>
    <s v="Katujen ja viheralueiden käyttöluvat ja vuokraus"/>
    <s v="Katujen ja muiden yleisten alueiden käyttöluvat ja vuokraus sekä kaivu- ja sijoitusluvat."/>
    <s v="Yleisen alueen käyttölupa"/>
    <x v="1"/>
    <x v="5"/>
    <m/>
    <s v="Myös luonnollisille henkilöille"/>
    <m/>
    <m/>
    <x v="0"/>
    <x v="5"/>
    <s v="40 001 - 100 000"/>
  </r>
  <r>
    <s v="Kaupungin omistamien alueiden käyttö"/>
    <s v="Kaupungin omistamia alueita voi hakea tilapäiseen käyttöön."/>
    <s v="Yleisen alueen käyttölupa"/>
    <x v="1"/>
    <x v="5"/>
    <m/>
    <s v="Myös luonnollisille henkilöille"/>
    <m/>
    <m/>
    <x v="0"/>
    <x v="5"/>
    <s v="40 001 - 100 000"/>
  </r>
  <r>
    <s v="Lupa yleisen alueen käyttöön"/>
    <s v="Kun haluat vuokrata yleistä aluetta käyttöösi - kadun, aukion tai puiston - luvan myöntää kaupunkiympäristön toimiala."/>
    <s v="Yleisen alueen käyttölupa"/>
    <x v="1"/>
    <x v="5"/>
    <m/>
    <s v="Myös luonnollisille henkilöille"/>
    <m/>
    <m/>
    <x v="0"/>
    <x v="5"/>
    <s v="40 001 - 100 000"/>
  </r>
  <r>
    <s v="Terassilupa"/>
    <s v="Ravintolan tai kahvilan ulkotarjoilualuetta varten tarvitset terassiluvan, jos terassi tulee kaupungin julkiselle katu- tai puistoalueelle...."/>
    <s v="Yleisen alueen käyttölupa"/>
    <x v="1"/>
    <x v="5"/>
    <m/>
    <s v="Vain elinkeinotoimintaa harjoittaville"/>
    <m/>
    <m/>
    <x v="0"/>
    <x v="5"/>
    <s v="40 001 - 100 000"/>
  </r>
  <r>
    <s v="Ympäristönsuojelu, vesiensuojelu"/>
    <s v="Vesiensuojelu"/>
    <s v="Ympäristölupa"/>
    <x v="1"/>
    <x v="1"/>
    <s v="Myöhemmin"/>
    <s v="Myös luonnollisille henkilöille"/>
    <s v="Mielellään digitalisoidaan, mutta ei ole resursseja itse viedä asiaa eteenpäin."/>
    <s v="Ympäristönsuojelulaki (527/2014)"/>
    <x v="0"/>
    <x v="5"/>
    <s v="40 001 - 100 000"/>
  </r>
  <r>
    <s v="Lupa ympäristönsuojelumääräyksistä poikkeamisesta"/>
    <s v="Kunnan ympäristönsuojeluviranomainen voi erityisestä syystä hakemuksesta myöntää yksittäistapauksessa luvan poiketa näistä määräyksistä."/>
    <s v="Ympäristönsuojelumääräyksistä poikkeamisen lupa"/>
    <x v="1"/>
    <x v="1"/>
    <s v="Myöhemmin"/>
    <s v="Myös luonnollisille henkilöille"/>
    <s v="Mielellään digitalisoidaan, mutta ei ole resursseja itse viedä asiaa eteenpäin."/>
    <s v="Ympäristönsuojelulaki (527/2014)"/>
    <x v="0"/>
    <x v="5"/>
    <s v="40 001 - 100 000"/>
  </r>
  <r>
    <s v="Tonttien luovutus"/>
    <s v="Tontteja myydään ja vuokrataan yksityisille ja yrityksille"/>
    <s v="Yritystonttien myynti ja vuokraus"/>
    <x v="1"/>
    <x v="0"/>
    <s v="Myöhemmin"/>
    <s v="Myös luonnollisille henkilöille"/>
    <s v="Sähköisen kiinteistökaupan toimivuus, kokemuksia Suomessa vielä vähän"/>
    <m/>
    <x v="0"/>
    <x v="5"/>
    <s v="40 001 - 100 000"/>
  </r>
  <r>
    <s v="Eläinlääkärin tilakäynnin tilaus"/>
    <s v="Voit tilata eläinlääkärin palvelua tilalle."/>
    <s v="Eläinlääkäripalvelut"/>
    <x v="2"/>
    <x v="6"/>
    <s v="Myöhemmin"/>
    <s v="Myös luonnollisille henkilöille"/>
    <s v="Ei tiedossa olevaa tarvetta, suhteellisen vähän muita kuin akuutteja tilauksia - kunnan järjestämä digipalvelu ei ole kannattava."/>
    <s v="Eläinlääkintähuoltolaki (765/2009)"/>
    <x v="0"/>
    <x v="5"/>
    <s v="40 001 - 100 000"/>
  </r>
  <r>
    <s v="Johtotietopalvelu"/>
    <s v="Kaupungin keskitetty maanalaisten johtojen ja rakenteiden sijaintipalvelu. Ennen kaivutöihin ryhtymistä kaivajan on hankittava ajantasaiset tiedot..."/>
    <s v="Johtotietopalvelu"/>
    <x v="2"/>
    <x v="6"/>
    <s v="Myöhemmin"/>
    <s v="Myös luonnollisille henkilöille"/>
    <m/>
    <s v="Maankäyttö- ja rakennuslaki (132/1999)"/>
    <x v="0"/>
    <x v="5"/>
    <s v="40 001 - 100 000"/>
  </r>
  <r>
    <s v="Lausuntopyyntö terveydensuojeluviranomaiselle yksityisen sosiaalipalvelun lupahakemuksen liitteeksi"/>
    <s v="Yksityisen sosiaalipalvelun tuottajan tulee liittää toimintaansa koskevaan lupahakemukseen terveydensuojeluviranomaisen lausunto (STMa 1053/2911)"/>
    <s v="Lausuntopyyntö terveydensuojeluviranomaiselle yksityisen sosiaalipalvelun lupahakemuksen liitteeksi"/>
    <x v="2"/>
    <x v="6"/>
    <s v="Myöhemmin"/>
    <s v="Myös luonnollisille henkilöille"/>
    <s v="Pyyntöjä ei tulee harvoin. Digitalisoinnin kehittäminen valtion tietojärjestelmässä on riippuvainen valtion panostuksista. Sosiaali- ja terveysministeriön asetus yksityisistä sosiaalipalveluista (1053/2011)"/>
    <m/>
    <x v="0"/>
    <x v="5"/>
    <s v="40 001 - 100 000"/>
  </r>
  <r>
    <s v="Liikuntatilojen ja -kenttien vuokraus"/>
    <s v="Seurat ja yhdistykset voivat varata tiloja"/>
    <s v="Liikuntatilojen ja -kenttien vuokraus"/>
    <x v="2"/>
    <x v="0"/>
    <s v="Myöhemmin"/>
    <s v="Myös luonnollisille henkilöille"/>
    <s v="Tunnistautuminen / maksu / ohjelma"/>
    <m/>
    <x v="0"/>
    <x v="5"/>
    <s v="40 001 - 100 000"/>
  </r>
  <r>
    <s v="Paikkatietopalvelut"/>
    <s v="Kaupunki tarjoaa yksityisille ja yrityksille paikkatietoa, mm. kiinteistö- ja kaavatietoja Louhi-palvelussa"/>
    <s v="Paikkatietopalvelut"/>
    <x v="2"/>
    <x v="0"/>
    <s v="Myöhemmin"/>
    <s v="Myös luonnollisille henkilöille"/>
    <m/>
    <m/>
    <x v="0"/>
    <x v="5"/>
    <s v="40 001 - 100 000"/>
  </r>
  <r>
    <s v="Tilavuokraus"/>
    <s v="Tilojen vuokraaminen"/>
    <s v="Tilavuokraus"/>
    <x v="2"/>
    <x v="6"/>
    <s v="Myöhemmin"/>
    <s v="Myös luonnollisille henkilöille"/>
    <s v="Resurssivaje"/>
    <m/>
    <x v="0"/>
    <x v="5"/>
    <s v="40 001 - 100 000"/>
  </r>
  <r>
    <s v="Tupakointikieltohakemus asuinyhteisölle"/>
    <s v="Asuinyhteisö voi hakea tupakointikieltopäätöstä asukkaiden hallinnassa oleville parvekkeille ja terassipihoille sekä asuntoihin."/>
    <s v="Tupakointikieltohakemus"/>
    <x v="2"/>
    <x v="0"/>
    <s v="Myöhemmin"/>
    <s v="Vain elinkeinotoimintaa harjoittaville"/>
    <s v="Digitalisoinnin kehittäminen valtion tietojärjestelmässä on riippuvainen valtion panostuksista."/>
    <s v="Tupakkalaki (549/2016)"/>
    <x v="0"/>
    <x v="5"/>
    <s v="40 001 - 100 000"/>
  </r>
  <r>
    <s v="Yhteinen verkkokauppa paikallisten yrittäjien tarjoamille retkille ja aktiviteeteille."/>
    <s v="Luo yrittäjänä elämyksiä - anna elämyksiä matkailijoille tai paikallisille."/>
    <s v="Yhteinen verkkokauppa paikallisten yrittäjien tarjoamille retkille ja aktiviteeteille."/>
    <x v="2"/>
    <x v="5"/>
    <m/>
    <s v="Myös luonnollisille henkilöille"/>
    <m/>
    <m/>
    <x v="0"/>
    <x v="5"/>
    <s v="40 001 - 100 000"/>
  </r>
  <r>
    <s v="Ympäristönsuojelu, jätehuollon valvonta"/>
    <s v="Jätehuollon valvonta"/>
    <s v="Ympäristönsuojelu, jätehuollon valvonta"/>
    <x v="2"/>
    <x v="0"/>
    <s v="Myöhemmin"/>
    <s v="Myös luonnollisille henkilöille"/>
    <s v="Mielellään digitalisoidaan, mutta ei ole resursseja itse viedä asiaa eteenpäin."/>
    <s v="Jätelaki (646/2011)"/>
    <x v="0"/>
    <x v="5"/>
    <s v="40 001 - 100 000"/>
  </r>
  <r>
    <s v="Ajanvaraus eläinlääkärinvastaanotolle"/>
    <s v="Ajanvaraus eläinlääkärinvastaanotolle"/>
    <s v="Eläinlääkäripalvelut"/>
    <x v="3"/>
    <x v="0"/>
    <s v="Myöhemmin"/>
    <s v="Myös luonnollisille henkilöille"/>
    <s v="Nettiajanvaraus käytössä osittain - akuuteille varataan aikaa puhelimitse. Neuvontaa sähköpostilla."/>
    <s v="Eläinlääkintähuoltolaki (765/2009)"/>
    <x v="0"/>
    <x v="5"/>
    <s v="40 001 - 100 000"/>
  </r>
  <r>
    <s v="Matkailupalvelut, paikallisten yritysten aukiolopalvelut"/>
    <s v="Ravintola, kahvila tai putiikki voi ilmoittaa aukioloajat lomakkeella Porvoo.fi -sivuston aukiolokalenteriin."/>
    <s v="Matkailupalvelut, paikallisten yritysten aukiolopalvelut"/>
    <x v="3"/>
    <x v="1"/>
    <s v="Myöhemmin"/>
    <s v="Vain elinkeinotoimintaa harjoittaville"/>
    <s v="heikot digitaidot"/>
    <m/>
    <x v="0"/>
    <x v="5"/>
    <s v="40 001 - 100 000"/>
  </r>
  <r>
    <s v="Matkailupalvelut, yhteistyöalusta"/>
    <s v="Matkailutoimijoiden yhteisöllinen digitaalinen palvelu kehittämiseen, keskusteluun ja verkostoitumiseen. (Pomadi)"/>
    <s v="Matkailupalvelut, yhteistyöalusta"/>
    <x v="3"/>
    <x v="4"/>
    <m/>
    <s v="Myös luonnollisille henkilöille"/>
    <s v="heikot digitaidot"/>
    <m/>
    <x v="0"/>
    <x v="5"/>
    <s v="40 001 - 100 000"/>
  </r>
  <r>
    <s v="Yrittäjäkoulutukset &amp; tapahtumat"/>
    <s v="Koulutusta ja tapahtumia yrittäjille"/>
    <s v="Yrittäjäkoulutukset &amp; tapahtumat"/>
    <x v="3"/>
    <x v="5"/>
    <m/>
    <s v="Myös luonnollisille henkilöille"/>
    <m/>
    <m/>
    <x v="0"/>
    <x v="5"/>
    <s v="40 001 - 100 000"/>
  </r>
  <r>
    <s v="Yritystoiminnan suunnittelu"/>
    <s v="Sähköisenä liiketoimintasuunnitelma, laskelmat"/>
    <s v="Yritysten neuvontapalvelu"/>
    <x v="3"/>
    <x v="4"/>
    <m/>
    <s v="Myös luonnollisille henkilöille"/>
    <m/>
    <m/>
    <x v="0"/>
    <x v="5"/>
    <s v="40 001 - 100 000"/>
  </r>
  <r>
    <s v="Ajanvaraus yritysneuvontaan"/>
    <s v="Asiakas varaa itse online kanavia käyttäen ajan yritysneuvontaan"/>
    <s v="Yritysten neuvontapalvelut"/>
    <x v="3"/>
    <x v="5"/>
    <s v="Q1/2022"/>
    <s v="Myös luonnollisille henkilöille"/>
    <m/>
    <m/>
    <x v="0"/>
    <x v="5"/>
    <s v="40 001 - 100 000"/>
  </r>
  <r>
    <s v="Yritysneuvontatapaaminen"/>
    <s v="Yritysneuvontaa aloittavalle tai toimivalle yritykselle ajanvarauksen mukaan"/>
    <s v="Yritysten neuvontapalvelut"/>
    <x v="3"/>
    <x v="5"/>
    <m/>
    <s v="Myös luonnollisille henkilöille"/>
    <m/>
    <m/>
    <x v="0"/>
    <x v="5"/>
    <s v="40 001 - 100 000"/>
  </r>
  <r>
    <s v="Yrittäjärekisterit"/>
    <s v="Alueen yrittäjärekisteri / muut"/>
    <s v="Yritys- ja palveluhakemisto"/>
    <x v="4"/>
    <x v="4"/>
    <m/>
    <s v="Myös luonnollisille henkilöille"/>
    <m/>
    <m/>
    <x v="0"/>
    <x v="5"/>
    <s v="40 001 - 100 000"/>
  </r>
  <r>
    <s v="Korkotukilainahakemusten vastaanotto"/>
    <s v="Hakija jättää hakemusasiakirjat kuntaan, joka antaa hankkeesta lausuntonsa ja toimittaa asiakirjat ARAan."/>
    <s v="Korkotukilainahakemus"/>
    <x v="5"/>
    <x v="5"/>
    <m/>
    <s v="Vain elinkeinotoimintaa harjoittaville"/>
    <m/>
    <s v="Laki omistusasuntolainojen korkotuesta (1204/1993)"/>
    <x v="0"/>
    <x v="5"/>
    <s v="40 001 - 100 000"/>
  </r>
  <r>
    <s v="Avustukset yrityksille, yhdistyksille ja yhteisöille"/>
    <s v="Kuntalisä, kun palkkaat työttömän porvoolaisen palkkatuettuun työsuhteeseen tai oppisopimustyösuhteeseen, voit hakea kuntalisää työntekijän palkkakustannuksiin."/>
    <s v="Liiketoiminnan kehittämistuki"/>
    <x v="5"/>
    <x v="6"/>
    <s v="Q4/2022"/>
    <s v="Vain elinkeinotoimintaa harjoittaville"/>
    <s v="Resurssivaje"/>
    <m/>
    <x v="0"/>
    <x v="5"/>
    <s v="40 001 - 100 000"/>
  </r>
  <r>
    <s v="Avustukset yhdistyksille ja yhteisöille"/>
    <s v="Avustus konsepti hyödynnettävissä kaikilla toimialoilla. Yhdistykset ja yhteisöt voivat hakea avustuksia. Avustuksia voidaan myöntää toimintaan tai tapahtumien järjestämiseen."/>
    <s v="Toiminta-avustukset yhdistyksille ja yhteisöille"/>
    <x v="5"/>
    <x v="2"/>
    <m/>
    <s v="Myös luonnollisille henkilöille"/>
    <s v="Avustukset konseptoitu, toimintamallia hyödynnetään eri avustuslajien välillä"/>
    <m/>
    <x v="0"/>
    <x v="5"/>
    <s v="40 001 - 100 000"/>
  </r>
  <r>
    <s v="Kesätyöseteli työnantajille eli kesätyöllistämistuki"/>
    <s v="Kaupungin kesätyöllistämistuki yrityksille ja yhteisöille porvoolaisen nuoren työllistämiseen. Kun palkkaat 15-17 -vuotiaan nuoren kesätöihin, saat tukea nuoren palkkakustannuksiin."/>
    <s v="Työllistämistuki"/>
    <x v="5"/>
    <x v="1"/>
    <s v="Q4/2022"/>
    <s v="Vain elinkeinotoimintaa harjoittaville"/>
    <s v="Resurssivaje"/>
    <s v="Työttömyysturvalaki (1290/2002)"/>
    <x v="0"/>
    <x v="5"/>
    <s v="40 001 - 100 000"/>
  </r>
  <r>
    <s v="Varhaiskasvatuksen palveluseteli yksityiseen päiväkotitoimintaan"/>
    <s v="Varhaiskasvatuksen palveluseteli yksityiseen päiväkotitoimintaan"/>
    <s v="Varhaiskasvatuksen palveluseteli yksityiseen päiväkotitoimintaan"/>
    <x v="5"/>
    <x v="2"/>
    <m/>
    <s v="Vain elinkeinotoimintaa harjoittaville"/>
    <m/>
    <m/>
    <x v="0"/>
    <x v="5"/>
    <s v="40 001 - 100 000"/>
  </r>
  <r>
    <s v="Puolustustarvikkeiden vientivalvonnan asiointipalvelu"/>
    <s v="Ulkoministeriön ja puolustusministeriön yhteinen asiointipalvelu."/>
    <s v="Puolustustarvikkeiden vientivalvonnan asiointipalvelu"/>
    <x v="1"/>
    <x v="2"/>
    <m/>
    <s v="Myös luonnollisille henkilöille"/>
    <m/>
    <m/>
    <x v="1"/>
    <x v="20"/>
    <s v=""/>
  </r>
  <r>
    <s v="Ulkomaalaisomistuksen valvonnan asiointipalvelu"/>
    <s v="Lupa EU- ja ETA-alueen ulkopuolisten osatajien kiinteistön hankintaan."/>
    <s v="Ulkomaalaisomistuksen valvonnan asiointipalvelu"/>
    <x v="1"/>
    <x v="0"/>
    <s v="Q3/2022"/>
    <s v="Myös luonnollisille henkilöille"/>
    <s v="Asiakaspalvelutoiminto vaatii mahdollisesti osittain paperiasiointia."/>
    <m/>
    <x v="1"/>
    <x v="20"/>
    <s v=""/>
  </r>
  <r>
    <s v="Hankintojen sähköinen kilpailutus"/>
    <s v="Toteutuu osana valtionhallinnon yhteistä HANKI-palvelua"/>
    <s v="Hankintojen sähköinen kilpailutus"/>
    <x v="2"/>
    <x v="0"/>
    <s v="Myöhemmin"/>
    <s v="Myös luonnollisille henkilöille"/>
    <s v="Palvelu on jo käytössä digitaalisena. Palvelun omistaa Hansel Oy, jota ohjaa VM."/>
    <m/>
    <x v="1"/>
    <x v="20"/>
    <s v=""/>
  </r>
  <r>
    <s v="Harjoitusalueen vuokraaminen"/>
    <s v="PV kumppani tekee esityksen tarpeesta,  metsähallitus laatii vuokrasopimuksen"/>
    <s v="Harjoitusalueen vuokraaminen"/>
    <x v="1"/>
    <x v="1"/>
    <s v="Myöhemmin"/>
    <s v="Vain elinkeinotoimintaa harjoittaville"/>
    <m/>
    <m/>
    <x v="1"/>
    <x v="20"/>
    <s v=""/>
  </r>
  <r>
    <s v="Henkilövaraushakemus"/>
    <s v="Työnantajan hakemus varata henkilöstöään kriittisiin töihin poikkeusoloissa"/>
    <s v="Henkilövaraushakemus"/>
    <x v="1"/>
    <x v="1"/>
    <s v="Q4/2022"/>
    <s v="Vain elinkeinotoimintaa harjoittaville"/>
    <m/>
    <m/>
    <x v="1"/>
    <x v="20"/>
    <s v=""/>
  </r>
  <r>
    <s v="Lentomeluilmoitukset"/>
    <s v="Mahdollisuus ilmoittaa lentomelusta aiheutuneista vahingoista."/>
    <s v="Lentomeluilmoitukset"/>
    <x v="0"/>
    <x v="1"/>
    <s v="Myöhemmin"/>
    <s v="Myös luonnollisille henkilöille"/>
    <m/>
    <m/>
    <x v="1"/>
    <x v="20"/>
    <s v=""/>
  </r>
  <r>
    <s v="Lentonäytökset/ylilennot"/>
    <s v="Mahdollisuus esittää pyyntö lentonäytöksen / ylilennon toteutuksesta"/>
    <s v="Lentonäytökset/ylilennot"/>
    <x v="1"/>
    <x v="1"/>
    <s v="Myöhemmin"/>
    <s v="Vain elinkeinotoimintaa harjoittaville"/>
    <m/>
    <m/>
    <x v="1"/>
    <x v="20"/>
    <s v=""/>
  </r>
  <r>
    <s v="Lupahallinnon asiointipalvelut"/>
    <s v="Aluehallintolain alaisten lupien sekä PV:n vierailulupien hakeminen"/>
    <s v="Lupahallinnon asiointipalvelut"/>
    <x v="1"/>
    <x v="1"/>
    <s v="Myöhemmin"/>
    <s v="Myös luonnollisille henkilöille"/>
    <s v="Osin edellyttää hallinnollista käsittelyä useiden viranomaisten toimesta, johon ei ole teknistä toteutusta tarjolla. Tuotannossa olevan järjestelmän audtioinnin mahdollisuuksista sopiminen G15Valtori TUVE-yksikön kanssa"/>
    <m/>
    <x v="1"/>
    <x v="20"/>
    <s v=""/>
  </r>
  <r>
    <s v="Tietoturvallinen viestintä- kanava"/>
    <s v="Tunnistautumista edellyttävä luottamuksellisen tiedon välityskanava"/>
    <s v="Tietoturvallinen viestintä- kanava"/>
    <x v="2"/>
    <x v="0"/>
    <s v="Q3/2022"/>
    <s v="Myös luonnollisille henkilöille"/>
    <s v="Edellytetyn saantitodisuksellisen paperijakelun puuttuminen suomi.fi viestit -palvelun valikoimasta"/>
    <m/>
    <x v="1"/>
    <x v="20"/>
    <s v=""/>
  </r>
  <r>
    <s v="Tuulivoimaluvat"/>
    <s v="Tuulivoimalupien lausuntojen käsittely"/>
    <s v="Tuulivoimaluvat"/>
    <x v="1"/>
    <x v="1"/>
    <s v="Myöhemmin"/>
    <s v="Myös luonnollisille henkilöille"/>
    <m/>
    <m/>
    <x v="1"/>
    <x v="20"/>
    <s v=""/>
  </r>
  <r>
    <s v="Alkutuotantopaikasta ilmoittaminen"/>
    <m/>
    <s v="Alkutuotantopaikkailmoitus"/>
    <x v="0"/>
    <x v="1"/>
    <s v="Q4/2022"/>
    <s v="Myös luonnollisille henkilöille"/>
    <m/>
    <s v="Elintarvikelaki (23/2006)"/>
    <x v="0"/>
    <x v="0"/>
    <s v="alle 6001"/>
  </r>
  <r>
    <s v="Ilmoitus eläintenpidosta ja ilmoitus eläinten pitopaikasta"/>
    <m/>
    <s v="Alkutuotantopaikkailmoitus"/>
    <x v="0"/>
    <x v="6"/>
    <s v="Q4/2022"/>
    <s v="Myös luonnollisille henkilöille"/>
    <m/>
    <s v="Elintarvikelaki (23/2006)"/>
    <x v="0"/>
    <x v="0"/>
    <s v="alle 6001"/>
  </r>
  <r>
    <s v="Aumausilmoitus"/>
    <m/>
    <s v="Aumausilmoitus"/>
    <x v="0"/>
    <x v="1"/>
    <s v="Q4/2022"/>
    <s v="Myös luonnollisille henkilöille"/>
    <m/>
    <s v="Ympäristönsuojelulaki (527/2014)"/>
    <x v="0"/>
    <x v="0"/>
    <s v="alle 6001"/>
  </r>
  <r>
    <s v="Ilmoitus lannan levittämisestä poikkeustilanteessa"/>
    <m/>
    <s v="Aumausilmoitus"/>
    <x v="0"/>
    <x v="1"/>
    <s v="Q4/2022"/>
    <s v="Myös luonnollisille henkilöille"/>
    <m/>
    <s v="Ympäristönsuojelulaki (527/2014)"/>
    <x v="0"/>
    <x v="0"/>
    <s v="alle 6001"/>
  </r>
  <r>
    <s v="Elintarvikehuoneiston ilmoitus (esim. ravintola, kahvila, myymälä, kioski, ulkomyynti)"/>
    <m/>
    <s v="Elintarvikehuoneistoilmoitus"/>
    <x v="0"/>
    <x v="1"/>
    <s v="Q4/2022"/>
    <s v="Vain elinkeinotoimintaa harjoittaville"/>
    <m/>
    <s v="Elintarvikelaki (23/2006)"/>
    <x v="0"/>
    <x v="0"/>
    <s v="alle 6001"/>
  </r>
  <r>
    <s v="Sivutuotelaitoksen rekisteröinti"/>
    <m/>
    <s v="Elintarvikehuoneiston hyväksyminen laitokseksi"/>
    <x v="0"/>
    <x v="6"/>
    <s v="Q4/2022"/>
    <s v="Vain elinkeinotoimintaa harjoittaville"/>
    <m/>
    <s v="Elintarvikelaki (23/2006)"/>
    <x v="0"/>
    <x v="0"/>
    <s v="alle 6001"/>
  </r>
  <r>
    <s v="Elintarvikekontaktimateriaalialan toimijan ilmoitus toiminnasta ja tiloista"/>
    <m/>
    <s v="Elintarvikekontaktimateriaalialan toimintailmoitus"/>
    <x v="0"/>
    <x v="1"/>
    <s v="Q4/2022"/>
    <s v="Vain elinkeinotoimintaa harjoittaville"/>
    <m/>
    <s v="Elintarvikelaki (23/2006)"/>
    <x v="0"/>
    <x v="0"/>
    <s v="alle 6001"/>
  </r>
  <r>
    <s v="Haaskaruokintapaikan rekisteröinti"/>
    <m/>
    <s v="Haaskaruokintapaikan rekisteröinti"/>
    <x v="0"/>
    <x v="6"/>
    <s v="Q4/2022"/>
    <s v="Myös luonnollisille henkilöille"/>
    <m/>
    <s v="Laki eläimistä saatavista sivutuotteista (517/2015)"/>
    <x v="0"/>
    <x v="0"/>
    <s v="alle 6001"/>
  </r>
  <r>
    <s v="Ilmoitus haaskalle viedyn sivutuotteen määrästä"/>
    <m/>
    <s v="Ilmoitus haaskalle viedyn sivutuotteen määrästä"/>
    <x v="0"/>
    <x v="6"/>
    <s v="Q4/2022"/>
    <s v="Myös luonnollisille henkilöille"/>
    <m/>
    <s v="Elintarvikelaki (23/2006)"/>
    <x v="0"/>
    <x v="0"/>
    <s v="alle 6001"/>
  </r>
  <r>
    <s v="Ilmoitus poikkeuksellisesta tilanteesta (lannan levitys), ympäristönsuojelu"/>
    <m/>
    <s v="Ilmoitus poikkeuksellisesta tilanteesta (lannan levitys), ympäristönsuojelu"/>
    <x v="0"/>
    <x v="1"/>
    <s v="Q4/2022"/>
    <s v="Myös luonnollisille henkilöille"/>
    <m/>
    <m/>
    <x v="0"/>
    <x v="0"/>
    <s v="alle 6001"/>
  </r>
  <r>
    <s v="Ilmoitus vesirakennustyöstä"/>
    <m/>
    <s v="Ilmoitus vesirakennustyöstä"/>
    <x v="0"/>
    <x v="6"/>
    <s v="Q4/2022"/>
    <s v="Myös luonnollisille henkilöille"/>
    <m/>
    <m/>
    <x v="0"/>
    <x v="0"/>
    <s v="alle 6001"/>
  </r>
  <r>
    <s v="Ilmoitusmenettely rakennustyöstä"/>
    <m/>
    <s v="Ilmoitusmenettely rakennustyöstä"/>
    <x v="0"/>
    <x v="4"/>
    <m/>
    <s v="Myös luonnollisille henkilöille"/>
    <m/>
    <m/>
    <x v="0"/>
    <x v="0"/>
    <s v="alle 6001"/>
  </r>
  <r>
    <s v="Ilmoitus jätteen ammattimaisesta keräystoiminnasta jätehuoltorekisteriin"/>
    <m/>
    <s v="Jätteen ammattimaisen keräyksen ilmoitus"/>
    <x v="0"/>
    <x v="1"/>
    <s v="Q4/2022"/>
    <s v="Vain elinkeinotoimintaa harjoittaville"/>
    <m/>
    <s v="Jätelaki (646/2011)"/>
    <x v="0"/>
    <x v="0"/>
    <s v="alle 6001"/>
  </r>
  <r>
    <s v="Leirintäalueesta ilmoittaminen"/>
    <m/>
    <s v="Leirintäalueilmoitus"/>
    <x v="0"/>
    <x v="1"/>
    <s v="Myöhemmin"/>
    <s v="Myös luonnollisille henkilöille"/>
    <m/>
    <s v="Terveydensuojelulaki (763/1994)"/>
    <x v="0"/>
    <x v="0"/>
    <s v="alle 6001"/>
  </r>
  <r>
    <s v="Liikkuvasta elintarvikehuoneistosta ilmoittaminen"/>
    <m/>
    <s v="Liikkuvasta elintarvikehuoneistosta ilmoittaminen"/>
    <x v="0"/>
    <x v="1"/>
    <s v="Q4/2022"/>
    <s v="Vain elinkeinotoimintaa harjoittaville"/>
    <m/>
    <s v="Elintarvikelaki (23/2006)"/>
    <x v="0"/>
    <x v="0"/>
    <s v="alle 6001"/>
  </r>
  <r>
    <s v="Ilmoitus melusta ja tärinästä"/>
    <m/>
    <s v="Meluilmoitus"/>
    <x v="0"/>
    <x v="1"/>
    <s v="Q4/2022"/>
    <s v="Myös luonnollisille henkilöille"/>
    <m/>
    <s v="Ympäristönsuojelulaki (527/2014)"/>
    <x v="0"/>
    <x v="0"/>
    <s v="alle 6001"/>
  </r>
  <r>
    <s v="Rekisteröinti-ilmoitus ympäristöön vaikuttavan toiminnan aloittamisesta"/>
    <m/>
    <s v="Rekisteröinti-ilmoitus ympäristöön vaikuttavan toiminnan aloittamisesta"/>
    <x v="0"/>
    <x v="1"/>
    <s v="Q4/2022"/>
    <m/>
    <m/>
    <s v="Ympäristönsuojelulaki (527/2014)"/>
    <x v="0"/>
    <x v="0"/>
    <s v="alle 6001"/>
  </r>
  <r>
    <s v="Ilmoitus yleisötilaisuudesta"/>
    <m/>
    <s v="Tapahtumailoitus"/>
    <x v="0"/>
    <x v="1"/>
    <s v="Q4/2022"/>
    <s v="Myös luonnollisille henkilöille"/>
    <m/>
    <m/>
    <x v="0"/>
    <x v="0"/>
    <s v="alle 6001"/>
  </r>
  <r>
    <s v="Terveydensuojelulain mukainen ilmoitus"/>
    <m/>
    <s v="Terveydensuojelulain mukainen ilmoitus"/>
    <x v="0"/>
    <x v="1"/>
    <s v="Q4/2022"/>
    <s v="Myös luonnollisille henkilöille"/>
    <m/>
    <s v="Terveydensuojelulaki (763/1994)"/>
    <x v="0"/>
    <x v="0"/>
    <s v="alle 6001"/>
  </r>
  <r>
    <s v="Ympäristönsuojelu, vesiensuojelu"/>
    <m/>
    <s v="Ympäristön äkillisestä pilaantumisesta tai vaarasta tehtävä ilmoitus"/>
    <x v="0"/>
    <x v="1"/>
    <s v="Q4/2022"/>
    <s v="Myös luonnollisille henkilöille"/>
    <m/>
    <s v="Ympäristönsuojelulaki (527/2014)"/>
    <x v="0"/>
    <x v="0"/>
    <s v="alle 6001"/>
  </r>
  <r>
    <s v="Ympäristönsuojelu, ympäristöluvat ja ilmoitukset"/>
    <m/>
    <s v="Ympäristön äkillisestä pilaantumisesta tai vaarasta tehtävä ilmoitus"/>
    <x v="0"/>
    <x v="1"/>
    <s v="Q4/2022"/>
    <s v="Myös luonnollisille henkilöille"/>
    <m/>
    <s v="Ympäristönsuojelulaki (527/2014)"/>
    <x v="0"/>
    <x v="0"/>
    <s v="alle 6001"/>
  </r>
  <r>
    <s v="Ympäristönsuojelu, maasto- ja vesiliikenteen luvat"/>
    <m/>
    <s v="Ympäristön äkillisestä pilaantumisesta tai vaarasta tehtävä ilmoitus"/>
    <x v="0"/>
    <x v="6"/>
    <s v="Q4/2022"/>
    <s v="Vain elinkeinotoimintaa harjoittaville"/>
    <m/>
    <s v="Ympäristönsuojelulaki (527/2014)"/>
    <x v="0"/>
    <x v="0"/>
    <s v="alle 6001"/>
  </r>
  <r>
    <s v="Elintarvikehuoneiston hyväksyminen laitokseksi"/>
    <m/>
    <s v="Elintarvikehuoneiston hyväksyminen laitokseksi"/>
    <x v="1"/>
    <x v="6"/>
    <s v="Q4/2022"/>
    <s v="Vain elinkeinotoimintaa harjoittaville"/>
    <m/>
    <s v="Elintarvikelaki (23/2006)"/>
    <x v="0"/>
    <x v="0"/>
    <s v="alle 6001"/>
  </r>
  <r>
    <s v="Elintarvikelain mukaiset hakemukset"/>
    <m/>
    <s v="Elintarvikelain mukaiset hakemukset"/>
    <x v="1"/>
    <x v="6"/>
    <s v="Q4/2022"/>
    <s v="Vain elinkeinotoimintaa harjoittaville"/>
    <m/>
    <s v="Elintarvikelaki (23/2006)"/>
    <x v="0"/>
    <x v="0"/>
    <s v="alle 6001"/>
  </r>
  <r>
    <s v="Hakemus käytöstä poistetun öljysäiliön jättämiseksi maahan"/>
    <m/>
    <s v="Hakemus käytöstä poistetun kemikaalisäiliön jättämiseksi maahan"/>
    <x v="1"/>
    <x v="6"/>
    <m/>
    <s v="Myös luonnollisille henkilöille"/>
    <m/>
    <s v="Ympäristönsuojelulaki (527/2014)"/>
    <x v="0"/>
    <x v="0"/>
    <s v="alle 6001"/>
  </r>
  <r>
    <s v="Jätteen sijoittaminen maaperään"/>
    <m/>
    <s v="Jätteen sijoittaminen maaperään"/>
    <x v="1"/>
    <x v="1"/>
    <s v="Q4/2022"/>
    <m/>
    <m/>
    <s v="Ympäristönsuojelulaki (527/2014)"/>
    <x v="0"/>
    <x v="0"/>
    <s v="alle 6001"/>
  </r>
  <r>
    <s v="Kaivulupa"/>
    <m/>
    <s v="Kaivu- ja sijoituslupa"/>
    <x v="1"/>
    <x v="4"/>
    <m/>
    <s v="Myös luonnollisille henkilöille"/>
    <m/>
    <s v="Laki kadun ja eräiden yleisten alueiden kunnossa- ja puhtaanapidosta (669/1978)"/>
    <x v="0"/>
    <x v="0"/>
    <s v="alle 6001"/>
  </r>
  <r>
    <s v="Liikenteenohjauslaitteiden asentaminen yksityisteille"/>
    <m/>
    <s v="Liikenteenohjauslaitteiden sijoittaminen"/>
    <x v="1"/>
    <x v="6"/>
    <s v="Q4/2022"/>
    <s v="Myös luonnollisille henkilöille"/>
    <m/>
    <s v="Tieliikennelaki (267/1981)"/>
    <x v="0"/>
    <x v="0"/>
    <s v="alle 6001"/>
  </r>
  <r>
    <s v="Maa-ainesten ottamislupa"/>
    <m/>
    <s v="Maa-aineslupa"/>
    <x v="1"/>
    <x v="1"/>
    <s v="Q4/2022"/>
    <s v="Myös luonnollisille henkilöille"/>
    <m/>
    <s v="Maa-aineslaki (555/1981)"/>
    <x v="0"/>
    <x v="0"/>
    <s v="alle 6001"/>
  </r>
  <r>
    <s v="Maastoliikennelain mukainen lupa"/>
    <m/>
    <s v="Maastossa tai vesistössä tapahtuvan kilpailun tai harjoituksen ilmoitus"/>
    <x v="1"/>
    <x v="1"/>
    <s v="Q4/2022"/>
    <m/>
    <m/>
    <s v="Maastoliikennelaki (1710/1995)"/>
    <x v="0"/>
    <x v="0"/>
    <s v="alle 6001"/>
  </r>
  <r>
    <s v="Mainos- ja viitoituslupa"/>
    <m/>
    <s v="Mainos- ja viitoituslupa"/>
    <x v="1"/>
    <x v="6"/>
    <s v="Myöhemmin"/>
    <s v="Myös luonnollisille henkilöille"/>
    <m/>
    <m/>
    <x v="0"/>
    <x v="0"/>
    <s v="alle 6001"/>
  </r>
  <r>
    <s v="Maisematyölupa"/>
    <m/>
    <s v="Maisematyölupa"/>
    <x v="1"/>
    <x v="4"/>
    <m/>
    <s v="Myös luonnollisille henkilöille"/>
    <m/>
    <s v="Maankäyttö- ja rakennuslaki (132/1999)"/>
    <x v="0"/>
    <x v="0"/>
    <s v="alle 6001"/>
  </r>
  <r>
    <s v="Myyntipaikkojen vuokraus torilla"/>
    <m/>
    <s v="Myyntipaikkojen vuokraus torilla"/>
    <x v="1"/>
    <x v="6"/>
    <s v="Q4/2022"/>
    <s v="Myös luonnollisille henkilöille"/>
    <m/>
    <m/>
    <x v="0"/>
    <x v="0"/>
    <s v="alle 6001"/>
  </r>
  <r>
    <s v="Itsehoitoon tarkoitettujen nikotiinivalmisteiden vähittäismyyntilupa"/>
    <m/>
    <s v="Nikotiinivalmisteiden vähittäismyyntilupa"/>
    <x v="1"/>
    <x v="1"/>
    <s v="Q4/2022"/>
    <s v="Vain elinkeinotoimintaa harjoittaville"/>
    <m/>
    <s v="Lääkelaki (395/1987)"/>
    <x v="0"/>
    <x v="0"/>
    <s v="alle 6001"/>
  </r>
  <r>
    <s v="Purkamislupa"/>
    <m/>
    <s v="Rakennuksen purkamislupa"/>
    <x v="1"/>
    <x v="4"/>
    <m/>
    <s v="Myös luonnollisille henkilöille"/>
    <m/>
    <s v="Maankäyttö- ja rakennuslaki (132/1999)"/>
    <x v="0"/>
    <x v="0"/>
    <s v="alle 6001"/>
  </r>
  <r>
    <s v="Purkuilmoitus"/>
    <m/>
    <s v="Rakennuksen purkamislupa"/>
    <x v="1"/>
    <x v="4"/>
    <m/>
    <s v="Myös luonnollisille henkilöille"/>
    <m/>
    <s v="Maankäyttö- ja rakennuslaki (132/1999)"/>
    <x v="0"/>
    <x v="0"/>
    <s v="alle 6001"/>
  </r>
  <r>
    <s v="Rakennuslupa"/>
    <m/>
    <s v="Rakennuslupa"/>
    <x v="1"/>
    <x v="4"/>
    <m/>
    <s v="Myös luonnollisille henkilöille"/>
    <m/>
    <s v="Maankäyttö- ja rakennuslaki (132/1999)"/>
    <x v="0"/>
    <x v="0"/>
    <s v="alle 6001"/>
  </r>
  <r>
    <s v="Poikkeamislupa kaavamääräyksistä, suunnittelutarveratkaisu"/>
    <m/>
    <s v="Rakennuslupa suunnittelutarveratkaisualueelle"/>
    <x v="1"/>
    <x v="1"/>
    <s v="Q4/2022"/>
    <s v="Myös luonnollisille henkilöille"/>
    <m/>
    <s v="Maankäyttö- ja rakennuslaki (132/1999)"/>
    <x v="0"/>
    <x v="0"/>
    <s v="alle 6001"/>
  </r>
  <r>
    <s v="Rakentamisen toimenpidelupa"/>
    <m/>
    <s v="Rakentamisen toimenpidelupa"/>
    <x v="1"/>
    <x v="4"/>
    <m/>
    <s v="Myös luonnollisille henkilöille"/>
    <m/>
    <s v="Maankäyttö- ja rakennuslaki (132/1999)"/>
    <x v="0"/>
    <x v="0"/>
    <s v="alle 6001"/>
  </r>
  <r>
    <s v="Sijoituslupa pysyväisluonteisista rakenteista kaupungin alueilla"/>
    <m/>
    <s v="Kaivu- ja sijoituslupa"/>
    <x v="1"/>
    <x v="6"/>
    <s v="Q4/2022"/>
    <s v="Myös luonnollisille henkilöille"/>
    <m/>
    <s v="Maankäyttö- ja rakennuslaki (132/1999)"/>
    <x v="0"/>
    <x v="0"/>
    <s v="alle 6001"/>
  </r>
  <r>
    <s v="Sijoituslupa pysyväisluonteisista rakenteista"/>
    <m/>
    <s v="Kaivu- ja sijoituslupa"/>
    <x v="1"/>
    <x v="4"/>
    <m/>
    <s v="Myös luonnollisille henkilöille"/>
    <m/>
    <s v="Maankäyttö- ja rakennuslaki (132/1999)"/>
    <x v="0"/>
    <x v="0"/>
    <s v="alle 6001"/>
  </r>
  <r>
    <s v="Vapautus viemäriverkostoon tai talousvesijohtoon liittymisestä"/>
    <m/>
    <s v="Vapautus vesi- ja viemäriverkostoon liittymisestä."/>
    <x v="1"/>
    <x v="1"/>
    <s v="Q4/2022"/>
    <s v="Myös luonnollisille henkilöille"/>
    <m/>
    <s v="Vesihuoltolaki (119/2001)"/>
    <x v="0"/>
    <x v="0"/>
    <s v="alle 6001"/>
  </r>
  <r>
    <s v="Hakemus vesilaitoksen tai vesiosuuskunnan perustamisesta"/>
    <m/>
    <s v="Vesilaitos"/>
    <x v="1"/>
    <x v="6"/>
    <s v="Q4/2022"/>
    <s v="Myös luonnollisille henkilöille"/>
    <m/>
    <s v="Vesihuoltolaki (119/2001)"/>
    <x v="0"/>
    <x v="0"/>
    <s v="alle 6001"/>
  </r>
  <r>
    <s v="Yleisen alueen käyttölupa"/>
    <m/>
    <s v="Yleisen alueen käyttölupa"/>
    <x v="1"/>
    <x v="6"/>
    <s v="Q4/2022"/>
    <s v="Myös luonnollisille henkilöille"/>
    <m/>
    <m/>
    <x v="0"/>
    <x v="0"/>
    <s v="alle 6001"/>
  </r>
  <r>
    <s v="Lupa ympäristönsuojelumääräyksistä poikkeamisesta"/>
    <m/>
    <s v="Ympäristölupa"/>
    <x v="1"/>
    <x v="6"/>
    <s v="Q4/2022"/>
    <s v="Myös luonnollisille henkilöille"/>
    <m/>
    <s v="Ympäristönsuojelulaki (527/2014)"/>
    <x v="0"/>
    <x v="0"/>
    <s v="alle 6001"/>
  </r>
  <r>
    <s v="Yritystilojen tarjoaminen"/>
    <m/>
    <s v="Yritystonttien myynti ja vuokraus"/>
    <x v="2"/>
    <x v="1"/>
    <s v="Q4/2022"/>
    <s v="Vain elinkeinotoimintaa harjoittaville"/>
    <m/>
    <m/>
    <x v="0"/>
    <x v="0"/>
    <s v="alle 6001"/>
  </r>
  <r>
    <s v="Kesätyösetelituki työnantajille"/>
    <m/>
    <s v="Kesätyösetelituki työnantajille"/>
    <x v="5"/>
    <x v="1"/>
    <s v="Q2/2022"/>
    <s v="Myös luonnollisille henkilöille"/>
    <m/>
    <m/>
    <x v="0"/>
    <x v="0"/>
    <s v="alle 6001"/>
  </r>
  <r>
    <s v="Korkotukilainahakemusten vastaanotto"/>
    <m/>
    <s v="Korkotukilainahakemus"/>
    <x v="5"/>
    <x v="6"/>
    <s v="Q4/2022"/>
    <s v="Myös luonnollisille henkilöille"/>
    <m/>
    <s v="Laki omistusasuntolainojen korkotuesta (1204/1993)"/>
    <x v="0"/>
    <x v="0"/>
    <s v="alle 6001"/>
  </r>
  <r>
    <s v="Kulttuuriavustukset,liikunta-avustukset, kansalaistoiminnan avustukset ja nuorisoavustukset"/>
    <m/>
    <s v="Kulttuuriavustukset,liikunta-avustukset, kansalaistoiminnan avustukset ja nuorisoavustukset"/>
    <x v="5"/>
    <x v="1"/>
    <s v="Q2/2022"/>
    <s v="Myös luonnollisille henkilöille"/>
    <m/>
    <m/>
    <x v="0"/>
    <x v="0"/>
    <s v="alle 6001"/>
  </r>
  <r>
    <s v="Maatalousyrittäjien lomituspalvelut"/>
    <m/>
    <s v="Maaseututuet"/>
    <x v="5"/>
    <x v="6"/>
    <s v="Q4/2022"/>
    <s v="Vain elinkeinotoimintaa harjoittaville"/>
    <m/>
    <s v="Laki maatalouden tukien toimeenpanosta (192/2013)"/>
    <x v="0"/>
    <x v="0"/>
    <s v="alle 6001"/>
  </r>
  <r>
    <s v="kaupungin tilojen vuokraaminen"/>
    <s v="yhdistykset, yrityksen, yksityihenkilöt voivat vuokrata tiloja/alueita kaupungilta"/>
    <s v="Myyntipaikkahakemus ja -lupa"/>
    <x v="1"/>
    <x v="1"/>
    <s v="Q4/2022"/>
    <s v="Myös luonnollisille henkilöille"/>
    <s v="tämä kehittynee nopeasti nettiperusteiseksi"/>
    <m/>
    <x v="0"/>
    <x v="5"/>
    <s v="20 001 - 40 000"/>
  </r>
  <r>
    <s v="Rakennusluvat"/>
    <s v="rakentamiseen liittyvä luvitus"/>
    <s v="Rakennuslupa"/>
    <x v="1"/>
    <x v="4"/>
    <m/>
    <s v="Myös luonnollisille henkilöille"/>
    <s v="tietokoneyhteyden/osaamisen puute, Lupapiste ohjelma"/>
    <s v="Maankäyttö- ja rakennuslaki (132/1999)"/>
    <x v="0"/>
    <x v="5"/>
    <s v="20 001 - 40 000"/>
  </r>
  <r>
    <s v="maanvuokraan liittyvät luvat, esim myyntitoiminta"/>
    <s v="ravintolat, tilaisuudet, tapahtumat, urheilutilaisuuden, näyttelyt"/>
    <s v="Yleisen alueen käyttölupa"/>
    <x v="1"/>
    <x v="6"/>
    <s v="Myöhemmin"/>
    <s v="Myös luonnollisille henkilöille"/>
    <s v="Palvelut osittain digitalisoitu, kuten kartat ym. Luvat haetaan erikseen joko sähköisesti sähköpostitse tai paperimuodossa.Ei digitaalista alustaa olemassa toistaiseksi, nämä hakemustyypit hyvin erilaisia"/>
    <m/>
    <x v="0"/>
    <x v="5"/>
    <s v="20 001 - 40 000"/>
  </r>
  <r>
    <s v="ympäristöluvat"/>
    <s v="ympäristöön vaikuttavat rakennustoimenpiteen, luvitus"/>
    <s v="Ympäristölupa"/>
    <x v="1"/>
    <x v="1"/>
    <s v="Q4/2022"/>
    <s v="Myös luonnollisille henkilöille"/>
    <s v="kts yllä"/>
    <s v="Ympäristönsuojelulaki (527/2014)"/>
    <x v="0"/>
    <x v="5"/>
    <s v="20 001 - 40 000"/>
  </r>
  <r>
    <s v="tontinvuokraus ja myynti"/>
    <s v="tonttien luovutusmenettely"/>
    <s v="Yritystonttien myynti ja vuokraus"/>
    <x v="1"/>
    <x v="1"/>
    <m/>
    <s v="Myös luonnollisille henkilöille"/>
    <s v="myynti ja tiedotus perustuu nettipohjaiseen tiedotukseen, varsinainen tonttien haku osittain netissä, kuitenkin perinteinen haku mahdollinen"/>
    <m/>
    <x v="0"/>
    <x v="5"/>
    <s v="20 001 - 40 000"/>
  </r>
  <r>
    <s v="Asiakirjojen tilaaminen"/>
    <s v="esim kiinteistötietojen ja karttaotteiden myynti"/>
    <s v="Asiakirja- ja sopimusjäljennökset"/>
    <x v="2"/>
    <x v="0"/>
    <m/>
    <s v="Myös luonnollisille henkilöille"/>
    <s v="osa lupapisteen rinnakkaistoimintaa"/>
    <m/>
    <x v="0"/>
    <x v="5"/>
    <s v="20 001 - 40 000"/>
  </r>
  <r>
    <s v="yhteiskäyttöautojen vuokraaminen"/>
    <s v="uusi toiminta, mahdollista vuokrata ns yhteidskäyttöauto"/>
    <s v="yhteiskäyttöautojen vuokraaminen"/>
    <x v="2"/>
    <x v="5"/>
    <m/>
    <s v="Myös luonnollisille henkilöille"/>
    <s v="sisäinen käyttö toistaiseksi"/>
    <m/>
    <x v="0"/>
    <x v="5"/>
    <s v="20 001 - 40 000"/>
  </r>
  <r>
    <s v="Korona-neuvonta"/>
    <s v="Novago tarjoaa yrityksille neuvonta-apua koronakriisin aiheuttamiin ongelmiin. Yritykset voivat ottaa yhteyttä Novagoon, joko sähköisesti (s-postilla tai digitaalisen yhteydenoton kautta) tai puhelimitse. Novago on myös aktiivinen ja soittaa potentiaalisille asiakkaille joko suoraan itse, tai puhelinpalvelua tarjoavan yhteistyökumppanin kautta."/>
    <s v="Korona-neuvonta"/>
    <x v="3"/>
    <x v="4"/>
    <s v="Q4/2021"/>
    <s v="Vain elinkeinotoimintaa harjoittaville"/>
    <s v="Asiakkaat haluavat henkilökohtaista neuvontaa. Tämä johtaa sähköisten palveluiden käyttöönoton viivästymistä siihen saakka, kunnes asiakkaat ovat valmiita kertomaan ongelmistaan tai liiketoimintansa kehittämisestä esim. Tekoälyä hyödyntäen. Tekoäly ei todennäköisesti koskaan tule korvaamaan henkilökohtaista neuvontaa, mutta voi edesauttaa kyseistä neuvontaa kartoittamalla asiakkaan tilanteen valmiiksi. Nimenomainen korona-apu tullee tässä muodossa loppumaan ennen kuin digitalisaatio on saavuttanut tavoitetason."/>
    <m/>
    <x v="0"/>
    <x v="5"/>
    <s v="20 001 - 40 000"/>
  </r>
  <r>
    <s v="Toimitila ja yritystontti-palvelu"/>
    <s v="Vapaasti kenen tahansa käytössä oleva toinen lisäpalvelu jonka kautta alueen kiinteistöjä, toimitiloja ja yritystontteja tarjoavat tahot voivat tuoda tarjoamaansa esille kaikille kiinnostuneille. Samalla kanava jota alueelle etabloituvat yritykset voivat hyödyntää kartoittaakseen mahdollisuuksiaan löytää sopivat tilat alueelta.&quot;&quot;"/>
    <s v="Toimitilahakemisto"/>
    <x v="3"/>
    <x v="3"/>
    <m/>
    <s v="Vain elinkeinotoimintaa harjoittaville"/>
    <s v="Markkinaehtoinen palvelu, jossa emme suoraan pysty vaikuttamaan sisältöön. Yritykset itse päivittävät sisältöä."/>
    <m/>
    <x v="0"/>
    <x v="5"/>
    <s v="20 001 - 40 000"/>
  </r>
  <r>
    <s v="Yritysneuvonta"/>
    <s v="Jo toimintansa vakiinnuttaneille yrityksille tarjolla oleva neuvontapalvelua, asiassa kuin asiassa. Tässä palvelussa korostuu luottamuksellinen ja henkilökohtainen neuvonta vielä uusyritystoimintaa enemmän."/>
    <s v="Yritysten neuvontapalvelut"/>
    <x v="3"/>
    <x v="0"/>
    <s v="Q1/2022"/>
    <s v="Vain elinkeinotoimintaa harjoittaville"/>
    <s v="Asiakkaat haluavat henkilökohtaista, kasvotusten tapahtuvaa neuvontaa. Tämä johtaa sähköisten palveluiden käyttöönoton viivästymistä siihen saakka, kunnes asiakkaat ovat valmiita kertomaan ongelmistaan tai liiketoimintansa kehittämisestä esim. Tekoälyä hyödyntäen. Tekoäly ei todennäköisesti koskaan tule korvaamaan henkilökohtaista neuvontaa, mutta voi edesauttaa kyseistä neuvontaa kartoittamalla asiakkaan tilanteen valmiiksi."/>
    <m/>
    <x v="0"/>
    <x v="5"/>
    <s v="20 001 - 40 000"/>
  </r>
  <r>
    <s v="Uusyritysneuvonta"/>
    <s v="Osana Suomen Uusyrityskeskuksia Novago tarjoaa neuvontapalvelua yritystoimintaa harkitseville. Palvelu kattaa kaikki Novagon omistajakunnat, joita Raasepori on yksi. Neuvonta on pääasiassa henkilökohtaista ja asiakkaat toivovat, ainakin vielä, että asiointi on henkilökohtaista ja kasvotusten tapahtuvaa. Korona-kriisin aikana palvelua on toteutettu etänä, hyödyntäen puhelinta ja erinäisiä videoneuvottelusovellutuksia. AI/Tekoälyn käyttöönottoa ollaan kokeiltu, mutta toistaiseksi tarpeeksi hyvin toimivaa järjestelmää ei olla löydetty."/>
    <s v="Yritysten neuvontapalvelut"/>
    <x v="3"/>
    <x v="4"/>
    <s v="Q3/2021"/>
    <s v="Myös luonnollisille henkilöille"/>
    <s v="Asiakkaat haluavat vielä enimmäkseen henkilökohtaista, kasvotusten tapahtuvaa neuvontaa. Tämä voi johtaa sähköisten palveluiden käyttöönoton viivästymistä siihen saakka, kunnes enemmistö asiakkaista ovat valmiita hyödyntämään esim. Tekoälyä saadakseen palautetta liiketoimintaidealleen. Tekoäly ei todennäköisesti koskaan tule korvaamaan henkilökohtaista neuvontaa, mutta voi edesauttaa kyseistä neuvontaa kartoittamalla asiakkaan tilanteen valmiiksi."/>
    <m/>
    <x v="0"/>
    <x v="5"/>
    <s v="20 001 - 40 000"/>
  </r>
  <r>
    <s v="Yritysrekisteri"/>
    <s v="Kaikki Länsi-Uudenmaan yritykset löytyvät Yritysrekisteristä. Toimii sähköisenä markkinointikanavana alueen yrityksille samalla kun alueelle etabloituva yritys, voi tarkastella markkinatilannetta ja arvioida palvelunsa vastaanottoa. Kyseessä ei siis viranomaispalvelu jossa asioidaan viranomaisten kanssa, vaan sähköinen lisäpalvelu alueen yrityksille.&quot;&quot;"/>
    <s v="Yritys- ja palveluhakemisto"/>
    <x v="4"/>
    <x v="4"/>
    <s v="Myöhemmin"/>
    <s v="Vain elinkeinotoimintaa harjoittaville"/>
    <s v="Markkinaehtoinen palvelu, jossa emme suoraan pysty vaikuttamaan sisältöön. Yritykset itse päivittävät sisältöä."/>
    <m/>
    <x v="0"/>
    <x v="5"/>
    <s v="20 001 - 40 000"/>
  </r>
  <r>
    <s v="Yksinyrittäjätuki"/>
    <s v="Novago on vastaanottanut viiden kunnan alueelta yksinyrittäjille suunnatun koronatuen kaikki hakemukset ja käsitellyt nämä kuntien lopullista päätöstä varten. Koko prosessi on hoidettu digitaalisesti/sähköisesti ja mikäli asiakas on jättänyt puutteellisen hakemuksen on käsittelijä ollut asiakkaaseen yhteydessä joko puhelimitse tai sähköpostitse. Vahvaa tunnistautumista on hyödynnetty tukihakemuksen yhteydessä. Vaikka palvelu muutoin täyttää tavoitetason, toisen puolesta rekisteröiminen ei kuitenkaan tässä palvelussa ole mahdollista, sillä tuki on henkilökohtainen."/>
    <s v="Liiketoiminnan kehittämistuki"/>
    <x v="5"/>
    <x v="5"/>
    <s v="Q2/2020"/>
    <s v="Vain elinkeinotoimintaa harjoittaville"/>
    <s v="Ainoastaan asiakkaan tietotaito koskien sähköistä asiointia on voinut muodostua esteeksi, mutta nämä esteet ollaan poistettu henkilökohtaisella palvelulla/neuvonnalla."/>
    <m/>
    <x v="0"/>
    <x v="5"/>
    <s v="20 001 - 40 000"/>
  </r>
  <r>
    <s v="yksityisteiden avustukset"/>
    <s v="kaupunki myöntää yksityisteille avustuksia hakemuksen perusteella"/>
    <s v="Yksityistieavustukset"/>
    <x v="5"/>
    <x v="4"/>
    <m/>
    <s v="Myös luonnollisille henkilöille"/>
    <s v="otettu nettipohjainen tukihakemusmenettely käyttöön v 2020"/>
    <s v="Laki yksityisistä teistä (560/2018)"/>
    <x v="0"/>
    <x v="5"/>
    <s v="20 001 - 40 000"/>
  </r>
  <r>
    <s v="Elintarvikehuoneistot"/>
    <s v="Luvat ja ilmoitukset"/>
    <s v="Elintarvikehuoneistoilmoitus"/>
    <x v="0"/>
    <x v="1"/>
    <s v="Myöhemmin"/>
    <s v="Vain elinkeinotoimintaa harjoittaville"/>
    <m/>
    <s v="Elintarvikelaki (23/2006)"/>
    <x v="0"/>
    <x v="17"/>
    <s v="20 001 - 40 000"/>
  </r>
  <r>
    <s v="Rakennusluvat"/>
    <s v="Rakentamiseeen liittyvät luvat, käytössä lupapiste.fi"/>
    <s v="Rakennuslupa"/>
    <x v="1"/>
    <x v="5"/>
    <m/>
    <s v="Myös luonnollisille henkilöille"/>
    <m/>
    <s v="Maankäyttö- ja rakennuslaki (132/1999)"/>
    <x v="0"/>
    <x v="17"/>
    <s v="20 001 - 40 000"/>
  </r>
  <r>
    <s v="Asuntohakemukset"/>
    <s v="Haku asuntoihin"/>
    <s v="Asuntohakemukset"/>
    <x v="2"/>
    <x v="5"/>
    <m/>
    <s v="Myös luonnollisille henkilöille"/>
    <m/>
    <s v="Ympäristönsuojelulaki (527/2014)"/>
    <x v="0"/>
    <x v="17"/>
    <s v="20 001 - 40 000"/>
  </r>
  <r>
    <s v="Kouluilmoitukset"/>
    <s v="Kouluun ilmoittautuminen"/>
    <s v="Kouluilmoitukset"/>
    <x v="2"/>
    <x v="5"/>
    <m/>
    <s v="Myös luonnollisille henkilöille"/>
    <m/>
    <m/>
    <x v="0"/>
    <x v="17"/>
    <s v="20 001 - 40 000"/>
  </r>
  <r>
    <s v="Päivähoitohakemukset"/>
    <s v="Haku päivähoitoon, E-asiointi"/>
    <s v="Päivähoitohakemukset"/>
    <x v="2"/>
    <x v="5"/>
    <m/>
    <s v="Myös luonnollisille henkilöille"/>
    <m/>
    <m/>
    <x v="0"/>
    <x v="17"/>
    <s v="20 001 - 40 000"/>
  </r>
  <r>
    <s v="Tonttihakemukset"/>
    <s v="Tonttien osto/vuokraaminen"/>
    <s v="Toimitilatontit"/>
    <x v="2"/>
    <x v="5"/>
    <m/>
    <s v="Myös luonnollisille henkilöille"/>
    <m/>
    <m/>
    <x v="0"/>
    <x v="17"/>
    <s v="20 001 - 40 000"/>
  </r>
  <r>
    <s v="Yritys- ja palveluhakemisto"/>
    <s v="Yrityksille ja kuluttajille  avoin palveluhakemisto/Ruskon ja Vahdon Yrittäjien laatima"/>
    <s v="Yritys- ja palveluhakemisto"/>
    <x v="4"/>
    <x v="5"/>
    <m/>
    <s v="Myös luonnollisille henkilöille"/>
    <s v="Valtakunnallinen palvelu tulossa vuonna 2021 kaikissa elintarvikevalvonnan asioinneissa."/>
    <m/>
    <x v="0"/>
    <x v="17"/>
    <s v="20 001 - 40 000"/>
  </r>
  <r>
    <s v="Elintarvikehuoneiston hyväksyminen laitokseksi"/>
    <s v="Ohjeet, lomakkeet ja yhteystiedot"/>
    <s v="Elintarvikehuoneiston hyväksyminen laitokseksi"/>
    <x v="1"/>
    <x v="5"/>
    <m/>
    <s v="Vain elinkeinotoimintaa harjoittaville"/>
    <m/>
    <s v="Elintarvikelaki (23/2006)"/>
    <x v="0"/>
    <x v="8"/>
    <s v="alle 6001"/>
  </r>
  <r>
    <s v="Elintarvikekontaktimateriaalialan toimintailmoitus"/>
    <s v="Ohjeet, lomakkeet ja yhteystiedot"/>
    <s v="Elintarvikekontaktimateriaalialan toimintailmoitus"/>
    <x v="1"/>
    <x v="5"/>
    <m/>
    <s v="Vain elinkeinotoimintaa harjoittaville"/>
    <m/>
    <s v="Elintarvikelaki (23/2006)"/>
    <x v="0"/>
    <x v="8"/>
    <s v="alle 6001"/>
  </r>
  <r>
    <s v="Eläintarhan sivutuotelupa"/>
    <s v="Eläintarha tarvitsee kunnaneläinlääkärin luvan, jos se käyttää eläintarhansa eläimiä muiden eläinten ruokintaan omassa eläintarhassaan."/>
    <s v="Eläintarhan sivutuotelupa"/>
    <x v="1"/>
    <x v="1"/>
    <m/>
    <s v="Vain elinkeinotoimintaa harjoittaville"/>
    <m/>
    <s v="Laki eläimistä saatavista sivutuotteista (517/2015)"/>
    <x v="0"/>
    <x v="8"/>
    <s v="alle 6001"/>
  </r>
  <r>
    <s v="Maa-aineslupa"/>
    <s v="Maa-ainesluvan haku"/>
    <s v="Maa-aineslupa"/>
    <x v="1"/>
    <x v="6"/>
    <s v="Myöhemmin"/>
    <s v="Myös luonnollisille henkilöille"/>
    <m/>
    <s v="Maa-aineslaki (555/1981)"/>
    <x v="0"/>
    <x v="8"/>
    <s v="alle 6001"/>
  </r>
  <r>
    <s v="Maisematyölupa"/>
    <s v="Ohjeet, lomakkeet ja yhteystiedot"/>
    <s v="Maisematyölupa"/>
    <x v="1"/>
    <x v="5"/>
    <m/>
    <s v="Myös luonnollisille henkilöille"/>
    <m/>
    <s v="Maankäyttö- ja rakennuslaki (132/1999)"/>
    <x v="0"/>
    <x v="8"/>
    <s v="alle 6001"/>
  </r>
  <r>
    <s v="Hillatori, markkinapaikka"/>
    <s v="Torimyyntipaikan markkinointi ja myyntipaikan varaus"/>
    <s v="Myyntipaikkahakemus ja -lupa"/>
    <x v="1"/>
    <x v="1"/>
    <s v="Q4/2021"/>
    <s v="Myös luonnollisille henkilöille"/>
    <s v="Ikäihmisillä ei ole käytössä tietokonetta tai nettiyhteyttä"/>
    <m/>
    <x v="0"/>
    <x v="8"/>
    <s v="alle 6001"/>
  </r>
  <r>
    <s v="Nikotiinivalmisteiden vähittäismyyntilupa"/>
    <s v="Ohjeet, lomakkeet ja yhteystiedot"/>
    <s v="Nikotiinivalmisteiden vähittäismyyntilupa"/>
    <x v="1"/>
    <x v="5"/>
    <m/>
    <s v="Vain elinkeinotoimintaa harjoittaville"/>
    <m/>
    <s v="Lääkelaki (395/1987)"/>
    <x v="0"/>
    <x v="8"/>
    <s v="alle 6001"/>
  </r>
  <r>
    <s v="Rakennuksen purkamislupa"/>
    <s v="Ohjeet, lomakkeet ja yhteystiedot"/>
    <s v="Rakennuksen purkamislupa"/>
    <x v="1"/>
    <x v="5"/>
    <m/>
    <s v="Myös luonnollisille henkilöille"/>
    <m/>
    <s v="Maankäyttö- ja rakennuslaki (132/1999)"/>
    <x v="0"/>
    <x v="8"/>
    <s v="alle 6001"/>
  </r>
  <r>
    <s v="Rakennuslupa"/>
    <s v="Ohjeet, lomakkeet ja yhteystiedot"/>
    <s v="Rakennuslupa"/>
    <x v="1"/>
    <x v="5"/>
    <m/>
    <s v="Myös luonnollisille henkilöille"/>
    <m/>
    <s v="Maankäyttö- ja rakennuslaki (132/1999)"/>
    <x v="0"/>
    <x v="8"/>
    <s v="alle 6001"/>
  </r>
  <r>
    <s v="Rakennuslupa suunnittelutarveratkaisualueelle"/>
    <s v="Ohjeet, lomakkeet ja yhteystiedot"/>
    <s v="Rakennuslupa suunnittelutarveratkaisualueelle"/>
    <x v="1"/>
    <x v="5"/>
    <m/>
    <s v="Myös luonnollisille henkilöille"/>
    <m/>
    <s v="Maankäyttö- ja rakennuslaki (132/1999)"/>
    <x v="0"/>
    <x v="8"/>
    <s v="alle 6001"/>
  </r>
  <r>
    <s v="Rakennusrasite"/>
    <s v="Ohjeet, lomakkeet ja yhteystiedot"/>
    <s v="Rakennusrasite"/>
    <x v="1"/>
    <x v="5"/>
    <m/>
    <s v="Myös luonnollisille henkilöille"/>
    <m/>
    <s v="Maankäyttö- ja rakennuslaki (132/1999)"/>
    <x v="0"/>
    <x v="8"/>
    <s v="alle 6001"/>
  </r>
  <r>
    <s v="Rakennusvalvontamittaukset"/>
    <s v="Ohjeet, lomakkeet ja yhteystiedot"/>
    <s v="Rakennusvalvonta"/>
    <x v="1"/>
    <x v="5"/>
    <m/>
    <s v="Myös luonnollisille henkilöille"/>
    <m/>
    <s v="Maankäyttö- ja rakennuslaki (132/1999)"/>
    <x v="0"/>
    <x v="8"/>
    <s v="alle 6001"/>
  </r>
  <r>
    <s v="Rakentamisen poikkeuslupa"/>
    <s v="Ohjeet, lomakkeet ja yhteystiedot"/>
    <s v="Rakentamisen poikkeuslupa"/>
    <x v="1"/>
    <x v="5"/>
    <m/>
    <s v="Myös luonnollisille henkilöille"/>
    <m/>
    <s v="Maankäyttö- ja rakennuslaki (132/1999)"/>
    <x v="0"/>
    <x v="8"/>
    <s v="alle 6001"/>
  </r>
  <r>
    <s v="Rakentamisen toimenpidelupa"/>
    <s v="Ohjeet, lomakkeet ja yhteystiedot"/>
    <s v="Rakentamisen toimenpidelupa"/>
    <x v="1"/>
    <x v="5"/>
    <m/>
    <s v="Myös luonnollisille henkilöille"/>
    <m/>
    <s v="Maankäyttö- ja rakennuslaki (132/1999)"/>
    <x v="0"/>
    <x v="8"/>
    <s v="alle 6001"/>
  </r>
  <r>
    <s v="Toimitilat"/>
    <s v="Toimitilapalvelu yhteistyössä Ranuan Infra Oy:n kanssa"/>
    <s v="Tilavuokraus"/>
    <x v="1"/>
    <x v="1"/>
    <s v="Q3/2020"/>
    <s v="Vain elinkeinotoimintaa harjoittaville"/>
    <m/>
    <m/>
    <x v="0"/>
    <x v="8"/>
    <s v="alle 6001"/>
  </r>
  <r>
    <s v="Hillatori, markkinapaikan maksu"/>
    <s v="Markkinapaikan laskutus"/>
    <s v="Hillatori, markkinapaikan maksu"/>
    <x v="2"/>
    <x v="6"/>
    <s v="Q4/2021"/>
    <s v="Myös luonnollisille henkilöille"/>
    <m/>
    <m/>
    <x v="0"/>
    <x v="8"/>
    <s v="alle 6001"/>
  </r>
  <r>
    <s v="Teollisuustontin varaus"/>
    <s v="Vapaiden teollisuustonttien tiedot ja kartta. Yritys varaa tontin omaa tuotantoa varten."/>
    <s v="Teollisuustontin varaus"/>
    <x v="2"/>
    <x v="1"/>
    <s v="Q1/2021"/>
    <s v="Vain elinkeinotoimintaa harjoittaville"/>
    <m/>
    <m/>
    <x v="0"/>
    <x v="8"/>
    <s v="alle 6001"/>
  </r>
  <r>
    <s v="Toimintaympäristön yleinen markkinointi"/>
    <s v="Positiivinen näkyminen julkisuudessa digikanavia hyödyntäen"/>
    <s v="Toimintaympäristön yleinen markkinointi"/>
    <x v="2"/>
    <x v="2"/>
    <m/>
    <s v="Myös luonnollisille henkilöille"/>
    <m/>
    <m/>
    <x v="0"/>
    <x v="8"/>
    <s v="alle 6001"/>
  </r>
  <r>
    <s v="Business Ranua, yrityspalvelut"/>
    <s v="Palvelut turvallisilla ja saavutettavilla kotisivuilla."/>
    <s v="Yrityspalvelut"/>
    <x v="3"/>
    <x v="5"/>
    <m/>
    <s v="Myös luonnollisille henkilöille"/>
    <s v="Laajennetaan sivustoa sitä mukaan kun saadaan palveluita sähköiseen muotoon mm. teollisuustonttien varaus ja Hillatorin varaus ja maksu."/>
    <m/>
    <x v="0"/>
    <x v="8"/>
    <s v="alle 6001"/>
  </r>
  <r>
    <s v="Yrityksen kansainvälistymispalvelut"/>
    <s v="Sähköisiä kanavia käyttäen yhteistyössä viranomaisten kanssa."/>
    <s v="Yritysten kansainvälistymispalvelut"/>
    <x v="3"/>
    <x v="5"/>
    <m/>
    <s v="Vain elinkeinotoimintaa harjoittaville"/>
    <m/>
    <m/>
    <x v="0"/>
    <x v="8"/>
    <s v="alle 6001"/>
  </r>
  <r>
    <s v="Yrityksen kehittämispalvelut"/>
    <s v="Yrityksen kehittämissuunnitelmat ja investoinnit. Yritystulkki toimii apuvälineenä tietoturvallisesti."/>
    <s v="Yritysten neuvontapalvelut"/>
    <x v="3"/>
    <x v="5"/>
    <m/>
    <s v="Vain elinkeinotoimintaa harjoittaville"/>
    <s v="Riittääkö budjetti sopimusten ylläpitoon."/>
    <m/>
    <x v="0"/>
    <x v="8"/>
    <s v="alle 6001"/>
  </r>
  <r>
    <s v="Yrityksen perustamispalvelut"/>
    <s v="Palveluseteli, haku Visma"/>
    <s v="Yritysten neuvontapalvelut"/>
    <x v="3"/>
    <x v="5"/>
    <m/>
    <s v="Vain elinkeinotoimintaa harjoittaville"/>
    <s v="Lomakkeiden päivitys voi olla tulevaisuudessa haasteena?"/>
    <m/>
    <x v="0"/>
    <x v="8"/>
    <s v="alle 6001"/>
  </r>
  <r>
    <s v="Ranua sovellus"/>
    <s v="Ranualta löytyvät palvelut löytyvät turvallisesti ladattavan sovelluksen avulla."/>
    <s v="Ranua sovellus"/>
    <x v="4"/>
    <x v="5"/>
    <m/>
    <s v="Myös luonnollisille henkilöille"/>
    <m/>
    <m/>
    <x v="0"/>
    <x v="8"/>
    <s v="alle 6001"/>
  </r>
  <r>
    <s v="Yksityistieavustukset"/>
    <s v="Avustuksen haku"/>
    <s v="Yksityistieavustukset"/>
    <x v="5"/>
    <x v="6"/>
    <s v="Myöhemmin"/>
    <s v="Myös luonnollisille henkilöille"/>
    <m/>
    <s v="Laki yksityisistä teistä (560/2018)"/>
    <x v="0"/>
    <x v="8"/>
    <s v="alle 6001"/>
  </r>
  <r>
    <s v="Ilmoitus melua ja tärinää aiheuttavasta tilapäisestä toiminnasta"/>
    <s v="Ysl 118 § mukainen ilmoitusmenettely"/>
    <s v="Meluilmoitus"/>
    <x v="0"/>
    <x v="1"/>
    <s v="Q4/2021"/>
    <s v="Myös luonnollisille henkilöille"/>
    <m/>
    <s v="Ympäristönsuojelulaki (527/2014)"/>
    <x v="0"/>
    <x v="9"/>
    <s v="alle 6001"/>
  </r>
  <r>
    <s v="Rakennusvalvonnan rakennusluvat"/>
    <s v="Toimenpiteet, jotka lain tai rakennusjärjestyksen mukaan vaativat kunnan rakennusvalvonnan myöntämän rakennusluvan."/>
    <s v="Rakennuslupa"/>
    <x v="1"/>
    <x v="1"/>
    <s v="Q4/2021"/>
    <s v="Myös luonnollisille henkilöille"/>
    <m/>
    <s v="Maankäyttö- ja rakennuslaki (132/1999)"/>
    <x v="0"/>
    <x v="9"/>
    <s v="alle 6001"/>
  </r>
  <r>
    <s v="Rakennusvalvonnan ilmoitukset"/>
    <s v="Toimenpiteet, jotka lain tai rakennusjärjestyksen mukaan vaativat ilmoitusta kunnan rakennusvalvontaan."/>
    <s v="Rakentamisen toimenpidelupa"/>
    <x v="1"/>
    <x v="1"/>
    <s v="Q4/2021"/>
    <s v="Myös luonnollisille henkilöille"/>
    <m/>
    <s v="Maankäyttö- ja rakennuslaki (132/1999)"/>
    <x v="0"/>
    <x v="9"/>
    <s v="alle 6001"/>
  </r>
  <r>
    <s v="Rakennusvalvonnan toimenpideluvat"/>
    <s v="Toimenpiteet, jotka lain tai rakennusjärjestyksen mukaan vaativat kunnan rakennusvalvonnan myöntämän toimenpideluvan."/>
    <s v="Rakentamisen toimenpidelupa"/>
    <x v="1"/>
    <x v="1"/>
    <s v="Q4/2021"/>
    <s v="Myös luonnollisille henkilöille"/>
    <m/>
    <s v="Maankäyttö- ja rakennuslaki (132/1999)"/>
    <x v="0"/>
    <x v="9"/>
    <s v="alle 6001"/>
  </r>
  <r>
    <s v="Yleisten alueiden käyttöluvat"/>
    <s v="Yleisten alueiden (esim. torit, puistot) käyttöluvat."/>
    <s v="Yleisen alueen käyttölupa"/>
    <x v="1"/>
    <x v="6"/>
    <s v="Q4/2021"/>
    <s v="Myös luonnollisille henkilöille"/>
    <m/>
    <m/>
    <x v="0"/>
    <x v="9"/>
    <s v="alle 6001"/>
  </r>
  <r>
    <s v="Kesätyötuki"/>
    <s v="Kesätyöllistämisen tukeminen, tukea maksetaan paikallisen nuoren työllistämisestä paikallisille yrityksille tai yhteisöille sekä yksityishenkilöille."/>
    <s v="Työllistämistuki"/>
    <x v="5"/>
    <x v="1"/>
    <s v="Q4/2021"/>
    <s v="Myös luonnollisille henkilöille"/>
    <m/>
    <s v="Työttömyysturvalaki (1290/2002)"/>
    <x v="0"/>
    <x v="9"/>
    <s v="alle 6001"/>
  </r>
  <r>
    <s v="Ilmoitus eläintenpidosta ja ilmoitus eläinten pitopaikasta"/>
    <s v="Jokaisen tuotantoeläintenpitäjän on rekisteröidyttävä eläintenpitäjäksi. Rekisteröityminen tehdään  kaupungin maaseutupalveluissa."/>
    <s v="Alkutuotantopaikkailmoitus"/>
    <x v="0"/>
    <x v="0"/>
    <s v="Q4/2021"/>
    <s v="Myös luonnollisille henkilöille"/>
    <s v="Ruokaviraston eläinpitäjäreksiterin sähköisen asiointipalvelun kehitystyön viivästyminen edelleen. Piti aueta jo vuonna 2019."/>
    <s v="Elintarvikelaki (23/2006)"/>
    <x v="0"/>
    <x v="19"/>
    <s v="alle 6001"/>
  </r>
  <r>
    <s v="Turkistuottajien lomituspalvelut"/>
    <s v="Turkistuottaja hakee lomatoimistosta vuosilomaa ja lisävapaata."/>
    <s v="Lomituspalvelu"/>
    <x v="1"/>
    <x v="1"/>
    <s v="Q1/2022"/>
    <s v="Myös luonnollisille henkilöille"/>
    <s v="Lakimuutoksen aikataulu viivästyy."/>
    <s v="Maatalousyrittäjien lomituspalvelulaki (1231/1996)"/>
    <x v="0"/>
    <x v="19"/>
    <s v="alle 6001"/>
  </r>
  <r>
    <s v="Maatalousyrittäjien lomituspalvelut"/>
    <s v="Maatalousyrittäjä hakee lomatoimistosta  vuosilomalomitusta, sijaisapua ja maksullista lomittaja-apua."/>
    <s v="Lomituspalvelu"/>
    <x v="1"/>
    <x v="4"/>
    <m/>
    <s v="Myös luonnollisille henkilöille"/>
    <m/>
    <s v="Maatalousyrittäjien lomituspalvelulaki (1231/1996)"/>
    <x v="0"/>
    <x v="19"/>
    <s v="alle 6001"/>
  </r>
  <r>
    <s v="Lupapiste; rakennuslupien sähköinen käsittely"/>
    <s v="Rakennulupasovellus; kansalainen voi hakea rakentamiseen liittyviä lupia"/>
    <s v="Rakennuslupa"/>
    <x v="1"/>
    <x v="5"/>
    <s v="Q2/2020"/>
    <s v="Myös luonnollisille henkilöille"/>
    <m/>
    <s v="Maankäyttö- ja rakennuslaki (132/1999)"/>
    <x v="0"/>
    <x v="19"/>
    <s v="alle 6001"/>
  </r>
  <r>
    <s v="Suunnittelutarveratkaisu"/>
    <m/>
    <s v="Rakennuslupa suunnittelutarveratkaisualueelle"/>
    <x v="1"/>
    <x v="6"/>
    <s v="Q1/2022"/>
    <s v="Myös luonnollisille henkilöille"/>
    <m/>
    <s v="Maankäyttö- ja rakennuslaki (132/1999)"/>
    <x v="0"/>
    <x v="19"/>
    <s v="alle 6001"/>
  </r>
  <r>
    <s v="Poikkeamislupa"/>
    <m/>
    <s v="Rakentamisen poikkeuslupa"/>
    <x v="1"/>
    <x v="6"/>
    <s v="Q1/2022"/>
    <s v="Myös luonnollisille henkilöille"/>
    <m/>
    <s v="Maankäyttö- ja rakennuslaki (132/1999)"/>
    <x v="0"/>
    <x v="19"/>
    <s v="alle 6001"/>
  </r>
  <r>
    <s v="Lausunnot"/>
    <s v="Erilaiset maatalousyrittäjien ja maanomistajien pyytämät lausunnot, esim. arviot pellon käyvästä arvosta"/>
    <s v="Lausunnot"/>
    <x v="2"/>
    <x v="6"/>
    <s v="Myöhemmin"/>
    <s v="Myös luonnollisille henkilöille"/>
    <m/>
    <m/>
    <x v="0"/>
    <x v="19"/>
    <s v="alle 6001"/>
  </r>
  <r>
    <s v="Perusopetuksen poissaololupa, Primus, Wilma"/>
    <s v="Perusopetuksen oppilaan sähköinen poissaololupahakemus"/>
    <s v="Perusopetuksen poissaololupa, Primus, Wilma"/>
    <x v="2"/>
    <x v="5"/>
    <m/>
    <s v="Myös luonnollisille henkilöille"/>
    <m/>
    <m/>
    <x v="0"/>
    <x v="19"/>
    <s v="alle 6001"/>
  </r>
  <r>
    <s v="Vuokra-asuntohakemus - ja irtisanominen"/>
    <m/>
    <s v="Vuokra-asuntohakemus - ja irtisanominen"/>
    <x v="2"/>
    <x v="1"/>
    <s v="Q1/2022"/>
    <s v="Myös luonnollisille henkilöille"/>
    <m/>
    <m/>
    <x v="0"/>
    <x v="19"/>
    <s v="alle 6001"/>
  </r>
  <r>
    <s v="Liikunta-avutus"/>
    <s v="Yhdistykset ja yhteisöt voivat hakea avustusta kunnanhallitukselta."/>
    <s v="Kansalaistoiminnan tuet ja avustukset"/>
    <x v="5"/>
    <x v="5"/>
    <m/>
    <s v="Myös luonnollisille henkilöille"/>
    <m/>
    <m/>
    <x v="0"/>
    <x v="19"/>
    <s v="alle 6001"/>
  </r>
  <r>
    <s v="Yksityistieavustus"/>
    <m/>
    <s v="Yksityistieavustukset"/>
    <x v="5"/>
    <x v="1"/>
    <s v="Q1/2022"/>
    <s v="Myös luonnollisille henkilöille"/>
    <m/>
    <s v="Laki yksityisistä teistä (560/2018)"/>
    <x v="0"/>
    <x v="19"/>
    <s v="alle 6001"/>
  </r>
  <r>
    <s v="Alkutuotantopaikasta ilmoittaminen"/>
    <s v="Rovakaaren ympäristöterveydenhuollon toiminta-alueella (Rovaniemi, Ranua, Pello, Ylitornio, Kolari)  sijaitsevasta alkutuotantopaikasta tehtävä ilmoitus elintarvikevalvontaviranomaiselle."/>
    <s v="Alkutuotantopaikkailmoitus"/>
    <x v="0"/>
    <x v="0"/>
    <s v="Myöhemmin"/>
    <s v="Vain elinkeinotoimintaa harjoittaville"/>
    <s v="ei tietoa milloin asioinnin aloitus siirtyy valtakunnalliseen ympäristöterveydenhuollon sähköiseen ilmoituspalveluun ILPPAan (Ruokavirasto).  ilppa.fi"/>
    <s v="Elintarvikelaki (23/2006)"/>
    <x v="0"/>
    <x v="8"/>
    <s v="40 001 - 100 000"/>
  </r>
  <r>
    <s v="Ilmoitus elintarvikehuoneistosta"/>
    <s v="Rovakaaren ympäristöterveydenhuollon toiminta-alueella (Rovaniemi, Ranua, Pello, Ylitornio, Kolari) sijaitsevasta elintarvikehuoneistosta tehtävä elintarvikelain 13 §:n mukainen ilmoitus elintarvikevalvontaviranomaiselle.  Esim. ravintolat, kaupat, suurtaloudet ja leipomot."/>
    <s v="Elintarvikehuoneistoilmoitus"/>
    <x v="0"/>
    <x v="2"/>
    <m/>
    <s v="Vain elinkeinotoimintaa harjoittaville"/>
    <m/>
    <s v="Elintarvikelaki (23/2006)"/>
    <x v="0"/>
    <x v="8"/>
    <s v="40 001 - 100 000"/>
  </r>
  <r>
    <s v="Elintarvikekontaktimateriaalialan toimijan ilmoitus toimipaikastaan ja toiminnastaan"/>
    <s v="Rovaniemen, Ranuan, Pellon, Ylitornion ja Kolarin alueella olevasta toimipaikasta ja toiminnasta ilmoitus tehdään Rovakaaren ympäristöterveydenhuoltoon. Elintarvikekontaktimateriaalin valmistaja, maahantuoja ja jakelija (esim. tukkukauppa)"/>
    <s v="Elintarvikekontaktimateriaalialan toimintailmoitus"/>
    <x v="0"/>
    <x v="2"/>
    <m/>
    <s v="Vain elinkeinotoimintaa harjoittaville"/>
    <m/>
    <s v="Elintarvikelaki (23/2006)"/>
    <x v="0"/>
    <x v="8"/>
    <s v="40 001 - 100 000"/>
  </r>
  <r>
    <s v="Eläinsuojeluilmoitus"/>
    <s v="Ilmoitus kaltoin kohdellusta eläimestä eläinsuojeluviranomaiselle. Ilmoituksen voi tehdä kuka tahansa. Rovaniemen, Ranuan, Pellon, Ylitornion ja Kolarin alueella ilmoitus voidaan tehdä mm. Rovakaaren ympäristöterveydenhuoltoon."/>
    <s v="Eläinsuojeluilmoitus"/>
    <x v="0"/>
    <x v="6"/>
    <s v="Myöhemmin"/>
    <s v="Myös luonnollisille henkilöille"/>
    <m/>
    <s v="Eläinsuojelulaki (247/1996)"/>
    <x v="0"/>
    <x v="8"/>
    <s v="40 001 - 100 000"/>
  </r>
  <r>
    <s v="Haaskaruokintapaikan rekisteröinti ja ilmoitus haaskalle viedyn sivutuotteen määrästä"/>
    <s v="Haaskaruokintapaikan rekisteröinnin tekee Rovakaaren ympäristöterveydenhuollon toiminta-alueella (Rovaniemi, Ranua, Pello, Ylitornio, Kolari) valvontaeläinlääkäri. Ilmoitukset tehdään Ruokaviraston tulostettavilla lomakkeilla. Rekisteriä ylläpitää Ruokavirasto. Haaskanpitäjän ilmoitettava valvontaeläinlääkärille kuukausittain haaskaruokintapaikalle toimittama haaskamateriaalin määrä."/>
    <s v="Haaskaruokintapaikan rekisteröinti"/>
    <x v="0"/>
    <x v="1"/>
    <s v="Myöhemmin"/>
    <s v="Myös luonnollisille henkilöille"/>
    <s v="Asionnin aloitus tapahtuu Ruokaviraston lomakkeilla, toteutus riippuu Ruokavirastosta"/>
    <s v="Laki eläimistä saatavista sivutuotteista (517/2015)"/>
    <x v="0"/>
    <x v="8"/>
    <s v="40 001 - 100 000"/>
  </r>
  <r>
    <s v="Terveydensuojelulain mukainen ilmoitus"/>
    <s v="Rovakaaren ympäristöterveydenhuollon toiminta-alueella (Rovaniemi, Ranua, Pello, Ylitornio, Kolari)  sijaitsevasta toiminnasta tehtävä terveydensuojelulain 13 §:n mukainen ilmoitus terveydensuojeluviranomaiselle. Oma lomake mm. majoitustoiminnalle, oppilaitoksille, sos.alan huoneistoille, päiväkodeille, liikuntatiloille, uimahalleille, uimarannoille ja kauneushoitoloille."/>
    <s v="Mahdollista terveyshaittaa aiheuttavan toiminnan aloittamisilmoitus"/>
    <x v="0"/>
    <x v="2"/>
    <m/>
    <s v="Vain elinkeinotoimintaa harjoittaville"/>
    <m/>
    <s v="Terveydensuojelulaki (763/1994)"/>
    <x v="0"/>
    <x v="8"/>
    <s v="40 001 - 100 000"/>
  </r>
  <r>
    <s v="Koko kaupungin palautejärjestelmä"/>
    <s v="Palautejärjestelmä, jota voidaan käyttää kaupungin omistamissa konserniyhtiöissä."/>
    <s v="Palautepalvelu"/>
    <x v="0"/>
    <x v="5"/>
    <m/>
    <s v="Myös luonnollisille henkilöille"/>
    <m/>
    <m/>
    <x v="0"/>
    <x v="8"/>
    <s v="40 001 - 100 000"/>
  </r>
  <r>
    <s v="Ruokamyrkytysepäilystä ilmoittaminen"/>
    <s v="Elintarvikealan toimijan on lakisääteisesti ilmoitettava elintarvikevalvontaviranomaiselle välittömästi valmistamansa tai käsittelemänsä elintarvikkeen aiheuttamasta ruokamyrkytyksestä tai sille tulleesta ruokamyrkytysepäilystä. Yksityishenkilö voi tehdä ilmoituksen, jos  epäilee saaneensa ruokamyrkytyksen.  Rovaniemen, Ranuan, Pellon, Ylitornion ja Kolarin alueella ilmoitus tehdään Rovakaaren ympäristöterveydenhuoltoon."/>
    <s v="Ruokamyrkytysepäilyilmoitus"/>
    <x v="0"/>
    <x v="0"/>
    <s v="Myöhemmin"/>
    <s v="Myös luonnollisille henkilöille"/>
    <s v="ei tietoa siirtyykö ja milloin asioinnin aloitus siirtyy valtakunnalliseen ympäristöterveydenhuollon sähköiseen ilmoituspalveluun ILPPAan (Ruokavirasto).  ilppa.fi"/>
    <s v="Elintarvikelaki (23/2006)"/>
    <x v="0"/>
    <x v="8"/>
    <s v="40 001 - 100 000"/>
  </r>
  <r>
    <s v="Asunnon terveyshaitan selvittäminen"/>
    <s v="Rovakaaren ympäristöterveydenhuollon toiminta-alueella (Rovaniemi, Ranua, Pello, Ylitornio, Kolari) sijaitsevan asunnon terveyshaitan selvittäminen aloitetaan kirjallisella pyynnöllä (asunnontarkastuspyyntölomake). Pyynnön voi tehdä asukas, isännöitsijä/kiinteistön omistaja tai muu asianomainen."/>
    <s v="Terveyshaitta-asian selvityspyyntö"/>
    <x v="0"/>
    <x v="0"/>
    <s v="Myöhemmin"/>
    <s v="Myös luonnollisille henkilöille"/>
    <m/>
    <s v="Terveydensuojelulaki (763/1994)"/>
    <x v="0"/>
    <x v="8"/>
    <s v="40 001 - 100 000"/>
  </r>
  <r>
    <s v="Ilmoitus vesivälitteisestä epidemiasta"/>
    <s v="Toiminnanharjoittajalla on lakisääteinen ilmoitusvelvollisuus terveydensuojeluviranomaiselle omaa toimintaansa koskevasta epidemiasta tai sen epäilystä. Yksityishenkilö voi tehdä ilmoituksen epidemiaepäilystä. Rovaniemen, Ranuan, Pellon, Ylitornion ja Kolarin alueella ilmoitus tehdään Rovakaaren ympäristöterveydenhuoltoon.  Talousvesi, allasvesi tai uimarantavesi."/>
    <s v="Vesivälitteisen epidemian ilmoitus"/>
    <x v="0"/>
    <x v="0"/>
    <s v="Myöhemmin"/>
    <s v="Myös luonnollisille henkilöille"/>
    <s v="ei tietoa siirtyykö ja milloin asioinnin aloitus siirtyy valtakunnalliseen ympäristöterveydenhuollon sähköiseen ilmoituspalveluun ILPPAan (Ruokavirasto).  ilppa.fi"/>
    <s v="Tartuntatautilaki (1227/2016)"/>
    <x v="0"/>
    <x v="8"/>
    <s v="40 001 - 100 000"/>
  </r>
  <r>
    <s v="Asemakaavan ja tonttijaon muutoshakemus"/>
    <s v="Tulostetaan lomake, täytetään se ja palautetaan allekirjoitettuna kaupungin kirjaamoon."/>
    <s v="Asemakaavan muutoksen hakeminen"/>
    <x v="1"/>
    <x v="1"/>
    <s v="Myöhemmin"/>
    <s v="Myös luonnollisille henkilöille"/>
    <s v="Vaati sähköisen allekirjoituksen muutoshakemuksen tekijältä."/>
    <s v="Maankäyttö- ja rakennuslaki (132/1999)"/>
    <x v="0"/>
    <x v="8"/>
    <s v="40 001 - 100 000"/>
  </r>
  <r>
    <s v="Tiedotus liikkuvasta elintarvikehuoneistosta ja elintarvikkeiden tilapäisestä myynnistä"/>
    <s v="Rovakaaren yhteistoiminta-alueen (Rovaniemi, Ranua, Pello, Ylitornio ja Kolari) ulkopuolelta tulevat toimijat ilmoittavat tiedottavat toiminnastaan elintarvikevalvontaan. Luonnolliset henkilöt vain, jos vähäistä suurempi riski."/>
    <s v="Elintarvikehuoneistoilmoitus"/>
    <x v="1"/>
    <x v="0"/>
    <s v="Myöhemmin"/>
    <s v="Myös luonnollisille henkilöille"/>
    <m/>
    <s v="Elintarvikelaki (23/2006)"/>
    <x v="0"/>
    <x v="8"/>
    <s v="40 001 - 100 000"/>
  </r>
  <r>
    <s v="Elintarvikehuoneiston hyväksyminen laitokseksi"/>
    <s v="Hakemus laitoshyväksynnästä Rovakaaren ympäristöterveydenhuollon toiminta-alueella (Rovaniemi, Ranua, Pello, Ylitornio, Kolari) sijaitsevalle elintarvikehuoneistolle.  Kala-, liha-, maito- ja muna-alan laitokselle sekä varastolaitokselle on oma lomakkeensa."/>
    <s v="Elintarvikehuoneiston hyväksyminen laitokseksi"/>
    <x v="1"/>
    <x v="0"/>
    <s v="Myöhemmin"/>
    <s v="Vain elinkeinotoimintaa harjoittaville"/>
    <s v="ei tietoa milloin asioinnin aloitus siirtyy valtakunnalliseen ympäristöterveydenhuollon sähköiseen ilmoituspalveluun ILPPAan (Ruokavirasto).  ilppa.fi"/>
    <s v="Elintarvikelaki (23/2006)"/>
    <x v="0"/>
    <x v="8"/>
    <s v="40 001 - 100 000"/>
  </r>
  <r>
    <s v="Sivutuotelaitoksen hyväksyntä ja rekisteröinti"/>
    <s v="Rovakaaren ympäristöterveydenhuollon toimialueella sivutuotelaitoksen hyväksynnän tai rekisteröinnin tekee hakemuksesta valvontaeläinlääkäri. Rekisterin toiminnasta vastaa Ruokavirasto. Hakemus tehdään Ruokaviraston lomakkeella K (jota ei ole tällä hetkellä saatavilla)."/>
    <s v="Elintarvikelaitoksen sivutuotelaitoksen rekisteröinti"/>
    <x v="1"/>
    <x v="6"/>
    <s v="Myöhemmin"/>
    <s v="Vain elinkeinotoimintaa harjoittaville"/>
    <s v="Asionnin aloitus tapahtuu Ruokaviraston lomakkeilla, toteutus riippuu Ruokavirastosta"/>
    <s v="Elintarvikelaki (23/2006)"/>
    <x v="0"/>
    <x v="8"/>
    <s v="40 001 - 100 000"/>
  </r>
  <r>
    <s v="Eläintarhan sivutuotelupa"/>
    <s v="Eläintarhan lupa käyttää eläintarhansa eläimiä muiden eläinten ruokintaan omassa eläintarhassa. Rovakaaren ympäristöterveydenhuollon toiminta-alueella (Rovaniemi, Ranua, Pello, Ylitornio, Kolari) lupa haetaan valvontaeläinlääkäriltä vapaamuotoisella, kirjallisella lupahakemuksella."/>
    <s v="Eläintarhan sivutuotelupa"/>
    <x v="1"/>
    <x v="6"/>
    <s v="Myöhemmin"/>
    <s v="Vain elinkeinotoimintaa harjoittaville"/>
    <m/>
    <s v="Laki eläimistä saatavista sivutuotteista (517/2015)"/>
    <x v="0"/>
    <x v="8"/>
    <s v="40 001 - 100 000"/>
  </r>
  <r>
    <s v="Kiinteistötoimitukset"/>
    <s v="Tontin lohkominen, tonttijaon muutokset, laadun muutos, rajankäynti."/>
    <s v="Kiinteistönmuodostus"/>
    <x v="1"/>
    <x v="4"/>
    <s v="Myöhemmin"/>
    <s v="Myös luonnollisille henkilöille"/>
    <m/>
    <s v="Maankäyttö- ja rakennuslaki (132/1999)"/>
    <x v="0"/>
    <x v="8"/>
    <s v="40 001 - 100 000"/>
  </r>
  <r>
    <s v="Liikuntapaikkojen varaaminen"/>
    <s v="Tilat ja paikat varataan sähköisen järjestelmän kautta. Sähköistä maksamista ei vielä ole, lasku lähtee automaattisesti. Vahva tunnistautuminen löytyy."/>
    <s v="Liikuntapaikat"/>
    <x v="1"/>
    <x v="4"/>
    <s v="Myöhemmin"/>
    <s v="Myös luonnollisille henkilöille"/>
    <s v="Ei vielä maksuominaisuutta."/>
    <m/>
    <x v="0"/>
    <x v="8"/>
    <s v="40 001 - 100 000"/>
  </r>
  <r>
    <s v="Nikotiinivalmisteiden vähittäismyyntilupa"/>
    <s v="Lääkelain 54 a §:n mukaista lupaa itsehoitoon tarkoitettujen nikotiinivalmisteiden vähittäismyyntiin haetaan Rovaniemen, Ranuan, Pellon, Ylitornion ja Kolarin kuntien alueella Rovakaaren ympäristöterveydenhuollosta."/>
    <s v="Nikotiinivalmisteiden vähittäismyyntilupa"/>
    <x v="1"/>
    <x v="0"/>
    <s v="Myöhemmin?"/>
    <s v="Vain elinkeinotoimintaa harjoittaville"/>
    <m/>
    <s v="Lääkelaki (395/1987)"/>
    <x v="0"/>
    <x v="8"/>
    <s v="40 001 - 100 000"/>
  </r>
  <r>
    <s v="Oikeus päästä Yrityspalvelusetelirekisteriin"/>
    <s v="Kaupunki myöntää oikeuden toimia palvelusetelituottajana. Setelin saanut yritys käyttää palveluseteliä ostaakseen palveluita toimintansa kehittämiseksi. Palvelu ostetaan setelillä yritykseltä, jonka kaupunki on hyväksynyt palvelusetelituottajaksi. Käytetään rivillä 58 myönnettyä seteliä."/>
    <s v="Oikeus päästä yrityspalvelusetelituottajaksi."/>
    <x v="1"/>
    <x v="0"/>
    <s v="Q4/2020"/>
    <s v="Vain elinkeinotoimintaa harjoittaville"/>
    <m/>
    <m/>
    <x v="0"/>
    <x v="8"/>
    <s v="40 001 - 100 000"/>
  </r>
  <r>
    <s v="Pysäköintiluvat"/>
    <s v="Yrityspysäköintilupa, päiväpysäköintilupa, aluepysäköintilupa. Kaupungin palvelupiste Osviitasta voi ostaa alue-, vuorokausi- ja yrityspysäköintilupia kaupungin hallinnoimille pysäköintialueille."/>
    <s v="Pysäköintilupa"/>
    <x v="1"/>
    <x v="6"/>
    <s v="Myöhemmin"/>
    <s v="Myös luonnollisille henkilöille"/>
    <m/>
    <m/>
    <x v="0"/>
    <x v="8"/>
    <s v="40 001 - 100 000"/>
  </r>
  <r>
    <s v="Oikaisuvaatimus pysäköinninvalvojalle"/>
    <s v="Oikaisuvaatimus pysäköintivirhemaksusta Rovaniemen kaupungin pysäköintialueilla. Tästä olemassa sähköinen lomake, mutta ei voi lisätä liitettä."/>
    <s v="Pysäköintivirhemaksun oikaisuvaatimus"/>
    <x v="1"/>
    <x v="5"/>
    <m/>
    <s v="Myös luonnollisille henkilöille"/>
    <m/>
    <s v="Laki pysäköinninvalvonnasta (727/2011)"/>
    <x v="0"/>
    <x v="8"/>
    <s v="40 001 - 100 000"/>
  </r>
  <r>
    <s v="Rakennusvalvonnan luvat"/>
    <s v="Rakennuslupa, toimenpidelupa, purkamislupa, maisematyölupa, tietyt poikkeamisluvat sekä ilmoitukset ovat Trimble Locus järjestelmässä."/>
    <s v="Rakennuslupa"/>
    <x v="1"/>
    <x v="5"/>
    <m/>
    <s v="Myös luonnollisille henkilöille"/>
    <s v="Asiakkaan pitää lisäksi tuoda pääpiirustukset ja LVI-piirustukset paperisena koska ei vielä sähköinen arkistointi käytössä. Sähköinen leimaus ja sähköinen allekirjoitus ei vielä käytössä (rakennusluvat)."/>
    <s v="Maankäyttö- ja rakennuslaki (132/1999)"/>
    <x v="0"/>
    <x v="8"/>
    <s v="40 001 - 100 000"/>
  </r>
  <r>
    <s v="Suunnittelutarveratkaisut"/>
    <s v="Hakemuksen voi toimittaa sähköisen lupapalvelun kautta (+ paperisena). Suurin osa haetaan jo sähköisesti (käyttäjätunnus + salasana). Päätös menee lupapalvelun + mutta usein myös paperina. Digilomakkeen käyttöasteen nostaminen tavoite."/>
    <s v="Rakennuslupa suunnittelutarveratkaisualueelle"/>
    <x v="1"/>
    <x v="4"/>
    <m/>
    <s v="Myös luonnollisille henkilöille"/>
    <s v="Vahva tunnistautuminen puuttuu"/>
    <s v="Maankäyttö- ja rakennuslaki (132/1999)"/>
    <x v="0"/>
    <x v="8"/>
    <s v="40 001 - 100 000"/>
  </r>
  <r>
    <s v="Mittauspalvelu"/>
    <s v="Esim. rakennuslupaan liittyvä mittaaminen yms. rakentamiseen liittyvä mittaaminen."/>
    <s v="Rakennusvalvonta"/>
    <x v="1"/>
    <x v="6"/>
    <m/>
    <s v="Myös luonnollisille henkilöille"/>
    <m/>
    <s v="Maankäyttö- ja rakennuslaki (132/1999)"/>
    <x v="0"/>
    <x v="8"/>
    <s v="40 001 - 100 000"/>
  </r>
  <r>
    <s v="Poikkeamislupa"/>
    <s v="Hakemuksen voi toimittaa sähköisen lupapalvelun kautta (+ paperisena). Suurin osa haetaan jo sähköisesti (käyttäjätunnus + salasana). Päätös menee lupapalvelun + mutta usein myös paperina. Digilomakkeen käyttöasteen nostaminen tavoite."/>
    <s v="Rakentamisen poikkeuslupa"/>
    <x v="1"/>
    <x v="4"/>
    <m/>
    <s v="Myös luonnollisille henkilöille"/>
    <s v="Vahva tunnistautuminen puuttuu"/>
    <s v="Maankäyttö- ja rakennuslaki (132/1999)"/>
    <x v="0"/>
    <x v="8"/>
    <s v="40 001 - 100 000"/>
  </r>
  <r>
    <s v="Vedenjakelualueen riskinarvioinnin hyväksyminen"/>
    <s v="Talousvettä toimittavan laitoksen vedenjakelualueen riskinarviointi on hyväksytettävä terveydensuojeluviranomaisella. Rovaniemen, Ranuan, Pellon, Ylitornion ja Kolarin alueella riskiarviointihakemuksen käsittelee Rovakaaren ympäristöterveydenhuolto."/>
    <s v="Talousvettä toimittavan laitoksen omavalvontailmoitus"/>
    <x v="1"/>
    <x v="0"/>
    <s v="Myöhemmin"/>
    <s v="Vain elinkeinotoimintaa harjoittaville"/>
    <m/>
    <s v="Terveydensuojelulaki (763/1994)"/>
    <x v="0"/>
    <x v="8"/>
    <s v="40 001 - 100 000"/>
  </r>
  <r>
    <s v="Tilavaraukset / nuorisopalvelut"/>
    <s v="Sähköistä varauskalenteria ei käytetä kaikkien nuorisopalvelujen tilojen osalta. Tilat varataan puhelimitse tms."/>
    <s v="Tilavaraukset"/>
    <x v="1"/>
    <x v="6"/>
    <s v="Myöhemmin"/>
    <s v="Myös luonnollisille henkilöille"/>
    <m/>
    <m/>
    <x v="0"/>
    <x v="8"/>
    <s v="40 001 - 100 000"/>
  </r>
  <r>
    <s v="Tilavaraukset / kulttuuritapahtumat"/>
    <s v="Tilojen varaaminen, vuokraaminen ja maksaminen kulttuuritapahtumia varten."/>
    <s v="Tilavaraukset"/>
    <x v="1"/>
    <x v="0"/>
    <s v="Q4/2022"/>
    <s v="Myös luonnollisille henkilöille"/>
    <s v="Tällä hetkellä tiloissa käytössä avain, joka pitää noutaa ja kuitata henkilökohtaisesti sekä samalla allekirjoittaa henkilökohtaisesti vuokra-sopimus."/>
    <m/>
    <x v="0"/>
    <x v="8"/>
    <s v="40 001 - 100 000"/>
  </r>
  <r>
    <s v="Tilojen vuokraus"/>
    <s v="Tilavuokrat tapahtuvat Osviitan kautta. Vuokrasopimukset Haahtelassa, skannataan sinne. Osa laskutetaan tilapalvelukeskuksen kautta."/>
    <s v="Tilavuokraus"/>
    <x v="1"/>
    <x v="1"/>
    <s v="Myöhemmin"/>
    <s v="Myös luonnollisille henkilöille"/>
    <s v="Sähköinen allekirjoitus ei vielä käytössä"/>
    <m/>
    <x v="0"/>
    <x v="8"/>
    <s v="40 001 - 100 000"/>
  </r>
  <r>
    <s v="Tupakkatuotteiden ja nikotiininesteiden vähittäismyyntilupa sekä tukkumyynti-ilmoitus"/>
    <s v="Rovakaaren ympäristöterveydenhuollon toiminta-alueella (Rovaniemi, Ranua, Pello, Ylitornio, Kolari) tupakkavalvontaviranomaiselta haettava tupakkatuotteiden ja nikotiininesteiden vähittäismyyntilupa tai ilmoitus tupakkatuotteiden ja nikotiininesteiden tukkumyynnistä. Asiointi sähköisesti Valviran tupakkatuotteiden vähittäismyyntiluparekisterin kautta."/>
    <s v="Tupakkatuotteiden vähittäismyyntilupa"/>
    <x v="1"/>
    <x v="0"/>
    <s v="Myöhemmin"/>
    <s v="Vain elinkeinotoimintaa harjoittaville"/>
    <s v="Digiasteen saavuttaminen riippuu Valviran tupakkatuotteiden vähittäismyyntiluparekisterin kehittämisestä."/>
    <s v="Tupakkalaki (549/2016)"/>
    <x v="0"/>
    <x v="8"/>
    <s v="40 001 - 100 000"/>
  </r>
  <r>
    <s v="Tupakointikiellon hakeminen taloyhtiöön"/>
    <s v="Rovakaaren ympäristöterveydenhuollon toiminta-alueella (Rovaniemi, Ranua, Pello, Ylitornio, Kolari) sijaitseva asuntoyhteisö voi hakea tupakointikiellon määräämistä taloonsa (huoneistoparvekkeille ja -pihoille ja huoneistojen sisätiloihin)"/>
    <s v="Tupakointikieltohakemus"/>
    <x v="1"/>
    <x v="6"/>
    <s v="Myöhemmin?"/>
    <s v="Vain elinkeinotoimintaa harjoittaville"/>
    <m/>
    <s v="Tupakkalaki (549/2016)"/>
    <x v="0"/>
    <x v="8"/>
    <s v="40 001 - 100 000"/>
  </r>
  <r>
    <s v="Talousvettä toimittavan laitoksen hyväksyminen"/>
    <s v="Hakemus vesilaitoksen toiminnan hyväksymisestä terveydensuojeluviranomaiselle Rovakaaren ympäristöterveydenhuollon toiminta-alueella (Rovaniemi, Ranua, Pello, Ylitornio, Kolari). Hakemus on tehtävä talousveden toimittamisesta ja vedenoton, vedenkäsittelyn, veden laadun tai jakelun olennaisesta muuttamisesta."/>
    <s v="Vedenjakelualueesta ilmoittaminen"/>
    <x v="1"/>
    <x v="0"/>
    <s v="Myöhemmin"/>
    <s v="Vain elinkeinotoimintaa harjoittaville"/>
    <s v="ei tietoa milloin asioinnin aloitus siirtyy valtakunnalliseen ympäristöterveydenhuollon sähköiseen ilmoituspalveluun ILPPAan (Ruokavirasto).  ilppa.fi"/>
    <s v="Terveydensuojelulaki (763/1994)"/>
    <x v="0"/>
    <x v="8"/>
    <s v="40 001 - 100 000"/>
  </r>
  <r>
    <s v="Ilmoitus talousveden toimittamisesta tai käytöstä vedenjakelualueella"/>
    <s v="Ilmoitetaan Rovakaaren ympäristöterveydenhuollon toiminta-alueella (Rovaniemi, Ranua, Pello, Ylitornio, Kolari) pelkkä talousveden toimittaminen tai ottaminen omilla laitteilla ja käyttäminen sitä osana julkista tai kaupallista toimintaa."/>
    <s v="Vedenjakelualueesta ilmoittaminen"/>
    <x v="1"/>
    <x v="6"/>
    <s v="Myöhemmin"/>
    <s v="Vain elinkeinotoimintaa harjoittaville"/>
    <s v="ei tietoa milloin asioinnin aloitus siirtyy valtakunnalliseen ympäristöterveydenhuollon sähköiseen ilmoituspalveluun ILPPAan (Ruokavirasto).  ilppa.fi"/>
    <s v="Terveydensuojelulaki (763/1994)"/>
    <x v="0"/>
    <x v="8"/>
    <s v="40 001 - 100 000"/>
  </r>
  <r>
    <s v="Yleisten alueiden luvat"/>
    <s v="Sijoitus-, kaivu-, maastoliikenneluvat, yleisten alueiden vuokraus, yksityisteiden liikenteenohjauslaitteet (esim. yleisötapahtumat, työmaa-alueet, kioskipaikat, teleoperaattoreiden kaapeleiden tai putkilinjojen sijoittaminen kaupungin alueelle, työluvat yleisellä alueella). Vahvaa tunnistautumista käytetään, kun asiakas ensimmäisen kerran luo itselleen tunnuksen palveluun. Sen jälkeen kirjautuminen tapahtuu asiakkaan sähköpostiosoitteella, jota käytetään kirjautumistunnuksena. Asiakas määrittää itse salasanan palveluun."/>
    <s v="Yleisen alueen käyttölupa"/>
    <x v="1"/>
    <x v="5"/>
    <m/>
    <s v="Myös luonnollisille henkilöille"/>
    <m/>
    <m/>
    <x v="0"/>
    <x v="8"/>
    <s v="40 001 - 100 000"/>
  </r>
  <r>
    <s v="Tonttien ja maa-alueiden vuokraus / myynti"/>
    <s v="Ensin tehdään varauspäätös ja tontit ja maa-alueet vuokrataan varausajan kuluessa."/>
    <s v="Yritystonttien myynti ja vuokraus"/>
    <x v="1"/>
    <x v="1"/>
    <s v="Myöhemmin"/>
    <s v="Myös luonnollisille henkilöille"/>
    <s v="Riippuu sähköisen allekirjoituksen käyttöönotosta."/>
    <m/>
    <x v="0"/>
    <x v="8"/>
    <s v="40 001 - 100 000"/>
  </r>
  <r>
    <s v="Tonttien haku"/>
    <s v="Sähköinen palvelu, josta tehdään viranhaltijapäätös asiahallintajärjestelmässä."/>
    <s v="Yritystonttien myynti ja vuokraus"/>
    <x v="1"/>
    <x v="4"/>
    <s v="Myöhemmin"/>
    <s v="Myös luonnollisille henkilöille"/>
    <m/>
    <m/>
    <x v="0"/>
    <x v="8"/>
    <s v="40 001 - 100 000"/>
  </r>
  <r>
    <s v="Kaavoitukseen vaikuttaminen"/>
    <s v="Muistutukset ja mielipiteet."/>
    <s v="Asemakaavoitukseen vaikuttaminen"/>
    <x v="2"/>
    <x v="6"/>
    <s v="Myöhemmin"/>
    <s v="Myös luonnollisille henkilöille"/>
    <s v="Vaati sähköisen allekirjoituksen mielipiteen tai muistutuksen jättäjältä."/>
    <s v="Elintarvikelaki (23/2006)"/>
    <x v="0"/>
    <x v="8"/>
    <s v="40 001 - 100 000"/>
  </r>
  <r>
    <s v="Arctic design week-tapahtumaan liittyvät palvelut yrityksille. Seminaaripäivien aikana voi kommunikoida applikaatioiden kautta."/>
    <s v="Mm. foorumit ja seminaarit, virtuaalinäyttelyiden tuottaminen"/>
    <s v="Tapahtuma"/>
    <x v="2"/>
    <x v="0"/>
    <s v="Myöhemmin"/>
    <s v="Myös luonnollisille henkilöille"/>
    <s v="Ei tarvetta vahvalle tunnistautumiselle."/>
    <m/>
    <x v="0"/>
    <x v="8"/>
    <s v="40 001 - 100 000"/>
  </r>
  <r>
    <s v="Yhteydenottopyyntö"/>
    <s v="Yhteydenottolomake yritysneuvontapalveluita tarvitsevilla."/>
    <s v="Yhteydenottopyyntö Yritysneuvontapalveluihin"/>
    <x v="3"/>
    <x v="0"/>
    <s v="Myöhemmin"/>
    <s v="Myös luonnollisille henkilöille"/>
    <m/>
    <m/>
    <x v="0"/>
    <x v="8"/>
    <s v="40 001 - 100 000"/>
  </r>
  <r>
    <s v="Neuvontapalvelut"/>
    <s v="Asiakaspalvelupisteestä voidaan ohjata asiakas eteenpäin. Yhteydenotot tällä hetkellä puhelin, sähköposti, paikan päällä asiointi. Lisäksi turvaposti."/>
    <s v="Yritysten neuvontapalvelu"/>
    <x v="3"/>
    <x v="0"/>
    <m/>
    <m/>
    <s v="Chatbottia ei vielä ole hankittu."/>
    <m/>
    <x v="0"/>
    <x v="8"/>
    <s v="40 001 - 100 000"/>
  </r>
  <r>
    <s v="Yritysneuvontapalvelut"/>
    <s v="Aloittavan yrittäjän neuvonta, kasvavat ja kansainvälistyvät yritykset, yritysten omistajan vaihdokset, yrittäjien verkostoitumiseen liittyvä neuvonta, kaikki yrityksen elinkaareen liittyvä neuvonta."/>
    <s v="Yritysten neuvontapalvelut"/>
    <x v="3"/>
    <x v="6"/>
    <s v="Q4/2020"/>
    <s v="Myös luonnollisille henkilöille"/>
    <m/>
    <m/>
    <x v="0"/>
    <x v="8"/>
    <s v="40 001 - 100 000"/>
  </r>
  <r>
    <s v="Kartta-aineistojen tilaaminen (mm. kaavaotteet)"/>
    <s v="Kaupungin nettisivuilla on lomake, jonka voi täyttää ja tilata aineiston. Esim. rakennuslupaa varten tarvitaan kaavaote."/>
    <s v="Karttapalvelu"/>
    <x v="4"/>
    <x v="0"/>
    <s v="Myöhemmin"/>
    <s v="Myös luonnollisille henkilöille"/>
    <m/>
    <s v="Maankäyttö- ja rakennuslaki (132/1999)"/>
    <x v="0"/>
    <x v="8"/>
    <s v="40 001 - 100 000"/>
  </r>
  <r>
    <s v="Karttapalvelu"/>
    <s v="Asiakas voi tehdä karttaan liittyviä toimintoja, karttapalvelu kaikille asiakkaille (mm. karttapalvelun kautta haetaan vapaat tontit)"/>
    <s v="Karttapalvelu"/>
    <x v="4"/>
    <x v="0"/>
    <m/>
    <s v="Myös luonnollisille henkilöille"/>
    <s v="Palvelussa ei tarvita vahvaa tunnistautumista."/>
    <s v="Maankäyttö- ja rakennuslaki (132/1999)"/>
    <x v="0"/>
    <x v="8"/>
    <s v="40 001 - 100 000"/>
  </r>
  <r>
    <s v="Kuulutukset / viralliset ilmoitukset"/>
    <s v="Asianhallintajärjestelmästä julkaistaan kuulutukset verkkosivustolle"/>
    <s v="Kuulutukset"/>
    <x v="4"/>
    <x v="4"/>
    <m/>
    <s v="Myös luonnollisille henkilöille"/>
    <m/>
    <m/>
    <x v="0"/>
    <x v="8"/>
    <s v="40 001 - 100 000"/>
  </r>
  <r>
    <s v="Vireillä ja voimassaolevat kaavat"/>
    <s v="Asiakas voi tutkia ja tutustua vireillä ja voimassaoleviin Rovaniemen kaupungin kaavoihin."/>
    <s v="Rakennuskaavat"/>
    <x v="4"/>
    <x v="1"/>
    <m/>
    <s v="Myös luonnollisille henkilöille"/>
    <s v="Ei tarvita tunnistautumista."/>
    <m/>
    <x v="0"/>
    <x v="8"/>
    <s v="40 001 - 100 000"/>
  </r>
  <r>
    <s v="Rakennusvalvonnan arkistopalvelu"/>
    <s v="Asiakas voi tilata arkistosta materiaalia. Voidaan toimittaa joko sähköpostilla tai paperilla asiakkaalle."/>
    <s v="Rakennuspiirustukset"/>
    <x v="4"/>
    <x v="1"/>
    <s v="Myöhemmin"/>
    <s v="Myös luonnollisille henkilöille"/>
    <s v="Arkistoa ei ole vielä digitoitu."/>
    <s v="Maankäyttö- ja rakennuslaki (132/1999)"/>
    <x v="0"/>
    <x v="8"/>
    <s v="40 001 - 100 000"/>
  </r>
  <r>
    <s v="Tietopalvelu"/>
    <s v="Asiakas voi tilata esim arkistossa olevien asiakirjojen kopioita, pöytäkirjan otteita sekä tiedustella vireillä olevien asioiden vaiheista. Asiakirjojen tilaamisesta on sähköinen lomake. Turvasähköpostilla toimitetaan henkilötietoja sisältävät asiakirjat. Salaisia asioita voidaan lähettää Suomi.fi-viestien kautta."/>
    <s v="Tietopalvelut"/>
    <x v="4"/>
    <x v="0"/>
    <m/>
    <s v="Myös luonnollisille henkilöille"/>
    <s v="Sähköistä asiointikanavaa ei ole vielä olemassa / hankittu, resursointi, prosessin muutokset"/>
    <m/>
    <x v="0"/>
    <x v="8"/>
    <s v="40 001 - 100 000"/>
  </r>
  <r>
    <s v="Rovaniemen kaupungin yrityspalvelut-yksikön järjestämän tilaisuudet yrittäjille ja sidosryhmille."/>
    <s v="Hakosalo CRM-järjestelmän Tilaisuudet-osion kautta voidaan lähettää kutsuja ja halukkaat voivat ilmoittautua tilaisuuksiin kutsun mukana saamansa linkin avulla. Ilmoittautuja saa vahvistusviestin, jonka mukana on linkki peruutuksen tekemiseen."/>
    <s v="Tilaisuudet"/>
    <x v="4"/>
    <x v="0"/>
    <s v="Myöhemmin"/>
    <s v="Vain elinkeinotoimintaa harjoittaville"/>
    <m/>
    <m/>
    <x v="0"/>
    <x v="8"/>
    <s v="40 001 - 100 000"/>
  </r>
  <r>
    <s v="Tutustu yrittäjään&quot;-uutispalvelu&quot;"/>
    <s v="Kaupungin yrityspalvelut-yksikön nettisivuille tehdään uutisia/esittelyitä yrityksistä. Yrittäjä ottaa yhteyttä yrityspalvelut-yksikköön puhelimitse / sähköpostilla ja voi ehdottaa esittelyn tekoa."/>
    <s v="Tutustu yrittäjään&quot;-uutispalvelu&quot;"/>
    <x v="4"/>
    <x v="6"/>
    <s v="Myöhemmin"/>
    <s v="Vain elinkeinotoimintaa harjoittaville"/>
    <m/>
    <m/>
    <x v="0"/>
    <x v="8"/>
    <s v="40 001 - 100 000"/>
  </r>
  <r>
    <s v="Uutiskirje yrittäjille"/>
    <s v="Tiedotetaan alueen yrittäjille ajankohtaisista asioista, myös tapahtumista. Käytetään Hakosalo-järjestelmän Uutiskirje-osiota. Yhteystiedot haetaan Hakosalo-järjestelmän palveluhakemistosta."/>
    <s v="Uutiskirje"/>
    <x v="4"/>
    <x v="0"/>
    <s v="Myöhemmin"/>
    <s v="Vain elinkeinotoimintaa harjoittaville"/>
    <m/>
    <m/>
    <x v="0"/>
    <x v="8"/>
    <s v="40 001 - 100 000"/>
  </r>
  <r>
    <s v="Yritys- ja palveluhakemisto Rovaniemen kaupungin nettisivulla"/>
    <s v="Kaupungin sivulla on yrityspalveluhakemisto. Yritykset voivat itse muokata siellä olevia tietoja, jotka alunperin tiedot tulevat kaupparekisteristä. Jos yrityksen edustaja haluaa muokata tietoja, hän lähettää sivulla olevan lomakkeen kaupungin yrityspalveluille, joka lähettää linkin, josta pääsee muokkaamaan tietoja."/>
    <s v="Yritys- ja palveluhakemisto"/>
    <x v="4"/>
    <x v="0"/>
    <s v="Myöhemmin"/>
    <s v="Vain elinkeinotoimintaa harjoittaville"/>
    <m/>
    <m/>
    <x v="0"/>
    <x v="8"/>
    <s v="40 001 - 100 000"/>
  </r>
  <r>
    <s v="Kulttuuriavustukset"/>
    <s v="Avustustoiminnan tehtävänä on edistää ja monipuolistaa Rovaniemen kulttuuritoimintaa, eri toimijoiden välistä yhteistyötä sekä kulttuurista kansalais- ja harrastustoimintaa."/>
    <s v="Kansalaistoiminnan tuet ja avustukset"/>
    <x v="5"/>
    <x v="0"/>
    <s v="Myöhemmin"/>
    <s v="Myös luonnollisille henkilöille"/>
    <m/>
    <m/>
    <x v="0"/>
    <x v="8"/>
    <s v="40 001 - 100 000"/>
  </r>
  <r>
    <s v="Nuorisoavustukset"/>
    <s v="Toiminta-avustukset haettavina rovaniemeläisille nuorisoyhdistyksille ja kohdeavustukset nuorten omille toimintaryhmille sekä nuoriso- ja asukasyhdistyksille. Molemmat tarkoitettu nuorisotoiminnan järjestämiseen."/>
    <s v="Kansalaistoiminnan tuet ja avustukset"/>
    <x v="5"/>
    <x v="0"/>
    <s v="Myöhemmin"/>
    <s v="Myös luonnollisille henkilöille"/>
    <m/>
    <m/>
    <x v="0"/>
    <x v="8"/>
    <s v="40 001 - 100 000"/>
  </r>
  <r>
    <s v="Liikuntatoiminta-avustus"/>
    <s v="Paikallisen urheilu- ja liikuntatoiminnan tukemiseen."/>
    <s v="Kansalaistoiminnan tuet ja avustukset"/>
    <x v="5"/>
    <x v="0"/>
    <s v="Myöhemmin"/>
    <s v="Myös luonnollisille henkilöille"/>
    <m/>
    <m/>
    <x v="0"/>
    <x v="8"/>
    <s v="40 001 - 100 000"/>
  </r>
  <r>
    <s v="Yrityspalveluseteli"/>
    <s v="Setelillä rahoitetaan yrityksen kehittämistoimenpiteitä."/>
    <s v="Liiketoiminnan kehittämistuki"/>
    <x v="5"/>
    <x v="5"/>
    <s v="Q4/2020"/>
    <s v="Vain elinkeinotoimintaa harjoittaville"/>
    <m/>
    <m/>
    <x v="0"/>
    <x v="8"/>
    <s v="40 001 - 100 000"/>
  </r>
  <r>
    <s v="Hakemus maanvuokran tai tilavuokran maksujärjestelystä tai huojentamisesta."/>
    <s v="Yritykset voivat hakea kaupungilta huojennusta tai maksujärjestelyjä, jos tila tai maa-ala on vuokrattu kaupungilta."/>
    <s v="Maan- ja tilavuokran huojennus tai maksujärjestely."/>
    <x v="5"/>
    <x v="0"/>
    <s v="Myöhemmin"/>
    <s v="Vain elinkeinotoimintaa harjoittaville"/>
    <s v="Todennäköisesti tilapäinen palvelu."/>
    <m/>
    <x v="0"/>
    <x v="8"/>
    <s v="40 001 - 100 000"/>
  </r>
  <r>
    <s v="Avustukset maa- ja metsätalouden yrittäjille"/>
    <s v="Peltojen kalkitus ja viljetysteiden sorastus, avustus peltojen salaojittamiseen, maksullinen lomituksen tuki, karjatilan uuden tilan pellon raivaamistuki, karjatilan jatkajan starttiraha."/>
    <s v="Maaseututuet"/>
    <x v="5"/>
    <x v="1"/>
    <s v="Myöhemmin"/>
    <s v="Vain elinkeinotoimintaa harjoittaville"/>
    <s v="Rovaniemen kaupunki ostaa palveluita Tervolan kunnalta ja tämä sähköinen palvelu on Tervolan kunnan vastuulla."/>
    <s v="Laki maatalouden tukien toimeenpanosta (192/2013)"/>
    <x v="0"/>
    <x v="8"/>
    <s v="40 001 - 100 000"/>
  </r>
  <r>
    <s v="Palveluntarjoajien välittäminä toteutettavat kehittämistuet"/>
    <s v="Kehittämispalvelut ja kotieläintilojen tuotantoseuranta/ProAgria Lappi ry, jalostussuunnitelmat/Faba Jalostus Oy, tuotantoeläinten eläinlääkäripalveluiden tuki/kaupungin eläinlääkärit, metsäsuunnitelmat/Rovaniemen metsänhoitoyhdistys ry"/>
    <s v="Maaseututuet"/>
    <x v="5"/>
    <x v="1"/>
    <s v="Myöhemmin"/>
    <s v="Vain elinkeinotoimintaa harjoittaville"/>
    <m/>
    <s v="Laki maatalouden tukien toimeenpanosta (192/2013)"/>
    <x v="0"/>
    <x v="8"/>
    <s v="40 001 - 100 000"/>
  </r>
  <r>
    <s v="Maaseutuyritysseteli"/>
    <s v="Maaseudulla toimivan yrityksen kehittämiseen, investointeihin ja markkinointiin."/>
    <s v="Maaseututuet"/>
    <x v="5"/>
    <x v="0"/>
    <s v="Myöhemmin"/>
    <s v="Vain elinkeinotoimintaa harjoittaville"/>
    <m/>
    <s v="Laki maatalouden tukien toimeenpanosta (192/2013)"/>
    <x v="0"/>
    <x v="8"/>
    <s v="40 001 - 100 000"/>
  </r>
  <r>
    <s v="Avustukset asukas- ja kyläyhdistyksille sekä osakaskunnille"/>
    <s v="Toiminta-, vuokra- ja kehittämistuki rekisteröidyille yhdistyksille."/>
    <s v="Toiminta-avustukset yhdistyksille ja yhteisöille"/>
    <x v="5"/>
    <x v="1"/>
    <s v="Myöhemmin"/>
    <s v="Vain elinkeinotoimintaa harjoittaville"/>
    <s v="Tietoliikenteen puutteet ja toimimattomuus sekä hakijoiden käytöstä puuttuvat laitteet."/>
    <m/>
    <x v="0"/>
    <x v="8"/>
    <s v="40 001 - 100 000"/>
  </r>
  <r>
    <s v="Avustukset yhteisöille"/>
    <s v="Kumppanuussopimuksiin perustuvat avustukset."/>
    <s v="Toiminta-avustukset yhdistyksille ja yhteisöille"/>
    <x v="5"/>
    <x v="0"/>
    <s v="Myöhemmin"/>
    <s v="Vain elinkeinotoimintaa harjoittaville"/>
    <m/>
    <m/>
    <x v="0"/>
    <x v="8"/>
    <s v="40 001 - 100 000"/>
  </r>
  <r>
    <s v="Kuntalisä"/>
    <s v="Kun 3. sektorin toimija palkkaa työttömän palkkatuettuun työsuhteeseen tai oppisopimustyösuhteeseen, voi hakea kuntalisää työntekijän palkkakustannuksiin."/>
    <s v="Työllistämistuki"/>
    <x v="5"/>
    <x v="1"/>
    <s v="Myöhemmin"/>
    <s v="Vain elinkeinotoimintaa harjoittaville"/>
    <s v="Edellyttää sähköisen allekirjoituksen"/>
    <s v="Työttömyysturvalaki (1290/2002)"/>
    <x v="0"/>
    <x v="8"/>
    <s v="40 001 - 100 000"/>
  </r>
  <r>
    <s v="Kesätyöseteli työnantajille"/>
    <s v="Kaupunki myöntää tukea kesätyöllistettävien nuorten palkkauskustannuksiin kun yritys,yhdistys, säätiö tai seurakunta palkkaa nuoren (16-vuotta täyttävistä 18 vuotiaille) kesätöihin"/>
    <s v="Työllistämistuki"/>
    <x v="5"/>
    <x v="6"/>
    <s v="Myöhemmin"/>
    <s v="Vain elinkeinotoimintaa harjoittaville"/>
    <m/>
    <s v="Työttömyysturvalaki (1290/2002)"/>
    <x v="0"/>
    <x v="8"/>
    <s v="40 001 - 100 000"/>
  </r>
  <r>
    <s v="Elintarvikeala - Kontaktimateriaalialan toiminnan aloittaminen"/>
    <s v="Toimija ilmoittaa kontaktimateriaalialan toiminnan aloittamisesta"/>
    <s v="Elintarvikeala - Kontaktimateriaalialan toiminnan aloittaminen"/>
    <x v="0"/>
    <x v="1"/>
    <s v="Q4/2021"/>
    <s v="Myös luonnollisille henkilöille"/>
    <m/>
    <s v=""/>
    <x v="1"/>
    <x v="14"/>
    <s v=""/>
  </r>
  <r>
    <s v="Elintarvikeala - Kontaktimateriaalialan toiminnan harjoittaminen"/>
    <s v="Toimija hakee hyväksyntää kontaktimateriaalituotteelle"/>
    <s v="Elintarvikeala - Kontaktimateriaalialan toiminnan harjoittaminen"/>
    <x v="0"/>
    <x v="1"/>
    <s v="Myöhemmin"/>
    <s v="Myös luonnollisille henkilöille"/>
    <s v="Resurssien puute"/>
    <s v=""/>
    <x v="1"/>
    <x v="14"/>
    <s v=""/>
  </r>
  <r>
    <s v="Elintarvikeala - Kontaktimateriaalialan toiminnan lopettaminen"/>
    <s v="Toimija ilmoittaa kontaktimateriaalialan toiminnan lopettamisesta"/>
    <s v="Elintarvikeala - Kontaktimateriaalialan toiminnan lopettaminen"/>
    <x v="0"/>
    <x v="1"/>
    <s v="Q4/2021"/>
    <s v="Myös luonnollisille henkilöille"/>
    <m/>
    <s v=""/>
    <x v="1"/>
    <x v="14"/>
    <s v=""/>
  </r>
  <r>
    <s v="Elintarvikeala - laboratoriot"/>
    <s v="Asiakas täyttää sähköisen lähetteen näytteen lähettämisen yhteydessä"/>
    <s v="Elintarvikeala - laboratoriot"/>
    <x v="0"/>
    <x v="1"/>
    <s v="Myöhemmin"/>
    <s v="Vain elinkeinotoimintaa harjoittaville"/>
    <s v="Rahoitus täysin epävarmaa"/>
    <s v=""/>
    <x v="1"/>
    <x v="14"/>
    <s v=""/>
  </r>
  <r>
    <s v="Elintarvikeala - Luomu luvat"/>
    <s v="Elintarvikealan toimija hakee luomuelintarvikevalmistuksen poikkeuslupia"/>
    <s v="Elintarvikeala - Luomu luvat"/>
    <x v="1"/>
    <x v="1"/>
    <s v="Myöhemmin"/>
    <s v="Vain elinkeinotoimintaa harjoittaville"/>
    <s v="Resurssien puute"/>
    <s v=""/>
    <x v="1"/>
    <x v="14"/>
    <s v=""/>
  </r>
  <r>
    <s v="Elintarvikeala - Luomusertifikaatti"/>
    <s v="Elintarvikealan toimija hakeutuu luomuvalvontaan saadakseen luomusertifikaatin"/>
    <s v="Elintarvikeala - Luomusertifikaatti"/>
    <x v="1"/>
    <x v="1"/>
    <s v="Myöhemmin"/>
    <s v="Vain elinkeinotoimintaa harjoittaville"/>
    <s v="Resurssien puute"/>
    <s v=""/>
    <x v="1"/>
    <x v="14"/>
    <s v=""/>
  </r>
  <r>
    <s v="Elintarvikeala - Luomutuotteiden tuonti"/>
    <s v="Elintarvikealan toimija hakee tunnuksia komission Traces -järjestelmään voidakseen tuoda tuotteita Suomeen. Palvelun nykyinen taso on riittävä."/>
    <s v="Elintarvikeala - Luomutuotteiden tuonti"/>
    <x v="0"/>
    <x v="6"/>
    <m/>
    <s v="Vain elinkeinotoimintaa harjoittaville"/>
    <m/>
    <s v=""/>
    <x v="1"/>
    <x v="14"/>
    <s v=""/>
  </r>
  <r>
    <s v="Elintarvikeala - Luomutuotteiden vienti"/>
    <s v="Elintarvikealan toimija hakee tuotteiden ja toiminnan sertifiointia kohdemaan vaatimusten mukaisesti"/>
    <s v="Elintarvikeala - Luomutuotteiden vienti"/>
    <x v="0"/>
    <x v="0"/>
    <s v="Myöhemmin"/>
    <s v="Vain elinkeinotoimintaa harjoittaville"/>
    <m/>
    <s v=""/>
    <x v="1"/>
    <x v="14"/>
    <s v=""/>
  </r>
  <r>
    <s v="Elintarvikealan toiminta - Interventio"/>
    <s v="Vakautetaan tiettyjen tuotteiden markkinoita markkinahäiriötilanteissa"/>
    <s v="Elintarvikealan toiminta - Interventio"/>
    <x v="1"/>
    <x v="1"/>
    <s v="Myöhemmin"/>
    <s v="Vain elinkeinotoimintaa harjoittaville"/>
    <s v="Resurssien puute"/>
    <s v=""/>
    <x v="1"/>
    <x v="14"/>
    <s v=""/>
  </r>
  <r>
    <s v="Elintarvikealan tuonti"/>
    <s v="Toimija hakee tuontiluvan kolmasmaatuontiin ja ilmoittaa tuontieristä Traces -järjestelmän kautta rajatarkastusasemille. Nykyinen toteutustaso riittävä."/>
    <s v="Elintarvikealan tuonti"/>
    <x v="1"/>
    <x v="0"/>
    <m/>
    <s v="Vain elinkeinotoimintaa harjoittaville"/>
    <m/>
    <s v=""/>
    <x v="1"/>
    <x v="14"/>
    <s v=""/>
  </r>
  <r>
    <s v="Elintarvikealan vienti"/>
    <s v="Eläviä eläimiä ja eläinperäisiä tuotteita saa viedä kaupallisessa tarkoituksessa Suomesta EU:n ulkopuolelle vain Ruokaviraston ylläpitämään viejärekisteriin ilmoittautuneet yritykset. Lisäksi riisin vienti EU:n ulkopuolelle edellyttää AGREX-vientitodistusta. Toimija hakee vientitodistuksia Ruokaviraston markkinaosastolta."/>
    <s v="Elintarvikealan vienti"/>
    <x v="1"/>
    <x v="1"/>
    <m/>
    <s v="Vain elinkeinotoimintaa harjoittaville"/>
    <s v="Komissio edellyttää että AGREX-vientitodistus on paperisena allekirjoitettuna versiona."/>
    <s v=""/>
    <x v="1"/>
    <x v="14"/>
    <s v=""/>
  </r>
  <r>
    <s v="Elintarvikealan yritystoiminnan aloittaminen - ilmoitukset (rekisteröinti)"/>
    <s v="Toimija ilmoittaa elintarvikehuoneistotoiminnan aloittamisesta"/>
    <s v="Elintarvikehuoneistoilmoitus"/>
    <x v="0"/>
    <x v="1"/>
    <s v="Q4/2021"/>
    <s v="Myös luonnollisille henkilöille"/>
    <m/>
    <s v="Elintarvikelaki (23/2006)"/>
    <x v="1"/>
    <x v="14"/>
    <s v=""/>
  </r>
  <r>
    <s v="Elintarvikealan yritystoiminnan lopettaminen"/>
    <s v="Toimija ilmoittaa toiminnan lopettamisesta"/>
    <s v="Elintarvikehuoneistoilmoitus"/>
    <x v="0"/>
    <x v="1"/>
    <s v="Q4/2021"/>
    <s v="Myös luonnollisille henkilöille"/>
    <m/>
    <s v="Elintarvikelaki (23/2006)"/>
    <x v="1"/>
    <x v="14"/>
    <s v=""/>
  </r>
  <r>
    <s v="Elintarvikealan yritystoiminnan aloittaminen - hyväksynnät"/>
    <s v="Toimija hakee hyväksyntää elintarvikealan laitoksen hyväksymiseksi. Vuosittain tulevien hyväksymishakemusten määrä n. 5 kpl vuosittain, joten nykyinen toteutustaso on riittävä (kustannus-hyöty-näkökulmasta ei kannattavaa sähköistää)"/>
    <s v="Elintarvikehuoneistoilmoitus"/>
    <x v="0"/>
    <x v="1"/>
    <m/>
    <s v="Vain elinkeinotoimintaa harjoittaville"/>
    <m/>
    <s v="Elintarvikelaki (23/2006)"/>
    <x v="1"/>
    <x v="14"/>
    <s v=""/>
  </r>
  <r>
    <s v="Elintarvikeyrityksen hakemukset"/>
    <s v="Toimijat hakevat hyväksyntää tuotteille tai toiminnan muutoksille. Tuotteiden hyväksynnän osalta nykyinen toteutustaso riittävä."/>
    <s v="Elintarvikeyrityksen hakemukset"/>
    <x v="1"/>
    <x v="1"/>
    <m/>
    <s v="Myös luonnollisille henkilöille"/>
    <m/>
    <s v=""/>
    <x v="1"/>
    <x v="14"/>
    <s v=""/>
  </r>
  <r>
    <s v="Elintarvikeyrityksen ilmoitukset"/>
    <s v="Toimijat tekevät ilmoituksen tuotteen markkinoille tulosta tai markkinoilta poistosta, tai toiminnan muutoksesta"/>
    <s v="Elintarvikeyrityksen ilmoitukset"/>
    <x v="0"/>
    <x v="1"/>
    <s v="Q4/2021"/>
    <s v="Myös luonnollisille henkilöille"/>
    <m/>
    <s v=""/>
    <x v="1"/>
    <x v="14"/>
    <s v=""/>
  </r>
  <r>
    <s v="Elintarvikeyrityksen laboratoriopalvelut"/>
    <s v="Asiakas täyttää sähköisen lähetteen näytteen lähettämisen yhteydessä"/>
    <s v="Elintarvikeyrityksen laboratoriopalvelut"/>
    <x v="0"/>
    <x v="1"/>
    <s v="Myöhemmin"/>
    <s v="Vain elinkeinotoimintaa harjoittaville"/>
    <s v="Resurssien puute"/>
    <s v=""/>
    <x v="1"/>
    <x v="14"/>
    <s v=""/>
  </r>
  <r>
    <s v="Elintarvikeyrityksen tuet"/>
    <s v="Toimijat, kuten yritykset, kunnat ja yhteisöt, voivat hakea tukea elintarvikkeisiin liityvään toimintansa (esim. myynti, raaka-aineiden kuljetus, suurkeittiötoiminta, varastointi) harjoittamiseen"/>
    <s v="Elintarvikeyrityksen tuet"/>
    <x v="5"/>
    <x v="1"/>
    <s v="Myöhemmin"/>
    <s v="Vain elinkeinotoimintaa harjoittaville"/>
    <s v="Resurssien puute"/>
    <s v=""/>
    <x v="1"/>
    <x v="14"/>
    <s v=""/>
  </r>
  <r>
    <s v="Eläimet - 3. maa viennin aloittaminen"/>
    <m/>
    <s v="Eläimet - 3. maa viennin aloittaminen"/>
    <x v="0"/>
    <x v="3"/>
    <m/>
    <m/>
    <m/>
    <s v=""/>
    <x v="1"/>
    <x v="14"/>
    <s v=""/>
  </r>
  <r>
    <s v="Eläimet - 3. maa viennin harjoittaminen"/>
    <m/>
    <s v="Eläimet - 3. maa viennin harjoittaminen"/>
    <x v="0"/>
    <x v="3"/>
    <m/>
    <m/>
    <m/>
    <s v=""/>
    <x v="1"/>
    <x v="14"/>
    <s v=""/>
  </r>
  <r>
    <s v="Eläimet - Tuonnin aloittaminen sisämarkkinat"/>
    <s v="Toimija rekisteröityy sisämarkkinakaupan toimijaksi. Uuden eläintautilain astuessa voimaan poistuu toimijan velvoite rekisteröityä sisämarkkinakaupan toimijaksi. Nykyinen toteutustaso riittävä."/>
    <s v="Eläimet - Tuonnin aloittaminen sisämarkkinat"/>
    <x v="0"/>
    <x v="0"/>
    <m/>
    <s v="Myös luonnollisille henkilöille"/>
    <m/>
    <s v=""/>
    <x v="1"/>
    <x v="14"/>
    <s v=""/>
  </r>
  <r>
    <s v="Eläimet - Tuonnin harjoittaminen sisämarkkinat"/>
    <s v="Toimija kirjaa tuontierät komission Traces -järjestelmään"/>
    <s v="Eläimet - Tuonnin harjoittaminen sisämarkkinat"/>
    <x v="0"/>
    <x v="5"/>
    <m/>
    <s v="Myös luonnollisille henkilöille"/>
    <m/>
    <s v=""/>
    <x v="1"/>
    <x v="14"/>
    <s v=""/>
  </r>
  <r>
    <s v="Eläimet - Tuonti - 3. maa tuonnin harjoittaminen"/>
    <s v="Toimija hakee tuontiluvan tietyille tuotteille kolmasmaatuontiin. Toimija ilmoittaa kaikista rajatarkastuksen vaatimista tuontieristä Traces -järjestelmän kautta rajatarkastusasemille. Nykyinen toteutustaso riittävä."/>
    <s v="Eläimet - Tuonti - 3. maa tuonnin harjoittaminen"/>
    <x v="0"/>
    <x v="0"/>
    <m/>
    <s v="Myös luonnollisille henkilöille"/>
    <s v="Resurssien puute"/>
    <s v=""/>
    <x v="1"/>
    <x v="14"/>
    <s v=""/>
  </r>
  <r>
    <s v="Eläimet - Viennin aloittaminen sisämarkkinat"/>
    <m/>
    <s v="Eläimet - Viennin aloittaminen sisämarkkinat"/>
    <x v="0"/>
    <x v="3"/>
    <m/>
    <m/>
    <m/>
    <s v=""/>
    <x v="1"/>
    <x v="14"/>
    <s v=""/>
  </r>
  <r>
    <s v="Eläimet - Viennin harjoittaminen sisämarkkinat"/>
    <s v="Asiakas täyttää sähköisen lähetteen näytteen lähettämisen yhteydessä"/>
    <s v="Eläimet - Viennin harjoittaminen sisämarkkinat"/>
    <x v="0"/>
    <x v="1"/>
    <s v="Q1/2021"/>
    <s v="Myös luonnollisille henkilöille"/>
    <m/>
    <s v=""/>
    <x v="1"/>
    <x v="14"/>
    <s v=""/>
  </r>
  <r>
    <s v="Eläimistä saatavat sivutuotteet toiminnan aloittaminen"/>
    <s v="Toimija hakee rekisteröintiä tai hyväksyntää toiminnan aloittamista varten. Tällä hetkellä aikataulutettu Q4/2024"/>
    <s v="Eläimistä saatavat sivutuotteet toiminnan aloittaminen"/>
    <x v="0"/>
    <x v="0"/>
    <s v="Myöhemmin"/>
    <s v="Myös luonnollisille henkilöille"/>
    <s v="Resurssien puute."/>
    <s v=""/>
    <x v="1"/>
    <x v="14"/>
    <s v=""/>
  </r>
  <r>
    <s v="Eläimistä saatavat sivutuotteet toiminnan harjoittaminen"/>
    <s v="Toimija tekee lakisääteiset ilmoitukset sivutuotetoiminnasta"/>
    <s v="Eläimistä saatavat sivutuotteet toiminnan harjoittaminen"/>
    <x v="0"/>
    <x v="0"/>
    <s v="Myöhemmin"/>
    <s v="Myös luonnollisille henkilöille"/>
    <m/>
    <s v=""/>
    <x v="1"/>
    <x v="14"/>
    <s v=""/>
  </r>
  <r>
    <s v="Eläinlääkäreille tarjottavat laboratoriopalvelut"/>
    <s v="Toimija täyttää sähköisen lähetteen näytteen lähettämisen yhteydessä"/>
    <s v="Eläinlääkäreille tarjottavat laboratoriopalvelut"/>
    <x v="1"/>
    <x v="1"/>
    <s v="Q1/2021"/>
    <s v="Myös luonnollisille henkilöille"/>
    <s v="Resurssien puute"/>
    <s v=""/>
    <x v="1"/>
    <x v="14"/>
    <s v=""/>
  </r>
  <r>
    <s v="Eläinlääkärin ammatinharjoittaminen"/>
    <s v="Eläinlääkärin ammatinharjoittamiseen liittyvät toimet kuten laillistaminen ja väliaikaiset oikeudet. Nykyinen palveluntaso on riittävä."/>
    <s v="Eläinlääkärin ammatinharjoittaminen"/>
    <x v="1"/>
    <x v="0"/>
    <m/>
    <s v="Myös luonnollisille henkilöille"/>
    <m/>
    <s v=""/>
    <x v="1"/>
    <x v="14"/>
    <s v=""/>
  </r>
  <r>
    <s v="Eläinten jalostus"/>
    <s v="Toimija hakee eläinjalostustoimintalain mukaisia hyväksyntiä ja todistuksia. Nykyinen toteutustaso riittävä."/>
    <s v="Eläinten jalostus"/>
    <x v="0"/>
    <x v="0"/>
    <m/>
    <s v="Vain elinkeinotoimintaa harjoittaville"/>
    <m/>
    <s v=""/>
    <x v="1"/>
    <x v="14"/>
    <s v=""/>
  </r>
  <r>
    <s v="Eläinten kuljetus"/>
    <s v="Toimija hakee lupaa eläinten kuljetuksiin liittyen (eläinkuljettajalupa, eläinkuljetusvälineen hyväksymistodistus sekä kuljettaja/hoitajan pätevyystodistus)"/>
    <s v="Eläinten kuljetus"/>
    <x v="0"/>
    <x v="0"/>
    <s v="Q4/2022"/>
    <s v="Myös luonnollisille henkilöille"/>
    <s v="Alkavassa ILMO -hankkeessa toteutetaan sähköinen asiointi."/>
    <s v=""/>
    <x v="1"/>
    <x v="14"/>
    <s v=""/>
  </r>
  <r>
    <s v="Eläinten pitäminen - Eläintuet"/>
    <s v="Eläinten pitäjä voi hakea tukea toiminnan harjoittamiseen. Suurin osa tukityypeistä on jo tällä hetkellä mahdollista hakea sähköisen asiointipalvelun (Vipu) kautta."/>
    <s v="Eläinten pitäminen - Eläintuet"/>
    <x v="5"/>
    <x v="1"/>
    <s v="Myöhemmin"/>
    <s v="Myös luonnollisille henkilöille"/>
    <s v="Haetaan parhaillaan tuottavuusrahaa. Mikäli tuottavuusrahaa ei saada, raha- ja toteuttajaresurssien puute."/>
    <s v=""/>
    <x v="1"/>
    <x v="14"/>
    <s v=""/>
  </r>
  <r>
    <s v="Eläinten pidon aloittaminen - Eläintuet"/>
    <s v="Toimija hakee julkista rahoitusta toiminnan aloittamiseen."/>
    <s v="Eläinten pitäminen - Eläintuet"/>
    <x v="5"/>
    <x v="5"/>
    <m/>
    <s v="Myös luonnollisille henkilöille"/>
    <m/>
    <s v=""/>
    <x v="1"/>
    <x v="14"/>
    <s v=""/>
  </r>
  <r>
    <s v="Eläinten pitäminen - Ilmoitukset"/>
    <s v="Toimija ilmoittaa eläinmääristä (nauta, lammas, vuohi ja sika), lakisääteinen ilmoitus"/>
    <s v="Eläinten pitäminen - Ilmoitukset"/>
    <x v="0"/>
    <x v="5"/>
    <m/>
    <s v="Myös luonnollisille henkilöille"/>
    <m/>
    <s v=""/>
    <x v="1"/>
    <x v="14"/>
    <s v=""/>
  </r>
  <r>
    <s v="Eläinten pidon  lopettaminen - Ilmoitukset"/>
    <s v="Ilmoitus eläintenpidon lopettamisesta Eläintenpitäjä- ja pitopaikkarekisteriin"/>
    <s v="Eläinten pitäminen - Ilmoitukset"/>
    <x v="0"/>
    <x v="2"/>
    <m/>
    <s v="Myös luonnollisille henkilöille"/>
    <m/>
    <s v=""/>
    <x v="1"/>
    <x v="14"/>
    <s v=""/>
  </r>
  <r>
    <s v="Eläinten pitäminen - Laboratoriopalvelut"/>
    <s v="Asiakas täyttää sähköisen lähetteen näytteen lähettämisen yhteydessä"/>
    <s v="Eläinten pitäminen - Laboratoriopalvelut"/>
    <x v="1"/>
    <x v="1"/>
    <s v="Q1/2021"/>
    <s v="Myös luonnollisille henkilöille"/>
    <s v="Rahoitus epävarmaa"/>
    <s v=""/>
    <x v="1"/>
    <x v="14"/>
    <s v=""/>
  </r>
  <r>
    <s v="Eläinten pitämiseen liittyvä toiminta - Ilmoitukset"/>
    <s v="Ilmoitus eläintenpidon aloittamisesta ja lopettamisesta vesiviljelyrekisteriin."/>
    <s v="Eläinten pitämiseen liittyvä toiminta -ilmoitukset"/>
    <x v="0"/>
    <x v="0"/>
    <s v="Myöhemmin"/>
    <s v="Myös luonnollisille henkilöille"/>
    <s v="Rahan ja resurssien puute"/>
    <m/>
    <x v="1"/>
    <x v="14"/>
    <s v=""/>
  </r>
  <r>
    <s v="Eläinten pitämiseen liittyvän toiminnan aloittaminen - Ilmoitukset"/>
    <s v="Ilmoitus eläintenpidon aloittamisesta Eläintenpitäjä- ja pitopaikkarekisteriin. "/>
    <s v="Eläinten pitämiseen liittyvän toiminnan aloittaminen - Ilmoitukset"/>
    <x v="0"/>
    <x v="2"/>
    <m/>
    <s v="Myös luonnollisille henkilöille"/>
    <m/>
    <s v=""/>
    <x v="1"/>
    <x v="14"/>
    <s v=""/>
  </r>
  <r>
    <s v="Eläinten pitämiseen liittyvän toiminnan aloittaminen - Luvat"/>
    <s v="Toimija hakee lupaa eläinten pitämiseen AVI:sta. Lupa tarvitaan, jos toimintamuotona on mm. sirkus, eläintarha tai eläinnäyttely. Tulevien lupahakemusten määrä 10 - 25 kpl vuosittain, joten palvelun nykyinen toteutustaso on riittävä"/>
    <s v="Eläinten pitämiseen liittyvän toiminnan aloittaminen - Luvat"/>
    <x v="1"/>
    <x v="1"/>
    <m/>
    <s v="Vain elinkeinotoimintaa harjoittaville"/>
    <m/>
    <s v=""/>
    <x v="1"/>
    <x v="14"/>
    <s v=""/>
  </r>
  <r>
    <s v="Eläinten tuonti - Laboratoriotutkimukset"/>
    <s v="Asiakas täyttää sähköisen lähetteen näytteen lähettämisen yhteydessä"/>
    <s v="Eläinten tuonti - Laboratoriotutkimukset"/>
    <x v="1"/>
    <x v="1"/>
    <s v="Q1/2021"/>
    <s v="Myös luonnollisille henkilöille"/>
    <s v="Resurssien puute"/>
    <s v=""/>
    <x v="1"/>
    <x v="14"/>
    <s v=""/>
  </r>
  <r>
    <s v="Eläinten välitys"/>
    <s v="Toimija ilmoittaa AVI:lle eläinvälitystoiminnan aloittamisesta ja lopettamisesta"/>
    <s v="Eläinten välitys"/>
    <x v="0"/>
    <x v="0"/>
    <s v="Q4/2022"/>
    <s v="Vain elinkeinotoimintaa harjoittaville"/>
    <s v="Alkavassa ILMO -hankkeessa toteutetaan sähköinen asiointi."/>
    <s v=""/>
    <x v="1"/>
    <x v="14"/>
    <s v=""/>
  </r>
  <r>
    <s v="EU:n yhteisen kalastuspolitiikan rikkomusasiat"/>
    <s v="EU:n yhteisen  kalastuspolitiikan  sääntöihin kohdistuneiden rikkomusten käsittely ja päätöksenteko"/>
    <s v="EU:n yhteisen kalastuspolitiikan rikkomusasiat"/>
    <x v="0"/>
    <x v="1"/>
    <s v="Myöhemmin"/>
    <s v="Myös luonnollisille henkilöille"/>
    <m/>
    <m/>
    <x v="1"/>
    <x v="14"/>
    <s v=""/>
  </r>
  <r>
    <s v="Kasvien tukku- ja vähittäismyynti - Toiminnan aloittaminen"/>
    <s v="Toimijan rekisteröinti kasvinterveysrekisteriin."/>
    <s v="Kasvien tukku- ja vähittäismyynti - Toiminnan aloittaminen"/>
    <x v="0"/>
    <x v="5"/>
    <m/>
    <s v="Vain elinkeinotoimintaa harjoittaville"/>
    <m/>
    <s v=""/>
    <x v="1"/>
    <x v="14"/>
    <s v=""/>
  </r>
  <r>
    <s v="Kasvien tukku- ja vähittäismyynti - Toiminnan harjoittaminen"/>
    <s v="Toimija päivittää rekisteritietojaan kasvinterveysrekisteriin säännöllisesti kerran vuodessa."/>
    <s v="Kasvien tukku- ja vähittäismyynti - Toiminnan harjoittaminen"/>
    <x v="0"/>
    <x v="5"/>
    <m/>
    <s v="Vain elinkeinotoimintaa harjoittaville"/>
    <m/>
    <s v=""/>
    <x v="1"/>
    <x v="14"/>
    <s v=""/>
  </r>
  <r>
    <s v="Kasvien tukku- ja vähittäismyynti - Toiminnan lopettaminen"/>
    <s v="Toimijan poistaminen kasvinterveysrekisteristä."/>
    <s v="Kasvien tukku- ja vähittäismyynti - Toiminnan lopettaminen"/>
    <x v="1"/>
    <x v="5"/>
    <m/>
    <s v="Vain elinkeinotoimintaa harjoittaville"/>
    <m/>
    <s v=""/>
    <x v="1"/>
    <x v="14"/>
    <s v=""/>
  </r>
  <r>
    <s v="Kasvintuotannon aloittamisen tuet"/>
    <s v="Toimija hakee julkista rahoitusta toiminnan aloittamiseen."/>
    <s v="Kasvintuotannon aloittamisen tuet"/>
    <x v="5"/>
    <x v="5"/>
    <m/>
    <s v="Myös luonnollisille henkilöille"/>
    <m/>
    <s v=""/>
    <x v="1"/>
    <x v="14"/>
    <s v=""/>
  </r>
  <r>
    <s v="Kasvintuotannon harjoittaminen"/>
    <s v="Viljelijä voi ilmoittaa karanteenikasvituhoojasta. Palvelun tämän hetken toteutustaso on riittävä."/>
    <s v="Kasvintuotannon harjoittaminen"/>
    <x v="1"/>
    <x v="0"/>
    <m/>
    <s v="Myös luonnollisille henkilöille"/>
    <m/>
    <s v=""/>
    <x v="1"/>
    <x v="14"/>
    <s v=""/>
  </r>
  <r>
    <s v="Kasvit, metsä ja puu - Kasvipassia vaativan toiminnan aloittaminen"/>
    <s v="Kasvipassin käyttövelvollisen toimijan hyväksyminen."/>
    <s v="Kasvit, metsä ja puu - Kasvipassia vaativan toiminnan aloittaminen"/>
    <x v="1"/>
    <x v="5"/>
    <m/>
    <s v="Vain elinkeinotoimintaa harjoittaville"/>
    <m/>
    <s v=""/>
    <x v="1"/>
    <x v="14"/>
    <s v=""/>
  </r>
  <r>
    <s v="Kasvit, metsä ja puu - Kasvipassia vaativan toiminnan harjoittaminen"/>
    <s v="Kasvipassin käyttövelvollinen toimija ylläpitää rekisteritietojaan vuosittain."/>
    <s v="Kasvit, metsä ja puu - Kasvipassia vaativan toiminnan harjoittaminen"/>
    <x v="1"/>
    <x v="5"/>
    <m/>
    <s v="Vain elinkeinotoimintaa harjoittaville"/>
    <m/>
    <s v=""/>
    <x v="1"/>
    <x v="14"/>
    <s v=""/>
  </r>
  <r>
    <s v="Kasvit, metsä ja puu - Kasvipassia vaativan toiminnan lopettaminen"/>
    <s v="Toimijan poistaminen kasvinterveysrekisteristä."/>
    <s v="Kasvit, metsä ja puu - Kasvipassia vaativan toiminnan lopettaminen"/>
    <x v="1"/>
    <x v="5"/>
    <m/>
    <s v="Vain elinkeinotoimintaa harjoittaville"/>
    <m/>
    <s v=""/>
    <x v="1"/>
    <x v="14"/>
    <s v=""/>
  </r>
  <r>
    <s v="Kasvit, metsä ja puu - Luomu luvat"/>
    <s v="Kasvinviljelijä hakee luomukasvintuotannon poikkeuslupia"/>
    <s v="Kasvit, metsä ja puu - Luomu luvat"/>
    <x v="1"/>
    <x v="1"/>
    <s v="Myöhemmin"/>
    <s v="Vain elinkeinotoimintaa harjoittaville"/>
    <s v="Ei resursseja."/>
    <s v=""/>
    <x v="1"/>
    <x v="14"/>
    <s v=""/>
  </r>
  <r>
    <s v="Kasvit, metsä ja puu - Luomusertifikaatti"/>
    <s v="Kasvinviljelijä hakeutuu luomuvalvontaan saadakseen luomusertifikaatin"/>
    <s v="Kasvit, metsä ja puu - Luomusertifikaatti"/>
    <x v="1"/>
    <x v="1"/>
    <s v="Myöhemmin"/>
    <s v="Vain elinkeinotoimintaa harjoittaville"/>
    <s v="Ei resursseja."/>
    <s v=""/>
    <x v="1"/>
    <x v="14"/>
    <s v=""/>
  </r>
  <r>
    <s v="Kasvit, metsä ja puu - Tuonnin aloittaminen"/>
    <s v="Toimijan rekisteröinti kasvinterveysrekisteriin."/>
    <s v="Kasvit, metsä ja puu - Tuonnin aloittaminen"/>
    <x v="1"/>
    <x v="5"/>
    <m/>
    <s v="Myös luonnollisille henkilöille"/>
    <m/>
    <s v=""/>
    <x v="1"/>
    <x v="14"/>
    <s v=""/>
  </r>
  <r>
    <s v="Kasvit, metsä ja puu - Tuonnin harjoittaminen"/>
    <s v="Tuonti-ilmoitukset, luvat ja -tarkastukset"/>
    <s v="Kasvit, metsä ja puu - Tuonnin harjoittaminen"/>
    <x v="1"/>
    <x v="0"/>
    <s v="Myöhemmin"/>
    <s v="Myös luonnollisille henkilöille"/>
    <s v="Ei resursseja."/>
    <s v=""/>
    <x v="1"/>
    <x v="14"/>
    <s v=""/>
  </r>
  <r>
    <s v="Kasvit, metsä ja puu - Tuonnin lopettaminen"/>
    <s v="Toimijan poistaminen kasvinterveysrekisteristä."/>
    <s v="Kasvit, metsä ja puu - Tuonnin lopettaminen"/>
    <x v="1"/>
    <x v="5"/>
    <m/>
    <s v="Myös luonnollisille henkilöille"/>
    <m/>
    <s v=""/>
    <x v="1"/>
    <x v="14"/>
    <s v=""/>
  </r>
  <r>
    <s v="Kasvit, metsä ja puu - Vientitoiminnan aloittaminen"/>
    <s v="Toimijan rekisteröinti kasvinterveysrekisteriin."/>
    <s v="Kasvit, metsä ja puu - Vientitoiminnan aloittaminen"/>
    <x v="1"/>
    <x v="5"/>
    <m/>
    <s v="Myös luonnollisille henkilöille"/>
    <m/>
    <s v=""/>
    <x v="1"/>
    <x v="14"/>
    <s v=""/>
  </r>
  <r>
    <s v="Kasvit, metsä ja puu - Vientitoiminnan harjoittaminen"/>
    <s v="Vientitodistukset ja -tarkastukset"/>
    <s v="Kasvit, metsä ja puu - Vientitoiminnan harjoittaminen"/>
    <x v="1"/>
    <x v="5"/>
    <m/>
    <s v="Myös luonnollisille henkilöille"/>
    <s v="Rahoitus auki, vaiheittain siirtyminen kansainväliseen täysin sähköiseen järjestelmään"/>
    <s v=""/>
    <x v="1"/>
    <x v="14"/>
    <s v=""/>
  </r>
  <r>
    <s v="Kasvit, metsä ja puu - Vientitoiminnan lopettaminen"/>
    <s v="Toimijan poistaminen kasvinterveysrekisteristä."/>
    <s v="Kasvit, metsä ja puu - Vientitoiminnan lopettaminen"/>
    <x v="1"/>
    <x v="5"/>
    <m/>
    <s v="Myös luonnollisille henkilöille"/>
    <m/>
    <s v=""/>
    <x v="1"/>
    <x v="14"/>
    <s v=""/>
  </r>
  <r>
    <s v="Kasvituotannon lopettaminen"/>
    <s v="Toimijan poistaminen kasvinterveysrekisteristä."/>
    <s v="Kasvituotannon lopettaminen"/>
    <x v="1"/>
    <x v="5"/>
    <m/>
    <s v="Vain elinkeinotoimintaa harjoittaville"/>
    <m/>
    <s v=""/>
    <x v="1"/>
    <x v="14"/>
    <s v=""/>
  </r>
  <r>
    <s v="Koe-eläintoiminta"/>
    <s v="Toimijat hakevat lupaa AVIlta koe-eläinlaitokselle, lupa tallennetaan Ruokaviraston ylläpitämään järjestelmään. Nykyinen palvelun taso on riittävä (hakemuksia n. 10 kpl/vuosi)."/>
    <s v="Koe-eläintoiminta"/>
    <x v="1"/>
    <x v="0"/>
    <m/>
    <s v="Vain elinkeinotoimintaa harjoittaville"/>
    <m/>
    <s v=""/>
    <x v="1"/>
    <x v="14"/>
    <s v=""/>
  </r>
  <r>
    <s v="Lajiketestaus ja -rekisteröinti - Toiminnan harjoittaminen"/>
    <s v="Ilmoitus ja hakemus lajikkeen testaamiseksi, lajikeluetteon hakemiseksi ja suojaamiseksi"/>
    <s v="Lajiketestaus ja -rekisteröinti - Toiminnan harjoittaminen"/>
    <x v="0"/>
    <x v="1"/>
    <s v="Myöhemmin"/>
    <s v="Myös luonnollisille henkilöille"/>
    <s v="Resurssien puute"/>
    <s v=""/>
    <x v="1"/>
    <x v="14"/>
    <s v=""/>
  </r>
  <r>
    <s v="Lannoitevalmisteet - Luomu"/>
    <s v="Lannoitealan toimija pyytää arvion lannoitteen soveltuvuudesta luomutuotantoon ja tuotteen listaaminen. Palvelun nykyinen taso on riittävä."/>
    <s v="Lannoitevalmisteet - Luomu"/>
    <x v="1"/>
    <x v="6"/>
    <m/>
    <s v="Vain elinkeinotoimintaa harjoittaville"/>
    <m/>
    <s v=""/>
    <x v="1"/>
    <x v="14"/>
    <s v=""/>
  </r>
  <r>
    <s v="Lannoitevalmisteet - Tuonti"/>
    <s v="Toimija ilmoittaa maahan tuotavasta lannoitevalmisteesta"/>
    <s v="Lannoitevalmisteet - Tuonti"/>
    <x v="1"/>
    <x v="0"/>
    <s v="Q4/2022"/>
    <s v="Vain elinkeinotoimintaa harjoittaville"/>
    <s v="Resurssien puute."/>
    <s v=""/>
    <x v="1"/>
    <x v="14"/>
    <s v=""/>
  </r>
  <r>
    <s v="Lannoitevalmisteet - Vienti"/>
    <s v="Toimija esittää vapaamuotoisen pyynnön saada todistussertifikaatti tuotteen vaatimustenmukaisuudesta. Vuosittain tulevien pyyntöjen määrä 10 - 20 kpl vuosittain, joten nykyinen toteutustaso on riittävä (kustannus-hyöty-näkökulmasta ei kannattavaa sähköistää)"/>
    <s v="Lannoitevalmisteet - Vienti"/>
    <x v="1"/>
    <x v="0"/>
    <m/>
    <s v="Vain elinkeinotoimintaa harjoittaville"/>
    <m/>
    <s v=""/>
    <x v="1"/>
    <x v="14"/>
    <s v=""/>
  </r>
  <r>
    <s v="Lannoitevalmistetoiminnan aloittaminen"/>
    <s v="Hyväksyntävelvollinen toimija (orgaanisia lannoitevalmisteita valmistavat laitokset) voi hakea hyväksyntää aloittaakseen lannoitevalmistetoiminnan. Muille toimijoille riittää pelkkä aloittamisilmoitus. Hakemukset tapahtuvat lomakkeella, ilmoitukset voidaan tehdä sähköisen asiointijärjestelmän (Touko) kautta."/>
    <s v="Lannoitevalmistetoiminnan aloittaminen"/>
    <x v="1"/>
    <x v="0"/>
    <s v="Q4/2022"/>
    <s v="Vain elinkeinotoimintaa harjoittaville"/>
    <s v="Resurssien puute."/>
    <s v=""/>
    <x v="1"/>
    <x v="14"/>
    <s v=""/>
  </r>
  <r>
    <s v="Lannoitevalmistetoiminnan harjoittaminen - ilmoitukset"/>
    <s v="Toimija voi tehdä vuosittaiset lakisääteiset ilmoitukset sekä muut tarvittavat toiminnan muutosilmoitukset"/>
    <s v="Lannoitevalmistetoiminnan harjoittaminen - ilmoitukset"/>
    <x v="1"/>
    <x v="0"/>
    <s v="Q4/2022"/>
    <s v="Vain elinkeinotoimintaa harjoittaville"/>
    <s v="Resurssien puute."/>
    <s v=""/>
    <x v="1"/>
    <x v="14"/>
    <s v=""/>
  </r>
  <r>
    <s v="Lannoitevalmistetoiminnan harjoittaminen - laboratoriopalvelut"/>
    <s v="Ohjeessa todetaan, että otettava yhteys viranomaiseen ennen lähetteen lähettämistä, yhteystietona vain puhelinnumero. Nykyinen toteutustaso riittävä."/>
    <s v="Lannoitevalmistetoiminnan harjoittaminen - laboratoriopalvelut"/>
    <x v="1"/>
    <x v="6"/>
    <m/>
    <s v="Vain elinkeinotoimintaa harjoittaville"/>
    <m/>
    <s v=""/>
    <x v="1"/>
    <x v="14"/>
    <s v=""/>
  </r>
  <r>
    <s v="Lannoitevalmistetoiminnan lopettaminen"/>
    <s v="Toimija ilmoittaa toimintansa lopettamisesta. Lakisääteinen ilmoitus."/>
    <s v="Lannoitevalmistetoiminnan lopettaminen"/>
    <x v="1"/>
    <x v="5"/>
    <m/>
    <s v="Vain elinkeinotoimintaa harjoittaville"/>
    <m/>
    <s v=""/>
    <x v="1"/>
    <x v="14"/>
    <s v=""/>
  </r>
  <r>
    <s v="Lääkeala"/>
    <s v="Lääkkeiden myyntiluvan haltijan on lakisääteisesti haettava erävapautus. Myyntiluvan haltijan tulee lähettää asiakirjat sähköpostilla Ruokavirastoon. Lääkealan toimijat ja muut EU-viranomaiset edellyttävät perinteisiä allekirjoituksia Ruokaviraston myöntämiin viranomaistodistuksiin, jonka vuoksi asiointia ei pystytä digitalisoimaan tällä hetkellä enempää. Toteutuksen nykyinen taso on riittävä."/>
    <s v="Lääkeala"/>
    <x v="1"/>
    <x v="0"/>
    <m/>
    <s v="Vain elinkeinotoimintaa harjoittaville"/>
    <m/>
    <s v=""/>
    <x v="1"/>
    <x v="14"/>
    <s v=""/>
  </r>
  <r>
    <s v="Maaseudun kehittäminen - Ympäristönhoito"/>
    <s v="Toimija hakee julkista rahoitusta tulevalle ympäristöhoito hankkeelle. Mikäli tuottavuusrahaa saadaan, palvelu  siirretään Hyrrä-asiointipalveluun, jolloin digiaste on 1.1. Palvelu voi myös tässä yhteydessä siirtyä MMM/LVO:n alaisuuteen. Palvelu on suunnattu yhteisöille."/>
    <s v="Maaseudun kehittäminen - Ympäristönhoito"/>
    <x v="3"/>
    <x v="1"/>
    <s v="Q4/2022"/>
    <s v="Myös luonnollisille henkilöille"/>
    <m/>
    <s v=""/>
    <x v="1"/>
    <x v="14"/>
    <s v=""/>
  </r>
  <r>
    <s v="Maaseutulinjan tukimaksujen perintä"/>
    <s v="EU:n osittain tai kokonaan rahoittamien tukien perintätoimet ja maksukyvyttömyysasioiden hoitaminen"/>
    <s v="Maaseutulinjan tukimaksujen perintä"/>
    <x v="5"/>
    <x v="1"/>
    <s v="Myöhemmin"/>
    <s v="Myös luonnollisille henkilöille"/>
    <m/>
    <m/>
    <x v="1"/>
    <x v="14"/>
    <s v=""/>
  </r>
  <r>
    <s v="Maaseudun kehittämistuet"/>
    <s v="Toimija hakee julkista rahoitusta tulevalle kehittämisen hankkeelle. Palvelu ollut aikaisemmin digiaste 1:ssä, mutta osapalveluksi pilottitukena mukaan tullut Kertakorvaustuen paperihakemus pudottaa digiasteen 0.3:een"/>
    <s v="Maaseututuet"/>
    <x v="5"/>
    <x v="1"/>
    <s v="Myöhemmin"/>
    <s v="Myös luonnollisille henkilöille"/>
    <s v="Tavoite tultaneen saavuttamaan Q1/2023"/>
    <s v="Laki maatalouden tukien toimeenpanosta (192/2013)"/>
    <x v="1"/>
    <x v="14"/>
    <s v=""/>
  </r>
  <r>
    <s v="Maaseudun yritystuet"/>
    <s v="Toimija hakee julkista rahoitusta tulevalle yritystukihankkeelle."/>
    <s v="Maaseututuet"/>
    <x v="5"/>
    <x v="5"/>
    <m/>
    <s v="Myös luonnollisille henkilöille"/>
    <m/>
    <s v="Laki maatalouden tukien toimeenpanosta (192/2013)"/>
    <x v="1"/>
    <x v="14"/>
    <s v=""/>
  </r>
  <r>
    <s v="Makeramaksut"/>
    <s v="Makerasta rahoitettujen menojen maksujen asiatarkastus ja hyväksyntä"/>
    <s v="Makeramaksut - Laskujen käsittely"/>
    <x v="5"/>
    <x v="1"/>
    <s v="Myöhemmin"/>
    <s v="Myös luonnollisille henkilöille"/>
    <m/>
    <m/>
    <x v="1"/>
    <x v="14"/>
    <s v=""/>
  </r>
  <r>
    <s v="Metsänviljelyaineisto  - toiminnan aloittaminen"/>
    <s v="Hakemus metsänviljelyaineistotoiminnan aloittamiseksi"/>
    <s v="Metsänviljelyaineisto  - toiminnan aloittaminen"/>
    <x v="0"/>
    <x v="5"/>
    <m/>
    <s v="Vain elinkeinotoimintaa harjoittaville"/>
    <m/>
    <s v=""/>
    <x v="1"/>
    <x v="14"/>
    <s v=""/>
  </r>
  <r>
    <s v="Metsänviljelyaineisto  - toiminnan harjoittaminen"/>
    <s v="Toiminnan aikaisten lakisääteiset ilmoitukset ja hakemukset"/>
    <s v="Metsänviljelyaineisto  - toiminnan harjoittaminen"/>
    <x v="0"/>
    <x v="5"/>
    <m/>
    <s v="Vain elinkeinotoimintaa harjoittaville"/>
    <m/>
    <s v=""/>
    <x v="1"/>
    <x v="14"/>
    <s v=""/>
  </r>
  <r>
    <s v="Metsänviljelyaineisto  - toiminnan lopettaminen"/>
    <s v="Ilmoitus metsänviljelyaineistotoiminnan lopettamisesta"/>
    <s v="Metsänviljelyaineisto  - toiminnan lopettaminen"/>
    <x v="0"/>
    <x v="5"/>
    <m/>
    <s v="Vain elinkeinotoimintaa harjoittaville"/>
    <m/>
    <s v=""/>
    <x v="1"/>
    <x v="14"/>
    <s v=""/>
  </r>
  <r>
    <s v="Metsätalouden jatkotoimenpiteet"/>
    <s v="Metsälain mukaisten käsittelykieltojen, velvoittavien - ja teettämisuhan asettamis- sekä teettämispäätösten tekeminen, teettämisen ennakkovarojen myöntäminen ja perintä"/>
    <s v="Metsätalouden jatkotoimenpiteet"/>
    <x v="0"/>
    <x v="6"/>
    <s v="Myöhemmin"/>
    <s v="Myös luonnollisille henkilöille"/>
    <m/>
    <m/>
    <x v="1"/>
    <x v="14"/>
    <s v=""/>
  </r>
  <r>
    <s v="Muu elintarvikealan palvelu"/>
    <s v="Toimijaryhmä (useampi kuin yksi) voi hakea rekisteröintiä EU-komission laatimalla lomakkeella nimisuojatuotteelleen. Nykyinen toteutustaso riittävä."/>
    <s v="Muu elintarvikealan palvelu"/>
    <x v="1"/>
    <x v="0"/>
    <m/>
    <s v="Vain elinkeinotoimintaa harjoittaville"/>
    <m/>
    <s v=""/>
    <x v="1"/>
    <x v="14"/>
    <s v=""/>
  </r>
  <r>
    <s v="Muu eläimiin liittyvä palvelu"/>
    <s v="Toimija voi hakea tukea keinosiemennys- ja mehiläistenhoitoalojen ylläpitämiseksi ja kehittämiseksi. Toisaalta palvelun kautta  yritykset, jotka tarjoavat nauta-, lammas- ja vuohieläinten tunnistimia, voivat hakea hyväksyntää tunnistimille."/>
    <s v="Muu eläimiin liittyvä palvelu"/>
    <x v="1"/>
    <x v="1"/>
    <s v="Myöhemmin"/>
    <s v="Vain elinkeinotoimintaa harjoittaville"/>
    <s v="Raha- ja toteuttajaresurssien puute."/>
    <s v=""/>
    <x v="1"/>
    <x v="14"/>
    <s v=""/>
  </r>
  <r>
    <s v="Muut eläinten pitämiseen liittyvät palvelut"/>
    <s v="Eläinten pitäjä voi mm. tehdä kantelun eläinlääkärin toiminnasta. Palvelun nykyinen toteutustaso on riittävä."/>
    <s v="Muut eläinten pitämiseen liittyvät palvelut"/>
    <x v="1"/>
    <x v="0"/>
    <m/>
    <s v="Myös luonnollisille henkilöille"/>
    <m/>
    <s v=""/>
    <x v="1"/>
    <x v="14"/>
    <s v=""/>
  </r>
  <r>
    <s v="Muut lannoitevalmistepalvelut  - Tyyppinimen hakeminen kansalliseen tyyppinimiluetteloon"/>
    <s v="Lomakkeella tehtävä hakemus lannoitevalmisteelle, jolla ei ole aiemmin ollut tyyppinimeä. Vuosittain tulevien pyyntöjen määrä on niin vähäinen, että nykyinen toteutustaso on riittävä (kustannus-hyöty-näkökulmasta ei kannattavaa sähköistää)."/>
    <s v="Muut lannoitevalmistepalvelut  - Tyyppinimen hakeminen kansalliseen tyyppinimiluetteloon"/>
    <x v="1"/>
    <x v="0"/>
    <m/>
    <s v="Vain elinkeinotoimintaa harjoittaville"/>
    <m/>
    <s v=""/>
    <x v="1"/>
    <x v="14"/>
    <s v=""/>
  </r>
  <r>
    <s v="Peltotuet"/>
    <s v="Toimija voi hakea tukea peltoviljelyyn. Osapalvelu Tukioikeuksien myöntö ja siirto&quot; on digiasteella 0.3. Tämä osapalvelu näillä näkymin lakkaa uuden ohjelmakauden alussa 2023, jolloin Peltotuet -palvelun digiaste nousee 1.1 -tasolle.&quot;"/>
    <s v="Peltotuet"/>
    <x v="5"/>
    <x v="1"/>
    <s v="Myöhemmin"/>
    <s v="Myös luonnollisille henkilöille"/>
    <m/>
    <s v="EU-asetus (useita)"/>
    <x v="1"/>
    <x v="14"/>
    <s v=""/>
  </r>
  <r>
    <s v="Puutarhatuet"/>
    <s v="Toimija voi hakea tukea puutarhaviljelyyn."/>
    <s v="Puutarhatuet"/>
    <x v="5"/>
    <x v="5"/>
    <m/>
    <s v="Myös luonnollisille henkilöille"/>
    <m/>
    <s v=""/>
    <x v="1"/>
    <x v="14"/>
    <s v=""/>
  </r>
  <r>
    <s v="Rehuala - Luomutuotteiden tuonti"/>
    <s v="Rehualan toimija hakee tunnuksia komission Traces -järjestelmään voidakseen tuoda tuotteita Suomeen. Palvelun nykyinen toteutustaso on riittävä."/>
    <s v="Rehuala - Luomutuotteiden tuonti"/>
    <x v="1"/>
    <x v="6"/>
    <m/>
    <s v="Vain elinkeinotoimintaa harjoittaville"/>
    <m/>
    <s v=""/>
    <x v="1"/>
    <x v="14"/>
    <s v=""/>
  </r>
  <r>
    <s v="Rehuala - Tuonti"/>
    <s v="Rehualan toimijan rekisteröityminen tuojaksi (sähköisesti Touko-järjestelmän kautta) sekä tuontiin liittyvien ilmoitusten antaminen (lomakkeilla sähköpostitse). Ilmoitusten osalta palvelun nykyinen toteutustaso on riittävä."/>
    <s v="Rehuala - Tuonti"/>
    <x v="1"/>
    <x v="0"/>
    <m/>
    <s v="Vain elinkeinotoimintaa harjoittaville"/>
    <m/>
    <s v=""/>
    <x v="1"/>
    <x v="14"/>
    <s v=""/>
  </r>
  <r>
    <s v="Rehuala - Vienti"/>
    <s v="Rehualan toimijan rekisteröityminen viejäksi (sähköisesti Touko-järjestelmän kautta) sekä vientiin liittyvien ilmoitusten antaminen (lomakkeilla sähköpostitse). Rekisteröityminen tapahtuu sähköisen asiointipalvelun kautta. Ilmoitusten osalta palvelun nykyinen toteutustaso on riittävä."/>
    <s v="Rehuala - Vienti"/>
    <x v="1"/>
    <x v="0"/>
    <m/>
    <s v="Vain elinkeinotoimintaa harjoittaville"/>
    <m/>
    <s v=""/>
    <x v="1"/>
    <x v="14"/>
    <s v=""/>
  </r>
  <r>
    <s v="Rehuala -Luomusertifikaatti"/>
    <s v="Rehualan toimija hakeutuu luomuvalvontaan saadakseen luomusertifikaatin"/>
    <s v="Rehuala -Luomusertifikaatti"/>
    <x v="1"/>
    <x v="1"/>
    <s v="Myöhemmin"/>
    <s v="Vain elinkeinotoimintaa harjoittaville"/>
    <s v="Ei resursseja."/>
    <s v=""/>
    <x v="1"/>
    <x v="14"/>
    <s v=""/>
  </r>
  <r>
    <s v="Rehualan toimijan hyväksyntä"/>
    <s v="Toimijalle pakollinen lakisääteinen palvelu tietyissä toiminnan muodoissa (mm. silloin, kun käyttää tiettyjä eläinperäisiä ainesosia, on sivutuoteasetuksen mukainen toimija tai käyttää tiettyjä lisäaineita)"/>
    <s v="Rehualan toimijan hyväksyntä"/>
    <x v="1"/>
    <x v="0"/>
    <s v="Myöhemmin"/>
    <s v="Vain elinkeinotoimintaa harjoittaville"/>
    <s v="Ei resursseja."/>
    <s v=""/>
    <x v="1"/>
    <x v="14"/>
    <s v=""/>
  </r>
  <r>
    <s v="Rehualan toimijan rekisteröinti"/>
    <s v="Toimija rekisteröityy rehualan toimijaksi sähköisen asioinnin kautta (Touko) ruokavirasto.fi -sivustolta vahvalla tunnistautumisella (suomi.fi). Rehualan toimijan rekisteröinti tapahtuu sähköisen asioinnin kautta. Rehualan alkutuotannon toimija ei tällä hetkellä pysty käyttämään palvelua Touko-asiointipalvelun kautta vaan toimittaa lomakkeen sähköpostilla."/>
    <s v="Rehualan toimijan rekisteröinti"/>
    <x v="1"/>
    <x v="0"/>
    <s v="Q4/2022"/>
    <s v="Vain elinkeinotoimintaa harjoittaville"/>
    <s v="Suomi.fi -valtuutus ei ole tähän mennessä mahdollistanut yhtymämuotoisen, kuten maatilayritykset, toimijan vahvaa tunnistamista. Samoin jos vaaditaan 2 allekirjoittajaa, ei tämä ole mahdollista suomi.fi kautta."/>
    <s v=""/>
    <x v="1"/>
    <x v="14"/>
    <s v=""/>
  </r>
  <r>
    <s v="Rehualan toiminnan lopettaminen"/>
    <s v="Toimijan ilmoitus toiminnan lopettamisesta. Nykyinen toteutustaso riittävä"/>
    <s v="Rehualan toiminnan lopettaminen"/>
    <x v="1"/>
    <x v="6"/>
    <m/>
    <s v="Vain elinkeinotoimintaa harjoittaville"/>
    <m/>
    <s v=""/>
    <x v="1"/>
    <x v="14"/>
    <s v=""/>
  </r>
  <r>
    <s v="Rehualan yrityksen laboratoriopalvelut"/>
    <s v="Hakemus omavalvontalaboratoriohyväksynnän saamiseksi. Nykyinen toteutustaso riittävä"/>
    <s v="Rehualan yrityksen laboratoriopalvelut"/>
    <x v="1"/>
    <x v="0"/>
    <s v="Myöhemmin"/>
    <s v="Vain elinkeinotoimintaa harjoittaville"/>
    <s v="Ei resursseja."/>
    <s v=""/>
    <x v="1"/>
    <x v="14"/>
    <s v=""/>
  </r>
  <r>
    <s v="Rehualan yritystoiminnan harjoittaminen - ilmoitukset ja hakemukset"/>
    <s v="Toiminnan aikaiset ilmoitukset, kuten vuosi-ilmoitukset, vaaratilanne-/poikkeamailmoitukset, ilmoitus toiminnassa tapahtuvasta muutoksesta. Osa palvelun sisällöstä toimitetaan määrämuotoisilla lomakkeilla, osa vapaamuotoisella sähköpostilla."/>
    <s v="Rehualan yritystoiminnan harjoittaminen - ilmoitukset ja hakemukset"/>
    <x v="1"/>
    <x v="0"/>
    <s v="Myöhemmin"/>
    <s v="Vain elinkeinotoimintaa harjoittaville"/>
    <s v="Ei resursseja."/>
    <s v=""/>
    <x v="1"/>
    <x v="14"/>
    <s v=""/>
  </r>
  <r>
    <s v="Ruokaketjuhankkeet"/>
    <s v="Yhdistykset, järjestöt, yritykset ja tietyt koulut voivat hakea hankerahoitusta ruokaketjun kehittämiseen"/>
    <s v="Ruokaketjuhankkeet"/>
    <x v="5"/>
    <x v="1"/>
    <s v="Myöhemmin"/>
    <s v="Vain elinkeinotoimintaa harjoittaville"/>
    <s v="Haetaan parhaillaan tuottavuusrahaa. Mikäli tuottavuusrahaa ei saada, raha- ja toteuttajaresurssien puute."/>
    <s v=""/>
    <x v="1"/>
    <x v="14"/>
    <s v=""/>
  </r>
  <r>
    <s v="Siementuotanto - Lakisääteiset laboratoriopalvelut"/>
    <s v="Siemensertifiointiin liittyvät lakisääteiset laboratoriopalvelut. Nykyinen toteutustaso riittävä"/>
    <s v="Siementuotanto - Lakisääteiset laboratoriopalvelut"/>
    <x v="1"/>
    <x v="0"/>
    <s v="Q4/2022"/>
    <s v="Vain elinkeinotoimintaa harjoittaville"/>
    <s v="Resurssien puute. Suomi.fi -valtuutus ei ole tähän mennessä mahdollistanut yhtymämuotoisen, kuten maatilayhtymät, toimijan vahvaa tunnistamista. Samoin jos vaaditaan 2 allekirjoittajaa, ei tämä ole mahdollista suomi.fi kautta."/>
    <s v=""/>
    <x v="1"/>
    <x v="14"/>
    <s v=""/>
  </r>
  <r>
    <s v="Siementuotanto - Pakkaamotoiminnan aloittaminen"/>
    <s v="Toimija ilmoittautuu siemenpakkaajaksi"/>
    <s v="Siementuotanto - Pakkaamotoiminnan aloittaminen"/>
    <x v="1"/>
    <x v="1"/>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s v=""/>
    <x v="1"/>
    <x v="14"/>
    <s v=""/>
  </r>
  <r>
    <s v="Siementuotanto - Pakkaamotoiminnan harjoittaminen"/>
    <s v="Toimijan lakisääteiset ilmoitukset ja tilaukset liittyen siemenpakkaamotoimintaan"/>
    <s v="Siementuotanto - Pakkaamotoiminnan harjoittaminen"/>
    <x v="1"/>
    <x v="0"/>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s v=""/>
    <x v="1"/>
    <x v="14"/>
    <s v=""/>
  </r>
  <r>
    <s v="Siementuotanto - Pakkaamotoiminnan lopettaminen"/>
    <s v="Toimija ilmoittaa siemenpakkaamotoiminnan lopettamisesta"/>
    <s v="Siementuotanto - Pakkaamotoiminnan lopettaminen"/>
    <x v="1"/>
    <x v="0"/>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s v=""/>
    <x v="1"/>
    <x v="14"/>
    <s v=""/>
  </r>
  <r>
    <s v="Siementuotanto - Toiminnan aloittaminen"/>
    <s v="Ilmoittautuminen siemenalan elinkeinoharjoittajaksi"/>
    <s v="Siementuotanto - Toiminnan aloittaminen"/>
    <x v="1"/>
    <x v="5"/>
    <m/>
    <s v="Vain elinkeinotoimintaa harjoittaville"/>
    <m/>
    <s v=""/>
    <x v="1"/>
    <x v="14"/>
    <s v=""/>
  </r>
  <r>
    <s v="Siementuotanto - Toiminnan harjoittaminen"/>
    <s v="Toimijan lakisääteiset ilmoitukset ja tilaukset liittyen siemenen sertifiointiin"/>
    <s v="Siementuotanto - Toiminnan harjoittaminen"/>
    <x v="1"/>
    <x v="0"/>
    <s v="Q4/2022"/>
    <s v="Vain elinkeinotoimintaa harjoittaville"/>
    <s v="Resurssien puute"/>
    <s v=""/>
    <x v="1"/>
    <x v="14"/>
    <s v=""/>
  </r>
  <r>
    <s v="Siementuotanto - Toiminnan lopettaminen"/>
    <s v="Ilmoitus siementuotannon toiminnan lopettamisesta"/>
    <s v="Siementuotanto - Toiminnan lopettaminen"/>
    <x v="1"/>
    <x v="5"/>
    <m/>
    <s v="Vain elinkeinotoimintaa harjoittaville"/>
    <m/>
    <s v=""/>
    <x v="1"/>
    <x v="14"/>
    <s v=""/>
  </r>
  <r>
    <s v="Maaseutulinjan tukimaksut"/>
    <s v="Eri tukijärjestelmistä rajapinnan kautta hyväksyttäväksi tulevien tukimaksujen asiatarkastus ja hyväksyntä"/>
    <s v="Tukimaksut"/>
    <x v="5"/>
    <x v="5"/>
    <m/>
    <s v="Myös luonnollisille henkilöille"/>
    <m/>
    <m/>
    <x v="1"/>
    <x v="14"/>
    <s v=""/>
  </r>
  <r>
    <s v="Yksityisen eläinlääkäripalvelujen tuottaminen"/>
    <s v="Toimija ilmoittaa yksityisen eläinlääkäripalvelujen tuottamisesta"/>
    <s v="Yksityisen eläinlääkäripalvelujen tuottaminen"/>
    <x v="0"/>
    <x v="0"/>
    <s v="Myöhemmin"/>
    <s v="Vain elinkeinotoimintaa harjoittaville"/>
    <s v="Tavoitetaso saavutetaan Q4/2023"/>
    <m/>
    <x v="1"/>
    <x v="14"/>
    <s v=""/>
  </r>
  <r>
    <s v="Maisematyölupa"/>
    <s v="Lupapiste.fi"/>
    <s v="Maisematyölupa"/>
    <x v="1"/>
    <x v="5"/>
    <m/>
    <s v="Myös luonnollisille henkilöille"/>
    <m/>
    <s v="Maankäyttö- ja rakennuslaki (132/1999)"/>
    <x v="0"/>
    <x v="21"/>
    <s v="alle 6001"/>
  </r>
  <r>
    <s v="Rakennuksen purkamislupa"/>
    <s v="Lupapiste.fi"/>
    <s v="Rakennuksen purkamislupa"/>
    <x v="1"/>
    <x v="5"/>
    <m/>
    <s v="Myös luonnollisille henkilöille"/>
    <m/>
    <s v="Maankäyttö- ja rakennuslaki (132/1999)"/>
    <x v="0"/>
    <x v="21"/>
    <s v="alle 6001"/>
  </r>
  <r>
    <s v="Rakennusluvat"/>
    <s v="Lupapiste.fi"/>
    <s v="Rakennuslupa"/>
    <x v="1"/>
    <x v="5"/>
    <m/>
    <s v="Myös luonnollisille henkilöille"/>
    <m/>
    <s v="Maankäyttö- ja rakennuslaki (132/1999)"/>
    <x v="0"/>
    <x v="21"/>
    <s v="alle 6001"/>
  </r>
  <r>
    <s v="Rakennuslupa suunnittelutarveratkaisualueelle"/>
    <s v="Lupapiste.fi"/>
    <s v="Rakennuslupa suunnittelutarveratkaisualueelle"/>
    <x v="1"/>
    <x v="5"/>
    <m/>
    <s v="Myös luonnollisille henkilöille"/>
    <m/>
    <s v="Maankäyttö- ja rakennuslaki (132/1999)"/>
    <x v="0"/>
    <x v="21"/>
    <s v="alle 6001"/>
  </r>
  <r>
    <s v="Rakennusrasite"/>
    <s v="Lupapiste.fi"/>
    <s v="Rakennusrasite"/>
    <x v="1"/>
    <x v="5"/>
    <m/>
    <s v="Myös luonnollisille henkilöille"/>
    <m/>
    <s v="Maankäyttö- ja rakennuslaki (132/1999)"/>
    <x v="0"/>
    <x v="21"/>
    <s v="alle 6001"/>
  </r>
  <r>
    <s v="Rakennusvalvontamittaukset"/>
    <s v="Lupapiste.fi"/>
    <s v="Rakennusvalvonta"/>
    <x v="1"/>
    <x v="5"/>
    <m/>
    <s v="Myös luonnollisille henkilöille"/>
    <m/>
    <s v="Maankäyttö- ja rakennuslaki (132/1999)"/>
    <x v="0"/>
    <x v="21"/>
    <s v="alle 6001"/>
  </r>
  <r>
    <s v="Rakentamisen poikkeuslupa"/>
    <s v="Lupapiste.fi"/>
    <s v="Rakentamisen poikkeuslupa"/>
    <x v="1"/>
    <x v="5"/>
    <m/>
    <s v="Myös luonnollisille henkilöille"/>
    <m/>
    <s v="Maankäyttö- ja rakennuslaki (132/1999)"/>
    <x v="0"/>
    <x v="21"/>
    <s v="alle 6001"/>
  </r>
  <r>
    <s v="Rakentamisen toimenpidelupa"/>
    <s v="Lupapiste.fi"/>
    <s v="Rakentamisen toimenpidelupa"/>
    <x v="1"/>
    <x v="5"/>
    <m/>
    <s v="Myös luonnollisille henkilöille"/>
    <m/>
    <s v="Maankäyttö- ja rakennuslaki (132/1999)"/>
    <x v="0"/>
    <x v="21"/>
    <s v="alle 6001"/>
  </r>
  <r>
    <s v="Vesimittarilukeman ilmoittaminen"/>
    <m/>
    <s v="Vesimittarilukeman ilmoittaminen"/>
    <x v="2"/>
    <x v="0"/>
    <s v="Myöhemmin"/>
    <s v="Myös luonnollisille henkilöille"/>
    <s v="Ohjelmistointegroinnin kalleus"/>
    <s v="Vesihuoltolaki (119/2001)"/>
    <x v="0"/>
    <x v="21"/>
    <s v="alle 6001"/>
  </r>
  <r>
    <s v="Yksityistieavustukset"/>
    <m/>
    <s v="Yksityistieavustukset"/>
    <x v="5"/>
    <x v="0"/>
    <s v="Myöhemmin"/>
    <s v="Myös luonnollisille henkilöille"/>
    <m/>
    <s v="Laki yksityisistä teistä (560/2018)"/>
    <x v="0"/>
    <x v="21"/>
    <s v="alle 6001"/>
  </r>
  <r>
    <s v="EU:n sisäasioiden rahastojen ohjelmakausi 2021-2027"/>
    <s v="EU:n sisäasioiden rahastojen ohjelmakausi 2021-2027"/>
    <s v="EUSA-rahastot"/>
    <x v="5"/>
    <x v="4"/>
    <s v="Q4/2022"/>
    <s v="Vain elinkeinotoimintaa harjoittaville"/>
    <m/>
    <m/>
    <x v="1"/>
    <x v="13"/>
    <s v=""/>
  </r>
  <r>
    <s v="EU:n sisäasioiden rahastojen ohjelmakausi 2014-2020"/>
    <s v="EU:n sisäasioiden rahastojen ohjelmakausi 2014-2020"/>
    <s v="EUSA-rahastot (sähköinen järjestelmä EUSA-järjestelmä)"/>
    <x v="5"/>
    <x v="5"/>
    <m/>
    <s v="Vain elinkeinotoimintaa harjoittaville"/>
    <m/>
    <m/>
    <x v="1"/>
    <x v="13"/>
    <s v=""/>
  </r>
  <r>
    <s v="Palosuojelurahasto"/>
    <s v="Valtionavustukset tulipalojen ehkäisyä ja pelastustoimen edistämistä koskeviin hankkeisiin"/>
    <s v="Palosuojelurahasto"/>
    <x v="5"/>
    <x v="0"/>
    <s v="Q1/2022"/>
    <s v="Myös luonnollisille henkilöille"/>
    <s v="Rahasto toimii ensimmäisenä pilottina valtionhallinnon yhteisessä valtionavustushankkeessa. Rahasto pilotoi uudessa järjestelmässä yleisavustushakua, joka on suunnattu pelastusalan järjestöille ja muille vastaaville yhteisöille. Nyt syksyllä pilotoidaan hakuilmoitusta ja ensi keväänä koko yleisavustushaku on tarkoitus toteuttaa uudessa valtionavustusjärjestelmässä. Hyvä digiaste yleisavustusten osalta saavutetaan näin ollen 2022 ja muiden avustustyyppien osalta tämän jälkeen portaittain. Uuteen järjestelmään siirtymistä on toteutettu tiiviissä yhteistyössä avustusten hakijoiden, hanketoimiston sekä Valtiokonttorin kanssa. Mikäli järjestelmän käyttöönottoon tulee viiveitä tai palvelu ei toimi odotetusti, muodostaisi se esteen rahaston digitaalisten palvelujen parantumiselle. Yleisavustusten jälkeen järjestelmään siirtyy erikseen sovittavan aikataulun puitteissa rahaston muut avustustyypit. Tällä hetkellä avustushakemukset saapuvat rahaston virkasähköpostiin, josta ne välitetään ministeriön kirjaamoon. Jokainen avustus muodostaa oman projektikoodin, jolloin avustusten hallinnointi sähköisessä VAHVA järjestelmässä mahdollistuu. Prosessi on toimiva mutta uuteen järjestelmään siirtyminen parantaa rahaston digiastetta paljon."/>
    <m/>
    <x v="1"/>
    <x v="13"/>
    <s v=""/>
  </r>
  <r>
    <s v="Lääkkeiden hintalautakunnan asiointipalvelu"/>
    <s v="Elinkeinonharjoittaja voi käyttää sähköistä asiointipalvelua lääkkeiden, perusvoiteiden ja kliinisten ravintovalmisteiden korvattavuus- ja hintahakemuksien sekä korvattavien valmisteiden ilmoituksiin. Elinkeinonharjoittaja voi antaa asiointipalvelussa suostumuksensa sähköiseen asiointiin, jolloin yhteydenpito yrityksen ja lääkkeiden hintalautakunnan välillä tapahtuu asiointipalvelun kautta. Asiointipalvelu edellyttää vahvaa tunnistautumista. Elinkeinonharjoittajan on valtuutettava haluamansa henkilöt tai yritykset asioimaan puolestaan asiointipalveluissa. Asiointi voidaan käynnistää sähköisessä asiointipalvelussa."/>
    <s v="Lääkkeiden hintalautakunnan asiointipalvelu"/>
    <x v="1"/>
    <x v="4"/>
    <m/>
    <s v="Vain elinkeinotoimintaa harjoittaville"/>
    <m/>
    <s v="Sairausvakuutuslaki (1224/2004)"/>
    <x v="1"/>
    <x v="22"/>
    <s v=""/>
  </r>
  <r>
    <s v="STEAn avustusten hakeminen"/>
    <s v="STM:n Sosiaali- ja terveysjärjestöjen avustuskeskus (STEA) myöntää avustuksia sosiaali- ja terveysalan yleishyödyllisille yhdistyksille, yhteisöille ja säätiöille. Avustuksia ei voi hakea elinkeinotoimintaan. Avustusten hakeminen ja käsittely tapahtuu sähköisessä verkkoasioinnin palvelussa. Verkkoasiointi edellyttää rekisteröitymistä ja vahvaa tunnistautumista. Toimijan verkkosasioinnin pääkäyttäjät voivat hallinnoida toimijan käyttäjäoikeuksia asioinnissa. Asiointi voidaan käynnistää sähköisessä verkkosioinnin palvelussa."/>
    <s v="STEAn avustusten hakeminen"/>
    <x v="5"/>
    <x v="4"/>
    <m/>
    <s v="Vain elinkeinotoimintaa harjoittaville"/>
    <m/>
    <s v="Valtionavustuslaki (688/2001)"/>
    <x v="1"/>
    <x v="22"/>
    <s v=""/>
  </r>
  <r>
    <s v="STM:n valtionavustuksien hakeminen"/>
    <s v="STM valtionavustuksia myönnetään julkisen hallinnon toimijoille ja yleishyödyllisille yhteisöille. Elinkeinonharjoittajat ja yritykset voivat toimia hankkeissa osatoteuttajina. Avustuksia ei voi hakea elinkeinotoimintaan. Valtionavustusten haku, ohjeet ja sähköisesti täytettävät lomakkeet julkaistaan STM:n verkkosivuilla. Hakemus liitteineen toimitetaan sähköpostitse ja mahdolliset lisätietopyynnöt ja täydennykset voidaan toimittaa sähköpostitse."/>
    <s v="STM:n valtionavustuksien hakeminen"/>
    <x v="5"/>
    <x v="0"/>
    <m/>
    <s v="Vain elinkeinotoimintaa harjoittaville"/>
    <m/>
    <s v="Valtionavustuslaki (688/2001)"/>
    <x v="1"/>
    <x v="22"/>
    <s v=""/>
  </r>
  <r>
    <s v="Granlund Manager"/>
    <s v="Palvelupyyntöjen ja vikailmoitusten jättäminen ja seuranta"/>
    <s v="Granlund Manager"/>
    <x v="2"/>
    <x v="5"/>
    <m/>
    <s v="Myös luonnollisille henkilöille"/>
    <s v="Osaaminen, haluttomuus, väärä kanava"/>
    <m/>
    <x v="1"/>
    <x v="23"/>
    <s v=""/>
  </r>
  <r>
    <s v="Suomenlinna Atlas"/>
    <s v="Suomenlinnan paikka-, kartta- ja rakennustiedot ovat löydettävissä samasta portaalista"/>
    <s v="Suomenlinna Atlas"/>
    <x v="2"/>
    <x v="6"/>
    <s v="Myöhemmin"/>
    <s v="Myös luonnollisille henkilöille"/>
    <s v="Kustannukset, ohjelmistot"/>
    <m/>
    <x v="1"/>
    <x v="23"/>
    <s v=""/>
  </r>
  <r>
    <s v="Suomenlinna Extranet"/>
    <s v="Palveluntarjoajille (erityisesti matkailupalvelut) tarkoitettu asiointikanava sisältäen ohje- ja tietopankki- sekä viestintäominaisuuksia."/>
    <s v="Suomenlinna Extranet"/>
    <x v="4"/>
    <x v="5"/>
    <m/>
    <s v="Vain elinkeinotoimintaa harjoittaville"/>
    <m/>
    <m/>
    <x v="1"/>
    <x v="23"/>
    <s v=""/>
  </r>
  <r>
    <s v="Verkkosivustot"/>
    <s v="Esittelyt Suomenlinnan alueesta ja toimijoista"/>
    <s v="suomenlinna.fi; slhk.fi"/>
    <x v="4"/>
    <x v="7"/>
    <m/>
    <s v="Myös luonnollisille henkilöille"/>
    <m/>
    <m/>
    <x v="1"/>
    <x v="23"/>
    <s v=""/>
  </r>
  <r>
    <s v="Suomenlinnan digiopas"/>
    <s v="Suomenlinnan kävijöiden opastaminen"/>
    <s v="Suomenlinnan digiopas"/>
    <x v="4"/>
    <x v="5"/>
    <m/>
    <s v="Myös luonnollisille henkilöille"/>
    <m/>
    <m/>
    <x v="1"/>
    <x v="23"/>
    <s v=""/>
  </r>
  <r>
    <s v="Sähköinen allekirjoitus"/>
    <s v="Sopimukset sekä yrityksille että yksityisille. Päätösasiakirjat"/>
    <s v="Sähköinen allekirjoitus"/>
    <x v="2"/>
    <x v="6"/>
    <s v="Q4/2022"/>
    <s v="Myös luonnollisille henkilöille"/>
    <s v="Järjestelmähaasteet, ohjelmapäivitys tarvitaan"/>
    <m/>
    <x v="1"/>
    <x v="23"/>
    <s v=""/>
  </r>
  <r>
    <s v="Verkkolaskutus"/>
    <s v="Liiketilojen ja vuokrahuoneistojen vuokrat, palvelumyynti ja ostot"/>
    <s v="Verkkolaskutus"/>
    <x v="2"/>
    <x v="0"/>
    <s v="Q3/2022"/>
    <s v="Myös luonnollisille henkilöille"/>
    <m/>
    <m/>
    <x v="1"/>
    <x v="23"/>
    <s v=""/>
  </r>
  <r>
    <s v="Annosmittauspalvelun ja työntekijöiden henkilökohtaisten annostarkkailumittausten hyväksyntä"/>
    <s v="Annosmittauspalveluiden, jotka tarjoavat työntekijöiden henkilökohtaista annostarkkailua varten tehtäviä mittauspalveluita, on haettava Säteilyturvakeskukselta hyväksyntää sekä itse annosmittauspalvelulle että henkilökohtaiseen annostarkkailuun käytettäville mittausmenetelmille."/>
    <s v="Annosmittauspalvelun ja työntekijöiden henkilökohtaisten annostarkkailumittausten hyväksyntä"/>
    <x v="1"/>
    <x v="6"/>
    <s v="Myöhemmin"/>
    <s v="Vain elinkeinotoimintaa harjoittaville"/>
    <s v="Volyymit ovat erittäin pieniä (maksimissaan muutama vuodessa)"/>
    <m/>
    <x v="1"/>
    <x v="22"/>
    <s v=""/>
  </r>
  <r>
    <s v="Annosrekisterin extranet"/>
    <s v="Annosrekisterin asiointipalvelun kautta voidaan hoitaa mm. vuosiyhteenvetojen tarkastaminen, poikkeaviin annoksiin liittyvät selvitykset sekä asiakirjatilaukset."/>
    <s v="Annosrekisterin extranet"/>
    <x v="0"/>
    <x v="0"/>
    <s v="Myöhemmin"/>
    <s v="Vain elinkeinotoimintaa harjoittaville"/>
    <m/>
    <m/>
    <x v="1"/>
    <x v="22"/>
    <s v=""/>
  </r>
  <r>
    <s v="Asunnossa tai muussa oleskelutilassa esiintyvä terveyshaitta (radon)"/>
    <s v="Kunnan terveydensuojeluviranomainen valvoo asuntojen ja muiden oleskelutilojen radonpitoisuuden viitearvojen noudattamista (Säteilylaki 859/2018, 15 §)"/>
    <s v="Asunnossa tai muussa oleskelutilassa esiintyvä terveyshaitta (radon)"/>
    <x v="0"/>
    <x v="6"/>
    <s v="Myöhemmin"/>
    <s v="Myös luonnollisille henkilöille"/>
    <s v="Valtio, aluehallinto, kunta -rajapinta tuo prosessiin useita epäjatkuvuuskohtia asiakkaan kannalta"/>
    <s v="Terveydensuojelulaki (763/1994)"/>
    <x v="1"/>
    <x v="22"/>
    <s v=""/>
  </r>
  <r>
    <s v="Ilmoitus korkea-aktiivisen umpilähteen kuljetuksesta"/>
    <s v="Kuljetuksen suorittajan on ilmoitettava Säteilyturvakeskukselle (STUK) jokaisesta turvallisuuslupaa edellyttävästä korkea-aktiivisen umpilähteen kuljetuksesta ennen kuljetuksen suorittamista tai säteilylähteen saapumista Suomeen."/>
    <s v="Ilmoitus korkea-aktiivisen umpilähteen kuljetuksesta"/>
    <x v="0"/>
    <x v="5"/>
    <m/>
    <s v="Vain elinkeinotoimintaa harjoittaville"/>
    <m/>
    <m/>
    <x v="1"/>
    <x v="22"/>
    <s v=""/>
  </r>
  <r>
    <s v="Luonnonsäteilylle altistavan toiminnan ilmoitus ja säteilyaltistuksen selvitysvelvollisuus"/>
    <s v="Ennen toiminnan aloittamista toiminnasta vastaavaan on ilmoitettava STUKille luonnonsäteilylle altistavan toiminnan aloittamisesta."/>
    <s v="Luonnonsäteilylle altistavan toiminnan ilmoitus ja säteilyaltistuksen selvitysvelvollisuus"/>
    <x v="0"/>
    <x v="5"/>
    <m/>
    <s v="Vain elinkeinotoimintaa harjoittaville"/>
    <m/>
    <m/>
    <x v="1"/>
    <x v="22"/>
    <s v=""/>
  </r>
  <r>
    <s v="Mittauspalvelun, kalibrointipalvelun tai ohjelmiston tilaus"/>
    <s v="Säteilyturvakeskus tarjoaa yrityksille ja yksityisille kansalaisille erilaisia säteilyyn liittyviä liiketaloudellisia mittaus- ja asiantuntijapalveluita, mikäli ne tukevat STUKin toiminta-ajatusta säteilyn vahingollisten vaikutusten estämisestä ja rajoittamisesta."/>
    <s v="Mittauspalvelun, kalibrointipalvelun tai ohjelmiston tilaus"/>
    <x v="2"/>
    <x v="1"/>
    <s v="Myöhemmin"/>
    <s v="Vain elinkeinotoimintaa harjoittaville"/>
    <s v="Palvelu sisältää myös mitattavan laitteen/näytteen toimittamisen ja tästä syystä asiointikanavan digitalisointi ei hyödytä asiakasta"/>
    <m/>
    <x v="1"/>
    <x v="22"/>
    <s v=""/>
  </r>
  <r>
    <s v="Radonmittausmenetelmien hyväksyntä"/>
    <s v="Hyväksyntää varten Säteilyturvakeskukselle toimitetaan hakemus, jossa selvitetään, miten säteilylaissa ja sen perusteella annetuissa muissa säädöksissä esitetyt vaatimukset toteutuvat."/>
    <s v="Radonmittausmenetelmien hyväksyntä"/>
    <x v="1"/>
    <x v="6"/>
    <s v="Myöhemmin"/>
    <s v="Vain elinkeinotoimintaa harjoittaville"/>
    <s v="Volyymit ovat erittäin pieniä (maksimissaan muutama vuodessa)"/>
    <m/>
    <x v="1"/>
    <x v="22"/>
    <s v=""/>
  </r>
  <r>
    <s v="Radonmittauspalvelu"/>
    <s v="Liiketaloudellinen radonmittauspalvelu asuntoihin ja tavanomaisille työpaikoille."/>
    <s v="Radonmittauspalvelu"/>
    <x v="2"/>
    <x v="2"/>
    <m/>
    <s v="Myös luonnollisille henkilöille"/>
    <m/>
    <m/>
    <x v="1"/>
    <x v="22"/>
    <s v=""/>
  </r>
  <r>
    <s v="Showlaserlaitteen luvat ja ilmoitukset"/>
    <s v="Lomakkeilla voi hakea lupaa suuritehoisen laserlaitteen käyttöön, ilmoittaa toiminnan muutoksista ja ilmoittaa suuritehoisen laserlaitteen käytöstä"/>
    <s v="Showlaserlaitteen luvat ja ilmoitukset"/>
    <x v="1"/>
    <x v="5"/>
    <m/>
    <s v="Vain elinkeinotoimintaa harjoittaville"/>
    <m/>
    <m/>
    <x v="1"/>
    <x v="22"/>
    <s v=""/>
  </r>
  <r>
    <s v="Säteilytoiminnan lupa-asioiden hoitaminen"/>
    <s v="Lomakkeilla voi hakea uutta turvallisuuslupaa, hakea turvallisuusluvan muutosta tai ilmoittaa toiminnan muutoksesta. Palvelussa hyödynnetään suomi.fi-valtuuksia (yrityksen puolesta asioiminen)."/>
    <s v="Säteilytoiminnan lupa-asioiden hoitaminen"/>
    <x v="1"/>
    <x v="5"/>
    <m/>
    <s v="Vain elinkeinotoimintaa harjoittaville"/>
    <m/>
    <m/>
    <x v="1"/>
    <x v="22"/>
    <s v=""/>
  </r>
  <r>
    <s v="Säteilyturvallisuusvastaavan ja säteilyturvallisuusasiantuntijan ammattipätevyyden hakeminen"/>
    <s v="Luvan hakeminen koulutusorganisaatiolle järjestämään säteilyturvallisuusvastaavan (STV) säteilysuojelukoulutusta. Hakemus oikeudeksi toimia säteilyturvallisuusasiantuntijana"/>
    <s v="Säteilyturvallisuusvastaavan ja säteilyturvallisuusasiantuntijan ammattipätevyyden hakeminen"/>
    <x v="1"/>
    <x v="1"/>
    <s v="Q1/2022"/>
    <s v="Vain elinkeinotoimintaa harjoittaville"/>
    <m/>
    <m/>
    <x v="1"/>
    <x v="22"/>
    <s v=""/>
  </r>
  <r>
    <s v="Talousveden radioaktiivisuuden valvontaan liittyvät ilmoitukset"/>
    <s v="STUK toimii talousveden radioaktiivisuuden valvonnassa asiantuntijatahona, joka neuvoo kunnan terveydensuojeluviranomaista tarvittaessa."/>
    <s v="Talousveden radioaktiivisuuden valvontaan liittyvät ilmoitukset"/>
    <x v="0"/>
    <x v="0"/>
    <s v="Myöhemmin"/>
    <s v="Vain elinkeinotoimintaa harjoittaville"/>
    <m/>
    <m/>
    <x v="1"/>
    <x v="22"/>
    <s v=""/>
  </r>
  <r>
    <s v="Terveydensuojelulain Ilmoituksenvarainen toiminta ja valvonta (solarium, kauneushoitola)"/>
    <s v="Ilmoitukset tehdään kunnalle ja kunta valvoo myös toimintaa. STUK tekee tarpeen mukaan selvityspyyntöjä, tarkempia tarkastuksia."/>
    <s v="Terveydensuojelulain Ilmoituksenvarainen toiminta ja valvonta (solarium, kauneushoitola)"/>
    <x v="0"/>
    <x v="6"/>
    <s v="Myöhemmin"/>
    <s v="Vain elinkeinotoimintaa harjoittaville"/>
    <s v="Valtio, aluehallinto, kunta -rajapinta tuo prosessiin useita epäjatkuvuuskohtia asiakkaan kannalta"/>
    <s v="Terveydensuojelulaki (763/1994)"/>
    <x v="1"/>
    <x v="22"/>
    <s v=""/>
  </r>
  <r>
    <s v="Tietopyyntö"/>
    <s v="Mahdollisuus tehdä tietopyyntö suomi.fi-viestien kautta"/>
    <s v="Tietopyyntö"/>
    <x v="2"/>
    <x v="5"/>
    <m/>
    <s v="Myös luonnollisille henkilöille"/>
    <m/>
    <m/>
    <x v="1"/>
    <x v="22"/>
    <s v=""/>
  </r>
  <r>
    <s v="Työpaikkojen radon-mittaustulosten ilmoitus- ja hallintapalvelu"/>
    <s v="Säteilylain 859/2018 146 ja 155 §:n perusteella työnantaja ilmoitettaa työpaikalla tehtyjen radonmittausten tulokset STUKille."/>
    <s v="Työpaikkojen radon-mittaustulosten ilmoitus- ja hallintapalvelu"/>
    <x v="0"/>
    <x v="2"/>
    <m/>
    <s v="Vain elinkeinotoimintaa harjoittaville"/>
    <m/>
    <m/>
    <x v="1"/>
    <x v="22"/>
    <s v=""/>
  </r>
  <r>
    <s v="Ydinaineiden ja ydinjätteiden kuljetuksen lupa-asioiden hoitaminen"/>
    <s v="Ydinenergialaki edellyttää lupaa ydinaineiden ja ydinjätteiden kuljettamiseen ydinenergia-asetuksen 17 §:ssä mainittuja tapauksia lukuun ottamatta."/>
    <s v="Ydinaineiden ja ydinjätteiden kuljetuksen lupa-asioiden hoitaminen"/>
    <x v="1"/>
    <x v="6"/>
    <s v="Myöhemmin"/>
    <s v="Vain elinkeinotoimintaa harjoittaville"/>
    <s v="Tavoitteet digiasteelle asetetaan 2021 lopussa osana ydinlaitosten luvituksen tavoitetilan asettamista"/>
    <m/>
    <x v="1"/>
    <x v="22"/>
    <s v=""/>
  </r>
  <r>
    <s v="Ydinenergialain mukaiset luvat (STUKin myöntämät)"/>
    <s v="Esimerkiksi uraania tai toriumia sisältävien malmien tuonti ja vienti edellyttää joko Säteilyturvakeskuksen lupaa tai, mikäli toiminta on pienimuotoisena vapautettu luvanvaraisuudesta, ilmoitusta Säteilyturvakeskukselle."/>
    <s v="Ydinenergialain mukaiset luvat (STUKin myöntämät)"/>
    <x v="1"/>
    <x v="6"/>
    <s v="Q4/2022"/>
    <s v="Vain elinkeinotoimintaa harjoittaville"/>
    <s v="Volyymit ovat pieniä"/>
    <m/>
    <x v="1"/>
    <x v="22"/>
    <s v=""/>
  </r>
  <r>
    <s v="Ydinjätteiden tuonti- ja vientilupa"/>
    <s v="Luvitus ydinaineiden hallussapitoon, valmistukseen, tuottamiseen, käsittelyyn, käyttämiseen ja varastointiin (ns. toimintalupa) sekä niiden luovutukseen, kuljetukseen ja tuontiin"/>
    <s v="Ydinjätteiden tuonti- ja vientilupa"/>
    <x v="1"/>
    <x v="6"/>
    <s v="Myöhemmin"/>
    <s v="Vain elinkeinotoimintaa harjoittaville"/>
    <s v="Tavoitteet digiasteelle asetetaan 2021 lopussa osana ydinlaitosten luvituksen tavoitetilan asettamista"/>
    <m/>
    <x v="1"/>
    <x v="22"/>
    <s v=""/>
  </r>
  <r>
    <s v="Ydinlaitosten tarkastuslaitosten hyväksyntä"/>
    <s v="Säteilyturvakeskus hyväksyy tarkastuslaitoksia tarkastamaan ydinlaitosten painelaitteita, muita mekaanisia laitteita sekä teräs- ja betonirakenteita."/>
    <s v="Ydinlaitosten tarkastuslaitosten hyväksyntä"/>
    <x v="1"/>
    <x v="1"/>
    <s v="Myöhemmin"/>
    <s v="Vain elinkeinotoimintaa harjoittaville"/>
    <s v="Volyymit ovat pieniä ja suuri osa tiedosta on dokumenttimuodossa. Tavoitteet digiasteelle asetetaan 2021 lopussa osana ydinlaitosten luvituksen tavoitetilan asettamista"/>
    <m/>
    <x v="1"/>
    <x v="22"/>
    <s v=""/>
  </r>
  <r>
    <s v="Ydinlaitostoslupien sähköinen asiointi"/>
    <s v="Sähköisen asioinnin kautta ydinlaitokset voivat laittaa vireille asioita ja STUKin päätökset toimitetaan ydinlaitoksille."/>
    <s v="Ydinlaitostoslupien sähköinen asiointi"/>
    <x v="1"/>
    <x v="5"/>
    <m/>
    <s v="Vain elinkeinotoimintaa harjoittaville"/>
    <s v="Suurin osa alkuperäisestä tiedosta on dokumenttimuodossa"/>
    <m/>
    <x v="1"/>
    <x v="22"/>
    <s v=""/>
  </r>
  <r>
    <s v="Jätehuollon järjestämisen poikkeamispäätökset"/>
    <s v="Jätemaksun kohtuullistamispäätös, jätehuoltomääräysten poikkeamispäätös"/>
    <s v="Jätevesien käsittelyn poikkeamisilmoitus"/>
    <x v="1"/>
    <x v="0"/>
    <s v="Q4/2021"/>
    <s v="Myös luonnollisille henkilöille"/>
    <s v="Taustaprosessit ja -teknologia"/>
    <s v="Ympäristönsuojelulaki (527/2014)"/>
    <x v="0"/>
    <x v="16"/>
    <s v="yli 100 000"/>
  </r>
  <r>
    <s v="Rakennusvalvonnan luvat (lupapiste)"/>
    <s v="Rakennuslupa, purkamislupa ja maisematyölupa"/>
    <s v="Rakennuslupa"/>
    <x v="1"/>
    <x v="5"/>
    <s v="Q1/2022"/>
    <s v="Myös luonnollisille henkilöille"/>
    <s v="Taustaprosessit ja -teknologia"/>
    <s v="Maankäyttö- ja rakennuslaki (132/1999)"/>
    <x v="0"/>
    <x v="16"/>
    <s v="yli 100 000"/>
  </r>
  <r>
    <s v="Viheralueiden käyttöluvat ja vuokraus (Lupapiste)"/>
    <s v="Viheralueluvat Lupapisteessä"/>
    <s v="Yleisen alueen käyttölupa"/>
    <x v="1"/>
    <x v="0"/>
    <s v="Q1/2022"/>
    <s v="Myös luonnollisille henkilöille"/>
    <m/>
    <m/>
    <x v="0"/>
    <x v="16"/>
    <s v="yli 100 000"/>
  </r>
  <r>
    <s v="Katujen käyttöluvat ja vuokraus (Lupapiste)"/>
    <s v="Katuluvat"/>
    <s v="Yleisen alueen käyttölupa"/>
    <x v="1"/>
    <x v="5"/>
    <s v="Q1/2022"/>
    <s v="Myös luonnollisille henkilöille"/>
    <s v="Taustaprosessit ja -teknologia"/>
    <m/>
    <x v="0"/>
    <x v="16"/>
    <s v="yli 100 000"/>
  </r>
  <r>
    <s v="Tapahtumien 3D huoneet/eteiset"/>
    <s v="Tavoitteena kehittää n.s 3D-virtuaalinen eteinen, huone, alue, jonne voidaan ohjata isompiin tapahtumiin/messuihin osallistuvat ennen tapahtuman alkua ja jonka kautta pääsee ohjautumaan erilaisiin virtuaalihuoneisiin yms. pilottiversio: https://mobility4recovery.fi/MNGSiDN/tampere/"/>
    <s v="Tapahtumien 3D huoneet/eteiset"/>
    <x v="2"/>
    <x v="6"/>
    <s v="Q1/2022"/>
    <s v="Myös luonnollisille henkilöille"/>
    <m/>
    <m/>
    <x v="0"/>
    <x v="16"/>
    <s v="yli 100 000"/>
  </r>
  <r>
    <s v="Virtuaaliset tapahtumat, Webinaarit ja koulutukset"/>
    <s v="Ajankohtaista tietoa ja koulutusta yrittäjille, mm. verkkowebinaarit ja koulutukset"/>
    <s v="Virtuaaliset tapahtumat, Webinaarit ja koulutukset"/>
    <x v="2"/>
    <x v="5"/>
    <s v="Q1/2022"/>
    <s v="Myös luonnollisille henkilöille"/>
    <m/>
    <m/>
    <x v="0"/>
    <x v="16"/>
    <s v="yli 100 000"/>
  </r>
  <r>
    <s v="Jätehuollon viranomaispalveluiden asiakaspalvelu"/>
    <s v="Jätehuollon järjestämisen viranomaistehtäviin liittyvä asiakasneuvonta ja -tiedotus. "/>
    <s v="Jäteneuvonta"/>
    <x v="3"/>
    <x v="0"/>
    <s v="Q3/2021"/>
    <s v="Myös luonnollisille henkilöille"/>
    <s v="Taustaprosessit ja -teknologia"/>
    <s v="Jätelaki (646/2011)"/>
    <x v="0"/>
    <x v="16"/>
    <s v="yli 100 000"/>
  </r>
  <r>
    <s v="Matching-palvelu"/>
    <s v="Yritysten ja ekosysteemitasolla tapahtuvan matching toiminnan kehittäminen"/>
    <s v="Matching-palvelu"/>
    <x v="3"/>
    <x v="6"/>
    <s v="Myöhemmin"/>
    <s v="Myös luonnollisille henkilöille"/>
    <m/>
    <m/>
    <x v="0"/>
    <x v="16"/>
    <s v="yli 100 000"/>
  </r>
  <r>
    <s v="Räätälöity rekrytointi"/>
    <s v="Taylor´s house: ehdokasesittely yritystarpeeseen ja räätälöity yrityksen ja osaajan yhteistyö"/>
    <s v="Räätälöity rekrytointi"/>
    <x v="3"/>
    <x v="6"/>
    <s v="Myöhemmin"/>
    <s v="Myös luonnollisille henkilöille"/>
    <m/>
    <m/>
    <x v="0"/>
    <x v="16"/>
    <s v="yli 100 000"/>
  </r>
  <r>
    <s v="Kohtaantopalvelut"/>
    <s v="Virtuaaliset rekrytointitapahtumat, virtuaalinen rekrytointikanava (tulossa)"/>
    <s v="Työvoimapalvelut"/>
    <x v="3"/>
    <x v="6"/>
    <s v="Q4/2022"/>
    <s v="Myös luonnollisille henkilöille"/>
    <m/>
    <m/>
    <x v="0"/>
    <x v="16"/>
    <s v="yli 100 000"/>
  </r>
  <r>
    <s v="Työllistämisen neuvonta"/>
    <s v="Työnantajapuhelin- ja sähköposti, Yrittäjyysneuvonta"/>
    <s v="Työvoimapalvelut"/>
    <x v="3"/>
    <x v="0"/>
    <m/>
    <s v="Vain elinkeinotoimintaa harjoittaville"/>
    <m/>
    <m/>
    <x v="0"/>
    <x v="16"/>
    <s v="yli 100 000"/>
  </r>
  <r>
    <s v="Työnvälityspalvelut"/>
    <s v="Avoimet paikat, rekryilmoitukset, työmarkkinatori (TE-palvelut), Ehdokasesittelyt"/>
    <s v="Työvoimapalvelut"/>
    <x v="3"/>
    <x v="4"/>
    <s v="Q4/2022"/>
    <s v="Myös luonnollisille henkilöille"/>
    <s v="Valtakunnallinen kehitys Työmarkkinatorin osalta, voidaan vaikuttaa paikallisesti osittain"/>
    <m/>
    <x v="0"/>
    <x v="16"/>
    <s v="yli 100 000"/>
  </r>
  <r>
    <s v="Kasvupalvelut"/>
    <s v="Palvelutarvekartoitukset, uutiskirjeet ja tiedotteet yrityksille"/>
    <s v="Yritysten kasvupalvelut"/>
    <x v="3"/>
    <x v="0"/>
    <s v="Q4/2022"/>
    <s v="Vain elinkeinotoimintaa harjoittaville"/>
    <m/>
    <m/>
    <x v="0"/>
    <x v="16"/>
    <s v="yli 100 000"/>
  </r>
  <r>
    <s v="Yritysneuvonta ja palveluiden brokerointi"/>
    <s v="Henkilökohtaiset tapaamiset asiakkaiden kanssa, klinikat"/>
    <s v="Yritysten neuvontapalvelut"/>
    <x v="3"/>
    <x v="0"/>
    <s v="Q4/2021"/>
    <s v="Myös luonnollisille henkilöille"/>
    <m/>
    <m/>
    <x v="0"/>
    <x v="16"/>
    <s v="yli 100 000"/>
  </r>
  <r>
    <s v="Sähköinen työkalupakki yrityksille"/>
    <s v="Työkaluja, lomakkeita ja tietoa kootusti sekä aloittavalle että toimivalle yrityksille (https://www.yritystulkki.fi/fi/alue/tredea/)"/>
    <s v="Sähköinen työkalupakki yrityksille"/>
    <x v="4"/>
    <x v="5"/>
    <s v="Q1/2022"/>
    <s v="Myös luonnollisille henkilöille"/>
    <s v="Käyttäminen mahdollista myös yrityksen perustamista harkitsevalle"/>
    <m/>
    <x v="0"/>
    <x v="16"/>
    <s v="yli 100 000"/>
  </r>
  <r>
    <s v="Tietopalvelut"/>
    <s v="www.yritystieto.businesstampere.fi, Elinvoimanäkymien tietokokoelma, Business Explorer – datatyökalu auttaa alueesta kiinnostuneita yrityksiä etsimään ja analysoimaan alueen talous- ja väestötilastoja"/>
    <s v="Tietopalvelut"/>
    <x v="4"/>
    <x v="5"/>
    <s v="Q1/2022"/>
    <s v="Myös luonnollisille henkilöille"/>
    <m/>
    <m/>
    <x v="0"/>
    <x v="16"/>
    <s v="yli 100 000"/>
  </r>
  <r>
    <s v="Digitaalinen liiketoimintayhteisö"/>
    <s v="Kehitteillä digitaalinen Tampere Business Community, Alustan tuleva osoite: https://business-tampere.hivebrite.com/"/>
    <s v="Yrityspalvelut"/>
    <x v="4"/>
    <x v="6"/>
    <s v="Myöhemmin"/>
    <s v="Vain elinkeinotoimintaa harjoittaville"/>
    <m/>
    <m/>
    <x v="0"/>
    <x v="16"/>
    <s v="yli 100 000"/>
  </r>
  <r>
    <s v="Avustusten ja tukien myöntäminen"/>
    <s v="www.tukialusta.fi, neuvontapalvelu (puhelin ja chatbot), starttiraha"/>
    <s v="Toiminta-avustukset yhdistyksille ja yhteisöille"/>
    <x v="5"/>
    <x v="5"/>
    <s v="Q1/2022"/>
    <s v="Vain elinkeinotoimintaa harjoittaville"/>
    <m/>
    <m/>
    <x v="0"/>
    <x v="16"/>
    <s v="yli 100 000"/>
  </r>
  <r>
    <s v="Rekrytoinnin taloudelliset tuet"/>
    <s v="Rekrylisä- ja palkkio työnantajalle rekrytoinnin tueksi (e-lomake), Tulossa palkkatukipäätökset (oma-asiointi/ ura) sekä palkkatukimatching palvelu oma-asioinnissa"/>
    <s v="Työllistämistuki"/>
    <x v="5"/>
    <x v="4"/>
    <s v="Q1/2021"/>
    <s v="Vain elinkeinotoimintaa harjoittaville"/>
    <m/>
    <s v="Työttömyysturvalaki (1290/2002)"/>
    <x v="0"/>
    <x v="16"/>
    <s v="yli 100 000"/>
  </r>
  <r>
    <s v="Tasa-arvosuunnittelutyökalu"/>
    <s v="Tarkoitus on käyttää digitalisointia ja automatisointia työpaikkojen tasa-arvosuunnitelmien valvonnan apuna. Työkalun avulla ei ole tarkoitus tehdä tasa-arvosuunnitelmaa, vaan tarkoitus on antaa digitalisoidusti  palautetta jo tehdystä työpaikan tasa-arvosuunnitelmasta."/>
    <s v="Tasa-arvosuunnittelutyökalu"/>
    <x v="3"/>
    <x v="0"/>
    <s v="Myöhemmin"/>
    <s v="Vain elinkeinotoimintaa harjoittaville"/>
    <s v="Resurssien (henkilö- ja taloudelliset resurssit) puute; mahdolliset teknisen kehittämisen haasteet"/>
    <m/>
    <x v="1"/>
    <x v="18"/>
    <s v=""/>
  </r>
  <r>
    <s v="Ilmoitus alkutuotantopaikasta"/>
    <m/>
    <s v="Alkutuotantopaikkailmoitus"/>
    <x v="0"/>
    <x v="1"/>
    <s v="Myöhemmin"/>
    <s v="Myös luonnollisille henkilöille"/>
    <s v="Palvelun tuottaa Suupohjan peruspalveluliikelaitokuntayhtymä, Toimii vastuu organisaationa"/>
    <s v="Elintarvikelaki (23/2006)"/>
    <x v="2"/>
    <x v="24"/>
    <s v="alle 6001"/>
  </r>
  <r>
    <s v="Elintarvikelain mukainen ilmoitus toiminnan lopettamisesta, keskeytyksestä tai muutoksesta"/>
    <m/>
    <s v="Elintarvikehuoneistoilmoitus"/>
    <x v="0"/>
    <x v="1"/>
    <s v="Myöhemmin"/>
    <s v="Vain elinkeinotoimintaa harjoittaville"/>
    <s v="Palvelun tuottaa Suupohjan peruspalveluliikelaitokuntayhtymä, Toimii vastuu organisaationa"/>
    <s v="Elintarvikelaki (23/2006)"/>
    <x v="2"/>
    <x v="24"/>
    <s v="alle 6001"/>
  </r>
  <r>
    <s v="Ilmoitus elintarvike huoneistosta"/>
    <m/>
    <s v="Elintarvikehuoneistoilmoitus"/>
    <x v="0"/>
    <x v="1"/>
    <s v="Myöhemmin"/>
    <s v="Vain elinkeinotoimintaa harjoittaville"/>
    <s v="Palvelun tuottaa Suupohjan peruspalveluliikelaitokuntayhtymä, Toimii vastuu organisaationa"/>
    <s v="Elintarvikelaki (23/2006)"/>
    <x v="2"/>
    <x v="24"/>
    <s v="alle 6001"/>
  </r>
  <r>
    <s v="Ympäristönsuojelu, ympäristöluvat ja ilmoitukset"/>
    <m/>
    <s v="Ilmoitus ympäristölle vaaraa aiheuttavasta toiminnasta"/>
    <x v="0"/>
    <x v="1"/>
    <s v="Myöhemmin"/>
    <s v="Myös luonnollisille henkilöille"/>
    <s v="Palvelun tuottaa Suupohjan peruspalveluliikelaitokuntayhtymä, Toimii vastuu organisaationa"/>
    <s v="Ympäristönsuojelulaki (527/2014)"/>
    <x v="2"/>
    <x v="24"/>
    <s v="alle 6001"/>
  </r>
  <r>
    <s v="Terveydensuojelulain mukaiset ilmoitukset"/>
    <m/>
    <s v="Ilmoitus ympäristölle vaaraa aiheuttavasta toiminnasta"/>
    <x v="0"/>
    <x v="1"/>
    <s v="Myöhemmin"/>
    <s v="Vain elinkeinotoimintaa harjoittaville"/>
    <s v="Palvelun tuottaa Suupohjan peruspalveluliikelaitokuntayhtymä, Toimii vastuu organisaationa"/>
    <s v="Ympäristönsuojelulaki (527/2014)"/>
    <x v="2"/>
    <x v="24"/>
    <s v="alle 6001"/>
  </r>
  <r>
    <s v="Ilmoitus yleisötilaisuudesta"/>
    <m/>
    <s v="Tapahtumailmoitus"/>
    <x v="0"/>
    <x v="1"/>
    <s v="Myöhemmin"/>
    <s v="Myös luonnollisille henkilöille"/>
    <s v="Palvelun tuottaa Suupohjan peruspalveluliikelaitokuntayhtymä, Toimii vastuu organisaationa"/>
    <m/>
    <x v="2"/>
    <x v="24"/>
    <s v="alle 6001"/>
  </r>
  <r>
    <s v="Rakennus- ja toimenpidelupahakemus"/>
    <s v="Voi hakea rakennus- tai toimenpidelupaa"/>
    <s v="Rakennuslupa"/>
    <x v="1"/>
    <x v="1"/>
    <s v="Myöhemmin"/>
    <s v="Myös luonnollisille henkilöille"/>
    <m/>
    <s v="Maankäyttö- ja rakennuslaki (132/1999)"/>
    <x v="2"/>
    <x v="24"/>
    <s v="alle 6001"/>
  </r>
  <r>
    <s v="Tupakkatuotteiden vähittäismyyntilupa"/>
    <m/>
    <s v="Tupakkatuotteiden vähittäismyyntilupa"/>
    <x v="1"/>
    <x v="0"/>
    <s v="Myöhemmin"/>
    <s v="Vain elinkeinotoimintaa harjoittaville"/>
    <s v="Palvelun tuottaa Suupohjan peruspalveluliikelaitokuntayhtymä, Toimii vastuu organisaationa"/>
    <s v="Tupakkalaki (549/2016)"/>
    <x v="2"/>
    <x v="24"/>
    <s v="alle 6001"/>
  </r>
  <r>
    <s v="Ympäristönsuojelu, vesiensuojelu"/>
    <m/>
    <s v="Ympäristölupa"/>
    <x v="1"/>
    <x v="1"/>
    <s v="Myöhemmin"/>
    <s v="Myös luonnollisille henkilöille"/>
    <s v="Palvelun tuottaa Suupohjan peruspalveluliikelaitokuntayhtymä, Toimii vastuu organisaationa"/>
    <m/>
    <x v="2"/>
    <x v="24"/>
    <s v="alle 6001"/>
  </r>
  <r>
    <s v="Kunnan myöntämä yksinyrittäjäntuki"/>
    <s v="Yksinyrittäjä voi hakea toimintatukea kunnalta"/>
    <s v="Liiketoiminnan kehittämistuki"/>
    <x v="5"/>
    <x v="5"/>
    <s v="Myöhemmin"/>
    <s v="Vain elinkeinotoimintaa harjoittaville"/>
    <s v="Haku loppuu 30.9.2020. Toteutusta voidaan käyttää jatkossa muissa vastaavissa hauissa, ja se on päivitettävissä tasolle 1.1"/>
    <m/>
    <x v="2"/>
    <x v="24"/>
    <s v="alle 6001"/>
  </r>
  <r>
    <s v="Avustukset yhdistyksille ja yhteisöille"/>
    <s v="Yhdistykset ja yhteisöt voivat hakea avustuksia kunnanhallitukselta. Avustuksia voidaan myöntää toimintaan tai tapahtumien järjestämiseen."/>
    <s v="Toiminta-avustukset yhdistyksille ja yhteisöille"/>
    <x v="5"/>
    <x v="1"/>
    <s v="Myöhemmin"/>
    <s v="Myös luonnollisille henkilöille"/>
    <m/>
    <m/>
    <x v="2"/>
    <x v="24"/>
    <s v="alle 6001"/>
  </r>
  <r>
    <s v="Asiantuntijamikrobiologia"/>
    <s v="Analyysi- ja tutkimuspalvelut, mm laboratoriopalvelut. Palvelut on suunnattu pääosin terveydenhuollon ammattilaisille ja asiantuntijoille. Osa palveluista on maksullisia, ne eritelty tässä taulukossa. Tarjolla yhteydenottomahdollisuus asiakkaille."/>
    <s v="Asiantuntijamikrobiologia"/>
    <x v="2"/>
    <x v="1"/>
    <s v="Q4/2022"/>
    <s v="Myös luonnollisille henkilöille"/>
    <s v="Toiminnalliset syyt. Asiointipalvelua ei voida kokonaisuudessaan digitalisoida fyysisistä näytteistä johtuen"/>
    <m/>
    <x v="1"/>
    <x v="22"/>
    <s v=""/>
  </r>
  <r>
    <s v="Avoin data"/>
    <s v="THL tarjoaa tuottamaansa ja kokoamaansa tietoa avoimesti ja edistää sosiaali- ja terveysalan tietovarantojen laaja-alaista käyttöä. Avoimena datana julkaistavat tiedot eivät sisällä henkilötietoja tai muita salassa pidettäviä tietoja. Dataa avattaessa siitä poistetaan kaikki suorat tunnistetiedot. Avointa dataa tarjotaan niin tietojärjestelmärajapinnan, tilastopalveluiden kuin aineistolataustenkin kautta. Datan lataamiseen ja hyödyntämiseen tarjotaan opastusta sähköpostitse."/>
    <s v="Avoin data"/>
    <x v="6"/>
    <x v="5"/>
    <m/>
    <s v="Myös luonnollisille henkilöille"/>
    <s v="Yhteydenotto: tavanomaisesti muutama kymmenen / vuosi, koronan aikana kymmeniä/kuukausi. Palvelu: Kokonaisuudessaan palvelun käyttöaste on merkittävä. Tilanteesta, asiakkaan tarpeesta ja tiedostomuodosta riippuen määrä voi olla tuhansista kymmeniin tuhansiin päivässä."/>
    <m/>
    <x v="1"/>
    <x v="22"/>
    <s v=""/>
  </r>
  <r>
    <s v="Biopankkipalvelut"/>
    <s v="THL:n Biopankki tukee tutkimusta, joka selvittää sairauksien syitä ja perimän, ympäristön ja elintapojen vaikutusta niihin. THL Biopankki myöntää tutkimusryhmälle oikeuden näytteiden ja niihin liittyvän tiedon käyttöön sellaisiin tutkimusprojekteihin, jotka ovat tieteellisesti korkealaatuisia ja joilla on suuri vaikutus oman alansa tiedon tuottoon. Tutkimusprojektien tulee kuulua THL Biopankin tutkimusaiheisiin."/>
    <s v="Biopankkipalvelut"/>
    <x v="4"/>
    <x v="5"/>
    <m/>
    <m/>
    <m/>
    <m/>
    <x v="1"/>
    <x v="22"/>
    <s v=""/>
  </r>
  <r>
    <s v="Data-analytiikkapalvelut"/>
    <s v="THL tarjoaa räätälöityjä data-analytiikkapalveluita, esim. tarvittavan aineiston kokoaminen (THL:n aineistot ja asiakkaan omat aineistot) ja siitä tehtävät analyysit (myös koneoppimisen menetelmin), visualisoinnit ja raportoinnin. Raportit voivat olla myös interaktiivisia.Tarvittaessa palveluun voidaan"/>
    <s v="Data-analytiikkapalvelut"/>
    <x v="4"/>
    <x v="5"/>
    <m/>
    <s v="Myös luonnollisille henkilöille"/>
    <m/>
    <m/>
    <x v="1"/>
    <x v="22"/>
    <s v=""/>
  </r>
  <r>
    <s v="HIV-mapa diagnostiikka"/>
    <s v="HIV resistenssi-, integraasi- ja tropismimääritykset"/>
    <s v="HIV-mapa diagnostiikka"/>
    <x v="2"/>
    <x v="1"/>
    <s v="Q4/2022"/>
    <m/>
    <s v="Toiminnalliset syyt. Asiointipalvelua ei voida kokonaisuudessaan digitalisoida fyysisistä näytteistä johtuen"/>
    <m/>
    <x v="1"/>
    <x v="22"/>
    <s v=""/>
  </r>
  <r>
    <s v="Hometaloanalytiikka"/>
    <s v="Ympäristöterveysyksikön laboratoriossa analysoidaan asiakkaiden toimittamia rakennusmateriaali-, pinta- ja ilmanäytteitä. Palvelu on tarjolla kaikille."/>
    <s v="Hometaloanalytiikka"/>
    <x v="2"/>
    <x v="0"/>
    <s v="Myöhemmin"/>
    <s v="Myös luonnollisille henkilöille"/>
    <s v="Toiminnalliset syyt. Asiointipalvelua ei voida kokonaisuudessaan digitalisoida fyysisistä näytteistä johtuen"/>
    <m/>
    <x v="1"/>
    <x v="22"/>
    <s v=""/>
  </r>
  <r>
    <s v="Imeväisikäisten ruokintaan liittyvän kaupallisen tiedotusaineiston ennakkotarkastus"/>
    <s v="Terveyden ja hyvinvoinnin laitos (THL) tarkistaa imeväisikäisten ruokintaan liittyvän kaupallisen tiedotusaineiston. Kaikille, jotka tuottavat kaupallista aineistoa liittyen imeväisikäisten ravitsemukseen ja ruokintaan."/>
    <s v="Imeväisikäisten ruokintaan liittyvän kaupallisen tiedotusaineiston ennakkotarkastus"/>
    <x v="2"/>
    <x v="0"/>
    <s v="Q4/2022"/>
    <s v="Myös luonnollisille henkilöille"/>
    <s v="Toiminnalliset syyt."/>
    <m/>
    <x v="1"/>
    <x v="22"/>
    <s v=""/>
  </r>
  <r>
    <s v="Kansallinen elintarvikkeiden koostumustietokanta Fineli"/>
    <s v="Fineli on elintarvikkeiden kansallinen koostumustietopankki, jota ylläpitää Terveyden ja hyvinvoinnin laitos (THL). Asiakas voi ottaa yhteyttä ylläpitäjiin sähköisen lomakkeen kautta. Asiakas voi ladata tietoja itselleen ilman rekisteröintiä (avoin data). Palvelun käyttäjäjillä tulee olla mahdollisuus myös anonyymiin käyttöön, minkä vuoksi vahvaa tunnistautumista ei edellytetä. Samoin asiakas voi tallentaa ruokapäiväkirjaa joko rekisteröityneenä käyttäjänä tai ilman rekisteröintiä. Palvelua voi käyttää myös rajapinnan (API) kautta."/>
    <s v="Kansallinen elintarvikkeiden koostumustietokanta Fineli"/>
    <x v="4"/>
    <x v="5"/>
    <m/>
    <s v="Myös luonnollisille henkilöille"/>
    <m/>
    <m/>
    <x v="1"/>
    <x v="22"/>
    <s v=""/>
  </r>
  <r>
    <s v="Kirjaamo- ja arkistopalvelut"/>
    <s v="Terveyden ja hyvinvoinnin laitoksen (THL) kirjaamo vastaa rekisteröityjä asiakirjoja koskeviin kysymyksiin ja asiakirjapyyntöihin. Viranomaisten toimintaa julkisuudessa koskevan lain mukaan jokaisella on oikeus saada tieto viranomaisen julkisista asiakirjoista. Asiakkaalla mahdollisuus käyttää turvapostia tai THL:n kirjaamon julkisella avaimella salattua sähköpostia sekä Suomi.fi-viestipalvelua"/>
    <s v="Kirjaamo- ja arkistopalvelut"/>
    <x v="2"/>
    <x v="5"/>
    <s v="Myöhemmin"/>
    <s v="Myös luonnollisille henkilöille"/>
    <m/>
    <m/>
    <x v="1"/>
    <x v="22"/>
    <s v=""/>
  </r>
  <r>
    <s v="Kliinisen mikrobiologian laboratorioiden toimilupamenettely"/>
    <s v="Toimilupamenettely perustuu Tartuntatautilain 18§ 21.12.2016/1227, jossa määritellään tartuntatautien toteaminen ja torjuminen sekä näihin tarkoitetut potilasnäytediagnostiikkaa tekevien laboratorioiden toiminta luvanvaraiseksi."/>
    <s v="Kliinisen mikrobiologian laboratorioiden toimilupamenettely"/>
    <x v="1"/>
    <x v="4"/>
    <s v="Q2/2022"/>
    <m/>
    <m/>
    <m/>
    <x v="1"/>
    <x v="22"/>
    <s v=""/>
  </r>
  <r>
    <s v="Kuolemansyyn selvittämisen ohjaus ja valvonta"/>
    <s v="Terveyden ja hyvinvoinnin laitoksen (THL) oikeuslääkärit tarkastavat kaikki Suomessa laaditut kuolintodistukset ja kuolinselvitykset. Poliisille ja terveydenhuollon ammattilaisille tarkoitettu valtakunnallinen konsultaatiopuhelin palvelee kuolemansyyn selvittämistä koskevissa kysymyksissä"/>
    <s v="Kuolemansyyn selvittämisen ohjaus ja valvonta"/>
    <x v="2"/>
    <x v="0"/>
    <m/>
    <s v="Myös luonnollisille henkilöille"/>
    <s v="Nykyinen lainsäädäntö estää kuolintodistuslomakkeen liikkumisen sähköisesti sote-toimijoilta THL:een. Tavoitetasossa 1.1 saavutetaan sillä edellytyksellä että lainsäädäntöön saadaan muutoksia ja potilastietojärjestelmät siirtyvät käyttämään sähköistä kuolintodistuslomaketta."/>
    <m/>
    <x v="1"/>
    <x v="22"/>
    <s v=""/>
  </r>
  <r>
    <s v="Lähisuhdeväkivallan auttava puhelin -Nollalinjan tuottamisesta maksettava korvaus"/>
    <s v="Valtakunnallinen auttava puhelin kaikille, jotka kokevat lähisuhdeväkivaltaa tai sen uhkaa. Nollalinja on auttava puhelin kaikille, jotka ovat läheisessä ihmissuhteessaan kokeneet väkivaltaa tai sen uhkaa. THL jakaa valtionavustusta ko. palvelun tuottajalle."/>
    <s v="Lähisuhdeväkivallan auttava puhelin -Nollalinjan tuottamisesta maksettava korvaus"/>
    <x v="5"/>
    <x v="0"/>
    <s v="Myöhemmin"/>
    <s v="Myös luonnollisille henkilöille"/>
    <s v="Odottaa VM:llä käynnissä olevaa valtionavustusten digitalisaatiohanketta"/>
    <m/>
    <x v="1"/>
    <x v="22"/>
    <s v=""/>
  </r>
  <r>
    <s v="Matkailuterveys"/>
    <s v="Terveyden ja hyvinvoinnin laitos (THL) tukee terveydenhuollon ammattihenkilöstön valmiuksia matkalle lähtijän neuvonnassa. Puhelinpalvelu on tarkoitettu vain terveydenhuollon ammattilaisille. THL ylläpitää laajaa sote -toimijoita tukevaa verkkosivustoa ja koulutustoimintaa. Sote-kentän toimijoilla tulee kuitenkin jatkossakin olla mahdollisuus myös puhelinkonsultaatioon."/>
    <s v="Matkailuterveys"/>
    <x v="3"/>
    <x v="0"/>
    <s v="Myöhemmin"/>
    <s v="Myös luonnollisille henkilöille"/>
    <s v="Palvelu on puhelinkonsultaatiota. On tarpeen kokeilla eri mahdollisuuksia sähköiseen asiointiin."/>
    <m/>
    <x v="1"/>
    <x v="22"/>
    <s v=""/>
  </r>
  <r>
    <s v="Mediaviestintä"/>
    <s v="Terveyden ja hyvinvoinnin laitoksen (THL) viestinnän päivystys palvelee toimittajia arkisin klo 9–16"/>
    <s v="Mediaviestintä"/>
    <x v="3"/>
    <x v="0"/>
    <m/>
    <s v="Myös luonnollisille henkilöille"/>
    <s v="Viestinnän mediapalvelussa ei käsitellä luottamuksellisia asioita. Kanavina toimivat puhelin ja sähköposti. On tarpeen kokeilla eri mahdollisuuksia sähköiseen asiointiin."/>
    <m/>
    <x v="1"/>
    <x v="22"/>
    <s v=""/>
  </r>
  <r>
    <s v="Mykobakteerien laboratoriotutkimukset"/>
    <s v="Tukee kliinisen mikrobiologian laboratorioita mykobakteerien laji- ja lääkeherkkyysmääritysten diagnostiikassa. Tarjolla yhteydenottomahdollisuus asiakkaille."/>
    <s v="Mykobakteerien laboratoriotutkimukset"/>
    <x v="2"/>
    <x v="1"/>
    <s v="Q4/2022"/>
    <m/>
    <s v="Toiminnalliset syyt. Asiointipalvelua ei voida kokonaisuudessaan digitalisoida fyysisistä näytteistä johtuen"/>
    <m/>
    <x v="1"/>
    <x v="22"/>
    <s v=""/>
  </r>
  <r>
    <s v="Näytehallinnan palvelut"/>
    <s v="THL Biopankin laboratorio tarjoaa räätälöityjä näytehallintapalveluita tutkimusprojekteille ja -ryhmille ympäri Suomen. Tutkimuslaitoksille ja -ryhmille kansallisesti ja kansainvälisesti yhteistyö/palvelusopimuksella. Asiakas ottaa yhteyden THL biopankin asiantuntijaan, joka määrittelee yhdessä asiakkaan kanssa hänen tarpeisiinsa sopivan palvelukokonaisuuden. Palvelu on luonteeltaan sen kaltainen, että sen muotoileminen vaatii usein runsasta viestien vaihtoa asiakkaan ja palvelun tarjoajan välillä. Henkilötiedon siirtämiseen käytetään turvapostia."/>
    <s v="Näytehallinnan palvelut"/>
    <x v="2"/>
    <x v="0"/>
    <s v="Q4/2022"/>
    <m/>
    <s v="Räätälöity palvelu kullekin asiakkaalle."/>
    <m/>
    <x v="1"/>
    <x v="22"/>
    <s v=""/>
  </r>
  <r>
    <s v="Näytekeräyspalvelut"/>
    <s v="Terveyden ja hyvinvoinnin laitoksen (THL) biopankki tarjoaa tutkimusprojekteille ja -ryhmille näytekeräysten konsultaatiota ja projektisuunnittelua.Tutkimuslaitoksille ja -ryhmille kansallisesti ja kansainvälisesti yhteistyösopimuksella."/>
    <s v="Näytekeräyspalvelut"/>
    <x v="2"/>
    <x v="0"/>
    <s v="Q4/2022"/>
    <m/>
    <s v="Räätälöity palvelu kullekin asiakkaalle."/>
    <m/>
    <x v="1"/>
    <x v="22"/>
    <s v=""/>
  </r>
  <r>
    <s v="Opiskelun aikainen huumetestaus"/>
    <s v="Opiskelun aikaisessa huumetestauksessa selvitetään koulutuksen järjestäjän pyynnöstä mitä päihteitä henkilöllä on tai on ollut elimistössään. Tehdään koulutuksen järjestäjän pyynnöstä. Asiakas ottaa yhteyden puhelimitse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Opiskelun aikainen huumetestaus"/>
    <x v="2"/>
    <x v="5"/>
    <m/>
    <m/>
    <m/>
    <m/>
    <x v="1"/>
    <x v="22"/>
    <s v=""/>
  </r>
  <r>
    <s v="Rikos- ja riita-asioiden sovittelupalveluiden tuottamisesta maksettava korvaus"/>
    <s v="Rikos- ja riita-asioiden sovittelupalvelujen tuottamiseen myönnetään valtionkorvauksia vuodeksi kerrallaan.Hakijoina voivat olla sekä yksityiset että kunnalliset palveluntuottajat. Hakijoiden kanssa on puitesopimukset koskien palvelun tuottamista."/>
    <s v="Rikos- ja riita-asioiden sovittelupalveluiden tuottamisesta maksettava korvaus"/>
    <x v="5"/>
    <x v="0"/>
    <s v="Myöhemmin"/>
    <m/>
    <s v="Odottaa VM:llä käynnissä olevaa valtionavustusten digitalisaatiohanketta"/>
    <m/>
    <x v="1"/>
    <x v="22"/>
    <s v=""/>
  </r>
  <r>
    <s v="Rokoteimmunologian laboratorion muut tutkimuspalvelut"/>
    <s v="Rokoteimmunologian laboratorio tekee määrityksiä ja tutkimuksia rokotevasteiden arvioimiseksi. Rokoteimmunologian laboratorio tekee vasta-ainevälitteisen ja soluvälitteisen immuniteetin tutkimuksia myös tutkimusyhteistyönä yliopistojen, tutkimusryhmien ja yritysten kanssa. Tarjolla yhteydenottomahdollisuus asiakkaille."/>
    <s v="Rokoteimmunologian laboratorion muut tutkimuspalvelut"/>
    <x v="2"/>
    <x v="1"/>
    <s v="Q4/2022"/>
    <m/>
    <s v="Toiminnalliset syyt. Asiointipalvelua ei voida kokonaisuudessaan digitalisoida fyysisistä näytteistä johtuen"/>
    <m/>
    <x v="1"/>
    <x v="22"/>
    <s v=""/>
  </r>
  <r>
    <s v="Rokoteimmunologian vasta-ainemääritykset"/>
    <s v="Rokoteimmunologian laboratorio määrittää maksullisena palveluna vasta-aineiden pitoisuuksia seeruminäytteistä. Tarjolla yhteydenottomahdollisuus asiakkaille."/>
    <s v="Rokoteimmunologian vasta-ainemääritykset"/>
    <x v="2"/>
    <x v="1"/>
    <s v="Q4/2022"/>
    <m/>
    <s v="Toiminnalliset syyt. Asiointipalvelua ei voida kokonaisuudessaan digitalisoida fyysisistä näytteistä johtuen"/>
    <m/>
    <x v="1"/>
    <x v="22"/>
    <s v=""/>
  </r>
  <r>
    <s v="Sähköinen tartuntatauti-ilmoitus"/>
    <s v="Lääkäri ja/tai laboratorio voi tehdä tartuntatauti-ilmoituksen tai tartuntatautiepäilyilmoituksen täysin sähköisesti Terveyden ja hyvinvoinnin laitokselle."/>
    <s v="Sähköinen tartuntatauti-ilmoitus"/>
    <x v="0"/>
    <x v="5"/>
    <m/>
    <s v="Myös luonnollisille henkilöille"/>
    <m/>
    <m/>
    <x v="1"/>
    <x v="22"/>
    <s v=""/>
  </r>
  <r>
    <s v="Tartuntatautilääkärin konsultaatio"/>
    <s v="Infektiotautien torjuntayksikössä toimivaa tartuntatautilääkäriä voi konsultoida puhelimitse liittyen infektiotauteihin. Palvelu on tarkoitettu terveydenhuollon ammattilaisille. THL ylläpitää laajaa sote -toimijoita tukevaa verkkosivustoa ja koulutustoimintaa. Sote-kentän toimijoilla tulee kuitenkin jatkossakin olla mahdollisuus myös puhelinkonsultaatioon."/>
    <s v="Tartuntatautilääkärin konsultaatio"/>
    <x v="3"/>
    <x v="0"/>
    <m/>
    <s v="Myös luonnollisille henkilöille"/>
    <s v="Palvelu on puhelinkonsultaatiota, joka toiminnallisesti tarkoituksenmukaista. On tarpeen kokeilla eri mahdollisuuksia sähköiseen asiointiin."/>
    <m/>
    <x v="1"/>
    <x v="22"/>
    <s v=""/>
  </r>
  <r>
    <s v="TB-Diagnostiikka"/>
    <s v="Tukee kliinisen mikrobiologian laboratorioita M.tuberculosis TB-diagnostiikassa ja nontuberkuloottisen mykobakteerien (NTM) diagnostiikassa maksupalveluna."/>
    <s v="TB-Diagnostiikka"/>
    <x v="2"/>
    <x v="1"/>
    <s v="Q4/2022"/>
    <m/>
    <s v="Toiminnalliset syyt. Asiointipalvelua ei voida kokonaisuudessaan digitalisoida fyysisistä näytteistä johtuen"/>
    <m/>
    <x v="1"/>
    <x v="22"/>
    <s v=""/>
  </r>
  <r>
    <s v="Terveyden edistämisen määrärahan hakeminen"/>
    <s v="Terveyden edistämisen määräraha on harkinnanvarainen, vuosittain haettavaksi julkaistava rahallinen tuki"/>
    <s v="Terveyden edistämisen määrärahan hakeminen"/>
    <x v="5"/>
    <x v="5"/>
    <m/>
    <m/>
    <s v="Odottaa VM:llä käynnissä olevaa valtionavustusten digitalisaatiohanketta."/>
    <m/>
    <x v="1"/>
    <x v="22"/>
    <s v=""/>
  </r>
  <r>
    <s v="Terveydenhoidollinen päihdetestaus"/>
    <s v="Terveydenhoidollista testausta tehdään potilaan taudinmäärityksen, hoidon seurannan tai esimerkiksi yliannostapausten yhteydessä. Terveyden- ja sosiaalihuollon alkoholi-, huumausaine- ja lääkeainemäärityksiä tehdään terveyden- tai sosiaalihuollon toimintayksiköiden pyynnöstä. Asiakas ottaa yhteyden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Terveydenhoidollinen päihdetestaus"/>
    <x v="2"/>
    <x v="5"/>
    <m/>
    <m/>
    <m/>
    <m/>
    <x v="1"/>
    <x v="22"/>
    <s v=""/>
  </r>
  <r>
    <s v="THL Koodistopalvelu"/>
    <s v="Koodistopalvelun tehtävänä on varmistaa sosiaali- ja terveydenhuollossa käytettävien tietorakenteiden laatu sekä huolehtia niiden ylläpidosta. Terveydenhuollon tietorakenteet ja sosiaalihuollon luokitukset ovat haettavissa koodistopalvelimelta ja sosiaalihuollon asiakasasiakirjarakenteet SOSMETA:sta maksutta. Tietorakenteita käyttävät ensisijaisesti Suomessa toimivat järjestelmätoimittajat. Asiointi ei edellytä henkilötietojen tai salassapidettävien tietojen käyttöä, vaan asiointipalvelu on avoimen rajapinnan kautta toteutuvaa. Asiakkaalle neuvontaa sähköpostitse."/>
    <s v="THL Koodistopalvelu"/>
    <x v="4"/>
    <x v="5"/>
    <m/>
    <m/>
    <s v="Tarvitaan tiivis yhteistyö Kelan Kanta-palveluiden kanssa, jotta tuotanto turvataan myös muutostilanteissa. Kanta-palvelut edellyttää 24/7 toimivaa Koodistopalvelinta sekä SOSMETAa."/>
    <m/>
    <x v="1"/>
    <x v="22"/>
    <s v=""/>
  </r>
  <r>
    <s v="Tiedonkeruupalvelu/lomakepalvelu"/>
    <s v="Lomake-, tiedosto- ja API-muotoinen tietojen toimitus THL:lle yrityksistä ja yhteisöistä sekä väestökyselyihin ja -tutkimuksiin osallistujille. Palvelunkäyttö perustuu pääsääntöisesti joko THL lain mukaisiin hallintopäätöksiin tiedonannosta tai tutkimussuunnitelmien nojalla laadittuihin otoksiin"/>
    <s v="Tiedonkeruupalvelu/lomakepalvelu"/>
    <x v="4"/>
    <x v="5"/>
    <m/>
    <s v="Myös luonnollisille henkilöille"/>
    <m/>
    <m/>
    <x v="1"/>
    <x v="22"/>
    <s v=""/>
  </r>
  <r>
    <s v="Tietolupahakemus salassa pidettävän tiedon tutkimuskäytölle"/>
    <s v="Sosiaali- ja terveysalan tietolupaviranomainen Findata voi myöntää tietoluvan salassapidettävien sosiaali- ja terveydenhuollon rekisteri- ja asiakirja-aineistojen tutkimuskäyttöön. Lisäksi tietyissä poikkeustapauksissa lupaa voidaan hakea THL:ltä suoraan. THL myös myöntää luvan oikeuslääketieteellisten aineistojen tutkimuskäyttöön. Palvelun kohderyhmänä ovat tieteellistä tutkimusta tekevät organisaatiot, joilla on edellytykset salassapidettävän tiedon turvalliseen käsittelyyn."/>
    <s v="Tietolupahakemus salassa pidettävän tiedon tutkimuskäytölle"/>
    <x v="1"/>
    <x v="4"/>
    <s v="Q4/2021"/>
    <m/>
    <m/>
    <m/>
    <x v="1"/>
    <x v="22"/>
    <s v=""/>
  </r>
  <r>
    <s v="Turvakotipalvelujen tuottamisesta maksettava korvaus"/>
    <s v="Terveyden ja hyvinvoinnin laitos (THL) vastaanottaa ja arvioi korvaushakemukset ja tekee turvakotikohtaiset valtionkorvauspäätökset. Palvelu on tarkoitettu palveluntuottajaksi valituille turvakodeille."/>
    <s v="Turvakotipalvelujen tuottamisesta maksettava korvaus"/>
    <x v="5"/>
    <x v="0"/>
    <s v="Myöhemmin"/>
    <m/>
    <s v="Odottaa VM:llä käynnissä olevaa valtionavustusten digitalisaatiohanketta"/>
    <m/>
    <x v="1"/>
    <x v="22"/>
    <s v=""/>
  </r>
  <r>
    <s v="Työelämän huumetestaus"/>
    <s v="Työelämän huumetestauksessa selvitetään työnantajan pyynnöstä mitä päihteitä henkilöllä on näytteenottohetkellä tai sitä ennen ollut elimistössään. Työelämän huumetestausta voi pyytää joko työnantaja tai terveydenhuollon toimintayksikkö. Asiakas ottaa yhteyden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Työelämän huumetestaus"/>
    <x v="2"/>
    <x v="5"/>
    <m/>
    <m/>
    <m/>
    <m/>
    <x v="1"/>
    <x v="22"/>
    <s v=""/>
  </r>
  <r>
    <s v="THL verkkokirjakauppa"/>
    <s v="THL verkkokirjakauppa. Kaikille avoin verkkokirjakauppa, josta voi ostaa Terveyden ja hyvinvoinnin laitoksen (THL) kustantamia julkaisuja. Terveyden ja hyvinvoinnin laitoksen verkkokirjakauppaa ylläpitää Kirjavälitys Oy. Palvelu on tarkoitettu kaikille, jotka haluavat ostaa THL:n julkaisuja. Verkkokaupasta voi ostaa kirjoja rekisteröitymättä asiakkaaksi, jos maksu tapahtuu ostohetkellä."/>
    <s v="Tämä oli kuntien täytettävänä, ei koske THL:ä"/>
    <x v="2"/>
    <x v="2"/>
    <m/>
    <s v="Myös luonnollisille henkilöille"/>
    <s v="Asiointi perustuu yleisiin verkkokauppakäytäntöhin. Palvelun tuotanto on ulkoistettu."/>
    <m/>
    <x v="1"/>
    <x v="22"/>
    <s v=""/>
  </r>
  <r>
    <s v="Vesimikrobien analytiikka"/>
    <s v="Terveyden ja hyvinvoinnin laitoksen Vesimikrobiologian laboratorio analysoi mm. mikrobien ja legionellabakteerien esiintymistä vesinäytteistä. Palvelu on tarkoitettu viranomaisille ja vesilaitoksille."/>
    <s v="Vesimikrobien analytiikka"/>
    <x v="2"/>
    <x v="0"/>
    <s v="Myöhemmin"/>
    <m/>
    <s v="Toiminnalliset syyt. Asiointipalvelua ei voida kokonaisuudessaan digitalisoida fyysisistä näytteistä johtuen"/>
    <m/>
    <x v="1"/>
    <x v="22"/>
    <s v=""/>
  </r>
  <r>
    <s v="Ympäristömyrkkyjen analytiikka"/>
    <s v="Terveyden ja hyvinvoinnin laitoksen (THL) Ympäristöterveysyksikkö tekee maksullista ympäristömyrkkyjen analytiikkaa. Ennen näytteiden lähettämistä asiakasta pyydetään ottamaan yhteyttä laboratorioon tarvittavan analyysipalvelun sopimiseksi"/>
    <s v="Ympäristömyrkkyjen analytiikka"/>
    <x v="2"/>
    <x v="0"/>
    <s v="Q4/2022"/>
    <s v="Myös luonnollisille henkilöille"/>
    <s v="Toiminnalliset syyt. Asiointipalvelua ei voida kokonaisuudessaan digitalisoida fyysisistä näytteistä johtuen."/>
    <m/>
    <x v="1"/>
    <x v="22"/>
    <s v=""/>
  </r>
  <r>
    <s v="Rekisteripalvelut"/>
    <s v="Rekisteripalveluista voit tilata yritysten ja oppilaitosten toimipistekohtaisia osoite- ja muita tietoja."/>
    <s v="Rekisteripalvelut"/>
    <x v="2"/>
    <x v="0"/>
    <s v="Myöhemmin"/>
    <s v="Vain elinkeinotoimintaa harjoittaville"/>
    <s v="Vaatii omien palveluiden kehittämistä"/>
    <m/>
    <x v="1"/>
    <x v="3"/>
    <s v=""/>
  </r>
  <r>
    <s v="Tietojen antaminen tilastointia varten (yritykset ja yhteisöt)"/>
    <s v="Löydät tietoa Tilastokeskuksen yritys- ja yhteisötiedonkeruihin osallistumisesta."/>
    <s v="Tietojen antaminen tilastointia varten (yritykset ja yhteisöt)"/>
    <x v="2"/>
    <x v="4"/>
    <s v="Myöhemmin"/>
    <s v="Myös luonnollisille henkilöille"/>
    <s v="Suomi.fi-palvelun viestit-palvelujen voimakas kehittäminen on ehto sille, että koko palvelu voidaan tuottaa digitaalisesti. Tällä hetkellä tiedonkeruuta koskeva saatekirje lähetetään yrityksille useimmissa tapauksissa postin välityksellä."/>
    <m/>
    <x v="1"/>
    <x v="3"/>
    <s v=""/>
  </r>
  <r>
    <s v="Tilastointi- ja tutkimuspalvelut"/>
    <s v="Voit tilata asiantuntijoiden tuottamia tilastoselvityksiä eri aihealueilta tai saada käyttöösi tutkimusta varten laajoja yksikkötason aineistoja."/>
    <s v="Tilastointi- ja tutkimuspalvelut"/>
    <x v="4"/>
    <x v="4"/>
    <s v="Q4/2021"/>
    <s v="Myös luonnollisille henkilöille"/>
    <s v="Edellyttää usein vuoropuhelua palvelun käyttäjän kanssa. Käyttölupahakemuksen digitaalista prosessia otetaan parhaillaan käyttöön."/>
    <m/>
    <x v="1"/>
    <x v="3"/>
    <s v=""/>
  </r>
  <r>
    <s v="Ahvenanmaan verorajailmoituspalvelu (yhteenvetoilmoitusten antaminen)"/>
    <s v="Rekisteröidyn veroraja-asiakkaan on annettava tavaran siirrosta yksinkertaistettu tulli-ilmoitus, lähetyksistä veroilmoitus ja yhteenvetoilmoitus."/>
    <s v="Ahvenanmaan verorajailmoituspalvelu (yhteenvetoilmoitusten antaminen)"/>
    <x v="0"/>
    <x v="2"/>
    <m/>
    <s v="Vain elinkeinotoimintaa harjoittaville"/>
    <m/>
    <m/>
    <x v="1"/>
    <x v="3"/>
    <s v=""/>
  </r>
  <r>
    <s v="Banaanien valtuutetun punnitsijan asemaa koskeva valtuutus"/>
    <s v="Yritys voi punnita CN-koodin 0809 9010 tuoreet banaanit omissa tiloissaan ilman Tullin läsnäoloa."/>
    <s v="Banaanien valtuutetun punnitsijan asemaa koskeva valtuutus"/>
    <x v="1"/>
    <x v="0"/>
    <s v="Q4/2022"/>
    <s v="Vain elinkeinotoimintaa harjoittaville"/>
    <m/>
    <m/>
    <x v="1"/>
    <x v="3"/>
    <s v=""/>
  </r>
  <r>
    <s v="Ennakkoratkaisu"/>
    <s v="Voit hakea Tullista sitovan ennakkoratkaisun väylämaksusta sekä maahantuonnin arvonlisäverosta ja valmisteverotuslain soveltamisesta."/>
    <s v="Ennakkoratkaisu"/>
    <x v="0"/>
    <x v="0"/>
    <s v="Myöhemmin"/>
    <s v="Myös luonnollisille henkilöille"/>
    <m/>
    <m/>
    <x v="1"/>
    <x v="3"/>
    <s v=""/>
  </r>
  <r>
    <s v="EORI-numeron hakeminen"/>
    <s v="Suomalainen yritys hakee EU-alueen tulli-ilmoituksissa käytettävää EORI-numeroa Tullista."/>
    <s v="EORI-numeron hakeminen"/>
    <x v="1"/>
    <x v="2"/>
    <m/>
    <s v="Vain elinkeinotoimintaa harjoittaville"/>
    <m/>
    <m/>
    <x v="1"/>
    <x v="3"/>
    <s v=""/>
  </r>
  <r>
    <s v="EU-Ahvenanmaa -kaupan kotitullauslupa"/>
    <s v="Tulli-ilmoitus voidaan tehdä kirjanpitomerkinnällä yrityksen omassa kirjanpidossa ja antaa myöhemmin täydentävä ilmoitus."/>
    <s v="EU-Ahvenanmaa -kaupan kotitullauslupa"/>
    <x v="1"/>
    <x v="0"/>
    <m/>
    <s v="Vain elinkeinotoimintaa harjoittaville"/>
    <s v="Lupatyypin jatko selviää vuoden 2021 aikana, ilmeisesti poistuu."/>
    <m/>
    <x v="1"/>
    <x v="3"/>
    <s v=""/>
  </r>
  <r>
    <s v="EU-kaupan maksunlykkäys- ja yleisvakuuslupa"/>
    <s v="Lupa oikeuttaa tuonnissa yksinkertaistetun ilmoituksen menettelyn käyttöön."/>
    <s v="EU-kaupan maksunlykkäys- ja yleisvakuuslupa"/>
    <x v="1"/>
    <x v="0"/>
    <m/>
    <s v="Vain elinkeinotoimintaa harjoittaville"/>
    <s v="Lupatyypin jatko selviää vuoden 2021 aikana, ilmeisesti poistuu."/>
    <m/>
    <x v="1"/>
    <x v="3"/>
    <s v=""/>
  </r>
  <r>
    <s v="EUR.1- ja A.TR.-tavaratodistusten vahvistaminen"/>
    <s v="Tulli vahvistaa viejäyrityksen tai sen valtuutetun edustajan täyttämiä EUR.1- ja A.TR.-todistuksia."/>
    <s v="EUR.1- ja A.TR.-tavaratodistusten vahvistaminen"/>
    <x v="1"/>
    <x v="6"/>
    <s v="Myöhemmin"/>
    <s v="Myös luonnollisille henkilöille"/>
    <s v="Perustuu EU-tason sopimuksiin"/>
    <m/>
    <x v="1"/>
    <x v="3"/>
    <s v=""/>
  </r>
  <r>
    <s v="Intrastat-ilmoituspalvelu yrityksille"/>
    <s v="Anna tilastoilmoitus tuonnista ja viennistä EU-sisäkaupassa."/>
    <s v="Intrastat-ilmoituspalvelu yrityksille"/>
    <x v="0"/>
    <x v="2"/>
    <m/>
    <s v="Vain elinkeinotoimintaa harjoittaville"/>
    <m/>
    <m/>
    <x v="1"/>
    <x v="3"/>
    <s v=""/>
  </r>
  <r>
    <s v="Intrastat-sanoma-asiointi yrityksille"/>
    <s v="Anna tilastoilmoitus tuonnista ja viennistä EU-sisäkaupassa sanoma-asioinnilla."/>
    <s v="Intrastat-sanoma-asiointi yrityksille"/>
    <x v="0"/>
    <x v="7"/>
    <m/>
    <s v="Vain elinkeinotoimintaa harjoittaville"/>
    <m/>
    <m/>
    <x v="1"/>
    <x v="3"/>
    <s v=""/>
  </r>
  <r>
    <s v="Keskitetyn tulliselvityksen lupa"/>
    <s v="Yritys voi tullata tavarat kotipaikkansa Tullissa, vaikka ne sijaitsevat toisessa EU-maassa."/>
    <s v="Keskitetyn tulliselvityksen lupa"/>
    <x v="1"/>
    <x v="2"/>
    <m/>
    <s v="Vain elinkeinotoimintaa harjoittaville"/>
    <m/>
    <m/>
    <x v="1"/>
    <x v="3"/>
    <s v=""/>
  </r>
  <r>
    <s v="Kirjanpidollisen materiaalin erottelun lupa"/>
    <s v="Kirjanpidollisen materiaalin erottelun lupa koskee alkueräselvitystä."/>
    <s v="Kirjanpidollisen materiaalin erottelun lupa"/>
    <x v="1"/>
    <x v="0"/>
    <s v="Q4/2021"/>
    <s v="Vain elinkeinotoimintaa harjoittaville"/>
    <m/>
    <m/>
    <x v="1"/>
    <x v="3"/>
    <s v=""/>
  </r>
  <r>
    <s v="Lupa erityismallisten sinettien käyttöön"/>
    <s v="Yritys, joka vastaa tavaroiden passituksista, voi saada Tullilta luvan kiinnittää kuljetusvälineisiin tai pakkauksiin erityismallisia sinettejä."/>
    <s v="Lupa erityismallisten sinettien käyttöön"/>
    <x v="1"/>
    <x v="2"/>
    <m/>
    <s v="Vain elinkeinotoimintaa harjoittaville"/>
    <m/>
    <m/>
    <x v="1"/>
    <x v="3"/>
    <s v=""/>
  </r>
  <r>
    <s v="Lupa käyttää sähköistä kuljetusasiakirjaa passitusilmoituksena"/>
    <s v="Lentoyhtiöt ja varustamot voivat käyttää sähköistä kuljetusasiakirjaa passitusilmoituksena."/>
    <s v="Lupa käyttää sähköistä kuljetusasiakirjaa passitusilmoituksena"/>
    <x v="1"/>
    <x v="2"/>
    <m/>
    <s v="Vain elinkeinotoimintaa harjoittaville"/>
    <m/>
    <m/>
    <x v="1"/>
    <x v="3"/>
    <s v=""/>
  </r>
  <r>
    <s v="Lupa palautustavaran palautusajan pidentämiseen"/>
    <s v="Lupa tullittomaan palautustavaran tuontiin voidaan myöntää kolmen vuoden määräajan päättymisen jälkeen."/>
    <s v="Lupa palautustavaran palautusajan pidentämiseen"/>
    <x v="1"/>
    <x v="0"/>
    <s v="Q4/2021"/>
    <s v="Myös luonnollisille henkilöille"/>
    <m/>
    <m/>
    <x v="1"/>
    <x v="3"/>
    <s v=""/>
  </r>
  <r>
    <s v="Lupa passitusilmoituksen pienemmän sisällön käyttöön"/>
    <s v="Lentoyhtiöt, varustamot ja rautatieyhtiöt voivat käyttää paperipohjaista passitusmenettelyä."/>
    <s v="Lupa passitusilmoituksen pienemmän sisällön käyttöön"/>
    <x v="1"/>
    <x v="2"/>
    <m/>
    <s v="Vain elinkeinotoimintaa harjoittaville"/>
    <m/>
    <m/>
    <x v="1"/>
    <x v="3"/>
    <s v=""/>
  </r>
  <r>
    <s v="Lupa sisäisen jalostusmenettelyn käyttöön"/>
    <s v="Yritys voi tuoda unioniin tavaroita jalostettavaksi ilman, että niihin sovelletaan tuontitullia, maksuja tai kauppapoliittisia toimenpiteitä."/>
    <s v="Lupa sisäisen jalostusmenettelyn käyttöön"/>
    <x v="1"/>
    <x v="2"/>
    <m/>
    <s v="Vain elinkeinotoimintaa harjoittaville"/>
    <m/>
    <m/>
    <x v="1"/>
    <x v="3"/>
    <s v=""/>
  </r>
  <r>
    <s v="Lupa tavaroiden väliaikaiseen varastointiin"/>
    <s v="Yritys ei maksa varastointimenettelyssä olevista tavaroista tullia eikä veroja ja ne voivat odottaa tuonnissa tarvittavia lupia ja lisenssejä."/>
    <s v="Lupa tavaroiden väliaikaiseen varastointiin"/>
    <x v="1"/>
    <x v="2"/>
    <m/>
    <s v="Vain elinkeinotoimintaa harjoittaville"/>
    <m/>
    <m/>
    <x v="1"/>
    <x v="3"/>
    <s v=""/>
  </r>
  <r>
    <s v="Lupa tietyn käyttötarkoituksen menettelyn käyttöön"/>
    <s v="Yritys voi tuoda tavaroita unionin tullialueelle edullisella tullikohtelulla tiettyyn käyttötarkoitukseen."/>
    <s v="Lupa tietyn käyttötarkoituksen menettelyn käyttöön"/>
    <x v="1"/>
    <x v="0"/>
    <s v="Q4/2021"/>
    <s v="Vain elinkeinotoimintaa harjoittaville"/>
    <m/>
    <m/>
    <x v="1"/>
    <x v="3"/>
    <s v=""/>
  </r>
  <r>
    <s v="Lupa tulliselvitykseen kirjanpitoon tehtävällä merkinnällä"/>
    <s v="Tulli-ilmoitus voidaan tehdä kirjanpitomerkinnällä yrityksen omassa kirjanpidossa ja antaa myöhemmin täydentävä ilmoitus."/>
    <s v="Lupa tulliselvitykseen kirjanpitoon tehtävällä merkinnällä"/>
    <x v="1"/>
    <x v="2"/>
    <m/>
    <s v="Vain elinkeinotoimintaa harjoittaville"/>
    <m/>
    <m/>
    <x v="1"/>
    <x v="3"/>
    <s v=""/>
  </r>
  <r>
    <s v="Lupa ulkoisen jalostusmenettelyn käyttöön"/>
    <s v="Ulkoisessa jalostusmenettelyssä olleet tavarat voi tuoda maahan kokonaan tai osittain tuontitullitta."/>
    <s v="Lupa ulkoisen jalostusmenettelyn käyttöön"/>
    <x v="1"/>
    <x v="2"/>
    <m/>
    <s v="Vain elinkeinotoimintaa harjoittaville"/>
    <m/>
    <m/>
    <x v="1"/>
    <x v="3"/>
    <s v=""/>
  </r>
  <r>
    <s v="Lupa valtuutetun antajan asemaan"/>
    <s v="Yritys voi itse vahvistaa tavaroiden unioniaseman."/>
    <s v="Lupa valtuutetun antajan asemaan"/>
    <x v="1"/>
    <x v="2"/>
    <m/>
    <s v="Vain elinkeinotoimintaa harjoittaville"/>
    <m/>
    <m/>
    <x v="1"/>
    <x v="3"/>
    <s v=""/>
  </r>
  <r>
    <s v="Lupa valtuutetun vastaanottajan asemaan"/>
    <s v="Yritys voi ottaa vastaan T- tai TIR-passituksella saapuvaa tavaraa tulli- tai väliaikaiseen varastoonsa."/>
    <s v="Lupa valtuutetun vastaanottajan asemaan"/>
    <x v="1"/>
    <x v="2"/>
    <m/>
    <s v="Vain elinkeinotoimintaa harjoittaville"/>
    <m/>
    <m/>
    <x v="1"/>
    <x v="3"/>
    <s v=""/>
  </r>
  <r>
    <s v="Lupa väliaikaisen maahantuonnin menettelyn käyttöön"/>
    <s v="Yritys voi tuoda unioniin tavaroita väliaikaisesti ilman, että niihin sovelletaan tuontitullia, maksuja tai kauppapoliittisia toimenpiteitä."/>
    <s v="Lupa väliaikaisen maahantuonnin menettelyn käyttöön"/>
    <x v="1"/>
    <x v="0"/>
    <s v="Q4/2021"/>
    <s v="Vain elinkeinotoimintaa harjoittaville"/>
    <m/>
    <m/>
    <x v="1"/>
    <x v="3"/>
    <s v=""/>
  </r>
  <r>
    <s v="Lupa yksinkertaistetun ilmoitusmenettelyn käyttöön"/>
    <s v="Yritys voi asettaa tavaroita tullimenettelyyn yksinkertaistetulla ilmoituksella."/>
    <s v="Lupa yksinkertaistetun ilmoitusmenettelyn käyttöön"/>
    <x v="1"/>
    <x v="2"/>
    <m/>
    <s v="Vain elinkeinotoimintaa harjoittaville"/>
    <m/>
    <m/>
    <x v="1"/>
    <x v="3"/>
    <s v=""/>
  </r>
  <r>
    <s v="Lupa yksityiseen, I tyypin tai II tyypin tullivarastoon"/>
    <s v="Yritys ei maksa varastointimenettelyssä olevista tavaroista tullia eikä veroja ja ne voivat odottaa tuonnissa tarvittavia lupia ja lisenssejä."/>
    <s v="Lupa yksityiseen, I tyypin tai II tyypin tullivarastoon"/>
    <x v="1"/>
    <x v="2"/>
    <m/>
    <s v="Vain elinkeinotoimintaa harjoittaville"/>
    <m/>
    <m/>
    <x v="1"/>
    <x v="3"/>
    <s v=""/>
  </r>
  <r>
    <s v="Maksunlykkäyksen hakeminen"/>
    <s v="Yritys voi hakea kirjallisesti erityisistä syistä maksunlykkäystä maahantuonnin arvonlisäveron ja tullin maksamiseen sekä valmisteveron maksamiseen."/>
    <s v="Maksunlykkäyksen hakeminen"/>
    <x v="1"/>
    <x v="0"/>
    <s v="Myöhemmin"/>
    <s v="Myös luonnollisille henkilöille"/>
    <m/>
    <m/>
    <x v="1"/>
    <x v="3"/>
    <s v=""/>
  </r>
  <r>
    <s v="Maksunlykkäyslupa"/>
    <s v="Maksunlykkäysluvan edellytys on yleisvakuuslupa."/>
    <s v="Maksunlykkäyslupa"/>
    <x v="1"/>
    <x v="2"/>
    <m/>
    <s v="Vain elinkeinotoimintaa harjoittaville"/>
    <m/>
    <m/>
    <x v="1"/>
    <x v="3"/>
    <s v=""/>
  </r>
  <r>
    <s v="Manner-Suomi-Ahvenanmaa -kaupan kotitullauslupa"/>
    <s v="Tulli-ilmoitus voidaan tehdä kirjanpitomerkinnällä yrityksen omassa kirjanpidossa ja antaa myöhemmin täydentävä ilmoitus."/>
    <s v="Manner-Suomi-Ahvenanmaa -kaupan kotitullauslupa"/>
    <x v="1"/>
    <x v="0"/>
    <m/>
    <s v="Vain elinkeinotoimintaa harjoittaville"/>
    <s v="Lupatyypin jatko selviää vuoden 2021 aikana, ilmeisesti poistuu."/>
    <m/>
    <x v="1"/>
    <x v="3"/>
    <s v=""/>
  </r>
  <r>
    <s v="Oma-aloitteisen määräämisen lupa"/>
    <s v="Yritys voi määritellä tuonti- ja vientitullien määrät sekä suorittaa tietyt tarkastukset tullivalvonnassa."/>
    <s v="Oma-aloitteisen määräämisen lupa"/>
    <x v="1"/>
    <x v="0"/>
    <s v="Myöhemmin"/>
    <s v="Vain elinkeinotoimintaa harjoittaville"/>
    <s v="Lupatyyppi ei käytännössä vielä käytössä."/>
    <m/>
    <x v="1"/>
    <x v="3"/>
    <s v=""/>
  </r>
  <r>
    <s v="Passitusilmoittamisen sanoma-asiointi yritysasiakkaille"/>
    <s v="Yritys antaa passitusilmoituksen sanoma-asioinnnilla Tullille tullaamattoman tavaran kuljettamisesta Euroopan unionin alueella."/>
    <s v="Passitusilmoittamisen sanoma-asiointi yritysasiakkaille"/>
    <x v="0"/>
    <x v="7"/>
    <m/>
    <s v="Vain elinkeinotoimintaa harjoittaville"/>
    <m/>
    <m/>
    <x v="1"/>
    <x v="3"/>
    <s v=""/>
  </r>
  <r>
    <s v="Passitusilmoituksen tekeminen yritysasiakkaana"/>
    <s v="Yritys antaa passitusilmoituksen Tullille tullaamattoman tavaran kuljettamisesta Euroopan unionin alueella."/>
    <s v="Passitusilmoituksen tekeminen yritysasiakkaana"/>
    <x v="4"/>
    <x v="2"/>
    <m/>
    <s v="Myös luonnollisille henkilöille"/>
    <m/>
    <m/>
    <x v="1"/>
    <x v="3"/>
    <s v=""/>
  </r>
  <r>
    <s v="Päätös TIR-järjestelmään hyväksymisestä"/>
    <s v="Tullin päätös TIR-järjestelmään hyväksymisestä on edellytys TIR-passitusmenettelyn käytölle."/>
    <s v="Päätös TIR-järjestelmään hyväksymisestä"/>
    <x v="1"/>
    <x v="0"/>
    <s v="Q3/2022"/>
    <s v="Vain elinkeinotoimintaa harjoittaville"/>
    <s v="Hakemus lähetetään SKAL ry:lle eli palvelutapahtuman aloitus on toisen organisaation hallinnassa."/>
    <m/>
    <x v="1"/>
    <x v="3"/>
    <s v=""/>
  </r>
  <r>
    <s v="Rekisteröity viejä"/>
    <s v="REX-rekisteröinti koskee alkuperäselvitystä."/>
    <s v="Rekisteröity viejä"/>
    <x v="1"/>
    <x v="0"/>
    <s v="Q4/2021"/>
    <s v="Vain elinkeinotoimintaa harjoittaville"/>
    <m/>
    <m/>
    <x v="1"/>
    <x v="3"/>
    <s v=""/>
  </r>
  <r>
    <s v="Rekisteröity väylämaksuasiakas"/>
    <s v="Laivanisäntä tai yhteisvastuullinen edustaja voivat hakea rekisteröidyksi väylämaksuasiakkaaksi."/>
    <s v="Rekisteröity väylämaksuasiakas"/>
    <x v="1"/>
    <x v="0"/>
    <s v="Q4/2022"/>
    <s v="Vain elinkeinotoimintaa harjoittaville"/>
    <m/>
    <m/>
    <x v="1"/>
    <x v="3"/>
    <s v=""/>
  </r>
  <r>
    <s v="Saapumisen ja poistumisen ilmoitusten sanoma-asiointi yritysasiakkaille"/>
    <s v="Yritys antaa tarvittavat saapumisen ja poistumisen ilmoitukset EU:n alueelle tuotavista tai EU:n alueelta vietävistä tai siellä väliaikaisesti varastoitavista tavaroista  sanoma-asioinnilla Tullille ."/>
    <s v="Saapumisen ja poistumisen ilmoitusten sanoma-asiointi yritysasiakkaille"/>
    <x v="0"/>
    <x v="7"/>
    <m/>
    <s v="Vain elinkeinotoimintaa harjoittaville"/>
    <m/>
    <m/>
    <x v="1"/>
    <x v="3"/>
    <s v=""/>
  </r>
  <r>
    <s v="Saapumisen ja poistumisen ilmoitusten tekeminen yritysasiakkaana"/>
    <s v="Yritys antaa tarvittavat saapumisen ja poistumisen ilmoitukset Tullille EU:n alueelle tuotavista tai EU:n alueelta vietävistä tai siellä väliaikaisesti varastoitavista tavaroista."/>
    <s v="Saapumisen ja poistumisen ilmoitusten tekeminen yritysasiakkaana"/>
    <x v="0"/>
    <x v="2"/>
    <m/>
    <s v="Vain elinkeinotoimintaa harjoittaville"/>
    <m/>
    <m/>
    <x v="1"/>
    <x v="3"/>
    <s v=""/>
  </r>
  <r>
    <s v="Sitovan tariffitiedon hakeminen"/>
    <s v="Voit hakea sitovaa tariffitietoa tosiasiallisesti suunniteltua tuonti- tai vientitapahtumaa varten."/>
    <s v="Sitovan tariffitiedon hakeminen"/>
    <x v="1"/>
    <x v="2"/>
    <m/>
    <s v="Vain elinkeinotoimintaa harjoittaville"/>
    <m/>
    <m/>
    <x v="1"/>
    <x v="3"/>
    <s v=""/>
  </r>
  <r>
    <s v="Säännöllistä alusliikennettä koskeva lupa"/>
    <s v="Lupa myönnetään tavaraa unionin tullialueen satamien välillä säännöllisesti kuljettavalle varustamolle."/>
    <s v="Säännöllistä alusliikennettä koskeva lupa"/>
    <x v="1"/>
    <x v="2"/>
    <m/>
    <s v="Vain elinkeinotoimintaa harjoittaville"/>
    <m/>
    <m/>
    <x v="1"/>
    <x v="3"/>
    <s v=""/>
  </r>
  <r>
    <s v="T2L- ja T2LF-lomakkeiden vahvistaminen (unioniaseman vahvistaminen)"/>
    <s v="Lähtöpaikan Tulli vahvistaa tavaran unioniaseman Tullille esitettävälle dokumentille."/>
    <s v="T2L- ja T2LF-lomakkeiden vahvistaminen (unioniaseman vahvistaminen)"/>
    <x v="0"/>
    <x v="6"/>
    <s v="Myöhemmin"/>
    <s v="Vain elinkeinotoimintaa harjoittaville"/>
    <m/>
    <m/>
    <x v="1"/>
    <x v="3"/>
    <s v=""/>
  </r>
  <r>
    <s v="Tavaroiden tullausarvon yksinkertaistuslupa"/>
    <s v="Tullausarvo voidaan joissakin tilanteissa määritellä yksinkertaistetulla tavalla."/>
    <s v="Tavaroiden tullausarvon yksinkertaistuslupa"/>
    <x v="1"/>
    <x v="0"/>
    <s v="Q4/2022"/>
    <s v="Vain elinkeinotoimintaa harjoittaville"/>
    <m/>
    <m/>
    <x v="1"/>
    <x v="3"/>
    <s v=""/>
  </r>
  <r>
    <s v="Tavaroiden väliaikainen vienti ATA-carnet -tulliasiakirjalla"/>
    <s v="Esittämällä Tullille ATA-carnet -asiakirjan yritys voi kuljettaa muita kuin kaupallisia tavaroita väliaikaisesti ilman tulli-ilmoitusta."/>
    <s v="Tavaroiden väliaikainen vienti ATA-carnet -tulliasiakirjalla"/>
    <x v="1"/>
    <x v="6"/>
    <s v="Myöhemmin"/>
    <s v="Vain elinkeinotoimintaa harjoittaville"/>
    <s v="Kauppakamarin myöntämä kansainvälinen asiakirja, josta ei ole tiedossa digitalisoimissuunnitelmia"/>
    <m/>
    <x v="1"/>
    <x v="3"/>
    <s v=""/>
  </r>
  <r>
    <s v="Tietty käyttötarkoitus - tavaroita koskevien oikeuksien ja velvollisuuksien siirron lupa"/>
    <s v="Yritys voi siirtää tietyn käyttötarkoituksen menettelyssä olevien tavaroiden oikeuksia ja velvollisuuksia."/>
    <s v="Tietty käyttötarkoitus - tavaroita koskevien oikeuksien ja velvollisuuksien siirron lupa"/>
    <x v="1"/>
    <x v="0"/>
    <s v="Q4/2021"/>
    <s v="Vain elinkeinotoimintaa harjoittaville"/>
    <m/>
    <m/>
    <x v="1"/>
    <x v="3"/>
    <s v=""/>
  </r>
  <r>
    <s v="TIR-kuntoisuusasiantuntijan rekisteröinti"/>
    <s v="Tullin rekisteröimät TIR-kuntoisuusasiantuntijat voivat antaa lausunnon kuljetusyksiköiden TIR-kuntoisuudesta."/>
    <s v="TIR-kuntoisuusasiantuntijan rekisteröinti"/>
    <x v="1"/>
    <x v="0"/>
    <s v="Myöhemmin"/>
    <s v="Myös luonnollisille henkilöille"/>
    <m/>
    <m/>
    <x v="1"/>
    <x v="3"/>
    <s v=""/>
  </r>
  <r>
    <s v="Tullin hyväksymä paikka"/>
    <s v="Tullaamattomia tavaroita voidaan varastoida väliaikaisesti Tullin hyväksymässä paikassa."/>
    <s v="Tullin hyväksymä paikka"/>
    <x v="1"/>
    <x v="0"/>
    <s v="Q4/2021"/>
    <s v="Vain elinkeinotoimintaa harjoittaville"/>
    <m/>
    <m/>
    <x v="1"/>
    <x v="3"/>
    <s v=""/>
  </r>
  <r>
    <s v="Tullittomuuslupa"/>
    <s v="Luvanhaltija voi tuoda unioniin tiettyjä tavaroita tullitta tullittomuusasetuksen perusteella."/>
    <s v="Tullittomuuslupa"/>
    <x v="1"/>
    <x v="0"/>
    <s v="Q4/2022"/>
    <s v="Myös luonnollisille henkilöille"/>
    <m/>
    <m/>
    <x v="1"/>
    <x v="3"/>
    <s v=""/>
  </r>
  <r>
    <s v="Tullivarastoinnin sanoma-asiointi yritysasiakkaille"/>
    <s v="Voit asettaa tavarat tullivarastointimenettelyyn antamalla Tullille tullivarastoinnin tulli-ilmoituksen sanoma-asioinnilla."/>
    <s v="Tullivarastoinnin sanoma-asiointi yritysasiakkaille"/>
    <x v="0"/>
    <x v="7"/>
    <m/>
    <s v="Vain elinkeinotoimintaa harjoittaville"/>
    <m/>
    <m/>
    <x v="1"/>
    <x v="3"/>
    <s v=""/>
  </r>
  <r>
    <s v="Tullivarastoinnin tulli-ilmoituksen tekeminen"/>
    <s v="Voit asettaa tavarat tullivarastointimenettelyyn antamalla Tullille tullivarastoinnin tulli-ilmoituksen."/>
    <s v="Tullivarastoinnin tulli-ilmoituksen tekeminen"/>
    <x v="0"/>
    <x v="2"/>
    <m/>
    <s v="Myös luonnollisille henkilöille"/>
    <m/>
    <m/>
    <x v="1"/>
    <x v="3"/>
    <s v=""/>
  </r>
  <r>
    <s v="Tuonnin yksinkertaistetun tai erityismenettelyjen tulli-ilmoituksen tekeminen"/>
    <s v="Voit tehdä erityimenettelyjen eli sisäisen jalostuksen, väliaikaisen maahantuonnin ja loppukäytön tuonnin tulli-ilmoituksia."/>
    <s v="Tuonnin erityismenettelyjen tulli-ilmoituksen tekeminen"/>
    <x v="0"/>
    <x v="2"/>
    <m/>
    <s v="Vain elinkeinotoimintaa harjoittaville"/>
    <m/>
    <m/>
    <x v="1"/>
    <x v="3"/>
    <s v=""/>
  </r>
  <r>
    <s v="Tuonnin tulliselvityksen sanoma-asiointi yritysasiakkaille"/>
    <s v="Voit tulliselvittää eli tullata lähetyksen ja antaa tuonti-ilmoituksen sanoma-asioinnilla (ja maksaa mahdolliset maahantuontiverot)"/>
    <s v="Tuonnin tulliselvityksen sanoma-asiointi yritysasiakkaille"/>
    <x v="0"/>
    <x v="7"/>
    <m/>
    <s v="Vain elinkeinotoimintaa harjoittaville"/>
    <m/>
    <m/>
    <x v="1"/>
    <x v="3"/>
    <s v=""/>
  </r>
  <r>
    <s v="Tuonnin vapaaseen liikkeeseen tullauksen tai tullivarastoinnin ilmoituksen tekeminen yritysasiakkaana"/>
    <s v="Voit tulliselvittää eli tullata lähetyksen ja maksaa mahdolliset maahantuontiverot Tullille antamalla tuonti-ilmoituksen."/>
    <s v="Tuonnin tulliselvityksen tekeminen yritysasiakkaana"/>
    <x v="0"/>
    <x v="2"/>
    <m/>
    <s v="Vain elinkeinotoimintaa harjoittaville"/>
    <m/>
    <m/>
    <x v="1"/>
    <x v="3"/>
    <s v=""/>
  </r>
  <r>
    <s v="Valtuutettu talouden toimija"/>
    <s v="AEO-toimija on saanut Tullin turvallisuustodistuksen tullaus- ja logistiikkatoiminnoilleen ja on sen vuoksi oikeutettu etuihin koko EU:n alueella."/>
    <s v="Valtuutettu talouden toimija"/>
    <x v="1"/>
    <x v="2"/>
    <m/>
    <s v="Vain elinkeinotoimintaa harjoittaville"/>
    <m/>
    <m/>
    <x v="1"/>
    <x v="3"/>
    <s v=""/>
  </r>
  <r>
    <s v="Valtuutetun lähettäjän lupa"/>
    <s v="Valtuutettu lähettäjä on unionin passituksen yksinkertaistetun luvan saanut yritys."/>
    <s v="Valtuutetun lähettäjän lupa"/>
    <x v="1"/>
    <x v="2"/>
    <m/>
    <s v="Vain elinkeinotoimintaa harjoittaville"/>
    <m/>
    <m/>
    <x v="1"/>
    <x v="3"/>
    <s v=""/>
  </r>
  <r>
    <s v="Valtuutetun viejän lupa"/>
    <s v="Yritys voi itse laatia kauppalasku- ja alkuperäilmoituksia sekä vahvistaa A.TR-tavaratodistuksia."/>
    <s v="Valtuutetun viejän lupa"/>
    <x v="1"/>
    <x v="0"/>
    <s v="Q4/2022"/>
    <s v="Vain elinkeinotoimintaa harjoittaville"/>
    <m/>
    <m/>
    <x v="1"/>
    <x v="3"/>
    <s v=""/>
  </r>
  <r>
    <s v="Venäjän puutullikiintiöluvan hakeminen"/>
    <s v="Tuoja voi hakea alennettua vientitullia Venäjältä EU:hun tuotavalle kuuselle ja männylle."/>
    <s v="Venäjän puutullikiintiöluvan hakeminen"/>
    <x v="1"/>
    <x v="0"/>
    <s v="Myöhemmin"/>
    <s v="Vain elinkeinotoimintaa harjoittaville"/>
    <m/>
    <m/>
    <x v="1"/>
    <x v="3"/>
    <s v=""/>
  </r>
  <r>
    <s v="Verohuojennuksen hakeminen"/>
    <s v="Yritys voi hakea veronhuojennusta, jos Tulli on kantanut arvonlisäveron tai valmisteveron tullauksen yhteydessä tai väylämaksua."/>
    <s v="Verohuojennuksen hakeminen"/>
    <x v="1"/>
    <x v="0"/>
    <s v="Myöhemmin"/>
    <s v="Myös luonnollisille henkilöille"/>
    <m/>
    <m/>
    <x v="1"/>
    <x v="3"/>
    <s v=""/>
  </r>
  <r>
    <s v="Vienti- ja passitusilmoitusten ja yritysasiakkaan erityismenettelyjen tuonti-ilmoitusten liitteiden lähettäminen"/>
    <s v="Yritysasiakkaat voivat lähettää Tullille tiettyjen tulli-ilmoitusten liiteasiakirjoja Liitetiedoston lähetyspalvelun kautta."/>
    <s v="Vienti- ja passitusilmoitusten ja yritysasiakkaan erityismenettelyjen tuonti-ilmoitusten liitteiden lähettäminen"/>
    <x v="0"/>
    <x v="2"/>
    <m/>
    <s v="Vain elinkeinotoimintaa harjoittaville"/>
    <m/>
    <m/>
    <x v="1"/>
    <x v="3"/>
    <s v=""/>
  </r>
  <r>
    <s v="Vientilupien esittäminen ja niiden vahvistaminen"/>
    <s v="Viejän on esitettävä Tullille vientilupa tavaran vienti-ilmoituksen kanssa."/>
    <s v="Vientilupien esittäminen ja niiden vahvistaminen"/>
    <x v="1"/>
    <x v="3"/>
    <m/>
    <m/>
    <s v="Toisen viranomaisen palvelut, joita käytetään palvelun mukaan."/>
    <m/>
    <x v="1"/>
    <x v="3"/>
    <s v=""/>
  </r>
  <r>
    <s v="Vientiselvityksen sanoma-asiointi yritysasiakkaille"/>
    <s v="Voit tulliselvittää eli antaa vienti-ilmoituksen vientitavarasta Tullille sanoma-asioinnilla."/>
    <s v="Vientiselvityksen sanoma-asiointi yritysasiakkaille"/>
    <x v="0"/>
    <x v="7"/>
    <m/>
    <s v="Vain elinkeinotoimintaa harjoittaville"/>
    <m/>
    <m/>
    <x v="1"/>
    <x v="3"/>
    <s v=""/>
  </r>
  <r>
    <s v="Vientiselvityksen tekeminen yritysasiakkaana"/>
    <s v="Voit tulliselvittää eli antaa vienti-ilmoituksen vientitavarasta Tullille."/>
    <s v="Vientiselvityksen tekeminen yritysasiakkaana"/>
    <x v="0"/>
    <x v="2"/>
    <m/>
    <s v="Myös luonnollisille henkilöille"/>
    <m/>
    <m/>
    <x v="1"/>
    <x v="3"/>
    <s v=""/>
  </r>
  <r>
    <s v="Väylämaksun yhteisvastuullisen edustajan lupa"/>
    <s v="Laivanisäntä ja väylämaksun yhteisvastuullisen edustajan luvanhaltija ovat yhteisvastuussa väylämaksun maksamisesta."/>
    <s v="Väylämaksun yhteisvastuullisen edustajan lupa"/>
    <x v="1"/>
    <x v="0"/>
    <s v="Q4/2022"/>
    <s v="Vain elinkeinotoimintaa harjoittaville"/>
    <m/>
    <m/>
    <x v="1"/>
    <x v="3"/>
    <s v=""/>
  </r>
  <r>
    <s v="Yleisvakuuslupa"/>
    <s v="Hae yleisvakuuslupaa, jos yrityksellä on säännöllisiä passituksia tai taloudellisesti merkittävää maahantuontia EU:n ulkopuolelta."/>
    <s v="Yleisvakuuslupa"/>
    <x v="1"/>
    <x v="2"/>
    <m/>
    <s v="Vain elinkeinotoimintaa harjoittaville"/>
    <m/>
    <m/>
    <x v="1"/>
    <x v="3"/>
    <s v=""/>
  </r>
  <r>
    <s v="Asiointi hallinto- ja erityistuomioistuinten lainkäyttöasioissa"/>
    <s v="Niiden lainkäyttöasioiden hoitaminen hallinto- ja erityistuomioistuimissa, jotka käsitellään tuomioistuimen vanhassa asianhallintajärjestelmässä. Palveluun kuuluvat mm. valituksen, hakemuksen ja haastehakemuksen toimittamisen, selvityksen toimittamisen, kuulemispyyntöjen vastaanottamisen ja niihin vastaamisen sekä päätöksen ja tuomion vastaanottamisen. "/>
    <s v="Asiointi hallinto- ja erityistuomioistuinten lainkäyttöasioissa"/>
    <x v="1"/>
    <x v="0"/>
    <s v="Q4/2021"/>
    <s v="Myös luonnollisille henkilöille"/>
    <m/>
    <m/>
    <x v="1"/>
    <x v="18"/>
    <s v=""/>
  </r>
  <r>
    <s v="Asiointi hallinto- ja erityistuomioistuinten lainkäyttöasioissa"/>
    <s v="Niiden lainkäyttöasioiden hoitaminen hallinto- ja erityistuomioistuimissa, jotka käsitellään tuomioistuimen uudessa asianhallintajärjestelmässä. Palveluun kuuluvat mm. valituksen, hakemuksen ja haastehakemuksen toimittamisen, selvityksen toimittamisen, kuulemispyyntöjen vastaanottamisen ja niihin vastaamisen sekä päätöksen ja tuomion vastaanottamisen. "/>
    <s v="Asiointi hallinto- ja erityistuomioistuinten lainkäyttöasioissa"/>
    <x v="1"/>
    <x v="5"/>
    <m/>
    <s v="Myös luonnollisille henkilöille"/>
    <m/>
    <m/>
    <x v="1"/>
    <x v="18"/>
    <s v=""/>
  </r>
  <r>
    <s v="Asiointi tuomioistuinten hallinnollisissa asioissa"/>
    <s v="Lainkäyttöasioihin kuulumaton asiointi tuomioistuimissa."/>
    <s v="Asiointi tuomioistuinten hallinnollisissa asioissa"/>
    <x v="1"/>
    <x v="0"/>
    <m/>
    <s v="Myös luonnollisille henkilöille"/>
    <s v="Lainkäyttöasioihin kuulumattoman asioinnin kehittäminen kytkeytyy oikeusministeriön hallinnonalan hallinnollisten asioiden asianhallintajärjestelmän hankinta- ja käyttöönottohankkeeseen (HILDA). Hankkeen toimikausi päättyy vuoden 2023 lopussa."/>
    <m/>
    <x v="1"/>
    <x v="18"/>
    <s v=""/>
  </r>
  <r>
    <s v="Asiointi yleisten tuomioistuinten lainkäyttöasioissa"/>
    <s v="Lainkäyttöasioiden hoitaminen yleisissä tuomioistuimissa.  Palveluun kuuluvat mm. haastehakemuksen ja vastauksen toimittaminen,  istuntokutsujen vastaanottaminen sekä lausumapyyntöjen vastaanottaminen ja niihin vastaaminen. Palveluun kuuluvat myös ratkaisun vastaanottaminen sekä mahdollisen valituksen tekeminen."/>
    <s v="Asiointi yleisten tuomioistuinten lainkäyttöasioissa"/>
    <x v="1"/>
    <x v="0"/>
    <s v="Q4/2022"/>
    <s v="Myös luonnollisille henkilöille"/>
    <m/>
    <m/>
    <x v="1"/>
    <x v="18"/>
    <s v=""/>
  </r>
  <r>
    <s v="Alkutuotantopaikasta ilmoittaminen"/>
    <s v="Alkutuotantopaikasta tulee ilmoittaa kunnan viranomaiselle"/>
    <s v="Alkutuotantopaikkailmoitus"/>
    <x v="0"/>
    <x v="0"/>
    <m/>
    <s v="Myös luonnollisille henkilöille"/>
    <s v="Ruokavirasto valmistelee. Ruokaviraston ilppa-Ympäristöterveydenhuollon sähköisen ilmoituspalvelun toimivuus"/>
    <s v="Elintarvikelaki (297/2021)"/>
    <x v="0"/>
    <x v="17"/>
    <s v="yli 100 000"/>
  </r>
  <r>
    <s v="Aumausilmoitus"/>
    <s v="Aumasta eli lannan patteroinnista tulee ilmoittaa etukäteen kunnan ympäristöviranomaiselle"/>
    <s v="Aumausilmoitus"/>
    <x v="0"/>
    <x v="1"/>
    <m/>
    <s v="Myös luonnollisille henkilöille"/>
    <s v="Pieni volyyminen palvelu (5-10 kpl vuodessa)"/>
    <s v="Ympäristönsuojelulaki (527/2014)"/>
    <x v="0"/>
    <x v="17"/>
    <s v="yli 100 000"/>
  </r>
  <r>
    <s v="Liikkuvasta elintarvikehuoneistosta tiedottaminen"/>
    <s v="Elintarvikealan toimijan on tiedotettava elintarvikkeen myynnistä ja muusta käsittelystä liikkuvassa elintarvikehuoneistossa."/>
    <s v="Elintarvikehuoneistoilmoitus"/>
    <x v="0"/>
    <x v="0"/>
    <s v="Myöhemmin"/>
    <s v="Myös luonnollisille henkilöille"/>
    <s v="Valtakunnallisen tai paikallisen järjestelmän luonti"/>
    <s v="Elintarvikelaki (297/2021)"/>
    <x v="0"/>
    <x v="17"/>
    <s v="yli 100 000"/>
  </r>
  <r>
    <s v="Elintarvikehuoneiston ilmoitus (esim. ravintola, kahvila, myymälä, kioski, ulkomyynti)"/>
    <s v="Toiminnan aloittamisesta, toiminnan olennaisesta muuttamisesta tai toimijan (toiminnanharjoittajan) vaihtumisesta tulee tehdä ilmoitus."/>
    <s v="Elintarvikehuoneistoilmoitus"/>
    <x v="0"/>
    <x v="4"/>
    <m/>
    <s v="Myös luonnollisille henkilöille"/>
    <s v="Ruokaviraston ilppa-Ympäristöterveydenhuollon sähköisen ilmoituspalvelun toimivuus"/>
    <s v="Elintarvikelaki (297/2021)"/>
    <x v="0"/>
    <x v="17"/>
    <s v="yli 100 000"/>
  </r>
  <r>
    <s v="Elintarvikekontaktimateriaalialan toimijan ilmoitus toiminnasta ja tiloista"/>
    <s v="Elintarvikekontaktimateriaalialan toimijan on tehtävä ilmoitus toiminnasta ja tiloista sijaintikunnan elintarvikevalvontaviranomaiselle."/>
    <s v="Elintarvikekontaktimateriaalialan toimintailmoitus"/>
    <x v="0"/>
    <x v="4"/>
    <m/>
    <s v="Myös luonnollisille henkilöille"/>
    <s v="Ruokaviraston ilppa-Ympäristöterveydenhuollon sähköisen ilmoituspalvelun toimivuus"/>
    <s v="Elintarvikelaki (297/2021)"/>
    <x v="0"/>
    <x v="17"/>
    <s v="yli 100 000"/>
  </r>
  <r>
    <s v="Ilmoitus eläintenpidosta ja ilmoitus eläintenpitopaikasta"/>
    <s v="Kuntien maaseutuelinkeinoviranomaiset ohjaavat ja neuvovat käyttäjiä eläintenpitopaikka- ja eläintenpitoilmoitusten kanssa"/>
    <s v="Eläintenpidon ilmoitukset"/>
    <x v="0"/>
    <x v="5"/>
    <m/>
    <s v="Myös luonnollisille henkilöille"/>
    <m/>
    <s v="Eläintautilaki (441/2013)"/>
    <x v="0"/>
    <x v="17"/>
    <s v="yli 100 000"/>
  </r>
  <r>
    <s v="Haaskaruokintapaikan rekisteröinti"/>
    <s v="Ota yhteyttä oman kuntasi kunnaneläinlääkäriin, joka rekisteröi haaskapaikan eläintenpito- ja pitopaikkarekisterin sisältämään haaskaruokintapaikkarekisteriin"/>
    <s v="Haaskaruokintapaikan rekisteröinti"/>
    <x v="0"/>
    <x v="5"/>
    <m/>
    <s v="Myös luonnollisille henkilöille"/>
    <m/>
    <s v="Laki eläimistä saatavista sivutuotteista (517/2015)"/>
    <x v="0"/>
    <x v="17"/>
    <s v="yli 100 000"/>
  </r>
  <r>
    <s v="Ilmoitus haaskalle viedyn sivutuotteen määrästä"/>
    <s v="Haaskanpitäjän tulee ilmoittaa kaupungineläinlääkärille kuukausittain haaskapaikalle viemänsä sivutuote ja sen määrä."/>
    <s v="Ilmoitus haaskalle viedyn sivutuotteen määrästä"/>
    <x v="0"/>
    <x v="0"/>
    <s v="Myöhemmin"/>
    <s v="Myös luonnollisille henkilöille"/>
    <s v="Järjestelmän valmistelu joko valtakunnallisesti tai paikallisesti"/>
    <s v="Elintarvikelaki (23/2006)"/>
    <x v="0"/>
    <x v="17"/>
    <s v="yli 100 000"/>
  </r>
  <r>
    <s v="Ilmoitus vesirakennustyöstä"/>
    <s v="Ruoppausilmoitus"/>
    <s v="Ilmoitus vesirakennustyöstä"/>
    <x v="0"/>
    <x v="1"/>
    <s v="Myöhemmin"/>
    <s v="Myös luonnollisille henkilöille"/>
    <s v="ELY-keskus käsittelee luvat, valtion ys-viranomaisen lomake ollut"/>
    <m/>
    <x v="0"/>
    <x v="17"/>
    <s v="yli 100 000"/>
  </r>
  <r>
    <s v="Ilmoitus jätteen ammattimaisesta keräystoiminnasta jätehuoltorekisteriin"/>
    <s v="Jätteen ammattimaisesta keräystoiminnasta on tehtävä ilmoitus jätehuoltorekisteriin merkitsemistä varten kunnan ympäristönsuojeluviranomaiselle."/>
    <s v="Jätteen ammattimaisen keräyksen ilmoitus"/>
    <x v="0"/>
    <x v="0"/>
    <s v="2023, jos sähköinen lupajärjestelmä saadaan käyttöön"/>
    <s v="Vain elinkeinotoimintaa harjoittaville"/>
    <m/>
    <s v="Jätelaki (646/2011)"/>
    <x v="0"/>
    <x v="17"/>
    <s v="yli 100 000"/>
  </r>
  <r>
    <s v="Ilmoitus leirintäalueesta"/>
    <s v="Tee leirintäalueilmoitus seudun ympäristötoimelle, kun perustat leirintäaluetta."/>
    <s v="Leirintäalueilmoitus"/>
    <x v="0"/>
    <x v="0"/>
    <s v="2023, jos sähköinen lupajärjestelmä saadaan käyttöön"/>
    <s v="Vain elinkeinotoimintaa harjoittaville"/>
    <s v="Pieni volyyminen palvelu (0-5 kpl vuodessa)"/>
    <s v="Terveydensuojelulaki (763/1994)"/>
    <x v="0"/>
    <x v="17"/>
    <s v="yli 100 000"/>
  </r>
  <r>
    <s v="Terveydensuojelulain mukainen ilmoitus"/>
    <s v="Toiminnasta, josta voi aiheutua terveyshaittaa, on tehtävä terveydensuojelulain mukainen ilmoitus."/>
    <s v="Mahdollista terveyshaittaa aiheuttavan toiminnan aloittamisilmoitus"/>
    <x v="0"/>
    <x v="4"/>
    <m/>
    <s v="Myös luonnollisille henkilöille"/>
    <s v="Ruokaviraston ilppa-Ympäristöterveydenhuollon sähköisen ilmoituspalvelun toimivuus"/>
    <s v="Terveydensuojelulaki (763/1994)"/>
    <x v="0"/>
    <x v="17"/>
    <s v="yli 100 000"/>
  </r>
  <r>
    <s v="Ilmoitus melusta ja tärinästä"/>
    <s v="Erityisen häiritsevää melua koskeva ilmoitus"/>
    <s v="Meluilmoitus"/>
    <x v="0"/>
    <x v="0"/>
    <s v="2023, jos sähköinen lupajärjestelmä saadaan käyttöön"/>
    <s v="Myös luonnollisille henkilöille"/>
    <m/>
    <s v="Ympäristönsuojelulaki (527/2014)"/>
    <x v="0"/>
    <x v="17"/>
    <s v="yli 100 000"/>
  </r>
  <r>
    <s v="Sisämarkkinavalvonta"/>
    <s v="Elintarvikkeiden maahantuonti muista EU-maista."/>
    <s v="Sisämarkkinavalvonta"/>
    <x v="0"/>
    <x v="4"/>
    <m/>
    <s v="Myös luonnollisille henkilöille"/>
    <s v="Ruokaviraston ilppa-Ympäristöterveydenhuollon sähköisen ilmoituspalvelun toimivuus"/>
    <s v="Elintarvikelaki (297/2021)"/>
    <x v="0"/>
    <x v="17"/>
    <s v="yli 100 000"/>
  </r>
  <r>
    <s v="Ilmoitus yleisötilaisuudesta"/>
    <s v="Tee ilmoitus yleisötapahtumasta Kunnan Ympäristöterveyteen."/>
    <s v="Tapahtumailmoitus"/>
    <x v="0"/>
    <x v="1"/>
    <s v="Myöhemmin"/>
    <s v="Myös luonnollisille henkilöille"/>
    <s v="Lakiperusteet ja lainsäädännön muutokset"/>
    <s v="Terveydensuojelulaki (763/1994)"/>
    <x v="0"/>
    <x v="17"/>
    <s v="yli 100 000"/>
  </r>
  <r>
    <s v="Yleisötilaisuuden jätehuoltosuunnitelma"/>
    <s v="Tapahtuman järjestäjän on tehtävä jätehuoltosuunnitelma yli 500 henkilön yleisötapahtumasta"/>
    <s v="Tapahtuman jätehuoltoilmoitus"/>
    <x v="0"/>
    <x v="0"/>
    <m/>
    <s v="Vain elinkeinotoimintaa harjoittaville"/>
    <m/>
    <s v="Jätelaki (646/2011)"/>
    <x v="0"/>
    <x v="17"/>
    <s v="yli 100 000"/>
  </r>
  <r>
    <s v="Asunnontarkastus"/>
    <s v="Pyydetään asunnontarkastusta epäiltäessä terveyshaittaa"/>
    <s v="Terveyshaitta-asian selvityspyyntö"/>
    <x v="0"/>
    <x v="0"/>
    <m/>
    <s v="Myös luonnollisille henkilöille"/>
    <s v="Järjestelmän toimivuus ja tietosuoja-asiat"/>
    <s v="Terveydensuojelulaki (763/1994)"/>
    <x v="0"/>
    <x v="17"/>
    <s v="yli 100 000"/>
  </r>
  <r>
    <s v="Toiminnan rekisteröinti ympäristönsuojelun tietojärjestelmään"/>
    <s v="Rekisteröinti-ilmoitus"/>
    <s v="Toiminnan rekisteröinti ympäristönsuojelun tietojärjestelmään"/>
    <x v="0"/>
    <x v="0"/>
    <s v="2023, jos sähköinen lupajärjestelmä saadaan käyttöön"/>
    <s v="Vain elinkeinotoimintaa harjoittaville"/>
    <m/>
    <s v="Ympäristönsuojelulaki (527/2014)"/>
    <x v="0"/>
    <x v="17"/>
    <s v="yli 100 000"/>
  </r>
  <r>
    <s v="Ympäristönsuojelulain mukainen ilmoitus koeluontoisesta toiminnasta"/>
    <s v="Koetoimintailmoitus"/>
    <s v="Ympäristön äkillisestä pilaantumisesta tai vaarasta tehtävä ilmoitus"/>
    <x v="0"/>
    <x v="1"/>
    <s v="2023, jos sähköinen lupajärjestelmä saadaan käyttöön"/>
    <s v="Vain elinkeinotoimintaa harjoittaville"/>
    <s v="Pieni volyyminen palvelu (0-5 kpl vuodessa)"/>
    <s v="Ympäristönsuojelulaki (527/2014)"/>
    <x v="0"/>
    <x v="17"/>
    <s v="yli 100 000"/>
  </r>
  <r>
    <s v="Ilmoitus poikkeuksellisesta tilanteesta, ympäristönsuojelu"/>
    <s v="Ympäristönsuojelu, ilmoitus poikkeuksellisesta tilanteesta"/>
    <s v="Ympäristön äkillisestä pilaantumisesta tai vaarasta tehtävä ilmoitus"/>
    <x v="0"/>
    <x v="0"/>
    <s v="2023, jos sähköinen lupajärjestelmä saadaan käyttöön"/>
    <s v="Vain elinkeinotoimintaa harjoittaville"/>
    <s v="Pieni volyyminen palvelu (0-5 kpl vuodessa)"/>
    <s v="Ympäristönsuojelulaki (527/2014)"/>
    <x v="0"/>
    <x v="17"/>
    <s v="yli 100 000"/>
  </r>
  <r>
    <s v="Alusten saniteettitodistuksen myöntäminen"/>
    <s v="Alusten pitää hakea todistusta säännöllisin väliajoin"/>
    <s v="Alusten saniteettitodistuksen myöntäminen"/>
    <x v="1"/>
    <x v="0"/>
    <m/>
    <s v="Vain elinkeinotoimintaa harjoittaville"/>
    <s v="ilppa-järjestelmän tai vastaavan toimivuus"/>
    <s v="Terveydensuojelulaki (763/1994)"/>
    <x v="0"/>
    <x v="17"/>
    <s v="yli 100 000"/>
  </r>
  <r>
    <s v="Elintarvikehuoneiston hyväksyminen laitokseksi"/>
    <s v="Hae elintarvikehuoneiston hyväksymistä laitokseksi, kun perustat laitosta tai muutat toimintaa, jossa käsitellään eläimistä saatavia elintarvikkeita."/>
    <s v="Elintarvikehuoneiston hyväksyminen laitokseksi"/>
    <x v="1"/>
    <x v="0"/>
    <m/>
    <s v="Myös luonnollisille henkilöille"/>
    <s v="Ruokavirasto valmistelee. Ruokaviraston ilppa-Ympäristöterveydenhuollon sähköisen ilmoituspalvelun toimivuus"/>
    <s v="Elintarvikelaki (297/2021)"/>
    <x v="0"/>
    <x v="17"/>
    <s v="yli 100 000"/>
  </r>
  <r>
    <s v="Elintarvikelain mukaiset hakemukset"/>
    <s v="Eläinperäisiä elintarvikkeita käsittelevän tai varastoivan elintarvikehuoneiston toiminnan aloittamisesta tulee tehdä hakemus tai muun hyväksymistä vaativa toiminta."/>
    <s v="Elintarvikehuoneiston hyväksyminen laitokseksi"/>
    <x v="1"/>
    <x v="0"/>
    <m/>
    <s v="Myös luonnollisille henkilöille"/>
    <s v="Ruokavirasto valmistelee. Ruokaviraston ilppa-Ympäristöterveydenhuollon sähköisen ilmoituspalvelun toimivuus"/>
    <s v="Elintarvikelaki (297/2021)"/>
    <x v="0"/>
    <x v="17"/>
    <s v="yli 100 000"/>
  </r>
  <r>
    <s v="Sivutuotelaitoksen rekisteröinti/hyväksyminen"/>
    <s v="Kaikkien sivutuotealan laitosten on oltava hyväksyttyjä tai rekisteröityjä ennen toiminnan aloittamista."/>
    <s v="Elintarvikelaitoksen sivutuotelaitoksen rekisteröinti"/>
    <x v="1"/>
    <x v="1"/>
    <m/>
    <s v="Myös luonnollisille henkilöille"/>
    <s v="Ruokaviraston ilppa-Ympäristöterveydenhuollon sähköisen ilmoituspalvelun toimivuus"/>
    <s v="Elintarvikelaki (23/2006)"/>
    <x v="0"/>
    <x v="17"/>
    <s v="yli 100 000"/>
  </r>
  <r>
    <s v="Raskaan liikenteen erityislupa Turun keskusta-alueelle"/>
    <s v="Yli 15 metriä pitkät ajoneuvot tarvitsevat erityisluvan ajaakseen Turun keskusta-alueen rajoitusalueella."/>
    <s v="Erikoiskuljetuksen lupa"/>
    <x v="1"/>
    <x v="1"/>
    <m/>
    <s v="Myös luonnollisille henkilöille"/>
    <s v="Toteutus ePermit-palvelussa mahdollinen, mutta asiakkaat todennäköisesti eivät käyttäisi sähköistä asiointia"/>
    <m/>
    <x v="0"/>
    <x v="17"/>
    <s v="yli 100 000"/>
  </r>
  <r>
    <s v="Erikoiskuljetukset"/>
    <s v="Hakija jättää hakemuksen ELY-keskukselle, joka kadunkäyttösopimuksen mukaan joko myöntää luvan erikoiskuljetukselle suoraan tai alistaa ylimassaisen kuljetuksen reittiluvan Turun kaupungin päätettäväksi"/>
    <s v="Erikoiskuljetuksen lupa"/>
    <x v="1"/>
    <x v="0"/>
    <m/>
    <s v="Vain elinkeinotoimintaa harjoittaville"/>
    <s v="Kuormakaaviot ovat ainoastaan paperisessa muodossa"/>
    <m/>
    <x v="0"/>
    <x v="17"/>
    <s v="yli 100 000"/>
  </r>
  <r>
    <s v="Kaivulupa"/>
    <s v="Yleisellä alueella tapahtuvaan kaivamiseen tarvitset aina erillisen kaivuluvan."/>
    <s v="Kaivu- ja sijoituslupa"/>
    <x v="1"/>
    <x v="4"/>
    <m/>
    <s v="Myös luonnollisille henkilöille"/>
    <m/>
    <s v="Maankäyttö- ja rakennuslaki (132/1999)"/>
    <x v="0"/>
    <x v="17"/>
    <s v="yli 100 000"/>
  </r>
  <r>
    <s v="Kalastuslupa ammattikalastajille"/>
    <s v="Ammattikalastaja hakee lupaa kalastaa kaupungin vesialueilla"/>
    <s v="Kalastuslupa ammattikalastajille"/>
    <x v="1"/>
    <x v="1"/>
    <m/>
    <s v="Vain elinkeinotoimintaa harjoittaville"/>
    <s v="Pieni volyymi (0-5 kpl vuodessa). Hakemukset ovat vapaamuotoisia, niitä on vähän ja harvoin. Ei kannata tätä varten kehittää digitaalista palvelua tai luvan hakua."/>
    <m/>
    <x v="0"/>
    <x v="17"/>
    <s v="yli 100 000"/>
  </r>
  <r>
    <s v="Aluevuokraus"/>
    <s v="Aitaamislupa väliaikaiseen työmaakäyttöön"/>
    <s v="Katutyölupa"/>
    <x v="1"/>
    <x v="5"/>
    <m/>
    <s v="Myös luonnollisille henkilöille"/>
    <m/>
    <m/>
    <x v="0"/>
    <x v="17"/>
    <s v="yli 100 000"/>
  </r>
  <r>
    <s v="Liikenteenohjauslaitteiden asentaminen yksityisteille"/>
    <s v="Pysyvien liikenteenohjauslaitteiden sijoittaminen yksityisteille vaatii kaupungin luvan."/>
    <s v="Liikenteenohjauslaitteiden sijoittaminen"/>
    <x v="1"/>
    <x v="6"/>
    <m/>
    <s v="Vain elinkeinotoimintaa harjoittaville"/>
    <s v="Pieni volyyminen palvelu (noin 10 kpl vuodessa)"/>
    <s v="Tieliikennelaki (267/1981)"/>
    <x v="0"/>
    <x v="17"/>
    <s v="yli 100 000"/>
  </r>
  <r>
    <s v="Maa-ainesten ottamislupa"/>
    <s v="Kaupallisessa tarkoituksessa suoritettuun maa-ainesten ottamiseen tarvitaan maa-aineslupa."/>
    <s v="Maa-aineslupa"/>
    <x v="1"/>
    <x v="0"/>
    <s v="2023, jos sähköinen lupajärjestelmä saadaan käyttöön"/>
    <s v="Myös luonnollisille henkilöille"/>
    <s v="Pieni volyyminen palvelu (0-5 kpl vuodessa)"/>
    <s v="Maa-aineslaki (555/1981)"/>
    <x v="0"/>
    <x v="17"/>
    <s v="yli 100 000"/>
  </r>
  <r>
    <s v="Maastoliikennelain mukainen lupa"/>
    <s v="Jos maastossa järjestetään luonnolle, asutukselle ja virkistäytymiselle haittaa aiheuttavia tapahtumia, sille on haettava lupa."/>
    <s v="Maastossa tai vesistössä tapahtuvan kilpailun tai harjoituksen ilmoitus"/>
    <x v="1"/>
    <x v="0"/>
    <s v="2023, jos sähköinen lupajärjestelmä saadaan käyttöön"/>
    <s v="Myös luonnollisille henkilöille"/>
    <s v="Pieni volyyminen palvelu (0-5 kpl vuodessa)"/>
    <s v="Maastoliikennelaki (1710/1995)"/>
    <x v="0"/>
    <x v="17"/>
    <s v="yli 100 000"/>
  </r>
  <r>
    <s v="Mainos- ja viitoituslupa"/>
    <s v="Tarvitset luvan yleiselle alueelle laitettaville tilapäisille mainoksille ja viitoituksille."/>
    <s v="Mainos- ja viitoituslupa"/>
    <x v="1"/>
    <x v="1"/>
    <m/>
    <s v="Myös luonnollisille henkilöille"/>
    <m/>
    <m/>
    <x v="0"/>
    <x v="17"/>
    <s v="yli 100 000"/>
  </r>
  <r>
    <s v="Maisematyölupa"/>
    <s v="Maa-alueen omistajan tai haltijan on haettava lupa maisemaa muuttavaan maanrakennustyöhön, puiden kaatamiseen ym. toimiin asemakaava-alueella."/>
    <s v="Maisematyölupa"/>
    <x v="1"/>
    <x v="5"/>
    <m/>
    <s v="Myös luonnollisille henkilöille"/>
    <m/>
    <s v="Maankäyttö- ja rakennuslaki (132/1999)"/>
    <x v="0"/>
    <x v="17"/>
    <s v="yli 100 000"/>
  </r>
  <r>
    <s v="Joulukuusien myyntipaikat"/>
    <s v="Kaupunki järjestää joulukuusien myyjille myyntipaikkoja toreilta, puistoista ja aukioilta. Myyntipaikat jaetaan huutokauppana"/>
    <s v="Myyntipaikkahakemus ja -lupa"/>
    <x v="1"/>
    <x v="4"/>
    <m/>
    <s v="Myös luonnollisille henkilöille"/>
    <s v="Pieni volyyminen palvelu (66 myyntipaikkaa)"/>
    <m/>
    <x v="0"/>
    <x v="17"/>
    <s v="yli 100 000"/>
  </r>
  <r>
    <s v="Kauppahallin myyntipaikkojen vuokraus"/>
    <s v="Yrittäjät voivat vuokrata myyntipaikkoja kauppahalleista."/>
    <s v="Myyntipaikkahakemus ja -lupa"/>
    <x v="1"/>
    <x v="6"/>
    <m/>
    <s v="Vain elinkeinotoimintaa harjoittaville"/>
    <s v="Pieni volyyminen palvelu (0-1 kpl vuodessa, yrittäjät kauppahallissa vaihtuvat todella harvoin)"/>
    <m/>
    <x v="0"/>
    <x v="17"/>
    <s v="yli 100 000"/>
  </r>
  <r>
    <s v="Kioskipaikat"/>
    <s v="Kioskipaikat ovat jäätelön, grillituotteiden tai muiden elintarvikkeiden myyntiin tarkoitettuja myyntipaikkoja."/>
    <s v="Myyntipaikkahakemus ja -lupa"/>
    <x v="1"/>
    <x v="6"/>
    <m/>
    <s v="Vain elinkeinotoimintaa harjoittaville"/>
    <s v="Pieni volyyminen palvelu (pitkät useiden vuosien mittaiset vuokrasopimukset, 1 kpl 2021)"/>
    <m/>
    <x v="0"/>
    <x v="17"/>
    <s v="yli 100 000"/>
  </r>
  <r>
    <s v="Itsehoitoon tarkoitettujen nikotiinivalmisteiden vähittäismyyntilupa"/>
    <s v="Lääkelain 54 a §:ssä tarkoitettua lupaa nikotiinikorvaushoitovalmisteiden vähittäismyyntiin haetaan ympäristöterveydenhuollosta. (NIKOTIINIPURKAT JA- LAASTARIT = KORVAUSHOITO)"/>
    <s v="Nikotiinivalmisteiden vähittäismyyntilupa"/>
    <x v="1"/>
    <x v="0"/>
    <s v="Myöhemmin"/>
    <s v="Vain elinkeinotoimintaa harjoittaville"/>
    <s v="Valviran/Fimean kehitystyö järjestelmää varten"/>
    <s v="Lääkelaki (395/1987)"/>
    <x v="0"/>
    <x v="17"/>
    <s v="yli 100 000"/>
  </r>
  <r>
    <s v="Pysäköintiluvat yrityksille ja viranomaisille"/>
    <s v="Pysäköintiluvat yrityksille ja viranomaisille kaupungin aikarajoitetuilla pysäköintialueilla"/>
    <s v="Pysäköintilupa"/>
    <x v="1"/>
    <x v="0"/>
    <m/>
    <s v="Vain elinkeinotoimintaa harjoittaville"/>
    <s v="Pieni volyyminen palvelu"/>
    <m/>
    <x v="0"/>
    <x v="17"/>
    <s v="yli 100 000"/>
  </r>
  <r>
    <s v="Purkamislupa"/>
    <s v="Rakennuksen tai sen osan purkamiseen tarvitaan lupa asemakaava-alueella ja alueilla, joissa on rakennuskielto tai yleiskaavan määräys asiasta."/>
    <s v="Rakennuksen purkamislupa"/>
    <x v="1"/>
    <x v="5"/>
    <m/>
    <s v="Myös luonnollisille henkilöille"/>
    <m/>
    <s v="Maankäyttö- ja rakennuslaki (132/1999)"/>
    <x v="0"/>
    <x v="17"/>
    <s v="yli 100 000"/>
  </r>
  <r>
    <s v="Rakennuslupa"/>
    <s v="Rakennusluvat myöntää rakennusvalvonta. Lupaa tarvitaan rakentamiseen, laajentamiseen, merkittäviin korjaustöihin ja käyttötarkoituksen muutokseen."/>
    <s v="Rakennuslupa"/>
    <x v="1"/>
    <x v="5"/>
    <m/>
    <s v="Myös luonnollisille henkilöille"/>
    <m/>
    <s v="Maankäyttö- ja rakennuslaki (132/1999)"/>
    <x v="0"/>
    <x v="17"/>
    <s v="yli 100 000"/>
  </r>
  <r>
    <s v="Rakennusvalvontamittaukset"/>
    <s v="Aidan merkitseminen, rajan osoittaminen maastoon, rakennuksen paikan merkintä sekä sijaintikatselmukset"/>
    <s v="Rakennusvalvonta"/>
    <x v="1"/>
    <x v="4"/>
    <m/>
    <s v="Myös luonnollisille henkilöille"/>
    <m/>
    <s v="Maankäyttö- ja rakennuslaki (132/1999)"/>
    <x v="0"/>
    <x v="17"/>
    <s v="yli 100 000"/>
  </r>
  <r>
    <s v="Toimenpidelupa"/>
    <s v="Toimenpidelupaa haetaan, kun kyseessä on erillislaite, vesirajalaite, liikuteltava laite, säilytys- tai varastointialue, yleisörakennelma, aurinkokeräin, julkisivutoimenpide (esimerkiksi värimuutokset) tai rakennelma."/>
    <s v="Rakentamisen toimenpidelupa"/>
    <x v="1"/>
    <x v="5"/>
    <m/>
    <s v="Myös luonnollisille henkilöille"/>
    <m/>
    <s v="Maankäyttö- ja rakennuslaki (132/1999)"/>
    <x v="0"/>
    <x v="17"/>
    <s v="yli 100 000"/>
  </r>
  <r>
    <s v="Ruumiin siirtolupa"/>
    <s v="Ruumiin siirtämiseksi tarvitaan terveystarkastajan lupa"/>
    <s v="Ruumiin siirtolupa"/>
    <x v="1"/>
    <x v="1"/>
    <m/>
    <s v="Myös luonnollisille henkilöille"/>
    <s v="ilppa-järjestelmän tai vastaavan toimivuus"/>
    <s v="Elintarvikelaki (297/2021)"/>
    <x v="0"/>
    <x v="17"/>
    <s v="yli 100 000"/>
  </r>
  <r>
    <s v="Tupakkatuotteiden ja nikotiinivalmisteiden vähittäismyyntilupa"/>
    <s v="Vähittäismyyntiluvan  hakeminen tupakka- ja nikotiininestetuotteille"/>
    <s v="Tupakkatuotteiden vähittäismyyntilupa"/>
    <x v="1"/>
    <x v="5"/>
    <m/>
    <s v="Vain elinkeinotoimintaa harjoittaville"/>
    <m/>
    <s v="Tupakkalaki (549/2016)"/>
    <x v="0"/>
    <x v="17"/>
    <s v="yli 100 000"/>
  </r>
  <r>
    <s v="Hakemus vesilaitoksen tai vesiosuuskunnan perustamisesta"/>
    <s v="Vesilaitoksen tai vesiosuuskunnan perustamisesta tulee tehdä hakemus kaupunkiympäristön toimialan elintarviketurvallisuusyksikköön."/>
    <s v="Vesilaitoksen tai vesiosuuskunnan perustamisilmoitus"/>
    <x v="1"/>
    <x v="0"/>
    <m/>
    <s v="Myös luonnollisille henkilöille"/>
    <s v="Ruokavirasto valmistelee. Ruokaviraston ilppa-Ympäristöterveydenhuollon sähköisen ilmoituspalvelun toimivuus"/>
    <s v="Vesihuoltolaki (119/2001)"/>
    <x v="0"/>
    <x v="17"/>
    <s v="yli 100 000"/>
  </r>
  <r>
    <s v="Kaupungin omistamien alueiden käyttö"/>
    <s v="Kaupungin omistamia alueita voi hakea tilapäiseen käyttöön. =TAPAHTUMALUVAT"/>
    <s v="Yleisen alueen käyttölupa"/>
    <x v="1"/>
    <x v="4"/>
    <m/>
    <s v="Myös luonnollisille henkilöille"/>
    <m/>
    <m/>
    <x v="0"/>
    <x v="17"/>
    <s v="yli 100 000"/>
  </r>
  <r>
    <s v="Terassilupa"/>
    <s v="Ravintolan tai kahvilan ulkotarjoilualuetta varten tarvitset terassiluvan, jos terassi tulee kaupungin julkiselle katu- tai puistoalueelle"/>
    <s v="Yleisen alueen käyttölupa"/>
    <x v="1"/>
    <x v="4"/>
    <m/>
    <s v="Vain elinkeinotoimintaa harjoittaville"/>
    <m/>
    <m/>
    <x v="0"/>
    <x v="17"/>
    <s v="yli 100 000"/>
  </r>
  <r>
    <s v="Lupa yleisen alueen käyttöön"/>
    <s v="Kun haluat vuokrata yleistä aluetta käyttöösi - kadun, aukion tai puiston - luvan myöntää kaupunkiympäristön toimiala."/>
    <s v="Yleisen alueen käyttölupa"/>
    <x v="1"/>
    <x v="6"/>
    <m/>
    <s v="Myös luonnollisille henkilöille"/>
    <s v="Yleisten alueiden vuokrausta tehdään vain poikkeustapauksissa, joten se on erittäin pienivolyyminen palvelu"/>
    <m/>
    <x v="0"/>
    <x v="17"/>
    <s v="yli 100 000"/>
  </r>
  <r>
    <s v="Lupa ympäristönsuojelumääräyksistä poikkeamisesta"/>
    <s v="Kunnan ympäristönsuojeluviranomainen voi erityisestä syystä hakemuksesta myöntää yksittäistapauksessa luvan poiketa näistä määräyksistä.  Esimerkiksi hakemus käytöstä poistetun öljysäiliön jättämiseksi maahan"/>
    <s v="Ympäristönsuojelumääräyksistä poikkeamisen lupa"/>
    <x v="1"/>
    <x v="1"/>
    <m/>
    <s v="Myös luonnollisille henkilöille"/>
    <m/>
    <s v="Ympäristönsuojelulaki (527/2014)"/>
    <x v="0"/>
    <x v="17"/>
    <s v="yli 100 000"/>
  </r>
  <r>
    <s v="Johtotietopalvelu"/>
    <s v="Kaupungin keskitetty maanalaisten johtojen ja rakenteiden sijaintipalvelu. Ennen kaivutöihin ryhtymistä kaivajan on hankittava ajantasaiset tiedot"/>
    <s v="Johtotietopalvelu"/>
    <x v="2"/>
    <x v="4"/>
    <m/>
    <s v="Myös luonnollisille henkilöille"/>
    <s v="Valtio valmistelee valtakunnallista palvelua"/>
    <s v="Maankäyttö- ja rakennuslaki (132/1999)"/>
    <x v="0"/>
    <x v="17"/>
    <s v="yli 100 000"/>
  </r>
  <r>
    <s v="Rakennuspiirustukset"/>
    <s v="Rakennuspiirustusten myynti asiakkaille"/>
    <s v="Rakennuspiirustukset"/>
    <x v="2"/>
    <x v="4"/>
    <m/>
    <s v="Myös luonnollisille henkilöille"/>
    <s v="Uusi automatisoidumpi piirustusten selailu- ja myyntipalvelu on kilpailutusvaiheessa."/>
    <s v="Maankäyttö- ja rakennuslaki (132/1999)"/>
    <x v="0"/>
    <x v="17"/>
    <s v="yli 100 000"/>
  </r>
  <r>
    <s v="Rakennuslupa- ja suunnittelukarttaaineistot"/>
    <s v="Kartta-, ilmakuva- ja maanpintamalliaineistot esimerkiksi suunnittelutöiden lähtöaineistoksi"/>
    <s v="Rakennuspiirustukset"/>
    <x v="2"/>
    <x v="4"/>
    <m/>
    <s v="Myös luonnollisille henkilöille"/>
    <m/>
    <s v="Maankäyttö- ja rakennuslaki (132/1999)"/>
    <x v="0"/>
    <x v="17"/>
    <s v="yli 100 000"/>
  </r>
  <r>
    <s v="Ympäristönsuojelu, jätehuollon valvonta"/>
    <s v="Jätehuollon valvonta"/>
    <s v="Ympäristönsuojelu, jätehuollon valvonta"/>
    <x v="2"/>
    <x v="0"/>
    <s v="2023, jos sähköinen lupajärjestelmä saadaan käyttöön"/>
    <s v="Myös luonnollisille henkilöille"/>
    <m/>
    <s v="Jätelaki (646/2011)"/>
    <x v="0"/>
    <x v="17"/>
    <s v="yli 100 000"/>
  </r>
  <r>
    <s v="Asiakirja- ja sopimusjäljennökset"/>
    <s v="Vuokrasopimukset, kauppa- ja toimitusasiakirjat, kiinteistötoimialan pöytäkirjat ja muut asiakirjat"/>
    <s v="Asiakirja- ja sopimusjäljennökset"/>
    <x v="4"/>
    <x v="4"/>
    <m/>
    <s v="Myös luonnollisille henkilöille"/>
    <m/>
    <m/>
    <x v="0"/>
    <x v="17"/>
    <s v="yli 100 000"/>
  </r>
  <r>
    <s v="Kartta- ja ilmakuvajäjennökset sekä teemakartat"/>
    <s v="Historiallisten karttojen ja ilmakuvien jäljennökset sekä painetutu opaskartat ja teemakartat"/>
    <s v="Karttapalvelu"/>
    <x v="4"/>
    <x v="4"/>
    <m/>
    <s v="Myös luonnollisille henkilöille"/>
    <m/>
    <s v="Maankäyttö- ja rakennuslaki (132/1999)"/>
    <x v="0"/>
    <x v="17"/>
    <s v="yli 100 000"/>
  </r>
  <r>
    <s v="Todistukset ja otteet"/>
    <s v="Todistukset kiinteistölle kohdistuvista kiinnityksistä, oikeuksista, muistututuksista ja myönnetyistä lainhuudoistasekä otteet kiinteistöjen perustiedoista"/>
    <s v="Todistukset ja otteet"/>
    <x v="4"/>
    <x v="4"/>
    <m/>
    <s v="Myös luonnollisille henkilöille"/>
    <m/>
    <m/>
    <x v="0"/>
    <x v="17"/>
    <s v="yli 100 000"/>
  </r>
  <r>
    <s v="Hissiavustukset"/>
    <s v="Taloyhtiöt voivat saada hissiavustusta ja konsulttiapua kaupungilta hissin rakentamiseen asuinkerrostaloonsa."/>
    <s v="Hissi- ja esteettömyysavustus"/>
    <x v="5"/>
    <x v="1"/>
    <m/>
    <s v="Vain elinkeinotoimintaa harjoittaville"/>
    <s v="Pienivolyyminen palvelu (alle 10 kpl vuodessa)"/>
    <m/>
    <x v="0"/>
    <x v="17"/>
    <s v="yli 100 000"/>
  </r>
  <r>
    <s v="Korkotukilainahakemusten vastaanotto"/>
    <s v="Hakija jättää hakemusasiakirjat kuntaan, joka antaa hankkeesta lausuntonsa ja toimittaa asiakirjat ARAan."/>
    <s v="Korkotukilainahakemus"/>
    <x v="5"/>
    <x v="0"/>
    <m/>
    <s v="Vain elinkeinotoimintaa harjoittaville"/>
    <m/>
    <s v="Laki omistusasuntolainojen korkotuesta (1204/1993)"/>
    <x v="0"/>
    <x v="17"/>
    <s v="yli 100 000"/>
  </r>
  <r>
    <s v="Korotettu Turku-lisä"/>
    <s v="Kuntalisä on tuki 3. sektorin toimijoille (järjestöt, yhdistykset ja säätiöt) vaikeasti työllistyvän henkilön palkkaukseen siltä osin kuin palkkatuki ei kata"/>
    <s v="Liiketoiminnan kehittämistuki"/>
    <x v="5"/>
    <x v="5"/>
    <m/>
    <s v="Vain elinkeinotoimintaa harjoittaville"/>
    <m/>
    <m/>
    <x v="0"/>
    <x v="17"/>
    <s v="yli 100 000"/>
  </r>
  <r>
    <s v="Avustukset yhdistyksille ja yhteisöille"/>
    <s v="Yhdistykset ja yhteisöt voivat hakea avustuksia kunnanhallitukselta. Avustuksia voidaan myöntää toimintaan tai tapahtumien järjestämiseen."/>
    <s v="Toiminta-avustukset yhdistyksille ja yhteisöille"/>
    <x v="5"/>
    <x v="5"/>
    <m/>
    <s v="Myös luonnollisille henkilöille"/>
    <m/>
    <m/>
    <x v="0"/>
    <x v="17"/>
    <s v="yli 100 000"/>
  </r>
  <r>
    <s v="Kesätyösetelituki työnantajille"/>
    <s v="Kun palkkaat 15-18-vuotiaan nuoren kesätöihin, saat tukea nuoren palkkakustannuksiin. Kunnan myöntämä harkinnanvarainen työllistämistuki"/>
    <s v="Työllistämistuki"/>
    <x v="5"/>
    <x v="0"/>
    <m/>
    <s v="Vain elinkeinotoimintaa harjoittaville"/>
    <s v="Tukihakemuksen käynnistäminen vaatii nuoren henkilöllisyyden varmistamisen. Kaikilla alaikäisillä ei ole vahvan tunnistautumisen välineitä esimerkiksi pankkitunnuksia, eikä kuntaeikä kunta voi edellyttää, että ne hankittaisiin kesätyötukihakemuksen vuoksi. Lisäksi täytyy varmistaa nuoren kotikunta, jonka täytyy olla Turku."/>
    <s v="Työttömyysturvalaki (1290/2002)"/>
    <x v="0"/>
    <x v="17"/>
    <s v="yli 100 000"/>
  </r>
  <r>
    <s v="Hankinnoilla työllistäminen"/>
    <s v="Heikommassa työmarkkina-asemassa olevien työllistäminen julkisten hankintojen avulla."/>
    <s v="Työllistämistuki"/>
    <x v="5"/>
    <x v="0"/>
    <m/>
    <s v="Vain elinkeinotoimintaa harjoittaville"/>
    <m/>
    <s v="Työttömyysturvalaki (1290/2002)"/>
    <x v="0"/>
    <x v="17"/>
    <s v="yli 100 000"/>
  </r>
  <r>
    <s v="Rekrylisä"/>
    <s v="Kun palkkaat työttömän turkulaisen työnhakijan tai alle 30-vuotiaan palkkatuettuun työsuhteeseen tai oppisopimustyösuhteeseen. Rekrylisä on tarkoitettu työllistettävän työelämän valmiuksen parantamiseen työsuhteessa. Kunnan myöntämä harkinnanvarainen työllistämistuki"/>
    <s v="Työllistämistuki"/>
    <x v="5"/>
    <x v="5"/>
    <m/>
    <s v="Vain elinkeinotoimintaa harjoittaville"/>
    <m/>
    <s v="Työttömyysturvalaki (1290/2002)"/>
    <x v="0"/>
    <x v="17"/>
    <s v="yli 100 000"/>
  </r>
  <r>
    <s v="Turku-lisä"/>
    <s v="Toimintatuella/kuntalisällä kannustetaan yhdistyksiä, seurakuntia ja yrityksiä tarjoamaan työtehtäviä työttömille. Tuki on tarkoitettu työllistettävän työelämän valmiuksen parantamiseen. Kunnan myöntämä harkinnanvarainen työllistämistuki."/>
    <s v="Työllistämistuki"/>
    <x v="5"/>
    <x v="5"/>
    <m/>
    <s v="Vain elinkeinotoimintaa harjoittaville"/>
    <m/>
    <s v="Työttömyysturvalaki (1290/2002)"/>
    <x v="0"/>
    <x v="17"/>
    <s v="yli 100 000"/>
  </r>
  <r>
    <s v="Yksityisteiden avustukset"/>
    <s v="Perusparannus- ja kunnossapitoavustus"/>
    <s v="Yksityistieavustukset"/>
    <x v="5"/>
    <x v="0"/>
    <s v="Q4/2022"/>
    <s v="Vain elinkeinotoimintaa harjoittaville"/>
    <s v="Siirrytään käyttämään kaupungin yhteistä Kulta2-järjestelmää"/>
    <s v="Laki yksityisistä teistä (560/2018)"/>
    <x v="0"/>
    <x v="17"/>
    <s v="yli 100 000"/>
  </r>
  <r>
    <s v="Akkreditointihakemus"/>
    <m/>
    <s v="Akkreditointihakemus"/>
    <x v="1"/>
    <x v="0"/>
    <s v="Myöhemmin"/>
    <s v="Vain elinkeinotoimintaa harjoittaville"/>
    <s v="Henkilö- ja raharesurssit"/>
    <m/>
    <x v="1"/>
    <x v="2"/>
    <s v=""/>
  </r>
  <r>
    <s v="Akkreditointipäätöksen muutoshakemus"/>
    <m/>
    <s v="Akkreditointipäätöksen muutoshakemus"/>
    <x v="1"/>
    <x v="0"/>
    <s v="Myöhemmin"/>
    <s v="Vain elinkeinotoimintaa harjoittaville"/>
    <s v="Henkilö- ja raharesurssit"/>
    <m/>
    <x v="1"/>
    <x v="2"/>
    <s v=""/>
  </r>
  <r>
    <s v="Biosidivalmisteiden hyväksyntään liittyvä asiointi (lomakkeita 4 kpl)"/>
    <s v="Haetaan lupaa biosidivalmisteelle"/>
    <s v="Biosidivalmisteiden hyväksyntään liittyvä asiointi (lomakkeita 4 kpl)"/>
    <x v="1"/>
    <x v="0"/>
    <s v="Myöhemmin"/>
    <s v="Vain elinkeinotoimintaa harjoittaville"/>
    <s v="Henkilö- ja raharesurssit. Tekniset esteet, jos osa hakijoista on ulkomaalaisia."/>
    <m/>
    <x v="1"/>
    <x v="2"/>
    <s v=""/>
  </r>
  <r>
    <s v="Hakemus nestekaasun teollisesta käsittelystä ja varastoinnista"/>
    <s v="Lupahakemus uudelle laitokselle tai muutoksia olemassaolevaan lupaan"/>
    <s v="Hakemus nestekaasun teollisesta käsittelystä ja varastoinnista"/>
    <x v="1"/>
    <x v="0"/>
    <s v="Q4/2022"/>
    <s v="Vain elinkeinotoimintaa harjoittaville"/>
    <s v="Henkilö- ja raharesurssit"/>
    <m/>
    <x v="1"/>
    <x v="2"/>
    <s v=""/>
  </r>
  <r>
    <s v="Hakemus tuholaistorjujan kouluttajaksi/tutkinnon vastaanottajaksi"/>
    <m/>
    <s v="Hakemus tuholaistorjujan kouluttajaksi/tutkinnon vastaanottajaksi"/>
    <x v="1"/>
    <x v="0"/>
    <s v="Q4/2022"/>
    <s v="Myös luonnollisille henkilöille"/>
    <s v="Henkilö- ja raharesurssit"/>
    <m/>
    <x v="1"/>
    <x v="2"/>
    <s v=""/>
  </r>
  <r>
    <s v="Hyväksytyn liikkeen toimintailmoitus"/>
    <s v="Hyväksytyn liikkeen ilmoitus toiminnan aloituksesta, vastuuhenkilöstä ja toimintaan liittyvistä muutoksista"/>
    <s v="Hyväksytyn liikkeen toimintailmoitus"/>
    <x v="0"/>
    <x v="5"/>
    <m/>
    <s v="Vain elinkeinotoimintaa harjoittaville"/>
    <m/>
    <m/>
    <x v="1"/>
    <x v="2"/>
    <s v=""/>
  </r>
  <r>
    <s v="Ilmoitus kasvinsuojelututkinnon suorittaneista"/>
    <s v="KS-tutkinnon järjestäjä ilmoittaa Tukesiin tutkinnon suorittaneet"/>
    <s v="Ilmoitus kasvinsuojelututkinnon suorittaneista"/>
    <x v="0"/>
    <x v="5"/>
    <m/>
    <s v="Myös luonnollisille henkilöille"/>
    <m/>
    <m/>
    <x v="1"/>
    <x v="2"/>
    <s v=""/>
  </r>
  <r>
    <s v="Ilmoitus laitoksen toiminnan lopettamisesta/keskeyttämisestä/muutoksista"/>
    <s v="Ilmoitetaan laajamittaisen laitoksen toiminnan muutoksista"/>
    <s v="Ilmoitus laitoksen toiminnan lopettamisesta/keskeyttämisestä/muutoksista"/>
    <x v="0"/>
    <x v="0"/>
    <s v="Q2/2022"/>
    <s v="Vain elinkeinotoimintaa harjoittaville"/>
    <s v="Henkilö- ja raharesurssit"/>
    <m/>
    <x v="1"/>
    <x v="2"/>
    <s v=""/>
  </r>
  <r>
    <s v="Ilmoitus maa/biokaasun käytön valvojasta"/>
    <s v="Ilmoitetaan maa- ja/tai biokaasulaitoksen käytön valvoja"/>
    <s v="Ilmoitus maa/biokaasun käytön valvojasta"/>
    <x v="0"/>
    <x v="0"/>
    <s v="Q1/2022"/>
    <s v="Myös luonnollisille henkilöille"/>
    <s v="Henkilö- ja raharesurssit"/>
    <m/>
    <x v="1"/>
    <x v="2"/>
    <s v=""/>
  </r>
  <r>
    <s v="Ilmoitus tuholaistorjujan tutkinnosta tai yritystoiminnasta"/>
    <m/>
    <s v="Ilmoitus tuholaistorjujan tutkinnosta tai yritystoiminnasta"/>
    <x v="0"/>
    <x v="0"/>
    <s v="Q4/2022"/>
    <s v="Myös luonnollisille henkilöille"/>
    <s v="Henkilö- ja raharesurssit"/>
    <m/>
    <x v="1"/>
    <x v="2"/>
    <s v=""/>
  </r>
  <r>
    <s v="Ilmoitukset vaarallisista tai puutteellisista tuotteista ja vaarallisista kuluttajapalveluista"/>
    <m/>
    <s v="Ilmoitus vaarallisesta tai  puutteellisesta tuotteesta tai palvelusta"/>
    <x v="0"/>
    <x v="0"/>
    <s v="Myöhemmin"/>
    <s v="Myös luonnollisille henkilöille"/>
    <s v="Henkilö- ja raharesurssit"/>
    <m/>
    <x v="1"/>
    <x v="2"/>
    <s v=""/>
  </r>
  <r>
    <s v="Kaivoslupa"/>
    <m/>
    <s v="Kaivoslupa"/>
    <x v="1"/>
    <x v="0"/>
    <s v="Q4/2022"/>
    <s v="Vain elinkeinotoimintaa harjoittaville"/>
    <s v="Henkilö- ja raharesurssit. Viraston päässä prosessien monimutkaisuus täytyy huomioida kehittämisessä."/>
    <m/>
    <x v="1"/>
    <x v="2"/>
    <s v=""/>
  </r>
  <r>
    <s v="Kaivosturvallisuuslupa"/>
    <m/>
    <s v="Kaivosturvallisuuslupa"/>
    <x v="1"/>
    <x v="0"/>
    <s v="Q4/2022"/>
    <s v="Vain elinkeinotoimintaa harjoittaville"/>
    <s v="Henkilö- ja raharesurssit. Viraston päässä prosessien monimutkaisuus täytyy huomioida kehittämisessä."/>
    <m/>
    <x v="1"/>
    <x v="2"/>
    <s v=""/>
  </r>
  <r>
    <s v="Kasvinsuojeluaineisiin liittyvä asiointi (lomakkeita 6 kpl)"/>
    <s v="Haetaan kasvinsuojeluainelupaa"/>
    <s v="Kasvinsuojeluaineisiin liittyvä asiointi (lomakkeita 6 kpl)"/>
    <x v="0"/>
    <x v="0"/>
    <s v="Myöhemmin"/>
    <s v="Vain elinkeinotoimintaa harjoittaville"/>
    <s v="Henkilö- ja raharesurssit. Tekniset esteet, jos osa hakijoista on ulkomaalaisia."/>
    <m/>
    <x v="1"/>
    <x v="2"/>
    <s v=""/>
  </r>
  <r>
    <s v="Kasvinsuojeluainekouluttajaksi/tutkinnonjärjestäjäksi/ruiskuntestaajaksi haku"/>
    <m/>
    <s v="Kasvinsuojeluainekouluttajaksi/tutkinnonjärjestäjäksi/ruiskuntestaajaksi haku"/>
    <x v="1"/>
    <x v="0"/>
    <s v="Q2/2022"/>
    <s v="Myös luonnollisille henkilöille"/>
    <s v="Henkilö- ja raharesurssit"/>
    <m/>
    <x v="1"/>
    <x v="2"/>
    <s v=""/>
  </r>
  <r>
    <s v="Kemikaali-ilmoitus"/>
    <s v="Ilmoitetaan kemikaalin tiedot"/>
    <s v="Kemikaali-ilmoitus"/>
    <x v="0"/>
    <x v="5"/>
    <m/>
    <s v="Vain elinkeinotoimintaa harjoittaville"/>
    <m/>
    <m/>
    <x v="1"/>
    <x v="2"/>
    <s v=""/>
  </r>
  <r>
    <s v="Reach/CLP/Biosidit Kemikaalineuvontapalvelu"/>
    <m/>
    <s v="Kemikaalineuvonta"/>
    <x v="3"/>
    <x v="5"/>
    <m/>
    <s v="Vain elinkeinotoimintaa harjoittaville"/>
    <m/>
    <m/>
    <x v="1"/>
    <x v="2"/>
    <s v=""/>
  </r>
  <r>
    <s v="Kemikaaliturvallisuuslupa"/>
    <s v="Lupa uudelle laajamittaiselle laitokselle tai olemassaolevan laitoksen muutoksille"/>
    <s v="Kemikaaliturvallisuuslupa"/>
    <x v="1"/>
    <x v="5"/>
    <m/>
    <s v="Vain elinkeinotoimintaa harjoittaville"/>
    <m/>
    <m/>
    <x v="1"/>
    <x v="2"/>
    <s v=""/>
  </r>
  <r>
    <s v="Kullanhuuhdonta-asiointi"/>
    <s v="Lupahakemus kullanhuuhdontaa varten, vuosittainen selvitys kullanhuuhdonnasta sekä kaivannaisjätteen jätehuoltosuunnitelma"/>
    <s v="Kullanhuuhdonta-asiointi"/>
    <x v="1"/>
    <x v="0"/>
    <s v="Q3/2022"/>
    <s v="Myös luonnollisille henkilöille"/>
    <s v="Henkilö- ja raharesurssit. Viraston päässä prosessien monimutkaisuus täytyy huomioida kehittämisessä."/>
    <m/>
    <x v="1"/>
    <x v="2"/>
    <s v=""/>
  </r>
  <r>
    <s v="Kylmäalan pätevyyshakemus"/>
    <s v="Kylmäalan vastuuhenkilön pätevyyshakemus"/>
    <s v="Kylmäalan pätevyyshakemus"/>
    <x v="1"/>
    <x v="5"/>
    <m/>
    <s v="Myös luonnollisille henkilöille"/>
    <m/>
    <m/>
    <x v="1"/>
    <x v="2"/>
    <s v=""/>
  </r>
  <r>
    <s v="Kylmälaiteliikkeen toimintailmoitus"/>
    <s v="Kylmäalan toiminnanharjoittajan ilmoitus toiminnan aloituksesta, vastuuhenkilöstä ja toimintaan liittyvistä muutoksista"/>
    <s v="Kylmälaiteliikkeen toimintailmoitus"/>
    <x v="0"/>
    <x v="5"/>
    <m/>
    <s v="Vain elinkeinotoimintaa harjoittaville"/>
    <m/>
    <m/>
    <x v="1"/>
    <x v="2"/>
    <s v=""/>
  </r>
  <r>
    <s v="Maa- ja biokaasulupa"/>
    <s v="Maa- ja biokaasukohteen rakentamislupa"/>
    <s v="Maa- ja biokaasulupa"/>
    <x v="1"/>
    <x v="5"/>
    <m/>
    <s v="Vain elinkeinotoimintaa harjoittaville"/>
    <m/>
    <m/>
    <x v="1"/>
    <x v="2"/>
    <s v=""/>
  </r>
  <r>
    <s v="Malminetsintä-asiointi"/>
    <s v="Haetaan malminetsintälupaa, luvan siirtoa tai tehdään varausilmoitus"/>
    <s v="Malminetsintä-asiointi"/>
    <x v="1"/>
    <x v="0"/>
    <s v="Q3/2022"/>
    <s v="Vain elinkeinotoimintaa harjoittaville"/>
    <s v="Henkilö- ja raharesurssit. Viraston päässä prosessien monimutkaisuus täytyy huomioida kehittämisessä."/>
    <m/>
    <x v="1"/>
    <x v="2"/>
    <s v=""/>
  </r>
  <r>
    <s v="Markkinoille saatettujen BS-aineiden määrätietojen ilmoittaminen"/>
    <m/>
    <s v="Markkinoille saatettujen BS-aineiden määrätietojen ilmoittaminen"/>
    <x v="0"/>
    <x v="5"/>
    <m/>
    <s v="Vain elinkeinotoimintaa harjoittaville"/>
    <m/>
    <m/>
    <x v="1"/>
    <x v="2"/>
    <s v=""/>
  </r>
  <r>
    <s v="Markkinoille saatettujen KS-aineiden määrätietojen ilmoittaminen"/>
    <m/>
    <s v="Markkinoille saatettujen KS-aineiden määrätietojen ilmoittaminen"/>
    <x v="0"/>
    <x v="5"/>
    <m/>
    <s v="Vain elinkeinotoimintaa harjoittaville"/>
    <m/>
    <m/>
    <x v="1"/>
    <x v="2"/>
    <s v=""/>
  </r>
  <r>
    <s v="Nimileima-asiointi"/>
    <s v="Jalometallituotteen nimileiman hallinta; uuden hakeminen, rekisteröinti, siirto ja lopetus"/>
    <s v="Nimileima-asiointi"/>
    <x v="0"/>
    <x v="5"/>
    <m/>
    <s v="Vain elinkeinotoimintaa harjoittaville"/>
    <m/>
    <m/>
    <x v="1"/>
    <x v="2"/>
    <s v=""/>
  </r>
  <r>
    <s v="Onnettomuusilmoitukset"/>
    <s v="Ilmoitetaan eri toimialoilla sattuneista vaaratilanteista tai onnettomuuksista"/>
    <s v="Onnettomuusilmoitukset"/>
    <x v="0"/>
    <x v="0"/>
    <s v="Q3/2022"/>
    <s v="Vain elinkeinotoimintaa harjoittaville"/>
    <s v="Henkilö- ja raharesurssit"/>
    <m/>
    <x v="1"/>
    <x v="2"/>
    <s v=""/>
  </r>
  <r>
    <s v="Painelaitteiden muutosilmoitukset"/>
    <s v="Ilmoitetaan muutoksista painelaitteisiin liittyen"/>
    <s v="Painelaitteiden muutosilmoitukset"/>
    <x v="0"/>
    <x v="0"/>
    <s v="Q2/2022"/>
    <s v="Myös luonnollisille henkilöille"/>
    <s v="Henkilö- ja raharesurssit"/>
    <m/>
    <x v="1"/>
    <x v="2"/>
    <s v=""/>
  </r>
  <r>
    <s v="Pelastustoimen laiteliikkeen toimintailmoitus"/>
    <s v="Toiminnanharjoittajan ilmoitus toiminnasta, vastuuhenkilöstä tai muutoksista"/>
    <s v="Pelastustoimen laiteliikkeen toimintailmoitus"/>
    <x v="0"/>
    <x v="5"/>
    <m/>
    <s v="Vain elinkeinotoimintaa harjoittaville"/>
    <m/>
    <m/>
    <x v="1"/>
    <x v="2"/>
    <s v=""/>
  </r>
  <r>
    <s v="Pelastustoimen laitteiden asennus-, huolto- ja tarkastusliikkeen vastuuhenkilön pätevyyshakemus"/>
    <s v="Vastuuhenkilön pätevyyshakemus"/>
    <s v="Pelastustoimen laitteiden asennus-, huolto- ja tarkastusliikkeen vastuuhenkilön pätevyyshakemus"/>
    <x v="1"/>
    <x v="5"/>
    <m/>
    <s v="Myös luonnollisille henkilöille"/>
    <m/>
    <m/>
    <x v="1"/>
    <x v="2"/>
    <s v=""/>
  </r>
  <r>
    <s v="Räjähteiden siirtotodistus (kansallinen)"/>
    <s v="Haetaan lupaa räjähteiden siirtoon"/>
    <s v="Räjähteiden siirtotodistus (kansallinen)"/>
    <x v="1"/>
    <x v="0"/>
    <s v="Q2/2022"/>
    <s v="Myös luonnollisille henkilöille"/>
    <s v="Henkilö- ja raharesurssit"/>
    <m/>
    <x v="1"/>
    <x v="2"/>
    <s v=""/>
  </r>
  <r>
    <s v="Räjähteiden varastoinnin lupa"/>
    <m/>
    <s v="Räjähteiden varastoinnin lupa"/>
    <x v="1"/>
    <x v="0"/>
    <s v="Q1/2022"/>
    <s v="Vain elinkeinotoimintaa harjoittaville"/>
    <s v="Henkilö- ja raharesurssit. Viraston päässä prosessien monimutkaisuus täytyy huomioida kehittämisessä."/>
    <m/>
    <x v="1"/>
    <x v="2"/>
    <s v=""/>
  </r>
  <r>
    <s v="Suomi.fi Viestien vastaanotto"/>
    <s v="Kirjaamo vastaanottaa mm. omien tietojen tarkastamis- ja tietopyyntöä koskevat suomi.fi viestit"/>
    <s v="Suomi.fi Viestien vastaanotto"/>
    <x v="2"/>
    <x v="5"/>
    <m/>
    <s v="Myös luonnollisille henkilöille"/>
    <m/>
    <m/>
    <x v="1"/>
    <x v="2"/>
    <s v=""/>
  </r>
  <r>
    <s v="Sähkö- ja hissiurakointi-ilmoitukset"/>
    <s v="Sähkö- ja hissialan toiminnanharjoittajien ilmoitus toiminnan aloituksesta, vastuuhenkilöstä ja toimintaan liittyvistä muutoksista"/>
    <s v="Sähkö- ja hissiurakointi-ilmoitukset"/>
    <x v="0"/>
    <x v="5"/>
    <m/>
    <s v="Vain elinkeinotoimintaa harjoittaville"/>
    <m/>
    <m/>
    <x v="1"/>
    <x v="2"/>
    <s v=""/>
  </r>
  <r>
    <s v="Sähkölaitteistorekisteri-ilmoitukset"/>
    <s v="Sähkölaitteiston haltijan ilmoitus uudesta laitteistosta, vastuuhenkilöstä tai muutoksista laitteistoon liittyen"/>
    <s v="Sähkölaitteistorekisteri-ilmoitukset"/>
    <x v="0"/>
    <x v="5"/>
    <m/>
    <s v="Vain elinkeinotoimintaa harjoittaville"/>
    <m/>
    <m/>
    <x v="1"/>
    <x v="2"/>
    <s v=""/>
  </r>
  <r>
    <s v="Talouden toimijan ilmoitus/selvitys vaarallisesta tavarasta tai palvelusta"/>
    <m/>
    <s v="Talouden toimijan ilmoitus/selvitys vaarallisesta tavarasta/palvelusta"/>
    <x v="0"/>
    <x v="0"/>
    <s v="Myöhemmin"/>
    <s v="Vain elinkeinotoimintaa harjoittaville"/>
    <s v="Henkilö- ja raharesurssit. Huomioidaan jatkotyössä komission ylläpitämä Business Gateway https://webgate.ec.europa.eu/gpsd/ jolla yritykset voi tehdä ilmoituksen kootusti kaikkien jäsenvaltioiden viranomaisille."/>
    <m/>
    <x v="1"/>
    <x v="2"/>
    <s v=""/>
  </r>
  <r>
    <s v="Varausilmoitus"/>
    <m/>
    <s v="Varausilmoitus (kaivosasiointi)"/>
    <x v="0"/>
    <x v="0"/>
    <s v="Q3/2022"/>
    <s v="Vain elinkeinotoimintaa harjoittaville"/>
    <s v="Henkilö- ja raharesurssit. Viraston päässä prosessien monimutkaisuus täytyy huomioida kehittämisessä."/>
    <m/>
    <x v="1"/>
    <x v="2"/>
    <s v=""/>
  </r>
  <r>
    <s v="Yritystonttien ostaminen"/>
    <s v="Yritystonttien ostaminen"/>
    <s v="Yritystonttien myynti ja vuokraus"/>
    <x v="1"/>
    <x v="6"/>
    <s v="Myöhemmin"/>
    <s v="Vain elinkeinotoimintaa harjoittaville"/>
    <m/>
    <m/>
    <x v="0"/>
    <x v="5"/>
    <s v="20 001 - 40 000"/>
  </r>
  <r>
    <s v="Omakotitonttien sähköinen ostaminen"/>
    <s v="Omakotitontin ostaminen"/>
    <s v="Omakotitonttien myynti"/>
    <x v="2"/>
    <x v="2"/>
    <m/>
    <s v="Myös luonnollisille henkilöille"/>
    <m/>
    <m/>
    <x v="0"/>
    <x v="5"/>
    <s v="20 001 - 40 000"/>
  </r>
  <r>
    <s v="Vapaiden yritystonttien hakemisto"/>
    <s v="Tarpeisiin sopivan yritystontin löytäminen"/>
    <s v="Vapaat toimitilat"/>
    <x v="2"/>
    <x v="1"/>
    <s v="Q2/2021"/>
    <s v="Vain elinkeinotoimintaa harjoittaville"/>
    <m/>
    <m/>
    <x v="0"/>
    <x v="5"/>
    <s v="20 001 - 40 000"/>
  </r>
  <r>
    <s v="Yritysneuvonta"/>
    <s v="Sähköinen asiointi ja ajanvaraus, neuvonta Teams-kokouksessa"/>
    <s v="Yritysten neuvontapalvelut"/>
    <x v="3"/>
    <x v="0"/>
    <m/>
    <s v="Myös luonnollisille henkilöille"/>
    <m/>
    <m/>
    <x v="0"/>
    <x v="5"/>
    <s v="20 001 - 40 000"/>
  </r>
  <r>
    <s v="Yrityshakemisto"/>
    <s v="Ilmoittautuminen yrityshakemistoon ja kunnan yritysten hakeminen"/>
    <s v="Yritys- ja palveluhakemisto"/>
    <x v="4"/>
    <x v="0"/>
    <m/>
    <s v="Vain elinkeinotoimintaa harjoittaville"/>
    <m/>
    <m/>
    <x v="0"/>
    <x v="5"/>
    <s v="20 001 - 40 000"/>
  </r>
  <r>
    <s v="Avustuksien hakeminen"/>
    <s v="Avustuksien hakeminen, käsittely ja oikaisuvaatimuksen tekeminen"/>
    <s v="Toiminta-avustukset yhdistyksille ja yhteisöille"/>
    <x v="5"/>
    <x v="2"/>
    <m/>
    <s v="Vain elinkeinotoimintaa harjoittaville"/>
    <m/>
    <m/>
    <x v="0"/>
    <x v="5"/>
    <s v="20 001 - 40 000"/>
  </r>
  <r>
    <s v="Ulkoministeriön ja Puolustusministeriön online asiointipalvelu kaksikäyttötuotteita  vieville yrityksille  ja kehitysaputuen haku- ja myöntöprosessille"/>
    <s v="Ulkoministeriön ja Puolustusministeriön online asiointipalvelu; Kaksikäyttötuotteiden sekä suojatoimien alaisen kaupan  vientilupien  hakemiseen tarkoitettu asiointipalvelu                                                                                                                                                                                                                                                                                                              Myös henkilöasiakkaille on  mm. osoitetietojen ja asiakirjojen hankkimiselle ulkomailta menettely asiontipalvelun kautta."/>
    <s v="Asiointipalvelu kaksikäyttötuotteita vieville yrityksille ml. suojatoimien alainen kauppa"/>
    <x v="1"/>
    <x v="2"/>
    <m/>
    <s v="Myös luonnollisille henkilöille"/>
    <m/>
    <m/>
    <x v="1"/>
    <x v="25"/>
    <s v=""/>
  </r>
  <r>
    <s v="Ulkoministeriön ja Puolustusministeriön online asiointipalvelu kaksikäyttötuotteita vieville yrityksille sekä kehitysaputuen haku- ja myöntöprosessille"/>
    <s v="Ulkoministeriön ja Puolustusministeriön online asiointipalvelu kehitysaputuen hakemiseen liittyvälle  haku- ja myöntöprosessille"/>
    <s v="Asiointipalvelu kehitysaputuen haku- ja myöntöprosessille"/>
    <x v="5"/>
    <x v="2"/>
    <m/>
    <m/>
    <m/>
    <m/>
    <x v="1"/>
    <x v="25"/>
    <s v=""/>
  </r>
  <r>
    <s v="Katujen ja yleisten alueiden kunnossapito"/>
    <s v="Kunnan vastuulla on pääsääntöisesti asemakaava-alueella olevien katujen, torien, katuaukioiden, puistojen, istutusten ja muiden näihin verrattavien yleisten alueiden kunnossa- ja puhtaanapito."/>
    <s v="Katutyölupa"/>
    <x v="1"/>
    <x v="5"/>
    <m/>
    <s v="Myös luonnollisille henkilöille"/>
    <m/>
    <s v="Laki kadun ja eräiden yleisten alueiden kunnossa- ja puhtaanapidosta (669/1978)"/>
    <x v="0"/>
    <x v="0"/>
    <s v="alle 6001"/>
  </r>
  <r>
    <s v="Kaupanvahvistus"/>
    <s v="Kaupanvahvistuksessa kiinteistön luovutus vahvistetaan kaikkien luovutuskirjan allekirjoittajien läsnä ollessa."/>
    <s v="Kaupanvahvistus"/>
    <x v="1"/>
    <x v="6"/>
    <s v="Q4/2022"/>
    <s v="Myös luonnollisille henkilöille"/>
    <m/>
    <s v="Laki kaupanvahvistajista (573/2009)"/>
    <x v="0"/>
    <x v="0"/>
    <s v="alle 6001"/>
  </r>
  <r>
    <s v="Liittyminen vesi- ja viemäriverkostoon"/>
    <s v="Kun kiinteistönomistaja haluaa liittää kiinteistön vesihuoltolaitoksen vesijohtoon ja jätevesiviemäriin, on käännyttävä vesihuoltolaitoksen puoleen."/>
    <s v="Liittyminen vesi- ja viemäriverkostoon"/>
    <x v="1"/>
    <x v="1"/>
    <s v="Q4/2022"/>
    <s v="Myös luonnollisille henkilöille"/>
    <m/>
    <s v="Vesihuoltolaki (119/2001)"/>
    <x v="0"/>
    <x v="0"/>
    <s v="alle 6001"/>
  </r>
  <r>
    <s v="Maisematyölupa"/>
    <s v="Kiinteistön omistaja hakee lupaa maisemaa muuttavaan rakennustyöhön ja puiden kaatamiseen asemakaava-alueilla."/>
    <s v="Maisematyölupa"/>
    <x v="1"/>
    <x v="5"/>
    <m/>
    <s v="Myös luonnollisille henkilöille"/>
    <m/>
    <s v="Maankäyttö- ja rakennuslaki (132/1999)"/>
    <x v="0"/>
    <x v="0"/>
    <s v="alle 6001"/>
  </r>
  <r>
    <s v="Purkamislupa"/>
    <s v="Asemakaava-alueella sijaitsevan rakennuksen tai sen osan purkamiseen tarvitaan purkamislupa. Luvasta päättää kunnan rakennusvalvonta."/>
    <s v="Rakennuksen purkamislupa"/>
    <x v="1"/>
    <x v="5"/>
    <m/>
    <s v="Myös luonnollisille henkilöille"/>
    <m/>
    <s v="Maankäyttö- ja rakennuslaki (132/1999)"/>
    <x v="0"/>
    <x v="0"/>
    <s v="alle 6001"/>
  </r>
  <r>
    <s v="Rakennuslupa"/>
    <s v="Kaikki rakentaminen on luvanvaraista. Rakentamiseen tarvitaan joko rakennus-, toimenpide- tai ilmoituslupa."/>
    <s v="Rakennuslupa"/>
    <x v="1"/>
    <x v="5"/>
    <m/>
    <s v="Myös luonnollisille henkilöille"/>
    <m/>
    <s v="Maankäyttö- ja rakennuslaki (132/1999)"/>
    <x v="0"/>
    <x v="0"/>
    <s v="alle 6001"/>
  </r>
  <r>
    <s v="Suunnittelutarveratkaisu tai poikkeamispäätös"/>
    <s v="Suunnittelutarveratkaisua ja poikkeamispäätöstä on haettava kunnan määräämältä viranomaiselta ennen rakennusluvan hakemista."/>
    <s v="Rakennuslupa suunnittelutarveratkaisualueelle"/>
    <x v="1"/>
    <x v="5"/>
    <m/>
    <s v="Myös luonnollisille henkilöille"/>
    <m/>
    <s v="Maankäyttö- ja rakennuslaki (132/1999)"/>
    <x v="0"/>
    <x v="0"/>
    <s v="alle 6001"/>
  </r>
  <r>
    <s v="Tontit ja toimitilat"/>
    <s v="Utajärveltä löytyy tontit ja toimitilat niin asumiseen kuin yrittämiseenkin! Utajärven kunnan myynnissä olevat tontit ja kiinteistöt löydät kunnan Tonttipörssistä."/>
    <s v="Tilavuokraus"/>
    <x v="1"/>
    <x v="0"/>
    <s v="Myöhemmin"/>
    <s v="Myös luonnollisille henkilöille"/>
    <m/>
    <m/>
    <x v="0"/>
    <x v="0"/>
    <s v="alle 6001"/>
  </r>
  <r>
    <s v="Tilavaraukset"/>
    <s v="Utajärven kunnalla on useita eri tarpeisiin sopivia tiloja käytettäviksi mm. kokouskäyttöön. Kokoustilojen varaus on keskitetty Utajärven asiointipisteeseen."/>
    <s v="Tilavuokraus"/>
    <x v="1"/>
    <x v="6"/>
    <s v="Myöhemmin"/>
    <s v="Myös luonnollisille henkilöille"/>
    <m/>
    <m/>
    <x v="0"/>
    <x v="0"/>
    <s v="alle 6001"/>
  </r>
  <r>
    <s v="Toimitilojen vuokraus"/>
    <s v="Yritykset ja yhteisöt voivat tiedustella Utajärven Yrityspuisto Oy:n omistamia ja tiedossa olevia kunnan sekä yksityisten omistamia vuokratiloja."/>
    <s v="Tilavuokraus"/>
    <x v="1"/>
    <x v="6"/>
    <s v="Q4/2022"/>
    <s v="Vain elinkeinotoimintaa harjoittaville"/>
    <m/>
    <m/>
    <x v="0"/>
    <x v="0"/>
    <s v="alle 6001"/>
  </r>
  <r>
    <s v="Katujen ja viheralueiden käyttöluvat ja vuokraus"/>
    <s v="Kunnalta täytyy hakea lupaa katu- ja viheralueiden tavallisesta poikkeavaan käyttöön tai vuokraamiseen. Käyttölupa on haettava esimerkiksi kulttuuritapahtumaa varten."/>
    <s v="Yleisen alueen käyttölupa"/>
    <x v="1"/>
    <x v="5"/>
    <m/>
    <s v="Myös luonnollisille henkilöille"/>
    <m/>
    <m/>
    <x v="0"/>
    <x v="0"/>
    <s v="alle 6001"/>
  </r>
  <r>
    <s v="Asemakaavoitukseen vaikuttaminen"/>
    <s v="Kunta vastaa asemakaavoituksesta omalla alueellaan. Kunnan on seurattava asemakaavoituksensa tilaa ja tarvittaessa uudistettava vanhentuneet asemakaavat. Asemakaavassa vahvistetaan nimet kaduille, puistoille, ulkoilualueille ja aukioille."/>
    <s v="Asemakaavoitukseen vaikuttaminen"/>
    <x v="2"/>
    <x v="6"/>
    <s v="Q2/2022"/>
    <s v="Myös luonnollisille henkilöille"/>
    <m/>
    <s v="Elintarvikelaki (23/2006)"/>
    <x v="0"/>
    <x v="0"/>
    <s v="alle 6001"/>
  </r>
  <r>
    <s v="Järjestötyö"/>
    <s v="Yhdistykset ja järjestöt voivat olla yhteydessä kulttuuripalveluiden työtekijöihin kaikissa yhteistyön tiimoilta kunnan kanssa."/>
    <s v="Järjestötyö"/>
    <x v="2"/>
    <x v="6"/>
    <s v="Myöhemmin"/>
    <s v="Vain elinkeinotoimintaa harjoittaville"/>
    <m/>
    <m/>
    <x v="0"/>
    <x v="0"/>
    <s v="alle 6001"/>
  </r>
  <r>
    <s v="Kiinteistöhuolto"/>
    <s v="Kiinteistöhuolto vastaa kunnan oman kiinteistökannan hoidosta ja taajaman ympäristön ylläpidosta. Kiinteistöhuollon palvelupyynnöt tehdään sähköisen ilmoituslomakkeen kautta."/>
    <s v="Kiinteistöhuolto"/>
    <x v="2"/>
    <x v="5"/>
    <m/>
    <s v="Myös luonnollisille henkilöille"/>
    <m/>
    <m/>
    <x v="0"/>
    <x v="0"/>
    <s v="alle 6001"/>
  </r>
  <r>
    <s v="Kotiseutuarkisto"/>
    <s v="Asiakas voi ottaa yhteyttä tarjotakseen aineistoa kotiseutuarkistoon, tai tehdä tutkimusajanvarauksen."/>
    <s v="Kotiseutuarkisto"/>
    <x v="2"/>
    <x v="1"/>
    <s v="Myöhemmin"/>
    <s v="Vain elinkeinotoimintaa harjoittaville"/>
    <m/>
    <m/>
    <x v="0"/>
    <x v="0"/>
    <s v="alle 6001"/>
  </r>
  <r>
    <s v="Kulttuuripalvelut"/>
    <s v="Asiakkaat voivat ottaa yhteyssä kulttuuripalveluiden työntekijöihin järjestämistoiveiden ja yhteistyöehdotusten osalta."/>
    <s v="Kulttuuripalvelut"/>
    <x v="2"/>
    <x v="6"/>
    <s v="Myöhemmin"/>
    <s v="Myös luonnollisille henkilöille"/>
    <m/>
    <m/>
    <x v="0"/>
    <x v="0"/>
    <s v="alle 6001"/>
  </r>
  <r>
    <s v="Kunnan järjestämät ateriapalvelut"/>
    <s v="Kunnan ateriapalvelut valmistaa ateriat ikäihmisten, lasten, oppilaiden ja erityisryhmien tarpeisiin, henkilöstöruokailuun sekä erilaisiin kunnan koulutuksiin, tapahtumiin ja kokouksiin."/>
    <s v="Kunnan järjestämät ruokapalvelut"/>
    <x v="2"/>
    <x v="6"/>
    <s v="Q4/2022"/>
    <s v="Myös luonnollisille henkilöille"/>
    <m/>
    <m/>
    <x v="0"/>
    <x v="0"/>
    <s v="alle 6001"/>
  </r>
  <r>
    <s v="Kunnan vuokra-asunnot"/>
    <s v="Vuokra-asuntoa etsivä asiakas voi tiedustella vuokra-asuntoa kunnan asuntotoimistosta isännöitsijältä."/>
    <s v="Kunnan vuokra-asunnot"/>
    <x v="2"/>
    <x v="1"/>
    <s v="Q4/2021"/>
    <s v="Myös luonnollisille henkilöille"/>
    <m/>
    <m/>
    <x v="0"/>
    <x v="0"/>
    <s v="alle 6001"/>
  </r>
  <r>
    <s v="Liikuntapaikat"/>
    <s v="Utajärven kunnassa on hyvät mahdollisuudet liikunnan harrastamiseen; liikuntapaikkoja on sekä kesä- että talviurheiluun."/>
    <s v="Liikuntapaikat"/>
    <x v="2"/>
    <x v="5"/>
    <m/>
    <s v="Myös luonnollisille henkilöille"/>
    <m/>
    <m/>
    <x v="0"/>
    <x v="0"/>
    <s v="alle 6001"/>
  </r>
  <r>
    <s v="Maakuntakaavoitukseen vaikuttaminen"/>
    <s v="Kaikilla, joiden oloihin tai etuihin maakuntakaavoitus vaikuttaa, on oikeus osallistua maakunnan kaavoitusprosessiin ja vaikuttaa siihen osaltaan. Kunta neuvoo asiakasta miten voi vaikuttaa maakuntakaavoitukseen."/>
    <s v="Maakuntakaavoitukseen vaikuttaminen"/>
    <x v="2"/>
    <x v="6"/>
    <s v="Q2/2022"/>
    <s v="Myös luonnollisille henkilöille"/>
    <m/>
    <m/>
    <x v="0"/>
    <x v="0"/>
    <s v="alle 6001"/>
  </r>
  <r>
    <s v="Osallistu ja vaikuta"/>
    <s v="Voit lähettää Utajärven kunnalle kysymyksiä ja palautetta, tai saattaa tietoomme kehitysideoita, epäkohtia sekä kiitosta."/>
    <s v="Osallistu ja vaikuta"/>
    <x v="2"/>
    <x v="0"/>
    <s v="Myöhemmin"/>
    <s v="Myös luonnollisille henkilöille"/>
    <m/>
    <m/>
    <x v="0"/>
    <x v="0"/>
    <s v="alle 6001"/>
  </r>
  <r>
    <s v="Rakennusvalvonnan arkistopalvelut"/>
    <s v="Rakennusvalvonnan arkisto on tietovarasto, jonka asiakirjat ovat julkisia. Rakennusvalvonnan arkisto sisältää luvanvaraisten rakennushankkeiden lupapäätökset liitteineen. Lisäksi arkistosta löytyvät mm. loppukatselmuspöytäkirjat ja energiatodistukset."/>
    <s v="Rakennuspiirustukset"/>
    <x v="2"/>
    <x v="1"/>
    <s v="Q1/2022"/>
    <s v="Myös luonnollisille henkilöille"/>
    <m/>
    <s v="Maankäyttö- ja rakennuslaki (132/1999)"/>
    <x v="0"/>
    <x v="0"/>
    <s v="alle 6001"/>
  </r>
  <r>
    <s v="Ranta-asemakaavoitukseen vaikuttaminen"/>
    <s v="Maanomistaja voi tehdä ranta-asemakaavaa koskevan ehdotuksen laatimisesta omistamalleen ranta-alueelle. Ranta-alueita koskevasta kaavoituksesta vastaa kunta."/>
    <s v="Ranta-asemakaavoitukseen vaikuttaminen"/>
    <x v="2"/>
    <x v="6"/>
    <s v="Q2/2022"/>
    <s v="Myös luonnollisille henkilöille"/>
    <m/>
    <m/>
    <x v="0"/>
    <x v="0"/>
    <s v="alle 6001"/>
  </r>
  <r>
    <s v="Tonttijako"/>
    <s v="Tonttijako on osa asemakaavaa. Tonttijaolla osoitetaan miten asemakaavan mukainen alue jaetaan tonteiksi."/>
    <s v="Tonttijako"/>
    <x v="2"/>
    <x v="6"/>
    <s v="Q2/2022"/>
    <s v="Myös luonnollisille henkilöille"/>
    <m/>
    <s v="Kiinteistönmuodostamislaki (554/1995)"/>
    <x v="0"/>
    <x v="0"/>
    <s v="alle 6001"/>
  </r>
  <r>
    <s v="Yleiskaavoitukseen vaikuttaminen"/>
    <s v="Yleiskaava kertoo, miten kunta suunnittelee alueidensa käyttöä ja jakamista asumisen, työelämän, liikenteen, virkistyksen ja muiden toimintojen kesken."/>
    <s v="Yleiskaavoitukseen vaikuttaminen"/>
    <x v="2"/>
    <x v="6"/>
    <s v="Q2/2022"/>
    <s v="Myös luonnollisille henkilöille"/>
    <m/>
    <s v="Maankäyttö- ja rakennuslaki (132/1999)"/>
    <x v="0"/>
    <x v="0"/>
    <s v="alle 6001"/>
  </r>
  <r>
    <s v="Asiakaspalvelu"/>
    <s v="Asiakaspalvelua tarjoaa mm. kunnan asiointipiste. Asiakaspalveluun kuuluu mm. neuvonta kunnan tuottamien palveluiden osalta."/>
    <s v="Yritysten neuvontapalvelut"/>
    <x v="3"/>
    <x v="6"/>
    <s v="Myöhemmin"/>
    <s v="Myös luonnollisille henkilöille"/>
    <m/>
    <m/>
    <x v="0"/>
    <x v="0"/>
    <s v="alle 6001"/>
  </r>
  <r>
    <s v="Yritysneuvonta"/>
    <s v="Utajärvellä yritysneuvontaa saat Utajärven Yrityspuisto Oy:ltä."/>
    <s v="Yritysten neuvontapalvelut"/>
    <x v="3"/>
    <x v="6"/>
    <s v="Q4/2022"/>
    <s v="Myös luonnollisille henkilöille"/>
    <m/>
    <m/>
    <x v="0"/>
    <x v="0"/>
    <s v="alle 6001"/>
  </r>
  <r>
    <s v="Aineisto- ja tietopalvelu"/>
    <s v="Aineisto- ja tietopalvelu auttaa julkisten asiakirjojen saatavuudessa ja käytössä. Palvelun kuuluu myös henkilötietojen tarkastus, oikaisu, täydennys ja käytönrajoituspyynnöt."/>
    <s v="Aineisto- ja tietopalvelu"/>
    <x v="4"/>
    <x v="1"/>
    <s v="Q1/2022"/>
    <s v="Myös luonnollisille henkilöille"/>
    <m/>
    <s v="Laki viranomaisen toiminnan julkisuudesta (621/1999)"/>
    <x v="0"/>
    <x v="0"/>
    <s v="alle 6001"/>
  </r>
  <r>
    <s v="Kulttuuriin liittyvän kansalaistoiminnan tuki ja avustukset"/>
    <s v="Yhdistykset, säätiöt, laitokset ja muut kunnassa toimivat yhteisöt voivat hakea kulttuuritoiminnan harjoittamiseen ja edistämiseen avustuksia kunnalta."/>
    <s v="Kansalaistoiminnan tuet ja avustukset"/>
    <x v="5"/>
    <x v="1"/>
    <s v="Q1/2022"/>
    <s v="Vain elinkeinotoimintaa harjoittaville"/>
    <m/>
    <m/>
    <x v="0"/>
    <x v="0"/>
    <s v="alle 6001"/>
  </r>
  <r>
    <s v="Liikunnan kansalaistoiminnan tuki ja avustukset"/>
    <s v="Liikuntajärjestöt ja -yhdistykset voivat hakea avustuksia toimintaansa sekä esimerkiksi liikuntatapahtumien järjestämiseen kunnalta, jonka alueella toimivat."/>
    <s v="Kansalaistoiminnan tuet ja avustukset"/>
    <x v="5"/>
    <x v="1"/>
    <s v="Q1/2022"/>
    <s v="Vain elinkeinotoimintaa harjoittaville"/>
    <m/>
    <m/>
    <x v="0"/>
    <x v="0"/>
    <s v="alle 6001"/>
  </r>
  <r>
    <s v="Yksityistiet ja tieavustukset"/>
    <s v="Kunnat voivat halutessaan edelleen avustaa yksityisteitä yksityistielain nojalla. Palveluun kuuluu myös liikennemerkkien asettamisesta  koskeva hakemus yksityistielle."/>
    <s v="Yksityistieavustukset"/>
    <x v="5"/>
    <x v="1"/>
    <s v="Q4/2022"/>
    <s v="Vain elinkeinotoimintaa harjoittaville"/>
    <m/>
    <s v="Laki yksityisistä teistä (560/2018)"/>
    <x v="0"/>
    <x v="0"/>
    <s v="alle 6001"/>
  </r>
  <r>
    <s v="Ajoneuvon siirtopyyntö"/>
    <s v="Organisaatiomuutos on käynnissä  ja käynnissä on useita sähköiseen asiointiin liittyviä uudistuksia, joita ei ole vielä otettu täysimääräisesti käyttöön."/>
    <s v="Ajoneuvon siirtopyyntö"/>
    <x v="0"/>
    <x v="0"/>
    <s v="Myöhemmin"/>
    <s v="Myös luonnollisille henkilöille"/>
    <m/>
    <s v="Laki ajoneuvojen siirtämisestä (1508/2019)"/>
    <x v="0"/>
    <x v="26"/>
    <s v="40 001 - 100 000"/>
  </r>
  <r>
    <s v="Alkutuotantopaikkailmoitus"/>
    <s v="Ilmoitus elintarvikkeiden alkutuotantotoiminnasta"/>
    <s v="Alkutuotantopaikkailmoitus"/>
    <x v="0"/>
    <x v="0"/>
    <s v="Myöhemmin"/>
    <s v="Vain elinkeinotoimintaa harjoittaville"/>
    <s v="Huom. Nykyinen elintarvikelaki on 297/2021 ja MMM:n asetus elintarvikehygieniasta on 318/2021"/>
    <s v="Elintarvikelaki (23/2006)"/>
    <x v="0"/>
    <x v="26"/>
    <s v="40 001 - 100 000"/>
  </r>
  <r>
    <s v="Elintarvikekontaktimateriaalialan toimintailmoitus"/>
    <s v="Ilmoitus toimipaikasta ja siellä harjoitettavasta kontaktimateriaalitoiminnasta toiminnan rekisteröintiä varten"/>
    <s v="Elintarvikekontaktimateriaalialan toimintailmoitus"/>
    <x v="0"/>
    <x v="5"/>
    <m/>
    <s v="Vain elinkeinotoimintaa harjoittaville"/>
    <m/>
    <s v="Elintarvikelaki (23/2006)"/>
    <x v="0"/>
    <x v="26"/>
    <s v="40 001 - 100 000"/>
  </r>
  <r>
    <s v="Elintarvikelaitoksen sivutuotelaitoksen rekisteröinti"/>
    <s v="Ilmoitus sivutuotelaitokseksi hyväksymiseksi"/>
    <s v="Elintarvikelaitoksen sivutuotelaitoksen rekisteröinti"/>
    <x v="0"/>
    <x v="0"/>
    <s v="Myöhemmin"/>
    <s v="Vain elinkeinotoimintaa harjoittaville"/>
    <m/>
    <s v="Elintarvikelaki (23/2006)"/>
    <x v="0"/>
    <x v="26"/>
    <s v="40 001 - 100 000"/>
  </r>
  <r>
    <s v="Elintarvikkeen takaisinvetoilmoitus"/>
    <s v="Ilmoitus elintarvikkeen tai elintarvikekontaktimateriaalin takaisinvedosta"/>
    <s v="Elintarvikkeen takaisinvetoilmoitus"/>
    <x v="0"/>
    <x v="0"/>
    <s v="Myöhemmin"/>
    <s v="Vain elinkeinotoimintaa harjoittaville"/>
    <m/>
    <s v="Elintarvikeasetus (178/2002/EY)"/>
    <x v="0"/>
    <x v="26"/>
    <s v="40 001 - 100 000"/>
  </r>
  <r>
    <s v="Ilmoitus elintarviketoiminnasta"/>
    <s v="Ilmoitus elintarviketoiminnasta toiminnan rekisteröintiä varten. Ilmoitus käsitellään ja toiminnan rekisteröinnistä tehdään todistus."/>
    <s v="Ilmoitus elintarviketoiminnasta"/>
    <x v="0"/>
    <x v="5"/>
    <m/>
    <s v="Vain elinkeinotoimintaa harjoittaville"/>
    <m/>
    <s v="Elintarvikelaki (23/2006)"/>
    <x v="0"/>
    <x v="26"/>
    <s v="40 001 - 100 000"/>
  </r>
  <r>
    <s v="Jätemaksun muutoshakemus"/>
    <s v="Ekomaksujen kohtuullistamishakemukset saapuvat meille joko kotisivun tai s-postin kautta. Hakemuksia tulee myös postitse."/>
    <s v="Jätehuolto"/>
    <x v="0"/>
    <x v="0"/>
    <s v="Myöhemmin"/>
    <s v="Myös luonnollisille henkilöille"/>
    <m/>
    <s v="Jätelaki (646/2011)"/>
    <x v="0"/>
    <x v="26"/>
    <s v="40 001 - 100 000"/>
  </r>
  <r>
    <s v="Jätevesien käsittelyn poikkeamisilmoitus"/>
    <s v="Määräaikainen poikkeamismahdollisuus jäteveden puhdistusvaatimuksista"/>
    <s v="Jätevesien käsittelyn poikkeamisilmoitus"/>
    <x v="0"/>
    <x v="0"/>
    <m/>
    <s v="Myös luonnollisille henkilöille"/>
    <m/>
    <s v="Ympäristönsuojelulaki (527/2014)"/>
    <x v="0"/>
    <x v="26"/>
    <s v="40 001 - 100 000"/>
  </r>
  <r>
    <s v="Jätteen ammattimaisen keräyksen ilmoitus"/>
    <s v="Camilla Enell-Öst"/>
    <s v="Jätteen ammattimaisen keräyksen ilmoitus"/>
    <x v="0"/>
    <x v="0"/>
    <m/>
    <s v="Vain elinkeinotoimintaa harjoittaville"/>
    <m/>
    <s v="Jätelaki (646/2011)"/>
    <x v="0"/>
    <x v="26"/>
    <s v="40 001 - 100 000"/>
  </r>
  <r>
    <s v="Sijoituspaikkalupa (johdot, kaapelit, putket)"/>
    <s v="Haetaan katualueella tehtäville kaivuilla jos ei tarvita sijoituslupaa. Haetaan ePermit ohjelmalla"/>
    <s v="Kaivu- ja sijoituslupa"/>
    <x v="0"/>
    <x v="5"/>
    <m/>
    <s v="Myös luonnollisille henkilöille"/>
    <m/>
    <s v="Maankäyttö- ja rakennuslaki (132/1999)"/>
    <x v="0"/>
    <x v="26"/>
    <s v="40 001 - 100 000"/>
  </r>
  <r>
    <s v="Leirintäalueilmoitus"/>
    <s v="Leirintäalueen hyväksyminen"/>
    <s v="Leirintäalueilmoitus"/>
    <x v="0"/>
    <x v="0"/>
    <m/>
    <s v="Vain elinkeinotoimintaa harjoittaville"/>
    <s v="Huom. Ulkoilulaki (606/1973)"/>
    <s v="Terveydensuojelulaki (763/1994)"/>
    <x v="0"/>
    <x v="26"/>
    <s v="40 001 - 100 000"/>
  </r>
  <r>
    <s v="Mahdollista terveyshaittaa aiheuttavan toiminnan aloittamisilmoitus"/>
    <s v="Ilmoitus terveyshaittariskin sisältävän toiminnan aloittamisesta"/>
    <s v="Mahdollista terveyshaittaa aiheuttavan toiminnan aloittamisilmoitus"/>
    <x v="0"/>
    <x v="5"/>
    <m/>
    <s v="Vain elinkeinotoimintaa harjoittaville"/>
    <m/>
    <s v="Terveydensuojelulaki (763/1994)"/>
    <x v="0"/>
    <x v="26"/>
    <s v="40 001 - 100 000"/>
  </r>
  <r>
    <s v="Sosiaalihuollon toimipaikkailmoitus"/>
    <s v="Ilmoitus laitoksen käyttöönotosta"/>
    <s v="Sosiaalialan palvelun tuottamisilmoitus"/>
    <x v="0"/>
    <x v="5"/>
    <m/>
    <s v="Vain elinkeinotoimintaa harjoittaville"/>
    <m/>
    <s v="Laki sosiaali- ja terveydenhuollon palvelusetelistä (569/2009)"/>
    <x v="0"/>
    <x v="26"/>
    <s v="40 001 - 100 000"/>
  </r>
  <r>
    <s v="Vedenjakelualueesta ilmoittaminen"/>
    <s v="Ilmoitus merkittävästä talousveden jakelusta"/>
    <s v="Vesimittarilukeman ilmoittaminen"/>
    <x v="0"/>
    <x v="0"/>
    <m/>
    <s v="Vain elinkeinotoimintaa harjoittaville"/>
    <m/>
    <s v="Vesihuoltolaki (119/2001)"/>
    <x v="0"/>
    <x v="26"/>
    <s v="40 001 - 100 000"/>
  </r>
  <r>
    <s v="Vesimittarilukeman ilmoittaminen"/>
    <s v="Vesimittarinlukema on ilmoitettavissa verkkopalvelussa"/>
    <s v="Vesimittarilukeman ilmoittaminen"/>
    <x v="0"/>
    <x v="5"/>
    <m/>
    <s v="Myös luonnollisille henkilöille"/>
    <m/>
    <s v="Vesihuoltolaki (119/2001)"/>
    <x v="0"/>
    <x v="26"/>
    <s v="40 001 - 100 000"/>
  </r>
  <r>
    <s v="Vesivälitteisen epidemian ilmoitus"/>
    <s v="Ilmoitus leviävästä epidemiasta"/>
    <s v="Vesivälitteisen epidemian ilmoitus"/>
    <x v="0"/>
    <x v="0"/>
    <s v="Myöhemmin"/>
    <s v="Myös luonnollisille henkilöille"/>
    <m/>
    <s v="Tartuntatautilaki (1227/2016)"/>
    <x v="0"/>
    <x v="26"/>
    <s v="40 001 - 100 000"/>
  </r>
  <r>
    <s v="Ympäristön äkillisestä pilaantumisesta tai vaarasta tehtävä ilmoitus"/>
    <s v="Ilmoitus jätteen tai aineen pääsystä /riskistä päästä ympäristöön"/>
    <s v="Ympäristön äkillisestä pilaantumisesta tai vaarasta tehtävä ilmoitus"/>
    <x v="0"/>
    <x v="0"/>
    <s v="Myöhemmin"/>
    <s v="Vain elinkeinotoimintaa harjoittaville"/>
    <m/>
    <s v="Ympäristönsuojelulaki (527/2014)"/>
    <x v="0"/>
    <x v="26"/>
    <s v="40 001 - 100 000"/>
  </r>
  <r>
    <s v="Hakemus itujen alkutuotantopaikan hyväksymiseksi"/>
    <s v="Itujen alkutuotantopaikan hakemuksen käsittely"/>
    <s v="Alkutuotantopaikkailmoitus"/>
    <x v="1"/>
    <x v="0"/>
    <s v="Myöhemmin"/>
    <s v="Vain elinkeinotoimintaa harjoittaville"/>
    <m/>
    <s v="Elintarvikelaki 297/2021 ja MMM:n asetus elintarvikehygieniasta 318/2021"/>
    <x v="0"/>
    <x v="26"/>
    <s v="40 001 - 100 000"/>
  </r>
  <r>
    <s v="Elintarvikehuoneiston hyväksyminen laitokseksi"/>
    <s v="Eläimistä saatavien elintarvikkeiden käsittelyä ennen vähittäismyyntiä suorittavan laitoksen hyväksyntä"/>
    <s v="Elintarvikehuoneiston hyväksyminen laitokseksi"/>
    <x v="1"/>
    <x v="5"/>
    <m/>
    <s v="Vain elinkeinotoimintaa harjoittaville"/>
    <m/>
    <s v="Elintarvikelaki (23/2006)"/>
    <x v="0"/>
    <x v="26"/>
    <s v="40 001 - 100 000"/>
  </r>
  <r>
    <s v="Eläintarhan sivutuotelupa"/>
    <s v="Lupa eläintarhaeläinten ruokkimiseksi eläintarhaeläimillä."/>
    <s v="Eläintarhan sivutuotelupa"/>
    <x v="1"/>
    <x v="0"/>
    <s v="Myöhemmin"/>
    <s v="Vain elinkeinotoimintaa harjoittaville"/>
    <m/>
    <s v="Laki eläimistä saatavista sivutuotteista (517/2015)"/>
    <x v="0"/>
    <x v="26"/>
    <s v="40 001 - 100 000"/>
  </r>
  <r>
    <s v="Jätteen sijoittaminen maaperään"/>
    <s v="Jätteen hyödyntäminen maanrakentamisessa ympäristöluvalla"/>
    <s v="Jätteen sijoittaminen maaperään"/>
    <x v="1"/>
    <x v="0"/>
    <s v="Myöhemmin"/>
    <s v="Vain elinkeinotoimintaa harjoittaville"/>
    <s v="Huom. Tiettyjä jätteitä voidaan hyödyntää maanrakentamisessa asetuksen 843/2017 nojalla ilmoittamalla ELY-keskukselle"/>
    <s v="Ympäristönsuojelulaki (527/2014)"/>
    <x v="0"/>
    <x v="26"/>
    <s v="40 001 - 100 000"/>
  </r>
  <r>
    <s v="Liikenteenohjauslaitteiden sijoittaminen"/>
    <s v="Organisaatiomuutos on käynnissä  ja käynnissä on useita sähköiseen asiointiin liittyviä uudistuksia, joita ei ole vielä otettu täysimääräisesti käyttöön."/>
    <s v="Liikenteenohjauslaitteiden sijoittaminen"/>
    <x v="1"/>
    <x v="0"/>
    <s v="Myöhemmin"/>
    <s v="Myös luonnollisille henkilöille"/>
    <m/>
    <s v="Tieliikennelaki (267/1981)"/>
    <x v="0"/>
    <x v="26"/>
    <s v="40 001 - 100 000"/>
  </r>
  <r>
    <s v="Maa-aineslupa"/>
    <s v="Luvan hakua ei ole sähköistetty asiointipalveluun."/>
    <s v="Maa-aineslupa"/>
    <x v="1"/>
    <x v="0"/>
    <s v="Myöhemmin"/>
    <m/>
    <m/>
    <s v="Maa-aineslaki (555/1981)"/>
    <x v="0"/>
    <x v="26"/>
    <s v="40 001 - 100 000"/>
  </r>
  <r>
    <s v="Maastossa tai vesistössä tapahtuvan kilpailun tai harjoituksen ilmoitus"/>
    <s v="Kilpailuun tai harjoitteluun tietyllä alueella liittyvän hakemuksen käsittely"/>
    <s v="Maastossa tai vesistössä tapahtuvan kilpailun tai harjoituksen ilmoitus"/>
    <x v="1"/>
    <x v="0"/>
    <s v="Myöhemmin"/>
    <s v="Myös luonnollisille henkilöille"/>
    <m/>
    <s v="Maastoliikennelaki (1710/1995)"/>
    <x v="0"/>
    <x v="26"/>
    <s v="40 001 - 100 000"/>
  </r>
  <r>
    <s v="Maastossa tai vesistössä tapahtuvan kilpailun tai harjoituksen ilmoitus"/>
    <s v="Organisaatiomuutos on käynnissä  ja käynnissä on useita sähköiseen asiointiin liittyviä uudistuksia, joita ei ole vielä otettu täysimääräisesti käyttöön."/>
    <s v="Maastossa tai vesistössä tapahtuvan kilpailun tai harjoituksen ilmoitus"/>
    <x v="1"/>
    <x v="0"/>
    <s v="Myöhemmin"/>
    <s v="Myös luonnollisille henkilöille"/>
    <m/>
    <s v="Maastoliikennelaki (1710/1995)"/>
    <x v="0"/>
    <x v="26"/>
    <s v="40 001 - 100 000"/>
  </r>
  <r>
    <s v="Maisematyölupa"/>
    <s v="Päivi Korkealaakso; Paula Frank"/>
    <s v="Maisematyölupa"/>
    <x v="1"/>
    <x v="0"/>
    <m/>
    <s v="Myös luonnollisille henkilöille"/>
    <m/>
    <s v="Maankäyttö- ja rakennuslaki (132/1999)"/>
    <x v="0"/>
    <x v="26"/>
    <s v="40 001 - 100 000"/>
  </r>
  <r>
    <s v="Moottorikelkkareitin perustamishakemus"/>
    <s v="Reitin pitäjän ja reittisuunnitelman hyväksyminen"/>
    <s v="Moottorikelkkareitin perustamishakemus"/>
    <x v="1"/>
    <x v="0"/>
    <s v="Myöhemmin"/>
    <s v="Myös luonnollisille henkilöille"/>
    <m/>
    <s v="Maastoliikennelaki (1710/1995)"/>
    <x v="0"/>
    <x v="26"/>
    <s v="40 001 - 100 000"/>
  </r>
  <r>
    <s v="Moottorikelkkareitin perustamishakemus"/>
    <s v="Organisaatiomuutos on käynnissä  ja käynnissä on useita sähköiseen asiointiin liittyviä uudistuksia, joita ei ole vielä otettu täysimääräisesti käyttöön."/>
    <s v="Moottorikelkkareitin perustamishakemus"/>
    <x v="1"/>
    <x v="0"/>
    <s v="Myöhemmin"/>
    <s v="Myös luonnollisille henkilöille"/>
    <m/>
    <s v="Maastoliikennelaki (1710/1995)"/>
    <x v="0"/>
    <x v="26"/>
    <s v="40 001 - 100 000"/>
  </r>
  <r>
    <s v="Nikotiinivalmisteiden vähittäismyyntilupa"/>
    <s v="Nikotiinivalmisteiden myyntiin tarvittavan lupahakemuksen käsittely"/>
    <s v="Nikotiinivalmisteiden vähittäismyyntilupa"/>
    <x v="1"/>
    <x v="5"/>
    <m/>
    <s v="Vain elinkeinotoimintaa harjoittaville"/>
    <m/>
    <s v="Lääkelaki (395/1987)"/>
    <x v="0"/>
    <x v="26"/>
    <s v="40 001 - 100 000"/>
  </r>
  <r>
    <s v="Rakennuksen purkamislupa"/>
    <s v="Rakennuksen purkamislupaa voi hakea sähköisessä palvelussa, epermit."/>
    <s v="Rakennuksen purkamislupa"/>
    <x v="1"/>
    <x v="5"/>
    <m/>
    <s v="Myös luonnollisille henkilöille"/>
    <m/>
    <s v="Maankäyttö- ja rakennuslaki (132/1999)"/>
    <x v="0"/>
    <x v="26"/>
    <s v="40 001 - 100 000"/>
  </r>
  <r>
    <s v="Rakennuslupa"/>
    <s v="Rakennuslupaa voi hakea sähköisessä palvelussa, epermit"/>
    <s v="Rakennuslupa"/>
    <x v="1"/>
    <x v="5"/>
    <m/>
    <s v="Myös luonnollisille henkilöille"/>
    <m/>
    <s v="Maankäyttö- ja rakennuslaki (132/1999)"/>
    <x v="0"/>
    <x v="26"/>
    <s v="40 001 - 100 000"/>
  </r>
  <r>
    <s v="Suunnittelutarveratkaisu"/>
    <s v="Suunnittelutarveratkaisun hakemista työstetään parhaillaan myös epermitiin."/>
    <s v="Rakennuslupa suunnittelutarveratkaisualueelle"/>
    <x v="1"/>
    <x v="4"/>
    <m/>
    <s v="Myös luonnollisille henkilöille"/>
    <m/>
    <s v="Maankäyttö- ja rakennuslaki (132/1999)"/>
    <x v="0"/>
    <x v="26"/>
    <s v="40 001 - 100 000"/>
  </r>
  <r>
    <s v="Rakennusrasite"/>
    <s v="Rakennusrasitetta haetaan luvan yhteydessä. Käytössä sähköposti ja Kaarle."/>
    <s v="Rakennusrasite"/>
    <x v="1"/>
    <x v="5"/>
    <m/>
    <s v="Myös luonnollisille henkilöille"/>
    <m/>
    <s v="Maankäyttö- ja rakennuslaki (132/1999)"/>
    <x v="0"/>
    <x v="26"/>
    <s v="40 001 - 100 000"/>
  </r>
  <r>
    <s v="Rakennusvalvontamittaukset"/>
    <s v="Klas Blom"/>
    <s v="Rakennusvalvonta"/>
    <x v="1"/>
    <x v="5"/>
    <m/>
    <s v="Myös luonnollisille henkilöille"/>
    <m/>
    <s v="Maankäyttö- ja rakennuslaki (132/1999)"/>
    <x v="0"/>
    <x v="26"/>
    <s v="40 001 - 100 000"/>
  </r>
  <r>
    <s v="Rakentamisen poikkeuslupa"/>
    <s v="Poikkeusluvan hakemista työstetään parhaillaan epermitiin."/>
    <s v="Rakentamisen poikkeuslupa"/>
    <x v="1"/>
    <x v="5"/>
    <m/>
    <s v="Myös luonnollisille henkilöille"/>
    <m/>
    <s v="Maankäyttö- ja rakennuslaki (132/1999)"/>
    <x v="0"/>
    <x v="26"/>
    <s v="40 001 - 100 000"/>
  </r>
  <r>
    <s v="Rakentamisen toimenpidelupa"/>
    <s v="Toimenpidelupaa voi hakea sähköisessä palvelussa, epermit."/>
    <s v="Rakentamisen toimenpidelupa"/>
    <x v="1"/>
    <x v="5"/>
    <m/>
    <s v="Myös luonnollisille henkilöille"/>
    <m/>
    <s v="Maankäyttö- ja rakennuslaki (132/1999)"/>
    <x v="0"/>
    <x v="26"/>
    <s v="40 001 - 100 000"/>
  </r>
  <r>
    <s v="Tupakkatuotteiden vähittäismyyntilupa"/>
    <s v="Tupakkatuotteiden myyntiin tarvittavan lupahakemuksen käsittely"/>
    <s v="Tupakkatuotteiden vähittäismyyntilupa"/>
    <x v="1"/>
    <x v="5"/>
    <m/>
    <s v="Vain elinkeinotoimintaa harjoittaville"/>
    <m/>
    <s v="Tupakkalaki (549/2016)"/>
    <x v="0"/>
    <x v="26"/>
    <s v="40 001 - 100 000"/>
  </r>
  <r>
    <s v="Asuntoyhteisön hakema tupakointikielto"/>
    <s v="Asuntoyhteisö hakee tupakointikieltopäätöstä huoneistojen parvekkeille tai sisätiloihin"/>
    <s v="Tupakointikieltohakemus"/>
    <x v="1"/>
    <x v="0"/>
    <s v="Myöhemmin"/>
    <s v="Vain elinkeinotoimintaa harjoittaville"/>
    <s v="Hakija on asuinyhteisön edustaja yl. Isännöitsijä"/>
    <s v="Tupakkalaki (549/2016)"/>
    <x v="0"/>
    <x v="26"/>
    <s v="40 001 - 100 000"/>
  </r>
  <r>
    <s v="Vesilaitoksen tai vesiosuuskunnan perustamisilmoitus"/>
    <s v="Talousvesilaitoksen hyväksyminen"/>
    <s v="Vesilaitoksen tai vesiosuuskunnan perustamisilmoitus"/>
    <x v="1"/>
    <x v="0"/>
    <m/>
    <s v="Vain elinkeinotoimintaa harjoittaville"/>
    <m/>
    <s v="Vesihuoltolaki (119/2001)"/>
    <x v="0"/>
    <x v="26"/>
    <s v="40 001 - 100 000"/>
  </r>
  <r>
    <s v="Vesitaloushankkeen lupa"/>
    <s v="Lupa haetaan kansallisessa asiointijärjestelmässä."/>
    <s v="Vesilaitoksen tai vesiosuuskunnan perustamisilmoitus"/>
    <x v="1"/>
    <x v="0"/>
    <m/>
    <s v="Myös luonnollisille henkilöille"/>
    <m/>
    <s v="Vesihuoltolaki (119/2001)"/>
    <x v="0"/>
    <x v="26"/>
    <s v="40 001 - 100 000"/>
  </r>
  <r>
    <s v="Ympäristölupa"/>
    <s v="Laissa mainittujen toimintojen vaatima lupamenettely"/>
    <s v="Ympäristölupa"/>
    <x v="1"/>
    <x v="0"/>
    <s v="Myöhemmin"/>
    <s v="Vain elinkeinotoimintaa harjoittaville"/>
    <m/>
    <s v="Ympäristönsuojelulaki (527/2014)"/>
    <x v="0"/>
    <x v="26"/>
    <s v="40 001 - 100 000"/>
  </r>
  <r>
    <s v="Ympäristönsuojelumääräyksistä poikkeamisen lupa"/>
    <s v="Perustellusta syystä voidaan ympäristönsuojelumääräyksistä myöntää poikkeus"/>
    <s v="Ympäristönsuojelumääräyksistä poikkeamisen lupa"/>
    <x v="1"/>
    <x v="0"/>
    <s v="Myöhemmin"/>
    <s v="Myös luonnollisille henkilöille"/>
    <m/>
    <s v="Ympäristönsuojelulaki (527/2014)"/>
    <x v="0"/>
    <x v="26"/>
    <s v="40 001 - 100 000"/>
  </r>
  <r>
    <s v="Elintarvikkeiden ja eläinperäisten tuotteiden viennille myönnettävä eläinlääkärin todistus"/>
    <s v="Eläinlääkintötodistuksen myöntäminen maastavientiä varten"/>
    <s v="Elintarvikkeiden ja eläinperäisten tuotteiden viennille myönnettävä eläinlääkärin todistus"/>
    <x v="2"/>
    <x v="0"/>
    <s v="Myöhemmin"/>
    <s v="Vain elinkeinotoimintaa harjoittaville"/>
    <m/>
    <s v="Eläintautilaki (441/2013)"/>
    <x v="0"/>
    <x v="26"/>
    <s v="40 001 - 100 000"/>
  </r>
  <r>
    <s v="Ojituserimielisyyden ratkaiseminen"/>
    <s v="Kahden välisen ojituserimielisyyden ratkaiseminen"/>
    <s v="Ojituserimielisyyden ratkaiseminen"/>
    <x v="2"/>
    <x v="0"/>
    <m/>
    <s v="Myös luonnollisille henkilöille"/>
    <m/>
    <s v="Vesilaki (587/2011)"/>
    <x v="0"/>
    <x v="26"/>
    <s v="40 001 - 100 000"/>
  </r>
  <r>
    <s v="Ympäristönsuojelulain mukainen rekisteröinti"/>
    <s v="Laissa mainittujen toimintojen rekisteröinti ja merkitseminen ympäristönsuojelun tietojärjestelmään"/>
    <s v="Ympäristönsuojelulain mukainen rekisteröinti"/>
    <x v="2"/>
    <x v="0"/>
    <s v="Myöhemmin"/>
    <s v="Vain elinkeinotoimintaa harjoittaville"/>
    <m/>
    <s v="Ympäristönsuojelulaki (527/2014)"/>
    <x v="0"/>
    <x v="26"/>
    <s v="40 001 - 100 000"/>
  </r>
  <r>
    <s v="Korkotukilainahakemus"/>
    <s v="Petur Eklund"/>
    <s v="Korkotukilainahakemus"/>
    <x v="5"/>
    <x v="0"/>
    <m/>
    <s v="Myös luonnollisille henkilöille"/>
    <m/>
    <s v="Laki omistusasuntolainojen korkotuesta (1204/1993)"/>
    <x v="0"/>
    <x v="26"/>
    <s v="40 001 - 100 000"/>
  </r>
  <r>
    <s v="Maaseututuet"/>
    <s v="Vipu on viljelijöiden verkkoasiointipalvelu"/>
    <s v="Maaseututuet"/>
    <x v="5"/>
    <x v="5"/>
    <m/>
    <s v="Vain elinkeinotoimintaa harjoittaville"/>
    <m/>
    <s v="Laki maatalouden tukien toimeenpanosta (192/2013)"/>
    <x v="0"/>
    <x v="26"/>
    <s v="40 001 - 100 000"/>
  </r>
  <r>
    <s v="Työllistämistuki"/>
    <s v="Työsllistämisen Vaasa-lisä on haettavissa sähköisellä asioinnilla"/>
    <s v="Työllistämistuki"/>
    <x v="5"/>
    <x v="5"/>
    <m/>
    <s v="Vain elinkeinotoimintaa harjoittaville"/>
    <m/>
    <s v="Työttömyysturvalaki (1290/2002)"/>
    <x v="0"/>
    <x v="26"/>
    <s v="40 001 - 100 000"/>
  </r>
  <r>
    <s v="Yksityistieavustukset"/>
    <s v="Organisaatiomuutos on käynnissä  ja käynnissä on useita sähköiseen asiointiin liittyviä uudistuksia, joita ei ole vielä otettu täysimääräisesti käyttöön."/>
    <s v="Yksityistieavustukset"/>
    <x v="5"/>
    <x v="0"/>
    <s v="Myöhemmin"/>
    <s v="Myös luonnollisille henkilöille"/>
    <m/>
    <s v="Laki yksityisistä teistä (560/2018)"/>
    <x v="0"/>
    <x v="26"/>
    <s v="40 001 - 100 000"/>
  </r>
  <r>
    <s v="Alkoholielinkeinon harjoittamiseen liittyvä raportointi"/>
    <s v="Valmistajat, tukkumyyjät ja maahantuojat ovat velvollisia raportoimaan Valviraan valmistamansa, myymänsä ja/tai maahantuomansa alkoholimäärät."/>
    <s v="Alkoholielinkeinon harjoittamiseen liittyvä raportointi"/>
    <x v="2"/>
    <x v="0"/>
    <s v="Q2/2022"/>
    <s v="Vain elinkeinotoimintaa harjoittaville"/>
    <m/>
    <m/>
    <x v="1"/>
    <x v="22"/>
    <s v=""/>
  </r>
  <r>
    <s v="Alkoholijuomien valmistus ja tukkumyyntilupa"/>
    <s v="Alkoholin valmistuslupa tai tukkumyyntilupa voidaan myöntää rekisteröityneelle elinkeinonharjoittajalle tai yhteisölle. (Tämä palvelu sisältää myös elintarvikehuoneistoa koskevan ilmoituksen ja luonnonmukaisen tuotannon valvontajärjestelmään hyväksymisen)."/>
    <s v="Alkoholijuomien valmistus ja tukkumyyntilupa"/>
    <x v="1"/>
    <x v="1"/>
    <s v="Q2/2022"/>
    <s v="Vain elinkeinotoimintaa harjoittaville"/>
    <m/>
    <m/>
    <x v="1"/>
    <x v="22"/>
    <s v=""/>
  </r>
  <r>
    <s v="Anniskelu- ja vähittäismyyntiluvan haltijan ilmoitus maahantuonnista"/>
    <s v="Luvanhaltija saa tuoda maahan omaa anniskelu- tai vähittäismyyntiä varten niitä alkoholijuomia, joita hänellä on oikeus anniskella tai myydä."/>
    <s v="Anniskelu- ja vähittäismyyntiluvan haltijan ilmoitus maahantuonnista"/>
    <x v="1"/>
    <x v="1"/>
    <s v="Q2/2022"/>
    <s v="Vain elinkeinotoimintaa harjoittaville"/>
    <m/>
    <m/>
    <x v="1"/>
    <x v="22"/>
    <s v=""/>
  </r>
  <r>
    <s v="Hedelmöityshoitolupa"/>
    <s v="Valvira myöntää luvan sukusolujen ja alkioiden varastointiin ja hedelmöityshoidon antamiseen. Hedelmöityshoidoista annetun lain mukaan hedelmöityshoitoja antavilla terveydenhuollon toimintayksiköillä on oltava Valviran lupa sukusolujen ja alkioiden varastointiin ja hedelmöityshoidon antamiseen."/>
    <s v="Hedelmöityshoitolupa"/>
    <x v="1"/>
    <x v="6"/>
    <s v="Q1/2022"/>
    <s v="Vain elinkeinotoimintaa harjoittaville"/>
    <m/>
    <m/>
    <x v="1"/>
    <x v="22"/>
    <s v=""/>
  </r>
  <r>
    <s v="Ilmoitus alkoholijuomien myynnistä kansainvälisessä liikenteessä"/>
    <s v="Suomen ja ulkomaiden välillä liikennettä harjoittavasta suomalaisesta laivasta tai lentokoneesta, jossa myydään alkoholijuomia matkustajille, on ennen myyntitoiminnan aloittamista tehtävä kirjallinen ilmoitus. Ilmoitus tehdään myös lentoasemalla verottomien tavaroiden myymälässä tapahtuvaan alkoholijuomien vähittäismyynnistä vain ulkomaille matkustaville mukaan otettavaksi ja anniskelusta ulkomaanliikenteeseen käytettävällä lentoasema-alueella, jonne vain matkustajat pääsevät lentolipun esittämällä."/>
    <s v="Ilmoitus alkoholijuomien myynnistä kansainvälisessä liikenteessä"/>
    <x v="0"/>
    <x v="1"/>
    <s v="Q2/2022"/>
    <s v="Vain elinkeinotoimintaa harjoittaville"/>
    <m/>
    <m/>
    <x v="1"/>
    <x v="22"/>
    <s v=""/>
  </r>
  <r>
    <s v="Ilmoitus potilas- ja asiakastietojen käsittelyyn tarkoitetun tietojärjestelmän poikkeamasta"/>
    <s v="Ilmoitus potilas- ja asiakastietojen käsittelyyn tarkoitetun tietojärjestelmän aiheuttamasta merkittävästä poikkeamasta"/>
    <s v="Ilmoitus potilas- ja asiakastietojen käsittelyyn tarkoitetun tietojärjestelmän poikkeamasta"/>
    <x v="0"/>
    <x v="0"/>
    <s v="Q4/2022"/>
    <s v="Vain elinkeinotoimintaa harjoittaville"/>
    <m/>
    <m/>
    <x v="1"/>
    <x v="22"/>
    <s v=""/>
  </r>
  <r>
    <s v="Lievästi denaturoidun väkiviinan myynti-ilmoitus"/>
    <s v="Se, joka myy lievästi denaturoitua väkiviinaa, on velvollinen ilmoittamaan toiminnan aloittamisesta Valviraan."/>
    <s v="Lievästi denaturoidun väkiviinan myynti-ilmoitus"/>
    <x v="0"/>
    <x v="1"/>
    <s v="Q2/2022"/>
    <s v="Vain elinkeinotoimintaa harjoittaville"/>
    <m/>
    <m/>
    <x v="1"/>
    <x v="22"/>
    <s v=""/>
  </r>
  <r>
    <s v="Lupa adoptiotoimiston ylläpitämiseen"/>
    <s v="Adoptioneuvontaa saavat antaa kuntien sosiaalihuollon toimielimet sekä adoptiotoimistot, jotka ovat saaneet Valviran luvan."/>
    <s v="Lupa adoptiotoimiston ylläpitämiseen"/>
    <x v="1"/>
    <x v="6"/>
    <s v="Q2/2022"/>
    <s v="Vain elinkeinotoimintaa harjoittaville"/>
    <m/>
    <m/>
    <x v="1"/>
    <x v="22"/>
    <s v=""/>
  </r>
  <r>
    <s v="Lupa kansainvälisen adoptiopalvelun antamiseen, lupa yhteistyöhön ulkomaisen palvelunantajan kanssa"/>
    <s v="Valviran yhteydessä toimiva adoptiolautakunta myöntää toimiluvat kansainvälisille adoptiopalvelun antajille ja valvoo palvelunantajien toimintaa."/>
    <s v="Lupa kansainvälisen adoptiopalvelun antamiseen, lupa yhteistyöhön ulkomaisen palvelunantajan kanssa"/>
    <x v="1"/>
    <x v="6"/>
    <s v="Q2/2022"/>
    <s v="Vain elinkeinotoimintaa harjoittaville"/>
    <m/>
    <m/>
    <x v="1"/>
    <x v="22"/>
    <s v=""/>
  </r>
  <r>
    <s v="Lupa toimia raskauden keskeyttämissairaalana"/>
    <s v="Lupaa toimia raskauden keskeyttämissairaalana haetaan Valviralta."/>
    <s v="Lupa toimia raskauden keskeyttämissairaalana"/>
    <x v="1"/>
    <x v="6"/>
    <s v="Q4/2022"/>
    <s v="Vain elinkeinotoimintaa harjoittaville"/>
    <m/>
    <m/>
    <x v="1"/>
    <x v="22"/>
    <s v=""/>
  </r>
  <r>
    <s v="Lupa tuottaa yksityisiä sosiaalihuollon palveluja"/>
    <s v="Valvira myöntää luvan yksityisille ympärivuorokautisten sosiaalihuollon palvelujen tuottajille, jos ne toimivat usean aluehallintoviraston alueella."/>
    <s v="Lupa tuottaa yksityisiä sosiaalihuollon palveluja"/>
    <x v="1"/>
    <x v="5"/>
    <m/>
    <s v="Vain elinkeinotoimintaa harjoittaville"/>
    <m/>
    <m/>
    <x v="1"/>
    <x v="22"/>
    <s v=""/>
  </r>
  <r>
    <s v="Lupa tuottaa yksityisiä terveydenhuollon palveluja"/>
    <s v="Valvira myöntää toimintaluvan yksityisille terveydenhuollon palvelujen tuottajille, jos ne toimivat usean aluehallintoviraston alueella."/>
    <s v="Lupa tuottaa yksityisiä terveydenhuollon palveluja"/>
    <x v="1"/>
    <x v="5"/>
    <m/>
    <s v="Vain elinkeinotoimintaa harjoittaville"/>
    <m/>
    <m/>
    <x v="1"/>
    <x v="22"/>
    <s v=""/>
  </r>
  <r>
    <s v="Sosiaali- ja terveydenhuollon tietojärjestelmien rekisteröinti"/>
    <s v="Valvira ylläpitää julkista rekisteriä tietojärjestelmistä. Valmistajan on ilmoitettava tuotantokäyttöön otettavasta tietojärjestelmästä Valviralle. Tietojärjestelmällä tarkoitetaan sosiaali- tai terveydenhuollon asiakastietojen sähköistä käsittelyä varten toteutettua ohjelmistoa tai järjestelmää, jonka avulla tallennetaan ja ylläpidetään asiakas- tai potilasasiakirjoja ja niissä olevia tietoja. Valvira ylläpitää myös julkista rekisteriä sille ilmoitetuista, vaatimukset täyttävistä sosiaali- ja terveystietojen toissijaiseen käyttöön tarkoitetuista käyttöympäristöistä. Tietoturvallisuuden arviointilaitoksen on ilmoitettava Sosiaali- ja terveysalan lupa- ja valvontavirastolle tiedot kaikista myönnetyistä, muutetuista, täydennetyistä, määräajaksi tai kokonaan peruutetuista tai evätyistä todistuksista."/>
    <s v="Sosiaali- ja terveydenhuollon tietojärjestelmien rekisteröinti"/>
    <x v="0"/>
    <x v="0"/>
    <s v="Q4/2021"/>
    <s v="Vain elinkeinotoimintaa harjoittaville"/>
    <m/>
    <m/>
    <x v="1"/>
    <x v="22"/>
    <s v=""/>
  </r>
  <r>
    <s v="Talous- ja allasvesiosaajien testaajalupa"/>
    <s v="Valvira hyväksyy hakemuksesta talous- ja/tai allasvesiosaamisen testaajiksi terveydensuojelulain mukaiset kelpoisuusehdot täyttävät hakijat."/>
    <s v="Talous- ja allasvesiosaajien testaajalupa"/>
    <x v="1"/>
    <x v="6"/>
    <s v="Q1/2022"/>
    <s v="Myös luonnollisille henkilöille"/>
    <m/>
    <m/>
    <x v="1"/>
    <x v="22"/>
    <s v=""/>
  </r>
  <r>
    <s v="Teollisuus- ja keittiöalkoholin käyttölupa"/>
    <s v="Valviralta voi hakea lupaa teollisuus- ja keittiöalkoholin käyttöön."/>
    <s v="Teollisuus- ja keittiöalkoholin käyttölupa"/>
    <x v="1"/>
    <x v="1"/>
    <s v="Q2/2022"/>
    <s v="Vain elinkeinotoimintaa harjoittaville"/>
    <m/>
    <m/>
    <x v="1"/>
    <x v="22"/>
    <s v=""/>
  </r>
  <r>
    <s v="Toisiokäytön ympäristöjen rekisteröinti"/>
    <s v="Valvira ylläpitää julkista rekisteriä sille ilmoitetuista, tietoturva- ja tietosuojavaatimukset täyttävistä toisiokäyttöympäristöistä. Toisiokäyttöympäristö täytyy ilmoittaa Valviran ylläpitämään rekisteriin ennen käyttöympäristön käyttöönottoa siinä vaiheessa, kun se on saanut tietoturvallisuuden arviointilaitoksen vaatimustenmukaisuustodistuksen."/>
    <s v="Toisiokäytön ympäristöjen rekisteröinti"/>
    <x v="0"/>
    <x v="0"/>
    <s v="Q2/2022"/>
    <s v="Vain elinkeinotoimintaa harjoittaville"/>
    <m/>
    <m/>
    <x v="1"/>
    <x v="22"/>
    <s v=""/>
  </r>
  <r>
    <s v="Tupakkalain alaisiin tuotteisiin liittyvät ilmoitukset ja raportointi"/>
    <s v="Valmistajien ja maahantuojien on toimitettava Valviraan ilmoituksia ja raportteja tupakkalain alaisista tuotteista."/>
    <s v="Tupakkalain alaisiin tuotteisiin liittyvät ilmoitukset ja raportointi"/>
    <x v="0"/>
    <x v="0"/>
    <m/>
    <s v="Vain elinkeinotoimintaa harjoittaville"/>
    <s v="Tiedot toimitetaan viranomaisille sähköisesti EU-komission tarjoaman keskitetyn tietojärjestelmän (EU-CEG) avulla, joten kehitys on riippuvaista ko. palvelusta."/>
    <m/>
    <x v="1"/>
    <x v="22"/>
    <s v=""/>
  </r>
  <r>
    <s v="Tupakkatuotteen valmistuslaboratorion hyväksyntä"/>
    <s v="Tupakkatuotteiden päästömittauksia varmistavan ja savukkeiden palamisominaisuuksia osoittavan laboratorion on oltava Valviran hyväksymä ja valvoma."/>
    <s v="Tupakkatuotteen valmistuslaboratorion hyväksyntä"/>
    <x v="1"/>
    <x v="6"/>
    <s v="Myöhemmin"/>
    <s v="Vain elinkeinotoimintaa harjoittaville"/>
    <m/>
    <m/>
    <x v="1"/>
    <x v="22"/>
    <s v=""/>
  </r>
  <r>
    <s v="Vesityökortti"/>
    <s v="Talous- tai allasvesihygieeninen osaaminen osoitetaan suorittamalla osaamistesti, jonka hyväksytysti suorittaneet saavat vesityökortin."/>
    <s v="Vesityökortti"/>
    <x v="1"/>
    <x v="6"/>
    <s v="Q1/2022"/>
    <s v="Myös luonnollisille henkilöille"/>
    <m/>
    <m/>
    <x v="1"/>
    <x v="22"/>
    <s v=""/>
  </r>
  <r>
    <s v="Väkiviinan maahantuonti-, valmistus- ja tukkumyyntilupa"/>
    <s v="Väkiviinan maahantuonti-, valmistus- sekä tukkumyyntilupa voidaan myöntää rekisteröidylle elinkeinonharjoittajallle tai yhteisölle."/>
    <s v="Väkiviinan maahantuonti-, valmistus- ja tukkumyyntilupa"/>
    <x v="1"/>
    <x v="1"/>
    <s v="Q2/2022"/>
    <s v="Vain elinkeinotoimintaa harjoittaville"/>
    <m/>
    <m/>
    <x v="1"/>
    <x v="22"/>
    <s v=""/>
  </r>
  <r>
    <s v="Yksityisten sosiaali- ja terveydenhuollon palvelujen tuottajien raportointi (toimintakertomus)"/>
    <s v="Yksityisen sosiaali- ja terveydenhuollon palvelujen tuottajan on annettava vuosittain toimintakertomus seuraavan vuoden helmikuun loppuun mennessä."/>
    <s v="Yksityisten sosiaali- ja terveydenhuollon palvelujen tuottajien raportointi (toimintakertomus)"/>
    <x v="2"/>
    <x v="4"/>
    <s v="Q4/2022"/>
    <s v="Vain elinkeinotoimintaa harjoittaville"/>
    <m/>
    <m/>
    <x v="1"/>
    <x v="22"/>
    <s v=""/>
  </r>
  <r>
    <s v="Ympäristöterveydenhuollon ilmoitukset, tiedoitukset ja hakemukset Oma Vantaa palvelussa"/>
    <s v="Vantaan Ympäristöterveydenhuollon ilmoitukset, tiedoitukset ja hakemukset Oma Vantaa palvelussa"/>
    <s v="Mahdollista terveyshaittaa aiheuttavan toiminnan aloittamisilmoitus"/>
    <x v="0"/>
    <x v="2"/>
    <s v="Q1/2022"/>
    <m/>
    <s v="Saavutettavuuden huomiointi kesken, ratkaisun tiekartta tekeillä"/>
    <s v="Terveydensuojelulaki (763/1994)"/>
    <x v="0"/>
    <x v="5"/>
    <s v="yli 100 000"/>
  </r>
  <r>
    <s v="Vantaan tapahtumakalenteri"/>
    <s v="Mahdollisuus ilmoittaa tapahtuma kaupungin tapahtumakalenteriin"/>
    <s v="Tapahtumailmoitus"/>
    <x v="0"/>
    <x v="0"/>
    <s v="Q3/2021"/>
    <m/>
    <s v="Uusi ratkaisu hankinnassa"/>
    <m/>
    <x v="0"/>
    <x v="5"/>
    <s v="yli 100 000"/>
  </r>
  <r>
    <s v="YritysVantaa kasvu ja kansainvälistymispalvelut"/>
    <s v="Sähköinen yhteydenotto ja ajanvaraus neuvontapalveluun - neuvonta mahdollista etäyhteydellä"/>
    <s v="YritysVantaa kasvu ja kansainvälistymispalvelut"/>
    <x v="3"/>
    <x v="0"/>
    <s v="Q4/2022"/>
    <m/>
    <s v="kartoitus meneillään"/>
    <m/>
    <x v="0"/>
    <x v="5"/>
    <s v="yli 100 000"/>
  </r>
  <r>
    <s v="YritysVantaa -koulutus- ja kehityspalvelut"/>
    <s v="Sähköinen yhteydenotto ja ajanvaraus neuvontapalveluun - neuvonta mahdollista etäyhteydellä"/>
    <s v="YritysVantaa -koulutus- ja kehityspalvelut"/>
    <x v="3"/>
    <x v="0"/>
    <s v="Q4/2022"/>
    <m/>
    <s v="kartoitus meneillään"/>
    <m/>
    <x v="0"/>
    <x v="5"/>
    <s v="yli 100 000"/>
  </r>
  <r>
    <s v="YritysVantaa -rekrytointipalvelut"/>
    <s v="Sähköinen yhteydenotto ja ajanvaraus neuvontapalveluun - neuvonta mahdollista etäyhteydellä"/>
    <s v="YritysVantaa -rekrytointipalvelut"/>
    <x v="3"/>
    <x v="0"/>
    <s v="Q4/2022"/>
    <s v="Myös luonnollisille henkilöille"/>
    <s v="kartoitus meneillään"/>
    <m/>
    <x v="0"/>
    <x v="5"/>
    <s v="yli 100 000"/>
  </r>
  <r>
    <s v="YritysVantaa -sijoittumispalvelut"/>
    <s v="Sähköinen yhteydenotto ja ajanvaraus neuvontapalveluun - neuvonta mahdollista etäyhteydellä"/>
    <s v="YritysVantaa -sijoittumispalvelut"/>
    <x v="3"/>
    <x v="0"/>
    <s v="Q4/2022"/>
    <m/>
    <s v="kartoitus meneillään"/>
    <m/>
    <x v="0"/>
    <x v="5"/>
    <s v="yli 100 000"/>
  </r>
  <r>
    <s v="YritysVantaa työnantajapalvelut"/>
    <s v="Sähköinen yhteydenotto ja ajanvaraus neuvontapalveluun - neuvonta mahdollista etäyhteydellä"/>
    <s v="YritysVantaa työnantajapalvelut"/>
    <x v="3"/>
    <x v="0"/>
    <s v="Q4/2022"/>
    <m/>
    <s v="kartoitus meneillään"/>
    <m/>
    <x v="0"/>
    <x v="5"/>
    <s v="yli 100 000"/>
  </r>
  <r>
    <s v="YritysVantaa yhteydenottolomake"/>
    <s v="Sähköinen yhteydenotto ja ajanvaraus neuvontapalveluun - neuvonta mahdollista etäyhteydellä"/>
    <s v="YritysVantaa yhteydenottolomake"/>
    <x v="3"/>
    <x v="0"/>
    <s v="Q4/2022"/>
    <m/>
    <s v="kartoitus meneillään"/>
    <m/>
    <x v="0"/>
    <x v="5"/>
    <s v="yli 100 000"/>
  </r>
  <r>
    <s v="YritysVantaa -yritysneuvontatapaamiset"/>
    <s v="Sähköinen yhteydenotto ja ajanvaraus neuvontapalveluun - neuvonta mahdollista etäyhteydellä"/>
    <s v="YritysVantaa -yritysneuvontatapaamiset"/>
    <x v="3"/>
    <x v="0"/>
    <s v="Q4/2022"/>
    <s v="Myös luonnollisille henkilöille"/>
    <s v="kartoitus meneillään"/>
    <m/>
    <x v="0"/>
    <x v="5"/>
    <s v="yli 100 000"/>
  </r>
  <r>
    <s v="Vantaan Yksinyrittäjän koronatuen haku"/>
    <s v="Mahdollisuus hakea tukea COVID-19 viruksen johdosta tukea"/>
    <s v="Liiketoiminnan kehittämistuki"/>
    <x v="5"/>
    <x v="0"/>
    <s v="Q4/2022"/>
    <m/>
    <s v="tilapäinen palvelu"/>
    <m/>
    <x v="0"/>
    <x v="5"/>
    <s v="yli 100 000"/>
  </r>
  <r>
    <s v="Vantaan hyvinvoinnin ja terveyden edistämisen avustukset"/>
    <s v="Vantaan avustushakemukset Oma Vantaa -palvelussa osoitteessa asiointi.vantaa.fi"/>
    <s v="Toiminta-avustukset yhdistyksille ja yhteisöille"/>
    <x v="5"/>
    <x v="2"/>
    <s v="Q1/2022"/>
    <m/>
    <s v="Saavutettavuuden huomiointi kesken, ratkaisun tiekartta tekeillä"/>
    <m/>
    <x v="0"/>
    <x v="5"/>
    <s v="yli 100 000"/>
  </r>
  <r>
    <s v="Vantaan kulttuuriavustukset"/>
    <s v="Vantaan avustushakemukset Oma Vantaa -palvelussa osoitteessa asiointi.vantaa.fi"/>
    <s v="Toiminta-avustukset yhdistyksille ja yhteisöille"/>
    <x v="5"/>
    <x v="2"/>
    <s v="Q1/2022"/>
    <s v="Myös luonnollisille henkilöille"/>
    <s v="Saavutettavuuden huomiointi kesken, ratkaisun tiekartta tekeillä"/>
    <m/>
    <x v="0"/>
    <x v="5"/>
    <s v="yli 100 000"/>
  </r>
  <r>
    <s v="Vantaan liikunta-avustukset"/>
    <s v="Vantaan avustushakemukset Oma Vantaa -palvelussa osoitteessa asiointi.vantaa.fi"/>
    <s v="Toiminta-avustukset yhdistyksille ja yhteisöille"/>
    <x v="5"/>
    <x v="2"/>
    <s v="Q1/2022"/>
    <s v="Myös luonnollisille henkilöille"/>
    <s v="Saavutettavuuden huomiointi kesken, ratkaisun tiekartta tekeillä"/>
    <m/>
    <x v="0"/>
    <x v="5"/>
    <s v="yli 100 000"/>
  </r>
  <r>
    <s v="Vantaan nuorisoavustukset"/>
    <s v="Vantaan avustushakemukset Oma Vantaa -palvelussa osoitteessa asiointi.vantaa.fi"/>
    <s v="Toiminta-avustukset yhdistyksille ja yhteisöille"/>
    <x v="5"/>
    <x v="2"/>
    <s v="Q1/2022"/>
    <m/>
    <s v="Saavutettavuuden huomiointi kesken, ratkaisun tiekartta tekeillä"/>
    <m/>
    <x v="0"/>
    <x v="5"/>
    <s v="yli 100 000"/>
  </r>
  <r>
    <s v="Vantaan paikallisen kansalaistoiminnan avustukset"/>
    <s v="Vantaan avustushakemukset Oma Vantaa -palvelussa osoitteessa asiointi.vantaa.fi"/>
    <s v="Toiminta-avustukset yhdistyksille ja yhteisöille"/>
    <x v="5"/>
    <x v="2"/>
    <s v="Q1/2022"/>
    <m/>
    <s v="Saavutettavuuden huomiointi kesken, ratkaisun tiekartta tekeillä"/>
    <m/>
    <x v="0"/>
    <x v="5"/>
    <s v="yli 100 000"/>
  </r>
  <r>
    <s v="Vantaan työllisyyspalvelun tuet"/>
    <s v="Vantaan avustushakemukset Oma Vantaa -palvelussa osoitteessa asiointi.vantaa.fi"/>
    <s v="Työllistämistuki"/>
    <x v="5"/>
    <x v="2"/>
    <s v="Q1/2022"/>
    <m/>
    <s v="Saavutettavuuden huomiointi kesken, ratkaisun tiekartta tekeillä"/>
    <s v="Työttömyysturvalaki (1290/2002)"/>
    <x v="0"/>
    <x v="5"/>
    <s v="yli 100 000"/>
  </r>
  <r>
    <s v="Nuorten kesätyöseteli"/>
    <s v="Kesätyöseteli - haku sähköisesti ja paperilomakkeella"/>
    <s v="Työllistämistuki"/>
    <x v="5"/>
    <x v="0"/>
    <s v="Q4/2022"/>
    <s v="Myös luonnollisille henkilöille"/>
    <s v="kartoitus meneillään"/>
    <s v="Työttömyysturvalaki (1290/2002)"/>
    <x v="0"/>
    <x v="5"/>
    <s v="yli 100 000"/>
  </r>
  <r>
    <s v="Ajoneuvon käyttöönottoilmoitus"/>
    <s v="Palvelussa voit antaa ajoneuvon käyttöönottoilmoituksen sähköisesti. Käyttöönottoilmoitus annetaan ajoneuvoista, jotka on tarkoitus rekisteröidä Suomeen."/>
    <s v="Ajoneuvon käyttöönottoilmoitus"/>
    <x v="0"/>
    <x v="2"/>
    <m/>
    <s v="Myös luonnollisille henkilöille"/>
    <m/>
    <m/>
    <x v="1"/>
    <x v="3"/>
    <s v=""/>
  </r>
  <r>
    <s v="Ajoneuvon väliaikaisen verottoman käytön ilmoitus"/>
    <s v="Palvelussa voit ilmoittaa siitä, että tuot ajoneuvon väliaikaisesti Suomeen omaan käyttöösi ja ajoneuvon käyttö on verotonta. Ajoneuvoa voi käyttää verottomasti enintään 14 vuorokautta kalenterivuodessa."/>
    <s v="Ajoneuvon väliaikaisen verottoman käytön ilmoitus"/>
    <x v="0"/>
    <x v="2"/>
    <m/>
    <s v="Myös luonnollisille henkilöille"/>
    <m/>
    <m/>
    <x v="1"/>
    <x v="3"/>
    <s v=""/>
  </r>
  <r>
    <s v="Arvonlisävero ja muut oma-aloitteiset verot"/>
    <s v="Arvonlisävero sekä muut oma-aloitteisesti ilmoitettavat ja maksettavat verot kuten arpajaisvero,apteekkivero, vakuutusmaksuvero ja ennakonpidätykset ja lähdeverot pitää ilmoittaa sähköisesti OmaVerossa tai Ilmoitin.fi-palvelussa. Näiden palvelujen kautta voi antaa myös arvonlisäveron yhteenvetoilmoituksen sekä ilmoituksen toimitusvarastoon siirrosta. OmaVerossa voi hakea arvonlisäveron palautusta toisesta EU-maasta ja ilmoittaa arvonlisäveron erityisjärjestelmän tietoja. Ilmoitin.fi-palvelussa voi hakea maahantuonnon arvonlisäveron vertailutietoja."/>
    <s v="Arvonlisävero ja muut oma-aloitteiset verot"/>
    <x v="0"/>
    <x v="2"/>
    <m/>
    <s v="Vain elinkeinotoimintaa harjoittaville"/>
    <m/>
    <m/>
    <x v="1"/>
    <x v="3"/>
    <s v=""/>
  </r>
  <r>
    <s v="Arvonlisäverovelvollisten rekisteri"/>
    <s v="Arvonlisäverovelvollisten rekisteriin voi ilmoittautua tai hakeutua ja rekisteröintiä muuttaa OmaVerossa. OmaVerossa rekistereihin voi ilmoittautua/hakeutua ja rekisteröintejä muuttaa ja päättää ne, joilla on Y-tunnus."/>
    <s v="Arvonlisäverovelvollisten rekisteri"/>
    <x v="0"/>
    <x v="2"/>
    <m/>
    <s v="Vain elinkeinotoimintaa harjoittaville"/>
    <m/>
    <m/>
    <x v="1"/>
    <x v="3"/>
    <s v=""/>
  </r>
  <r>
    <s v="Autoveroilmoitus"/>
    <s v="Palvelussa voit lähettää  autoveroilmoituksen liitteineen tai hakemuksen autoveron vientipalautuksesta sähköisesti Verohallinnolle. Palvelun kautta annettuun autoveroilmoitukseen saat autoveropäätöksen sähköisesti. Autojen maahantuojat ja autoliikkeet /rekisteröidyt asiamiehet) voivat ilmoittaa XML-sanomalla, rekisterit ja käteisasiakkaat."/>
    <s v="Autoveroilmoitus"/>
    <x v="0"/>
    <x v="2"/>
    <m/>
    <s v="Myös luonnollisille henkilöille"/>
    <m/>
    <m/>
    <x v="1"/>
    <x v="3"/>
    <s v=""/>
  </r>
  <r>
    <s v="Ennakkoperintärekisteri"/>
    <s v="Ennakkoperintärekisteriin voi ilmoittautua ja rekisteröinnin päättää OmaVerossa. OmaVerossa rekisteriin voi ilmoittautua ja rekisteröinnin päättää ne, joilla on Y-tunnus."/>
    <s v="Ennakkoperintärekisteri"/>
    <x v="0"/>
    <x v="2"/>
    <m/>
    <s v="Vain elinkeinotoimintaa harjoittaville"/>
    <m/>
    <m/>
    <x v="1"/>
    <x v="3"/>
    <s v=""/>
  </r>
  <r>
    <s v="Ennakkoratkaisu"/>
    <s v="Yritykset ja yhteisöt voivat hakea eri verolajien ennakkoratkaisuja OmaVerossa."/>
    <s v="Ennakkoratkaisu"/>
    <x v="0"/>
    <x v="2"/>
    <m/>
    <s v="Myös luonnollisille henkilöille"/>
    <m/>
    <m/>
    <x v="1"/>
    <x v="3"/>
    <s v=""/>
  </r>
  <r>
    <s v="Ennakkovero"/>
    <s v="Yritykset ja yhteisöt voivat hakea ennakkoveroa, tehdä muutoksia ennakkoveroon ja hakea lisäennakkoa OmaVerossa."/>
    <s v="Ennakkovero"/>
    <x v="0"/>
    <x v="2"/>
    <m/>
    <s v="Myös luonnollisille henkilöille"/>
    <m/>
    <m/>
    <x v="1"/>
    <x v="3"/>
    <s v=""/>
  </r>
  <r>
    <s v="Ennakonpidätystiedot maksajille"/>
    <s v="Yrityksen ja yhteisöt voivat kysellä API rajapinnan kautta suorituksensaajan ennakonpidätystiedot ennen suorituksen maksamista."/>
    <s v="Ennakonpidätystiedot maksajille"/>
    <x v="6"/>
    <x v="2"/>
    <m/>
    <s v="Myös luonnollisille henkilöille"/>
    <m/>
    <m/>
    <x v="1"/>
    <x v="3"/>
    <s v=""/>
  </r>
  <r>
    <s v="Ennakonpidätystietojen suorasiirto maksajille"/>
    <s v="Yritykset ja yhteisöt saavat peruslaskennan ennakonpidätystiedot suorasiirtomenettelyllä"/>
    <s v="Ennakonpidätystietojen suorasiirto"/>
    <x v="4"/>
    <x v="2"/>
    <m/>
    <s v="Myös luonnollisille henkilöille"/>
    <m/>
    <m/>
    <x v="1"/>
    <x v="3"/>
    <s v=""/>
  </r>
  <r>
    <s v="Eräiden yleishyödyllisten yhteisöjen veronhuojennus"/>
    <s v="Verohallinto voi vapauttaa yleishyödyllisen yhteisön kokonaan tai osittain suorittamasta tuloveroa eräiden yleishyödyllisten yhteisöjen veronhuojennuksista annetun lain (1976/680) mukaisesti. Veronhuojennusta voi hakea OmaVerossa tai paperilomakkeella."/>
    <s v="Eräiden yleishyödyllisten yhteisöjen veronhuojennus"/>
    <x v="1"/>
    <x v="2"/>
    <m/>
    <s v="Vain elinkeinotoimintaa harjoittaville"/>
    <m/>
    <m/>
    <x v="1"/>
    <x v="3"/>
    <s v=""/>
  </r>
  <r>
    <s v="Kiinteistöveroilmoitus"/>
    <s v="Yritykset ja yhteisöt voivat tarkistaa ja antaa kiinteistöveroilmoituksen OmaVerossa."/>
    <s v="Kiinteistöveroilmoitus"/>
    <x v="0"/>
    <x v="2"/>
    <m/>
    <s v="Myös luonnollisille henkilöille"/>
    <m/>
    <m/>
    <x v="1"/>
    <x v="3"/>
    <s v=""/>
  </r>
  <r>
    <s v="Kirjallinen ohjauspyyntö"/>
    <s v="OmaVerossa voi hakea kirjallista ohjausta arvonlisäverotuksesta ja vakuutusmaksuverotuksesta."/>
    <s v="Kirjallinen ohjauspyyntö"/>
    <x v="2"/>
    <x v="2"/>
    <m/>
    <s v="Vain elinkeinotoimintaa harjoittaville"/>
    <m/>
    <m/>
    <x v="1"/>
    <x v="3"/>
    <s v=""/>
  </r>
  <r>
    <s v="Lahjaveroilmoitus"/>
    <s v="Yritys tai yhteisö voi antaa lahjaveroilmoituksen OmaVerossa sekä hakea pidennystä lahjaveroilmoituksen jättämiseen OmaVerossa."/>
    <s v="Lahjaveroilmoitus ja hakemus lahjaveroilmoituksen antamisajan pidentämiseksi"/>
    <x v="0"/>
    <x v="2"/>
    <m/>
    <s v="Myös luonnollisille henkilöille"/>
    <m/>
    <m/>
    <x v="1"/>
    <x v="3"/>
    <s v=""/>
  </r>
  <r>
    <s v="Lähdeverokorttihakemus - ulkomainen yritys tai yhteisö"/>
    <s v="Ulkomainen yritys tai yhteisö hakee lähdeverokorttia Suomesta saamaansa tuloa varten paperilomakkeella. Lähetä hakemus lomakkeessa mainittuun osoitteeseen. Voit myös viedä hakemuksen mihin tahansa Verohallinnon toimipisteeseen."/>
    <s v="Lähdeverokorttihakemus - ulkomainen yritys tai yhteisö"/>
    <x v="0"/>
    <x v="1"/>
    <m/>
    <s v="Vain elinkeinotoimintaa harjoittaville"/>
    <s v="Nykyään vain paperilomake mahdollinen.  Jatkokehityksen osalta edellytyksenä viestinvaihdon mahdollistaminen palvelussa ja ulkomaisen yrityksen vahvan tunnistautumisen mahdollistaminen laajemmin."/>
    <m/>
    <x v="1"/>
    <x v="3"/>
    <s v=""/>
  </r>
  <r>
    <s v="Lähdeveron palautushakemus - ulkomainen yhteisö"/>
    <s v="Ulkomainen yhteisö voi hakea takaisin Suomessa liikaa tai aiheettomasti perittyä lähdeveroa. Verohallinnon sähköisen asiointipalvelun kautta voi jättää lähdeveron palautushakemuksia osinko-, korko- ja roljaltituloista. Ulkomainen yhteisö voi hyödyntää Finnish Authenticator -tunnistuspalvelua."/>
    <s v="Lähdeveron palautushakemus - ulkomainen yhteisö"/>
    <x v="0"/>
    <x v="2"/>
    <m/>
    <s v="Vain elinkeinotoimintaa harjoittaville"/>
    <m/>
    <m/>
    <x v="1"/>
    <x v="3"/>
    <s v=""/>
  </r>
  <r>
    <s v="Maatalouden energiatuotteiden valmisteveron palautus"/>
    <s v="Yritykset ja yhteisöt voivat hakea maatalouden energiatuotteiden valmisteveron palautusta OmaVerossa tai ilmoitin.fi:ssä."/>
    <s v="Maatalouden energiatuotteiden valmisteveron palautus"/>
    <x v="0"/>
    <x v="2"/>
    <m/>
    <s v="Vain elinkeinotoimintaa harjoittaville"/>
    <m/>
    <m/>
    <x v="1"/>
    <x v="3"/>
    <s v=""/>
  </r>
  <r>
    <s v="Maksujärjestelypyyntö"/>
    <s v="Yritys tai yhteisö voi tehdä maksujärjestelypyynnön OmaVerossa."/>
    <s v="Maksujärjestelypyyntö"/>
    <x v="0"/>
    <x v="2"/>
    <m/>
    <s v="Myös luonnollisille henkilöille"/>
    <m/>
    <m/>
    <x v="1"/>
    <x v="3"/>
    <s v=""/>
  </r>
  <r>
    <s v="Maksuviitekysely"/>
    <s v="OmaVerossa on nähtävillä verojenmaksuyhteystiedot: Verohallinnon tilinumerot ja viitenumerot. API rajapinnan kautta voi kysyä maksuviitteitä. Myös kiinteistönvälittäjä voi kysyä asiakkaan puolesta tämän viitenumeroa rajapinnan kautta."/>
    <s v="Maksuviitekysely"/>
    <x v="4"/>
    <x v="7"/>
    <m/>
    <s v="Myös luonnollisille henkilöille"/>
    <m/>
    <m/>
    <x v="1"/>
    <x v="3"/>
    <s v=""/>
  </r>
  <r>
    <s v="Muutoksenhaku"/>
    <s v="Voit hakea muutosta eri verolajien verotukseen, ennakkoratkaisuihin ja muihin päätöksiin OmaVerossa."/>
    <s v="Muutoksenhaku"/>
    <x v="0"/>
    <x v="2"/>
    <m/>
    <s v="Myös luonnollisille henkilöille"/>
    <m/>
    <m/>
    <x v="1"/>
    <x v="3"/>
    <s v=""/>
  </r>
  <r>
    <s v="Nimeämispäätös"/>
    <s v="Lahjoituksen saajana oleva, euroopan talousalueella sijaitseva yhdistys, säätiö tai niiden yhteydessä oleva rahasto, voi hakea nimeämispäätöstä lahjoitusvähennystä varten OmaVerossa."/>
    <s v="Nimeämispäätös"/>
    <x v="2"/>
    <x v="2"/>
    <m/>
    <s v="Vain elinkeinotoimintaa harjoittaville"/>
    <m/>
    <m/>
    <x v="1"/>
    <x v="3"/>
    <s v=""/>
  </r>
  <r>
    <s v="Palkka.fi (palkanlaskenta)"/>
    <s v="Voit käyttää palkanlaskentaan ilmaista palkka.fi-palvelua. Palvelu laskee palkan sivukuluineen, muodostaa maksutiedot, hoitaa arkistoinnin ja tulorekisteri-ilmoitukset puolestasi."/>
    <s v="Palkka.fi (palkanlaskenta)"/>
    <x v="2"/>
    <x v="4"/>
    <m/>
    <s v="Myös luonnollisille henkilöille"/>
    <s v="Palkanlaskentaan ja ilmoittamiseen tarkoitettu palvelu, jossa ei ole lisäselvityspyyntöjen tai päätösten viestinvaihtoa, koska ko. toiminnallisuuksille ei ole tässä palvelussa tarvetta. Tietojen tarkastelu ja viestinvaihto kunkin organisaation muissa palveluissa."/>
    <m/>
    <x v="1"/>
    <x v="3"/>
    <s v=""/>
  </r>
  <r>
    <s v="Rakentamisilmoitukset"/>
    <s v="Rakennustyön tilaajien on kerättävä tietoja rakennusurakoista, ja päätoteuttajan on kerättävä tietoja yhteisen työmaan työntekijöistä. Tiedot voi ilmoittaa OmaVerossa tai Ilmoitin.fi-palvelussa."/>
    <s v="Rakentamisilmoitukset"/>
    <x v="0"/>
    <x v="2"/>
    <m/>
    <s v="Myös luonnollisille henkilöille"/>
    <m/>
    <m/>
    <x v="1"/>
    <x v="3"/>
    <s v=""/>
  </r>
  <r>
    <s v="Satovahinko-, kasvintuhooja- ja eläintautivakuutusten tukitiedot"/>
    <s v="Vakuutuksenantajan pitää joka vuosi ilmoittaa Verohallinnolle tiedot satovahinko-, maatalouden alkutuotannon kasvintuhooja- ja eläintautivakuutussopimuksista. Tiedot ilmoitetaan sähköisessä muodossa, esim. Excel-taulukossa turvasähköpostin liitteenä."/>
    <s v="Satovahinko-, kasvintuhooja- ja eläintautivakuutusten tukitiedot"/>
    <x v="0"/>
    <x v="0"/>
    <m/>
    <s v="Vain elinkeinotoimintaa harjoittaville"/>
    <s v="Ilmoittaminen mahdollista nykyään vain sähköpostin liitetiedostona. Ilmoittajia vähäinen määrä. Väliaikainen laki."/>
    <m/>
    <x v="1"/>
    <x v="3"/>
    <s v=""/>
  </r>
  <r>
    <s v="Tappioiden käyttämistä koskeva poikkeuslupahakemus"/>
    <s v="Jos avoimen yhtiön, kommandiittiyhtiön, osakeyhtiön tai osuuskunnan omistuksesta tai osuuksista yli puolet vaihtuu, edellisten vuosien tappioita ei voi enää vähentää. Osakeyhtiö tai osuuskunta ei voi myöskään käyttää edellisten vuosien yhtiöveron hyvityksiä. Vähentämiseen voi kuitenkin hakea poikkeuslupaa. Hakemuksen voi tehdä se yhtiö tai osuuskunta, jonka tappioista tai yhtiöveron hyvityksistä on kysymys. Poikkeuslupaa voi hakea OmaVerossa."/>
    <s v="Tappioiden käyttämistä koskeva poikkeuslupahakemus"/>
    <x v="1"/>
    <x v="2"/>
    <m/>
    <s v="Vain elinkeinotoimintaa harjoittaville"/>
    <m/>
    <m/>
    <x v="1"/>
    <x v="3"/>
    <s v=""/>
  </r>
  <r>
    <s v="Tilinumeroilmoitus"/>
    <s v="Tilinumero ilmoitetaan Verohallinnolle veronpalautusten maksamista varten sähköisesti OmaVero-palvelussa."/>
    <s v="Tilinumeroilmoitus"/>
    <x v="0"/>
    <x v="2"/>
    <m/>
    <s v="Myös luonnollisille henkilöille"/>
    <m/>
    <m/>
    <x v="1"/>
    <x v="3"/>
    <s v=""/>
  </r>
  <r>
    <s v="Todistus arvonlisäverovelvollisuudesta"/>
    <s v="Yritys tai yhteisö voi pyytää todistusta arvonlisäverovelvollisuudesta OmaVerossa."/>
    <s v="Todistus arvonlisäverovelvollisuudesta"/>
    <x v="4"/>
    <x v="2"/>
    <m/>
    <s v="Vain elinkeinotoimintaa harjoittaville"/>
    <m/>
    <m/>
    <x v="1"/>
    <x v="3"/>
    <s v=""/>
  </r>
  <r>
    <s v="Todistus Suomessa asumisesta (kotipaikkatodistus)"/>
    <s v="Yritys tai yhteisö voi hakea todistusta Suomessa asumisesta OmaVerossa."/>
    <s v="Todistus Suomessa asumisesta (kotipaikkatodistus)"/>
    <x v="4"/>
    <x v="2"/>
    <m/>
    <s v="Myös luonnollisille henkilöille"/>
    <m/>
    <m/>
    <x v="1"/>
    <x v="3"/>
    <s v=""/>
  </r>
  <r>
    <s v="Todistus varainsiirtoverosta"/>
    <s v="Varainsiirtovero ilmoitetaan OmaVerossa. Sen jälkeen saat yleensä noin 2 arkipäivän kuluessa todistuksen varainsiirtoverosta OmaVeron postilaatikkoon."/>
    <s v="Todistus varainsiirtoverosta"/>
    <x v="4"/>
    <x v="2"/>
    <m/>
    <s v="Myös luonnollisille henkilöille"/>
    <m/>
    <m/>
    <x v="1"/>
    <x v="3"/>
    <s v=""/>
  </r>
  <r>
    <s v="Tulorekisteri (palkkatiedot)"/>
    <s v="Tulorekisteriin ilmoitetaan tiedot palkoista, luontoisedut, palkkiot, työkorvaukset (kun suorituksen saaja ei ole ennakkoperintärekisterissä), muut ansiotulot ja verovapaat ja veronalaiset kustannusten korvaukset. Jos käytät palkanlaskentaan Palkka.fi-palvelua, tiedot voit lähettää sitä kautta tulorekisteriin."/>
    <s v="Tulorekisteri (palkkatiedot)"/>
    <x v="0"/>
    <x v="2"/>
    <m/>
    <s v="Myös luonnollisille henkilöille"/>
    <m/>
    <m/>
    <x v="1"/>
    <x v="3"/>
    <s v=""/>
  </r>
  <r>
    <s v="Työnantajarekisteri"/>
    <s v="Työnantajarekisteriin voi ilmoittautua OmaVerossa tai YTJ asiointipalvelussa. OmaVerossa rekisteriin voivat ilmoittautua ja rekisteröintitietoja muuttaa ja päättää ne, joilla on y-tunnus."/>
    <s v="Työnantajarekisteri"/>
    <x v="0"/>
    <x v="2"/>
    <m/>
    <s v="Vain elinkeinotoimintaa harjoittaville"/>
    <m/>
    <m/>
    <x v="1"/>
    <x v="3"/>
    <s v=""/>
  </r>
  <r>
    <s v="Valmisteveroilmoitus"/>
    <s v="Voit antaa ennakkoilmoituksia, valmisteveroilmoituksia, sähkönmyyjän luovutustietoilmoituksia, tehdä palautushakemuksia ja maksaa valmisteveron suorituksia sekä selailla omia aikaisempia valmisteverotietoja OmaVerossa."/>
    <s v="Valmisteveroilmoitus"/>
    <x v="0"/>
    <x v="2"/>
    <m/>
    <s v="Myös luonnollisille henkilöille"/>
    <m/>
    <m/>
    <x v="1"/>
    <x v="3"/>
    <s v=""/>
  </r>
  <r>
    <s v="Valmisteveronalaisten tuotteiden verottomien siirtojen ilmoituspalvelu"/>
    <s v="EMCS on sähköinen järjestelmä, jonka avulla valvotaan EU:ssa yhdenmukaistetun valmisteveron alaisten tuotteiden eli alkoholin, alkoholijuomien, tupakan ja nestemäisten energiatuotteiden verottomuusjärjestelmässä tapahtuvia siirtoja."/>
    <s v="Valmisteveronalaisten tuotteiden verottomien siirtojen ilmoituspalvelu"/>
    <x v="0"/>
    <x v="2"/>
    <m/>
    <s v="Vain elinkeinotoimintaa harjoittaville"/>
    <m/>
    <m/>
    <x v="1"/>
    <x v="3"/>
    <s v=""/>
  </r>
  <r>
    <s v="Valmisteverotuksen tuensaajarekisteri"/>
    <s v="Teollisuusyrityksen pitää rekisteröityä tuensaajaksi, jos yritykselle ei makseta tukea veronpalautuksena vaan yritys saa tuen suoraan verotuksen yhteydessä alempana verotasona. Tässä palvelussa voit rekisteröityä sähköiseen valmisteverotuksen tuensaajarekisteriin."/>
    <s v="Valmisteverotuksen tuensaajarekisteri"/>
    <x v="0"/>
    <x v="2"/>
    <m/>
    <s v="Vain elinkeinotoimintaa harjoittaville"/>
    <m/>
    <m/>
    <x v="1"/>
    <x v="3"/>
    <s v=""/>
  </r>
  <r>
    <s v="Varainsiirtoveroilmoitus"/>
    <s v="Voit ilmoittaa ja maksaa varainsiirtoveron OmaVero-palvelussa. Kiinteistövälittäjä ja arvopaperikauppiaan on annettava varainsiirtoveroilmoitus sähköisesti VeroAPI-rajapinnan kautta tai Lomake.fi:ssä."/>
    <s v="Varainsiirtoveroilmoitus"/>
    <x v="0"/>
    <x v="7"/>
    <m/>
    <s v="Myös luonnollisille henkilöille"/>
    <m/>
    <m/>
    <x v="1"/>
    <x v="3"/>
    <s v=""/>
  </r>
  <r>
    <s v="Veroilmoitus, tuloverotus"/>
    <s v="Voit antaa ilmoituksen toiminnan tuloista ja menoista OmaVerossa, Ilmoitin.fi-palvelussa tai rajapinnan kautta. OmaVerossa voi myös hakea lisäaikaa veroilmoituksen antamiseen."/>
    <s v="Veroilmoitus, tuloverotus"/>
    <x v="0"/>
    <x v="7"/>
    <m/>
    <s v="Myös luonnollisille henkilöille"/>
    <m/>
    <m/>
    <x v="1"/>
    <x v="3"/>
    <s v=""/>
  </r>
  <r>
    <s v="Verojen maksaminen"/>
    <s v="Voit maksaa verosi OmaVerossa. Jos maksat veron OmaVeron kautta, maksupäivä on aina kuluva päivä, jota ei voi muuttaa. Maksu näkyy OmaVerossa yleensä 1–2 arkipäivän kuluttua maksusta."/>
    <s v="Verojen maksaminen"/>
    <x v="2"/>
    <x v="2"/>
    <m/>
    <s v="Myös luonnollisille henkilöille"/>
    <m/>
    <m/>
    <x v="1"/>
    <x v="3"/>
    <s v=""/>
  </r>
  <r>
    <s v="Työkorvaus verokortti arvolisäverovelvolliselle tai ei-arvonlisäverovelvolliselle"/>
    <s v="Verokortti"/>
    <s v="Verokortti"/>
    <x v="0"/>
    <x v="2"/>
    <m/>
    <s v="Myös luonnollisille henkilöille"/>
    <m/>
    <m/>
    <x v="1"/>
    <x v="3"/>
    <s v=""/>
  </r>
  <r>
    <s v="Veronumerorekisteröinti"/>
    <s v="Ammatinharjoittaja voi merkitä veronumeron rekisteriin OmaVerossa. Yritys tai yhteisö voi työnantajana hakea työntekijöilleen veronumerot OmaVerosta tai Ilmoitin.fi-palvelun kautta."/>
    <s v="Veronumerorekisteröinti"/>
    <x v="0"/>
    <x v="2"/>
    <m/>
    <s v="Myös luonnollisille henkilöille"/>
    <m/>
    <m/>
    <x v="1"/>
    <x v="3"/>
    <s v=""/>
  </r>
  <r>
    <s v="Verovelkatodistus"/>
    <s v="Yritys tai yhteisö voi tilata verovelkatodistuksen OmaVerosta tai sähköisellä lomakkeella (vero.fi/verovelkatodistus). OmaVerossa tilattu todistus toimitetaan palveluun heti tilauksen jälkeen ja sen voi tulostaa sieltä itse."/>
    <s v="Verovelkatodistus"/>
    <x v="4"/>
    <x v="2"/>
    <m/>
    <s v="Vain elinkeinotoimintaa harjoittaville"/>
    <m/>
    <m/>
    <x v="1"/>
    <x v="3"/>
    <s v=""/>
  </r>
  <r>
    <s v="Vuosi-ilmoitus"/>
    <s v="Vuosi-ilmoituksia voi antaa Lomake.fi-, Ilmoitin.fi- ja Verohallinnon asiointipalveluissa. Vuosi-ilmoituksen voi antaa muun muassa rajoitetusti verovelvolliselle maksetuista suorituksista, osingoista, eläkkeistä ja etuuksista, ammattiyhdistysjäsenmaksuista ja  työttömyyskassamaksuista sekä puukaupoista (puun ostajan vuosi-ilmoitus)."/>
    <s v="Vuosi-ilmoitus"/>
    <x v="0"/>
    <x v="4"/>
    <m/>
    <s v="Myös luonnollisille henkilöille"/>
    <s v="Ilmoitin.fi ja Lomake.fi on tarkoitettu vain ilmoitusten antamiseen. Viestinvaihto ja mahdolliset ilmoituksista aiheutuvat päätökset ovat OmaVerossa."/>
    <m/>
    <x v="1"/>
    <x v="3"/>
    <s v=""/>
  </r>
  <r>
    <s v="Y-tunnuksen hakeminen"/>
    <s v="Y-tunnuksen hakeminen elinkeinotoiminnan tai maatalouden harjoittamista varten on mahdollista OmaVerossa."/>
    <s v="Y-tunnuksen hakeminen"/>
    <x v="2"/>
    <x v="2"/>
    <m/>
    <s v="Vain elinkeinotoimintaa harjoittaville"/>
    <m/>
    <m/>
    <x v="1"/>
    <x v="3"/>
    <s v=""/>
  </r>
  <r>
    <s v="Rakentamiseen liittyvät lupapalvelut"/>
    <s v="Rakennuslupien myöntäminen"/>
    <s v="Rakennuslupa"/>
    <x v="1"/>
    <x v="5"/>
    <m/>
    <s v="Myös luonnollisille henkilöille"/>
    <m/>
    <s v="Maankäyttö- ja rakennuslaki (132/1999)"/>
    <x v="0"/>
    <x v="5"/>
    <s v="20 001 - 40 000"/>
  </r>
  <r>
    <s v="Tapahtumakalenteri"/>
    <s v="Yrityksille, järjestöille ja luonnollisille henkilöille suunnattujen tapahtumien ilmoitusalusta"/>
    <s v="Tapahtumakalenteri"/>
    <x v="2"/>
    <x v="5"/>
    <m/>
    <s v="Myös luonnollisille henkilöille"/>
    <m/>
    <m/>
    <x v="0"/>
    <x v="5"/>
    <s v="20 001 - 40 000"/>
  </r>
  <r>
    <s v="Toimitilapalvelut"/>
    <s v="Vapaista toimitiloista tiedottaminen"/>
    <s v="Vapaat toimitilat"/>
    <x v="2"/>
    <x v="5"/>
    <m/>
    <s v="Myös luonnollisille henkilöille"/>
    <m/>
    <m/>
    <x v="0"/>
    <x v="5"/>
    <s v="20 001 - 40 000"/>
  </r>
  <r>
    <s v="Tonttipalvelut"/>
    <s v="Vapaista yritystonteista tiedottaminen"/>
    <s v="Vapaat toimitilat"/>
    <x v="2"/>
    <x v="5"/>
    <m/>
    <s v="Myös luonnollisille henkilöille"/>
    <m/>
    <m/>
    <x v="0"/>
    <x v="5"/>
    <s v="20 001 - 40 000"/>
  </r>
  <r>
    <s v="Alkavan yrityksen sähköiset työkalut"/>
    <s v="Liiketoimintasuunnitelmapohjat ja laskurit"/>
    <s v="Liiketoiminnan kehittämisneuvonta"/>
    <x v="3"/>
    <x v="0"/>
    <s v="Myöhemmin"/>
    <s v="Myös luonnollisille henkilöille"/>
    <s v="Asiakkaiden digiosaaminen"/>
    <m/>
    <x v="0"/>
    <x v="5"/>
    <s v="20 001 - 40 000"/>
  </r>
  <r>
    <s v="Alkavien yritysten palveluun hakeutuminen"/>
    <s v="Ilmoittautuminen neuvontapalvelun asiakkaaksi"/>
    <s v="Yritysten neuvontapalvelut"/>
    <x v="3"/>
    <x v="4"/>
    <s v="Myöhemmin"/>
    <s v="Myös luonnollisille henkilöille"/>
    <m/>
    <m/>
    <x v="0"/>
    <x v="5"/>
    <s v="20 001 - 40 000"/>
  </r>
  <r>
    <s v="Toimivien yritysten palveluun hakeutuminen"/>
    <s v="Ilmoittautuminen neuvontapalvelun asiakkaaksi"/>
    <s v="Yritysten neuvontapalvelut"/>
    <x v="3"/>
    <x v="4"/>
    <s v="Myöhemmin"/>
    <s v="Vain elinkeinotoimintaa harjoittaville"/>
    <s v="Asiakkaiden digiosaaminen"/>
    <m/>
    <x v="0"/>
    <x v="5"/>
    <s v="20 001 - 40 000"/>
  </r>
  <r>
    <s v="Toimivan yrityksen sähköiset työkalut"/>
    <s v="Liiketoiminnan kehittämisen ja rahoitushaun verkossa tapahtuvat ennakkokyselyt ja palvelutarpeen tunnistamistyökalut."/>
    <s v="Yritysten neuvontapalvelut"/>
    <x v="3"/>
    <x v="1"/>
    <s v="Myöhemmin"/>
    <s v="Vain elinkeinotoimintaa harjoittaville"/>
    <s v="Asiakkaiden digiosaaminen; kuntakoko ja resurssit rajaavat palveluiden syventämistä"/>
    <m/>
    <x v="0"/>
    <x v="5"/>
    <s v="20 001 - 40 000"/>
  </r>
  <r>
    <s v="Toimivien yritysten neuvonta"/>
    <s v="Yrityksen kasvuun, kehittämiseen ja rahoitukseen liittyvät neuvontapalvelut"/>
    <s v="Yritysten neuvontapalvelut"/>
    <x v="3"/>
    <x v="0"/>
    <s v="Myöhemmin"/>
    <s v="Vain elinkeinotoimintaa harjoittaville"/>
    <s v="Asiakkaiden digiosaaminen"/>
    <m/>
    <x v="0"/>
    <x v="5"/>
    <s v="20 001 - 40 000"/>
  </r>
  <r>
    <s v="Alkavien yritysten alkuneuvonta"/>
    <s v="Yrityksen perustamiseen liittyvien asioiden kertominen"/>
    <s v="Yritysten neuvontapalvelut"/>
    <x v="3"/>
    <x v="0"/>
    <s v="Myöhemmin"/>
    <s v="Myös luonnollisille henkilöille"/>
    <s v="Asiakkaiden digiosaaminen"/>
    <m/>
    <x v="0"/>
    <x v="5"/>
    <s v="20 001 - 40 000"/>
  </r>
  <r>
    <s v="Aumausilmoitus"/>
    <s v="Aumausilmoitus hoidetaan kokonaisuudessaan Lupapiste -palvelussa&quot;&quot;"/>
    <s v="Aumausilmoitus"/>
    <x v="0"/>
    <x v="7"/>
    <m/>
    <s v="Myös luonnollisille henkilöille"/>
    <m/>
    <s v="Ympäristönsuojelulaki (527/2014)"/>
    <x v="0"/>
    <x v="16"/>
    <s v="20 001 - 40 000"/>
  </r>
  <r>
    <s v="Ilmoitus jätteen ammattimaisesta käsittelystä"/>
    <s v="Ilmoitus jätteen ammattimaisesta käsittelystä hoidetaan kokonaisuudessaan Lupapiste -palvelussa&quot;&quot;"/>
    <s v="Jätteen ammattimaisen keräyksen ilmoitus"/>
    <x v="0"/>
    <x v="7"/>
    <m/>
    <s v="Myös luonnollisille henkilöille"/>
    <m/>
    <s v="Jätelaki (646/2011)"/>
    <x v="0"/>
    <x v="16"/>
    <s v="20 001 - 40 000"/>
  </r>
  <r>
    <s v="Ilmoitus melusta ja tärinästä"/>
    <s v="Ilmoitus melusta ja tärinästä hoidetaan kokonaisuudessaan Lupapiste -palvelussa tai erillisellä lomakkeella.&quot;&quot;"/>
    <s v="Meluilmoitus"/>
    <x v="0"/>
    <x v="7"/>
    <m/>
    <s v="Myös luonnollisille henkilöille"/>
    <m/>
    <s v="Ympäristönsuojelulaki (527/2014)"/>
    <x v="0"/>
    <x v="16"/>
    <s v="20 001 - 40 000"/>
  </r>
  <r>
    <s v="Toimenpideilmoitus"/>
    <s v="Toimenpideilmoitusprosessi suoritetaan kokonaisuudessaan Lupapiste -palvelussa&quot;&quot;"/>
    <s v="Rakentamisen toimenpidelupa"/>
    <x v="0"/>
    <x v="7"/>
    <m/>
    <s v="Myös luonnollisille henkilöille"/>
    <m/>
    <s v="Maankäyttö- ja rakennuslaki (132/1999)"/>
    <x v="0"/>
    <x v="16"/>
    <s v="20 001 - 40 000"/>
  </r>
  <r>
    <s v="Julkipano (rakentamisen luvat)"/>
    <s v="Lupapäätösten sähköinen julkipano"/>
    <s v="Julkipano"/>
    <x v="1"/>
    <x v="7"/>
    <m/>
    <s v="Myös luonnollisille henkilöille"/>
    <m/>
    <s v="Maankäyttö- ja rakennuslaki (132/1999)"/>
    <x v="0"/>
    <x v="16"/>
    <s v="20 001 - 40 000"/>
  </r>
  <r>
    <s v="Katulupa"/>
    <s v="Katulupa hakemuksineen hoidetaan kokonaisuudessaan Lupapiste -palvelussa&quot;&quot;"/>
    <s v="Katutyölupa"/>
    <x v="1"/>
    <x v="7"/>
    <m/>
    <s v="Myös luonnollisille henkilöille"/>
    <m/>
    <s v="Laki kadun ja eräiden yleisten alueiden kunnossa- ja puhtaanapidosta (669/1978)"/>
    <x v="0"/>
    <x v="16"/>
    <s v="20 001 - 40 000"/>
  </r>
  <r>
    <s v="Maa-aineslupa"/>
    <s v="Maa-aineslupa hakemuksineen hoidetaan kokonaisuudessaan Lupapiste -palvelussa&quot;&quot;"/>
    <s v="Maa-aineslupa"/>
    <x v="1"/>
    <x v="7"/>
    <m/>
    <s v="Myös luonnollisille henkilöille"/>
    <m/>
    <s v="Maa-aineslaki (555/1981)"/>
    <x v="0"/>
    <x v="16"/>
    <s v="20 001 - 40 000"/>
  </r>
  <r>
    <s v="Maastoliikennelain mukaiset hakemukset"/>
    <s v="Maastoliikennelain mukaiset hakemukset hoidetaan kokonaisuudessaan Lupapiste -palvelussa&quot;&quot;"/>
    <s v="Maastossa tai vesistössä tapahtuvan kilpailun tai harjoituksen ilmoitus"/>
    <x v="1"/>
    <x v="7"/>
    <m/>
    <s v="Myös luonnollisille henkilöille"/>
    <m/>
    <s v="Maastoliikennelaki (1710/1995)"/>
    <x v="0"/>
    <x v="16"/>
    <s v="20 001 - 40 000"/>
  </r>
  <r>
    <s v="Maisematyölupa (kaavoitus ja rakennusvalvonta)"/>
    <s v="Maisematyölupa hakemuksineen hoidetaan kokonaisuudessaan Lupapiste -palvelussa&quot;&quot;"/>
    <s v="Maisematyölupa"/>
    <x v="1"/>
    <x v="7"/>
    <m/>
    <s v="Myös luonnollisille henkilöille"/>
    <m/>
    <s v="Maankäyttö- ja rakennuslaki (132/1999)"/>
    <x v="0"/>
    <x v="16"/>
    <s v="20 001 - 40 000"/>
  </r>
  <r>
    <s v="Purkulupa"/>
    <s v="Purkulupa hakemuksineen hoidetaan kokonaisuudessaan Lupapiste -palvelussa&quot;&quot;"/>
    <s v="Rakennuksen purkamislupa"/>
    <x v="1"/>
    <x v="7"/>
    <m/>
    <s v="Myös luonnollisille henkilöille"/>
    <m/>
    <s v="Maankäyttö- ja rakennuslaki (132/1999)"/>
    <x v="0"/>
    <x v="16"/>
    <s v="20 001 - 40 000"/>
  </r>
  <r>
    <s v="Rakennuslupa"/>
    <s v="Rakennuslupa hakemuksineen hoidetaan kokonaisuudessaan Lupapiste -palvelussa&quot;&quot;"/>
    <s v="Rakennuslupa"/>
    <x v="1"/>
    <x v="7"/>
    <m/>
    <s v="Myös luonnollisille henkilöille"/>
    <m/>
    <s v="Maankäyttö- ja rakennuslaki (132/1999)"/>
    <x v="0"/>
    <x v="16"/>
    <s v="20 001 - 40 000"/>
  </r>
  <r>
    <s v="Poikkeamislupa"/>
    <s v="Poikkeamislupa hakemuksineen hoidetaan kokonaisuudessaan Lupapiste -palvelussa&quot;&quot;"/>
    <s v="Rakentamisen poikkeuslupa"/>
    <x v="1"/>
    <x v="7"/>
    <m/>
    <s v="Myös luonnollisille henkilöille"/>
    <m/>
    <s v="Maankäyttö- ja rakennuslaki (132/1999)"/>
    <x v="0"/>
    <x v="16"/>
    <s v="20 001 - 40 000"/>
  </r>
  <r>
    <s v="Toimenpidelupa"/>
    <s v="Toimenpidelupa hakemuksineen hoidetaan kokonaisuudessaan Lupapiste -palvelussa&quot;&quot;"/>
    <s v="Rakentamisen toimenpidelupa"/>
    <x v="1"/>
    <x v="7"/>
    <m/>
    <s v="Myös luonnollisille henkilöille"/>
    <m/>
    <s v="Maankäyttö- ja rakennuslaki (132/1999)"/>
    <x v="0"/>
    <x v="16"/>
    <s v="20 001 - 40 000"/>
  </r>
  <r>
    <s v="Jatkoaikahakemus"/>
    <s v="Rakennusluvan jatkoaikahakemus hoidetaan kokonaisuudessaan Lupapiste -palvelussa&quot;&quot;"/>
    <s v="Rakentamisen toimenpidelupa"/>
    <x v="1"/>
    <x v="7"/>
    <m/>
    <s v="Myös luonnollisille henkilöille"/>
    <m/>
    <s v="Maankäyttö- ja rakennuslaki (132/1999)"/>
    <x v="0"/>
    <x v="16"/>
    <s v="20 001 - 40 000"/>
  </r>
  <r>
    <s v="Sijoituslupa"/>
    <s v="Sijoituslupa hakemuksineen hoidetaan kokonaisuudessaan Lupapiste -palvelussa&quot;&quot;"/>
    <s v="Kaivu- ja sijoituslupa"/>
    <x v="1"/>
    <x v="7"/>
    <m/>
    <s v="Myös luonnollisille henkilöille"/>
    <m/>
    <s v="Maankäyttö- ja rakennuslaki (132/1999)"/>
    <x v="0"/>
    <x v="16"/>
    <s v="20 001 - 40 000"/>
  </r>
  <r>
    <s v="Vesihuoltolain mukainen vapautushakemus"/>
    <s v="Vesihuoltolain mukainen vapautushakemus hoidetaan kokonaisuudessaan Lupapiste -palvelussa&quot;&quot;"/>
    <s v="Vapautus vesi- ja viemäriverkostoon liittymisestä."/>
    <x v="1"/>
    <x v="7"/>
    <m/>
    <s v="Myös luonnollisille henkilöille"/>
    <m/>
    <s v="Vesihuoltolaki (119/2001)"/>
    <x v="0"/>
    <x v="16"/>
    <s v="20 001 - 40 000"/>
  </r>
  <r>
    <s v="Lupa yleisten alueiden käyttöön"/>
    <s v="Yleisten alueiden käyttölupaa haetaan ja käsitellään Lupapiste -palvelussa&quot;. Päätöksestä tehdään viranhaltijapäätös, joka julkaistaan valitusajaksi kaupungin nettisivuille.&quot;"/>
    <s v="Yleisen alueen käyttölupa"/>
    <x v="1"/>
    <x v="7"/>
    <m/>
    <s v="Myös luonnollisille henkilöille"/>
    <m/>
    <m/>
    <x v="0"/>
    <x v="16"/>
    <s v="20 001 - 40 000"/>
  </r>
  <r>
    <s v="Ympäristölupa"/>
    <s v="Ympäristölupa hakemuksineen hoidetaan kokonaisuudessaan Lupapiste -palvelussa&quot;&quot;"/>
    <s v="Ympäristölupa"/>
    <x v="1"/>
    <x v="7"/>
    <m/>
    <s v="Myös luonnollisille henkilöille"/>
    <m/>
    <s v="Ympäristönsuojelulaki (527/2014)"/>
    <x v="0"/>
    <x v="16"/>
    <s v="20 001 - 40 000"/>
  </r>
  <r>
    <s v="Ilmoitus käytöstä poistetun öljy- tai kemikaalisäiliön jättämisestä maaperään"/>
    <s v="Ilmoitus käytöstä poistetun öljy- tai kemikaalisäiliön jättämisestä maaperään hoidetaan kokonaisuudessaan Lupapiste -palvelussa&quot;&quot;"/>
    <s v="Ympäristönsuojelumääräyksistä poikkeamisen lupa"/>
    <x v="1"/>
    <x v="7"/>
    <m/>
    <s v="Myös luonnollisille henkilöille"/>
    <m/>
    <s v="Ympäristönsuojelulaki (527/2014)"/>
    <x v="0"/>
    <x v="16"/>
    <s v="20 001 - 40 000"/>
  </r>
  <r>
    <s v="Yksityisten kiinteistöjen vuokraaminen"/>
    <s v="Toimitilapörssi kaupungin internetsivuilla"/>
    <s v="Toimitilahakemisto"/>
    <x v="2"/>
    <x v="0"/>
    <s v="Myöhemmin"/>
    <s v="Myös luonnollisille henkilöille"/>
    <m/>
    <m/>
    <x v="0"/>
    <x v="16"/>
    <s v="20 001 - 40 000"/>
  </r>
  <r>
    <s v="Yritystontin ostaminen"/>
    <s v="Toimijan ostoanomus yritystontista kaupunginhallitukselle"/>
    <s v="Yritystonttien myynti ja vuokraus"/>
    <x v="2"/>
    <x v="1"/>
    <s v="Myöhemmin"/>
    <s v="Myös luonnollisille henkilöille"/>
    <m/>
    <m/>
    <x v="0"/>
    <x v="16"/>
    <s v="20 001 - 40 000"/>
  </r>
  <r>
    <s v="Yritystontin vuokraaminen"/>
    <s v="Toimijan vuokrausanomus yritystontista kaupunginhallitukselle"/>
    <s v="Yritystonttien myynti ja vuokraus"/>
    <x v="2"/>
    <x v="1"/>
    <s v="Myöhemmin"/>
    <s v="Myös luonnollisille henkilöille"/>
    <m/>
    <m/>
    <x v="0"/>
    <x v="16"/>
    <s v="20 001 - 40 000"/>
  </r>
  <r>
    <s v="Yhtiömuotoisten tonttien haku"/>
    <s v="Webropol-työkalulla tehty nettilomake, jolla hakija voi hakea yhtiömuotoista tonttia."/>
    <s v="Yritystonttien myynti ja vuokraus"/>
    <x v="2"/>
    <x v="0"/>
    <s v="Myöhemmin"/>
    <s v="Myös luonnollisille henkilöille"/>
    <m/>
    <m/>
    <x v="0"/>
    <x v="16"/>
    <s v="20 001 - 40 000"/>
  </r>
  <r>
    <s v="Kesätyösetelituki työnantajille"/>
    <s v="Yritys tai yhdistys saa tukea 16-23 -vuotiaan nuoren kesätyön palkkakustannuksiin"/>
    <s v="Työllistämistuki"/>
    <x v="5"/>
    <x v="0"/>
    <s v="Myöhemmin"/>
    <s v="Vain elinkeinotoimintaa harjoittaville"/>
    <m/>
    <s v="Työttömyysturvalaki (1290/2002)"/>
    <x v="0"/>
    <x v="16"/>
    <s v="20 001 - 40 000"/>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r>
    <m/>
    <m/>
    <m/>
    <x v="7"/>
    <x v="3"/>
    <m/>
    <m/>
    <m/>
    <m/>
    <x v="3"/>
    <x v="27"/>
    <m/>
  </r>
</pivotCacheRecords>
</file>

<file path=xl/pivotCache/pivotCacheRecords7.xml><?xml version="1.0" encoding="utf-8"?>
<pivotCacheRecords xmlns="http://schemas.openxmlformats.org/spreadsheetml/2006/main" xmlns:r="http://schemas.openxmlformats.org/officeDocument/2006/relationships" count="2036">
  <r>
    <x v="0"/>
    <s v="Ilmoitus eläintenpidosta ja pitopaikasta"/>
    <s v="Ilmoitus eräinten eläinten pidosta ja pitopaikasta"/>
    <s v="Alkutuotantopaikkailmoitus"/>
    <x v="0"/>
    <x v="0"/>
    <s v="Q3/2021"/>
    <s v="Myös luonnollisille henkilöille"/>
    <s v="Valtakunnallinen palvelu, digipalvelu suljettu väliaikaisesti käyttöliittymän kehittämisen vuoksi. Esteenä palvelua ylläpitävän ruokaviraston resurssipula."/>
    <s v="Elintarvikelaki (23/2006)"/>
    <x v="0"/>
    <s v="Pohjois-Pohjanmaa"/>
    <x v="0"/>
    <s v="Maa- ja metsätalousministeriö"/>
  </r>
  <r>
    <x v="0"/>
    <s v="Ilmoitus alkutuotantopaikasta"/>
    <s v="Ilmoitus alkutuotantopaikasta tai ilmoitus alkutuotannon tuotteiden kuljetuksesta tai niissä tapahtuvasta olennaisesta muuttamisesta on lähetettävä ympäristöterveydenhuoltoon. Ilmoitus uudesta toiminnasta on tehtävä hyvissä ajoin ennen toiminnan aloittamista."/>
    <s v="Alkutuotantopaikkailmoitus"/>
    <x v="0"/>
    <x v="1"/>
    <s v="Q4/2021"/>
    <m/>
    <m/>
    <s v="Elintarvikelaki (23/2006)"/>
    <x v="0"/>
    <s v="Pohjois-Pohjanmaa"/>
    <x v="0"/>
    <s v="Maa- ja metsätalousministeriö"/>
  </r>
  <r>
    <x v="0"/>
    <s v="Hakemus elintarvikehuoneiston ja/tai omavalvontasuunnitelman hyväksymiseksi_liha-alan laitos"/>
    <s v="Yrittäjä hakee hyväksyntää käyttämälleen elintarvikehuoneistolle ja/tai omavalvontasuunnitelmalleen."/>
    <s v="Elintarvikehuoneistoilmoitus"/>
    <x v="0"/>
    <x v="1"/>
    <s v="Q2/2021"/>
    <m/>
    <m/>
    <s v="Elintarvikelaki (23/2006)"/>
    <x v="0"/>
    <s v="Pohjois-Pohjanmaa"/>
    <x v="0"/>
    <s v="Maa- ja metsätalousministeriö"/>
  </r>
  <r>
    <x v="0"/>
    <s v="Elintarvikehuoneistoilmoitus, toimijan vaihtuminen"/>
    <s v="Ilmoitus elintarvikehuoneistosta tai siinä tapahtuvasta toiminnan olennaisesta muuttamisesta on lähetettävä ympäristöterveydenhuoltoon"/>
    <s v="Elintarvikehuoneistoilmoitus"/>
    <x v="0"/>
    <x v="1"/>
    <s v="Q4/2021"/>
    <m/>
    <m/>
    <s v="Elintarvikelaki (23/2006)"/>
    <x v="0"/>
    <s v="Pohjois-Pohjanmaa"/>
    <x v="0"/>
    <s v="Maa- ja metsätalousministeriö"/>
  </r>
  <r>
    <x v="0"/>
    <s v="Tiedottaminen liikkuvasta elintarvikehuoneistosta tapahtuvasta toiminnasta"/>
    <s v="Toimijan on tiedotettava elintarvikkeen myynnistä tai muusta käsittelystä liikkuvassa, elintarvikelain 13 §:n mukaan ilmoitetussa tai 15 §:n mukaan hyväksytyssä liikkuvassa elintarvikehuoneistossa niiden kuntien valvontaviranomaisille, joiden alueella toimintaa harjoitetaan"/>
    <s v="Elintarvikehuoneistoilmoitus"/>
    <x v="0"/>
    <x v="1"/>
    <s v="Q4/2021"/>
    <m/>
    <m/>
    <s v="Elintarvikelaki (23/2006)"/>
    <x v="0"/>
    <s v="Pohjois-Pohjanmaa"/>
    <x v="0"/>
    <s v="Maa- ja metsätalousministeriö"/>
  </r>
  <r>
    <x v="0"/>
    <s v="Hakemus elintarvikehuoneiston ja/tai omavalvontasuunnitelman hyväksymiseksi_kala-alan laitos"/>
    <s v="Yrittäjä hakee hyväksyntää käyttämälleen elintarvikehuoneistolle ja/tai omavalvontasuunnitelmalleen."/>
    <s v="Elintarvikehuoneistoilmoitus"/>
    <x v="0"/>
    <x v="1"/>
    <s v="Q4/2021"/>
    <m/>
    <m/>
    <s v="Elintarvikelaki (23/2006)"/>
    <x v="0"/>
    <s v="Pohjois-Pohjanmaa"/>
    <x v="0"/>
    <s v="Maa- ja metsätalousministeriö"/>
  </r>
  <r>
    <x v="0"/>
    <s v="Hakemus elintarvikehuoneiston ja/tai omavalvontasuunnitelman hyväksymiseksi_maito-alan laitos"/>
    <s v="Yrittäjä hakee hyväksyntää käyttämälleen elintarvikehuoneistolle ja/tai omavalvontasuunnitelmalleen."/>
    <s v="Elintarvikehuoneistoilmoitus"/>
    <x v="0"/>
    <x v="1"/>
    <s v="Q4/2021"/>
    <m/>
    <m/>
    <s v="Elintarvikelaki (23/2006)"/>
    <x v="0"/>
    <s v="Pohjois-Pohjanmaa"/>
    <x v="0"/>
    <s v="Maa- ja metsätalousministeriö"/>
  </r>
  <r>
    <x v="0"/>
    <s v="Hakemus elintarvikehuoneiston ja/tai omavalvontasuunnitelman hyväksymiseksi_muna-alan laitos"/>
    <s v="Yrittäjä hakee hyväksyntää käyttämälleen elintarvikehuoneistolle ja/tai omavalvontasuunnitelmalleen."/>
    <s v="Elintarvikehuoneistoilmoitus"/>
    <x v="0"/>
    <x v="1"/>
    <s v="Q4/2021"/>
    <m/>
    <m/>
    <s v="Elintarvikelaki (23/2006)"/>
    <x v="0"/>
    <s v="Pohjois-Pohjanmaa"/>
    <x v="0"/>
    <s v="Maa- ja metsätalousministeriö"/>
  </r>
  <r>
    <x v="0"/>
    <s v="Hakemus elintarvikehuoneiston ja/tai omavalvontasuunnitelman hyväksymiseksi_munapakkaamo"/>
    <s v="Yrittäjä hakee hyväksyntää käyttämälleen elintarvikehuoneistolle ja/tai omavalvontasuunnitelmalleen."/>
    <s v="Elintarvikehuoneistoilmoitus"/>
    <x v="0"/>
    <x v="1"/>
    <s v="Q4/2021"/>
    <m/>
    <m/>
    <s v="Elintarvikelaki (23/2006)"/>
    <x v="0"/>
    <s v="Pohjois-Pohjanmaa"/>
    <x v="0"/>
    <s v="Maa- ja metsätalousministeriö"/>
  </r>
  <r>
    <x v="0"/>
    <s v="Hakemus elintarvikehuoneiston ja/tai omavalvontasuunnitelman hyväksymiseksi_varastolaitos"/>
    <s v="Yrittäjä hakee hyväksyntää käyttämälleen elintarvikehuoneistolle ja/tai omavalvontasuunnitelmalleen."/>
    <s v="Elintarvikehuoneistoilmoitus"/>
    <x v="0"/>
    <x v="1"/>
    <s v="Q4/2021"/>
    <m/>
    <m/>
    <s v="Elintarvikelaki (23/2006)"/>
    <x v="0"/>
    <s v="Pohjois-Pohjanmaa"/>
    <x v="0"/>
    <s v="Maa- ja metsätalousministeriö"/>
  </r>
  <r>
    <x v="0"/>
    <s v="Virtuaalinen elintarvikehuoneisto toimijan ilmoitus"/>
    <s v="Esim. vienti- ja tuontikauppaa harjoittava agentuuriliike tms.toimija, joka välittää tai luovuttaa elintarvikkeita puhelimen tai internetin välityksellä tehtyjen tilausten välityksellä ilmoittaa virtuaalisesta elintarvikehuoneistostaan tai siinä tapahtuneesta muutoksesta."/>
    <s v="Elintarvikehuoneistoilmoitus"/>
    <x v="0"/>
    <x v="1"/>
    <s v="Q4/2021"/>
    <m/>
    <m/>
    <s v="Elintarvikelaki (23/2006)"/>
    <x v="0"/>
    <s v="Pohjois-Pohjanmaa"/>
    <x v="0"/>
    <s v="Maa- ja metsätalousministeriö"/>
  </r>
  <r>
    <x v="0"/>
    <s v="Kontaktimateriaalitoimijan ilmoituslomake"/>
    <s v="Elintarvikelain (23/2006) muutoksen (643/2010) mukaan toimijan, joka saattaa markkinoille elintarvikkeen kanssa kosketukseen joutuvia materiaaleja ja tarvikkeita, on tehtävä ilmoitus toimipaikastaan ja siellä harjoitettavasta toiminnasta"/>
    <s v="Elintarvikekontaktimateriaalialan toimintailmoitus"/>
    <x v="0"/>
    <x v="1"/>
    <s v="Q4/2021"/>
    <m/>
    <m/>
    <s v="Elintarvikelaki (23/2006)"/>
    <x v="0"/>
    <s v="Pohjois-Pohjanmaa"/>
    <x v="0"/>
    <s v="Maa- ja metsätalousministeriö"/>
  </r>
  <r>
    <x v="0"/>
    <s v="Ilmoitus eläinperäisten elintarvikkeiden sisämarkkinatuonnista"/>
    <s v="Eläinperäisten elintarvikkeiden sisämarkkinatuonnin aloittamisesta, olennaisesta muutoksesta tai lopettamisesta ilmoittaminen."/>
    <s v="Ilmoitus elintarvikkeiden sisämarkkinatuonnista"/>
    <x v="0"/>
    <x v="1"/>
    <s v="Q4/2021"/>
    <m/>
    <m/>
    <s v="Elintarvikelaki (23/2006)"/>
    <x v="0"/>
    <s v="Pohjois-Pohjanmaa"/>
    <x v="0"/>
    <s v="Maa- ja metsätalousministeriö"/>
  </r>
  <r>
    <x v="0"/>
    <s v="Ilmoitus toiminnan keskeyttämisestä tai lopettamisesta"/>
    <s v="Elintarvikehuoneiston toiminnan keskeyttämisestä tai toiminnan lopettamisesta on viivytyksettä ilmoitettava valvontaviranomaiselle."/>
    <s v="Ilmoitus toiminnan keskeyttämisestä tai lopettamisesta"/>
    <x v="0"/>
    <x v="1"/>
    <s v="Q4/2021"/>
    <m/>
    <m/>
    <m/>
    <x v="0"/>
    <s v="Pohjois-Pohjanmaa"/>
    <x v="0"/>
    <s v=""/>
  </r>
  <r>
    <x v="0"/>
    <s v="Terveydensuojelulain mukainen lomake eläintenpito asemakaava-alueella ja muualla taajaan asutulla alueella"/>
    <s v="Toimija ilmoittaa eläinten pidosta asemakaava-alueella tai muualla taajaan asutulla alueella."/>
    <s v="Ilmoitus ympäristölle vaaraa aiheuttavasta toiminnasta"/>
    <x v="0"/>
    <x v="1"/>
    <s v="Q1/2022"/>
    <m/>
    <m/>
    <s v="Ympäristönsuojelulaki (527/2014)"/>
    <x v="0"/>
    <s v="Pohjois-Pohjanmaa"/>
    <x v="0"/>
    <s v="Ympäristöministeriö"/>
  </r>
  <r>
    <x v="0"/>
    <s v="Terveydensuojelulain mukainen lomake työtila asuinrakennuksessa tai -alueella"/>
    <s v="Toimija ilmoittaa työtilasta asuinrakennuksessa tai asuinalueella."/>
    <s v="Ilmoitus ympäristölle vaaraa aiheuttavasta toiminnasta"/>
    <x v="0"/>
    <x v="1"/>
    <s v="Q1/2022"/>
    <m/>
    <m/>
    <s v="Ympäristönsuojelulaki (527/2014)"/>
    <x v="0"/>
    <s v="Pohjois-Pohjanmaa"/>
    <x v="0"/>
    <s v="Ympäristöministeriö"/>
  </r>
  <r>
    <x v="0"/>
    <s v="Terveydensuojelulain mukainen lomake uimaranta"/>
    <s v="Ilmoitus uuden uimarannan perustamisesta/käyttöönotosta tai toiminnan/tilojen olennaisesta muutoksesta."/>
    <s v="Ilmoitus ympäristölle vaaraa aiheuttavasta toiminnasta"/>
    <x v="0"/>
    <x v="1"/>
    <s v="Q1/2022"/>
    <m/>
    <m/>
    <s v="Ympäristönsuojelulaki (527/2014)"/>
    <x v="0"/>
    <s v="Pohjois-Pohjanmaa"/>
    <x v="0"/>
    <s v="Ympäristöministeriö"/>
  </r>
  <r>
    <x v="0"/>
    <s v="Terveydensuojelulain mukainen lomake  yleislomake"/>
    <s v="Yleislomake ilmoittamista varten."/>
    <s v="Ilmoitus ympäristölle vaaraa aiheuttavasta toiminnasta"/>
    <x v="0"/>
    <x v="1"/>
    <s v="Q1/2022"/>
    <m/>
    <m/>
    <s v="Ympäristönsuojelulaki (527/2014)"/>
    <x v="0"/>
    <s v="Pohjois-Pohjanmaa"/>
    <x v="0"/>
    <s v="Ympäristöministeriö"/>
  </r>
  <r>
    <x v="0"/>
    <s v="Terveydensuojelulain mukainen lomake toiminnanharjoittajan vaihtuminen"/>
    <s v="Ilmoitus toiminnan harjoittajan vaihtumisesta."/>
    <s v="Ilmoitus ympäristölle vaaraa aiheuttavasta toiminnasta"/>
    <x v="0"/>
    <x v="1"/>
    <s v="Q1/2022"/>
    <m/>
    <m/>
    <s v="Ympäristönsuojelulaki (527/2014)"/>
    <x v="0"/>
    <s v="Pohjois-Pohjanmaa"/>
    <x v="0"/>
    <s v="Ympäristöministeriö"/>
  </r>
  <r>
    <x v="0"/>
    <s v="Terveydensuojelulain mukainen lomake koulu oppilaitos"/>
    <s v="Ilmoitus uuden koulutus-/opetustilan perustamisesta, käyttöönotosta tai toiminnan/tilojen olennaisesta muutoksesta."/>
    <s v="Ilmoitus ympäristölle vaaraa aiheuttavasta toiminnasta"/>
    <x v="0"/>
    <x v="1"/>
    <s v="Q4/2021"/>
    <m/>
    <m/>
    <s v="Ympäristönsuojelulaki (527/2014)"/>
    <x v="0"/>
    <s v="Pohjois-Pohjanmaa"/>
    <x v="0"/>
    <s v="Ympäristöministeriö"/>
  </r>
  <r>
    <x v="0"/>
    <s v="Terveydensuojelulain mukainen lomake päiväkoti"/>
    <s v="Ilmoitus uudenpäiväkotitilan perustamisesta, käyttöönotosta tai toiminnan/tilojen olennaisesta muutoksesta."/>
    <s v="Ilmoitus ympäristölle vaaraa aiheuttavasta toiminnasta"/>
    <x v="0"/>
    <x v="1"/>
    <s v="Q4/2021"/>
    <m/>
    <m/>
    <s v="Ympäristönsuojelulaki (527/2014)"/>
    <x v="0"/>
    <s v="Pohjois-Pohjanmaa"/>
    <x v="0"/>
    <s v="Ympäristöministeriö"/>
  </r>
  <r>
    <x v="0"/>
    <s v="Terveydensuojelulain mukainen lomake uimahalli kylpylä uu allastila"/>
    <s v="Ilmoitus uuden uimahallin, kylpylän tai muun allastilan perustamisesta, käyttöönotosta tai toiminnan/tilojen olennaisesta muutoksesta."/>
    <s v="Ilmoitus ympäristölle vaaraa aiheuttavasta toiminnasta"/>
    <x v="0"/>
    <x v="1"/>
    <s v="Q4/2021"/>
    <m/>
    <m/>
    <s v="Ympäristönsuojelulaki (527/2014)"/>
    <x v="0"/>
    <s v="Pohjois-Pohjanmaa"/>
    <x v="0"/>
    <s v="Ympäristöministeriö"/>
  </r>
  <r>
    <x v="0"/>
    <s v="Terveydensuojelulain mukainen lomake lastenkoti vanhainkoti muu sosiaalialan huoneisto"/>
    <s v="Ilmoitus uuden lastenkodin, vanhainkodin tai muun sosiaalialan huoneiston perustamisesta, käyttöönotosta tai toiminnan/tilojen olennaisesta muutoksesta."/>
    <s v="Ilmoitus ympäristölle vaaraa aiheuttavasta toiminnasta"/>
    <x v="0"/>
    <x v="1"/>
    <s v="Q4/2021"/>
    <m/>
    <m/>
    <s v="Ympäristönsuojelulaki (527/2014)"/>
    <x v="0"/>
    <s v="Pohjois-Pohjanmaa"/>
    <x v="0"/>
    <s v="Ympäristöministeriö"/>
  </r>
  <r>
    <x v="0"/>
    <s v="Terveydensuojelulain mukainen lomake solarium liitelomake"/>
    <s v="Ilmoitus uuden kauneus- tai jalkahoitolan, tatuointiliikkeen, solariumin tms. perustamisesta, käyttöönotosta tai toiminnan/tilojen olennaisesta muutoksesta."/>
    <s v="Ilmoitus ympäristölle vaaraa aiheuttavasta toiminnasta"/>
    <x v="0"/>
    <x v="1"/>
    <s v="Q4/2021"/>
    <m/>
    <m/>
    <s v="Ympäristönsuojelulaki (527/2014)"/>
    <x v="0"/>
    <s v="Pohjois-Pohjanmaa"/>
    <x v="0"/>
    <s v="Ympäristöministeriö"/>
  </r>
  <r>
    <x v="0"/>
    <s v="Terveydensuojelulain mukainen lomake kokoontumishuoneisto liikuntatila kuntosali"/>
    <s v="Ilmoitus uuden julkisen huvi- tai kokoontumishuoneiston, liikuntatilan, kuntosalin tms. perustamisesta, käyttöönotosta tai toiminnan/tilojen olennaisesta muutoksesta."/>
    <s v="Ilmoitus ympäristölle vaaraa aiheuttavasta toiminnasta"/>
    <x v="0"/>
    <x v="1"/>
    <s v="Q4/2021"/>
    <m/>
    <m/>
    <s v="Ympäristönsuojelulaki (527/2014)"/>
    <x v="0"/>
    <s v="Pohjois-Pohjanmaa"/>
    <x v="0"/>
    <s v="Ympäristöministeriö"/>
  </r>
  <r>
    <x v="0"/>
    <s v="Terveydensuojelulain mukainen lomake hotelli ja muu vastaava majoitushuoneisto"/>
    <s v="Ilmoitus uuden hotellin ja muun vastaavan majoitushuoneiston perustamisesta, käyttöönotosta tai toiminnan/tilojen olennaisesta muutoksesta."/>
    <s v="Ilmoitus ympäristölle vaaraa aiheuttavasta toiminnasta"/>
    <x v="0"/>
    <x v="1"/>
    <s v="Q4/2021"/>
    <m/>
    <m/>
    <s v="Ympäristönsuojelulaki (527/2014)"/>
    <x v="0"/>
    <s v="Pohjois-Pohjanmaa"/>
    <x v="0"/>
    <s v="Ympäristöministeriö"/>
  </r>
  <r>
    <x v="0"/>
    <s v="Terveydensuojelulain mukainen lomake loma-asuntojen liitelomake"/>
    <s v="Liite ilmoitukseen toiminnanharjoittajan uudesta loma-asunnosta."/>
    <s v="Ilmoitus ympäristölle vaaraa aiheuttavasta toiminnasta"/>
    <x v="0"/>
    <x v="1"/>
    <s v="Q4/2021"/>
    <m/>
    <m/>
    <s v="Ympäristönsuojelulaki (527/2014)"/>
    <x v="0"/>
    <s v="Pohjois-Pohjanmaa"/>
    <x v="0"/>
    <s v="Ympäristöministeriö"/>
  </r>
  <r>
    <x v="0"/>
    <s v="Terveydensuojelulain mukainen lomake yleinen sauna"/>
    <s v="Ilmoitus uuden yleisen saunan perustamisesta/käyttöönotosta tai olennaisesta muutoksesta."/>
    <s v="Ilmoitus ympäristölle vaaraa aiheuttavasta toiminnasta"/>
    <x v="0"/>
    <x v="1"/>
    <s v="Q4/2021"/>
    <m/>
    <m/>
    <s v="Ympäristönsuojelulaki (527/2014)"/>
    <x v="0"/>
    <s v="Pohjois-Pohjanmaa"/>
    <x v="0"/>
    <s v="Ympäristöministeriö"/>
  </r>
  <r>
    <x v="0"/>
    <s v="Selvitys suuresta yleisötilaisuudesta"/>
    <s v="Toimija selvittää yli 500 henkilöä käsittävän yleisötilaisuuden järjestelyt."/>
    <s v="Tapahtumailmoitus"/>
    <x v="0"/>
    <x v="1"/>
    <s v="Q4/2021"/>
    <m/>
    <m/>
    <m/>
    <x v="0"/>
    <s v="Pohjois-Pohjanmaa"/>
    <x v="0"/>
    <s v=""/>
  </r>
  <r>
    <x v="0"/>
    <s v="Erikoiskuljetuslupahakemus"/>
    <s v="Tarvittava erikoiskuljetuslupa haetaan Ely-keskukselta"/>
    <s v="Erikoiskuljetuksen lupa"/>
    <x v="1"/>
    <x v="2"/>
    <m/>
    <m/>
    <m/>
    <m/>
    <x v="0"/>
    <s v="Pohjois-Pohjanmaa"/>
    <x v="0"/>
    <s v=""/>
  </r>
  <r>
    <x v="0"/>
    <s v="Maatalousyrittäjän lomituspalvelut"/>
    <s v="Maatalousyrittäjä hakee vuosilomitusta, sijaisapua ja maksullista lomittaja-apua, turkistuottaja hakee vuosilomaa ja lisävapaata"/>
    <s v="Lomituspalvelu"/>
    <x v="1"/>
    <x v="2"/>
    <m/>
    <m/>
    <s v="Valtakunnallinen palvelu, ylläpitäjä ruokavirasto. Osa asiakkaista haluaa lomituspalvleujen tuottamaa apua palvelun käytössä."/>
    <s v="Maatalousyrittäjien lomituspalvelulaki (1231/1996)"/>
    <x v="0"/>
    <s v="Pohjois-Pohjanmaa"/>
    <x v="0"/>
    <s v="Maa- ja metsätalousministeriö"/>
  </r>
  <r>
    <x v="0"/>
    <s v="Maa-ainesluvat"/>
    <s v="Yrittäjä ilmoittaa vuotuiset maa-ainesten ottomäärät."/>
    <s v="Maa-aineslupa"/>
    <x v="1"/>
    <x v="2"/>
    <m/>
    <m/>
    <m/>
    <s v="Maa-aineslaki (555/1981)"/>
    <x v="0"/>
    <s v="Pohjois-Pohjanmaa"/>
    <x v="0"/>
    <s v="Ympäristöministeriö"/>
  </r>
  <r>
    <x v="0"/>
    <s v="Maisematyöluvat"/>
    <s v="Kun toimenpide vaikuttaa ympäristönäkymään haetaan lupa lupapiste.fi -palvelun kautta."/>
    <s v="Maisematyölupa"/>
    <x v="1"/>
    <x v="2"/>
    <m/>
    <s v="Myös luonnollisille henkilöille"/>
    <m/>
    <s v="Maankäyttö- ja rakennuslaki (132/1999)"/>
    <x v="0"/>
    <s v="Pohjois-Pohjanmaa"/>
    <x v="0"/>
    <s v="Ympäristöministeriö"/>
  </r>
  <r>
    <x v="0"/>
    <s v="Hakemus nikotiinivalmiesteiden myyntiin"/>
    <m/>
    <s v="Nikotiinivalmisteiden vähittäismyyntilupa"/>
    <x v="1"/>
    <x v="1"/>
    <s v="Myöhemmin"/>
    <m/>
    <s v="Valviran aikatauista riippuvainen toteutus"/>
    <s v="Lääkelaki (395/1987)"/>
    <x v="0"/>
    <s v="Pohjois-Pohjanmaa"/>
    <x v="0"/>
    <s v="Sosiaali- ja terveysministeriö"/>
  </r>
  <r>
    <x v="0"/>
    <s v="Rakennusluvat"/>
    <s v="Rskennuslupa haetaan lupapiste.fi -palvelusta"/>
    <s v="Rakennuslupa"/>
    <x v="1"/>
    <x v="2"/>
    <m/>
    <s v="Myös luonnollisille henkilöille"/>
    <m/>
    <s v="Maankäyttö- ja rakennuslaki (132/1999)"/>
    <x v="0"/>
    <s v="Pohjois-Pohjanmaa"/>
    <x v="0"/>
    <s v="Ympäristöministeriö"/>
  </r>
  <r>
    <x v="0"/>
    <s v="Poikkeamisluvat"/>
    <s v="Kun tarvitaan lupaa poiketa kaavan asettamista määräyksistä haetaan lupa lupapiste.fi -palvelusta"/>
    <s v="Rakentamisen poikkeuslupa"/>
    <x v="1"/>
    <x v="2"/>
    <m/>
    <s v="Myös luonnollisille henkilöille"/>
    <m/>
    <s v="Maankäyttö- ja rakennuslaki (132/1999)"/>
    <x v="0"/>
    <s v="Pohjois-Pohjanmaa"/>
    <x v="0"/>
    <s v="Ympäristöministeriö"/>
  </r>
  <r>
    <x v="0"/>
    <s v="Toimenpideluvat"/>
    <s v="Rakentamiseen liittyvät luvat (esim. varastoalueen toteutus, rakennuksen ulkonäön muutos) lupapiste.fi"/>
    <s v="Rakentamisen toimenpidelupa"/>
    <x v="1"/>
    <x v="2"/>
    <m/>
    <s v="Myös luonnollisille henkilöille"/>
    <m/>
    <s v="Maankäyttö- ja rakennuslaki (132/1999)"/>
    <x v="0"/>
    <s v="Pohjois-Pohjanmaa"/>
    <x v="0"/>
    <s v="Ympäristöministeriö"/>
  </r>
  <r>
    <x v="0"/>
    <s v="Toimenpideilmoitukset"/>
    <s v="Lupa kevyen rakennelmat tekemiseen (puuvajat, katokset) lupapiste.fi"/>
    <s v="Rakentamisen toimenpidelupa"/>
    <x v="1"/>
    <x v="2"/>
    <m/>
    <s v="Myös luonnollisille henkilöille"/>
    <m/>
    <s v="Maankäyttö- ja rakennuslaki (132/1999)"/>
    <x v="0"/>
    <s v="Pohjois-Pohjanmaa"/>
    <x v="0"/>
    <s v="Ympäristöministeriö"/>
  </r>
  <r>
    <x v="0"/>
    <s v="Hakemus tupakkatuotteiden ja nikotiininesteiden vähittäismyyntiin/ilmoitus tukkumyynnistä"/>
    <m/>
    <s v="Tupakkatuotteiden vähittäismyyntilupa"/>
    <x v="1"/>
    <x v="1"/>
    <s v="Myöhemmin"/>
    <m/>
    <s v="Valviran aikatauista riippuvainen toteutus"/>
    <s v="Tupakkalaki (549/2016)"/>
    <x v="0"/>
    <s v="Pohjois-Pohjanmaa"/>
    <x v="0"/>
    <s v="Sosiaali- ja terveysministeriö"/>
  </r>
  <r>
    <x v="0"/>
    <s v="Terveydensuojelulain mukainen lomake vesilaitoshakemus"/>
    <s v="Hakemus talousvettä toimittavasta laitoksesta."/>
    <s v="Vesilaitoksen tai vesiosuuskunnan perustamisilmoitus"/>
    <x v="1"/>
    <x v="1"/>
    <s v="Q4/2021"/>
    <m/>
    <m/>
    <s v="Vesihuoltolaki (119/2001)"/>
    <x v="0"/>
    <s v="Pohjois-Pohjanmaa"/>
    <x v="0"/>
    <s v="Maa- ja metsätalousministeriö"/>
  </r>
  <r>
    <x v="0"/>
    <s v="Hakemus vuokra-asunnosta"/>
    <s v="toimija hakee vuokra-asuntoa"/>
    <s v="Hakemus vuokra-asunnosta"/>
    <x v="2"/>
    <x v="2"/>
    <m/>
    <s v="Myös luonnollisille henkilöille"/>
    <s v="Ruokavirasto ylläpitää palvelua, kunnan viranomainen neuvoo käytössä."/>
    <m/>
    <x v="0"/>
    <s v="Pohjois-Pohjanmaa"/>
    <x v="0"/>
    <s v=""/>
  </r>
  <r>
    <x v="0"/>
    <s v="Ajanvaraus yritysneuvontaan"/>
    <s v="Verkkosivun kautta voi varata ajan yritysneuvontaan"/>
    <s v="Yritysten neuvontapalvelut"/>
    <x v="3"/>
    <x v="0"/>
    <s v="Q4/2021"/>
    <m/>
    <m/>
    <m/>
    <x v="0"/>
    <s v="Pohjois-Pohjanmaa"/>
    <x v="0"/>
    <s v=""/>
  </r>
  <r>
    <x v="0"/>
    <s v="Kaupungin karttapalvelut"/>
    <s v="Palvelussa voi tutustua kaavoihin, tontteihin yms."/>
    <s v="Karttapalvelu"/>
    <x v="4"/>
    <x v="3"/>
    <m/>
    <s v="Myös luonnollisille henkilöille"/>
    <m/>
    <s v="Maankäyttö- ja rakennuslaki (132/1999)"/>
    <x v="0"/>
    <s v="Pohjois-Pohjanmaa"/>
    <x v="0"/>
    <s v="Ympäristöministeriö"/>
  </r>
  <r>
    <x v="0"/>
    <s v="Investointituki yritykselle"/>
    <s v="Yritys hakee investointitukea Hyrrä-palvelun kautta ely-keskukselta tai Leader-yhdistykseltä"/>
    <s v="Liiketoiminnan kehittämistuki"/>
    <x v="5"/>
    <x v="2"/>
    <m/>
    <m/>
    <s v="Valtakunnallinen palvelu, ylläpitäjä ruokavirasto. Osa asiakkaista haluaa yrityspalveluiden tuottmaa apua palvelun käytössä."/>
    <m/>
    <x v="0"/>
    <s v="Pohjois-Pohjanmaa"/>
    <x v="0"/>
    <s v=""/>
  </r>
  <r>
    <x v="0"/>
    <s v="Yksinyrittäjän tuki"/>
    <s v="Yksinyrittäjä voi hakea hänelle suunnattua koronatukea. Palvelu väliaikainen."/>
    <s v="Liiketoiminnan kehittämistuki"/>
    <x v="5"/>
    <x v="2"/>
    <m/>
    <m/>
    <m/>
    <m/>
    <x v="0"/>
    <s v="Pohjois-Pohjanmaa"/>
    <x v="0"/>
    <s v=""/>
  </r>
  <r>
    <x v="0"/>
    <s v="Kunnan maaseutuviranomaiselta haettavat kansalliset ja EU-maataloustuet"/>
    <s v="Verkkoasiointipalvelu viljelijöille, jossa voi laatia sähköisen tukihakemuksen ja tarkastella maatilan tukihakemustietoja ja karttakuvia."/>
    <s v="Maaseututuet"/>
    <x v="5"/>
    <x v="4"/>
    <s v="Myöhemmin"/>
    <s v="Myös luonnollisille henkilöille"/>
    <s v="Asiakkaiden puuttuvat digitaidot, puuttuvat tekniikat ja huonot verkkoyhteydet sekä lähettäjän sähköpostin tietoturvapuutteet. Hybridimalli käytössä osassa palveluita (palvelupyyntö sähköpostitse) laskee digiasteen 0,9:ään, osa palveluista asteeltaan 1.1"/>
    <s v="Laki maatalouden tukien toimeenpanosta (192/2013)"/>
    <x v="0"/>
    <s v="Pohjois-Pohjanmaa"/>
    <x v="0"/>
    <s v="Maa- ja metsätalousministeriö"/>
  </r>
  <r>
    <x v="0"/>
    <s v="Avustukset yhdistyksille ja yhteisöille"/>
    <s v="Yhdistykset ja yhteisöt voivat hakea avustuksia kaupunginhallitukselta. Avustuksia voidaan myöntää toimintaan tai tapahtumien järjestämiseen."/>
    <s v="Toiminta-avustukset yhdistyksille ja yhteisöille"/>
    <x v="5"/>
    <x v="2"/>
    <m/>
    <s v="Myös luonnollisille henkilöille"/>
    <m/>
    <m/>
    <x v="0"/>
    <s v="Pohjois-Pohjanmaa"/>
    <x v="0"/>
    <s v=""/>
  </r>
  <r>
    <x v="0"/>
    <s v="Kesätyöllistämistuki"/>
    <s v="Kaupungin kesätyöllistämistuki yrityksille ja yhteisöille alavutelaisen nuoren työllistämiseen."/>
    <s v="Työllistämistuki"/>
    <x v="5"/>
    <x v="2"/>
    <m/>
    <m/>
    <m/>
    <s v="Työttömyysturvalaki (1290/2002)"/>
    <x v="0"/>
    <s v="Pohjois-Pohjanmaa"/>
    <x v="0"/>
    <s v="Sosiaali- ja terveysministeriö"/>
  </r>
  <r>
    <x v="1"/>
    <s v="Asumisneuvoja-avustus"/>
    <s v="Avustuksen hakupalvelu"/>
    <s v="Asumisneuvoja-avustus"/>
    <x v="5"/>
    <x v="0"/>
    <s v="Myöhemmin"/>
    <s v="Vain elinkeinotoimintaa harjoittaville"/>
    <s v="Avustuksen jatkuminen on ollut epävarmaa"/>
    <m/>
    <x v="1"/>
    <s v="Ympäristöministeriö"/>
    <x v="1"/>
    <s v=""/>
  </r>
  <r>
    <x v="1"/>
    <s v="Asunnot ikääntyneille sopiviksi -avustus"/>
    <m/>
    <s v="Asunnot ikääntyneille sopiviksi -avustus"/>
    <x v="5"/>
    <x v="5"/>
    <m/>
    <s v="Vain elinkeinotoimintaa harjoittaville"/>
    <m/>
    <m/>
    <x v="1"/>
    <s v="Ympäristöministeriö"/>
    <x v="1"/>
    <s v=""/>
  </r>
  <r>
    <x v="1"/>
    <s v="Avustus liikuntaesteen poistoon"/>
    <s v="Avustuksen hakeminen esteetömyyteen liittyviin korjauksiin"/>
    <s v="Avustus liikuntaesteen poistoon"/>
    <x v="5"/>
    <x v="5"/>
    <m/>
    <s v="Vain elinkeinotoimintaa harjoittaville"/>
    <m/>
    <m/>
    <x v="1"/>
    <s v="Ympäristöministeriö"/>
    <x v="1"/>
    <s v=""/>
  </r>
  <r>
    <x v="1"/>
    <s v="Avustus sähköautojen latausinfran rakentamiseen"/>
    <s v="Avustuksen hakeminen sähköauton latausinfran rakentamiseen."/>
    <s v="Avustus sähköautojen latausinfran rakentamiseen"/>
    <x v="5"/>
    <x v="5"/>
    <m/>
    <s v="Vain elinkeinotoimintaa harjoittaville"/>
    <m/>
    <m/>
    <x v="1"/>
    <s v="Ympäristöministeriö"/>
    <x v="1"/>
    <s v=""/>
  </r>
  <r>
    <x v="1"/>
    <s v="Energia-avustukset"/>
    <s v="Avustuksen hakeminen asuinrakennusten energiatehokkuutta parantaviin korjaushankkeisiin"/>
    <s v="Energia-avustukset"/>
    <x v="5"/>
    <x v="5"/>
    <m/>
    <s v="Myös luonnollisille henkilöille"/>
    <m/>
    <m/>
    <x v="1"/>
    <s v="Ympäristöministeriö"/>
    <x v="1"/>
    <s v=""/>
  </r>
  <r>
    <x v="1"/>
    <s v="Energiatodistusrekisteri"/>
    <s v="Rekisteri energiatodistuksista ja niiden laatijoista"/>
    <s v="Energiatodistusrekisteri"/>
    <x v="2"/>
    <x v="5"/>
    <m/>
    <s v="Myös luonnollisille henkilöille"/>
    <m/>
    <m/>
    <x v="1"/>
    <s v="Ympäristöministeriö"/>
    <x v="1"/>
    <s v=""/>
  </r>
  <r>
    <x v="1"/>
    <s v="Erityísryhmien investointiavustus"/>
    <s v="Avustuksen hakupalvelu"/>
    <s v="Erityísryhmien investointiavustus"/>
    <x v="5"/>
    <x v="0"/>
    <s v="Q4/2022"/>
    <s v="Vain elinkeinotoimintaa harjoittaville"/>
    <m/>
    <m/>
    <x v="1"/>
    <s v="Ympäristöministeriö"/>
    <x v="1"/>
    <s v=""/>
  </r>
  <r>
    <x v="1"/>
    <s v="Hissiavustus"/>
    <s v="Avustuksen hakeminen hissin rakentamiseen"/>
    <s v="Hissiavustus"/>
    <x v="5"/>
    <x v="5"/>
    <m/>
    <s v="Vain elinkeinotoimintaa harjoittaville"/>
    <m/>
    <m/>
    <x v="1"/>
    <s v="Ympäristöministeriö"/>
    <x v="1"/>
    <s v=""/>
  </r>
  <r>
    <x v="1"/>
    <s v="Korkotukilainat rakentamiseen, korjaamiseen ja hankintaan"/>
    <s v="Korkotukilainan hakeminen vuokra-, asumisoikeus- ja osaomistustalohankkeisiin."/>
    <s v="Korkotukilainat rakentamiseen, korjaamiseen ja hankintaan"/>
    <x v="5"/>
    <x v="0"/>
    <s v="Q4/2022"/>
    <s v="Vain elinkeinotoimintaa harjoittaville"/>
    <m/>
    <m/>
    <x v="1"/>
    <s v="Ympäristöministeriö"/>
    <x v="1"/>
    <s v=""/>
  </r>
  <r>
    <x v="1"/>
    <s v="Kunnallistekniikan rakentamisavustus"/>
    <s v="Avustuksen hakupalvelu "/>
    <s v="Kunnallistekniikan rakentamisavustus"/>
    <x v="5"/>
    <x v="5"/>
    <m/>
    <s v="Vain elinkeinotoimintaa harjoittaville"/>
    <m/>
    <m/>
    <x v="1"/>
    <s v="Ympäristöministeriö"/>
    <x v="1"/>
    <s v=""/>
  </r>
  <r>
    <x v="1"/>
    <s v="Kuntotutkimus"/>
    <m/>
    <s v="Kuntotutkimus"/>
    <x v="5"/>
    <x v="5"/>
    <m/>
    <s v="Myös luonnollisille henkilöille"/>
    <m/>
    <m/>
    <x v="1"/>
    <s v="Ympäristöministeriö"/>
    <x v="1"/>
    <s v=""/>
  </r>
  <r>
    <x v="1"/>
    <s v="Käynnistysavustus"/>
    <s v="Avustuksen hakupalvelu"/>
    <s v="Käynnistysavustus"/>
    <x v="5"/>
    <x v="0"/>
    <s v="Q4/2022"/>
    <s v="Vain elinkeinotoimintaa harjoittaville"/>
    <m/>
    <m/>
    <x v="1"/>
    <s v="Ympäristöministeriö"/>
    <x v="1"/>
    <s v=""/>
  </r>
  <r>
    <x v="1"/>
    <s v="Käyttötarkoituksen muutosavustus"/>
    <s v="Avustuksen hakupalvelu"/>
    <s v="Käyttötarkoituksen muutosavustus"/>
    <x v="5"/>
    <x v="0"/>
    <s v="Myöhemmin"/>
    <s v="Vain elinkeinotoimintaa harjoittaville"/>
    <s v="Pieni määräaikainen avustus, ei digitoteutusta ainakaan vielä"/>
    <m/>
    <x v="1"/>
    <s v="Ympäristöministeriö"/>
    <x v="1"/>
    <s v=""/>
  </r>
  <r>
    <x v="1"/>
    <s v="Lähiöavustus"/>
    <s v="Avustuksen hakupalvelu"/>
    <s v="Lähiöavustus"/>
    <x v="5"/>
    <x v="5"/>
    <m/>
    <s v="Vain elinkeinotoimintaa harjoittaville"/>
    <m/>
    <m/>
    <x v="1"/>
    <s v="Ympäristöministeriö"/>
    <x v="1"/>
    <s v=""/>
  </r>
  <r>
    <x v="1"/>
    <s v="Ohjauspalvelut ja valvonta -palvelualue"/>
    <s v="Verkkoasiointi ohjauksen ja valvonnan asiointiin (mm. yhteydenpito ja ilmoitukset)"/>
    <s v="Ohjauspalvelut ja valvonta -palvelualue"/>
    <x v="2"/>
    <x v="5"/>
    <m/>
    <s v="Vain elinkeinotoimintaa harjoittaville"/>
    <m/>
    <m/>
    <x v="1"/>
    <s v="Ympäristöministeriö"/>
    <x v="1"/>
    <s v=""/>
  </r>
  <r>
    <x v="1"/>
    <s v="Purkuavustus"/>
    <s v="Avustuksen hakeminen ARA-talon purkamiskustannuksiin"/>
    <s v="Purkuavustus"/>
    <x v="5"/>
    <x v="0"/>
    <s v="Q4/2022"/>
    <s v="Vain elinkeinotoimintaa harjoittaville"/>
    <s v="Odottaa vuoroaan toteutettavien priorisointilistalla ko. tietojärjestelmän osalta (useita avustuksia samassa järjestelmässä)."/>
    <m/>
    <x v="1"/>
    <s v="Ympäristöministeriö"/>
    <x v="1"/>
    <s v=""/>
  </r>
  <r>
    <x v="1"/>
    <s v="RAVA-hakemukset"/>
    <s v="Rajoituksia ja luovutuksia koskevat hakemukset"/>
    <s v="RAVA-hakemukset"/>
    <x v="2"/>
    <x v="0"/>
    <s v="Q4/2022"/>
    <s v="Vain elinkeinotoimintaa harjoittaville"/>
    <s v="Odottaa vuoroaan toteutettavien priorisointilistalla ko. tietojärjestelmän osalta (useita avustuksia samassa järjestelmässä)."/>
    <m/>
    <x v="1"/>
    <s v="Ympäristöministeriö"/>
    <x v="1"/>
    <s v=""/>
  </r>
  <r>
    <x v="2"/>
    <s v="Dealflow"/>
    <s v="Verkossa toimiva, maksuton Match-making&quot; palvelu suomalaisille start-up yrityksille (rahoituksen hakemiseen) ja ulkomaalaisten pääomasijoittajien [VC, CVC] (sijoituskohteiden etsintään). Palvelun yhdistämisalgoritmissä hyödynnetään tekoälyä.&quot;"/>
    <s v="Dealflow"/>
    <x v="3"/>
    <x v="0"/>
    <s v="Myöhemmin"/>
    <s v="Vain elinkeinotoimintaa harjoittaville"/>
    <s v="Edellyttää, että ulkomaalaisten henkilöiden (myös EU:n ulkopuolisille) vahvalle tunnistamiselle on olemassa kansallinen ratkaisu. Saavutettavuus analyysi menossa 05-06/2020."/>
    <m/>
    <x v="1"/>
    <s v="Työ- ja elinkeinoministeriö"/>
    <x v="1"/>
    <s v=""/>
  </r>
  <r>
    <x v="2"/>
    <s v="Expert search"/>
    <s v="Haku ja toimeksiantopalvelu, jossa yritys voi etsiä palveluntarjoajia innovaatioseteli, kansainvälistymis- ja tuotekehityshankkeisiin."/>
    <s v="Expert search"/>
    <x v="4"/>
    <x v="0"/>
    <s v="Q4/2022"/>
    <s v="Vain elinkeinotoimintaa harjoittaville"/>
    <s v="Edellyttää, että ulkomaalaisten henkilöiden (myös EU:n ulkopuolisille) vahvalle tunnistamiselle on olemassa kansallinen ratkaisu. Saavutettavuus analyysi menossa 05-06/2020."/>
    <m/>
    <x v="1"/>
    <s v="Työ- ja elinkeinoministeriö"/>
    <x v="1"/>
    <s v=""/>
  </r>
  <r>
    <x v="2"/>
    <s v="Finnish supplier list"/>
    <s v="Suomalaisen tarjooman hakupalvelu, joka sisältää 1500 vientiyrityksen yritys, tuote ja palvelutiedot. Yritykset vastaavat itse oman vientiprofiilin&quot; ylläpidosta.&quot;"/>
    <s v="Finnish supplier list"/>
    <x v="4"/>
    <x v="0"/>
    <s v="Q4/2022"/>
    <s v="Vain elinkeinotoimintaa harjoittaville"/>
    <s v="Master tiedon hallinta, julkiset hankinnat"/>
    <m/>
    <x v="1"/>
    <s v="Työ- ja elinkeinoministeriö"/>
    <x v="1"/>
    <s v=""/>
  </r>
  <r>
    <x v="2"/>
    <s v="Jobs in Finland"/>
    <s v="Jobs in Finland is part of Talent Boost, an initiative that aims to promote employment-based immigration to tackle the labor shortage in Finland. This service aims to aggregate job openings that don’t require Finnish skills, serving employers in Finland and job seekers in Finland and abroad."/>
    <s v="Jobs in Finland"/>
    <x v="4"/>
    <x v="0"/>
    <s v="Q4/2022"/>
    <s v="Myös luonnollisille henkilöille"/>
    <s v="https://kokeile.tyomarkkinatori.fi/en/Etusivu on tarkoitus korvata tämän palvelu."/>
    <m/>
    <x v="1"/>
    <s v="Työ- ja elinkeinoministeriö"/>
    <x v="1"/>
    <s v=""/>
  </r>
  <r>
    <x v="2"/>
    <s v="Laivauskäsikirja (Shipping handbook)"/>
    <s v="Vientiä harjoittavan tai suunnittelevan yrityksen ajantasainen tietopalvelu, joka kattaa 190 maan tiedot tuontirajoituksista, vaadittavista asiakirjoista ja muista vientiin liittyvistä muodollisuuksista. Tiedonkeruussa hyödynnetään ohjelmistorobotiikkaa."/>
    <s v="Laivauskäsikirja (Shipping handbook)"/>
    <x v="4"/>
    <x v="4"/>
    <s v="Myöhemmin"/>
    <s v="Vain elinkeinotoimintaa harjoittaville"/>
    <s v="Master tiedon hallinta, julkiset hankinnat"/>
    <m/>
    <x v="1"/>
    <s v="Työ- ja elinkeinoministeriö"/>
    <x v="1"/>
    <s v=""/>
  </r>
  <r>
    <x v="2"/>
    <s v="Marketopportunities"/>
    <s v="Maailman markkinamahdollisuuksien hakupalvelu yrityksille ja organisaatioille. Palvelu sisältää Team Finland globaalin verkoston tuottamia, konkreettisiä myynti mahdollisuuksia (sales opportunities), maaraportteja, sekä future watch -katsauksia."/>
    <s v="Marketopportunities"/>
    <x v="4"/>
    <x v="0"/>
    <s v="Myöhemmin"/>
    <s v="Vain elinkeinotoimintaa harjoittaville"/>
    <s v="Master tiedon hallinta, julkiset hankinnat"/>
    <m/>
    <x v="1"/>
    <s v="Työ- ja elinkeinoministeriö"/>
    <x v="1"/>
    <s v=""/>
  </r>
  <r>
    <x v="2"/>
    <s v="Rahoituksen asiointipalvelu"/>
    <s v="Business Finlandin asiointipalvelussa voit lähettää rahoitushakemuksen sekä hoitaa rahoitettavan projektin raportoinnin ja tilityksen. Myös projektikohtaiset asiakirjat, rahoitusehdot ja päätökset löytyvät asiointipalvelusta. Asiointipalveluun kirjaudutaan Suomi.fi-tunnistamisen kautta Business Finlandin verkkosivulla (www.businessfinland.fi/suomalaisille-asiakkaille/asiointipalvelu/)"/>
    <s v="Rahoituksen asiointipalvelu"/>
    <x v="5"/>
    <x v="5"/>
    <m/>
    <s v="Vain elinkeinotoimintaa harjoittaville"/>
    <m/>
    <m/>
    <x v="1"/>
    <s v="Työ- ja elinkeinoministeriö"/>
    <x v="1"/>
    <s v=""/>
  </r>
  <r>
    <x v="2"/>
    <s v="Sustainable Travel Finland"/>
    <s v="Matkailuyrityksille ja -alueille tarkoitetun Sustainable Travel Finland -ohjelman verkkoalusta, jonka avulla  suoritetaan Sustainable Travel Finland –merkki."/>
    <s v="Sustainable Travel Finland"/>
    <x v="3"/>
    <x v="0"/>
    <s v="Q4/2022"/>
    <s v="Vain elinkeinotoimintaa harjoittaville"/>
    <s v="Master tiedon hallinta, julkiset hankinnat"/>
    <m/>
    <x v="1"/>
    <s v="Työ- ja elinkeinoministeriö"/>
    <x v="1"/>
    <s v=""/>
  </r>
  <r>
    <x v="2"/>
    <s v="Visit Travel Data Hub"/>
    <s v="A database where Finnish travel companies can register and insert data of their company and travel services and products"/>
    <s v="Visit Travel Data Hub"/>
    <x v="4"/>
    <x v="0"/>
    <s v="Q4/2022"/>
    <s v="Vain elinkeinotoimintaa harjoittaville"/>
    <s v="Master tiedon hallinta, julkiset hankinnat"/>
    <m/>
    <x v="1"/>
    <s v="Työ- ja elinkeinoministeriö"/>
    <x v="1"/>
    <s v=""/>
  </r>
  <r>
    <x v="3"/>
    <s v="DVV:n eräistä henkilörekistereistä annettavat tietojen luovutukset"/>
    <s v="Lahjoitusasioiden rekisterin, avioehtoasioiden rekisterin, vihkimisoikeusrekisterin sekä avoliittoasioiden rekisterin tietopalvelut"/>
    <s v="DVV:n eräistä henkilörekistereistä annettavat tietojen luovutukset"/>
    <x v="4"/>
    <x v="4"/>
    <s v="Myöhemmin"/>
    <s v="Vain elinkeinotoimintaa harjoittaville"/>
    <s v="Tietopalvelu on digitalisoitu. Vain muutamia lupa-hakemuksia vuodessa, joille prosessi sähköpostitse."/>
    <m/>
    <x v="1"/>
    <s v="Valtiovarainministeriö"/>
    <x v="1"/>
    <s v=""/>
  </r>
  <r>
    <x v="3"/>
    <s v="Holhousasioiden rekisteri"/>
    <s v="Holhousasioiden rekisterin tietopalvelu"/>
    <s v="Holhousasioiden rekisteri"/>
    <x v="4"/>
    <x v="4"/>
    <s v="Myöhemmin"/>
    <s v="Vain elinkeinotoimintaa harjoittaville"/>
    <s v="Tietopalvelu digitalisoitu. Vain muutamia lupa-hakemuksia vuodessa, joille prosessi sähköpostitse."/>
    <m/>
    <x v="1"/>
    <s v="Valtiovarainministeriö"/>
    <x v="1"/>
    <s v=""/>
  </r>
  <r>
    <x v="3"/>
    <s v="Julkisen notaarin palvelut"/>
    <s v="Asiakirjojen ja allekirjoitusten oikeaksi todistaminen, toimivallan vahvistaminen, apostille -todistukset"/>
    <s v="Julkisen notaarin palvelut"/>
    <x v="2"/>
    <x v="1"/>
    <s v="Myöhemmin"/>
    <s v="Myös luonnollisille henkilöille"/>
    <s v="Palvelua ei voi kaikilta osin sähköistää. Palvelussa käsitellään alkuperäisiä muista viranomaislähteistä peräisin olevia asiakirjoja."/>
    <m/>
    <x v="1"/>
    <s v="Valtiovarainministeriö"/>
    <x v="1"/>
    <s v=""/>
  </r>
  <r>
    <x v="3"/>
    <s v="Valtuudet-palvelu"/>
    <s v="Palvelun avulla voidaan tarkistaa, onko henkilöllä tai yrityksellä valtuus, valtakirja ja oikeus asioida sähköisesti toisen henkilön tai edustamansa yrityksen puolesta."/>
    <s v="Valtuudet-palvelu"/>
    <x v="4"/>
    <x v="5"/>
    <m/>
    <s v="Myös luonnollisille henkilöille"/>
    <m/>
    <m/>
    <x v="1"/>
    <s v="Valtiovarainministeriö"/>
    <x v="1"/>
    <s v=""/>
  </r>
  <r>
    <x v="3"/>
    <s v="Varmenteet (toimikortit ja varmenteet)"/>
    <s v="Varmennepalvelut kansalaisille, organisaatioille sekä sosiaali- ja terveydenhuoltosektorille"/>
    <s v="Varmenteet (toimikortit ja varmenteet)"/>
    <x v="1"/>
    <x v="4"/>
    <s v="Myöhemmin"/>
    <s v="Vain elinkeinotoimintaa harjoittaville"/>
    <s v="Palvelu digitalisoitu lukuun ottamatta pienasiakasprosessia, jonka digitalisointi  ylittää merkittävästi kustannuksista saatavat hyödyt."/>
    <m/>
    <x v="1"/>
    <s v="Valtiovarainministeriö"/>
    <x v="1"/>
    <s v=""/>
  </r>
  <r>
    <x v="3"/>
    <s v="Viestit-palvelu"/>
    <s v="Julkishallinnon yhteinen järjestelmäratkaisu viestien välittämiseen. Organisaatiot voivat liittää palvelun omiin asiointipalveluihinsa välittääkseen organisaationsa viestejä sähköisesti omille asiakkailleen"/>
    <s v="Viestit-palvelu"/>
    <x v="2"/>
    <x v="5"/>
    <m/>
    <s v="Myös luonnollisille henkilöille"/>
    <m/>
    <m/>
    <x v="1"/>
    <s v="Valtiovarainministeriö"/>
    <x v="1"/>
    <s v=""/>
  </r>
  <r>
    <x v="3"/>
    <s v="VTJ Tietopalvelut (rekisteri-, poiminta- ja kyselypalvelut)"/>
    <s v="Väestötietojärjestelmän tietopalvelut"/>
    <s v="VTJ Tietopalvelut (rekisteri-, poiminta- ja kyselypalvelut)"/>
    <x v="4"/>
    <x v="5"/>
    <m/>
    <s v="Myös luonnollisille henkilöille"/>
    <m/>
    <m/>
    <x v="1"/>
    <s v="Valtiovarainministeriö"/>
    <x v="1"/>
    <s v=""/>
  </r>
  <r>
    <x v="4"/>
    <s v="Toimitilojen vuokraus"/>
    <s v="Toimitilojen vuokraus sähköpostila"/>
    <s v="Tilavuokraus"/>
    <x v="1"/>
    <x v="0"/>
    <m/>
    <m/>
    <m/>
    <m/>
    <x v="0"/>
    <s v="Satakunta"/>
    <x v="2"/>
    <s v=""/>
  </r>
  <r>
    <x v="4"/>
    <s v="Tonttien varaus"/>
    <s v="Yritystontin varaus sähköpostilla"/>
    <s v="Yritystonttien myynti ja vuokraus"/>
    <x v="1"/>
    <x v="0"/>
    <m/>
    <m/>
    <m/>
    <m/>
    <x v="0"/>
    <s v="Satakunta"/>
    <x v="2"/>
    <s v=""/>
  </r>
  <r>
    <x v="4"/>
    <s v="Asuntojen vuokraus"/>
    <s v="Asuntojen vuokraus sähköpostilla"/>
    <s v="Asuntohakemukset"/>
    <x v="2"/>
    <x v="0"/>
    <m/>
    <m/>
    <m/>
    <m/>
    <x v="0"/>
    <s v="Satakunta"/>
    <x v="2"/>
    <s v=""/>
  </r>
  <r>
    <x v="4"/>
    <s v="Tapahtumiin ilmoittautuminen"/>
    <s v="Tapahtumiin ilmoittautuminen sähköpostilla"/>
    <s v="Tapahtumien 3D huoneet/eteiset"/>
    <x v="2"/>
    <x v="0"/>
    <m/>
    <m/>
    <m/>
    <m/>
    <x v="0"/>
    <s v="Satakunta"/>
    <x v="2"/>
    <s v=""/>
  </r>
  <r>
    <x v="4"/>
    <s v="Neuvottelut"/>
    <s v="Neuvottelut toimistolla, asiakkaan luonna tai teams-kokouksina"/>
    <s v="Yritysten neuvontapalvelu"/>
    <x v="3"/>
    <x v="0"/>
    <m/>
    <m/>
    <m/>
    <m/>
    <x v="0"/>
    <s v="Satakunta"/>
    <x v="2"/>
    <s v=""/>
  </r>
  <r>
    <x v="4"/>
    <s v="Tontin myynti"/>
    <s v="Yritystontin myynti tunnistautumisella"/>
    <s v="Yritystonttien myynti ja vuokraus"/>
    <x v="3"/>
    <x v="5"/>
    <m/>
    <m/>
    <m/>
    <m/>
    <x v="0"/>
    <s v="Satakunta"/>
    <x v="2"/>
    <s v=""/>
  </r>
  <r>
    <x v="4"/>
    <s v="Yritysneuvonta"/>
    <s v="Yritysneuvontaa puhelimella, toimistolla, asiakkaan luonna, sähköpostilla"/>
    <s v="Yritys- ja palveluhakemisto"/>
    <x v="4"/>
    <x v="0"/>
    <m/>
    <m/>
    <m/>
    <m/>
    <x v="0"/>
    <s v="Satakunta"/>
    <x v="2"/>
    <s v=""/>
  </r>
  <r>
    <x v="4"/>
    <s v="Yritystuet"/>
    <s v="Yritystuet, esim. koronatuet tunnistautumisella."/>
    <s v="Liiketoiminnan kehittämistuki"/>
    <x v="5"/>
    <x v="5"/>
    <m/>
    <m/>
    <m/>
    <m/>
    <x v="0"/>
    <s v="Satakunta"/>
    <x v="2"/>
    <s v=""/>
  </r>
  <r>
    <x v="5"/>
    <s v="Finnveran rahoituspalvelu: Finnveran rahoituspalvelut ovat suomalaisten asiakkaiden digitaalisesti haettavissa"/>
    <s v="Finnvera parantaa ja monipuolistaa yritysten rahoitusmahdollisuuksia lainoin, takauksin ja vienninrahoituspalveluin"/>
    <s v="Finnveran rahoituspalvelu: Finnveran rahoituspalvelut ovat suomalaisten asiakkaiden digitaalisesti haettavissa"/>
    <x v="5"/>
    <x v="5"/>
    <m/>
    <s v="Myös luonnollisille henkilöille"/>
    <m/>
    <m/>
    <x v="1"/>
    <s v="Työ- ja elinkeinoministeriö"/>
    <x v="1"/>
    <s v=""/>
  </r>
  <r>
    <x v="6"/>
    <s v="Yritysneuvonta"/>
    <s v="yrityksen perustamiseen tai kehittämiseen liittyvä neuvonta ja tukitoimet. Kysymyksiin voi saada vastauksen digitaalisesti."/>
    <s v="Yritysten neuvontapalvelut"/>
    <x v="3"/>
    <x v="6"/>
    <s v="Q2/2021"/>
    <s v="Vain elinkeinotoimintaa harjoittaville"/>
    <m/>
    <m/>
    <x v="0"/>
    <s v="Pohjois-Pohjanmaa"/>
    <x v="3"/>
    <s v=""/>
  </r>
  <r>
    <x v="7"/>
    <s v="Kiinteistön alueelle hylätty ajoneuvo"/>
    <s v="Isännöitsijän pyynnöstä kaupunki huolehtii myös yksityisen kiinteistön alueelle hylätyn ajoneuvon siirrosta."/>
    <s v="Ajoneuvon siirtopyyntö"/>
    <x v="0"/>
    <x v="0"/>
    <m/>
    <m/>
    <m/>
    <s v="Laki ajoneuvojen siirtämisestä (1508/2019)"/>
    <x v="0"/>
    <s v="Uusimaa"/>
    <x v="4"/>
    <s v="Liikenne- ja viestintäministeriö"/>
  </r>
  <r>
    <x v="7"/>
    <s v="Auto pois auran tai pesuauton tieltä"/>
    <s v="Tilaa tekstiviestillä tieto seuraavan päivän katupuhdistuskohteista ja siirrä autosi pois auran tieltä."/>
    <s v="Ajoneuvon siirtopyyntö"/>
    <x v="0"/>
    <x v="3"/>
    <m/>
    <s v="Myös luonnollisille henkilöille"/>
    <m/>
    <s v="Laki ajoneuvojen siirtämisestä (1508/2019)"/>
    <x v="0"/>
    <s v="Uusimaa"/>
    <x v="4"/>
    <s v="Liikenne- ja viestintäministeriö"/>
  </r>
  <r>
    <x v="7"/>
    <s v="Ilmoitus alkutuotantopaikasta tai alkutuotantotuotteiden kuljetuksesta"/>
    <s v="Ilmoitus alkutuotantopaikasta tai ilmoitus alkutuotantotuotteiden kuljetuksesta."/>
    <s v="Alkutuotantopaikkailmoitus"/>
    <x v="0"/>
    <x v="0"/>
    <m/>
    <m/>
    <s v="Pieni volyymi"/>
    <s v="Elintarvikelaki (23/2006)"/>
    <x v="0"/>
    <s v="Uusimaa"/>
    <x v="4"/>
    <s v="Maa- ja metsätalousministeriö"/>
  </r>
  <r>
    <x v="7"/>
    <s v="Ilmoitus eläintenpidon pitopaikasta"/>
    <s v="Eläintenpidon pitopaikan ilmoitusvelvollisuus koskee nautojen, lampaiden, vuohien, sikojen (mukaan lukien mikro- ja minisiat), hevosten, siipikarjan ja mehiläisten pitopaikkoja. Ohjeet ja lomakkeet eläinten pitopaikasta löytyvät Ruokaviraston verkkosivuilta."/>
    <s v="Alkutuotantopaikkailmoitus"/>
    <x v="0"/>
    <x v="3"/>
    <m/>
    <s v="Vain elinkeinotoimintaa harjoittaville"/>
    <m/>
    <s v="Elintarvikelaki (23/2006)"/>
    <x v="0"/>
    <s v="Uusimaa"/>
    <x v="4"/>
    <s v="Maa- ja metsätalousministeriö"/>
  </r>
  <r>
    <x v="7"/>
    <s v="Ilmoitus elintarvikehuoneistosta: Elintarvikehuoneiston perustaminen (esim. ravintola, kahvila, myymälä, kioski, ulkomyynti)"/>
    <s v="Toiminnan aloittamisesta, toiminnan olennaisesta muuttamisesta tai toimijan (toiminnanharjoittajan) vaihtumisesta tulee tehdä ilmoitus."/>
    <s v="Elintarvikehuoneistoilmoitus"/>
    <x v="0"/>
    <x v="2"/>
    <m/>
    <m/>
    <m/>
    <s v="Elintarvikelaki (23/2006)"/>
    <x v="0"/>
    <s v="Uusimaa"/>
    <x v="4"/>
    <s v="Maa- ja metsätalousministeriö"/>
  </r>
  <r>
    <x v="7"/>
    <s v="Kontaktimateriaalitoimijoille tarkoitettu ilmoituslomake"/>
    <s v="Elintarvikkeiden kanssa kosketuksiin joutuvat astiat ja muut tarvikkeet ovat kontaktimateriaaleja."/>
    <s v="Elintarvikekontaktimateriaalialan toimintailmoitus"/>
    <x v="0"/>
    <x v="0"/>
    <m/>
    <m/>
    <m/>
    <s v="Elintarvikelaki (23/2006)"/>
    <x v="0"/>
    <s v="Uusimaa"/>
    <x v="4"/>
    <s v="Maa- ja metsätalousministeriö"/>
  </r>
  <r>
    <x v="7"/>
    <s v="Elintarvikekuljetus"/>
    <s v="Elintarvikelain (297/2021) 10 §:n mukaan elintarvikealan toimijan on tehtävä ilmoitus elintarviketoiminnasta toiminnan rekisteröintiä varten elintarvikevalvontaviranomaiselle viimeistään neljä viikkoa ennen toiminnan aloittamista tai olennaista muuttamista."/>
    <s v="Elintarvikekuljetus"/>
    <x v="0"/>
    <x v="3"/>
    <m/>
    <m/>
    <m/>
    <s v="Elintarvikelaki (23/2006)"/>
    <x v="0"/>
    <s v="Uusimaa"/>
    <x v="4"/>
    <s v="Maa- ja metsätalousministeriö"/>
  </r>
  <r>
    <x v="7"/>
    <s v="Sivutuotelaitoksen rekisteröinti"/>
    <s v="Kaikkien sivutuotealan laitosten on oltava hyväksyttyjä tai rekisteröityjä ennen toiminnan aloittamista. Sivutuotealan laitokset, joissa käsitellään tiettyjä vähäriskisiä sivutuotteita tai johdettuja tuotteita, eivät tarvitse toimiakseen viranomaisen hyväksyntää vaan rekisteröinti sivutuoteasetuksen mukaiseksi toimijaksi riittää. Nämä laitokset ovat pääasiassa teknisiä tuotteita valmistavia laitoksia. Lomake rekisteröintiä varten löytyy Ruokaviraston verkkosivuilta (lomake K). Täytetty lomake toimitetaan Helsingin ympäristöpalveluiden eläinlääkäreille."/>
    <s v="Elintarvikelaitoksen sivutuotelaitoksen rekisteröinti"/>
    <x v="0"/>
    <x v="0"/>
    <m/>
    <m/>
    <s v="Pieni volyymi"/>
    <s v="Elintarvikelaki (23/2006)"/>
    <x v="0"/>
    <s v="Uusimaa"/>
    <x v="4"/>
    <s v="Maa- ja metsätalousministeriö"/>
  </r>
  <r>
    <x v="7"/>
    <s v="Haaskaruokintapaikan rekisteröinti"/>
    <s v="Eläinperäisten sivutuotteiden käytöstä luonnonvaraisten eläinten ruokinnassa on tehtävä ilmoitus haaskapaikkarekisteriin ennen haaskatoiminnan aloittamista. Lisätietoa ja rekisteröintilomake löytyvät Ruokaviraston verkkosivuilta. Ilmoituksen voi tehdä myös Ruokaviraston verkkopalvelussa. Täytetty lomake lähetetään Helsingin ympäristöpalveluiden eläinlääkärille."/>
    <s v="Haaskaruokintapaikan rekisteröinti"/>
    <x v="0"/>
    <x v="0"/>
    <m/>
    <m/>
    <s v="Pieni volyymi"/>
    <s v="Laki eläimistä saatavista sivutuotteista (517/2015)"/>
    <x v="0"/>
    <s v="Uusimaa"/>
    <x v="4"/>
    <s v="Maa- ja metsätalousministeriö"/>
  </r>
  <r>
    <x v="7"/>
    <s v="Ilmoitus haaskalle viedyn sivutuotteen määrästä"/>
    <m/>
    <s v="Ilmoitus haaskalle viedyn sivutuotteen määrästä"/>
    <x v="0"/>
    <x v="0"/>
    <m/>
    <m/>
    <s v="Pieni volyymi"/>
    <s v="Elintarvikelaki (23/2006)"/>
    <x v="0"/>
    <s v="Uusimaa"/>
    <x v="4"/>
    <s v="Maa- ja metsätalousministeriö"/>
  </r>
  <r>
    <x v="7"/>
    <s v="Ympäristönsuojelulain 120 §:n mukainen ilmoitus poikkeuksellisesta tilanteesta tai"/>
    <s v="Poikkeuksellista tilannetta koskeva ilmoitus on tehtävä viipymättä ilmoitus ympäristönsuojeluviranomaiselle, jos siitä voi aiheutua ympäristön pilaantumisen vaaraa tai jätteen määrän tai ominaisuuksien vuoksi tavanomaisesta poikkeavia toimia jätehuollossa. Velvoite koskee kaikkia toimijoita."/>
    <s v="Ilmoitus poikkeuksellisesta tilanteesta"/>
    <x v="0"/>
    <x v="6"/>
    <m/>
    <s v="Myös luonnollisille henkilöille"/>
    <m/>
    <s v="Ympäristönsuojelulaki (527/2014)"/>
    <x v="0"/>
    <s v="Uusimaa"/>
    <x v="4"/>
    <s v="Ympäristöministeriö"/>
  </r>
  <r>
    <x v="7"/>
    <s v="Ympäristönsuojelulain 123 §:n mukainen ilmoitus poikkeuksellisesta tilanteesta luvanvaraisessa, ilmoituksenvaraisessa tai rekisteröitävässä toiminnassa"/>
    <s v="Poikkeuksellista tilannetta koskeva ilmoitus on tehtävä viipymättä ilmoitus ympäristönsuojeluviranomaiselle, jos siitä voi aiheutua ympäristön pilaantumisen vaaraa tai jätteen määrän tai ominaisuuksien vuoksi tavanomaisesta poikkeavia toimia jätehuollossa. Velvoite koskee luvanvaraista, ilmotuksenvaraista ja rekisteröitävää toimintaa."/>
    <s v="Ilmoitus poikkeuksellisesta tilanteesta"/>
    <x v="0"/>
    <x v="3"/>
    <m/>
    <m/>
    <m/>
    <s v="Ympäristönsuojelulaki (527/2014)"/>
    <x v="0"/>
    <s v="Uusimaa"/>
    <x v="4"/>
    <s v="Ympäristöministeriö"/>
  </r>
  <r>
    <x v="7"/>
    <s v="Kasvatus ja koulutus, ilmoitus yksityisten varhaiskasvatuspalvelujen tuottamisesta"/>
    <s v="Yksityisen palveluntuottajan on varhaiskasvatuslain mukaan ilmoitettava palvelustaan kunnalle ennen toiminnan aloittamista. Ilmoitus tehdään lomakkeella Ilmoitus yksityisten varhaiskasvatuspalvelun tuottamisesta. Lomakkeeseen lisätään toimipaikkaa, palveluntuottajaa ja vastuuhenkilöä koskevat liitteet."/>
    <s v="Ilmoitus yksityisten varhaiskasvatuspalvelujen tuottamisesta"/>
    <x v="0"/>
    <x v="3"/>
    <m/>
    <s v="Vain elinkeinotoimintaa harjoittaville"/>
    <m/>
    <m/>
    <x v="0"/>
    <s v="Uusimaa"/>
    <x v="4"/>
    <s v=""/>
  </r>
  <r>
    <x v="7"/>
    <s v="Huvivene- ja kalastussataman jätehuoltosuunnitelman hyväksyminen"/>
    <s v="Merenkulun ympäristönsuojelulain mukaan  huvivenesataman ja sellaisen kalastussataman, johon vuosittain purettu saalismäärä on alle 20 000 kilogrammaa on esitettävä jätehuoltosuunnitelma kunnan ympäristönsuojeluviranomaiselle arvioitavaksi ja hyväksyttäväksi."/>
    <s v="Jätehuolto"/>
    <x v="0"/>
    <x v="6"/>
    <m/>
    <m/>
    <m/>
    <s v="Merenkulun ympäristönsuojelulaki (1672/2009)"/>
    <x v="0"/>
    <s v="Uusimaa"/>
    <x v="4"/>
    <s v="Ympäristöministeriö"/>
  </r>
  <r>
    <x v="7"/>
    <s v="Ilmoitus keräystoiminnasta jätehuoltorekisteriin"/>
    <s v="Jätteen ammattimaista keräystä varten tarvitaan ilmoitus jätehuoltorekisteriin."/>
    <s v="Jätteen ammattimaisen keräyksen ilmoitus"/>
    <x v="0"/>
    <x v="0"/>
    <m/>
    <m/>
    <s v="Pieni volyymi"/>
    <s v="Jätelaki (646/2011)"/>
    <x v="0"/>
    <s v="Uusimaa"/>
    <x v="4"/>
    <s v="Ympäristöministeriö"/>
  </r>
  <r>
    <x v="7"/>
    <s v="Ilmoitus pienimuotoisesta jätteiden sijoittamisesta maaperään"/>
    <s v="Ilmoitus tehdään pienimuotoisesta jätteen hyödyntämisestä luvantarpeen harkintaa ja valvonnan toteuttamista varten."/>
    <s v="Jätteen sijoittaminen maaperään"/>
    <x v="0"/>
    <x v="0"/>
    <m/>
    <m/>
    <s v="Pieni volyymi"/>
    <s v="Ympäristönsuojelulaki (527/2014)"/>
    <x v="0"/>
    <s v="Uusimaa"/>
    <x v="4"/>
    <s v="Ympäristöministeriö"/>
  </r>
  <r>
    <x v="7"/>
    <s v="Haittojen hallintasuunnitelman lomake (Katutyöt)"/>
    <m/>
    <s v="Katutyölupa"/>
    <x v="0"/>
    <x v="0"/>
    <m/>
    <m/>
    <m/>
    <m/>
    <x v="0"/>
    <s v="Uusimaa"/>
    <x v="4"/>
    <s v=""/>
  </r>
  <r>
    <x v="7"/>
    <s v="Ilmoitus koeluonteisesta toiminnasta"/>
    <s v="Ilmoitus tehdään koeluonteisesta lyhytaikaisesta muuten ympäristöluvanvaraisesta toiminnasta, kun tarkoituksena on kokeilla esimerkiksi uutta tekniikkaa tai raaka-ainetta halutaan selvittää toiminnan ympäristövaikutuksia, käyttökelpoisuutta tai muuta vastaavaa seikkaa."/>
    <s v="Koeluonteisen toiminnan ilmoitus"/>
    <x v="0"/>
    <x v="6"/>
    <m/>
    <m/>
    <s v="Pieni volyymi"/>
    <s v="Ympäristönsuojelulaki (527/2014)"/>
    <x v="0"/>
    <s v="Uusimaa"/>
    <x v="4"/>
    <s v="Ympäristöministeriö"/>
  </r>
  <r>
    <x v="7"/>
    <s v="Meluilmoitus Ympäristönsuojelulain 118 §:n mukainen ilmoitus melua ja tärinää aiheuttava tilapäinen toiminta"/>
    <s v="Erityisen häiritsevää melua tai tärinää aiheuttavasta tilapäisestä toiminnasta on tehtävä ilmoitus kaupungin ympäristöpalvelujen ympäristönsuojeluyksikköön."/>
    <s v="Meluilmoitus"/>
    <x v="0"/>
    <x v="5"/>
    <m/>
    <m/>
    <m/>
    <s v="Ympäristönsuojelulaki (527/2014)"/>
    <x v="0"/>
    <s v="Uusimaa"/>
    <x v="4"/>
    <s v="Ympäristöministeriö"/>
  </r>
  <r>
    <x v="7"/>
    <s v="Selvitys kiinteistön jätevesijärjestelmästä"/>
    <s v="Jätevesien kiinteistökohtaisen käsittelyjärjestelmän on täytettävä ympäristönsuojelulaissa annetut puhdistustehovaatimukset."/>
    <s v="Rakennuslupa"/>
    <x v="0"/>
    <x v="0"/>
    <m/>
    <m/>
    <s v="Pieni volyymi"/>
    <s v="Maankäyttö- ja rakennuslaki (132/1999)"/>
    <x v="0"/>
    <s v="Uusimaa"/>
    <x v="4"/>
    <s v="Ympäristöministeriö"/>
  </r>
  <r>
    <x v="7"/>
    <s v="Selvitys rakennus- ja purkujätteen käsittelystä "/>
    <m/>
    <s v="Rakennuslupa"/>
    <x v="0"/>
    <x v="0"/>
    <m/>
    <m/>
    <m/>
    <s v="Maankäyttö- ja rakennuslaki (132/1999)"/>
    <x v="0"/>
    <s v="Uusimaa"/>
    <x v="4"/>
    <s v="Ympäristöministeriö"/>
  </r>
  <r>
    <x v="7"/>
    <s v="Tonttikorkeusilmoitus"/>
    <s v="Tonttikorkeusilmoitus on osa rakennuslupaan tarvittavaa kartta-aineistoa. Ilmoituksessa annetaan pihamaan korkeusasemat suhteessa katukorkeuksiin ja naapurikiinteistöihin."/>
    <s v="Rakennuslupa"/>
    <x v="0"/>
    <x v="0"/>
    <m/>
    <m/>
    <m/>
    <s v="Maankäyttö- ja rakennuslaki (132/1999)"/>
    <x v="0"/>
    <s v="Uusimaa"/>
    <x v="4"/>
    <s v="Ympäristöministeriö"/>
  </r>
  <r>
    <x v="7"/>
    <s v="Aloituskokous ja aloittamisilmoitus"/>
    <s v="Rakennushankkeeseen ryhtyvän tulee sopia kaupungin rakennusvalvonnan kanssa aloituskokouksen ajankohdasta, jos rakennusluvassa on edellytetty kokouksen pitämistä. Kokous pitää kutsua koolle ennen rakennustyön aloittamista. Kaikesta muusta luvanvaraisesta rakennustyöstä tai toimenpiteestä on ennen sen aloittamista tehtävä aloittamisilmoitus Helsingin rakennusvalvontaan, jos aloituskokousta ei tule kutsua koolle."/>
    <s v="Rakennuslupa"/>
    <x v="0"/>
    <x v="3"/>
    <m/>
    <m/>
    <m/>
    <s v="Maankäyttö- ja rakennuslaki (132/1999)"/>
    <x v="0"/>
    <s v="Uusimaa"/>
    <x v="4"/>
    <s v="Ympäristöministeriö"/>
  </r>
  <r>
    <x v="7"/>
    <s v="Rottahavainnoista ilmoittaminen"/>
    <s v="Rotan ja muiden tuhoeläinten hävittäminen kuuluu kiinteistön omistajan tai haltijan vastuulle. Ympäristöterveysyksikön tehtävä on tarvittaessa arvioida voiko rottien esiintymisestä aiheutua terveyshaittaa."/>
    <s v="Rottahavainnoista ilmoittaminen"/>
    <x v="0"/>
    <x v="6"/>
    <m/>
    <s v="Myös luonnollisille henkilöille"/>
    <m/>
    <s v="Terveydensuojelulaki (763/1994)"/>
    <x v="0"/>
    <s v="Uusimaa"/>
    <x v="4"/>
    <s v="Sosiaali- ja terveysministeriö"/>
  </r>
  <r>
    <x v="7"/>
    <s v="Elinkeinonharjoittajan ilmoitus ruokamyrkytysepäilystä"/>
    <s v="Mikäli olet syönyt helsinkiläisessä elintarvikehuoneistossa tai ostanut elintarvikkeita Helsingistä ja epäilet sairastuneesi ruokamyrkytykseen ruokailun jälkeen voit ilmoittaa ruokamyrkytyksestäsi kaupunkiympäristön toimialan elintarviketurvallisuusyksikköön, joka vastaa ruokamyrkytysten selvitystyöstä."/>
    <s v="Ruokamyrkytysepäilyilmoitus"/>
    <x v="0"/>
    <x v="0"/>
    <m/>
    <m/>
    <m/>
    <s v="Elintarvikelaki (23/2006)"/>
    <x v="0"/>
    <s v="Uusimaa"/>
    <x v="4"/>
    <s v="Maa- ja metsätalousministeriö"/>
  </r>
  <r>
    <x v="7"/>
    <s v="Tapahtumailmoitus"/>
    <s v="Tarvitset luvan tapahtuman järjestämiseen kadulla, torilla tai puistossa, jos tapahtuma rajoittaa alueen yleistä käyttöä."/>
    <s v="Tapahtumailmoitus"/>
    <x v="0"/>
    <x v="5"/>
    <m/>
    <m/>
    <m/>
    <m/>
    <x v="0"/>
    <s v="Uusimaa"/>
    <x v="4"/>
    <s v=""/>
  </r>
  <r>
    <x v="7"/>
    <s v="Terveydensuojelulain mukainen ilmoitus"/>
    <s v="Ympäristöterveydenhuoltoon kuuluvat terveydensuojelulain, elintarvikelain, tupakkalain ja eläinlääkintähuoltolain mukaiset tehtävät."/>
    <s v="Terveydensuojelulain mukainen ilmoitus"/>
    <x v="0"/>
    <x v="5"/>
    <m/>
    <m/>
    <m/>
    <s v="Terveydensuojelulaki (763/1994)"/>
    <x v="0"/>
    <s v="Uusimaa"/>
    <x v="4"/>
    <s v="Sosiaali- ja terveysministeriö"/>
  </r>
  <r>
    <x v="7"/>
    <s v="Tiedottaminen tilapäisestä elintarvikemyynnistä"/>
    <m/>
    <s v="Tiedotus liikkuvan elintarvikehuoneiston toiminnasta"/>
    <x v="0"/>
    <x v="5"/>
    <m/>
    <m/>
    <m/>
    <s v="Elintarvikelaki (23/2006)"/>
    <x v="0"/>
    <s v="Uusimaa"/>
    <x v="4"/>
    <s v="Maa- ja metsätalousministeriö"/>
  </r>
  <r>
    <x v="7"/>
    <s v="Tilapäiset liikennejärjestelyt"/>
    <s v="Jos työskentely kadulla tai puistossa vaikuttaa jalankulkuun, pyöräliikenteeseen tai muuhun ajoneuvoliikenteeseen, tarvitaan suunnitelma tilapäisistä liikennejärjestelyistä. Suunnitelma tarvitaan myös silloin, kun pysäköintipaikkoja varataan muuhun käyttöön siirtokehotuskyltillä."/>
    <s v="Tilapäiset liikennejärjestelyt"/>
    <x v="0"/>
    <x v="0"/>
    <m/>
    <m/>
    <m/>
    <m/>
    <x v="0"/>
    <s v="Uusimaa"/>
    <x v="4"/>
    <s v=""/>
  </r>
  <r>
    <x v="7"/>
    <s v="Ulkoilmatapahtuman jätehuoltosuunnitelma ja loppuraportti"/>
    <s v="Yleisötilaisuuden, johon ennakoidaan osallistuvan yhtä aikaa yli 500 henkilöä, järjestäjän on toimitettava jätehuoltosuunnitelma kaupungin ympäristöpalveluille."/>
    <s v="Ulkoilmatapahtuman jätehuoltosuunnitelma ja loppuraportti"/>
    <x v="0"/>
    <x v="0"/>
    <m/>
    <m/>
    <m/>
    <s v="Terveydensuojelulaki (763/1994)"/>
    <x v="0"/>
    <s v="Uusimaa"/>
    <x v="4"/>
    <s v="Sosiaali- ja terveysministeriö"/>
  </r>
  <r>
    <x v="7"/>
    <s v="Ilmoitus vedenjakelualueesta"/>
    <m/>
    <s v="Vedenjakelualueesta ilmoittaminen"/>
    <x v="0"/>
    <x v="0"/>
    <m/>
    <m/>
    <s v="Pieni volyymi"/>
    <s v="Terveydensuojelulaki (763/1994)"/>
    <x v="0"/>
    <s v="Uusimaa"/>
    <x v="4"/>
    <s v="Sosiaali- ja terveysministeriö"/>
  </r>
  <r>
    <x v="7"/>
    <s v="Ympäristöhaittaa koskeva toimenpidepyyntö"/>
    <s v="Ympäristöhaittaa koskeva toimenpidepyyntö on ilmoitus asiasta, joka aiheuttaa haittaa ympäristössä ja jota asukas pyytää kaupunkiympäristön toimialan ympäristöpalveluita selvittämään."/>
    <s v="Ympäristön äkillisestä pilaantumisesta tai vaarasta tehtävä ilmoitus"/>
    <x v="0"/>
    <x v="0"/>
    <m/>
    <m/>
    <m/>
    <s v="Ympäristönsuojelulaki (527/2014)"/>
    <x v="0"/>
    <s v="Uusimaa"/>
    <x v="4"/>
    <s v="Ympäristöministeriö"/>
  </r>
  <r>
    <x v="7"/>
    <s v="Ympäristönsuojelulain 136 §:n mukainen ilmoitus pilaantuneen maaperän puhdistamisesta"/>
    <s v="Pilaantuneen maaperän puhdistamisesta ja pilaantuneen maa-aineksen käsittelystä tulee tehdä ilmoitus kaupunkiympäristön toimialan ympäristönsuojeluyksikölle."/>
    <s v="Ympäristön äkillisestä pilaantumisesta tai vaarasta tehtävä ilmoitus"/>
    <x v="0"/>
    <x v="6"/>
    <m/>
    <m/>
    <m/>
    <s v="Ympäristönsuojelulaki (527/2014)"/>
    <x v="0"/>
    <s v="Uusimaa"/>
    <x v="4"/>
    <s v="Ympäristöministeriö"/>
  </r>
  <r>
    <x v="7"/>
    <s v="Ympäristönsuojelulain 136 §:n mukainen ilmoitus pilaantuneen maaperän puhdistamisesta"/>
    <s v="Pilaantuneen maaperän puhdistamisesta ja pilaantuneen maa-aineksen käsittelystä tulee tehdä ilmoitus kaupunkiympäristön toimialan ympäristönsuojeluyksikölle."/>
    <s v="Ympäristön äkillisestä pilaantumisesta tai vaarasta tehtävä ilmoitus"/>
    <x v="0"/>
    <x v="6"/>
    <m/>
    <m/>
    <m/>
    <s v="Ympäristönsuojelulaki (527/2014)"/>
    <x v="0"/>
    <s v="Uusimaa"/>
    <x v="4"/>
    <s v="Ympäristöministeriö"/>
  </r>
  <r>
    <x v="7"/>
    <s v="Asemakaavan muutoksen hakeminen"/>
    <s v="Tontin omistaja tai haltija voi hakea muutosta voimassa olevaan asemakaavaan."/>
    <s v="Asemakaavan muutoksen hakeminen"/>
    <x v="1"/>
    <x v="0"/>
    <m/>
    <s v="Myös luonnollisille henkilöille"/>
    <m/>
    <s v="Maankäyttö- ja rakennuslaki (132/1999)"/>
    <x v="0"/>
    <s v="Uusimaa"/>
    <x v="4"/>
    <s v="Ympäristöministeriö"/>
  </r>
  <r>
    <x v="7"/>
    <s v="Elintarvikehuoneiston hyväksyminen laitokseksi"/>
    <s v="Elintarvikelain (297/2021) 11 § mukaan elintarvikealan toimijan, joka käsittelee eläinperäisiä elintarvikkeita ennen vähittäismyyntiä (Euroopan parlamentin ja neuvoston asetus (EY) N:o 853/2004) on haettava toimivaltaiselta valvontaviranomaiselta elintarvikehuoneiston hyväksymistä ennen toiminnan aloittamista tai olennaista muuttamista."/>
    <s v="Elintarvikehuoneiston hyväksyminen laitokseksi"/>
    <x v="1"/>
    <x v="3"/>
    <m/>
    <m/>
    <m/>
    <s v="Elintarvikelaki (23/2006)"/>
    <x v="0"/>
    <s v="Uusimaa"/>
    <x v="4"/>
    <s v="Maa- ja metsätalousministeriö"/>
  </r>
  <r>
    <x v="7"/>
    <s v="Hakemus laitostoiminnan hyväksymiseksi"/>
    <m/>
    <s v="Elintarvikehuoneiston hyväksyminen laitokseksi"/>
    <x v="1"/>
    <x v="0"/>
    <m/>
    <m/>
    <s v="Pieni volyymi"/>
    <s v="Elintarvikelaki (23/2006)"/>
    <x v="0"/>
    <s v="Uusimaa"/>
    <x v="4"/>
    <s v="Maa- ja metsätalousministeriö"/>
  </r>
  <r>
    <x v="7"/>
    <s v="Eläinperäisten elintarvikkeiden sisämarkkinatuonti"/>
    <s v="Elintarvikkeiden maahantuonti muista EU-maista."/>
    <s v="Eläinperäisten elintarvikkeiden sisämarkkinatuonti"/>
    <x v="1"/>
    <x v="2"/>
    <m/>
    <m/>
    <m/>
    <s v="Elintarvikelaki (23/2006)"/>
    <x v="0"/>
    <s v="Uusimaa"/>
    <x v="4"/>
    <s v="Maa- ja metsätalousministeriö"/>
  </r>
  <r>
    <x v="7"/>
    <s v="Eläintarhan sivutuotelupa"/>
    <m/>
    <s v="Eläintarhan sivutuotelupa"/>
    <x v="1"/>
    <x v="0"/>
    <m/>
    <m/>
    <s v="Pieni volyymi"/>
    <s v="Laki eläimistä saatavista sivutuotteista (517/2015)"/>
    <x v="0"/>
    <s v="Uusimaa"/>
    <x v="4"/>
    <s v="Maa- ja metsätalousministeriö"/>
  </r>
  <r>
    <x v="7"/>
    <s v="Kasvatus ja koulutus, iltapäivätoiminnan maksuvapautuskompensaatiohakemus"/>
    <s v="Järjestöt ja muut yhteisöt voivat hakea perusopetuslain mukaisen iltapäivätoiminnan maksuvapautuskompensaatiota maksuhuojennusten takia menetetyistä asiakasmaksuista."/>
    <s v="iltapäivätoiminnan maksuvapautuskompensaatiohakemus"/>
    <x v="1"/>
    <x v="3"/>
    <m/>
    <s v="Vain elinkeinotoimintaa harjoittaville"/>
    <m/>
    <m/>
    <x v="0"/>
    <s v="Uusimaa"/>
    <x v="4"/>
    <s v=""/>
  </r>
  <r>
    <x v="7"/>
    <s v="Aluevuokraus: Kadun, torin tai puiston käyttö työalueena"/>
    <s v="Katua, toria tai puistoa voidaan käyttää kaupungin luvalla työalueena esimerkiksi rakennustyössä, muutossa, nostotyössä, kiinteistöremontissa, lumenpudotuksessa, elokuva- ja tv-tuotannoissa tai vaihtolavalle."/>
    <s v="Katutyölupa"/>
    <x v="1"/>
    <x v="0"/>
    <m/>
    <m/>
    <m/>
    <m/>
    <x v="0"/>
    <s v="Uusimaa"/>
    <x v="4"/>
    <s v=""/>
  </r>
  <r>
    <x v="7"/>
    <s v="Aluevuokraus: Kaivutyöt katu- tai puistoalueella"/>
    <s v="Kaivuilmoituksella ilmoitat kaivutyöstä yleisellä alueella."/>
    <s v="Katutyölupa"/>
    <x v="1"/>
    <x v="0"/>
    <m/>
    <m/>
    <m/>
    <m/>
    <x v="0"/>
    <s v="Uusimaa"/>
    <x v="4"/>
    <s v=""/>
  </r>
  <r>
    <x v="7"/>
    <s v="Katutyölupa"/>
    <s v="Kun katualueella tai puistossa kaivetaan tai tehdään muuta työtä, tarvitaan katutyölupa."/>
    <s v="Katutyölupa"/>
    <x v="1"/>
    <x v="3"/>
    <m/>
    <m/>
    <m/>
    <s v="Laki kadun ja eräiden yleisten alueiden kunnossa- ja puhtaanapidosta (669/1978)"/>
    <x v="0"/>
    <s v="Uusimaa"/>
    <x v="4"/>
    <s v="Liikenne- ja viestintäministeriö"/>
  </r>
  <r>
    <x v="7"/>
    <s v="Maisematyölupa MRL 128 §"/>
    <s v="Maisemaa muuttavalle toimenpiteelle myönnettävä lupa"/>
    <s v="Maisematyölupa"/>
    <x v="1"/>
    <x v="5"/>
    <m/>
    <s v="Myös luonnollisille henkilöille"/>
    <m/>
    <s v="Maankäyttö- ja rakennuslaki (132/1999)"/>
    <x v="0"/>
    <s v="Uusimaa"/>
    <x v="4"/>
    <s v="Ympäristöministeriö"/>
  </r>
  <r>
    <x v="7"/>
    <s v="Myyntitila liikkeen edustalla"/>
    <s v="Voit käyttää liikkeen edustan jalkakäytävää esittely- ja myyntitoimintaan ilman kaupungin lupaa tietyin ehdoin. Myyntitilan ulottuessa kauemmaksi kuin 80 senttimetriä kiinteistön seinästä tarvitset myyntitoiminnalle luvan."/>
    <s v="Myyntitila liikkeen edustalla"/>
    <x v="1"/>
    <x v="0"/>
    <m/>
    <m/>
    <m/>
    <m/>
    <x v="0"/>
    <s v="Uusimaa"/>
    <x v="4"/>
    <s v=""/>
  </r>
  <r>
    <x v="7"/>
    <s v="Nikotiinivalmisteiden vähittäismyyntilupa"/>
    <s v="Nikotiinivalmisteiden vähittäismyyntilupa sekä tukkumyynti-ilmoitus"/>
    <s v="Nikotiinivalmisteiden vähittäismyyntilupa"/>
    <x v="1"/>
    <x v="0"/>
    <m/>
    <m/>
    <m/>
    <s v="Lääkelaki (395/1987)"/>
    <x v="0"/>
    <s v="Uusimaa"/>
    <x v="4"/>
    <s v="Sosiaali- ja terveysministeriö"/>
  </r>
  <r>
    <x v="7"/>
    <s v="Purkamislupa ja purkamisilmoitus"/>
    <s v="Rakennuksen tai sen osan purkamiseen asemakaava-alueella haetaan rakennusvalvonnalta purkamislupa. Lupa tarvitaan myös asemakaava-alueen ulkopuolella, jos alueella on voimassa rakennuskielto asemakaavan laatimiseksi tai jos yleiskaavassa niin määrätään. Purkamisluvan voi hakea erikseen tai rakennusluvan yhteydessä. Jos purkamislupaa ei tarvita, niin purkamisesta pitää tehdä purkamisilmoitus rakennusvalvontaan 30 päivää ennen purkamistöiden aloittamista. Perustellusta syystä rakennusvalvonta voi vaatia purkamisluvan hakemista ennen purkamisen aloittamispäivää."/>
    <s v="Rakennuksen purkamislupa"/>
    <x v="1"/>
    <x v="5"/>
    <m/>
    <s v="Myös luonnollisille henkilöille"/>
    <m/>
    <s v="Maankäyttö- ja rakennuslaki (132/1999)"/>
    <x v="0"/>
    <s v="Uusimaa"/>
    <x v="4"/>
    <s v="Ympäristöministeriö"/>
  </r>
  <r>
    <x v="7"/>
    <s v="Rakennelman rakentaminen"/>
    <s v="Katoksen, vajan, kioskin tai vastaavan rakennelman rakentamiseen tarvitaan toimenpidelupa, jos toimenpiteellä on vaikutusta luonnonoloihin, ympäröivän alueen maankäyttöön tai kaupunki- tai maisemakuvaan. Lupaa ei tarvita yhden pientalotontille rakennettavan korkeintaan 20 m2:n suuruisen piharakennelman rakentamiseen."/>
    <s v="Rakennuslupa"/>
    <x v="1"/>
    <x v="3"/>
    <m/>
    <s v="Myös luonnollisille henkilöille"/>
    <m/>
    <s v="Maankäyttö- ja rakennuslaki (132/1999)"/>
    <x v="0"/>
    <s v="Uusimaa"/>
    <x v="4"/>
    <s v="Ympäristöministeriö"/>
  </r>
  <r>
    <x v="7"/>
    <s v="Rakennuksen korjaaminen ja/tai muuttaminen"/>
    <s v="Rakennuslupa tarvitaan sellaiseen korjaus- ja muutostyöhön, joka on verrattavissa rakennuksen rakentamiseen tai laajentamiseen tai joka lisää kerrosalaan laskettavaa tilaa. Rakennuslupa tarvitaan myös, jos toimenpiteillä on vaikutusta rakennuksen käyttäjien turvallisuuteen tai terveyteen. Samoin lupa tarvitaan rakennuksen tai sen osan käyttötarkoituksen muuttamiseen."/>
    <s v="Rakennuslupa"/>
    <x v="1"/>
    <x v="3"/>
    <m/>
    <s v="Myös luonnollisille henkilöille"/>
    <m/>
    <s v="Maankäyttö- ja rakennuslaki (132/1999)"/>
    <x v="0"/>
    <s v="Uusimaa"/>
    <x v="4"/>
    <s v="Ympäristöministeriö"/>
  </r>
  <r>
    <x v="7"/>
    <s v="Rakennuksen laajentaminen"/>
    <s v="Rakennuksen uusille laajennuksille sekä kerrosalan lisäämiselle olemassa olevan rakennuksen sisällä on haettava rakennuslupa. Laajennuksiin kuuluvat muun muassa: - ullakkorakentaminen - kerrosalaan laskettavan tilan lisääminen rakennuksen kellariin - puolilämpimät viherhuoneet"/>
    <s v="Rakennuslupa"/>
    <x v="1"/>
    <x v="3"/>
    <m/>
    <s v="Myös luonnollisille henkilöille"/>
    <m/>
    <s v="Maankäyttö- ja rakennuslaki (132/1999)"/>
    <x v="0"/>
    <s v="Uusimaa"/>
    <x v="4"/>
    <s v="Ympäristöministeriö"/>
  </r>
  <r>
    <x v="7"/>
    <s v="Poikkeaminen asemakaavasta"/>
    <s v="Kiinteistön omistaja tai haltija voi hakea poikkeamista asemakaavasta"/>
    <s v="Rakennuslupa"/>
    <x v="1"/>
    <x v="0"/>
    <m/>
    <s v="Myös luonnollisille henkilöille"/>
    <m/>
    <s v="Maankäyttö- ja rakennuslaki (132/1999)"/>
    <x v="0"/>
    <s v="Uusimaa"/>
    <x v="4"/>
    <s v="Ympäristöministeriö"/>
  </r>
  <r>
    <x v="7"/>
    <s v="Vastaavan työnjohtajan hyväksyminen"/>
    <m/>
    <s v="Rakennuslupa"/>
    <x v="1"/>
    <x v="0"/>
    <m/>
    <s v="Myös luonnollisille henkilöille"/>
    <m/>
    <s v="Maankäyttö- ja rakennuslaki (132/1999)"/>
    <x v="0"/>
    <s v="Uusimaa"/>
    <x v="4"/>
    <s v="Ympäristöministeriö"/>
  </r>
  <r>
    <x v="7"/>
    <s v="Linjasaneeraus"/>
    <s v="Linjasaneeraus eli putkiremontti on normaali kiinteistön kunnossapitoon kuuluva toimenpide, jossa uusitaan tai kunnostetaan talon vesi- ja viemärijärjestelmä. Remontille tulee hakea lupa."/>
    <s v="Rakennuslupa"/>
    <x v="1"/>
    <x v="0"/>
    <m/>
    <m/>
    <m/>
    <s v="Maankäyttö- ja rakennuslaki (132/1999)"/>
    <x v="0"/>
    <s v="Uusimaa"/>
    <x v="4"/>
    <s v="Ympäristöministeriö"/>
  </r>
  <r>
    <x v="7"/>
    <s v="Piirustusten tarkastaminen"/>
    <s v="Pääpiirrustukset hyväksytään ja muut toimitetaan"/>
    <s v="Rakennuslupa"/>
    <x v="1"/>
    <x v="0"/>
    <m/>
    <m/>
    <m/>
    <s v="Maankäyttö- ja rakennuslaki (132/1999)"/>
    <x v="0"/>
    <s v="Uusimaa"/>
    <x v="4"/>
    <s v="Ympäristöministeriö"/>
  </r>
  <r>
    <x v="7"/>
    <s v="Märkätilamuutosten rakennuslupa"/>
    <s v="Kylpyhuone, sauna ja suihkuhuone ovat kaikki märkätiloja. Osa niiden remonteista on luvanvaraisia."/>
    <s v="Rakennuslupa"/>
    <x v="1"/>
    <x v="0"/>
    <m/>
    <m/>
    <m/>
    <s v="Maankäyttö- ja rakennuslaki (132/1999)"/>
    <x v="0"/>
    <s v="Uusimaa"/>
    <x v="4"/>
    <s v="Ympäristöministeriö"/>
  </r>
  <r>
    <x v="7"/>
    <s v="Suunnittelutarveratkaisu"/>
    <s v="Kiinteistön omistaja tai haltija voi hakea suunnittelutarveratkaisua"/>
    <s v="Rakennuslupa suunnittelutarveratkaisualueelle"/>
    <x v="1"/>
    <x v="0"/>
    <m/>
    <s v="Myös luonnollisille henkilöille"/>
    <m/>
    <s v="Maankäyttö- ja rakennuslaki (132/1999)"/>
    <x v="0"/>
    <s v="Uusimaa"/>
    <x v="4"/>
    <s v="Ympäristöministeriö"/>
  </r>
  <r>
    <x v="7"/>
    <s v="Maalämpökaivon poraamiseen lupa"/>
    <s v="Maalämmön hyödyntämiseen tehtävä porakaivo edellyttää Suomessa aina toimenpideluvan."/>
    <s v="Rakentamisen toimenpidelupa"/>
    <x v="1"/>
    <x v="0"/>
    <m/>
    <m/>
    <m/>
    <s v="Maankäyttö- ja rakennuslaki (132/1999)"/>
    <x v="0"/>
    <s v="Uusimaa"/>
    <x v="4"/>
    <s v="Ympäristöministeriö"/>
  </r>
  <r>
    <x v="7"/>
    <s v="Raskaan liikenteen erityislupa Helsingin kantakaupunkiin"/>
    <s v="Yli 12 metriä pitkät ajoneuvot tarvitsevat erityisluvan ajaakseen Helsingin kantakaupungin rajoitusalueella."/>
    <s v="Raskaan liikenteen erityislupa Helsingin kantakaupunkiin"/>
    <x v="1"/>
    <x v="0"/>
    <m/>
    <m/>
    <m/>
    <m/>
    <x v="0"/>
    <s v="Uusimaa"/>
    <x v="4"/>
    <s v=""/>
  </r>
  <r>
    <x v="7"/>
    <s v="Ruumiinkuljetuslupien antaminen"/>
    <s v="Kunnan terveydensuojeluviranomainen antaa toimivaltaisena viranomaisena ruumiiden maasta kuljettamisesta tehdyn sopimuksen (Sopimus ruumiiden kuljettamisesta, valtiosopimus 13/1989) mukaisia ruumiinkuljetuslupia."/>
    <s v="Ruumiin siirtolupa"/>
    <x v="1"/>
    <x v="6"/>
    <m/>
    <m/>
    <m/>
    <s v="Terveydensuojelulaki (763/1994)"/>
    <x v="0"/>
    <s v="Uusimaa"/>
    <x v="4"/>
    <s v="Sosiaali- ja terveysministeriö"/>
  </r>
  <r>
    <x v="7"/>
    <s v="Sijoitussopimus: Pysyvien rakenteiden sijoittaminen katu-tai puistoalueelle"/>
    <s v="Jos haluat sijoittaa kadulle tai puistoon pysyviä rakenteita, kuten johtoliittymiä, ajoliittymiä, maanalaisia perustuksia tai aidan, tarvitset tähän luvan kaupungilta. Kaupungin lupa rakenteille on nimeltään sijoitussopimus."/>
    <s v="Kaivu- ja sijoituslupa"/>
    <x v="1"/>
    <x v="0"/>
    <m/>
    <m/>
    <m/>
    <m/>
    <x v="0"/>
    <s v="Uusimaa"/>
    <x v="4"/>
    <s v=""/>
  </r>
  <r>
    <x v="7"/>
    <s v="Siltamainospaikat"/>
    <s v="Kaupunki vuokraa tiettyjen siltojen kaiteista siltamainospaikkoja banderollimainontaa varten."/>
    <s v="Mainos- ja viitoituslupa"/>
    <x v="1"/>
    <x v="0"/>
    <m/>
    <s v="Myös luonnollisille henkilöille"/>
    <m/>
    <m/>
    <x v="0"/>
    <s v="Uusimaa"/>
    <x v="4"/>
    <s v=""/>
  </r>
  <r>
    <x v="7"/>
    <s v="Sivutuotenäytteitä ja näyttelyesineitä koskeva lupa"/>
    <s v="Sivutuotteisiin kuuluvien tutkimusnäytteiden, diagnostisten näytteiden, kaupallisten näytteiden ja näyttelyesineiden tuonti Suomeen tai kauttakuljetus Suomen kautta on sallittua ainoastaan Ruokaviraston myöntämällä tuontiluvalla. Tuontiluvassa asetetaan tuontia koskevat välttämättömät tuontiehdot."/>
    <s v="Sivutuotenäytteitä ja näyttelyesineitä koskeva lupa"/>
    <x v="1"/>
    <x v="3"/>
    <m/>
    <s v="Vain elinkeinotoimintaa harjoittaville"/>
    <m/>
    <m/>
    <x v="0"/>
    <s v="Uusimaa"/>
    <x v="4"/>
    <s v=""/>
  </r>
  <r>
    <x v="7"/>
    <s v="Malmin lentokentän tapahtumat"/>
    <m/>
    <s v="Tapahtumailmoitus"/>
    <x v="1"/>
    <x v="6"/>
    <m/>
    <m/>
    <m/>
    <m/>
    <x v="0"/>
    <s v="Uusimaa"/>
    <x v="4"/>
    <s v=""/>
  </r>
  <r>
    <x v="7"/>
    <s v="Terassi- ja parkletlupa"/>
    <s v="Ravintolan tai kahvilan ulkotarjoilualuetta varten tarvitset terassiluvan, jos terassi tulee kaupungin julkiselle katu- tai puistoalueelle. Lasitetun katuterassin pystyttämiseen tarvitset lisäksi rakennus- tai toimenpideluvan. Kivijalkayritys voi hakea liiketilansa edustalla sijaitsevaa ruutua parklet-käyttöön ja perustaa ruutuun terassin tai muuta paikkaan sopivaa toimintaa."/>
    <s v="Terassi- ja parkletlupa"/>
    <x v="1"/>
    <x v="5"/>
    <m/>
    <m/>
    <m/>
    <m/>
    <x v="0"/>
    <s v="Uusimaa"/>
    <x v="4"/>
    <s v=""/>
  </r>
  <r>
    <x v="7"/>
    <s v="Vakituisen torimyyntipaikan hakeminen"/>
    <s v="Tulostettava lomake, jolla yrittäjät voivat hakea vakituista myyntipaikkaa torilla."/>
    <s v="Tilavuokraus"/>
    <x v="1"/>
    <x v="3"/>
    <m/>
    <s v="Vain elinkeinotoimintaa harjoittaville"/>
    <m/>
    <m/>
    <x v="0"/>
    <s v="Uusimaa"/>
    <x v="4"/>
    <s v=""/>
  </r>
  <r>
    <x v="7"/>
    <s v="Tupakkatuotteiden vähittäismyyntilupa"/>
    <s v="Tupakkatuotteiden vähittäismyyntilupa sekä tukkumyynti-ilmoitus"/>
    <s v="Tupakkatuotteiden vähittäismyyntilupa"/>
    <x v="1"/>
    <x v="0"/>
    <m/>
    <m/>
    <m/>
    <s v="Tupakkalaki (549/2016)"/>
    <x v="0"/>
    <s v="Uusimaa"/>
    <x v="4"/>
    <s v="Sosiaali- ja terveysministeriö"/>
  </r>
  <r>
    <x v="7"/>
    <s v="Asuntoyhteisöjen tupakointikiellot"/>
    <s v="Tupakkalaki (549/2016) antaa asuntoyhteisöille oikeuden hakea tupakointikieltoa kunnalta huoneistoon kuuluvalle parvekkeelle, huoneiston käytössä olevaan ulkotilaan ja huoneistojen sisätiloihin."/>
    <s v="Tupakointikieltohakemus"/>
    <x v="1"/>
    <x v="0"/>
    <m/>
    <m/>
    <m/>
    <s v="Tupakkalaki (549/2016)"/>
    <x v="0"/>
    <s v="Uusimaa"/>
    <x v="4"/>
    <s v="Sosiaali- ja terveysministeriö"/>
  </r>
  <r>
    <x v="7"/>
    <s v="Hakemus talousvettä toimittavan laitoksen perustamisesta"/>
    <s v="Talousvettä toimittavan laitoksen, jolla on omaa veden tuotantoa tai käsittelyä, on haettava toimintansa hyväksymistä kunnan terveydensuojeluviranomaiselta viimeistään 3 kuukautta ennen suunniteltua toiminnan aloittamista. Talousvettä ei saa toimittaa ennen kuin toiminta on hyväksytty."/>
    <s v="Vesitaloushankkeen lupa"/>
    <x v="1"/>
    <x v="0"/>
    <m/>
    <m/>
    <s v="Pieni volyymi"/>
    <s v="Vesihuoltolaki (119/2001)"/>
    <x v="0"/>
    <s v="Uusimaa"/>
    <x v="4"/>
    <s v="Maa- ja metsätalousministeriö"/>
  </r>
  <r>
    <x v="7"/>
    <s v="Ulkoilmatapahtumat:katujen ja viheralueiden käyttöluvat ja vuokraus"/>
    <s v="Tarvitset luvan tapahtuman järjestämiseen kadulla, torilla tai puistossa, jos tapahtuma rajoittaa alueen yleistä käyttöä."/>
    <s v="Yleisen alueen käyttölupa"/>
    <x v="1"/>
    <x v="3"/>
    <m/>
    <m/>
    <m/>
    <m/>
    <x v="0"/>
    <s v="Uusimaa"/>
    <x v="4"/>
    <s v=""/>
  </r>
  <r>
    <x v="7"/>
    <s v="Ympäristölupa"/>
    <s v="Ympäristöluvanvaraiset toiminnat hakevat ympäristölupaa ennen toiminnan aloittamista, toiminnan muuttuessa tai kun muuten on tarve muuttaa ympäristölupaa."/>
    <s v="Ympäristölupa"/>
    <x v="1"/>
    <x v="3"/>
    <m/>
    <m/>
    <m/>
    <s v="Ympäristönsuojelulaki (527/2014)"/>
    <x v="0"/>
    <s v="Uusimaa"/>
    <x v="4"/>
    <s v="Ympäristöministeriö"/>
  </r>
  <r>
    <x v="7"/>
    <s v="Ympäristönsuojelulain yleinen ilmoitusmenettely"/>
    <s v="Ympäristönsuojelulaissa ilmoitusvelvolliseksi säädetystä toiminnasta tulee ennen toiminnan aloittamista tehdä ympäristönsuojeluviranomaiselle ilmoitus."/>
    <s v="Ympäristön äkillisestä pilaantumisesta tai vaarasta tehtävä ilmoitus"/>
    <x v="1"/>
    <x v="3"/>
    <m/>
    <m/>
    <m/>
    <s v="Ympäristönsuojelulaki (527/2014)"/>
    <x v="0"/>
    <s v="Uusimaa"/>
    <x v="4"/>
    <s v="Ympäristöministeriö"/>
  </r>
  <r>
    <x v="7"/>
    <s v="Yrityspysäköintiluvan hakeminen, muuttaminen tai uusiminen"/>
    <m/>
    <s v="Yrityspysäköintiluvan hakeminen, muuttaminen tai uusiminen"/>
    <x v="1"/>
    <x v="6"/>
    <m/>
    <m/>
    <m/>
    <m/>
    <x v="0"/>
    <s v="Uusimaa"/>
    <x v="4"/>
    <s v=""/>
  </r>
  <r>
    <x v="7"/>
    <s v="Z-lausunto: vähäisten rakennus- ja taloteknisten korjaus- ja muutostoimenpiteiden luvanvaraisuusharkintaa"/>
    <m/>
    <s v="Z-lausunto: vähäisten rakennus- ja taloteknisten korjaus- ja muutostoimenpiteiden luvanvaraisuusharkintaa"/>
    <x v="1"/>
    <x v="0"/>
    <m/>
    <m/>
    <m/>
    <s v="Maankäyttö- ja rakennuslaki (132/1999)"/>
    <x v="0"/>
    <s v="Uusimaa"/>
    <x v="4"/>
    <s v="Ympäristöministeriö"/>
  </r>
  <r>
    <x v="7"/>
    <s v="Elintarvikkeiden ja eläinperäisten tuotteiden viennille myönnettävä eläinlääkärin todistus"/>
    <s v="Tietyt maat vaativat elintarvikkeille virkaeläinlääkärin laatimia virallisia vientitodistuksia. Vientitodistuksia laativat Helsingin elintarviketurvallisuusyksikön virkaeläinlääkärit elintarvikkeiden viejien pyynnöstä."/>
    <s v="Elintarvikkeiden ja eläinperäisten tuotteiden viennille myönnettävä eläinlääkärin todistus"/>
    <x v="2"/>
    <x v="3"/>
    <m/>
    <m/>
    <m/>
    <s v="Eläintautilaki (441/2013)"/>
    <x v="0"/>
    <s v="Uusimaa"/>
    <x v="4"/>
    <s v="Maa- ja metsätalousministeriö"/>
  </r>
  <r>
    <x v="7"/>
    <s v="Jatkuva tonttihaku"/>
    <s v="Tontit, joille ei ole löydetty toteuttajaa (varaajaa), siirtyvät jatkuvaan tonttihakuun, jolloin tontit ovat kaikkien kiinnostuneiden haettavissa."/>
    <s v="Jatkuva tonttihaku"/>
    <x v="2"/>
    <x v="0"/>
    <m/>
    <m/>
    <m/>
    <m/>
    <x v="0"/>
    <s v="Uusimaa"/>
    <x v="4"/>
    <s v=""/>
  </r>
  <r>
    <x v="7"/>
    <s v="Kauneushoitoloiden valvonta"/>
    <s v="Kauneushoitoloiden, tatuointiliikkeiden ja muiden vastaavien hygieniahuoneistojen terveydellisten olojen valvonta kuuluu kaupunkiympäristön toimialan ympäristöterveysyksikön tehtäviin."/>
    <s v="Kauneushoitoloiden valvonta"/>
    <x v="2"/>
    <x v="6"/>
    <m/>
    <m/>
    <m/>
    <s v="Terveydensuojelulaki (763/1994)"/>
    <x v="0"/>
    <s v="Uusimaa"/>
    <x v="4"/>
    <s v="Sosiaali- ja terveysministeriö"/>
  </r>
  <r>
    <x v="7"/>
    <s v="Kaupanvahvistus"/>
    <s v="Kaupanvahvistajan tehtävänä on toimia todistamisviranomaisena kiinteistönluovutuksessaluovutuskirjaa allekirjoitettaessa."/>
    <s v="Kaupanvahvistus"/>
    <x v="2"/>
    <x v="6"/>
    <m/>
    <m/>
    <m/>
    <s v="Laki kaupanvahvistajista"/>
    <x v="0"/>
    <s v="Uusimaa"/>
    <x v="4"/>
    <s v="Maa- ja metsätalousministeriö"/>
  </r>
  <r>
    <x v="7"/>
    <s v="Kiinteistöjen omistajatiedot"/>
    <s v="Kiinteistöjen omistajatietojen maksullinen omistajaselvitys sisältää kiinteistöjen omistajatiedot erilaisia lupahankkeita, kuten rakennuslupaa varten."/>
    <s v="Kiinteistöjen omistajatiedot"/>
    <x v="2"/>
    <x v="0"/>
    <m/>
    <m/>
    <m/>
    <m/>
    <x v="0"/>
    <s v="Uusimaa"/>
    <x v="4"/>
    <s v=""/>
  </r>
  <r>
    <x v="7"/>
    <s v="Kiinteistönmuodostuspalvelut"/>
    <s v="Tonttijaot, kiinteistötoimitukset ja kiinteistörekisterin pitäjän päätökset"/>
    <s v="Kiinteistönmuodostus"/>
    <x v="2"/>
    <x v="5"/>
    <m/>
    <s v="Myös luonnollisille henkilöille"/>
    <m/>
    <s v="Maankäyttö- ja rakennuslaki, kiinteistönmuodostamislaki (554/1995), kiinteistörekisterilaki (392/1985)"/>
    <x v="0"/>
    <s v="Uusimaa"/>
    <x v="4"/>
    <s v="Ympäristöministeriö"/>
  </r>
  <r>
    <x v="7"/>
    <s v="Koirankoulutuskentät"/>
    <s v="Koirankoulutuskentiltä voi vuokrata vakioviikkovuoron koirien koulutukseen. Samoilla kentillä voi järjestää myös päiväkoulutuksia, koiranäyttelyitä, tottelevaisuuskokeita, match show -tapahtumia tai muita päivätapahtumia."/>
    <s v="Koirankoulutuskentät"/>
    <x v="2"/>
    <x v="0"/>
    <m/>
    <m/>
    <m/>
    <m/>
    <x v="0"/>
    <s v="Uusimaa"/>
    <x v="4"/>
    <s v=""/>
  </r>
  <r>
    <x v="7"/>
    <s v="Laivatarkastus"/>
    <s v="Kaupungin ympäristöpalvelut tekee Helsingin satamissa WHO:n kansainvälisen terveyssäännöstön (IHR) mukaisia laivatarkastuksia alusten pyynnöstä."/>
    <s v="Laivatarkastus"/>
    <x v="2"/>
    <x v="6"/>
    <m/>
    <m/>
    <m/>
    <s v="Terveydensuojelulaki (763/1994)"/>
    <x v="0"/>
    <s v="Uusimaa"/>
    <x v="4"/>
    <s v="Sosiaali- ja terveysministeriö"/>
  </r>
  <r>
    <x v="7"/>
    <s v="Ketterän (kioskin) luvan ennakkoneuvottelu"/>
    <m/>
    <s v="Liikkuvasta elintarvikehuoneistosta ilmoittaminen"/>
    <x v="2"/>
    <x v="6"/>
    <m/>
    <m/>
    <m/>
    <s v="Elintarvikelaki (23/2006)"/>
    <x v="0"/>
    <s v="Uusimaa"/>
    <x v="4"/>
    <s v="Maa- ja metsätalousministeriö"/>
  </r>
  <r>
    <x v="7"/>
    <s v="Ketterän kioskin paikan varaaminen"/>
    <s v="Kioskipaikat ovat jäätelön, grillituotteiden tai muiden elintarvikkeiden myyntiin tarkoitettuja myyntipaikkoja."/>
    <s v="Liikkuvasta elintarvikehuoneistosta ilmoittaminen"/>
    <x v="2"/>
    <x v="0"/>
    <m/>
    <m/>
    <m/>
    <s v="Elintarvikelaki (23/2006)"/>
    <x v="0"/>
    <s v="Uusimaa"/>
    <x v="4"/>
    <s v="Maa- ja metsätalousministeriö"/>
  </r>
  <r>
    <x v="7"/>
    <s v="Ketterät kioskit (sopimuksen tekeminen)"/>
    <s v="Ketterä kioski on liikkuva elintarvikekioski eli ruokarekka. Se on rekisteröity moottoriajoneuvo tai vaunu, josta myydään elintarvikkeita. Sillä ei ole omaa pysyvää myyntipaikkaa, vaan kioski tuo tullessaan kaiken tarvitsemansa ja vie lähtiessään jätteet pois."/>
    <s v="Liikkuvasta elintarvikehuoneistosta ilmoittaminen"/>
    <x v="2"/>
    <x v="6"/>
    <m/>
    <m/>
    <m/>
    <s v="Elintarvikelaki (23/2006)"/>
    <x v="0"/>
    <s v="Uusimaa"/>
    <x v="4"/>
    <s v="Maa- ja metsätalousministeriö"/>
  </r>
  <r>
    <x v="7"/>
    <s v="Luontotietojärjestelmän käyttöoikeushakemus"/>
    <s v="Luontotietojärjestelmässä voi tutustua Helsingin monipuoliseen luontoon. Keskeisimpiä luontoaineistoja ovat luonnonsuojelukohteet ja sadat muut arvokkaat luontokohteet."/>
    <s v="Luontotietojärjestelmän käyttöoikeushakemus"/>
    <x v="2"/>
    <x v="0"/>
    <m/>
    <m/>
    <m/>
    <m/>
    <x v="0"/>
    <s v="Uusimaa"/>
    <x v="4"/>
    <s v=""/>
  </r>
  <r>
    <x v="7"/>
    <s v="Muu lyhytaikainen maanvuokraus"/>
    <s v="Kaupungin maa-alueita on mahdollista vuokrata monenlaista tilapäistä ja pienimuotoista toimintaa varten. Tällaista toimintaa ovat hiekkasiilot, sirkukset ja tivolit, minigolf-radat, kesäteatterit, keräyslaatikot, laivapaikat, lehtienjakelupaikat, metsästysoikeudet ja tilataideteokset."/>
    <s v="Muu lyhytaikainen maanvuokraus"/>
    <x v="2"/>
    <x v="0"/>
    <m/>
    <m/>
    <m/>
    <m/>
    <x v="0"/>
    <s v="Uusimaa"/>
    <x v="4"/>
    <s v=""/>
  </r>
  <r>
    <x v="7"/>
    <s v="Pakastus- ja viileätilojen vuokraus"/>
    <s v="Elintarvikeyritykset voivat vuokrata pakastamosta pakastus- ja viileäsäilytystilaa."/>
    <s v="Pakastus- ja viileätilojen vuokraus"/>
    <x v="2"/>
    <x v="5"/>
    <m/>
    <m/>
    <m/>
    <m/>
    <x v="0"/>
    <s v="Uusimaa"/>
    <x v="4"/>
    <s v=""/>
  </r>
  <r>
    <x v="7"/>
    <s v="Oikaisuvaatimus ajoneuvon siirtokustannusten korvauspäätöksestä"/>
    <m/>
    <s v="Pysäköintivirhemaksun oikaisuvaatimus"/>
    <x v="2"/>
    <x v="5"/>
    <m/>
    <m/>
    <m/>
    <s v="Laki pysäköinninvalvonnasta (727/2011)"/>
    <x v="0"/>
    <s v="Uusimaa"/>
    <x v="4"/>
    <s v="Sisäministeriö"/>
  </r>
  <r>
    <x v="7"/>
    <s v="Pysäköintivirhemaksun eräpäivän siirtäminen"/>
    <s v="Asiakas voi hakea pysäköintivirhemaksun eräpäivän siirtämistä"/>
    <s v="Pysäköintivirhemaksun oikaisuvaatimus"/>
    <x v="2"/>
    <x v="5"/>
    <m/>
    <s v="Myös luonnollisille henkilöille"/>
    <m/>
    <s v="Laki pysäköinninvalvonnasta (727/2011)"/>
    <x v="0"/>
    <s v="Uusimaa"/>
    <x v="4"/>
    <s v="Sisäministeriö"/>
  </r>
  <r>
    <x v="7"/>
    <s v="Pysäköintivirhemaksun oikaisuvaatimus"/>
    <s v="Asiakas voi hakea pysäköintivirhemaksuun oikaisua"/>
    <s v="Pysäköintivirhemaksun oikaisuvaatimus"/>
    <x v="2"/>
    <x v="5"/>
    <m/>
    <m/>
    <m/>
    <s v="Tieliikennelaki (267/1981)"/>
    <x v="0"/>
    <s v="Uusimaa"/>
    <x v="4"/>
    <s v="Liikenne- ja viestintäministeriö"/>
  </r>
  <r>
    <x v="7"/>
    <s v="Päiväkotien, koulujen ja hoitolaitosten terveellisyys"/>
    <s v="Julkisten tilojen, kuten päiväkotien, koulujen, oppilaitosten ja muiden vastaavien oleskelutilojen, terveydellisten olojen valvonta kuuluu kaupunkiympäristön toimialan ympäristöterveysyksikön tehtäviin."/>
    <s v="Päiväkotien, koulujen ja hoitolaitosten terveellisyys"/>
    <x v="2"/>
    <x v="5"/>
    <m/>
    <m/>
    <m/>
    <s v="Terveydensuojelulaki (763/1994)"/>
    <x v="0"/>
    <s v="Uusimaa"/>
    <x v="4"/>
    <s v="Sosiaali- ja terveysministeriö"/>
  </r>
  <r>
    <x v="7"/>
    <s v="Pohja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0"/>
    <m/>
    <s v="Myös luonnollisille henkilöille"/>
    <m/>
    <s v="Maankäyttö- ja rakennuslaki (132/1999)"/>
    <x v="0"/>
    <s v="Uusimaa"/>
    <x v="4"/>
    <s v="Ympäristöministeriö"/>
  </r>
  <r>
    <x v="7"/>
    <s v="Ilmanvaihto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0"/>
    <m/>
    <m/>
    <m/>
    <s v="Maankäyttö- ja rakennuslaki (132/1999)"/>
    <x v="0"/>
    <s v="Uusimaa"/>
    <x v="4"/>
    <s v="Ympäristöministeriö"/>
  </r>
  <r>
    <x v="7"/>
    <s v="Kiinteistön vesi- ja viemärilaitteisto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0"/>
    <m/>
    <m/>
    <m/>
    <s v="Maankäyttö- ja rakennuslaki (132/1999)"/>
    <x v="0"/>
    <s v="Uusimaa"/>
    <x v="4"/>
    <s v="Ympäristöministeriö"/>
  </r>
  <r>
    <x v="7"/>
    <s v="Loppukatselmus ja osittainen loppukatselmus"/>
    <s v="Rakennuksen tai sen osan saa ottaa käyttöön, kun vaaditut katselmukset on toimitettu, tarkastukset on suoritettu, ja kun se on hyväksytty käyttöön loppukatselmuksessa."/>
    <s v="Rakennuslupa"/>
    <x v="2"/>
    <x v="0"/>
    <m/>
    <m/>
    <m/>
    <s v="Maankäyttö- ja rakennuslaki (132/1999)"/>
    <x v="0"/>
    <s v="Uusimaa"/>
    <x v="4"/>
    <s v="Ympäristöministeriö"/>
  </r>
  <r>
    <x v="7"/>
    <s v="Rakenne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0"/>
    <m/>
    <m/>
    <m/>
    <s v="Maankäyttö- ja rakennuslaki (132/1999)"/>
    <x v="0"/>
    <s v="Uusimaa"/>
    <x v="4"/>
    <s v="Ympäristöministeriö"/>
  </r>
  <r>
    <x v="7"/>
    <s v="Rakennustyömaan katselmukset"/>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0"/>
    <m/>
    <m/>
    <m/>
    <s v="Maankäyttö- ja rakennuslaki (132/1999)"/>
    <x v="0"/>
    <s v="Uusimaa"/>
    <x v="4"/>
    <s v="Ympäristöministeriö"/>
  </r>
  <r>
    <x v="7"/>
    <s v="Tee valvontapyyntö: tontit ja rakennukset"/>
    <m/>
    <s v="Rakennuslupa"/>
    <x v="2"/>
    <x v="0"/>
    <m/>
    <m/>
    <m/>
    <s v="Maankäyttö- ja rakennuslaki (132/1999)"/>
    <x v="0"/>
    <s v="Uusimaa"/>
    <x v="4"/>
    <s v="Ympäristöministeriö"/>
  </r>
  <r>
    <x v="7"/>
    <s v="Rakennuksen maastoon merkintä"/>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6"/>
    <m/>
    <m/>
    <m/>
    <s v="Maankäyttö- ja rakennuslaki (132/1999)"/>
    <x v="0"/>
    <s v="Uusimaa"/>
    <x v="4"/>
    <s v="Ympäristöministeriö"/>
  </r>
  <r>
    <x v="7"/>
    <s v="Rakennuspiirustusten myyntipalvelu"/>
    <s v="Helsingin rakennusvalvonta arkistoi Helsingin rakennushankkeisiin liittyviä piirustuksia ja lupa-asiakirjoja. Niihin voi tutustua kaupunkiympäristön asiakaspalvelun arkistossa sekä niistä voi ostaa kopioita arkistosta tai sähköisestä Lupapiste Kaupasta."/>
    <s v="Rakennuspiirustukset"/>
    <x v="2"/>
    <x v="3"/>
    <m/>
    <s v="Myös luonnollisille henkilöille"/>
    <m/>
    <s v="Maankäyttö- ja rakennuslaki (132/1999)"/>
    <x v="0"/>
    <s v="Uusimaa"/>
    <x v="4"/>
    <s v="Ympäristöministeriö"/>
  </r>
  <r>
    <x v="7"/>
    <s v="Rakennusrasite- ja kiinteistön yhteisjärjestelypäätökset"/>
    <s v="Kiinteistöjen välisten oikeuksien perustaminen"/>
    <s v="Rakennusrasite"/>
    <x v="2"/>
    <x v="1"/>
    <m/>
    <s v="Myös luonnollisille henkilöille"/>
    <m/>
    <s v="Maankäyttö- ja rakennuslaki (132/1999)"/>
    <x v="0"/>
    <s v="Uusimaa"/>
    <x v="4"/>
    <s v="Ympäristöministeriö"/>
  </r>
  <r>
    <x v="7"/>
    <s v="Rasitetoimitus"/>
    <s v="Tonttia varten voidaan perustaa rasite toisen tontin alueelle. Rasitteella tarkoitetaan pysyvää oikeutta esimerkiksi kulkuyhteyteen, ajoneuvojen pitämiseen ja vesi-, viemäri-, sähkö- tai muun johdon sijoittamiseen."/>
    <s v="Rakennusrasite"/>
    <x v="2"/>
    <x v="0"/>
    <m/>
    <m/>
    <s v="Pieni volyymi"/>
    <s v="Maankäyttö- ja rakennuslaki (132/1999)"/>
    <x v="0"/>
    <s v="Uusimaa"/>
    <x v="4"/>
    <s v="Ympäristöministeriö"/>
  </r>
  <r>
    <x v="7"/>
    <s v="Siirtokehotustaulujen pystytyspöytäkirja"/>
    <m/>
    <s v="Siirtokehotustaulujen pystytyspöytäkirja"/>
    <x v="2"/>
    <x v="6"/>
    <m/>
    <m/>
    <m/>
    <s v="Laki ajoneuvojen siirtämisestä (1508/2019)"/>
    <x v="0"/>
    <s v="Uusimaa"/>
    <x v="4"/>
    <s v="Liikenne- ja viestintäministeriö"/>
  </r>
  <r>
    <x v="7"/>
    <s v="Tilaustyö (esim. rajan näyttö)"/>
    <m/>
    <s v="Tilaustyö (esim. rajan näyttö)"/>
    <x v="2"/>
    <x v="6"/>
    <m/>
    <m/>
    <m/>
    <s v="Maankäyttö- ja rakennuslaki (132/1999)"/>
    <x v="0"/>
    <s v="Uusimaa"/>
    <x v="4"/>
    <s v="Ympäristöministeriö"/>
  </r>
  <r>
    <x v="7"/>
    <s v="Teurastamon tilojen vuokraus"/>
    <s v="Teurastamon alueella on erilaisia toimitiloja, joita vuokrataan sekä avoimien hakujen että tarjouskilpailujen kautta."/>
    <s v="Tilavuokraus"/>
    <x v="2"/>
    <x v="0"/>
    <m/>
    <m/>
    <m/>
    <m/>
    <x v="0"/>
    <s v="Uusimaa"/>
    <x v="4"/>
    <s v=""/>
  </r>
  <r>
    <x v="7"/>
    <s v="Torimyyntipaikkojen vuokraus"/>
    <s v="Yrittäjät voivat vuokrata kaupungin toreilta vakituisen tai kausimyyntipaikan. Kausimyyntiluvalla voi myydä torilla joka päivä (ma-la) tai vain yhden päivän. Kausimyyntipaikkoja voi hakea milloin vain. Vakituiset myyntipaikat vuokrataan hakemusten perusteella vuosittain helmikuun lopussa."/>
    <s v="Tilavuokraus"/>
    <x v="2"/>
    <x v="0"/>
    <m/>
    <m/>
    <m/>
    <m/>
    <x v="0"/>
    <s v="Uusimaa"/>
    <x v="4"/>
    <s v=""/>
  </r>
  <r>
    <x v="7"/>
    <s v="Kauppahallin myyntipaikkojen vuokraus"/>
    <s v="Yrittäjät voivat vuokrata myyntipaikkoja kauppahalleista."/>
    <s v="Tilavuokraus"/>
    <x v="2"/>
    <x v="6"/>
    <m/>
    <m/>
    <m/>
    <m/>
    <x v="0"/>
    <s v="Uusimaa"/>
    <x v="4"/>
    <s v=""/>
  </r>
  <r>
    <x v="7"/>
    <s v="Sesonkimyyntipaikat"/>
    <s v="Juhlapäivien ja kaupunkitapahtumien aikaan Helsingin keskustasta voi vuokrata tavaroiden ja elintarvikkeiden myyntipaikkoja lyhyeksi aikaa."/>
    <s v="Tilavuokraus"/>
    <x v="2"/>
    <x v="0"/>
    <m/>
    <m/>
    <m/>
    <m/>
    <x v="0"/>
    <s v="Uusimaa"/>
    <x v="4"/>
    <s v=""/>
  </r>
  <r>
    <x v="7"/>
    <s v="Hietalahden kirpputorin myyntipaikat"/>
    <s v="Voit vuokrata myyntipöydän Hietalahden kirpputorilta. Tori on toiminnassa ympäri vuoden."/>
    <s v="Tilavuokraus"/>
    <x v="2"/>
    <x v="5"/>
    <m/>
    <s v="Myös luonnollisille henkilöille"/>
    <m/>
    <m/>
    <x v="0"/>
    <s v="Uusimaa"/>
    <x v="4"/>
    <s v=""/>
  </r>
  <r>
    <x v="7"/>
    <s v="Toimitilatontit"/>
    <s v="Kaupunki vuokraa yrityksille ja yrittäjille liike-, toimisto- ja teollisuustontteja eri puolilta kaupunkia."/>
    <s v="Toimitilatontit"/>
    <x v="2"/>
    <x v="0"/>
    <m/>
    <m/>
    <m/>
    <m/>
    <x v="0"/>
    <s v="Uusimaa"/>
    <x v="4"/>
    <s v=""/>
  </r>
  <r>
    <x v="7"/>
    <s v="Toimitilojen vuokraus"/>
    <s v="Kaupunki tarjoaa monipuolisia liike- ja toimitiloja yrittäjän tarpeisiin."/>
    <s v="Toimitilojen vuokraus"/>
    <x v="2"/>
    <x v="0"/>
    <m/>
    <m/>
    <m/>
    <m/>
    <x v="0"/>
    <s v="Uusimaa"/>
    <x v="4"/>
    <s v=""/>
  </r>
  <r>
    <x v="7"/>
    <s v="Tukkutorin tuotanto- ja varastotilojen vuokraus"/>
    <s v="Elintarvikeyrittäjät voivat vuokrata erityyppisiä ja erikokoisia elintarviketuotanto- ja varastotiloja tukkutorin alueelta."/>
    <s v="Toimitilojen vuokraus"/>
    <x v="2"/>
    <x v="0"/>
    <m/>
    <m/>
    <m/>
    <m/>
    <x v="0"/>
    <s v="Uusimaa"/>
    <x v="4"/>
    <s v=""/>
  </r>
  <r>
    <x v="7"/>
    <s v="Tontin lohkominen"/>
    <s v="Tontilla tarkoitetaan asemakaava-alueella sitovan tonttijaon mukaan muodostettua kiinteistöä, joka on merkitty tonttina kiinteistörekisteriin. Tontti muodostetaan lohkomisella."/>
    <s v="Tonttijako"/>
    <x v="2"/>
    <x v="0"/>
    <m/>
    <m/>
    <m/>
    <s v="kiinteistönmuodostamislaki (554/1995) ja kiinteistörekisterilaki (392/1985)."/>
    <x v="0"/>
    <s v="Uusimaa"/>
    <x v="4"/>
    <s v="Ympäristöministeriö"/>
  </r>
  <r>
    <x v="7"/>
    <s v="Tonttijako"/>
    <s v="Rakennuskortteliin kuuluva alue jaetaan asemakaavassa tontteihin, kun maanomistaja sitä pyytää tai se havaitaan muuten tarpeelliseksi."/>
    <s v="Tonttijako"/>
    <x v="2"/>
    <x v="0"/>
    <m/>
    <m/>
    <m/>
    <s v="Kiinteistönmuodostamislaki (554/1995)"/>
    <x v="0"/>
    <s v="Uusimaa"/>
    <x v="4"/>
    <s v="Ympäristöministeriö"/>
  </r>
  <r>
    <x v="7"/>
    <s v="Uima-allastilojen ja uimarantojen terveellisyys"/>
    <s v="Uimarantojen sekä uimahallien ja muiden uima-altaiden veden laatua seurataan näytteitä tutkimalla."/>
    <s v="Uima-allastilojen ja uimarantojen terveellisyys"/>
    <x v="2"/>
    <x v="5"/>
    <m/>
    <m/>
    <m/>
    <m/>
    <x v="0"/>
    <s v="Uusimaa"/>
    <x v="4"/>
    <s v=""/>
  </r>
  <r>
    <x v="7"/>
    <s v="Ulkomainoslaitteet"/>
    <s v="Kun haluat sijoittaa yleiselle alueelle pysyvästi sellaisen mainoslaitteen, josta vuokraat mainostilaa yrittäjille, tarvitset siihen vuokrasopimuksen."/>
    <s v="Ulkomainoslaitteet"/>
    <x v="2"/>
    <x v="6"/>
    <m/>
    <m/>
    <s v="Vain yksi toimija Helsingissä"/>
    <m/>
    <x v="0"/>
    <s v="Uusimaa"/>
    <x v="4"/>
    <s v=""/>
  </r>
  <r>
    <x v="7"/>
    <s v="Vahingonkorvaushakemukset"/>
    <s v="Kaupunkiympäristön toimiala vastaa niistä vahingoista, joita kaupunkilaisille syntyy, jos katu ei ole liikennettä tyydyttävässä kunnossa."/>
    <s v="Vahingonkorvaushakemukset"/>
    <x v="2"/>
    <x v="0"/>
    <m/>
    <s v="Myös luonnollisille henkilöille"/>
    <m/>
    <s v="Laki kadun ja eräiden yleisten alueiden kunnossa- ja puhtaanapidosta (669/1978)"/>
    <x v="0"/>
    <s v="Uusimaa"/>
    <x v="4"/>
    <s v="Liikenne- ja viestintäministeriö"/>
  </r>
  <r>
    <x v="7"/>
    <s v="Vapautus vesihuoltolaitoksen hulevesiviemäriin liittämisestä"/>
    <s v="Hulevesiverkkoon liittymisestä voi hakea vapautusta."/>
    <s v="Vapautus vesi- ja viemäriverkostoon liittymisestä."/>
    <x v="2"/>
    <x v="6"/>
    <m/>
    <m/>
    <m/>
    <s v="Vesihuoltolaki (119/2001)"/>
    <x v="0"/>
    <s v="Uusimaa"/>
    <x v="4"/>
    <s v="Maa- ja metsätalousministeriö"/>
  </r>
  <r>
    <x v="7"/>
    <s v="Vapautushakemus vesi- ja viemäriverkkoon liittymisestä "/>
    <s v="Vesi- ja viemäriverkkoon liittymisestä voi hakea vapautusta."/>
    <s v="Vapautus vesi- ja viemäriverkostoon liittymisestä."/>
    <x v="2"/>
    <x v="6"/>
    <m/>
    <m/>
    <m/>
    <s v="Vesihuoltolaki (119/2001)"/>
    <x v="0"/>
    <s v="Uusimaa"/>
    <x v="4"/>
    <s v="Maa- ja metsätalousministeriö"/>
  </r>
  <r>
    <x v="7"/>
    <s v="Vesialueen vuokraus"/>
    <s v="Vesialuetta voi vuokrata esimerkiksi ravintolalaivalle ja vedenpäällistä terassia varten."/>
    <s v="Vesialueen vuokraus"/>
    <x v="2"/>
    <x v="0"/>
    <m/>
    <m/>
    <m/>
    <m/>
    <x v="0"/>
    <s v="Uusimaa"/>
    <x v="4"/>
    <s v=""/>
  </r>
  <r>
    <x v="7"/>
    <s v="Vihertukkutorin myyntipaikkojen vuokraus ja kausimyyntihakemus"/>
    <s v="Vihertukkutorin paikkoja vuokrataan vihannesten, perunan, sienten, marjojen ja kukkien myyntiä varten. Tori toimii öisin huhtikuusta syyskuun loppuun."/>
    <s v="Vihertukkutorin myyntipaikkojen vuokraus ja kausimyyntihakemus"/>
    <x v="2"/>
    <x v="6"/>
    <m/>
    <m/>
    <m/>
    <m/>
    <x v="0"/>
    <s v="Uusimaa"/>
    <x v="4"/>
    <s v=""/>
  </r>
  <r>
    <x v="7"/>
    <s v="Vähäpäästöisten autojen pysäköintimaksujen alennus"/>
    <m/>
    <s v="Vähäpäästöisten autojen pysäköintimaksujen alennus"/>
    <x v="2"/>
    <x v="6"/>
    <m/>
    <m/>
    <m/>
    <m/>
    <x v="0"/>
    <s v="Uusimaa"/>
    <x v="4"/>
    <s v=""/>
  </r>
  <r>
    <x v="7"/>
    <s v="Yleinen asuntotonttien varauskierros"/>
    <s v="Kaupunki vuokraa ja myy tontteja omakoti-, kerros- ja rivitalojen rakentamiseen."/>
    <s v="Yleinen asuntotonttien varauskierros"/>
    <x v="2"/>
    <x v="0"/>
    <m/>
    <m/>
    <m/>
    <m/>
    <x v="0"/>
    <s v="Uusimaa"/>
    <x v="4"/>
    <s v=""/>
  </r>
  <r>
    <x v="7"/>
    <s v="Ympäristönsuojelulain mukainen rekisteröinti"/>
    <s v="Ympäristönsuojelulaissa rekisteröitäviksi säädetyistä toiminnoista tarvitaan ilmoitus, jonka perusteella viranomainen tekee rekisteröintimerkinnän ympäristönsuojeluntietojärjestelmään."/>
    <s v="Ympäristönsuojelulain mukainen rekisteröinti"/>
    <x v="2"/>
    <x v="0"/>
    <m/>
    <m/>
    <m/>
    <s v="Ympäristönsuojelulaki (527/2014)"/>
    <x v="0"/>
    <s v="Uusimaa"/>
    <x v="4"/>
    <s v="Ympäristöministeriö"/>
  </r>
  <r>
    <x v="7"/>
    <s v="Asumisterveysneuvonta"/>
    <s v="Asumisterveyteen liittyvä neuvontapuhelin ja -sähköposti."/>
    <s v="Asumisterveysneuvonta"/>
    <x v="3"/>
    <x v="6"/>
    <m/>
    <m/>
    <m/>
    <m/>
    <x v="0"/>
    <s v="Uusimaa"/>
    <x v="4"/>
    <s v=""/>
  </r>
  <r>
    <x v="7"/>
    <s v="Maankäytön ja rakentamisen asiakaspalvelu, rakennusvalvonnan arkisto"/>
    <s v="Maankäytön ja rakentamisen asiakaspalvelu neuvoo yleisissä rakennushankkeen käynnistämiseen liittyvissä kysymyksissä paikan päällä ja puhelimessa. Myös rakennusvalvonnan arkiston asiakaspalvelu palvelee paikan päällä ja puhelimessa.Katso yhteystiedot alta."/>
    <s v="Maankäytön ja rakentamisen asiakaspalvelu, rakennusvalvonnan arkisto"/>
    <x v="3"/>
    <x v="3"/>
    <m/>
    <s v="Myös luonnollisille henkilöille"/>
    <m/>
    <m/>
    <x v="0"/>
    <s v="Uusimaa"/>
    <x v="4"/>
    <s v=""/>
  </r>
  <r>
    <x v="7"/>
    <s v="Helsingin värikaava"/>
    <s v="Joidenkin talojen ja alueiden julkisivuvärityksien suunnitelmia saa Helsingin julkisivuväritysten hakupalvelusta. Hakupalvelu auttaa vanhojen, ennen vuotta 1960 rakennettujen rakennusten alkuperäisen tai aikakauteen kuuluvan värityksen selvittämisessä."/>
    <s v="Helsingin värikaava"/>
    <x v="4"/>
    <x v="3"/>
    <m/>
    <s v="Vain elinkeinotoimintaa harjoittaville"/>
    <m/>
    <m/>
    <x v="0"/>
    <s v="Uusimaa"/>
    <x v="4"/>
    <s v=""/>
  </r>
  <r>
    <x v="7"/>
    <s v="Johtoselvitys"/>
    <s v="Kaupungin keskitetty maanalaisten johtojen ja rakenteiden sijaintipalvelu. Ennen kaivutöihin ryhtymistä kaivajan on hankittava ajantasaiset tiedot johtotietopalvelusta (Jopa)."/>
    <s v="Johtotietopalvelu"/>
    <x v="4"/>
    <x v="5"/>
    <m/>
    <s v="Myös luonnollisille henkilöille"/>
    <m/>
    <s v="Maankäyttö- ja rakennuslaki (132/1999)"/>
    <x v="0"/>
    <s v="Uusimaa"/>
    <x v="4"/>
    <s v="Ympäristöministeriö"/>
  </r>
  <r>
    <x v="7"/>
    <s v="Kartta-aineistot"/>
    <s v="Kaupungin kartta-aineistojen tilaaminen, erityisesti suunnittelu- ja rakentamiskäyttöön"/>
    <s v="Karttapalvelu"/>
    <x v="4"/>
    <x v="5"/>
    <m/>
    <s v="Myös luonnollisille henkilöille"/>
    <m/>
    <s v="Maankäyttö- ja rakennuslaki (132/1999)"/>
    <x v="0"/>
    <s v="Uusimaa"/>
    <x v="4"/>
    <s v="Ympäristöministeriö"/>
  </r>
  <r>
    <x v="7"/>
    <s v="Rakennusvalvontamittaukset"/>
    <s v="Rakennuksen paikan merkinnät ja sijaintikatselmukset"/>
    <s v="Rakennusvalvonta"/>
    <x v="4"/>
    <x v="5"/>
    <m/>
    <s v="Myös luonnollisille henkilöille"/>
    <m/>
    <s v="Maankäyttö- ja rakennuslaki (132/1999)"/>
    <x v="0"/>
    <s v="Uusimaa"/>
    <x v="4"/>
    <s v="Ympäristöministeriö"/>
  </r>
  <r>
    <x v="7"/>
    <s v="Hissiavustukset"/>
    <s v="Taloyhtiöt voivat saada kaupungin hissiavustusta  jälkiasennushissin"/>
    <s v="Hissi- ja esteettömyysavustus"/>
    <x v="5"/>
    <x v="0"/>
    <m/>
    <s v="Vain elinkeinotoimintaa harjoittaville"/>
    <s v="Pieni volyymi"/>
    <m/>
    <x v="0"/>
    <s v="Uusimaa"/>
    <x v="4"/>
    <s v=""/>
  </r>
  <r>
    <x v="7"/>
    <s v="Kasvatus ja koulutus, iltapäivätoiminnan harkinnanvarainen lisäavustushakemus"/>
    <s v="Kasvatus- ja koulutuslautakunnan periaatteiden mukaisesti myönnettävät harkinnanvaraiset lisäavustukset perusopetuslain mukaisen iltapäivätoiminnan järjestäjille."/>
    <s v="iltapäivätoiminnan harkinnanvarainen lisäavustushakemus"/>
    <x v="5"/>
    <x v="3"/>
    <m/>
    <s v="Vain elinkeinotoimintaa harjoittaville"/>
    <m/>
    <m/>
    <x v="0"/>
    <s v="Uusimaa"/>
    <x v="4"/>
    <s v=""/>
  </r>
  <r>
    <x v="7"/>
    <s v="Kaupunginhallitus, asukasosallisuusavustus"/>
    <s v="Kaupunginhallitus myöntää vuosittain asukasosallisuuden avustuksia. Avustuslajit ovat:1. Yleisavustus muiden kuin kaupungin ylläpitämien asukastilojen ylläpitämiseen ja toiminnan koordinointiin2. Toiminta-avustus asukasosallisuutta parantavien rakenteiden ja menetelmien kehittämiseen3. Pienavustus edellisten avustuslajien mukaisten uusien, alkavien tai kertaluonteisten hankkeiden toteuttamiseen"/>
    <s v="Kansalaistoiminnan tuet ja avustukset"/>
    <x v="5"/>
    <x v="3"/>
    <m/>
    <s v="Myös luonnollisille henkilöille"/>
    <m/>
    <m/>
    <x v="0"/>
    <s v="Uusimaa"/>
    <x v="4"/>
    <s v=""/>
  </r>
  <r>
    <x v="7"/>
    <s v="Kaupunginhallitus, yleisavustushakemus"/>
    <s v="Kaupunginhallitus myöntää avustuksia vuosittain sellaisille järjestöille joiden toiminta ei kuulu minkään lautakunnan toimialaan."/>
    <s v="Kansalaistoiminnan tuet ja avustukset"/>
    <x v="5"/>
    <x v="3"/>
    <m/>
    <s v="Vain elinkeinotoimintaa harjoittaville"/>
    <m/>
    <m/>
    <x v="0"/>
    <s v="Uusimaa"/>
    <x v="4"/>
    <s v=""/>
  </r>
  <r>
    <x v="7"/>
    <s v="Liikuntapalvelu, Starttiavustushakemus"/>
    <s v="Helsinkiläiset alle vuoden toimineet yhdistykset tai rekisteröintiprosessin käynnistäneet yhdistykset, joiden pääasiallinen toiminta sääntöjen mukaan on liikuntatoiminta voivat hakea 500 € suuruista starttiavustusta."/>
    <s v="Kansalaistoiminnan tuet ja avustukset"/>
    <x v="5"/>
    <x v="3"/>
    <m/>
    <s v="Vain elinkeinotoimintaa harjoittaville"/>
    <m/>
    <m/>
    <x v="0"/>
    <s v="Uusimaa"/>
    <x v="4"/>
    <s v=""/>
  </r>
  <r>
    <x v="7"/>
    <s v="Liikuntapalvelu, suunnistuskartta-avustushakemus"/>
    <s v="Helsinkiläiset suunnistusseurat voivat hakea suunnistuskartta-avustusta kartan valmistamisesta aiheutuneisiin kustannuksiin."/>
    <s v="Kansalaistoiminnan tuet ja avustukset"/>
    <x v="5"/>
    <x v="3"/>
    <m/>
    <s v="Vain elinkeinotoimintaa harjoittaville"/>
    <m/>
    <m/>
    <x v="0"/>
    <s v="Uusimaa"/>
    <x v="4"/>
    <s v=""/>
  </r>
  <r>
    <x v="7"/>
    <s v="Liikuntapalvelu, tapahtuma-avustushakemus"/>
    <s v="Yritykset ja yhteisöt voivat hakea avustusta liikuntatapahtumiin. Tapahtuma-avustukset myönnetään tapahtumille, jotka liikuttavat helsinkiläisiä sekä elävöittävät kaupunkikuvaa."/>
    <s v="Kansalaistoiminnan tuet ja avustukset"/>
    <x v="5"/>
    <x v="3"/>
    <m/>
    <s v="Vain elinkeinotoimintaa harjoittaville"/>
    <m/>
    <m/>
    <x v="0"/>
    <s v="Uusimaa"/>
    <x v="4"/>
    <s v=""/>
  </r>
  <r>
    <x v="7"/>
    <s v="Liikuntapalvelu, toiminta- ja tilankäyttöavustushakemus"/>
    <s v="Helsinkiläiset liikuntaseurat ja  eläkeläis- ja erityisjärjestöt voivat hakea avustusta liikuntatoimintaansa."/>
    <s v="Kansalaistoiminnan tuet ja avustukset"/>
    <x v="5"/>
    <x v="3"/>
    <m/>
    <s v="Vain elinkeinotoimintaa harjoittaville"/>
    <m/>
    <m/>
    <x v="0"/>
    <s v="Uusimaa"/>
    <x v="4"/>
    <s v=""/>
  </r>
  <r>
    <x v="7"/>
    <s v="Nuorisopalvelut, projektiavustushakemus"/>
    <s v="Tällä hakemuslomakkeella voi hakea avustusta projekteihin, talokerhotoimintaan ja yhdistyksen toiminnan käynnistämiseen. Avustukset on tarkoitettu helsinkiläisille nuorten ryhmille, varhaisnuoriso- ja nuorisoyhdistyksille sekä talokerhojen nuorisotoiminnalle."/>
    <s v="Kansalaistoiminnan tuet ja avustukset"/>
    <x v="5"/>
    <x v="3"/>
    <m/>
    <s v="Vain elinkeinotoimintaa harjoittaville"/>
    <m/>
    <m/>
    <x v="0"/>
    <s v="Uusimaa"/>
    <x v="4"/>
    <s v=""/>
  </r>
  <r>
    <x v="7"/>
    <s v="Nuorisopalvelut, toiminta- ja palkkausavustusennakkohakemus"/>
    <s v="Tällä verkkolomakkeella voi hakea toiminta- ja/tai palkkausavustusennakkoa. Avustukset on tarkoitettu helsinkiläisten varhaisnuorisoyhdistysten ja nuorisoyhdistysten vuosittaiseen toimintaan ja palkkaukseen."/>
    <s v="Kansalaistoiminnan tuet ja avustukset"/>
    <x v="5"/>
    <x v="3"/>
    <m/>
    <s v="Myös luonnollisille henkilöille"/>
    <m/>
    <m/>
    <x v="0"/>
    <s v="Uusimaa"/>
    <x v="4"/>
    <s v=""/>
  </r>
  <r>
    <x v="7"/>
    <s v="Nuorisopalvelut, toiminta- ja palkkausavustushakemus"/>
    <s v="Tällä hakemuslomakkeella voi hakea toiminta-avustusta (sisältäen vuokra-avustuksen) ja/tai palkkausavustusta. Avustukset on tarkoitettu helsinkiläisten varhaisnuorisoyhdistysten ja nuorisoyhdistysten vuosittaiseen toimintaan ja palkkaukseen."/>
    <s v="Kansalaistoiminnan tuet ja avustukset"/>
    <x v="5"/>
    <x v="3"/>
    <m/>
    <s v="Myös luonnollisille henkilöille"/>
    <m/>
    <m/>
    <x v="0"/>
    <s v="Uusimaa"/>
    <x v="4"/>
    <s v=""/>
  </r>
  <r>
    <x v="7"/>
    <s v="Pelastustoimi, yleisavustushakemus"/>
    <s v="Järjestöt, joiden toiminta liittyy onnettomuuksien ehkäisyyn, pelastustoimintaan tai väestönsuojeluun voivat hakea avustusta toimintaansa."/>
    <s v="Kansalaistoiminnan tuet ja avustukset"/>
    <x v="5"/>
    <x v="3"/>
    <m/>
    <s v="Vain elinkeinotoimintaa harjoittaville"/>
    <m/>
    <m/>
    <x v="0"/>
    <s v="Uusimaa"/>
    <x v="4"/>
    <s v=""/>
  </r>
  <r>
    <x v="7"/>
    <s v="Sosiaali- ja terveystoimi, yleisavustushakemus"/>
    <s v="Järjestöt, joiden toiminta tukee ja täydentää sosiaali- ja terveystoimen toimialaa, voivat hakea avustusta toimintaansa. Tarkemmat tiedot: www.hel.fi/sote &gt; Päätöksenteko &gt; Järjestöyhteistyö ja avustukset."/>
    <s v="Kansalaistoiminnan tuet ja avustukset"/>
    <x v="5"/>
    <x v="3"/>
    <m/>
    <s v="Vain elinkeinotoimintaa harjoittaville"/>
    <m/>
    <m/>
    <x v="0"/>
    <s v="Uusimaa"/>
    <x v="4"/>
    <s v=""/>
  </r>
  <r>
    <x v="7"/>
    <s v="Korkotukilainahakemusten vastaanotto"/>
    <s v="Korkotukilainoja myönnetään vuokra- ja asumisoikeustalojen rakentamiseen ja perusparantamiseen, vuokra-asunnon tai vuokratalon hankintaan, omakotitalon rakentamiseen sekä asunto-osakeyhtiötalojen perusparantamiseen."/>
    <s v="Korkotukilainahakemus"/>
    <x v="5"/>
    <x v="0"/>
    <m/>
    <s v="Vain elinkeinotoimintaa harjoittaville"/>
    <m/>
    <s v="Laki omistusasuntolainojen korkotuesta (1204/1993)"/>
    <x v="0"/>
    <s v="Uusimaa"/>
    <x v="4"/>
    <s v="Ympäristöministeriö"/>
  </r>
  <r>
    <x v="7"/>
    <s v="Kaupunginkanslia, kotouttamistyön avustus järjestöille"/>
    <s v="Kaupunginkanslia myöntää avustuksia järjestöille kaupungin kotouttamisohjelman tavoitteiden toteuttamiseksi. Kotouttamisavustusta jaetaan vuosittain kotouttamisohjelman eri teemojen mukaisesti."/>
    <s v="Kotouttamistyön avustus järjestöille"/>
    <x v="5"/>
    <x v="5"/>
    <m/>
    <s v="Vain elinkeinotoimintaa harjoittaville"/>
    <s v="HUOM! Palvelun kohderyhmä ovat rekisteröidyt yhdistykset (ry). Ei ole lakisääteistä toimintaa."/>
    <m/>
    <x v="0"/>
    <s v="Uusimaa"/>
    <x v="4"/>
    <s v=""/>
  </r>
  <r>
    <x v="7"/>
    <s v="Lausuntopyyntö: Takauslainat vuokrataloille"/>
    <s v="Takauslainoilla voidaan rakentaa tavallisia vuokrataloja, mutta ei erityisryhmille tarkoitettuja taloja."/>
    <s v="Lausuntopyyntö: Takauslainat vuokrataloille"/>
    <x v="5"/>
    <x v="0"/>
    <m/>
    <m/>
    <s v="Pieni volyymi"/>
    <m/>
    <x v="0"/>
    <s v="Uusimaa"/>
    <x v="4"/>
    <s v=""/>
  </r>
  <r>
    <x v="7"/>
    <s v="Starttirahapäätös"/>
    <s v="Starttiraha on tuki aloittaville yrittäjille, jota myönnetään maksimissaan 12 kuukaudeksi 6 kuukauden jaksoissa. Tämä koskee Helsingin kuntakokeilun asiakkaita. Palvelu toteuttamisessa käytetään lähinnä valtiotoimijan toteuttamaa digiratkaisua, mutta paperihakemukset ja oikaisuvaatimukset käsitellään osittain manuaalisesti."/>
    <s v="Liiketoiminnan kehittämistuki"/>
    <x v="5"/>
    <x v="4"/>
    <m/>
    <s v="Vain elinkeinotoimintaa harjoittaville"/>
    <m/>
    <m/>
    <x v="0"/>
    <s v="Uusimaa"/>
    <x v="4"/>
    <s v=""/>
  </r>
  <r>
    <x v="7"/>
    <s v="Helsinki-lisä"/>
    <s v="Helsinki-lisä on työnantajalle maksettava kaupungin harkinnanvarainen tuki, jota voivat hakea yksityisen ja kolmannen sektorin työnantajat, kun ovat työllistäneet kohderyhmään kuuluvan helsinkiläisen työttömän."/>
    <s v="Liiketoiminnan kehittämistuki"/>
    <x v="5"/>
    <x v="1"/>
    <s v="Q2/2022"/>
    <s v="Vain elinkeinotoimintaa harjoittaville"/>
    <s v="Helsinki-lisän digitalisointi kuuluu YJDH-projektikokonaisuuteen (Yritysten ja järjestöjen digitaalinen Helsinki-hanke). Kehitettävässä Helsinki-lisän digitaalisessa palvelussa tullaan käyttämään kaupunkiyhteisiä komponentteja (mm. puolesta asiointi). Edellä mainittujen aikataulut vaikuttavat suoraan Helsinki-lisä palveluun."/>
    <m/>
    <x v="0"/>
    <s v="Uusimaa"/>
    <x v="4"/>
    <s v=""/>
  </r>
  <r>
    <x v="7"/>
    <s v="Liikuntapalvelu, laitosavustushakemus"/>
    <s v="Urheilulaitokset ja -säätiöt voivat hakea avustusta toimintaansa."/>
    <s v="Liiketoiminnan kehittämistuki"/>
    <x v="5"/>
    <x v="3"/>
    <m/>
    <s v="Vain elinkeinotoimintaa harjoittaville"/>
    <m/>
    <m/>
    <x v="0"/>
    <s v="Uusimaa"/>
    <x v="4"/>
    <s v=""/>
  </r>
  <r>
    <x v="7"/>
    <s v="Palkkatuki"/>
    <s v="Palkkatuki on työttömän työnhakijan työllistymisen edistämiseksi tarkoitettu tuki, joka voidaan myöntää työnantajalle palkkauskustannuksiin. Palkkatuetun työn tarkoituksena on parantaa työttömän työnhakijan ammatillista osaamista ja edistää työllistymistä avoimille työmarkkinoille. Työ- ja elinkeinoministeriö hallinnoi järjestelmää, jota myös kaupunki käyttää, koska työllisyyden kuntakokeilun myötä näitä tehtäviä on siirretty myös kunnille."/>
    <s v="Palkkatuki"/>
    <x v="5"/>
    <x v="5"/>
    <m/>
    <s v="Myös luonnollisille henkilöille"/>
    <s v="Huom! Luonnollinen henkilö voi hakea palkkatukea silloin, kun hän toimii työnantajana, mutta hakemusta ei tällöin voi tehdä sähköisesti. Tukea ei ole rajattu vain elinkeinonharjoittajille, vaan myös esim. yhdistykset voivat hakea."/>
    <s v="Laki työllisyyden edistämisen kuntakokeilusta 1269/2020"/>
    <x v="0"/>
    <s v="Uusimaa"/>
    <x v="4"/>
    <s v="Työ- ja elinkeinoministeriö"/>
  </r>
  <r>
    <x v="7"/>
    <s v="Kasvatus ja koulutus, avustukset järjestöille, jotka tarjoavat harrastustoimintaa varhaiskasvatuksen palvelujen ulkopuolelle jääville alle kouluikäisille lapsille"/>
    <s v="Kasvatus- ja koulutuslautakunta myöntää avustuksia helsinkiläisille järjestöille, varhaiskasvatuspalvelujen ulkopuolella olevien alle kouluikäisten lasten arkisin päiväaikaan (klo 8-17) tapahtuvan harrastustoimintaan. Hakuaika on vuosittain tammikuussa."/>
    <s v="Toiminta-avustukset yhdistyksille ja yhteisöille"/>
    <x v="5"/>
    <x v="3"/>
    <m/>
    <s v="Vain elinkeinotoimintaa harjoittaville"/>
    <m/>
    <m/>
    <x v="0"/>
    <s v="Uusimaa"/>
    <x v="4"/>
    <s v=""/>
  </r>
  <r>
    <x v="7"/>
    <s v="Kasvatus ja koulutus, toiminta-avustushakemus koululaisten iltapäivätoiminnan järjestäjille"/>
    <s v="Järjestöt, seurakunnat, säätiöt, yhteisöt ja yksityiset palveluntuottajat voivat hakea iltapäivätoiminnan toiminta-avustusta. Avustus kohdentuu Helsingissä koulua käyvien 1-2 lk:n ja kaikkien vuosiluokkien erityisopetuksessa olevien oppilaiden perusopetuslain mukaisen iltapäivätoiminnan järjestämiseen."/>
    <s v="Toiminta-avustukset yhdistyksille ja yhteisöille"/>
    <x v="5"/>
    <x v="3"/>
    <m/>
    <s v="Vain elinkeinotoimintaa harjoittaville"/>
    <m/>
    <m/>
    <x v="0"/>
    <s v="Uusimaa"/>
    <x v="4"/>
    <s v=""/>
  </r>
  <r>
    <x v="7"/>
    <s v="Kaupunginkanslia, työllisyysavustus"/>
    <s v="Työllisyysavustusta voivat hakea vähintään vuoden toimineet rekisteröidyt yhdistykset ja säätiöt, joiden toiminta edistää työttömien helsinkiläisten työllistymismahdollisuuksia."/>
    <s v="Työllistämistuki"/>
    <x v="5"/>
    <x v="5"/>
    <m/>
    <s v="Vain elinkeinotoimintaa harjoittaville"/>
    <s v="HUOM! Palvelun kohderyhmä on rekisteröidyt yhdistykset (ry) tai säätiöt. Ei ole lakisääteistä toimintaa."/>
    <s v="Työttömyysturvalaki (1290/2002)"/>
    <x v="0"/>
    <s v="Uusimaa"/>
    <x v="4"/>
    <s v="Sosiaali- ja terveysministeriö"/>
  </r>
  <r>
    <x v="7"/>
    <s v="Kasvatus ja koulutus, yleisavustushakemus"/>
    <s v="Yleisavustuksia voivat hakea rekisteröityneet vähintään vuoden toimineet järjestöt, joiden toiminta kohdistuu helsinkiläisiin."/>
    <s v="Yleisavustushakemus, Kasvatus ja koulutus"/>
    <x v="5"/>
    <x v="3"/>
    <m/>
    <s v="Vain elinkeinotoimintaa harjoittaville"/>
    <m/>
    <m/>
    <x v="0"/>
    <s v="Uusimaa"/>
    <x v="4"/>
    <s v=""/>
  </r>
  <r>
    <x v="7"/>
    <s v="Ympäristötoimi, yleisavustushakemus"/>
    <m/>
    <s v="Ympäristötoimi, yleisavustushakemus"/>
    <x v="5"/>
    <x v="5"/>
    <m/>
    <m/>
    <m/>
    <m/>
    <x v="0"/>
    <s v="Uusimaa"/>
    <x v="4"/>
    <s v=""/>
  </r>
  <r>
    <x v="8"/>
    <s v="Kuntalaisaloite"/>
    <s v="Kuntalaisaloite on asukkaiden tai asukasryhmien laatima kirjallinen aloite, jonka kautta kunnan asukas voi vaikuttaa suoraan oman kuntansa toimintaan ja päätöksentekoon."/>
    <s v="Aloitteet"/>
    <x v="0"/>
    <x v="1"/>
    <s v="Q4/2022"/>
    <s v="Myös luonnollisille henkilöille"/>
    <m/>
    <s v="Kuntalaki (410/2015) 23 §"/>
    <x v="0"/>
    <s v="Satakunta"/>
    <x v="2"/>
    <s v="Valtiovarainministeriö"/>
  </r>
  <r>
    <x v="8"/>
    <s v="Ympäristönsuojelun luvat ja ilmoitukset"/>
    <s v="Etelä-Satakunnan ympäristötoimisto on toimijana.  Toimintaan kuuluu seuraavat toimet ja niihin liittyvät luvat:  ympäristön pilaantumisen valvonta ja ennaltaehkäisy, ympäristöluvat, jätehuollon, vesihuollon, ojitusasioiden, vesirakentamisen ja maa-ainesten oton lupa- ja valvontatehtävät, maasto- ja vesiliikenteen lupa-asiat, maisematyöluvat asemakaava-alueilla, ajoneuvojen siirtotehtävät, luonnonmuistomerkkien rauhoittaminen"/>
    <s v="Ilmoitus ympäristölle vaaraa aiheuttavasta toiminnasta"/>
    <x v="0"/>
    <x v="0"/>
    <s v="Q4/2022"/>
    <s v="Myös luonnollisille henkilöille"/>
    <m/>
    <s v="Ympäristönsuojelulaki (527/2014)"/>
    <x v="0"/>
    <s v="Satakunta"/>
    <x v="2"/>
    <s v="Ympäristöministeriö"/>
  </r>
  <r>
    <x v="8"/>
    <s v="Palvelusetelituottaja"/>
    <s v="Hakemus palvelusetelituottajaksi sivistys- ja perusturvapalvelukeskuksiin"/>
    <s v="Sosiaalialan palvelun tuottamisilmoitus"/>
    <x v="0"/>
    <x v="1"/>
    <s v="Q4/2022"/>
    <s v="Vain elinkeinotoimintaa harjoittaville"/>
    <m/>
    <s v="Laki sosiaali- ja terveydenhuollon palvelusetelistä (569/2009)"/>
    <x v="0"/>
    <s v="Satakunta"/>
    <x v="2"/>
    <s v="Sosiaali- ja terveysministeriö"/>
  </r>
  <r>
    <x v="8"/>
    <s v="Vesimittarien lukeminen"/>
    <s v="Vesiliittymien omistajat ilmoittavat mittarilukemat"/>
    <s v="Vesimittarilukeman ilmoittaminen"/>
    <x v="0"/>
    <x v="0"/>
    <s v="Q4/2022"/>
    <m/>
    <m/>
    <s v="Vesihuoltolaki (119/2001)"/>
    <x v="0"/>
    <s v="Satakunta"/>
    <x v="2"/>
    <s v="Maa- ja metsätalousministeriö"/>
  </r>
  <r>
    <x v="8"/>
    <s v="Lupapiste"/>
    <s v="Sähköinen lupapiste kattaa rakennus- ja toimenpidelupien, toimenpideilmoitusten sekä poikkeamispäätösten hakemisen."/>
    <s v="Rakennuslupa"/>
    <x v="1"/>
    <x v="5"/>
    <m/>
    <s v="Myös luonnollisille henkilöille"/>
    <m/>
    <s v="Maankäyttö- ja rakennuslaki (132/1999)"/>
    <x v="0"/>
    <s v="Satakunta"/>
    <x v="2"/>
    <s v="Ympäristöministeriö"/>
  </r>
  <r>
    <x v="8"/>
    <s v="Sijoitusluvat"/>
    <s v="Katu- ja muilla yleisillä alueilla tehtäviin töihin on haettava ennakkoon lupa. Pysyvät ja tilaipäiset sijoittamis- ja käyttöluvat kaupungin alueella."/>
    <s v="Kaivu- ja sijoituslupa"/>
    <x v="1"/>
    <x v="1"/>
    <s v="Q4/2022"/>
    <s v="Myös luonnollisille henkilöille"/>
    <m/>
    <s v="Maankäyttö- ja rakennuslaki (132/1999)"/>
    <x v="0"/>
    <s v="Satakunta"/>
    <x v="2"/>
    <s v="Ympäristöministeriö"/>
  </r>
  <r>
    <x v="8"/>
    <s v="Tonttien varaus"/>
    <s v="Sähköinen kartta- ja varausjärjestelmä"/>
    <s v="Yritystonttien myynti ja vuokraus"/>
    <x v="1"/>
    <x v="0"/>
    <s v="Myöhemmin"/>
    <s v="Myös luonnollisille henkilöille"/>
    <m/>
    <m/>
    <x v="0"/>
    <s v="Satakunta"/>
    <x v="2"/>
    <s v=""/>
  </r>
  <r>
    <x v="8"/>
    <s v="Hankinnat"/>
    <s v="Hankintayksikkö avaa hankintailmoituksen sähköisessä järjestelmässä, jossa tarjoajat voivat jättää tarjouksen. Pienhankintajärjestelmä ja Porin hankintapalveluiden kautta hankintajärjestelmä ovat käytössä"/>
    <s v="Hankinnat"/>
    <x v="2"/>
    <x v="5"/>
    <m/>
    <s v="Vain elinkeinotoimintaa harjoittaville"/>
    <m/>
    <m/>
    <x v="0"/>
    <s v="Satakunta"/>
    <x v="2"/>
    <s v=""/>
  </r>
  <r>
    <x v="8"/>
    <s v="Laskutus / ei tarvitse laittaa"/>
    <s v="Kaupungin laskutus ja laskujen vastaanottaminen. E-lasku on jo käytössä."/>
    <s v="Laskutus / ei tarvitse laittaa"/>
    <x v="2"/>
    <x v="5"/>
    <m/>
    <s v="Myös luonnollisille henkilöille"/>
    <m/>
    <m/>
    <x v="0"/>
    <s v="Satakunta"/>
    <x v="2"/>
    <s v=""/>
  </r>
  <r>
    <x v="8"/>
    <s v="Ympäristönterveyden huollon luvat ja ilmoitukset"/>
    <s v="Etelä-Satakunnan ympäristötoimisto on toimijana. Toimintaan kuuluu seuraavat toimet ja niihin liittyvät luvat: eläinlääkintähuolto, terveydensuojelu-, elintarvike- ja tupakkavalvonta sekä lääkelain mukainen valvonta"/>
    <s v="Ympäristön äkillisestä pilaantumisesta tai vaarasta tehtävä ilmoitus"/>
    <x v="2"/>
    <x v="0"/>
    <s v="Q4/2022"/>
    <s v="Myös luonnollisille henkilöille"/>
    <m/>
    <s v="Ympäristönsuojelulaki (527/2014)"/>
    <x v="0"/>
    <s v="Satakunta"/>
    <x v="2"/>
    <s v="Ympäristöministeriö"/>
  </r>
  <r>
    <x v="8"/>
    <s v="Yrityspalvelut"/>
    <s v="Alkavien ja toimivien yritysten neuvonta, tiedottaminen."/>
    <s v="Yrityspalvelut"/>
    <x v="3"/>
    <x v="4"/>
    <m/>
    <s v="Myös luonnollisille henkilöille"/>
    <m/>
    <m/>
    <x v="0"/>
    <s v="Satakunta"/>
    <x v="2"/>
    <s v=""/>
  </r>
  <r>
    <x v="8"/>
    <s v="Yhdistysten avustukset"/>
    <s v="Yhdistysten liikunta- ja kulttuuriavustusten hakeminen tapahtuu sähköisen avustusverkon kautta."/>
    <s v="Toiminta-avustukset yhdistyksille ja yhteisöille"/>
    <x v="5"/>
    <x v="4"/>
    <m/>
    <s v="Vain elinkeinotoimintaa harjoittaville"/>
    <m/>
    <m/>
    <x v="0"/>
    <s v="Satakunta"/>
    <x v="2"/>
    <s v=""/>
  </r>
  <r>
    <x v="9"/>
    <s v="Ympäristöterveydenhuoltoviranomaisen lupapalvelut"/>
    <s v="Elintarvike- ja terveydensuojelulain mukaiset ilmoitukset ja luvat"/>
    <s v="Mahdollista terveyshaittaa aiheuttavan toiminnan aloittamisilmoitus"/>
    <x v="0"/>
    <x v="0"/>
    <s v="Myöhemmin"/>
    <s v="Myös luonnollisille henkilöille"/>
    <s v="Valtakunnallinen digitaalinen menettely tulossa, aikataulu eri riipu kunnasta. Tulee käyttöön automaattisesti."/>
    <s v="Terveydensuojelulaki (763/1994)"/>
    <x v="0"/>
    <s v="Pohjois-Pohjanmaa"/>
    <x v="3"/>
    <s v="Sosiaali- ja terveysministeriö"/>
  </r>
  <r>
    <x v="9"/>
    <s v="Ympäristöterveydenhuoltoviranomaisen lupapalvelut"/>
    <s v="Tupakan ja nikotiininesteiden myyntiluvat"/>
    <s v="Mahdollista terveyshaittaa aiheuttavan toiminnan aloittamisilmoitus"/>
    <x v="0"/>
    <x v="5"/>
    <m/>
    <s v="Vain elinkeinotoimintaa harjoittaville"/>
    <m/>
    <s v="Terveydensuojelulaki (763/1994)"/>
    <x v="0"/>
    <s v="Pohjois-Pohjanmaa"/>
    <x v="3"/>
    <s v="Sosiaali- ja terveysministeriö"/>
  </r>
  <r>
    <x v="9"/>
    <s v="Rakennusvalvonta"/>
    <s v="Rakennus-, toimenpide- ja poikkeamisluvat, maisematyöluvat."/>
    <s v="Rakennusvalvonta"/>
    <x v="1"/>
    <x v="4"/>
    <m/>
    <s v="Myös luonnollisille henkilöille"/>
    <m/>
    <s v="Maankäyttö- ja rakennuslaki (132/1999)"/>
    <x v="0"/>
    <s v="Pohjois-Pohjanmaa"/>
    <x v="3"/>
    <s v="Ympäristöministeriö"/>
  </r>
  <r>
    <x v="9"/>
    <s v="Ympäristönsuojeluviranomaisen lupapalvelut"/>
    <s v="Ympäristönsuojelu- ja maa-aineslain mukaiset ilmoitukset, luvat ja rekisteröinnit"/>
    <s v="Ympäristönsuojelumääräyksistä poikkeamisen lupa"/>
    <x v="1"/>
    <x v="4"/>
    <s v="Myöhemmin"/>
    <s v="Myös luonnollisille henkilöille"/>
    <s v="Valtakunnallinen digitaalinen menettely tulossa, aikataulu eri riipu kunnasta. Kunta (Ok. ym.palv.) on ilmaissut kiin. hankintaan."/>
    <s v="Ympäristönsuojelulaki (527/2014)"/>
    <x v="0"/>
    <s v="Pohjois-Pohjanmaa"/>
    <x v="3"/>
    <s v="Ympäristöministeriö"/>
  </r>
  <r>
    <x v="9"/>
    <s v="Rahoitusneuvonta"/>
    <s v="Rahoituskanavien neuvonta, mahdolliset tukihakemukset"/>
    <s v="Rahoitusneuvonta"/>
    <x v="3"/>
    <x v="0"/>
    <m/>
    <s v="Vain elinkeinotoimintaa harjoittaville"/>
    <s v="tavoitteena ei ole palvella yrittäjää täysin digitaalisesti, yrittäjien kanssa yhdessä suunniteltu palvelukokonaisuus sisältää kohtaamisia"/>
    <m/>
    <x v="0"/>
    <s v="Pohjois-Pohjanmaa"/>
    <x v="3"/>
    <s v=""/>
  </r>
  <r>
    <x v="9"/>
    <s v="Vihreän kasvun neuvonta"/>
    <s v="Vähähiilisyys- ja energianeuvonta, ympäristölupaukset"/>
    <s v="Vihreän kasvun neuvonta"/>
    <x v="3"/>
    <x v="0"/>
    <m/>
    <s v="Vain elinkeinotoimintaa harjoittaville"/>
    <s v="Vaatii usein fyysistä kohtaamista"/>
    <m/>
    <x v="0"/>
    <s v="Pohjois-Pohjanmaa"/>
    <x v="3"/>
    <s v=""/>
  </r>
  <r>
    <x v="9"/>
    <s v="Alkavan yrittäjän neuvonta"/>
    <s v="Yritysidean työstö, liketoimintasuunnitelma, neuvontatoimet"/>
    <s v="Yritysten neuvontapalvelut"/>
    <x v="3"/>
    <x v="0"/>
    <m/>
    <s v="Myös luonnollisille henkilöille"/>
    <s v="tavoitteena ei ole palvella yrittäjää täysin digitaalisesti, yrittäjien kanssa yhdessä suunniteltu palvelukokonaisuus sisältää kohtaamisia"/>
    <m/>
    <x v="0"/>
    <s v="Pohjois-Pohjanmaa"/>
    <x v="3"/>
    <s v=""/>
  </r>
  <r>
    <x v="9"/>
    <s v="Yrityksen perustamisneuvonta"/>
    <s v="Starttirahan hakeminen, tukihaut, yrityksen varsinainen perustaminen"/>
    <s v="Yritysten neuvontapalvelut"/>
    <x v="3"/>
    <x v="0"/>
    <m/>
    <s v="Myös luonnollisille henkilöille"/>
    <s v="tavoitteena ei ole palvella yrittäjää täysin digitaalisesti, yrittäjien kanssa yhdessä suunniteltu palvelukokonaisuus sisältää kohtaamisia"/>
    <m/>
    <x v="0"/>
    <s v="Pohjois-Pohjanmaa"/>
    <x v="3"/>
    <s v=""/>
  </r>
  <r>
    <x v="9"/>
    <s v="Yritysneuvonta, yleinen"/>
    <s v="Yleinen olemassa olevien yritysten neuvonta, liiketoiminta- ja kannattavuuslaskelmien pohdinta"/>
    <s v="Yritysten neuvontapalvelut"/>
    <x v="3"/>
    <x v="0"/>
    <m/>
    <s v="Vain elinkeinotoimintaa harjoittaville"/>
    <s v="tavoitteena ei ole palvella yrittäjää täysin digitaalisesti, yrittäjien kanssa yhdessä suunniteltu palvelukokonaisuus sisältää kohtaamisia"/>
    <m/>
    <x v="0"/>
    <s v="Pohjois-Pohjanmaa"/>
    <x v="3"/>
    <s v=""/>
  </r>
  <r>
    <x v="9"/>
    <s v="Yritystilaisuudet"/>
    <s v="Yritysten verkottaminen ja koulutus"/>
    <s v="Yritystilaisuudet"/>
    <x v="3"/>
    <x v="0"/>
    <m/>
    <s v="Vain elinkeinotoimintaa harjoittaville"/>
    <s v="Verkostoituminen vaatii tapaamisia."/>
    <m/>
    <x v="0"/>
    <s v="Pohjois-Pohjanmaa"/>
    <x v="3"/>
    <s v=""/>
  </r>
  <r>
    <x v="9"/>
    <s v="Toimitilojen vuokraus ja rakentaminen"/>
    <s v="Palvelut tarkoitettu yritysten ja yhdistysten toimintaa tukemaan toimitilojen kautta."/>
    <s v="Toimitilojen vuokraus"/>
    <x v="4"/>
    <x v="0"/>
    <s v="Q4/2021"/>
    <s v="Vain elinkeinotoimintaa harjoittaville"/>
    <m/>
    <m/>
    <x v="0"/>
    <s v="Pohjois-Pohjanmaa"/>
    <x v="3"/>
    <s v=""/>
  </r>
  <r>
    <x v="9"/>
    <s v="Yritystonttien vuokraus ja osto"/>
    <s v="Yritystonttien vuokraus ja osto"/>
    <s v="Yritystonttien vuokraus ja osto"/>
    <x v="4"/>
    <x v="0"/>
    <m/>
    <m/>
    <m/>
    <m/>
    <x v="0"/>
    <s v="Pohjois-Pohjanmaa"/>
    <x v="3"/>
    <s v=""/>
  </r>
  <r>
    <x v="10"/>
    <s v="SOTE - APTJ"/>
    <s v="Lifecare - integraatio palvelutuottajille"/>
    <s v="SOTE - APTJ"/>
    <x v="6"/>
    <x v="2"/>
    <m/>
    <s v="Vain elinkeinotoimintaa harjoittaville"/>
    <s v="Integraatio saatavilla perustellusti."/>
    <m/>
    <x v="0"/>
    <s v="Keski-Suomi"/>
    <x v="4"/>
    <s v=""/>
  </r>
  <r>
    <x v="10"/>
    <s v="KRP - Ympäristöterveydenhuolto: Alkutuotantopaikasta ilmoittaminen"/>
    <s v="Ilmoitus alkutuotantopaikasta kunnan elintarvikevalvontaviranomaiselle"/>
    <s v="Alkutuotantopaikkailmoitus"/>
    <x v="0"/>
    <x v="0"/>
    <s v="Q4/2022"/>
    <s v="Myös luonnollisille henkilöille"/>
    <m/>
    <s v="Elintarvikelaki (23/2006)"/>
    <x v="0"/>
    <s v="Keski-Suomi"/>
    <x v="4"/>
    <s v="Maa- ja metsätalousministeriö"/>
  </r>
  <r>
    <x v="10"/>
    <s v="KRP - Ympäristönsuojelun luvat: Lannan varastointi aulassa"/>
    <s v="Ilmoitus kuivalannan ja pakkaamattomien orgaanisten lannotteiden varastoinnista aumassa"/>
    <s v="Aumausilmoitus"/>
    <x v="0"/>
    <x v="5"/>
    <m/>
    <s v="Myös luonnollisille henkilöille"/>
    <m/>
    <s v="Ympäristönsuojelulaki (527/2014)"/>
    <x v="0"/>
    <s v="Keski-Suomi"/>
    <x v="4"/>
    <s v="Ympäristöministeriö"/>
  </r>
  <r>
    <x v="10"/>
    <s v="KRP - Ympäristöterveydenhuolto: Elintarvikehuoneiston ilmoitus"/>
    <s v="Ilmoitus toiminnan aloittamisesta, toiminnan muuttamisesta tai toimijan vaihtumisesta"/>
    <s v="Elintarvikehuoneistoilmoitus"/>
    <x v="0"/>
    <x v="0"/>
    <s v="Q4/2022"/>
    <s v="Myös luonnollisille henkilöille"/>
    <m/>
    <s v="Elintarvikelaki (23/2006)"/>
    <x v="0"/>
    <s v="Keski-Suomi"/>
    <x v="4"/>
    <s v="Maa- ja metsätalousministeriö"/>
  </r>
  <r>
    <x v="10"/>
    <s v="KRP - Ympäristöterveydenhuolto: Liikkuvasta elintarvikehuoneistosta tiedottaminen"/>
    <s v="Ilmoitus elintarvikkeen myynnistä ja ksäittelystä liikkuvassa elintarvikehuoneistossa."/>
    <s v="Elintarvikehuoneistoilmoitus"/>
    <x v="0"/>
    <x v="0"/>
    <s v="Q4/2022"/>
    <s v="Myös luonnollisille henkilöille"/>
    <m/>
    <s v="Elintarvikelaki (23/2006)"/>
    <x v="0"/>
    <s v="Keski-Suomi"/>
    <x v="4"/>
    <s v="Maa- ja metsätalousministeriö"/>
  </r>
  <r>
    <x v="10"/>
    <s v="KRP - Ympäristönsuojelun luvat: Ympäristösuojelulain mukainen yleinen ilmoiuts"/>
    <s v="Ympäristölupaa korvaava kevyempi ilmoitus"/>
    <s v="Ilmoitus ympäristölle vaaraa aiheuttavasta toiminnasta"/>
    <x v="0"/>
    <x v="5"/>
    <m/>
    <s v="Myös luonnollisille henkilöille"/>
    <m/>
    <s v="Ympäristönsuojelulaki (527/2014)"/>
    <x v="0"/>
    <s v="Keski-Suomi"/>
    <x v="4"/>
    <s v="Ympäristöministeriö"/>
  </r>
  <r>
    <x v="10"/>
    <s v="KRP - Jätehuollon luvat: Muutoksen hakeminen jätemaksuun"/>
    <s v="Hekmus jätehuollon maksujen kohtuullistamisesta"/>
    <s v="Jätehuolto"/>
    <x v="0"/>
    <x v="5"/>
    <m/>
    <s v="Myös luonnollisille henkilöille"/>
    <m/>
    <s v="Jätelaki (646/2011)"/>
    <x v="0"/>
    <s v="Keski-Suomi"/>
    <x v="4"/>
    <s v="Ympäristöministeriö"/>
  </r>
  <r>
    <x v="10"/>
    <s v="KRP - Ympäristönsuojelun luvat: Jätteen ammattimainen keräys"/>
    <s v="Ilmoitus jätteen ammattimaisesta keräyksestä."/>
    <s v="Jätteen ammattimaisen keräyksen ilmoitus"/>
    <x v="0"/>
    <x v="5"/>
    <m/>
    <s v="Myös luonnollisille henkilöille"/>
    <m/>
    <s v="Jätelaki (646/2011)"/>
    <x v="0"/>
    <s v="Keski-Suomi"/>
    <x v="4"/>
    <s v="Ympäristöministeriö"/>
  </r>
  <r>
    <x v="10"/>
    <s v="KRP - Ympäristöterveydenhuolto: Terveydensuojelulain mukainen ilmoitus"/>
    <s v="Ilmoitus toiminnasta, josta mahdollisesti koituu terveyshaittaa"/>
    <s v="Mahdollista terveyshaittaa aiheuttavan toiminnan aloittamisilmoitus"/>
    <x v="0"/>
    <x v="0"/>
    <s v="Q4/2022"/>
    <s v="Myös luonnollisille henkilöille"/>
    <m/>
    <s v="Terveydensuojelulaki (763/1994)"/>
    <x v="0"/>
    <s v="Keski-Suomi"/>
    <x v="4"/>
    <s v="Sosiaali- ja terveysministeriö"/>
  </r>
  <r>
    <x v="10"/>
    <s v="KRP - Ympäristönsuojelun luvat: Meluilmoitus"/>
    <s v="Ilmoitus melua tuottavasta toiminnasta"/>
    <s v="Meluilmoitus"/>
    <x v="0"/>
    <x v="5"/>
    <m/>
    <s v="Myös luonnollisille henkilöille"/>
    <m/>
    <s v="Ympäristönsuojelulaki (527/2014)"/>
    <x v="0"/>
    <s v="Keski-Suomi"/>
    <x v="4"/>
    <s v="Ympäristöministeriö"/>
  </r>
  <r>
    <x v="10"/>
    <s v="KRP - Tapahtumaluvat: Maa-alueen käyttölupa tapahtuman jörjestämiseen"/>
    <s v="Lupa alueella järjestettävälle tapahtumalle"/>
    <s v="Tapahtumailmoitus"/>
    <x v="0"/>
    <x v="5"/>
    <m/>
    <s v="Myös luonnollisille henkilöille"/>
    <m/>
    <m/>
    <x v="0"/>
    <s v="Keski-Suomi"/>
    <x v="4"/>
    <s v=""/>
  </r>
  <r>
    <x v="10"/>
    <s v="KRP - Jatehuollon luvat: Hakemus sekajätteen pidennetystä tyhjennysvälistä"/>
    <s v="Lupa 8 viikon tyhjennysvälille"/>
    <s v="Jäteastian tyhjennysvälin muutoshakemus"/>
    <x v="0"/>
    <x v="5"/>
    <m/>
    <s v="Myös luonnollisille henkilöille"/>
    <m/>
    <s v="Jätelaki (646/2011)"/>
    <x v="0"/>
    <s v="Keski-Suomi"/>
    <x v="4"/>
    <s v="Ympäristöministeriö"/>
  </r>
  <r>
    <x v="10"/>
    <s v="KRP - Jätehuollon luvat: Hakemus jäteastian tyhjennysten keskeyttämisestä"/>
    <s v="Lupa jätehuollon keskeyttämiselle"/>
    <s v="Jäteastian tyhjennysvälin muutoshakemus"/>
    <x v="0"/>
    <x v="5"/>
    <m/>
    <s v="Myös luonnollisille henkilöille"/>
    <m/>
    <s v="Jätelaki (646/2011)"/>
    <x v="0"/>
    <s v="Keski-Suomi"/>
    <x v="4"/>
    <s v="Ympäristöministeriö"/>
  </r>
  <r>
    <x v="10"/>
    <s v="KRP - Kaavamuistutukset ja kaavalausunnot"/>
    <s v="Yritys voi esittää muistutuksen tai lausunnon liittyen kaavoitukseen"/>
    <s v="Asemakaavan muutoksen hakeminen"/>
    <x v="1"/>
    <x v="6"/>
    <s v="Q4/2022"/>
    <s v="Myös luonnollisille henkilöille"/>
    <m/>
    <s v="Maankäyttö- ja rakennuslaki (132/1999)"/>
    <x v="0"/>
    <s v="Keski-Suomi"/>
    <x v="4"/>
    <s v="Ympäristöministeriö"/>
  </r>
  <r>
    <x v="10"/>
    <s v="KRP - Asemakaavamuutos"/>
    <s v="Yritys voi hakea asemakaavan muutosta."/>
    <s v="Asemakaavan muutoksen hakeminen"/>
    <x v="1"/>
    <x v="5"/>
    <m/>
    <s v="Myös luonnollisille henkilöille"/>
    <m/>
    <s v="Maankäyttö- ja rakennuslaki (132/1999)"/>
    <x v="0"/>
    <s v="Keski-Suomi"/>
    <x v="4"/>
    <s v="Ympäristöministeriö"/>
  </r>
  <r>
    <x v="10"/>
    <s v="KRP - Ympäristöterveydenhuolto: Elintarvikehuoneiston hyväksyminen laitokseksi"/>
    <s v="Ilmoitus laitoksesta tai toiminnasta jossa käsitellään eläimistä saatavia elintarvikkeita"/>
    <s v="Elintarvikehuoneiston hyväksyminen laitokseksi"/>
    <x v="1"/>
    <x v="0"/>
    <s v="Q4/2022"/>
    <s v="Myös luonnollisille henkilöille"/>
    <m/>
    <s v="Elintarvikelaki (23/2006)"/>
    <x v="0"/>
    <s v="Keski-Suomi"/>
    <x v="4"/>
    <s v="Maa- ja metsätalousministeriö"/>
  </r>
  <r>
    <x v="10"/>
    <s v="KRP - Ympäristönsuojelun luvat: Energiatuotantolaitoksen rekisteröinti-ilmoitus"/>
    <s v="Ilmoitus alle 50MW energiatuotantolaitoksen käyttöönotosta (jos ei tarvitse ympäristölupaa)"/>
    <s v="Energiatuotantolaitoksen rekisteröinti-ilmoitus"/>
    <x v="1"/>
    <x v="5"/>
    <m/>
    <s v="Myös luonnollisille henkilöille"/>
    <m/>
    <s v="Ympäristönsuojelulaki (527/2014)"/>
    <x v="0"/>
    <s v="Keski-Suomi"/>
    <x v="4"/>
    <s v="Ympäristöministeriö"/>
  </r>
  <r>
    <x v="10"/>
    <s v="KRP - Lupa erikoiskuljetuksille"/>
    <s v="Lupa normaaliliikenteen mittarajat ja painorajoitukset ylittävälle kuljetukselle."/>
    <s v="Erikoiskuljetuksen lupa"/>
    <x v="1"/>
    <x v="5"/>
    <m/>
    <s v="Myös luonnollisille henkilöille"/>
    <s v="Haetaan ELY:n kautta"/>
    <m/>
    <x v="0"/>
    <s v="Keski-Suomi"/>
    <x v="4"/>
    <s v=""/>
  </r>
  <r>
    <x v="10"/>
    <s v="KRP - Ympäristönsuojelun luvat: Kemikaalisäiliön jättäminen maaperään"/>
    <s v="Lupa jättää kemikaaliusäiliö maaperään"/>
    <s v="Hakemus käytöstä poistetun kemikaalisäiliön jättämiseksi maahan"/>
    <x v="1"/>
    <x v="5"/>
    <m/>
    <s v="Myös luonnollisille henkilöille"/>
    <m/>
    <s v="Ympäristönsuojelulaki (527/2014)"/>
    <x v="0"/>
    <s v="Keski-Suomi"/>
    <x v="4"/>
    <s v="Ympäristöministeriö"/>
  </r>
  <r>
    <x v="10"/>
    <s v="KRP - Tulossa olevat palvelut: Ilmoitus asumisessa syntyvien jätevesilietteiden omatoimisesta käsittelystä"/>
    <s v="Ilmoitys jätevesilietteen käsittelyn aloittamisesta tai lopettamisesta"/>
    <s v="Jätevesien käsittelyn poikkeamisilmoitus"/>
    <x v="1"/>
    <x v="5"/>
    <m/>
    <s v="Myös luonnollisille henkilöille"/>
    <m/>
    <s v="Ympäristönsuojelulaki (527/2014)"/>
    <x v="0"/>
    <s v="Keski-Suomi"/>
    <x v="4"/>
    <s v="Ympäristöministeriö"/>
  </r>
  <r>
    <x v="10"/>
    <s v="KRP - Ympäristönsuojelun luvat: Poikkeamishakemus jätevesien käsittelystä"/>
    <s v="Lupa poiketa jätevesien lainmukaisesta käsittelystä haja-asutusalueella"/>
    <s v="Jätevesien käsittelyn poikkeamisilmoitus"/>
    <x v="1"/>
    <x v="5"/>
    <m/>
    <s v="Myös luonnollisille henkilöille"/>
    <m/>
    <s v="Ympäristönsuojelulaki (527/2014)"/>
    <x v="0"/>
    <s v="Keski-Suomi"/>
    <x v="4"/>
    <s v="Ympäristöministeriö"/>
  </r>
  <r>
    <x v="10"/>
    <s v="KRP - Ympäristönsuojelun luvat: Vapautus liittymisestä vesi- tai veimäriverkostoon"/>
    <s v="Lupa olla liittymättä vesihuolto- ja viemäriverkostoon"/>
    <s v="Jätevesien käsittelyn poikkeamisilmoitus"/>
    <x v="1"/>
    <x v="5"/>
    <m/>
    <s v="Myös luonnollisille henkilöille"/>
    <m/>
    <s v="Ympäristönsuojelulaki (527/2014)"/>
    <x v="0"/>
    <s v="Keski-Suomi"/>
    <x v="4"/>
    <s v="Ympäristöministeriö"/>
  </r>
  <r>
    <x v="10"/>
    <s v="KRP - Ympäristönsuojelun luvat: Jätteen pienimuotoinen hyödyntäminen maanrakentamisessa"/>
    <s v="Lupa käyttää jätettä pienimuotoisesti maanrakentamisessa"/>
    <s v="Jätteen sijoittaminen maaperään"/>
    <x v="1"/>
    <x v="5"/>
    <m/>
    <s v="Myös luonnollisille henkilöille"/>
    <m/>
    <s v="Ympäristönsuojelulaki (527/2014)"/>
    <x v="0"/>
    <s v="Keski-Suomi"/>
    <x v="4"/>
    <s v="Ympäristöministeriö"/>
  </r>
  <r>
    <x v="10"/>
    <s v="KRP - Yleisten alueiden luvat: Maa-alueen omistajan lupa muuntamon sijoittamista varten"/>
    <s v="Lupa sitjoittaa muuntamo tai pumppaamo kaupungin omistamalle maalle"/>
    <s v="Kaivu- ja sijoituslupa"/>
    <x v="1"/>
    <x v="5"/>
    <m/>
    <s v="Myös luonnollisille henkilöille"/>
    <m/>
    <s v="Laki kadun ja eräiden yleisten alueiden kunnossa- ja puhtaanapidosta (669/1978)"/>
    <x v="0"/>
    <s v="Keski-Suomi"/>
    <x v="4"/>
    <s v="Liikenne- ja viestintäministeriö"/>
  </r>
  <r>
    <x v="10"/>
    <s v="KRP - Yleisten alueiden luvat: Katutyölupa"/>
    <s v="Lupa tehdä työtä katualueella"/>
    <s v="Katutyölupa"/>
    <x v="1"/>
    <x v="5"/>
    <m/>
    <s v="Myös luonnollisille henkilöille"/>
    <m/>
    <s v="Laki kadun ja eräiden yleisten alueiden kunnossa- ja puhtaanapidosta (669/1978)"/>
    <x v="0"/>
    <s v="Keski-Suomi"/>
    <x v="4"/>
    <s v="Liikenne- ja viestintäministeriö"/>
  </r>
  <r>
    <x v="10"/>
    <s v="KRP - Hakemus kaupunkikuvatoimikunnan ennakkolausunnosta"/>
    <s v="Hakemus kaupunkikuvatoimikunnan ennakkolausunnosta"/>
    <s v="Kaupunkikuvatoimikunnan ennakkolausunnon hakeminen"/>
    <x v="1"/>
    <x v="5"/>
    <m/>
    <s v="Myös luonnollisille henkilöille"/>
    <m/>
    <m/>
    <x v="0"/>
    <s v="Keski-Suomi"/>
    <x v="4"/>
    <s v=""/>
  </r>
  <r>
    <x v="10"/>
    <s v="KRP - Ympäristönsuojelun luvat: Ilmoitus koeluontoisesta toiminnasta"/>
    <s v="Ilmoitus koeluontoisesta lyhytaikaisesta toiminnasta ympäristössä"/>
    <s v="Koeluonteisen toiminnan ilmoitus"/>
    <x v="1"/>
    <x v="5"/>
    <m/>
    <s v="Myös luonnollisille henkilöille"/>
    <m/>
    <s v="Ympäristönsuojelulaki (527/2014)"/>
    <x v="0"/>
    <s v="Keski-Suomi"/>
    <x v="4"/>
    <s v="Ympäristöministeriö"/>
  </r>
  <r>
    <x v="10"/>
    <s v="KRP - Tulossa olevat palvelut: Yksityistiet / Kaupungin suostumus liikenteen ohjauslaitteen asentamiseksi"/>
    <s v="Ilmoitus / Lupa liikenteen ohjauslaitteen asentamiseksi yksityistielle"/>
    <s v="Liikenteenohjauslaitteiden sijoittaminen"/>
    <x v="1"/>
    <x v="5"/>
    <m/>
    <s v="Myös luonnollisille henkilöille"/>
    <m/>
    <s v="Tieliikennelaki (267/1981)"/>
    <x v="0"/>
    <s v="Keski-Suomi"/>
    <x v="4"/>
    <s v="Liikenne- ja viestintäministeriö"/>
  </r>
  <r>
    <x v="10"/>
    <s v="KRP - Maatalousyrittäjien lomituspalvelut"/>
    <s v="Lomittaja-apu maatalousyrittäjille ja turkistuottajille"/>
    <s v="Lomituspalvelu"/>
    <x v="1"/>
    <x v="1"/>
    <s v="Q4/2022"/>
    <s v="Myös luonnollisille henkilöille"/>
    <s v="Ulkoistettu Keuruulle"/>
    <s v="Maatalousyrittäjien lomituspalvelulaki (1231/1996)"/>
    <x v="0"/>
    <s v="Keski-Suomi"/>
    <x v="4"/>
    <s v="Maa- ja metsätalousministeriö"/>
  </r>
  <r>
    <x v="10"/>
    <s v="KRP - Ympäristönsuojelun luvat: Maa-aineslupa"/>
    <s v="Lupa maa-aineksen ottamiseksi pois kuljetettavaksi"/>
    <s v="Maa-aineslupa"/>
    <x v="1"/>
    <x v="5"/>
    <m/>
    <s v="Myös luonnollisille henkilöille"/>
    <m/>
    <s v="Maa-aineslaki (555/1981)"/>
    <x v="0"/>
    <s v="Keski-Suomi"/>
    <x v="4"/>
    <s v="Ympäristöministeriö"/>
  </r>
  <r>
    <x v="10"/>
    <s v="KRP - Ympäristönsuojelun luvat: Maastoliikennelain mukainen lupa"/>
    <s v="Lupa moottoriurheiluun (kilpailu &amp; harjoittelu) sekä tapahtuman järjestämiseen maastossa"/>
    <s v="Maastossa tai vesistössä tapahtuvan kilpailun tai harjoituksen ilmoitus"/>
    <x v="1"/>
    <x v="5"/>
    <m/>
    <s v="Myös luonnollisille henkilöille"/>
    <m/>
    <s v="Maastoliikennelaki (1710/1995)"/>
    <x v="0"/>
    <s v="Keski-Suomi"/>
    <x v="4"/>
    <s v="Ympäristöministeriö"/>
  </r>
  <r>
    <x v="10"/>
    <s v="KRP - Ympäristönsuojelun luvat: Vesiliikennelain mukainen lupa"/>
    <s v="Lupa moottoriurheiluun (kilpailu &amp; harjoittelu) sekä tapahtuman järjestämiseen vesialueella."/>
    <s v="Maastossa tai vesistössä tapahtuvan kilpailun tai harjoituksen ilmoitus"/>
    <x v="1"/>
    <x v="5"/>
    <m/>
    <s v="Myös luonnollisille henkilöille"/>
    <m/>
    <s v="Maastoliikennelaki (1710/1995)"/>
    <x v="0"/>
    <s v="Keski-Suomi"/>
    <x v="4"/>
    <s v="Ympäristöministeriö"/>
  </r>
  <r>
    <x v="10"/>
    <s v="KRP - Ympäristönsuojelun luvat: Jakelusaseman rekisteröinti-ilmoitus"/>
    <s v="Ilmoitus yli 10m3 polttoainesäiliön käyttöönotosta"/>
    <s v="Mahdollista terveyshaittaa aiheuttavan toiminnan aloittamisilmoitus"/>
    <x v="1"/>
    <x v="5"/>
    <m/>
    <s v="Myös luonnollisille henkilöille"/>
    <m/>
    <s v="Terveydensuojelulaki (763/1994)"/>
    <x v="0"/>
    <s v="Keski-Suomi"/>
    <x v="4"/>
    <s v="Sosiaali- ja terveysministeriö"/>
  </r>
  <r>
    <x v="10"/>
    <s v="KRP - Maisematyöluvat: Maisematyölupa"/>
    <s v="Lupa tehdä muutostyö rakennuskielto- tai kaava-alueella"/>
    <s v="Maisematyölupa"/>
    <x v="1"/>
    <x v="5"/>
    <m/>
    <s v="Myös luonnollisille henkilöille"/>
    <m/>
    <s v="Maankäyttö- ja rakennuslaki (132/1999)"/>
    <x v="0"/>
    <s v="Keski-Suomi"/>
    <x v="4"/>
    <s v="Ympäristöministeriö"/>
  </r>
  <r>
    <x v="10"/>
    <s v="KRP - Maisematyöluvat: Puiden kaataminen"/>
    <s v="Lupa yli kymmenen puun kaatamiselle"/>
    <s v="Maisematyölupa"/>
    <x v="1"/>
    <x v="5"/>
    <m/>
    <s v="Myös luonnollisille henkilöille"/>
    <m/>
    <s v="Maankäyttö- ja rakennuslaki (132/1999)"/>
    <x v="0"/>
    <s v="Keski-Suomi"/>
    <x v="4"/>
    <s v="Ympäristöministeriö"/>
  </r>
  <r>
    <x v="10"/>
    <s v="KRP - Yleisten alueiden luvat: Viherhoitolupa"/>
    <s v="Lupa kaupungin asemakaava-alueen hoitamiseen"/>
    <s v="Maisematyölupa"/>
    <x v="1"/>
    <x v="5"/>
    <m/>
    <s v="Myös luonnollisille henkilöille"/>
    <m/>
    <s v="Maankäyttö- ja rakennuslaki (132/1999)"/>
    <x v="0"/>
    <s v="Keski-Suomi"/>
    <x v="4"/>
    <s v="Ympäristöministeriö"/>
  </r>
  <r>
    <x v="10"/>
    <s v="KRP - Joulukuusien myynti"/>
    <s v="Myyntipaikoista ilmoittaminen, myyntipaikkojen lunastaminen (kauppatori)"/>
    <s v="Myyntipaikkahakemus ja -lupa"/>
    <x v="1"/>
    <x v="6"/>
    <s v="Q4/2022"/>
    <s v="Myös luonnollisille henkilöille"/>
    <m/>
    <m/>
    <x v="0"/>
    <s v="Keski-Suomi"/>
    <x v="4"/>
    <s v=""/>
  </r>
  <r>
    <x v="10"/>
    <s v="KRP - Ympäristöterveydenhuolto: Itsehoitoon tarkoitettujen nikotiinivalmisteiden vähittäismyyntilupa"/>
    <s v="Hakemus itsehoitoon tarkoitetujen nikotiinivalmisteiden vähittäismyynnille"/>
    <s v="Nikotiinivalmisteiden vähittäismyyntilupa"/>
    <x v="1"/>
    <x v="0"/>
    <s v="Q4/2022"/>
    <s v="Vain elinkeinotoimintaa harjoittaville"/>
    <m/>
    <s v="Lääkelaki (395/1987)"/>
    <x v="0"/>
    <s v="Keski-Suomi"/>
    <x v="4"/>
    <s v="Sosiaali- ja terveysministeriö"/>
  </r>
  <r>
    <x v="10"/>
    <s v="KRP - Pysäköintiluvat yrityksille ja yhdistyksille"/>
    <s v="Huolto- tai muiden pysäköintilupien hakeminen"/>
    <s v="Pysäköintilupa"/>
    <x v="1"/>
    <x v="5"/>
    <m/>
    <s v="Myös luonnollisille henkilöille"/>
    <m/>
    <m/>
    <x v="0"/>
    <s v="Keski-Suomi"/>
    <x v="4"/>
    <s v=""/>
  </r>
  <r>
    <x v="10"/>
    <s v="KRP - Rakennuslupa: Rakennuksen purkaminen"/>
    <s v="Rakennuslupahakemus rakennuksen purkamiselle"/>
    <s v="Rakennuksen purkamislupa"/>
    <x v="1"/>
    <x v="5"/>
    <m/>
    <s v="Myös luonnollisille henkilöille"/>
    <m/>
    <s v="Maankäyttö- ja rakennuslaki (132/1999)"/>
    <x v="0"/>
    <s v="Keski-Suomi"/>
    <x v="4"/>
    <s v="Ympäristöministeriö"/>
  </r>
  <r>
    <x v="10"/>
    <s v="KRP - Poikkeamispäätös (MRL 171)"/>
    <s v="Lupa kaavasta tai määräyksistä poikkeavalle rakentamiselle"/>
    <s v="Rakennuslupa"/>
    <x v="1"/>
    <x v="5"/>
    <m/>
    <s v="Myös luonnollisille henkilöille"/>
    <m/>
    <s v="Maankäyttö- ja rakennuslaki (132/1999)"/>
    <x v="0"/>
    <s v="Keski-Suomi"/>
    <x v="4"/>
    <s v="Ympäristöministeriö"/>
  </r>
  <r>
    <x v="10"/>
    <s v="KRP - Rakennuslupa: Käyttötarkoituksen muutos"/>
    <s v="Rakennuslupahakemus kantavan tai paloa osastoivan rakenteen muutokselle"/>
    <s v="Rakennuslupa"/>
    <x v="1"/>
    <x v="5"/>
    <m/>
    <s v="Myös luonnollisille henkilöille"/>
    <m/>
    <s v="Maankäyttö- ja rakennuslaki (132/1999)"/>
    <x v="0"/>
    <s v="Keski-Suomi"/>
    <x v="4"/>
    <s v="Ympäristöministeriö"/>
  </r>
  <r>
    <x v="10"/>
    <s v="KRP - Rakennuslupa: Luvan voimassaolon jatkaminen"/>
    <s v="Rakennuslupahakemus luvan voimassaolon jatkamiselle"/>
    <s v="Rakennuslupa"/>
    <x v="1"/>
    <x v="5"/>
    <m/>
    <s v="Myös luonnollisille henkilöille"/>
    <m/>
    <s v="Maankäyttö- ja rakennuslaki (132/1999)"/>
    <x v="0"/>
    <s v="Keski-Suomi"/>
    <x v="4"/>
    <s v="Ympäristöministeriö"/>
  </r>
  <r>
    <x v="10"/>
    <s v="KRP - Rakennuslupa: Muu muutos"/>
    <s v="Rakennuslupahakemus muille muutoksille"/>
    <s v="Rakennuslupa"/>
    <x v="1"/>
    <x v="5"/>
    <m/>
    <s v="Myös luonnollisille henkilöille"/>
    <m/>
    <s v="Maankäyttö- ja rakennuslaki (132/1999)"/>
    <x v="0"/>
    <s v="Keski-Suomi"/>
    <x v="4"/>
    <s v="Ympäristöministeriö"/>
  </r>
  <r>
    <x v="10"/>
    <s v="KRP - Rakennuslupa: Rakennuksen laajennus"/>
    <s v="Rakennuslupahakemus rakennuksen laajennusta varten"/>
    <s v="Rakennuslupa"/>
    <x v="1"/>
    <x v="5"/>
    <m/>
    <s v="Myös luonnollisille henkilöille"/>
    <m/>
    <s v="Maankäyttö- ja rakennuslaki (132/1999)"/>
    <x v="0"/>
    <s v="Keski-Suomi"/>
    <x v="4"/>
    <s v="Ympäristöministeriö"/>
  </r>
  <r>
    <x v="10"/>
    <s v="KRP - Rakennuslupa: Tulisijan tai savuhormin rakentaminen jne."/>
    <s v="Rakennuslupahakemus tulisijan ja savuhoirmin rakentamiselle tai uusimiselle"/>
    <s v="Rakennuslupa"/>
    <x v="1"/>
    <x v="5"/>
    <m/>
    <s v="Myös luonnollisille henkilöille"/>
    <m/>
    <s v="Maankäyttö- ja rakennuslaki (132/1999)"/>
    <x v="0"/>
    <s v="Keski-Suomi"/>
    <x v="4"/>
    <s v="Ympäristöministeriö"/>
  </r>
  <r>
    <x v="10"/>
    <s v="KRP - Rakennuslupa: Uusi rakennus, asuinpientalot jne."/>
    <s v="Rakennuslupahakemus asuinpientaloille, autotalleille, loma-asunnoille, jne."/>
    <s v="Rakennuslupa"/>
    <x v="1"/>
    <x v="5"/>
    <m/>
    <s v="Myös luonnollisille henkilöille"/>
    <m/>
    <s v="Maankäyttö- ja rakennuslaki (132/1999)"/>
    <x v="0"/>
    <s v="Keski-Suomi"/>
    <x v="4"/>
    <s v="Ympäristöministeriö"/>
  </r>
  <r>
    <x v="10"/>
    <s v="KRP - Rakennuslupa: Uusi rakennus, kerrotalo jne."/>
    <s v="Rakennuslupahakemus kerrostaloille, teollisuushalleille jne."/>
    <s v="Rakennuslupa"/>
    <x v="1"/>
    <x v="5"/>
    <m/>
    <s v="Myös luonnollisille henkilöille"/>
    <m/>
    <s v="Maankäyttö- ja rakennuslaki (132/1999)"/>
    <x v="0"/>
    <s v="Keski-Suomi"/>
    <x v="4"/>
    <s v="Ympäristöministeriö"/>
  </r>
  <r>
    <x v="10"/>
    <s v="KRP - Rakennusvalvonnan ilmoitukset: Ilmoitusmenettely"/>
    <s v="Lupa vaikutukselta vähäisen rakennelman rakentamiselle"/>
    <s v="Rakentamisen toimenpidelupa"/>
    <x v="1"/>
    <x v="5"/>
    <m/>
    <s v="Myös luonnollisille henkilöille"/>
    <m/>
    <s v="Maankäyttö- ja rakennuslaki (132/1999)"/>
    <x v="0"/>
    <s v="Keski-Suomi"/>
    <x v="4"/>
    <s v="Ympäristöministeriö"/>
  </r>
  <r>
    <x v="10"/>
    <s v="KRP - Toimenpidelupa: Aitaaminen"/>
    <s v="Lupa aidan tai muurin rakentamiselle rakennettuun ympäristöön"/>
    <s v="Rakentamisen toimenpidelupa"/>
    <x v="1"/>
    <x v="5"/>
    <m/>
    <s v="Myös luonnollisille henkilöille"/>
    <m/>
    <s v="Maankäyttö- ja rakennuslaki (132/1999)"/>
    <x v="0"/>
    <s v="Keski-Suomi"/>
    <x v="4"/>
    <s v="Ympäristöministeriö"/>
  </r>
  <r>
    <x v="10"/>
    <s v="KRP - Toimenpidelupa: Erillislaite"/>
    <s v="Lupa erillislaitteen (mastot, hiihtohissit, jne) rakentamiselle"/>
    <s v="Rakentamisen toimenpidelupa"/>
    <x v="1"/>
    <x v="5"/>
    <m/>
    <s v="Myös luonnollisille henkilöille"/>
    <m/>
    <s v="Maankäyttö- ja rakennuslaki (132/1999)"/>
    <x v="0"/>
    <s v="Keski-Suomi"/>
    <x v="4"/>
    <s v="Ympäristöministeriö"/>
  </r>
  <r>
    <x v="10"/>
    <s v="KRP - Toimenpidelupa: Huoneistojärjestely"/>
    <s v="Lupa asuinhuoneiston jakamiselle tai yhdistämiselle"/>
    <s v="Rakentamisen toimenpidelupa"/>
    <x v="1"/>
    <x v="5"/>
    <m/>
    <s v="Myös luonnollisille henkilöille"/>
    <m/>
    <s v="Maankäyttö- ja rakennuslaki (132/1999)"/>
    <x v="0"/>
    <s v="Keski-Suomi"/>
    <x v="4"/>
    <s v="Ympäristöministeriö"/>
  </r>
  <r>
    <x v="10"/>
    <s v="KRP - Toimenpidelupa: Julkisivutoimenpide"/>
    <s v="Lupa määrityille julkisivutoimenpiteille"/>
    <s v="Rakentamisen toimenpidelupa"/>
    <x v="1"/>
    <x v="5"/>
    <m/>
    <s v="Myös luonnollisille henkilöille"/>
    <m/>
    <s v="Maankäyttö- ja rakennuslaki (132/1999)"/>
    <x v="0"/>
    <s v="Keski-Suomi"/>
    <x v="4"/>
    <s v="Ympäristöministeriö"/>
  </r>
  <r>
    <x v="10"/>
    <s v="KRP - Toimenpidelupa: Jätevesijärjestelmän uusiminen"/>
    <s v="Lupa viemäriverkosta erillisen jätevesijärjestelmän rakentamiselle"/>
    <s v="Rakentamisen toimenpidelupa"/>
    <x v="1"/>
    <x v="5"/>
    <m/>
    <s v="Myös luonnollisille henkilöille"/>
    <m/>
    <s v="Maankäyttö- ja rakennuslaki (132/1999)"/>
    <x v="0"/>
    <s v="Keski-Suomi"/>
    <x v="4"/>
    <s v="Ympäristöministeriö"/>
  </r>
  <r>
    <x v="10"/>
    <s v="KRP - Toimenpidelupa: Kaupunkikuvajärjestely"/>
    <s v="Lupa tehdä pitkäaikainen muutos kaupunkikuvaan"/>
    <s v="Rakentamisen toimenpidelupa"/>
    <x v="1"/>
    <x v="5"/>
    <m/>
    <s v="Myös luonnollisille henkilöille"/>
    <m/>
    <s v="Maankäyttö- ja rakennuslaki (132/1999)"/>
    <x v="0"/>
    <s v="Keski-Suomi"/>
    <x v="4"/>
    <s v="Ympäristöministeriö"/>
  </r>
  <r>
    <x v="10"/>
    <s v="KRP - Toimenpidelupa: Laituri"/>
    <s v="Lupa laiturin tai vastaavan rakentamiselle"/>
    <s v="Rakentamisen toimenpidelupa"/>
    <x v="1"/>
    <x v="5"/>
    <m/>
    <s v="Myös luonnollisille henkilöille"/>
    <m/>
    <s v="Maankäyttö- ja rakennuslaki (132/1999)"/>
    <x v="0"/>
    <s v="Keski-Suomi"/>
    <x v="4"/>
    <s v="Ympäristöministeriö"/>
  </r>
  <r>
    <x v="10"/>
    <s v="KRP - Toimenpidelupa: Liikuteltava laite"/>
    <s v="Lupa liikuteltavan laitteen sijoittamiseksi paikalleen (ei käytetä retkeilyyn / veneilyyn)"/>
    <s v="Rakentamisen toimenpidelupa"/>
    <x v="1"/>
    <x v="5"/>
    <m/>
    <s v="Myös luonnollisille henkilöille"/>
    <m/>
    <s v="Maankäyttö- ja rakennuslaki (132/1999)"/>
    <x v="0"/>
    <s v="Keski-Suomi"/>
    <x v="4"/>
    <s v="Ympäristöministeriö"/>
  </r>
  <r>
    <x v="10"/>
    <s v="KRP - Toimenpidelupa: Maalämpökaivon poraus"/>
    <s v="Lupa maalämpökaivon tai maastoon sijoittuvan lämmönkeruuputkiston rakentamiselle"/>
    <s v="Rakentamisen toimenpidelupa"/>
    <x v="1"/>
    <x v="5"/>
    <m/>
    <s v="Myös luonnollisille henkilöille"/>
    <m/>
    <s v="Maankäyttö- ja rakennuslaki (132/1999)"/>
    <x v="0"/>
    <s v="Keski-Suomi"/>
    <x v="4"/>
    <s v="Ympäristöministeriö"/>
  </r>
  <r>
    <x v="10"/>
    <s v="KRP - Toimenpidelupa: Mainostoimenpide"/>
    <s v="Lupa mainostaulun (ei tieliikennalain alainen) tai ikkunaa peittävän mainoksen sijoittamisesta"/>
    <s v="Rakentamisen toimenpidelupa"/>
    <x v="1"/>
    <x v="5"/>
    <m/>
    <s v="Myös luonnollisille henkilöille"/>
    <m/>
    <s v="Maankäyttö- ja rakennuslaki (132/1999)"/>
    <x v="0"/>
    <s v="Keski-Suomi"/>
    <x v="4"/>
    <s v="Ympäristöministeriö"/>
  </r>
  <r>
    <x v="10"/>
    <s v="KRP - Toimenpidelupa: Rakennelmat"/>
    <s v="Lupa erilaisten rakennelmien rakentamiselle (esim. grillit, vajat, viemärittömät käymälät jne.)"/>
    <s v="Rakentamisen toimenpidelupa"/>
    <x v="1"/>
    <x v="5"/>
    <m/>
    <s v="Myös luonnollisille henkilöille"/>
    <m/>
    <s v="Maankäyttö- ja rakennuslaki (132/1999)"/>
    <x v="0"/>
    <s v="Keski-Suomi"/>
    <x v="4"/>
    <s v="Ympäristöministeriö"/>
  </r>
  <r>
    <x v="10"/>
    <s v="KRP - Toimenpidelupa: Säilytys ja varastointialue"/>
    <s v="Lupa varastointi- tai pysäköintialueen rajaamiselle"/>
    <s v="Rakentamisen toimenpidelupa"/>
    <x v="1"/>
    <x v="5"/>
    <m/>
    <s v="Myös luonnollisille henkilöille"/>
    <m/>
    <s v="Maankäyttö- ja rakennuslaki (132/1999)"/>
    <x v="0"/>
    <s v="Keski-Suomi"/>
    <x v="4"/>
    <s v="Ympäristöministeriö"/>
  </r>
  <r>
    <x v="10"/>
    <s v="KRP - Yleisten alueiden luvat: Sijoituspaikkalupa"/>
    <s v="Lupa sijoittaa uusia johtoja, kaapeleita tai putkia rakennettuun ympäristöön"/>
    <s v="Kaivu- ja sijoituslupa"/>
    <x v="1"/>
    <x v="5"/>
    <m/>
    <s v="Myös luonnollisille henkilöille"/>
    <m/>
    <s v="Maankäyttö- ja rakennuslaki (132/1999)"/>
    <x v="0"/>
    <s v="Keski-Suomi"/>
    <x v="4"/>
    <s v="Ympäristöministeriö"/>
  </r>
  <r>
    <x v="10"/>
    <s v="KRP - Ympäristöterveydenhuolto: Tupakkatuotteiden ja nikotiinivalmisteiden vähittäismyyntilupa"/>
    <s v="Hakemus tupakkatuotteiden ja nikotiinivalmisteiden vähittäismyynnille"/>
    <s v="Tupakkatuotteiden vähittäismyyntilupa"/>
    <x v="1"/>
    <x v="0"/>
    <s v="Q4/2022"/>
    <s v="Vain elinkeinotoimintaa harjoittaville"/>
    <m/>
    <s v="Tupakkalaki (549/2016)"/>
    <x v="0"/>
    <s v="Keski-Suomi"/>
    <x v="4"/>
    <s v="Sosiaali- ja terveysministeriö"/>
  </r>
  <r>
    <x v="10"/>
    <s v="KRP - Ympäristöterveydenhuolto: Hakemus vesilaitoksen tai vesiosuuskunnan perustamisesta"/>
    <s v="Hakemus vesilaitoksen tai vesiosuuskunnan perustamisesta"/>
    <s v="Vesilaitoksen tai vesiosuuskunnan perustamisilmoitus"/>
    <x v="1"/>
    <x v="0"/>
    <s v="Q4/2022"/>
    <s v="Myös luonnollisille henkilöille"/>
    <m/>
    <s v="Vesihuoltolaki (119/2001)"/>
    <x v="0"/>
    <s v="Keski-Suomi"/>
    <x v="4"/>
    <s v="Maa- ja metsätalousministeriö"/>
  </r>
  <r>
    <x v="10"/>
    <s v="KRP - Ympäristönsuojelun luvat: VOC-laitoksen rekisteröinti-ilmoitus"/>
    <s v="Ilmoitus VOC-laitoksen käyttöönotosta (orgaanisten liuttimien kulutus alle 10 tonnia vuodessa)."/>
    <s v="VOC-laitoksen rekisteröinti-ilmoitus"/>
    <x v="1"/>
    <x v="5"/>
    <m/>
    <s v="Myös luonnollisille henkilöille"/>
    <m/>
    <s v="Ympäristönsuojelulaki (527/2014)"/>
    <x v="0"/>
    <s v="Keski-Suomi"/>
    <x v="4"/>
    <s v="Ympäristöministeriö"/>
  </r>
  <r>
    <x v="10"/>
    <s v="KRP - Yleisörakennelma"/>
    <s v="Lupa yli 2 viikkoa olemassa olevalle yleisörakennelmalle"/>
    <s v="Yleisörakennelmalupa"/>
    <x v="1"/>
    <x v="5"/>
    <m/>
    <s v="Myös luonnollisille henkilöille"/>
    <m/>
    <s v="Maankäyttö- ja rakennuslaki (132/1999)"/>
    <x v="0"/>
    <s v="Keski-Suomi"/>
    <x v="4"/>
    <s v="Ympäristöministeriö"/>
  </r>
  <r>
    <x v="10"/>
    <s v="KRP - Ympäristönsuojelun luvat: Asfalttiaseman rekisteröinti-ilmoitus:"/>
    <s v="Ilmoitus asfalttiaseman käyttöönotosta (jos ei tarvitse ympäristölupaa)"/>
    <s v="Ympäristölupa"/>
    <x v="1"/>
    <x v="5"/>
    <m/>
    <s v="Myös luonnollisille henkilöille"/>
    <m/>
    <s v="Ympäristönsuojelulaki (527/2014)"/>
    <x v="0"/>
    <s v="Keski-Suomi"/>
    <x v="4"/>
    <s v="Ympäristöministeriö"/>
  </r>
  <r>
    <x v="10"/>
    <s v="KRP - Ympäristönsuojelun luvat: Betoniaseman rekisteröinti-ilmoitus"/>
    <s v="Ilmoitus betoniaseman käyttöönotosta (jos ei tarvitse ympäristölupaa)"/>
    <s v="Ympäristölupa"/>
    <x v="1"/>
    <x v="5"/>
    <m/>
    <s v="Myös luonnollisille henkilöille"/>
    <m/>
    <s v="Ympäristönsuojelulaki (527/2014)"/>
    <x v="0"/>
    <s v="Keski-Suomi"/>
    <x v="4"/>
    <s v="Ympäristöministeriö"/>
  </r>
  <r>
    <x v="10"/>
    <s v="KRP - Ympäristönsuojelun luvat: Ympäristölupa (jätteen käsittely, muu toimiala)"/>
    <s v="Lupa ympäristön vaaraa aiheuttavalle toiminnalle (jätteen käsittely tai muu toimiala)"/>
    <s v="Ympäristölupa"/>
    <x v="1"/>
    <x v="5"/>
    <m/>
    <s v="Myös luonnollisille henkilöille"/>
    <m/>
    <s v="Ympäristönsuojelulaki (527/2014)"/>
    <x v="0"/>
    <s v="Keski-Suomi"/>
    <x v="4"/>
    <s v="Ympäristöministeriö"/>
  </r>
  <r>
    <x v="10"/>
    <s v="KRP - Ympäristönsuojelun luvat: Ympäristölupa (louhinta ja murskaus), yhteislupa"/>
    <s v="Lupa ympäristön vaaraa aiheuttavalle toiminnalle (louhinta ja murskaus)"/>
    <s v="Ympäristölupa"/>
    <x v="1"/>
    <x v="5"/>
    <m/>
    <s v="Myös luonnollisille henkilöille"/>
    <m/>
    <s v="Ympäristönsuojelulaki (527/2014)"/>
    <x v="0"/>
    <s v="Keski-Suomi"/>
    <x v="4"/>
    <s v="Ympäristöministeriö"/>
  </r>
  <r>
    <x v="10"/>
    <s v="KRP - Tontinmyynti"/>
    <s v="Yritystonttien myyminen"/>
    <s v="Yritystonttien myynti ja vuokraus"/>
    <x v="1"/>
    <x v="4"/>
    <m/>
    <s v="Vain elinkeinotoimintaa harjoittaville"/>
    <m/>
    <m/>
    <x v="0"/>
    <s v="Keski-Suomi"/>
    <x v="4"/>
    <s v=""/>
  </r>
  <r>
    <x v="10"/>
    <s v="HANK - Tarjouspalvelu"/>
    <s v="Kaupungin hankinnoista tiedottaminen, yksittäisen hankinnan valinta siirtää Cloudiaan"/>
    <s v="HANK - Tarjouspalvelu"/>
    <x v="2"/>
    <x v="5"/>
    <m/>
    <s v="Vain elinkeinotoimintaa harjoittaville"/>
    <s v="Hankintaprosessi kansallisessa portaalissa, Tarjouspalvelu enemmän tiedottamisen kanava."/>
    <m/>
    <x v="0"/>
    <s v="Keski-Suomi"/>
    <x v="4"/>
    <s v=""/>
  </r>
  <r>
    <x v="10"/>
    <s v="SIV - DigiOne"/>
    <s v="Sivistystoimi mukana kansallisessa DigiOne-hankkeessa, jossa tavoitteena luoda digitaalinen palvelualusta ja ekosysteemi, johon erilaiset koulutuspalvelujen tuottajat voivat liittyä"/>
    <s v="SIV - DigiOne"/>
    <x v="2"/>
    <x v="2"/>
    <s v="Myöhemmin"/>
    <s v="Vain elinkeinotoimintaa harjoittaville"/>
    <m/>
    <m/>
    <x v="0"/>
    <s v="Keski-Suomi"/>
    <x v="4"/>
    <s v=""/>
  </r>
  <r>
    <x v="10"/>
    <s v="SOTE - Kotihoidon mobiili- ja optimointi"/>
    <s v="Kotihoidon mobiilipalvelu sekä palvelujen optimointi"/>
    <s v="SOTE - Kotihoidon mobiili- ja optimointi"/>
    <x v="2"/>
    <x v="5"/>
    <m/>
    <s v="Myös luonnollisille henkilöille"/>
    <m/>
    <m/>
    <x v="0"/>
    <s v="Keski-Suomi"/>
    <x v="4"/>
    <s v=""/>
  </r>
  <r>
    <x v="10"/>
    <s v="SIV - Kaupungin tilojen varaaminen"/>
    <s v="Sivistystoimi tuottaa tällä hetkellä liikuntapalvelujen kautta erityisesti liikuntatilojen varauspalvelun"/>
    <s v="Tilavaraukset"/>
    <x v="2"/>
    <x v="5"/>
    <m/>
    <s v="Myös luonnollisille henkilöille"/>
    <m/>
    <m/>
    <x v="0"/>
    <s v="Keski-Suomi"/>
    <x v="4"/>
    <s v=""/>
  </r>
  <r>
    <x v="10"/>
    <s v="KRP - Sunnittelutarveratkaisu"/>
    <s v="Lupa aloittaa rakennussuunnittelu rakennuslupaa varten haja-asutusalueilla"/>
    <s v="KRP - Sunnittelutarveratkaisu"/>
    <x v="3"/>
    <x v="5"/>
    <m/>
    <s v="Myös luonnollisille henkilöille"/>
    <m/>
    <m/>
    <x v="0"/>
    <s v="Keski-Suomi"/>
    <x v="4"/>
    <s v=""/>
  </r>
  <r>
    <x v="10"/>
    <s v="ELTY - Työllisyyden kuntakokeilu (Työmarkkinatori)"/>
    <s v="Työllistymisen uuden palveluympäristön kuntatasoinen käyttöönotto"/>
    <s v="Työvoimapalvelut"/>
    <x v="3"/>
    <x v="2"/>
    <s v="Q4/2022"/>
    <s v="Myös luonnollisille henkilöille"/>
    <m/>
    <m/>
    <x v="0"/>
    <s v="Keski-Suomi"/>
    <x v="4"/>
    <s v=""/>
  </r>
  <r>
    <x v="10"/>
    <s v="ELTY - Yrityspalvelut"/>
    <s v="Yrityksten kehittämispalvelut"/>
    <s v="Yrityspalvelut"/>
    <x v="3"/>
    <x v="1"/>
    <s v="Q4/2022"/>
    <s v="Vain elinkeinotoimintaa harjoittaville"/>
    <m/>
    <m/>
    <x v="0"/>
    <s v="Keski-Suomi"/>
    <x v="4"/>
    <s v=""/>
  </r>
  <r>
    <x v="10"/>
    <s v="ELTY - Kansainvälistymispalvelut"/>
    <s v="Yritysten kansaivälistymispalvelut"/>
    <s v="Yritysten kansainvälistymispalvelut"/>
    <x v="3"/>
    <x v="1"/>
    <s v="Q4/2022"/>
    <s v="Vain elinkeinotoimintaa harjoittaville"/>
    <m/>
    <m/>
    <x v="0"/>
    <s v="Keski-Suomi"/>
    <x v="4"/>
    <s v=""/>
  </r>
  <r>
    <x v="10"/>
    <s v="ELTY - Yritysklinikka"/>
    <s v="Yrityksille järjestettävä teemakohtainen sparraus."/>
    <s v="Yritysten neuvontapalvelu"/>
    <x v="3"/>
    <x v="0"/>
    <s v="Q4/2022"/>
    <s v="Vain elinkeinotoimintaa harjoittaville"/>
    <m/>
    <m/>
    <x v="0"/>
    <s v="Keski-Suomi"/>
    <x v="4"/>
    <s v=""/>
  </r>
  <r>
    <x v="10"/>
    <s v="ELTY - Ekosysteemi- ja arvoverkostopalvelut"/>
    <s v="Yritysten arvoverkosto- ja ekosysteemipalvelut"/>
    <s v="Yritysten neuvontapalvelut"/>
    <x v="3"/>
    <x v="4"/>
    <s v="Q4/2022"/>
    <s v="Vain elinkeinotoimintaa harjoittaville"/>
    <m/>
    <m/>
    <x v="0"/>
    <s v="Keski-Suomi"/>
    <x v="4"/>
    <s v=""/>
  </r>
  <r>
    <x v="10"/>
    <s v="ELTY - Sijoittumispalvelut"/>
    <s v="Yrityksten sijoittumispalvelut"/>
    <s v="Yritysten sijoittumispalvelut"/>
    <x v="3"/>
    <x v="1"/>
    <s v="Q4/2022"/>
    <s v="Vain elinkeinotoimintaa harjoittaville"/>
    <m/>
    <m/>
    <x v="0"/>
    <s v="Keski-Suomi"/>
    <x v="4"/>
    <s v=""/>
  </r>
  <r>
    <x v="10"/>
    <s v="KRP - Johtotietopalvelu"/>
    <s v="Kaupungin keskitetty karttasovellut (Trimble), jossa johtotiedot osana muuta rakennetun infran tietopalvelua"/>
    <s v="Karttapalvelu"/>
    <x v="4"/>
    <x v="5"/>
    <m/>
    <s v="Myös luonnollisille henkilöille"/>
    <m/>
    <m/>
    <x v="0"/>
    <s v="Keski-Suomi"/>
    <x v="4"/>
    <s v=""/>
  </r>
  <r>
    <x v="10"/>
    <s v="KRP - Hissi- ja esteettömyysavustukset"/>
    <s v="ARA:lta haettavan avustukseen lisäksi kaupungilta haettava avustus"/>
    <s v="Hissi- ja esteettömyysavustus"/>
    <x v="5"/>
    <x v="1"/>
    <s v="Q4/2022"/>
    <s v="Myös luonnollisille henkilöille"/>
    <m/>
    <m/>
    <x v="0"/>
    <s v="Keski-Suomi"/>
    <x v="4"/>
    <s v=""/>
  </r>
  <r>
    <x v="10"/>
    <s v="KRP - Korkotukilainahakemuksten vastaanotto"/>
    <s v="ARA-hakemusten vastaanotto, lausuminen ja toimittaminen ARA:an."/>
    <s v="Korkotukilainahakemus"/>
    <x v="5"/>
    <x v="6"/>
    <s v="Q4/2022"/>
    <s v="Myös luonnollisille henkilöille"/>
    <m/>
    <s v="Laki omistusasuntolainojen korkotuesta (1204/1993)"/>
    <x v="0"/>
    <s v="Keski-Suomi"/>
    <x v="4"/>
    <s v="Ympäristöministeriö"/>
  </r>
  <r>
    <x v="10"/>
    <s v="KRP - Yksityistieavustukset"/>
    <s v="Yksityisteiden asiamiehet voivat hakea yksityistien hoidolle tukea kaupungilta"/>
    <s v="Liiketoiminnan kehittämistuki"/>
    <x v="5"/>
    <x v="1"/>
    <s v="Q4/2022"/>
    <s v="Myös luonnollisille henkilöille"/>
    <m/>
    <s v="Yksityistielaki 560/2018"/>
    <x v="0"/>
    <s v="Keski-Suomi"/>
    <x v="4"/>
    <s v="Maa- ja metsätalousministeriö"/>
  </r>
  <r>
    <x v="10"/>
    <s v="ELTY - Yrityspalveluseteli, palvelun tuottaja"/>
    <s v="Yrityksille haettava kehittämisen avustus, palvelun tuottajan osio"/>
    <s v="Liiketoiminnan kehittämistuki"/>
    <x v="5"/>
    <x v="4"/>
    <s v="Q4/2022"/>
    <s v="Vain elinkeinotoimintaa harjoittaville"/>
    <m/>
    <m/>
    <x v="0"/>
    <s v="Keski-Suomi"/>
    <x v="4"/>
    <s v=""/>
  </r>
  <r>
    <x v="10"/>
    <s v="ELTY - Yksinyrittäjän avustus (Korona)"/>
    <s v="Yksinyrittäjille haettava Korona-avustus"/>
    <s v="Liiketoiminnan kehittämistuki"/>
    <x v="5"/>
    <x v="5"/>
    <m/>
    <s v="Myös luonnollisille henkilöille"/>
    <m/>
    <m/>
    <x v="0"/>
    <s v="Keski-Suomi"/>
    <x v="4"/>
    <s v=""/>
  </r>
  <r>
    <x v="10"/>
    <s v="SOTE - Sosiaali- ja terveyspalvelujen avustukset"/>
    <s v="Sosiaali- ja terveyspalveluita haettavat avustulset"/>
    <s v="Liiketoiminnan kehittämistuki"/>
    <x v="5"/>
    <x v="5"/>
    <m/>
    <s v="Myös luonnollisille henkilöille"/>
    <m/>
    <m/>
    <x v="0"/>
    <s v="Keski-Suomi"/>
    <x v="4"/>
    <s v=""/>
  </r>
  <r>
    <x v="10"/>
    <s v="ELTY - Yrityspalveluseteli, setelin hakija"/>
    <s v="Yrityksille haettava kehittämisen avustus, kehittämisen palvelun käyttäjän osio"/>
    <s v="Liiketoiminnan kehittämistuki"/>
    <x v="5"/>
    <x v="5"/>
    <m/>
    <s v="Vain elinkeinotoimintaa harjoittaville"/>
    <m/>
    <m/>
    <x v="0"/>
    <s v="Keski-Suomi"/>
    <x v="4"/>
    <s v=""/>
  </r>
  <r>
    <x v="10"/>
    <s v="SOTE - Palvelusetelit"/>
    <s v="Effector / Palse - integraatio palvelutuottajille"/>
    <s v="Liiketoiminnan kehittämistuki"/>
    <x v="5"/>
    <x v="2"/>
    <m/>
    <s v="Vain elinkeinotoimintaa harjoittaville"/>
    <s v="Integraatio saatavilla perustellusti."/>
    <m/>
    <x v="0"/>
    <s v="Keski-Suomi"/>
    <x v="4"/>
    <s v=""/>
  </r>
  <r>
    <x v="10"/>
    <s v="SIV - Kansalaistoiminnan avustukset"/>
    <s v="Sivistystoimelta haettavat kansalaistoiminnan avustukset"/>
    <s v="Toiminta-avustukset yhdistyksille ja yhteisöille"/>
    <x v="5"/>
    <x v="5"/>
    <m/>
    <s v="Myös luonnollisille henkilöille"/>
    <m/>
    <m/>
    <x v="0"/>
    <s v="Keski-Suomi"/>
    <x v="4"/>
    <s v=""/>
  </r>
  <r>
    <x v="10"/>
    <s v="SIV - Kulttuuriavustukset"/>
    <s v="Sivistystoimelta haettavat kulttuuritoiminnan avustukset"/>
    <s v="Toiminta-avustukset yhdistyksille ja yhteisöille"/>
    <x v="5"/>
    <x v="5"/>
    <m/>
    <s v="Myös luonnollisille henkilöille"/>
    <m/>
    <m/>
    <x v="0"/>
    <s v="Keski-Suomi"/>
    <x v="4"/>
    <s v=""/>
  </r>
  <r>
    <x v="10"/>
    <s v="SIV - Liikunta-avustukset"/>
    <s v="Sivistystoimelta haettavat liikuntatoiminnan avustukset"/>
    <s v="Toiminta-avustukset yhdistyksille ja yhteisöille"/>
    <x v="5"/>
    <x v="5"/>
    <m/>
    <s v="Myös luonnollisille henkilöille"/>
    <m/>
    <m/>
    <x v="0"/>
    <s v="Keski-Suomi"/>
    <x v="4"/>
    <s v=""/>
  </r>
  <r>
    <x v="10"/>
    <s v="SIV - Nuorisoavustukset"/>
    <s v="Sivistystoimelta haettavat nuorisoavustukset"/>
    <s v="Toiminta-avustukset yhdistyksille ja yhteisöille"/>
    <x v="5"/>
    <x v="5"/>
    <m/>
    <s v="Myös luonnollisille henkilöille"/>
    <m/>
    <m/>
    <x v="0"/>
    <s v="Keski-Suomi"/>
    <x v="4"/>
    <s v=""/>
  </r>
  <r>
    <x v="10"/>
    <s v="ELTY - Kuntalisä"/>
    <s v="Palkkatuki yrityksille ja yhdistyksille tukemaan työttömän työllistämistä"/>
    <s v="Työllistämistuki"/>
    <x v="5"/>
    <x v="5"/>
    <m/>
    <s v="Vain elinkeinotoimintaa harjoittaville"/>
    <m/>
    <s v="Työttömyysturvalaki (1290/2002)"/>
    <x v="0"/>
    <s v="Keski-Suomi"/>
    <x v="4"/>
    <s v="Sosiaali- ja terveysministeriö"/>
  </r>
  <r>
    <x v="10"/>
    <s v="ELTY - Lisäpalkkatuki työnantajille"/>
    <s v="Voidaan myöntää yritykselle kuntalaisen työllistämisestä"/>
    <s v="Työllistämistuki"/>
    <x v="5"/>
    <x v="5"/>
    <m/>
    <s v="Vain elinkeinotoimintaa harjoittaville"/>
    <m/>
    <s v="Työttömyysturvalaki (1290/2002)"/>
    <x v="0"/>
    <s v="Keski-Suomi"/>
    <x v="4"/>
    <s v="Sosiaali- ja terveysministeriö"/>
  </r>
  <r>
    <x v="11"/>
    <s v="Jätehuolto - Kiinteistön omistajan vaihdos"/>
    <s v="Asiakas täyttää lomakkeen nettisivuilla"/>
    <s v="Jätehuolto"/>
    <x v="0"/>
    <x v="0"/>
    <s v="Myöhemmin"/>
    <s v="Myös luonnollisille henkilöille"/>
    <m/>
    <s v="Jätelaki (646/2011)"/>
    <x v="0"/>
    <s v="Keski-Suomi"/>
    <x v="5"/>
    <s v="Ympäristöministeriö"/>
  </r>
  <r>
    <x v="11"/>
    <s v="Jätehuolto - osoitteen muutos"/>
    <s v="Asiakas täyttää lomakkeen nettisivuilla"/>
    <s v="Jätehuolto"/>
    <x v="0"/>
    <x v="0"/>
    <s v="Myöhemmin"/>
    <s v="Myös luonnollisille henkilöille"/>
    <m/>
    <s v="Jätelaki (646/2011)"/>
    <x v="0"/>
    <s v="Keski-Suomi"/>
    <x v="5"/>
    <s v="Ympäristöministeriö"/>
  </r>
  <r>
    <x v="11"/>
    <s v="Jätehuolto - Jätemaksun kohtuullistaminen"/>
    <s v="Asiakas täyttää Word-lomakkeen ja lähettää sen sähköpostilla tai tulostettuna"/>
    <s v="Jätehuolto"/>
    <x v="0"/>
    <x v="1"/>
    <s v="Myöhemmin"/>
    <s v="Myös luonnollisille henkilöille"/>
    <m/>
    <s v="Jätelaki (646/2011)"/>
    <x v="0"/>
    <s v="Keski-Suomi"/>
    <x v="5"/>
    <s v="Ympäristöministeriö"/>
  </r>
  <r>
    <x v="11"/>
    <s v="Vesiliikelaitos"/>
    <s v="VesikantaPlus sekä KulutusWeb"/>
    <s v="Vesimittarilukeman ilmoittaminen"/>
    <x v="0"/>
    <x v="0"/>
    <s v="Myöhemmin"/>
    <s v="Myös luonnollisille henkilöille"/>
    <m/>
    <s v="Vesihuoltolaki (119/2001)"/>
    <x v="0"/>
    <s v="Keski-Suomi"/>
    <x v="5"/>
    <s v="Maa- ja metsätalousministeriö"/>
  </r>
  <r>
    <x v="11"/>
    <s v="Jätehuolto - jäteastian tyhjennysvälin pidentäminen"/>
    <s v="Asiakas täyttää Word-lomakkeen ja lähettää sen sähköpostilla tai tulostettuna"/>
    <s v="Jäteastian tyhjennysvälin muutoshakemus"/>
    <x v="0"/>
    <x v="1"/>
    <s v="Myöhemmin"/>
    <s v="Myös luonnollisille henkilöille"/>
    <m/>
    <s v="Jätelaki (646/2011)"/>
    <x v="0"/>
    <s v="Keski-Suomi"/>
    <x v="5"/>
    <s v="Ympäristöministeriö"/>
  </r>
  <r>
    <x v="11"/>
    <s v="Jätehuolto - jätteen sijoittaminen maaperään"/>
    <s v="Asiakas täyttää Word-lomakkeen ja lähettää sen sähköpostilla tai tulostettuna"/>
    <s v="Jätteen sijoittaminen maaperään"/>
    <x v="1"/>
    <x v="1"/>
    <s v="Myöhemmin"/>
    <s v="Myös luonnollisille henkilöille"/>
    <m/>
    <s v="Ympäristönsuojelulaki (527/2014)"/>
    <x v="0"/>
    <s v="Keski-Suomi"/>
    <x v="5"/>
    <s v="Ympäristöministeriö"/>
  </r>
  <r>
    <x v="11"/>
    <s v="Maisematyölupa"/>
    <s v="Asiakas hakee lupaa lupapiste.fi palvelun kautta"/>
    <s v="Maisematyölupa"/>
    <x v="1"/>
    <x v="4"/>
    <s v="Myöhemmin"/>
    <s v="Myös luonnollisille henkilöille"/>
    <m/>
    <s v="Maankäyttö- ja rakennuslaki (132/1999)"/>
    <x v="0"/>
    <s v="Keski-Suomi"/>
    <x v="5"/>
    <s v="Ympäristöministeriö"/>
  </r>
  <r>
    <x v="11"/>
    <s v="Rakennuksen purkamislupa"/>
    <s v="Asiakas hakee lupaa lupapiste.fi palvelun kautta"/>
    <s v="Rakennuksen purkamislupa"/>
    <x v="1"/>
    <x v="4"/>
    <s v="Myöhemmin"/>
    <s v="Myös luonnollisille henkilöille"/>
    <m/>
    <s v="Maankäyttö- ja rakennuslaki (132/1999)"/>
    <x v="0"/>
    <s v="Keski-Suomi"/>
    <x v="5"/>
    <s v="Ympäristöministeriö"/>
  </r>
  <r>
    <x v="11"/>
    <s v="Kaavoitus- poikkeamislupa"/>
    <s v="Asiakas hakee lupaa lupapiste.fi palvelun kautta"/>
    <s v="Rakennuslupa"/>
    <x v="1"/>
    <x v="4"/>
    <s v="Myöhemmin"/>
    <s v="Myös luonnollisille henkilöille"/>
    <m/>
    <s v="Maankäyttö- ja rakennuslaki (132/1999)"/>
    <x v="0"/>
    <s v="Keski-Suomi"/>
    <x v="5"/>
    <s v="Ympäristöministeriö"/>
  </r>
  <r>
    <x v="11"/>
    <s v="Rakennuslupa"/>
    <s v="Asiakas hakee lupaa lupapiste.fi palvelun kautta"/>
    <s v="Rakennuslupa"/>
    <x v="1"/>
    <x v="4"/>
    <s v="Myöhemmin"/>
    <s v="Myös luonnollisille henkilöille"/>
    <m/>
    <s v="Maankäyttö- ja rakennuslaki (132/1999)"/>
    <x v="0"/>
    <s v="Keski-Suomi"/>
    <x v="5"/>
    <s v="Ympäristöministeriö"/>
  </r>
  <r>
    <x v="11"/>
    <s v="Toimenpidelupa"/>
    <s v="Asiakas hakee lupaa lupapiste.fi palvelun kautta"/>
    <s v="Rakennuslupa"/>
    <x v="1"/>
    <x v="4"/>
    <s v="Myöhemmin"/>
    <s v="Myös luonnollisille henkilöille"/>
    <m/>
    <s v="Maankäyttö- ja rakennuslaki (132/1999)"/>
    <x v="0"/>
    <s v="Keski-Suomi"/>
    <x v="5"/>
    <s v="Ympäristöministeriö"/>
  </r>
  <r>
    <x v="11"/>
    <s v="Kaavoitus- suunnittelutarveratkaisu"/>
    <s v="Asiakas hakee lupaa lupapiste.fi palvelun kautta"/>
    <s v="Rakennuslupa suunnittelutarveratkaisualueelle"/>
    <x v="1"/>
    <x v="4"/>
    <s v="Myöhemmin"/>
    <s v="Myös luonnollisille henkilöille"/>
    <m/>
    <s v="Maankäyttö- ja rakennuslaki (132/1999)"/>
    <x v="0"/>
    <s v="Keski-Suomi"/>
    <x v="5"/>
    <s v="Ympäristöministeriö"/>
  </r>
  <r>
    <x v="11"/>
    <s v="Palvelusetelituottajaksi hakeutuminen"/>
    <s v="Sote-alan yrittäjä hakeutuu palveluseteliyrittäjäksi"/>
    <s v="Sosiaalialan palvelun tuottamisilmoitus"/>
    <x v="1"/>
    <x v="5"/>
    <m/>
    <s v="Vain elinkeinotoimintaa harjoittaville"/>
    <m/>
    <s v="Laki sosiaali- ja terveydenhuollon palvelusetelistä (569/2009)"/>
    <x v="0"/>
    <s v="Keski-Suomi"/>
    <x v="5"/>
    <s v="Sosiaali- ja terveysministeriö"/>
  </r>
  <r>
    <x v="11"/>
    <s v="Etätyötilan varaus (Jämsä Tehdas -hanke)"/>
    <s v="Asiakas varaa etätyötilan sähköisestä varausjärjestelmästä"/>
    <s v="Etätyötilan varaus (Jämsä Tehdas -hanke)"/>
    <x v="2"/>
    <x v="5"/>
    <m/>
    <s v="Myös luonnollisille henkilöille"/>
    <m/>
    <m/>
    <x v="0"/>
    <s v="Keski-Suomi"/>
    <x v="5"/>
    <s v=""/>
  </r>
  <r>
    <x v="11"/>
    <s v="Tapahtumakalenteri"/>
    <s v="Asiakas täyttää sähköiseen lomakkeeseen järjestämänsä tapahtuman tiedot"/>
    <s v="Tapahtumakalenteri"/>
    <x v="2"/>
    <x v="5"/>
    <m/>
    <s v="Myös luonnollisille henkilöille"/>
    <m/>
    <m/>
    <x v="0"/>
    <s v="Keski-Suomi"/>
    <x v="5"/>
    <s v=""/>
  </r>
  <r>
    <x v="11"/>
    <s v="Yrittäjille tarjottavat omalle koneelle ladattavat lomakkeet"/>
    <s v="Yritystulkin täytettävät laskelma- ja suunnittelupohjat"/>
    <s v="Yrittäjille tarjottavat omalle koneelle ladattavat lomakkeet"/>
    <x v="2"/>
    <x v="1"/>
    <m/>
    <s v="Myös luonnollisille henkilöille"/>
    <m/>
    <m/>
    <x v="0"/>
    <s v="Keski-Suomi"/>
    <x v="5"/>
    <s v=""/>
  </r>
  <r>
    <x v="11"/>
    <s v="Toimitilahakemisto"/>
    <s v="Tyhjän toimisto-, liiketilan tai teollisuustilan tiedot voi asiakas syöttää Jämsän toimitilahakemistoon"/>
    <s v="Toimitilahakemisto"/>
    <x v="3"/>
    <x v="0"/>
    <s v="Myöhemmin"/>
    <s v="Myös luonnollisille henkilöille"/>
    <m/>
    <m/>
    <x v="0"/>
    <s v="Keski-Suomi"/>
    <x v="5"/>
    <s v=""/>
  </r>
  <r>
    <x v="11"/>
    <s v="Toimitilahakemisto"/>
    <s v="Tyhjän toimisto-, liiketilan tai teollisuustilan tiedot voi asiakas syöttää Jämsän toimitilahakemistoon"/>
    <s v="Toimitilahakemisto"/>
    <x v="3"/>
    <x v="0"/>
    <m/>
    <s v="Myös luonnollisille henkilöille"/>
    <m/>
    <m/>
    <x v="0"/>
    <s v="Keski-Suomi"/>
    <x v="5"/>
    <s v=""/>
  </r>
  <r>
    <x v="11"/>
    <s v="Yrittäjille tarjottavat omalle koneelle ladattavat lomakkeet"/>
    <s v="Yritystulkin täytettävät laskelma- ja suunnittelupohjat"/>
    <s v="Yrittäjille tarjottavat omalle koneelle ladattavat lomakkeet"/>
    <x v="3"/>
    <x v="1"/>
    <s v="Myöhemmin"/>
    <s v="Myös luonnollisille henkilöille"/>
    <m/>
    <m/>
    <x v="0"/>
    <s v="Keski-Suomi"/>
    <x v="5"/>
    <s v=""/>
  </r>
  <r>
    <x v="11"/>
    <s v="Verkossa täytettävä liiketoimintasuunnitelma"/>
    <s v="Asiakas täyttää liiketoimintasuunnitelman ennen tapaamista"/>
    <s v="Yritysten kehittämispalvelu"/>
    <x v="3"/>
    <x v="1"/>
    <s v="Myöhemmin"/>
    <s v="Myös luonnollisille henkilöille"/>
    <m/>
    <m/>
    <x v="0"/>
    <s v="Keski-Suomi"/>
    <x v="5"/>
    <s v=""/>
  </r>
  <r>
    <x v="11"/>
    <s v="Ajanvaraus yritysneuvontaan"/>
    <s v="Asiakas täyttää ajanvarauslomakkeen nettisivuilla"/>
    <s v="Yritysten neuvontapalvelut"/>
    <x v="3"/>
    <x v="0"/>
    <s v="Myöhemmin"/>
    <s v="Myös luonnollisille henkilöille"/>
    <m/>
    <m/>
    <x v="0"/>
    <s v="Keski-Suomi"/>
    <x v="5"/>
    <s v=""/>
  </r>
  <r>
    <x v="11"/>
    <s v="Yritysneuvonta etäyhteyksien kautta"/>
    <s v="Asiakastapaaminen voidaan toteuttaa sähköisesti - esim. Teams sovelluksella"/>
    <s v="Yritysten neuvontapalvelut"/>
    <x v="3"/>
    <x v="0"/>
    <s v="Myöhemmin"/>
    <s v="Myös luonnollisille henkilöille"/>
    <m/>
    <m/>
    <x v="0"/>
    <s v="Keski-Suomi"/>
    <x v="5"/>
    <s v=""/>
  </r>
  <r>
    <x v="11"/>
    <s v="Ajanvaraus yritysneuvontaan"/>
    <s v="Asiakas täyttää ajanvarauslomakkeen nettisivuilla"/>
    <s v="Yritysten neuvontapalvelut"/>
    <x v="3"/>
    <x v="0"/>
    <m/>
    <s v="Myös luonnollisille henkilöille"/>
    <m/>
    <m/>
    <x v="0"/>
    <s v="Keski-Suomi"/>
    <x v="5"/>
    <s v=""/>
  </r>
  <r>
    <x v="11"/>
    <s v="Yritysneuvonta etäyhteyksien kautta"/>
    <s v="Asiakastapaaminen voidaan toteuttaa sähköisesti - esim. Teams sovelluksella"/>
    <s v="Yritysten neuvontapalvelut"/>
    <x v="3"/>
    <x v="0"/>
    <m/>
    <s v="Myös luonnollisille henkilöille"/>
    <m/>
    <m/>
    <x v="0"/>
    <s v="Keski-Suomi"/>
    <x v="5"/>
    <s v=""/>
  </r>
  <r>
    <x v="11"/>
    <s v="Yrityshakemisto"/>
    <s v="Yrittäjän tiedot haetaan Virre-järjestelmästä ja syötetään Jämsän yrityshakemistoon, minkä jälkeen pyydetään tietojen julkaisulupa yrittäjältä"/>
    <s v="Yritys- ja palveluhakemisto"/>
    <x v="4"/>
    <x v="0"/>
    <s v="Myöhemmin"/>
    <s v="Vain elinkeinotoimintaa harjoittaville"/>
    <m/>
    <m/>
    <x v="0"/>
    <s v="Keski-Suomi"/>
    <x v="5"/>
    <s v=""/>
  </r>
  <r>
    <x v="11"/>
    <s v="Yrityshakemisto"/>
    <s v="Yrittäjä ilmoittaa tiedot ja tietojen muutokset yrityshakemistoon"/>
    <s v="Yritys- ja palveluhakemisto"/>
    <x v="4"/>
    <x v="4"/>
    <m/>
    <s v="Vain elinkeinotoimintaa harjoittaville"/>
    <m/>
    <m/>
    <x v="0"/>
    <s v="Keski-Suomi"/>
    <x v="5"/>
    <s v=""/>
  </r>
  <r>
    <x v="11"/>
    <s v="Yrityshakemisto"/>
    <s v="Yrittäjän tiedot haetaan Virre-järjestelmästä ja syötetään Jämsän yrityshakemistoon, minkä jälkeen pyydetään tietojen julkaisulupa yrittäjältä"/>
    <s v="Yritys- ja palveluhakemisto"/>
    <x v="4"/>
    <x v="0"/>
    <m/>
    <s v="Vain elinkeinotoimintaa harjoittaville"/>
    <m/>
    <m/>
    <x v="0"/>
    <s v="Keski-Suomi"/>
    <x v="5"/>
    <s v=""/>
  </r>
  <r>
    <x v="11"/>
    <s v="Kesätyöseteli"/>
    <s v="Asiakas tulostaa täyttää ja tulostaa pdf lomakkeen ja toimittaa sen postin välityksellä tai suojatulla sähköpostilla, mikäli mahdollista."/>
    <s v="Kesätyösetelituki työnantajille"/>
    <x v="5"/>
    <x v="1"/>
    <s v="Myöhemmin"/>
    <s v="Vain elinkeinotoimintaa harjoittaville"/>
    <m/>
    <m/>
    <x v="0"/>
    <s v="Keski-Suomi"/>
    <x v="5"/>
    <s v=""/>
  </r>
  <r>
    <x v="11"/>
    <s v="Kuntalaisdemokratia, osallistuva budjetointi"/>
    <s v="Asiakas ehdottaa tai tekee aloitteen jonkin uudistuksen tai parannuksen toteuttamiseksi   kaupungin toimintaan tai alueeseen"/>
    <s v="Kuntalaisdemokratia, osallistuva budjetointi"/>
    <x v="5"/>
    <x v="6"/>
    <s v="Q4/2021"/>
    <s v="Myös luonnollisille henkilöille"/>
    <m/>
    <m/>
    <x v="0"/>
    <s v="Keski-Suomi"/>
    <x v="5"/>
    <s v=""/>
  </r>
  <r>
    <x v="11"/>
    <s v="Jämsä-lisä"/>
    <s v="Asiakas tulostaa täyttää ja tulostaa pdf lomakkeen ja toimittaa sen postin välityksellä tai suojatulla sähköpostilla, mikäli mahdollista."/>
    <s v="Liiketoiminnan kehittämistuki"/>
    <x v="5"/>
    <x v="1"/>
    <s v="Myöhemmin"/>
    <s v="Vain elinkeinotoimintaa harjoittaville"/>
    <m/>
    <m/>
    <x v="0"/>
    <s v="Keski-Suomi"/>
    <x v="5"/>
    <s v=""/>
  </r>
  <r>
    <x v="11"/>
    <s v="Maaseututoimi"/>
    <s v="Lomituspalvelut sähköpostitse (Keuruun yhteistoiminta-alue)"/>
    <s v="Maaseututuet"/>
    <x v="5"/>
    <x v="1"/>
    <s v="Myöhemmin"/>
    <s v="Myös luonnollisille henkilöille"/>
    <m/>
    <s v="Laki maatalouden tukien toimeenpanosta (192/2013)"/>
    <x v="0"/>
    <s v="Keski-Suomi"/>
    <x v="5"/>
    <s v="Maa- ja metsätalousministeriö"/>
  </r>
  <r>
    <x v="12"/>
    <s v="Eläin- ja muut vahingonkorvaukset"/>
    <s v="Toimija voi hakea vahingonkorvauksia vain paperilla"/>
    <s v="Eläin- ja muut vahingonkorvaukset"/>
    <x v="0"/>
    <x v="1"/>
    <s v="Myöhemmin"/>
    <s v="Myös luonnollisille henkilöille"/>
    <m/>
    <m/>
    <x v="0"/>
    <s v="Satakunta"/>
    <x v="2"/>
    <s v=""/>
  </r>
  <r>
    <x v="12"/>
    <s v="Eläinten pitoon liittyvän toiminnan aloittaminen- ilmoitukset"/>
    <s v="Toimija ilmoittaa eläinten pidon aloittamisesta kunnan maaseutuelinkeinoviranomaiselle"/>
    <s v="Eläintenpidon ilmoitukset"/>
    <x v="0"/>
    <x v="0"/>
    <s v="Myöhemmin"/>
    <s v="Myös luonnollisille henkilöille"/>
    <m/>
    <s v="Eläintautilaki (441/2013)"/>
    <x v="0"/>
    <s v="Satakunta"/>
    <x v="2"/>
    <s v="Maa- ja metsätalousministeriö"/>
  </r>
  <r>
    <x v="12"/>
    <s v="Eläinten pidon lopettaminen-ilmoitukset"/>
    <s v="Ilmoitus eläintenpidon lopettamisesta rekisteriin"/>
    <s v="Eläintenpidon ilmoitukset"/>
    <x v="0"/>
    <x v="0"/>
    <s v="Q4/2022"/>
    <s v="Myös luonnollisille henkilöille"/>
    <m/>
    <s v="Eläintautilaki (441/2013)"/>
    <x v="0"/>
    <s v="Satakunta"/>
    <x v="2"/>
    <s v="Maa- ja metsätalousministeriö"/>
  </r>
  <r>
    <x v="12"/>
    <s v="Maisematyölupa"/>
    <s v="on haettava lupa maisemaa muuttavaan maanrakennustyöhön, puiden kaatamiseen ym. toimiin"/>
    <s v="Maisematyölupa"/>
    <x v="1"/>
    <x v="1"/>
    <s v="Q4/2021"/>
    <s v="Myös luonnollisille henkilöille"/>
    <m/>
    <s v="Maankäyttö- ja rakennuslaki (132/1999)"/>
    <x v="0"/>
    <s v="Satakunta"/>
    <x v="2"/>
    <s v="Ympäristöministeriö"/>
  </r>
  <r>
    <x v="12"/>
    <s v="Purkamislupa"/>
    <s v="Rakennuksen tai sen osan purkamiseen tarvitaan lupa asemakaava-alueella"/>
    <s v="Rakennuksen purkamislupa"/>
    <x v="1"/>
    <x v="1"/>
    <s v="Q4/2021"/>
    <s v="Myös luonnollisille henkilöille"/>
    <m/>
    <s v="Maankäyttö- ja rakennuslaki (132/1999)"/>
    <x v="0"/>
    <s v="Satakunta"/>
    <x v="2"/>
    <s v="Ympäristöministeriö"/>
  </r>
  <r>
    <x v="12"/>
    <s v="Rakennuslupa"/>
    <s v="Lupaa tarvitaan rakentamiseen, laajentamiseen, merkittäviin korjaustöihin ja käyttötarkoituksen muutokseen."/>
    <s v="Rakennuslupa"/>
    <x v="1"/>
    <x v="1"/>
    <s v="Q4/2021"/>
    <s v="Myös luonnollisille henkilöille"/>
    <m/>
    <s v="Maankäyttö- ja rakennuslaki (132/1999)"/>
    <x v="0"/>
    <s v="Satakunta"/>
    <x v="2"/>
    <s v="Ympäristöministeriö"/>
  </r>
  <r>
    <x v="12"/>
    <s v="Suunnittelutarveluvat"/>
    <s v="Lupa joka mahdollistaa rakennusluvan hakemisen suunnittelutarvealueella"/>
    <s v="Rakennuslupa suunnittelutarveratkaisualueelle"/>
    <x v="1"/>
    <x v="1"/>
    <s v="Q4/2021"/>
    <s v="Myös luonnollisille henkilöille"/>
    <m/>
    <s v="Maankäyttö- ja rakennuslaki (132/1999)"/>
    <x v="0"/>
    <s v="Satakunta"/>
    <x v="2"/>
    <s v="Ympäristöministeriö"/>
  </r>
  <r>
    <x v="12"/>
    <s v="Poikkeamisluvat"/>
    <s v="Luvalla haetaan poikkeusta rakentaa kaavan vastaisesti"/>
    <s v="Rakentamisen poikkeuslupa"/>
    <x v="1"/>
    <x v="1"/>
    <s v="Q4/2021"/>
    <s v="Myös luonnollisille henkilöille"/>
    <m/>
    <s v="Maankäyttö- ja rakennuslaki (132/1999)"/>
    <x v="0"/>
    <s v="Satakunta"/>
    <x v="2"/>
    <s v="Ympäristöministeriö"/>
  </r>
  <r>
    <x v="12"/>
    <s v="Toimitilarekisteri"/>
    <s v="Mahdollisuus yrityksille ja yksityisille tarjota ja hakea vapaana olevia, myytäviä tai vuokrattavia paikkakunnan yritystoimitiloja (tuotantotilat, toimisto- ja liiketilat, varastotilat) kaupungin www-sivujen yhteydessä."/>
    <s v="Toimitilahakemisto"/>
    <x v="2"/>
    <x v="0"/>
    <s v="Myöhemmin"/>
    <s v="Myös luonnollisille henkilöille"/>
    <s v="Palveluun rekisteröityminen ja ilmoituksen jättäminen tapahtuu sähköisesti. Ei kuitenkaan vahvaa tunnistautumista, joka kyllä ehkä voisi olla järkevää ottaa käyttöön. Palvelu ei sisällä sensitiivistä tietoa, joten erityisen tietoturvalliselle tiedonvaihdolle asiakkaan ja kaupungin välillä jatkovaiheissa ei ole vaadetta. Toki voi niinkin toimia."/>
    <m/>
    <x v="0"/>
    <s v="Satakunta"/>
    <x v="2"/>
    <s v=""/>
  </r>
  <r>
    <x v="12"/>
    <s v="Rahoitushakemusneuvonta"/>
    <s v="Yrityksille tuotettava rahoitushakemusneuvonta (sisältyy kylläkin edellä olevaan Yritysneuvonta -palveluun, mutta pitää sisällään erityispiirteitä, joiden vuoksi tuodaan tässä esiin myös erikseen). Erityispiirteenä se, että rahoitushakemusneuvonnassa saatetaan toimia eri rahoittajaviranomaisten hakemusten digitaalisessa täyttämisessä asiakkaan asiamiehenä, asiakkaalta saadun digitaalisen valtuutuksen mahdollistamana."/>
    <s v="Rahoitusneuvonta"/>
    <x v="3"/>
    <x v="0"/>
    <s v="Myöhemmin"/>
    <s v="Vain elinkeinotoimintaa harjoittaville"/>
    <s v="Sisältää neuvonnallisia elementtejä, jotka osin tuotettavissa digitaalisin järjestelmin."/>
    <m/>
    <x v="0"/>
    <s v="Satakunta"/>
    <x v="2"/>
    <s v=""/>
  </r>
  <r>
    <x v="12"/>
    <s v="Neuvonta"/>
    <s v="Kaikken toimintaan toimialalla liittyen. Vaikea digitalisoida, vaatii asiakaan tilanteen ymmärtämisen"/>
    <s v="Yritysten neuvontapalvelu"/>
    <x v="3"/>
    <x v="6"/>
    <s v="Myöhemmin"/>
    <s v="Myös luonnollisille henkilöille"/>
    <s v="Monisyisyys"/>
    <m/>
    <x v="0"/>
    <s v="Satakunta"/>
    <x v="2"/>
    <s v=""/>
  </r>
  <r>
    <x v="12"/>
    <s v="Yritysneuvonta"/>
    <s v="Kaupungin elinkeinopalvelut -yksikkö tuottaa yritysneuvontaa yrittäjäksi ryhtymistä suunnitteleville ja toimiville yrityksille niiden elinkaaren kaikkiin vaiheisiin."/>
    <s v="Yritysten neuvontapalvelut"/>
    <x v="3"/>
    <x v="1"/>
    <s v="Q4/2022"/>
    <s v="Myös luonnollisille henkilöille"/>
    <s v="Yritysneuvonnassa palvelun digiastetta voidaan osittain/tai osalla asiakkaita nostaa, mutta rinnalla tulee kulkea toistaiseksi mahdollisuus myös muuhun asiointitapaan. Yritysneuvonnassa eräissä asioissa/asiontivaiheissa/joidenkin asiakkaiden kohdalla kasvoikkainen vuorovaikutus tärkeää ja joskus välttämätöntäkin. Toki osa siitä/joskus, voidaan hoitaa myös digitaalisin kanavin (esim. etäneuvottelu). Jo nytkin asiakkaan kanssa niin sovittaessa neuvontaa annetaan puhelimitse (onko se digitaalinen kanava?), sähköpostitse ja etäneuvotteluin. Näitä toimia voidaan ottaa tavoitteeksi digitalisoida esim. tietoturvallisen yhteyden varmistamisen osalta ja asiakkaan tunnistautumisen osalta. E-sarakkeen aikataulutavoite voisi koskea näitä toimia. Samoin voidaan osin hyödyntää digitaalisia työkaluja, esim. sähköinen liiketoimintasuunnitelma ja yrityksen perustamispalvelu verkossa."/>
    <m/>
    <x v="0"/>
    <s v="Satakunta"/>
    <x v="2"/>
    <s v=""/>
  </r>
  <r>
    <x v="12"/>
    <s v="Kaavamuutos"/>
    <s v="Asemakaavan tai yleiskaavan muutos vastaamaan hakijan tarpeita"/>
    <s v="Kaavatiedot"/>
    <x v="4"/>
    <x v="1"/>
    <s v="Q1/2022"/>
    <s v="Myös luonnollisille henkilöille"/>
    <m/>
    <m/>
    <x v="0"/>
    <s v="Satakunta"/>
    <x v="2"/>
    <s v=""/>
  </r>
  <r>
    <x v="12"/>
    <s v="Kaavatuotanto"/>
    <s v="Asema tai yleiskaavan tekeminen"/>
    <s v="Kaavatiedot"/>
    <x v="4"/>
    <x v="1"/>
    <s v="Q1/2022"/>
    <s v="Myös luonnollisille henkilöille"/>
    <m/>
    <m/>
    <x v="0"/>
    <s v="Satakunta"/>
    <x v="2"/>
    <s v=""/>
  </r>
  <r>
    <x v="12"/>
    <s v="Karttatuotanto"/>
    <s v="Toimitetaan tarvittava karttaaineisto"/>
    <s v="Karttapalvelu"/>
    <x v="4"/>
    <x v="0"/>
    <s v="Q1/2022"/>
    <s v="Myös luonnollisille henkilöille"/>
    <m/>
    <s v="Maankäyttö- ja rakennuslaki (132/1999)"/>
    <x v="0"/>
    <s v="Satakunta"/>
    <x v="2"/>
    <s v="Ympäristöministeriö"/>
  </r>
  <r>
    <x v="12"/>
    <s v="Mittaustoimiston palvelut"/>
    <s v="Rajojen näytöt,merkkaukset ja mittaukset"/>
    <s v="Rakennusvalvonta"/>
    <x v="4"/>
    <x v="6"/>
    <m/>
    <s v="Myös luonnollisille henkilöille"/>
    <m/>
    <s v="Maankäyttö- ja rakennuslaki (132/1999)"/>
    <x v="0"/>
    <s v="Satakunta"/>
    <x v="2"/>
    <s v="Ympäristöministeriö"/>
  </r>
  <r>
    <x v="12"/>
    <s v="Eläinten pitäminen-Eläintuet"/>
    <s v="Eläinten pitäjä voi hakea tukea toiminnan harjoittamiseen. Suurin osa tuista on jo mahdollista hakea sähköisen asointipalvelun kautta"/>
    <s v="Eläintenpidon ilmoitukset"/>
    <x v="5"/>
    <x v="1"/>
    <s v="Myöhemmin"/>
    <s v="Myös luonnollisille henkilöille"/>
    <m/>
    <s v="Eläintautilaki (441/2013)"/>
    <x v="0"/>
    <s v="Satakunta"/>
    <x v="2"/>
    <s v="Maa- ja metsätalousministeriö"/>
  </r>
  <r>
    <x v="12"/>
    <s v="Kuntien jakama yksinyrittäjien koronatuki"/>
    <s v="Yksinyrittäjien oli mahdollista hakea kaupungilta yksinyrittäjän tukea ajanjaksolla 04-09/2020. Sähköinen haku tapahtui Porin kaupungin sähköisen asiointipalvelun kautta, Porin oman yksinyrittäjätukihaun rinnalla, heidän järjestelmää hyödyntäen. Järjestelmästä hakemukset ohjautuivat Kankaanpään kaupungille käsiteltäväksi. Sähköisen tukihaun rinnalla asiakkaan oli mahdollista vaihtoehtoisesti ladata Kankaanpään www-sivuilta täytettävä lomake, jonka sitten toimittaa sähköpostitse/paperisena kaupungin kirjaamoon. Sähköistä hakemusta jätettäessä vahva tunnistautuminen, ei kuitenkaan enää myöhemmissä prosessin vaiheissa/tiedonvälityksessä."/>
    <s v="Liiketoiminnan kehittämistuki"/>
    <x v="5"/>
    <x v="0"/>
    <m/>
    <s v="Vain elinkeinotoimintaa harjoittaville"/>
    <s v="Tämä yksinyrittäjätukihaku oli koronasta johtuvana toivottavasti kertaluonteinen, tätä nimenomaista prosessia ei siten jälkikäteen ole tarkoituksenmukaista digitalisoida. Voidaan kuitenkin olettaa, että jotain vastaavanlaista voisi olla tulossa tulevaisuudessakin. Ja jopa voidaan toivoakin ja tehdä työtä sen eteen, että kuntien elinkeinopalveluilla voisi tulevaisuudessa olla joidenkin tukien/avustusten myöntämisessä rooli. Yritystuen sähköisen hakemustenjättämisen jälkeisissä prosessivaiheissa tulisi sitten olemaan paljonkin hiomisen varaa,  jos jokin tuki uudelleen tulee kaupungin kautta haettavaksi. Mihin järjestelmään saapunut hakemus istutetaan&quot;, kytkennät kaupungin viranhaltijapäätösjärjestelmään ja rahaliikennejärjestelmään. Viestintä asiakkaan suuntaan saapuneen hakemuksen jälkeen.&quot;"/>
    <m/>
    <x v="0"/>
    <s v="Satakunta"/>
    <x v="2"/>
    <s v=""/>
  </r>
  <r>
    <x v="12"/>
    <s v="Peltotuet"/>
    <s v="Toimija voi hakea tukea peltoviljelyyn. Osa tuista on haettavissa vain paperilla."/>
    <s v="Maaseututuet"/>
    <x v="5"/>
    <x v="1"/>
    <s v="Myöhemmin"/>
    <s v="Myös luonnollisille henkilöille"/>
    <m/>
    <s v="Laki maatalouden tukien toimeenpanosta (192/2013)"/>
    <x v="0"/>
    <s v="Satakunta"/>
    <x v="2"/>
    <s v="Maa- ja metsätalousministeriö"/>
  </r>
  <r>
    <x v="12"/>
    <s v="Kesätyötuki yrityksille"/>
    <s v="Kaupungin avustus yrityksille/yhteisöille, jotka työllistävät paikkakuntalaisen nuoren kesätyösuhteeseen"/>
    <s v="Työllistämistuki"/>
    <x v="5"/>
    <x v="1"/>
    <s v="Myöhemmin"/>
    <s v="Vain elinkeinotoimintaa harjoittaville"/>
    <s v="Tällä hetkellä kesätyötuki ei ole ollut käytössä kaupungin säästötoimien vuoksi. Jos palautuu, sitten digitalisoitavissa. Viimeksi ollut lomake nettisivuilta ladaten ja palautus paperisena tai sähköpostilla. Voisi olla vahva tunnistautuminen, sähköinen lomake ja käsittely. Viestintä ja päätöstiedot turvatuin viestikanavin, koska henkilötietojen käsittelyä sisältäviä."/>
    <s v="Työttömyysturvalaki (1290/2002)"/>
    <x v="0"/>
    <s v="Satakunta"/>
    <x v="2"/>
    <s v="Sosiaali- ja terveysministeriö"/>
  </r>
  <r>
    <x v="13"/>
    <s v="Ajantasaisen tiedon saaminen yritysten ja yhteisöjen keskeneräisistä takaisinperinnässä olevista etuuksista."/>
    <s v="Yritys- ja yhteisöasiakkaiden mahdollisuus nähdä omien keskeneräisten perintöjen sekä lähetettyjen perintä- tai asiakaskirjeiden tietoja Kelan asiointipalvelussa"/>
    <s v="Ajantasaisen tiedon saaminen yritysten ja yhteisöjen keskeneräisistä takaisinperinnässä olevista etuuksista."/>
    <x v="4"/>
    <x v="6"/>
    <s v="Myöhemmin"/>
    <s v="Vain elinkeinotoimintaa harjoittaville"/>
    <m/>
    <m/>
    <x v="1"/>
    <s v="Eduskunta"/>
    <x v="1"/>
    <s v=""/>
  </r>
  <r>
    <x v="13"/>
    <s v="Apteekkien suorakorvaussopimuksiin liittyvä asiointi"/>
    <s v="Apteekin suorakorvaussopimuksiin (muutosilmoitukset ja sitoumukset) liittyvä yhteydenpito Kelan kanssa."/>
    <s v="Apteekkien suorakorvaussopimuksiin liittyvä asiointi"/>
    <x v="2"/>
    <x v="1"/>
    <s v="Myöhemmin"/>
    <s v="Vain elinkeinotoimintaa harjoittaville"/>
    <m/>
    <m/>
    <x v="1"/>
    <s v="Eduskunta"/>
    <x v="1"/>
    <s v=""/>
  </r>
  <r>
    <x v="13"/>
    <s v="Apteekkien tilitysten käsittelyyn liittyvä asiointi"/>
    <s v="Apteekin suorakorvaustilityksiin ja perustoimeentulotuen tilityksiin liittyvä yhteydenpito tilityksiä käsittelevän vakuutuspiirin kanssa (sis.lääkekorvaukset ja perustoimeentulotuen maksusitoumuksella toimitetut lääkkeet/valmisteet)."/>
    <s v="Apteekkien tilitysten käsittelyyn liittyvä asiointi"/>
    <x v="5"/>
    <x v="6"/>
    <s v="Myöhemmin"/>
    <s v="Vain elinkeinotoimintaa harjoittaville"/>
    <m/>
    <m/>
    <x v="1"/>
    <s v="Eduskunta"/>
    <x v="1"/>
    <s v=""/>
  </r>
  <r>
    <x v="13"/>
    <s v="Apteekkitilityserän palautetietojen kyselypalvelu"/>
    <s v="Apteekit voivat kysellä apteekkijärjestelmästään Kelaan lähettämiensä ostotietojen koontitietoja."/>
    <s v="Apteekkitilityserän palautetietojen kyselypalvelu"/>
    <x v="5"/>
    <x v="7"/>
    <m/>
    <s v="Vain elinkeinotoimintaa harjoittaville"/>
    <m/>
    <m/>
    <x v="1"/>
    <s v="Eduskunta"/>
    <x v="1"/>
    <s v=""/>
  </r>
  <r>
    <x v="13"/>
    <s v="Ateriatuen laskutus"/>
    <s v="Opiskelijaravintola laskuttaa Kelasta ateriatukea."/>
    <s v="Ateriatuen laskutus"/>
    <x v="5"/>
    <x v="0"/>
    <s v="Myöhemmin"/>
    <s v="Vain elinkeinotoimintaa harjoittaville"/>
    <m/>
    <m/>
    <x v="1"/>
    <s v="Eduskunta"/>
    <x v="1"/>
    <s v=""/>
  </r>
  <r>
    <x v="13"/>
    <s v="Ateriatukioikeuden hakemispalvelu"/>
    <s v="Opiskelijaravintoja hakee oikeutta toimia ateriatukeen oikeuttavana toimijana."/>
    <s v="Ateriatukioikeuden hakemispalvelu"/>
    <x v="2"/>
    <x v="0"/>
    <s v="Myöhemmin"/>
    <s v="Vain elinkeinotoimintaa harjoittaville"/>
    <m/>
    <m/>
    <x v="1"/>
    <s v="Eduskunta"/>
    <x v="1"/>
    <s v=""/>
  </r>
  <r>
    <x v="13"/>
    <s v="Ilman Y-tunnusta toimivien elinkeinonharjoittajien asiointi eri etuuksissa."/>
    <s v="Elinkeinonharjoittajia toimii mm. palveluntuottajina ja työnantajina Kelan kanssa henkilötunnuksella. Heillä on tarve hakea etuuksia, tehdä sopimuksia, ilmoittaa muutoksista ym."/>
    <s v="Ilman Y-tunnusta toimivien elinkeinonharjoittajien asiointi eri etuuksissa."/>
    <x v="5"/>
    <x v="0"/>
    <s v="Myöhemmin"/>
    <s v="Vain elinkeinotoimintaa harjoittaville"/>
    <m/>
    <m/>
    <x v="1"/>
    <s v="Eduskunta"/>
    <x v="1"/>
    <s v=""/>
  </r>
  <r>
    <x v="13"/>
    <s v="Kanta-asiakkuuden irtisanominen"/>
    <s v="Asiakas päättää asiakassopimuksen Kelan kanssa."/>
    <s v="Kanta-asiakkuuden irtisanominen"/>
    <x v="2"/>
    <x v="4"/>
    <s v="Myöhemmin"/>
    <s v="Vain elinkeinotoimintaa harjoittaville"/>
    <m/>
    <m/>
    <x v="1"/>
    <s v="Eduskunta"/>
    <x v="1"/>
    <s v=""/>
  </r>
  <r>
    <x v="13"/>
    <s v="Kanta-asiakkuuden sitoumuksen allekirjoittaminen ja toimittaminen"/>
    <s v="Asiakas allekirjoittaa asiakassopimuksen Kelan kanssa Kanta Ekstranetissä"/>
    <s v="Kanta-asiakkuuden sitoumuksen allekirjoittaminen ja toimittaminen"/>
    <x v="2"/>
    <x v="5"/>
    <m/>
    <s v="Vain elinkeinotoimintaa harjoittaville"/>
    <m/>
    <m/>
    <x v="1"/>
    <s v="Eduskunta"/>
    <x v="1"/>
    <s v=""/>
  </r>
  <r>
    <x v="13"/>
    <s v="Kanta-palvelun hallinnollinen käyttöönotto"/>
    <s v="Asiakas tekee hakemuksen Kanta-palvelun käyttäjäksi Kanta Ekstranetissä"/>
    <s v="Kanta-palvelun hallinnollinen käyttöönotto"/>
    <x v="2"/>
    <x v="5"/>
    <m/>
    <s v="Vain elinkeinotoimintaa harjoittaville"/>
    <m/>
    <m/>
    <x v="1"/>
    <s v="Eduskunta"/>
    <x v="1"/>
    <s v=""/>
  </r>
  <r>
    <x v="13"/>
    <s v="Koulukuljetukseen liittyvä koulumatkatuen laskuttaminen"/>
    <s v="Kuljetuspalvelun järjestäjä laskuttaa koulumatkatuet."/>
    <s v="Koulukuljetukseen liittyvä koulumatkatuen laskuttaminen"/>
    <x v="5"/>
    <x v="1"/>
    <s v="Myöhemmin"/>
    <s v="Vain elinkeinotoimintaa harjoittaville"/>
    <s v="Tarve palvelulle voi muuttua/päättyä tulossa olevan lainmuutoksen (1.8.2023) myötä."/>
    <m/>
    <x v="1"/>
    <s v="Eduskunta"/>
    <x v="1"/>
    <s v=""/>
  </r>
  <r>
    <x v="13"/>
    <s v="Kuntoutuksen kurssijärjestelmä"/>
    <s v="Kurssien päivitys kuntoutuksen kurssijärjestelmään."/>
    <s v="Kuntoutuksen kurssijärjestelmä"/>
    <x v="2"/>
    <x v="7"/>
    <m/>
    <s v="Vain elinkeinotoimintaa harjoittaville"/>
    <m/>
    <m/>
    <x v="1"/>
    <s v="Eduskunta"/>
    <x v="1"/>
    <s v=""/>
  </r>
  <r>
    <x v="13"/>
    <s v="Kuntoutuksen palveluntuottajat"/>
    <s v="Sähköinen laskutus (kuntoutustilitykset)"/>
    <s v="Kuntoutuksen palveluntuottajat"/>
    <x v="5"/>
    <x v="6"/>
    <s v="Q4/2021"/>
    <s v="Vain elinkeinotoimintaa harjoittaville"/>
    <m/>
    <m/>
    <x v="1"/>
    <s v="Eduskunta"/>
    <x v="1"/>
    <s v=""/>
  </r>
  <r>
    <x v="13"/>
    <s v="Kuntoutuksen vaikuttavuuden arviointi"/>
    <s v="Kuntoutuksen palveluntuottaja  kerää arviointitiedot asiakkaalta ja toimittaa ne Kelaan"/>
    <s v="Kuntoutuksen vaikuttavuuden arviointi"/>
    <x v="5"/>
    <x v="7"/>
    <m/>
    <s v="Vain elinkeinotoimintaa harjoittaville"/>
    <m/>
    <m/>
    <x v="1"/>
    <s v="Eduskunta"/>
    <x v="1"/>
    <s v=""/>
  </r>
  <r>
    <x v="13"/>
    <s v="Kuntoutuspalvelun rekisteröinti Kelan kuntoutuspalveluiden palveluntuottajaksi"/>
    <s v="Uusi palvelu, jossa kuntoutuksen palveluntuottaja rekisteröityy"/>
    <s v="Kuntoutuspalvelun rekisteröinti Kelan kuntoutuspalveluiden palveluntuottajaksi"/>
    <x v="2"/>
    <x v="2"/>
    <m/>
    <s v="Vain elinkeinotoimintaa harjoittaville"/>
    <m/>
    <m/>
    <x v="1"/>
    <s v="Eduskunta"/>
    <x v="1"/>
    <s v=""/>
  </r>
  <r>
    <x v="13"/>
    <s v="Kuntoutustarpeen ilmoittamisen järjestelmä (KIILA)"/>
    <s v="Työnantaja hakee KIILA-kuntoutuskurssia asiontipalvelussa."/>
    <s v="Kuntoutustarpeen ilmoittamisen järjestelmä (KIILA)"/>
    <x v="2"/>
    <x v="2"/>
    <m/>
    <s v="Vain elinkeinotoimintaa harjoittaville"/>
    <m/>
    <m/>
    <x v="1"/>
    <s v="Eduskunta"/>
    <x v="1"/>
    <s v=""/>
  </r>
  <r>
    <x v="13"/>
    <s v="Kyselypalvelu terveydenhuollon palveluntuottajille"/>
    <s v="Yksityiset terveydenhuollon palveluntuottajat (sekä laitokset että ammatinharjoittajat) tarvisevat tiedon siitä, voiko asiakkaalle antaa sairausvakuutuslain mukaisen suorakorvauksen."/>
    <s v="Kyselypalvelu terveydenhuollon palveluntuottajille"/>
    <x v="5"/>
    <x v="6"/>
    <s v="Q4/2022"/>
    <s v="Vain elinkeinotoimintaa harjoittaville"/>
    <m/>
    <m/>
    <x v="1"/>
    <s v="Eduskunta"/>
    <x v="1"/>
    <s v=""/>
  </r>
  <r>
    <x v="13"/>
    <s v="Käytössä olevan palvelun teknisten tietojen muutoksista ilmoittaminen"/>
    <s v="Asiakas päivittää käytössä olevan palvelun teknisiä tietoja."/>
    <s v="Käytössä olevan palvelun teknisten tietojen muutoksista ilmoittaminen"/>
    <x v="2"/>
    <x v="4"/>
    <s v="Myöhemmin"/>
    <s v="Vain elinkeinotoimintaa harjoittaville"/>
    <m/>
    <m/>
    <x v="1"/>
    <s v="Eduskunta"/>
    <x v="1"/>
    <s v=""/>
  </r>
  <r>
    <x v="13"/>
    <s v="Lääkeosto- ja tilitystietojen vastaanottopalvelu"/>
    <s v="Apteekki lähettää toimitetun oston tiedot vastaanottopalveluun sekä  kuukausitilityksen yhteenvedon."/>
    <s v="Lääkeosto- ja tilitystietojen vastaanottopalvelu"/>
    <x v="5"/>
    <x v="2"/>
    <m/>
    <s v="Vain elinkeinotoimintaa harjoittaville"/>
    <m/>
    <m/>
    <x v="1"/>
    <s v="Eduskunta"/>
    <x v="1"/>
    <s v=""/>
  </r>
  <r>
    <x v="13"/>
    <s v="Lääkeyritysten asiointipalvelu"/>
    <s v="Lääkeyritykset ilmoittavat palvelussa lääkevaihtoon ja viitehintajärjestelmän hintailmoitusmenettelyyn kuuluvien lääkevalmisteiden hinnat neljännesvuosittain."/>
    <s v="Lääkeyritysten asiointipalvelu"/>
    <x v="2"/>
    <x v="7"/>
    <m/>
    <s v="Vain elinkeinotoimintaa harjoittaville"/>
    <m/>
    <m/>
    <x v="1"/>
    <s v="Eduskunta"/>
    <x v="1"/>
    <s v=""/>
  </r>
  <r>
    <x v="13"/>
    <s v="Maksettua maksua koskevat selvittelyt"/>
    <s v="Asiakas selvittää maksettuun maksuun liittyviä yksityiskohtia."/>
    <s v="Maksettua maksua koskevat selvittelyt"/>
    <x v="5"/>
    <x v="1"/>
    <s v="Myöhemmin"/>
    <s v="Myös luonnollisille henkilöille"/>
    <m/>
    <m/>
    <x v="1"/>
    <s v="Eduskunta"/>
    <x v="1"/>
    <s v=""/>
  </r>
  <r>
    <x v="13"/>
    <s v="Maksuhäiriöilmoitusten ja maksuvaatimusten sähköinen vastaanottaminen pankeista"/>
    <s v="Pankit toimittavat maksuhäiriöilmoituksia ja maksuvaatimuksia sähköisesti."/>
    <s v="Maksuhäiriöilmoitusten ja maksuvaatimusten sähköinen vastaanottaminen pankeista"/>
    <x v="6"/>
    <x v="7"/>
    <m/>
    <s v="Vain elinkeinotoimintaa harjoittaville"/>
    <m/>
    <m/>
    <x v="1"/>
    <s v="Eduskunta"/>
    <x v="1"/>
    <s v=""/>
  </r>
  <r>
    <x v="13"/>
    <s v="Maksusitoumusten laskutus"/>
    <s v="Palveluntuottaja laskuttaa Kelaa maksusitoumuksella tehdyistä ostoista."/>
    <s v="Maksusitoumusten laskutus"/>
    <x v="5"/>
    <x v="4"/>
    <m/>
    <s v="Vain elinkeinotoimintaa harjoittaville"/>
    <s v="Perustoimeentulotuen maksusitoumuslaskut palveluntarjoaja voi toimittaa nykyisin tavanomaisena verkkolaskuna paperilaskun sijaan verkkolaskutusstandardien mukaisesti. Maksusitoumusten laskujen toimittamista varten ei ole tarvetta rakentaa erillistä palvelua."/>
    <m/>
    <x v="1"/>
    <s v="Eduskunta"/>
    <x v="1"/>
    <s v=""/>
  </r>
  <r>
    <x v="13"/>
    <s v="Maksuvaatimukset"/>
    <s v="Muiden kuin kuntien maksuvaatimukset Kelaan."/>
    <s v="Maksuvaatimukset"/>
    <x v="5"/>
    <x v="6"/>
    <s v="Myöhemmin"/>
    <s v="Vain elinkeinotoimintaa harjoittaville"/>
    <s v="Digitaalisen palvelun toteutus sovittava yhteistyökumppaneiden kanssa, koska edellyttää digitalisointia myös heillä."/>
    <m/>
    <x v="1"/>
    <s v="Eduskunta"/>
    <x v="1"/>
    <s v=""/>
  </r>
  <r>
    <x v="13"/>
    <s v="Matkalipunmyyjille laskutuspalvelu koulumatkatuesta"/>
    <s v="Matkalipunmyyjä laskuttaa Kelalta koulumatkatuet."/>
    <s v="Matkalipunmyyjille laskutuspalvelu koulumatkatuesta"/>
    <x v="5"/>
    <x v="4"/>
    <s v="Myöhemmin"/>
    <s v="Vain elinkeinotoimintaa harjoittaville"/>
    <s v="Tarve palvelulle voi muuttua/päättyä tulossa olevan lainmuutoksen (1.8.2023) myötä."/>
    <m/>
    <x v="1"/>
    <s v="Eduskunta"/>
    <x v="1"/>
    <s v=""/>
  </r>
  <r>
    <x v="13"/>
    <s v="Muutoksenhaku työnantajille annettavista etuuspäätöksistä"/>
    <s v="Työnantaja hakee muutosta päivärahaetuuksista ja työterveyshuollon kustannusten korvauksista annetuista päätöksistä."/>
    <s v="Muutoksenhaku työnantajille annettavista etuuspäätöksistä"/>
    <x v="5"/>
    <x v="6"/>
    <s v="Q4/2022"/>
    <s v="Vain elinkeinotoimintaa harjoittaville"/>
    <m/>
    <m/>
    <x v="1"/>
    <s v="Eduskunta"/>
    <x v="1"/>
    <s v=""/>
  </r>
  <r>
    <x v="13"/>
    <s v="Opintolainan takaussaatavien perintään liittyvien velkakirjojen sähköinen välittäminen"/>
    <s v="Pankeille mahdollisuus toimittaa opintolainojen velkakirjoja sähköisesti Kelaan."/>
    <s v="Opintolainan takaussaatavien perintään liittyvien velkakirjojen sähköinen välittäminen"/>
    <x v="2"/>
    <x v="6"/>
    <s v="Q4/2022"/>
    <s v="Vain elinkeinotoimintaa harjoittaville"/>
    <m/>
    <m/>
    <x v="1"/>
    <s v="Eduskunta"/>
    <x v="1"/>
    <s v=""/>
  </r>
  <r>
    <x v="13"/>
    <s v="Oppilaitosten asiointipalvelu"/>
    <s v="Koulutusta koskevat tiedot (opintolinjatiedot)"/>
    <s v="Oppilaitosten asiointipalvelu"/>
    <x v="2"/>
    <x v="5"/>
    <m/>
    <s v="Vain elinkeinotoimintaa harjoittaville"/>
    <m/>
    <m/>
    <x v="1"/>
    <s v="Eduskunta"/>
    <x v="1"/>
    <s v=""/>
  </r>
  <r>
    <x v="13"/>
    <s v="Oppilaitosten ilmoituspalvelu"/>
    <s v="Henkilöiden opiskelutietojen ja oppilaitosta koskevien tietojen ilmoittaminen opintoetuuksia varten"/>
    <s v="Oppilaitosten ilmoituspalvelu"/>
    <x v="2"/>
    <x v="1"/>
    <s v="Myöhemmin"/>
    <s v="Vain elinkeinotoimintaa harjoittaville"/>
    <s v="Jos kaikkien oppilaitosten ja opiskelijoiden tiedot saataisiin kansallisista opiskelutietovarannosta, ei kyseiselle palvelulle ole tarvetta."/>
    <m/>
    <x v="1"/>
    <s v="Eduskunta"/>
    <x v="1"/>
    <s v=""/>
  </r>
  <r>
    <x v="13"/>
    <s v="Palveluntuottajien haku"/>
    <s v="Asiakas voi hakea järjestelmästä kuntoutuksen palveluntuottajia"/>
    <s v="Palveluntuottajien haku"/>
    <x v="4"/>
    <x v="7"/>
    <m/>
    <s v="Myös luonnollisille henkilöille"/>
    <m/>
    <m/>
    <x v="1"/>
    <s v="Eduskunta"/>
    <x v="1"/>
    <s v=""/>
  </r>
  <r>
    <x v="13"/>
    <s v="Pankille tiedot opintolainan takauksesta"/>
    <s v="Pankille opintolainakannan ylläpitoon liittyvät tiedot sekä opiskelijoiden opintolainan nostamiseen liittyvät tiedot tiedonsiirtona"/>
    <s v="Pankille tiedot opintolainan takauksesta"/>
    <x v="4"/>
    <x v="7"/>
    <m/>
    <s v="Vain elinkeinotoimintaa harjoittaville"/>
    <m/>
    <m/>
    <x v="1"/>
    <s v="Eduskunta"/>
    <x v="1"/>
    <s v=""/>
  </r>
  <r>
    <x v="13"/>
    <s v="Sairaanhoitokorvausten (esim. lääkärinpalkkiot) ja matkakorvausten sähköinen tilityspavelu"/>
    <s v="Yhteisöasiakkaat (mm. vakuutusyhtiöt, työnantajat, potilasvakuutuskeskus, säätiöt, lääkkeellisen hapen toimittajat, ensihoidon palveluntuottajat) voisivat lähettää Kelaan valtakirja- ja suorakorvaustilityshakemukset sähköisesti."/>
    <s v="Sairaanhoitokorvausten (esim. lääkärinpalkkiot) ja matkakorvausten sähköinen tilityspavelu"/>
    <x v="5"/>
    <x v="1"/>
    <s v="Myöhemmin"/>
    <s v="Vain elinkeinotoimintaa harjoittaville"/>
    <m/>
    <m/>
    <x v="1"/>
    <s v="Eduskunta"/>
    <x v="1"/>
    <s v=""/>
  </r>
  <r>
    <x v="13"/>
    <s v="Sairaanhoitokorvausten sähköiset suorakorvaustilitykset palveluntuottajilta"/>
    <s v="Yksityisen terveydenhuollon palveluntuottajat lähettävät Kelaan tilityshakemukset tilitystietojen välityspalvelun kautta, kun palveluntuottaja on antanut asiakkaalle sairausvakuutuslain mukaisen suorakorvauksen. Palveluntuottajalla tulee olla Kelan kanssa suorakorvaussopimus sähköisestä tilitysmenettelystä ja tätä tarkoitusta varten hyväksytty potilastietojärjestelmä."/>
    <s v="Sairaanhoitokorvausten sähköiset suorakorvaustilitykset palveluntuottajilta"/>
    <x v="5"/>
    <x v="2"/>
    <m/>
    <s v="Vain elinkeinotoimintaa harjoittaville"/>
    <m/>
    <m/>
    <x v="1"/>
    <s v="Eduskunta"/>
    <x v="1"/>
    <s v=""/>
  </r>
  <r>
    <x v="13"/>
    <s v="Suorakorvaussopimusten solmiminen"/>
    <s v="Palveluntuottajien kanssa voitaisiin solmia sähköisesti suorakorvaus- ja valtakirjasopimukset."/>
    <s v="Suorakorvaussopimusten solmiminen"/>
    <x v="2"/>
    <x v="6"/>
    <m/>
    <s v="Vain elinkeinotoimintaa harjoittaville"/>
    <m/>
    <m/>
    <x v="1"/>
    <s v="Eduskunta"/>
    <x v="1"/>
    <s v=""/>
  </r>
  <r>
    <x v="13"/>
    <s v="Suorakorvaustietojen kyselypalvelu apteekeille"/>
    <s v="Apteekki hakee asiakkaan suorakorvaus- ja maksusitoumustiedot Kelan Suorakorvaustietojen kyselypalvelusta."/>
    <s v="Suorakorvaustietojen kyselypalvelu apteekeille"/>
    <x v="5"/>
    <x v="7"/>
    <m/>
    <s v="Vain elinkeinotoimintaa harjoittaville"/>
    <m/>
    <m/>
    <x v="1"/>
    <s v="Eduskunta"/>
    <x v="1"/>
    <s v=""/>
  </r>
  <r>
    <x v="13"/>
    <s v="Suorakorvaustietojen kyselypalvelu taksien tilausvälityskeskuksille"/>
    <s v="Taksien tilausvälityskeskukset hakevat kyselyllä tiedot asiakkaan suorakorvausoikaudesta sekä muita tarvittavia tietoja, kuten tiedon matkakaton täyttymisestä sekä vakiotaksioikeudesta."/>
    <s v="Suorakorvaustietojen kyselypalvelu taksien tilausvälityskeskuksille"/>
    <x v="5"/>
    <x v="6"/>
    <s v="Q1/2022"/>
    <s v="Vain elinkeinotoimintaa harjoittaville"/>
    <m/>
    <m/>
    <x v="1"/>
    <s v="Eduskunta"/>
    <x v="1"/>
    <s v=""/>
  </r>
  <r>
    <x v="13"/>
    <s v="Taksimatkojen sähköiset suorakorvaustilitykset"/>
    <s v="Taksien maksuliikenteen hoitajat (esim. tilausvälityskeskus) lähettävät Kelaan tilityshakemukset sähköisesti ja saavat palautesanomat sekä tilitysilmoitukset."/>
    <s v="Taksimatkojen sähköiset suorakorvaustilitykset"/>
    <x v="5"/>
    <x v="2"/>
    <m/>
    <s v="Vain elinkeinotoimintaa harjoittaville"/>
    <m/>
    <m/>
    <x v="1"/>
    <s v="Eduskunta"/>
    <x v="1"/>
    <s v=""/>
  </r>
  <r>
    <x v="13"/>
    <s v="Tulkkauspalvelujen palveluntuottajat / laskutus"/>
    <s v="Tulkkauspalvelujen laskutus"/>
    <s v="Tulkkauspalvelujen palveluntuottajat / laskutus"/>
    <x v="5"/>
    <x v="2"/>
    <m/>
    <s v="Vain elinkeinotoimintaa harjoittaville"/>
    <m/>
    <m/>
    <x v="1"/>
    <s v="Eduskunta"/>
    <x v="1"/>
    <s v=""/>
  </r>
  <r>
    <x v="13"/>
    <s v="Tulkkauspalvelujen palveluntuottajat / tulkkiaikojen vapautus"/>
    <s v="Tulkkauspalvelun tulkkiaikojen vapautus"/>
    <s v="Tulkkauspalvelujen palveluntuottajat / tulkkiaikojen vapautus"/>
    <x v="2"/>
    <x v="2"/>
    <m/>
    <s v="Vain elinkeinotoimintaa harjoittaville"/>
    <m/>
    <m/>
    <x v="1"/>
    <s v="Eduskunta"/>
    <x v="1"/>
    <s v=""/>
  </r>
  <r>
    <x v="13"/>
    <s v="Työeläkelaitokset"/>
    <s v="Regressiperintä"/>
    <s v="Työeläkelaitokset"/>
    <x v="5"/>
    <x v="6"/>
    <s v="Myöhemmin"/>
    <s v="Vain elinkeinotoimintaa harjoittaville"/>
    <m/>
    <m/>
    <x v="1"/>
    <s v="Eduskunta"/>
    <x v="1"/>
    <s v=""/>
  </r>
  <r>
    <x v="13"/>
    <s v="Työnantaja voi hakea korvausta työterveyshuollon kustannuksistaan"/>
    <s v="Asiointipalvelussa y-tunnuksella asioiva työnantaja voi hakea korvausta työterveyshuollon kustannuksista ja tarkastella lähetettyjä verkkohakemuksia ja korvauspäätöksiä."/>
    <s v="Työnantaja voi hakea korvausta työterveyshuollon kustannuksistaan"/>
    <x v="5"/>
    <x v="2"/>
    <m/>
    <s v="Vain elinkeinotoimintaa harjoittaville"/>
    <m/>
    <m/>
    <x v="1"/>
    <s v="Eduskunta"/>
    <x v="1"/>
    <s v=""/>
  </r>
  <r>
    <x v="13"/>
    <s v="Työnantajan päivärahaetuuksien hakeminen ja siihen liittyvät ilmoitukset"/>
    <s v="Työnantaja voi hakea päivärahoja ja vanhempainvapaisiin liittyviä korvauksia työnantajalle poissaoloajoilta, joilta ovat makseneet palkkaa. Työnantaja voi tarkistaa etuusmaksujen ja etuuspäätösten tietoja. Työnantaja voi ylläpitää maksuyhteystietoja, jolle päivärahat maksetaan. Työnantaja voi ilmoittaa työntekijän ulkomaan työstä. Työnantaja voi antaa suostumuksen sähköisiin päivärahaetuuspäätöksiin. Työnantaja voi ilmoittaa työntekijän kokonaistyöajasta. Työnantaja voi tarkistaa palvelun käyttölokitietoja."/>
    <s v="Työnantajan päivärahaetuuksien hakeminen ja siihen liittyvät ilmoitukset"/>
    <x v="5"/>
    <x v="2"/>
    <m/>
    <s v="Vain elinkeinotoimintaa harjoittaville"/>
    <m/>
    <m/>
    <x v="1"/>
    <s v="Eduskunta"/>
    <x v="1"/>
    <s v=""/>
  </r>
  <r>
    <x v="13"/>
    <s v="Vuokranantajien asiointi"/>
    <s v="Tietojen muutos, tuen maksunsaajien muutos, vuokravakuuden realisointi"/>
    <s v="Vuokranantajien asiointi"/>
    <x v="5"/>
    <x v="1"/>
    <s v="Myöhemmin"/>
    <s v="Vain elinkeinotoimintaa harjoittaville"/>
    <m/>
    <m/>
    <x v="1"/>
    <s v="Eduskunta"/>
    <x v="1"/>
    <s v=""/>
  </r>
  <r>
    <x v="13"/>
    <s v="Vuosi-ilmoitustiedot kuntoutuksen ja lastenhoidon tuen palveluntuottajille."/>
    <s v="Palveluntuottajille lähetettävät vuosi-ilmoitustiedot sähköisenä."/>
    <s v="Vuosi-ilmoitustiedot kuntoutuksen ja lastenhoidon tuen palveluntuottajille."/>
    <x v="4"/>
    <x v="1"/>
    <s v="Myöhemmin"/>
    <s v="Vain elinkeinotoimintaa harjoittaville"/>
    <m/>
    <m/>
    <x v="1"/>
    <s v="Eduskunta"/>
    <x v="1"/>
    <s v=""/>
  </r>
  <r>
    <x v="13"/>
    <s v="Yhteyshenkilöiden tai laskutustietojen päivittäminen"/>
    <s v="Kanta-palvelun asiakas päivittää käytössä olevien palvelujen yhteyshenkilöitä tai laskutustietoja."/>
    <s v="Yhteyshenkilöiden tai laskutustietojen päivittäminen"/>
    <x v="2"/>
    <x v="5"/>
    <m/>
    <s v="Vain elinkeinotoimintaa harjoittaville"/>
    <m/>
    <m/>
    <x v="1"/>
    <s v="Eduskunta"/>
    <x v="1"/>
    <s v=""/>
  </r>
  <r>
    <x v="13"/>
    <s v="Yksityisten varhaiskasvatuksentuottajien ilmoituspalvelu"/>
    <s v="Varhaiskasvatuksen tuottaja voi asiointipalvelussa lähettää päivähoidon tuottajan ilmoituksen yksityisenhoidon tukea varten ja katsella aiemmin lähettämiään tietoja"/>
    <s v="Yksityisten varhaiskasvatuksentuottajien ilmoituspalvelu"/>
    <x v="5"/>
    <x v="5"/>
    <m/>
    <s v="Vain elinkeinotoimintaa harjoittaville"/>
    <m/>
    <m/>
    <x v="1"/>
    <s v="Eduskunta"/>
    <x v="1"/>
    <s v=""/>
  </r>
  <r>
    <x v="13"/>
    <s v="Yrittäjän puolesta korvausta  työterveyshuollon kustannuksista hakee työterveyshuollon palveluntuottaja tilitysmenettelyllä."/>
    <s v="Työterveyshuollon palveluntuottajat lähettävät Kelaan tilityshakemukset."/>
    <s v="Yrittäjän puolesta korvausta  työterveyshuollon kustannuksista hakee työterveyshuollon palveluntuottaja tilitysmenettelyllä."/>
    <x v="5"/>
    <x v="1"/>
    <s v="Myöhemmin"/>
    <s v="Vain elinkeinotoimintaa harjoittaville"/>
    <m/>
    <m/>
    <x v="1"/>
    <s v="Eduskunta"/>
    <x v="1"/>
    <s v=""/>
  </r>
  <r>
    <x v="13"/>
    <s v="Yrittäjät voivat hakea korvausta omista työterveyshuollon kustannuksistaan"/>
    <s v="Asiointipalvelussa yrittäjä voisi hakea korvausta työterveyshuollon kustannuksista ja tarkastella lähetettyjä verkkohakemuksia ja korvauspäätöksiä."/>
    <s v="Yrittäjät voivat hakea korvausta omista työterveyshuollon kustannuksistaan"/>
    <x v="5"/>
    <x v="4"/>
    <s v="Myöhemmin"/>
    <s v="Vain elinkeinotoimintaa harjoittaville"/>
    <m/>
    <m/>
    <x v="1"/>
    <s v="Eduskunta"/>
    <x v="1"/>
    <s v=""/>
  </r>
  <r>
    <x v="13"/>
    <s v="Yritys ja yhteisö toimittaa etuuskäsittelyssä tarvittavia asiakirjoja ja viestejä Kelaan"/>
    <s v="Eri etuuksissa tarvittavat liitteet on toimitettava Kelaan. Tällä hetkellä vaihtoehtona kirjeposti tai suojattu sähköposti. Erilaisiin tiedusteluihin on myös tarjolla puhelinpalvelu ja suojattu sähköposti."/>
    <s v="Yritys ja yhteisö toimittaa etuuskäsittelyssä tarvittavia asiakirjoja ja viestejä Kelaan"/>
    <x v="5"/>
    <x v="0"/>
    <s v="Q4/2022"/>
    <s v="Vain elinkeinotoimintaa harjoittaville"/>
    <s v="Liitteissä on paljon lääkärintodistuksia.Kela ottaa vastaan sähköisiä lääkärintodistuksia, mutta niiden osuus on toistaiseksi erittäin pieni. Sähköisten lääkärintodistusten tuottamista koskeva lainsäädäntö on voimassa, mutta sitä ei noudateta. Tämän vuoksi paljon ns. turhaa liitteiden toimittamista työnantajilta Kelaan. Tarvitaan terveydenhuollon tietojärjestelmien ja palveluntuottajien toimia, mihin liittyy myös taloudellisia näkökulmia ja sote-uudistuksen odottaminen."/>
    <m/>
    <x v="1"/>
    <s v="Eduskunta"/>
    <x v="1"/>
    <s v=""/>
  </r>
  <r>
    <x v="14"/>
    <s v="Alueellinen kuljetustuki"/>
    <s v="Palvelu siirtyy Aluehallinon asiointipalveluun 06/2020 kielillä suomi ja ruotsi (nykyisin lomake.fi).Palvelu tarjoaa asiakkaalle mahdollisuuden aika- ja paikkariippumattomasti saada palvelu vireille, hoitaa kommunikointi viranomaisen kanssa sekä vastaanottaa päätöksiä. Asiointipalvelussa hyödynnetään Suomi.fi tunnistusta (vahva sähköinen tunnistus) sekä Suomi.fi valtuuksia. Yrityksen perustiedot haetaan asiakastieto-varannosta. Tiedot ovat rakenteisena sekä asiointipalvelussa että viranomaisen käsittelyjärjestelmässä."/>
    <s v="Alueellinen kuljetustuki"/>
    <x v="5"/>
    <x v="2"/>
    <m/>
    <s v="Vain elinkeinotoimintaa harjoittaville"/>
    <s v="Resursoinnin haasteet ja aikataulujen siirtyminen mm. COVID-19 syistä, Palvelukokonaisuuden kehittämiseen liittyvän rahoituksen puute, Haasteita sovittaa monisyistä asiointia ELYn yhteiseen kokonaisarkkitehtuuriin ja geneerisiin alustoihin"/>
    <m/>
    <x v="1"/>
    <s v="Työ- ja elinkeinoministeriö"/>
    <x v="1"/>
    <s v=""/>
  </r>
  <r>
    <x v="14"/>
    <s v="Kalastuslain mukaiset kiellot ja rajoitukset"/>
    <s v="Palvelu sisältää kalastuksen rajoittamisen (pyydykset, ajankohta, saalis, pyyntimitta yms), Yleiskalastusoikeuden rajoittamisen, Kalojen ja rapujen istuttamiskiellot, Kielto kalastaa padon alapuolella, patoaltaassa tai tekoaltaassa. Em. palvelut tuotetaan kalastuslain mukaisesti ja hoidetaan keskitettyinä tehtävinä 3 ELYn toimesta kielillä suomi ja ruotsi. Palveluiden nykytaso on 0,3, tavoite on volyymiltaan vaikuttavimman yleiskalastusoikeuksien rajoittamista koskien onki-,pilkki- ja viehekalastusoikeuksien rajoittamista koskevan asioinnin osalta asettaa tavoitetaso 0,9-1.0."/>
    <s v="Kalastuslain mukaiset kiellot ja rajoitukset"/>
    <x v="1"/>
    <x v="1"/>
    <s v="Q1/2022"/>
    <s v="Myös luonnollisille henkilöille"/>
    <s v="Palvelukokonaisuuden kehittämisen resursoinnin ja rahoituksen haasteet ja aikataulujen yhteensovittaminen. Askelien sovittaminen siten että harppaus ei tule liian suureksi palveluiden tuottamisen turvaamisen kannalta, USPA-sähköisen asianhallinta ja arkistointi järjestelmän käyttöönotto (2020)"/>
    <m/>
    <x v="1"/>
    <s v="Työ- ja elinkeinoministeriö"/>
    <x v="1"/>
    <s v=""/>
  </r>
  <r>
    <x v="14"/>
    <s v="Kalastuslain mukaiset luvat"/>
    <s v="Palvelu sisältää kalastusoppaiden lupa-asiat, kalastuksenvalvojien luvat, uuden kala- tai rapulajin istutusluvat, kalojen ja rapujen maahantuontiluvat, kaupallisen kalastuksen alueelliset luvat, kalastuksen poikkeusluvat kotiutusistutukseen, siirtoistutusta, kalanviljelyä, tutkimusta, kalastusperinnettä, kalatalousvelvoitteiden toimeenpanoa tai muuta kalavarojen käyttöä ja hoitoa varten. Em. palvelut tuotetaan kalastuslain mukaisesti ja hoidetaan keskitettyinä tehtävinä 3 ELYn toimesta kielillä suomi ja ruotsi. Palveluiden nykytaso on 0,3, tavoite on mahdollistaa volyymiltaan suurimmille ja toistuvimmille asiakasryhmille kalastusoppaille ja kalastuksenvalvojille lupa -asioita koskevan asioinnin sähköisesti ja asettaa tavoitetaso 0,9-1.0."/>
    <s v="Kalastuslain mukaiset luvat"/>
    <x v="1"/>
    <x v="1"/>
    <s v="Q1/2022"/>
    <s v="Vain elinkeinotoimintaa harjoittaville"/>
    <s v="Palvelukokonaisuuden kehittämisen resursoinnin ja rahoituksen haasteet ja aikataulujen yhteensovittaminen. Askelien sovittaminen siten että harppaus ei tule liian suureksi palveluiden tuottamisen turvaamisen kannalta, USPA-sähköisen asianhallinta ja arkistointi järjestelmän käyttöönotto (2020)"/>
    <m/>
    <x v="1"/>
    <s v="Työ- ja elinkeinoministeriö"/>
    <x v="1"/>
    <s v=""/>
  </r>
  <r>
    <x v="14"/>
    <s v="Maksatuspalvelut yrityksille"/>
    <s v="ELYn yritystukien maksatusten osalta tavoitetaso 1.1 saavutettu (Eura koskee vain ESR-hankkeita), Tuki2014). Starttirahan ja palkkatuen osalta maksatuksen 0,9 ja tavoite saavutettu 2022 alussa (TE-digi-hankkeen kautta). Kokonaisarvio 1.0. Asiakkaalle on jo sähköinen!"/>
    <s v="Maksatuspalvelut yrityksille"/>
    <x v="0"/>
    <x v="5"/>
    <s v="Q2/2022"/>
    <s v="Vain elinkeinotoimintaa harjoittaville"/>
    <s v="YA -järjestelmän (KEHA yleinen avustusjärjestelmä) kehityksen riittämätön resursointi, TE-digi TEA osahankkeen toteutuksen suunnittelun ja rahoituksen haasteet. Synkronissa TE-digihankkeen kanssa joka osaltaan aiheuttaa viivästystä myös YA- hankkeelle"/>
    <m/>
    <x v="1"/>
    <s v="Työ- ja elinkeinoministeriö"/>
    <x v="1"/>
    <s v=""/>
  </r>
  <r>
    <x v="14"/>
    <s v="Neuvontapalvelut yrityksille"/>
    <s v="YRITYS-SUOMI-PUHELINPALVELU tarjoaa henkilökohtaista, valtakunnallista neuvontaa yrityksen perustamiseen liittyvissä kysymyksissä sekä neuvontaa eri viranomaisten yrityksille ja työantajille suunnatuista palveluista sekä niihin liittyvistä sähköisistä asiointipalveluista. Palvelukanavina puhelin, sähköinen palvelupyyntö ja chat. YRITYS-SUOMI TALOUSAPU- NEUVONTAPALVELU tarjoaa henkilökohtaista, valtakunnallista neuvontaa maksuvaikeuksiin joutuneille yrityksille. Palvelukanava puhelin HUOM! Digiasteikon määrittelyt eivät juurikaan sovellu neuvontapalvelun toimintamalleihin."/>
    <s v="Neuvontapalvelut yrityksille"/>
    <x v="3"/>
    <x v="2"/>
    <s v="Q4/2021"/>
    <s v="Vain elinkeinotoimintaa harjoittaville"/>
    <s v="Sähköistä asiointipalvelua tukevat työkalut/sovellukset, Laaja palvelumalli haastaa osaamisen/aika- ja henkilöresurssit, Asiakasrajapinnan kokemusten ja näkemysten sivuuttaminen palveluiden ja toimintamallien kehittämisessä"/>
    <m/>
    <x v="1"/>
    <s v="Työ- ja elinkeinoministeriö"/>
    <x v="1"/>
    <s v=""/>
  </r>
  <r>
    <x v="14"/>
    <s v="Palkkaturvapalvelut"/>
    <s v="Palkkaturvan pääasiakas on luonnollinen henkilö mutta prosessissa on mukana vastapuolena työnantaja, joka on elinkeinotoimija. Hakijana luonnollinen henkilö noin 88 % tapauksista. Hakijana voi toimia myös ammattiliitto (4 %) tai asianajotoimisto (konkurssipesä) (8 %). Tällä hetkellä elinkeinotoimijoista ammattiliitoilla käytössä sähköinen asiointipalvelu, muilla salattu sähköposti."/>
    <s v="Palkkaturvapalvelut"/>
    <x v="5"/>
    <x v="4"/>
    <s v="Q4/2021"/>
    <s v="Myös luonnollisille henkilöille"/>
    <s v="Digi- ja väestötietoviraston Suomi.fi-yritysviestipalvelu ei tarjoa valtuutuksiin perustuvia postilaatikoita vaan yrityksen kaikki valtuutetut näkevät kaikki viestit. Tämän vuoksi moni yritys ei käytä yritysviestipalvelua, jonka kautta työnantaja voisi osallistua hakemusprosessiin sähköisesti."/>
    <m/>
    <x v="1"/>
    <s v="Työ- ja elinkeinoministeriö"/>
    <x v="1"/>
    <s v=""/>
  </r>
  <r>
    <x v="14"/>
    <s v="Yhteishankintakoulutus muutos,- täsmä- ja rekry"/>
    <s v="Yrityksille tarjotaan lain (Laki julkisesta työvoima- ja yrityspalvelusta) mukaista yhteishankintakoulutusta. Arvio nykytilasta; puuttuu koko sähköinen järjestelmä ja siihen liittyvä sähköinen prosessi. Prosessi toimii sähköpostin varassa, paitsi HJJ-järjestelmän avulla hoidetaan sopimusten allekirjoittaminen ja uspaaminen."/>
    <s v="Yhteishankintakoulutus muutos,- täsmä- ja rekry"/>
    <x v="5"/>
    <x v="0"/>
    <s v="Q4/2022"/>
    <s v="Vain elinkeinotoimintaa harjoittaville"/>
    <s v="Puuttuu sähköinen järjestelmä ja sähköinen prosessi, TE-digi TEA osahankkeen toteutuksen suunnittelun ja rahoituksen haasteet, YA järjestelmän kehityksen haasteet, TEA- järjestelmän käyttöönoton läpiviennin venyminen, URA- ja verkkopalvelujen ylläpidon haasteet TEA käyttöönottoon saakka"/>
    <m/>
    <x v="1"/>
    <s v="Työ- ja elinkeinoministeriö"/>
    <x v="1"/>
    <s v=""/>
  </r>
  <r>
    <x v="14"/>
    <s v="Yrityksille tarjottavat työvoimapalvelut"/>
    <s v="Yrityksille tarjotaan lain (Laki julkisesta työvoima- ja yrityspalvelusta) mukaiset työvoimapalvelut niin, että työnantajat voivat saada TE-palvelut digitaalisesti. Lisäksi tarjotaan Työmarkkinatorin kautta digitaaliset palvelut osaavan työvoiman hankintaan. Arvio nykytilasta n. 1.0."/>
    <s v="Yrityksille tarjottavat työvoimapalvelut"/>
    <x v="4"/>
    <x v="5"/>
    <s v="Q2/2022"/>
    <s v="Vain elinkeinotoimintaa harjoittaville"/>
    <s v="TE-digi TEA osahankkeen toteutuksen suunnittelun ja rahoituksen haasteet, YA järjestelmän kehityksen haasteet, TEA- järjestelmän käyttöönoton läpiviennin venyminen, URA- ja verkkopalvelujen ylläpidon haasteet TEA käyttöönottoon saakka. Hanke viivästynyt."/>
    <m/>
    <x v="1"/>
    <s v="Työ- ja elinkeinoministeriö"/>
    <x v="1"/>
    <s v=""/>
  </r>
  <r>
    <x v="14"/>
    <s v="Yritysrahoitus (EAKR)- ja yritysten kehittämispalvelut"/>
    <s v="Molemmat palvelut löytyvät Aluehallinon asiointipalvelusta suomen ja ruotsin kielillä. Palveluttarjotaan asiakkaalle aika- ja paikkariippumattomasti. Asiointipalvelussa saadaan kyseiset palvelut vireille eli hakemus jätetään TUki2014- järjestelmään ja hakemusprosessi käynnistyy sekä päätös tehdäänsähköisesti. Asiointipalvelussa hyödynnetään Suomi.fi tunnistusta (vahva sähköinen tunnistus) sekä Suomi.fi valtuuksia. Yrityksen perustiedot haetaan asiakastieto-varannosta. Tiedot ovat rakenteisena sekä asiointipalvelussa että viranomaisen käsittelyjärjestelmässä"/>
    <s v="Yritysrahoitus (EAKR)- ja yritysten kehittämispalvelut"/>
    <x v="5"/>
    <x v="2"/>
    <m/>
    <s v="Vain elinkeinotoimintaa harjoittaville"/>
    <s v="Resursoinnin haasteet ja aikataulujen siirtyminen mm. COVID-19 syistä, Palvelukokonaisuuden kehittämiseen liittyvän rahoituksen puute, Haasteita sovittaa monisyistä asiointia ELYn yhteiseen kokonaisarkkitehtuuriin ja geneerisiin alustoihin"/>
    <m/>
    <x v="1"/>
    <s v="Työ- ja elinkeinoministeriö"/>
    <x v="1"/>
    <s v=""/>
  </r>
  <r>
    <x v="15"/>
    <s v="Tonttien luovutus"/>
    <s v="Yritystonttien myynti ja vuokraus rakentamista varten"/>
    <s v="Yritystonttien myynti ja vuokraus"/>
    <x v="1"/>
    <x v="4"/>
    <m/>
    <s v="Myös luonnollisille henkilöille"/>
    <s v="Sähköistä allekirjoittamista käytetään mikäli se koetaan tapauksessa parhaimmaksi tavaksi."/>
    <m/>
    <x v="0"/>
    <s v="Pohjois-Pohjanmaa"/>
    <x v="2"/>
    <s v=""/>
  </r>
  <r>
    <x v="15"/>
    <s v="Yritysneuvonta"/>
    <s v="Yrityksen tarpeen mukainen neuvonta, mm. avustus- ja rahoitushakemusten täyttö."/>
    <s v="Yritysten neuvontapalvelut"/>
    <x v="3"/>
    <x v="4"/>
    <m/>
    <s v="Myös luonnollisille henkilöille"/>
    <s v="Palvelun luonteen vuoksi ei tarkoituksenmukaista vaatia vahvaa tunnistautumista. Tämä on kuitenkin mahdollista mm. sopimusten allekirjoituksessa."/>
    <m/>
    <x v="0"/>
    <s v="Pohjois-Pohjanmaa"/>
    <x v="2"/>
    <s v=""/>
  </r>
  <r>
    <x v="16"/>
    <s v="Viestintäpalvelut"/>
    <s v="Ajankohtaiset uutiskirjeet kerran kuukaudessa, facebookin elinkeinopalveluiden sivut"/>
    <s v="Viestintäpalvelut"/>
    <x v="2"/>
    <x v="5"/>
    <m/>
    <s v="Vain elinkeinotoimintaa harjoittaville"/>
    <s v="Resurssipula uutiskirjeiden valmisteluissa, tiedon kokoamisessa ja toteutuksissa."/>
    <m/>
    <x v="0"/>
    <s v="Uusimaa"/>
    <x v="5"/>
    <s v=""/>
  </r>
  <r>
    <x v="16"/>
    <s v="Kehittämispalvelut"/>
    <s v="Yhteistyö  eri verkoston toimijoiden kanssa. Yhteisten projektien suunnittelua."/>
    <s v="Kehittämispalvelut"/>
    <x v="3"/>
    <x v="6"/>
    <s v="Myöhemmin"/>
    <s v="Myös luonnollisille henkilöille"/>
    <s v="Kehittäminen vaatii henkilökohtaista tapaamista ja yhteistyötä. Yhteistyön tuloksena voi syntyä uusia digitaalisia palveluja."/>
    <m/>
    <x v="0"/>
    <s v="Uusimaa"/>
    <x v="5"/>
    <s v=""/>
  </r>
  <r>
    <x v="16"/>
    <s v="Sijoittumispalvelut"/>
    <s v="Sähköinen tontti- ja toimitilaportaali, josta löytyy Keravan kaupungin yritystontit"/>
    <s v="Sijoittumispalvelut"/>
    <x v="3"/>
    <x v="0"/>
    <s v="Myöhemmin"/>
    <s v="Myös luonnollisille henkilöille"/>
    <s v="Alkupalvelu digitaalisesti. Jos yritys kiinnostuu tontista, jatkopalvelu henkilökohtaista.  Ei voida 100% digitalisoida."/>
    <m/>
    <x v="0"/>
    <s v="Uusimaa"/>
    <x v="5"/>
    <s v=""/>
  </r>
  <r>
    <x v="16"/>
    <s v="Työllistymispalvelut"/>
    <s v="Seudullinen sähköinen Duuniportaali palvelu, jossa työnantajat ja työntekijät kohtaavat."/>
    <s v="Työvoimapalvelut"/>
    <x v="3"/>
    <x v="5"/>
    <m/>
    <s v="Myös luonnollisille henkilöille"/>
    <s v="Rekisteröityminen pohjautuu työnhakijan ja työnantajan vapaaehtoisuuteen."/>
    <m/>
    <x v="0"/>
    <s v="Uusimaa"/>
    <x v="5"/>
    <s v=""/>
  </r>
  <r>
    <x v="16"/>
    <s v="Yritysneuvontapalvelut"/>
    <s v="Ulkoistettu yritysneuvontapavelu Keski-Uudenmaan Kehittämiskeskukselle"/>
    <s v="Yritysten neuvontapalvelut"/>
    <x v="3"/>
    <x v="1"/>
    <m/>
    <s v="Myös luonnollisille henkilöille"/>
    <s v="Vaatii lähipalvelua, koska on henkilökohtaista palvelua tai ryhmäneuvontaa, ei  saavuteta 100% digiastetta"/>
    <m/>
    <x v="0"/>
    <s v="Uusimaa"/>
    <x v="5"/>
    <s v=""/>
  </r>
  <r>
    <x v="16"/>
    <s v="Tietopalvelut"/>
    <s v="kaupungin nettisivuilla tiedotetaan ajankohtaisista elinkeinopalveluiden asioista"/>
    <s v="Tietopalvelut"/>
    <x v="4"/>
    <x v="5"/>
    <m/>
    <s v="Myös luonnollisille henkilöille"/>
    <s v="Päivityksistä huolehtiminen, resurssien riittävyys."/>
    <m/>
    <x v="0"/>
    <s v="Uusimaa"/>
    <x v="5"/>
    <s v=""/>
  </r>
  <r>
    <x v="16"/>
    <s v="Yritysrekisteripalvelut kunnan viranhaltijoille sisäiseen käyttöön"/>
    <s v="Asiakastietojärjestelmä CRM, josta löytyy Keravalla toimivat yritykset 2600 kpl"/>
    <s v="Yritys- ja palveluhakemisto"/>
    <x v="4"/>
    <x v="5"/>
    <m/>
    <s v="Myös luonnollisille henkilöille"/>
    <s v="Kunnan eri viranhaltijoiden käyttöön. Tietojen päivitys,kun viranhaltija tekee yhteydenoton tai toimenpiteen yritykseen."/>
    <m/>
    <x v="0"/>
    <s v="Uusimaa"/>
    <x v="5"/>
    <s v=""/>
  </r>
  <r>
    <x v="16"/>
    <s v="Yritysrekisteripalvelut kuntalaisille"/>
    <s v="Sähköinen yrityshakemisto kaupunkilaisille, josta löytyy keravalaisia palvelutuottajia."/>
    <s v="Yritys- ja palveluhakemisto"/>
    <x v="4"/>
    <x v="5"/>
    <m/>
    <s v="Myös luonnollisille henkilöille"/>
    <s v="Rekisteröityminen pohjautuu yrittäjän vapaaehtoisuuteen. Noin 20% yrityskannasta on liittynyt rekisteriin."/>
    <m/>
    <x v="0"/>
    <s v="Uusimaa"/>
    <x v="5"/>
    <s v=""/>
  </r>
  <r>
    <x v="16"/>
    <s v="Kesätyösetelituki työnantajille"/>
    <s v="Kun palkkaa 17-29 vuotiaan nuoren, saa tukea nuoren palkkakustannuksiin."/>
    <s v="Työllistämistuki"/>
    <x v="5"/>
    <x v="0"/>
    <s v="Myöhemmin"/>
    <s v="Vain elinkeinotoimintaa harjoittaville"/>
    <s v="Tuen hakulomakkeet nettisivuilla, palautus elinkeinopalveluihin sähköpostitse tai postitse. Ei voida 100% digitalisoida."/>
    <s v="Työttömyysturvalaki (1290/2002)"/>
    <x v="0"/>
    <s v="Uusimaa"/>
    <x v="5"/>
    <s v="Sosiaali- ja terveysministeriö"/>
  </r>
  <r>
    <x v="17"/>
    <s v="Ilmoitus yrityskaupasta"/>
    <s v="Yritykset, jotka ovat lain mukaan velvollisia tekemään ilmoituksen yrityskaupastaan, toimittavat ilmoituksen liitteineen turvaviestillä."/>
    <s v="Ilmoitus yrityskaupasta"/>
    <x v="0"/>
    <x v="0"/>
    <s v="Q4/2022"/>
    <s v="Vain elinkeinotoimintaa harjoittaville"/>
    <m/>
    <m/>
    <x v="1"/>
    <s v="Työ- ja elinkeinoministeriö"/>
    <x v="1"/>
    <s v=""/>
  </r>
  <r>
    <x v="17"/>
    <s v="Irrottaudu kartellista ja vapaudu seuraamusmaksusta"/>
    <s v="Puhelimitse ja/tai turvaviesti"/>
    <s v="Irrottaudu kartellista ja vapaudu seuraamusmaksusta"/>
    <x v="0"/>
    <x v="0"/>
    <s v="Q4/2022"/>
    <s v="Vain elinkeinotoimintaa harjoittaville"/>
    <m/>
    <m/>
    <x v="1"/>
    <s v="Työ- ja elinkeinoministeriö"/>
    <x v="1"/>
    <s v=""/>
  </r>
  <r>
    <x v="17"/>
    <s v="Vakuudenasettamisvelvollisten raportointi"/>
    <s v="Matka-alan yritykset voivat itse tallentaa KKV:lle raportoitavat tiedot KKV:n Valma-palveluun lähettämisen sijaan."/>
    <s v="Vakuudenasettamisvelvollisten raportointi"/>
    <x v="0"/>
    <x v="0"/>
    <s v="Q4/2022"/>
    <s v="Vain elinkeinotoimintaa harjoittaville"/>
    <m/>
    <m/>
    <x v="1"/>
    <s v="Työ- ja elinkeinoministeriö"/>
    <x v="1"/>
    <s v=""/>
  </r>
  <r>
    <x v="18"/>
    <s v="Yrityksille suunnatut lupapalvelut/ viranomaisluvat (Lupapiste.fi)"/>
    <s v="Rakentamisen luvat, ympäristöluvat, yleisten alueiden väliaikaiseen  käyttöön liittyvät luvat"/>
    <s v="Rakennuslupa"/>
    <x v="1"/>
    <x v="5"/>
    <m/>
    <s v="Myös luonnollisille henkilöille"/>
    <s v="Yrittäjien digiosaaminen"/>
    <s v="Maankäyttö- ja rakennuslaki (132/1999)"/>
    <x v="0"/>
    <s v="Uusimaa"/>
    <x v="5"/>
    <s v="Ympäristöministeriö"/>
  </r>
  <r>
    <x v="18"/>
    <s v="Tilojen vuokraus yrityksille ja yhdistyksille"/>
    <s v="Kirkkonummen kunta vuokraa tiloja yritysten ja yhdistysten käyttöön"/>
    <s v="Tilavuokraus"/>
    <x v="1"/>
    <x v="4"/>
    <s v="Myöhemmin"/>
    <s v="Vain elinkeinotoimintaa harjoittaville"/>
    <s v="Kunnan taloustilanne/ resurssien puute"/>
    <m/>
    <x v="0"/>
    <s v="Uusimaa"/>
    <x v="5"/>
    <s v=""/>
  </r>
  <r>
    <x v="18"/>
    <s v="Palautteet ja kuntalaisaloitteet"/>
    <s v="Kuntalaiset voivat antaa palautetta ja tehdä kuntalaisaloitteita"/>
    <s v="Palautteet ja kuntalaisaloitteet"/>
    <x v="2"/>
    <x v="4"/>
    <s v="Myöhemmin"/>
    <s v="Myös luonnollisille henkilöille"/>
    <s v="Kuntalaisten it-taidot"/>
    <m/>
    <x v="0"/>
    <s v="Uusimaa"/>
    <x v="5"/>
    <s v=""/>
  </r>
  <r>
    <x v="18"/>
    <s v="Tapahtumakalenteri"/>
    <s v="Kirkkonummelaisille yrittäjille tarkoitetttu palvelu/ sähköinen markkinointikanava, jonne voi ilmoittaa tulevia tapahtumia sekä järjestäjän ja paikan."/>
    <s v="Sähköinen tapahtumakalenteri"/>
    <x v="2"/>
    <x v="5"/>
    <m/>
    <s v="Myös luonnollisille henkilöille"/>
    <s v="Yrittäjien digiosaaminen"/>
    <m/>
    <x v="0"/>
    <s v="Uusimaa"/>
    <x v="5"/>
    <s v=""/>
  </r>
  <r>
    <x v="18"/>
    <s v="Yhteistyöalusta sidosryhmätyöskentelyyn (ESRIHUB)"/>
    <m/>
    <s v="Yhteistyöalusta sidosryhmätyöskentelyyn (ESRIHUB)"/>
    <x v="2"/>
    <x v="5"/>
    <m/>
    <s v="Myös luonnollisille henkilöille"/>
    <s v="Käyttäjien digiosaaminen, tietoliikenneyhteydet, kunnan taloustilanne/ resurssien puute"/>
    <m/>
    <x v="0"/>
    <s v="Uusimaa"/>
    <x v="5"/>
    <s v=""/>
  </r>
  <r>
    <x v="18"/>
    <s v="Asiakaspalvelu"/>
    <s v="Kunnan palvelupiste palvelee kuntalaisten lisäksi yhdistyksiä ja yrityksiä"/>
    <s v="Yritysten neuvontapalvelut"/>
    <x v="3"/>
    <x v="4"/>
    <s v="Myöhemmin"/>
    <s v="Myös luonnollisille henkilöille"/>
    <s v="Kuntalaisten, yhdistysten ja yritysten edustajien it-taidot. Asiakaspalvelun luonne itsessään on jo este (asiakkaat haluavat henkilökohtaista palvelua)."/>
    <m/>
    <x v="0"/>
    <s v="Uusimaa"/>
    <x v="5"/>
    <s v=""/>
  </r>
  <r>
    <x v="18"/>
    <s v="Yritysneuvonta (YritysEspoon palvelut, osto)"/>
    <s v="Kirkkonummelaisille yrittäjille tarjolla laaja kattaus yrityspalveluita neuvonnasta yritystoiminnan kehittämiseen ja koulutukseen."/>
    <s v="Yritysten neuvontapalvelut"/>
    <x v="3"/>
    <x v="5"/>
    <m/>
    <s v="Myös luonnollisille henkilöille"/>
    <s v="Yrittäjien digiosaaminen"/>
    <m/>
    <x v="0"/>
    <s v="Uusimaa"/>
    <x v="5"/>
    <s v=""/>
  </r>
  <r>
    <x v="18"/>
    <s v="Kunnan avustukset (konserni)"/>
    <s v="Kunta myöntää yhdistyksille avustuksia"/>
    <s v="Kansalaistoiminnan tuet ja avustukset"/>
    <x v="5"/>
    <x v="4"/>
    <s v="Myöhemmin"/>
    <s v="Vain elinkeinotoimintaa harjoittaville"/>
    <s v="Kuntalaisten it-taidot"/>
    <m/>
    <x v="0"/>
    <s v="Uusimaa"/>
    <x v="5"/>
    <s v=""/>
  </r>
  <r>
    <x v="19"/>
    <s v="Rakennusvalvonta"/>
    <s v="Lupapiste.fi käytössä, sähköinen työtila rakennuslupa-asioiden hoitamiseen"/>
    <s v="Rakennusvalvonta"/>
    <x v="1"/>
    <x v="5"/>
    <m/>
    <s v="Myös luonnollisille henkilöille"/>
    <s v="Rekisteröityminen vaatiin verkkopankkitunnukset tai mobiilivarmenteen."/>
    <s v="Maankäyttö- ja rakennuslaki (132/1999)"/>
    <x v="0"/>
    <s v="Lappi"/>
    <x v="0"/>
    <s v="Ympäristöministeriö"/>
  </r>
  <r>
    <x v="19"/>
    <s v="Yritysneuvonta"/>
    <s v="Elinvoimapalvelut tuottavat yhteistyöverkoston kanssa yritysneuvontapalveluja. Osin sähköisesti, meets, googlen työkalut. LTS YritysTulkki käytössä"/>
    <s v="Yritysten neuvontapalvelut"/>
    <x v="3"/>
    <x v="1"/>
    <m/>
    <s v="Myös luonnollisille henkilöille"/>
    <s v="Resurssit, osaaminen"/>
    <m/>
    <x v="0"/>
    <s v="Lappi"/>
    <x v="0"/>
    <s v=""/>
  </r>
  <r>
    <x v="19"/>
    <s v="Karttapalvelut, maankäyttö"/>
    <s v="kunnan tonttien ja palveluiden osalta käytössä www-sivuilla olevat karttapalvelut"/>
    <s v="Karttapalvelu"/>
    <x v="4"/>
    <x v="4"/>
    <m/>
    <s v="Myös luonnollisille henkilöille"/>
    <s v="Palveluiden kömpelyys, osaaminen asiakaspuolella"/>
    <s v="Maankäyttö- ja rakennuslaki (132/1999)"/>
    <x v="0"/>
    <s v="Lappi"/>
    <x v="0"/>
    <s v="Ympäristöministeriö"/>
  </r>
  <r>
    <x v="19"/>
    <s v="Valtion yksinyrittäjän korona-avustus"/>
    <s v="2000 euron korona-avustuksen järjestäminen digitaalisesti, hankittu Visma-palvelu tätä varten"/>
    <s v="Liiketoiminnan kehittämistuki"/>
    <x v="5"/>
    <x v="5"/>
    <m/>
    <s v="Vain elinkeinotoimintaa harjoittaville"/>
    <s v="Resurssit, asiakkaiden osaaminen ja valmiustaso digitaalisten palveluiden hyödyntämiseen"/>
    <m/>
    <x v="0"/>
    <s v="Lappi"/>
    <x v="0"/>
    <s v=""/>
  </r>
  <r>
    <x v="19"/>
    <s v="Yhteisöavustukset"/>
    <s v="Kolmannen sektorin toimijat voivat hakea yhteisöavustuksia lomakkeella, joka täytetään sähköisesti, mutta toimitetaan (vielä) kuntaan postitse tai muutoin."/>
    <s v="Toiminta-avustukset yhdistyksille ja yhteisöille"/>
    <x v="5"/>
    <x v="1"/>
    <m/>
    <s v="Myös luonnollisille henkilöille"/>
    <m/>
    <m/>
    <x v="0"/>
    <s v="Lappi"/>
    <x v="0"/>
    <s v=""/>
  </r>
  <r>
    <x v="20"/>
    <s v="Ilmoitus alkutuotantopaikasta"/>
    <s v="Alkutuotantopaikan ilmoittaminen Kuopion ympäristöterveydenhuoltoon"/>
    <s v="Alkutuotantopaikkailmoitus"/>
    <x v="0"/>
    <x v="0"/>
    <s v="Q4/2022"/>
    <s v="Vain elinkeinotoimintaa harjoittaville"/>
    <m/>
    <s v="Elintarvikelaki (23/2006)"/>
    <x v="0"/>
    <s v="Pohjois-Savo"/>
    <x v="4"/>
    <s v="Maa- ja metsätalousministeriö"/>
  </r>
  <r>
    <x v="20"/>
    <s v="Aumausilmoitus"/>
    <s v="Ilmoitus lannan varastoinnista aumassa ja ilmoitus lannan levityksestä poikkeustilanteissa"/>
    <s v="Aumausilmoitus"/>
    <x v="0"/>
    <x v="0"/>
    <s v="Q4/2022"/>
    <s v="Vain elinkeinotoimintaa harjoittaville"/>
    <s v="Lomake on valtion suomi.fi palvelussa, johon linkki. Ei kunnan oma lomake"/>
    <s v="Ympäristönsuojelulaki (527/2014)"/>
    <x v="0"/>
    <s v="Pohjois-Savo"/>
    <x v="4"/>
    <s v="Ympäristöministeriö"/>
  </r>
  <r>
    <x v="20"/>
    <s v="Elintarvikekontaktimateriaalialan toimijan ilmoitus toimipaikastaan ja toiminnastaan"/>
    <s v="Elintarvikekontaktimateriaalitoimijan on ilmoitettava toiminnastaan Kuopion ympäristöterveydenhuoltoon."/>
    <s v="Elintarvikekontaktimateriaalialan toimintailmoitus"/>
    <x v="0"/>
    <x v="2"/>
    <m/>
    <s v="Vain elinkeinotoimintaa harjoittaville"/>
    <m/>
    <s v="Elintarvikelaki (23/2006)"/>
    <x v="0"/>
    <s v="Pohjois-Savo"/>
    <x v="4"/>
    <s v="Maa- ja metsätalousministeriö"/>
  </r>
  <r>
    <x v="20"/>
    <s v="Ilmoitus talousveden toimittamisesta tai käytöstä vedenjakelualueella"/>
    <s v="Toiminnanharjoittajan on tehtävä ilmoitus kunnan terveydensuojeluviranomaiselle talousveden toimittamisesta tai käyttämisestä vedenjakelualueella."/>
    <s v="Ilmoitus talousveden toimittamisesta tai käytöstä vedenjakelualueella"/>
    <x v="0"/>
    <x v="6"/>
    <s v="Q4/2022"/>
    <s v="Vain elinkeinotoimintaa harjoittaville"/>
    <m/>
    <s v="Terveydensuojelulaki (763/1994)"/>
    <x v="0"/>
    <s v="Pohjois-Savo"/>
    <x v="4"/>
    <s v="Sosiaali- ja terveysministeriö"/>
  </r>
  <r>
    <x v="20"/>
    <s v="Ilmoitus jätteen ammattimaisesta keräystoiminnasta jätehuoltorekisteriin (Jätelaki 100 §)"/>
    <s v="Ilmoitus jätteen ammattimaisesta keräystoiminnasta"/>
    <s v="Jätteen ammattimaisen keräyksen ilmoitus"/>
    <x v="0"/>
    <x v="0"/>
    <s v="Q4/2022"/>
    <s v="Vain elinkeinotoimintaa harjoittaville"/>
    <s v="Lomake on valtion suomi.fi palvelussa, johon linkki. Ei kunnan oma lomake"/>
    <s v="Jätelaki (646/2011)"/>
    <x v="0"/>
    <s v="Pohjois-Savo"/>
    <x v="4"/>
    <s v="Ympäristöministeriö"/>
  </r>
  <r>
    <x v="20"/>
    <s v="Ympäristönsuojelulain mukainen ilmoitus koeluonteisesta toiminnasta"/>
    <s v="Koeluontoinen toiminta"/>
    <s v="Koeluonteisen toiminnan ilmoitus"/>
    <x v="0"/>
    <x v="5"/>
    <m/>
    <s v="Vain elinkeinotoimintaa harjoittaville"/>
    <m/>
    <s v="Ympäristönsuojelulaki (527/2014)"/>
    <x v="0"/>
    <s v="Pohjois-Savo"/>
    <x v="4"/>
    <s v="Ympäristöministeriö"/>
  </r>
  <r>
    <x v="20"/>
    <s v="Kunnan viralliset ilmoitukset"/>
    <s v="Ilmoitustaulu kunnan ja valtion kuulutuksille sekä ilmoituksille sijaitsee osoitteessa Tulliportinkatu 31 ja sähköisesti kunnan verkkosivuilla."/>
    <s v="Kunnan viralliset ilmoitukset"/>
    <x v="0"/>
    <x v="1"/>
    <s v="Q4/2022"/>
    <s v="Myös luonnollisille henkilöille"/>
    <m/>
    <s v="Kuntalaki (410/2015)"/>
    <x v="0"/>
    <s v="Pohjois-Savo"/>
    <x v="4"/>
    <s v="Valtiovarainministeriö"/>
  </r>
  <r>
    <x v="20"/>
    <s v="Leirintäalueilmoitus"/>
    <s v="Ulkoilulain mukaan leirintäalueen perustamisesta ja toiminnan olennaisesta muuttamisesta on tehtävä ilmoitus kunnan määräämälle viranomaiselle."/>
    <s v="Leirintäalueilmoitus"/>
    <x v="0"/>
    <x v="0"/>
    <s v="Q4/2022"/>
    <s v="Myös luonnollisille henkilöille"/>
    <m/>
    <s v="Terveydensuojelulaki (763/1994)"/>
    <x v="0"/>
    <s v="Pohjois-Savo"/>
    <x v="4"/>
    <s v="Sosiaali- ja terveysministeriö"/>
  </r>
  <r>
    <x v="20"/>
    <s v="Ilmoitus melusta ja tärinästä"/>
    <s v="Ilmoitus tehdään esimerkiksi isoista yleisötapahtumista ja rakennushankkeista."/>
    <s v="Meluilmoitus"/>
    <x v="0"/>
    <x v="5"/>
    <m/>
    <s v="Myös luonnollisille henkilöille"/>
    <m/>
    <s v="Ympäristönsuojelulaki (527/2014)"/>
    <x v="0"/>
    <s v="Pohjois-Savo"/>
    <x v="4"/>
    <s v="Ympäristöministeriö"/>
  </r>
  <r>
    <x v="20"/>
    <s v="Palautteen antaminen kaupungille"/>
    <s v="Voit antaa palautetta kaupungille."/>
    <s v="Palautteen antaminen kaupungille"/>
    <x v="0"/>
    <x v="5"/>
    <m/>
    <s v="Myös luonnollisille henkilöille"/>
    <m/>
    <m/>
    <x v="0"/>
    <s v="Pohjois-Savo"/>
    <x v="4"/>
    <s v=""/>
  </r>
  <r>
    <x v="20"/>
    <s v="Rasitetoimitus"/>
    <s v="Rasitetoimituksessa käsitellään kiinteistörasitteita eli maahan kohdistuvia oikeuksia."/>
    <s v="Rakennusrasite"/>
    <x v="0"/>
    <x v="5"/>
    <m/>
    <s v="Myös luonnollisille henkilöille"/>
    <m/>
    <s v="Maankäyttö- ja rakennuslaki (132/1999)"/>
    <x v="0"/>
    <s v="Pohjois-Savo"/>
    <x v="4"/>
    <s v="Ympäristöministeriö"/>
  </r>
  <r>
    <x v="20"/>
    <s v="Ilmoitus ruokamyrkytysepäilystä"/>
    <s v="Elintarvikealan toimijan tulee ilmoittaa käsittelemäänsä elintarvikkeeseen liittyvästä ruokamyrkytysepäilystä elintarvikevalvontaviranomaiselle."/>
    <s v="Ruokamyrkytysepäilyilmoitus"/>
    <x v="0"/>
    <x v="5"/>
    <m/>
    <s v="Myös luonnollisille henkilöille"/>
    <m/>
    <s v="Elintarvikelaki (23/2006)"/>
    <x v="0"/>
    <s v="Pohjois-Savo"/>
    <x v="4"/>
    <s v="Maa- ja metsätalousministeriö"/>
  </r>
  <r>
    <x v="20"/>
    <s v="Terveydensuojelulain mukainen ilmoitus"/>
    <s v="Terveydensuojelulain mukainen ilmoitus Kuopiossa"/>
    <s v="Terveydensuojelulain mukainen ilmoitus"/>
    <x v="0"/>
    <x v="2"/>
    <m/>
    <s v="Myös luonnollisille henkilöille"/>
    <m/>
    <s v="Terveydensuojelulaki (763/1994)"/>
    <x v="0"/>
    <s v="Pohjois-Savo"/>
    <x v="4"/>
    <s v="Sosiaali- ja terveysministeriö"/>
  </r>
  <r>
    <x v="20"/>
    <s v="Ympäristönsuojelulain mukainen ilmoitus poikkeuksellisesta tilanteesta"/>
    <s v="Toiminnasta vastaavan tai jätteen haltijan on tehtävä ilmoitus poikkeuksellisesta tilanteesta"/>
    <s v="Ympäristön äkillisestä pilaantumisesta tai vaarasta tehtävä ilmoitus"/>
    <x v="0"/>
    <x v="6"/>
    <s v="Q4/2022"/>
    <s v="Vain elinkeinotoimintaa harjoittaville"/>
    <s v="Ilmoitus ei ole määrämuotoinen, koska voi koskea hyvin erilaisia poikkeuksellisia tapahtumia ja päästöjä."/>
    <s v="Ympäristönsuojelulaki (527/2014)"/>
    <x v="0"/>
    <s v="Pohjois-Savo"/>
    <x v="4"/>
    <s v="Ympäristöministeriö"/>
  </r>
  <r>
    <x v="20"/>
    <s v="Ilmoitus elintarviketoiminnasta"/>
    <s v="Elintarvikevalvontaviranomaiselle tehtävä ilmoitus elintarvikehuoneistosta tai elintarvikealan toiminnasta"/>
    <s v="Elintarvikehuoneistoilmoitus"/>
    <x v="1"/>
    <x v="2"/>
    <m/>
    <s v="Vain elinkeinotoimintaa harjoittaville"/>
    <m/>
    <s v="Elintarvikelaki (23/2006)"/>
    <x v="0"/>
    <s v="Pohjois-Savo"/>
    <x v="4"/>
    <s v="Maa- ja metsätalousministeriö"/>
  </r>
  <r>
    <x v="20"/>
    <s v="Elintarvikehuoneiston hyväksyminen laitokseksi"/>
    <s v="Eläinperäisiä elintarvikkeita käsittelevän laitoksen hyväksyminen elintarvikehuoneistoksi."/>
    <s v="Elintarvikehuoneiston hyväksyminen laitokseksi"/>
    <x v="1"/>
    <x v="6"/>
    <s v="Q4/2022"/>
    <s v="Vain elinkeinotoimintaa harjoittaville"/>
    <m/>
    <s v="Elintarvikelaki (23/2006)"/>
    <x v="0"/>
    <s v="Pohjois-Savo"/>
    <x v="4"/>
    <s v="Maa- ja metsätalousministeriö"/>
  </r>
  <r>
    <x v="20"/>
    <s v="Maa-ainesten ottamiseen liittyvä ilmoitus ja luvat"/>
    <s v="Maa-ainesten ottamiseen tarvitaan pääsääntöisesti lupa, jonka Kuopiossa myöntää ympäristö- ja rakennuslautakunta."/>
    <s v="Maa-aineslupa"/>
    <x v="1"/>
    <x v="5"/>
    <m/>
    <s v="Myös luonnollisille henkilöille"/>
    <m/>
    <s v="Maa-aineslaki (555/1981)"/>
    <x v="0"/>
    <s v="Pohjois-Savo"/>
    <x v="4"/>
    <s v="Ympäristöministeriö"/>
  </r>
  <r>
    <x v="20"/>
    <s v="Maastoliikennelain mukainen lupa"/>
    <s v="Maastoliikennelain mukainen lupa moottorikäyttöisellä ajoneuvolla tapahtuviin harjoituksiin ja kilpailuihin ja moottorikelkkareittien hyväksymiseen"/>
    <s v="Maastossa tai vesistössä tapahtuvan kilpailun tai harjoituksen ilmoitus"/>
    <x v="1"/>
    <x v="6"/>
    <m/>
    <s v="Myös luonnollisille henkilöille"/>
    <s v="Hankkeet ovat niin isoja ja moninaisia, ettei niitä voi hakea yhdellä lomakkeella liitteineen. Ei ole järkevää, että yksittäinen kunta lähtisi laatimaan tällaista lomaketta"/>
    <s v="Maastoliikennelaki (1710/1995)"/>
    <x v="0"/>
    <s v="Pohjois-Savo"/>
    <x v="4"/>
    <s v="Ympäristöministeriö"/>
  </r>
  <r>
    <x v="20"/>
    <s v="Maisematyölupa"/>
    <s v="Lupa on haettava, ellei toimenpide ole vähäinen. Kuopiossa maisematyöluvan myöntää ympäristöjohtaja."/>
    <s v="Maisematyölupa"/>
    <x v="1"/>
    <x v="0"/>
    <m/>
    <s v="Myös luonnollisille henkilöille"/>
    <s v="Lupapisteen kautta jätetty maisematyölupahakemus ohjautuu rakennujsvalvontaan."/>
    <s v="Maankäyttö- ja rakennuslaki (132/1999)"/>
    <x v="0"/>
    <s v="Pohjois-Savo"/>
    <x v="4"/>
    <s v="Ympäristöministeriö"/>
  </r>
  <r>
    <x v="20"/>
    <s v="Nikotiinivalmisteiden vähittäismyyntilupa"/>
    <s v="Kuopion kaupungin alueen nikotiinivalmisteiden myyntilupahakemukset käsittelee Kuopion kaupungin ympäristöterveydenhuolto."/>
    <s v="Nikotiinivalmisteiden vähittäismyyntilupa"/>
    <x v="1"/>
    <x v="0"/>
    <s v="Q4/2022"/>
    <s v="Vain elinkeinotoimintaa harjoittaville"/>
    <m/>
    <s v="Lääkelaki (395/1987)"/>
    <x v="0"/>
    <s v="Pohjois-Savo"/>
    <x v="4"/>
    <s v="Sosiaali- ja terveysministeriö"/>
  </r>
  <r>
    <x v="20"/>
    <s v="Purkamislupa"/>
    <s v="Rakennuksen purkamiseen tarvittava lupa"/>
    <s v="Rakennuksen purkamislupa"/>
    <x v="1"/>
    <x v="5"/>
    <m/>
    <s v="Myös luonnollisille henkilöille"/>
    <m/>
    <s v="Maankäyttö- ja rakennuslaki (132/1999)"/>
    <x v="0"/>
    <s v="Pohjois-Savo"/>
    <x v="4"/>
    <s v="Ympäristöministeriö"/>
  </r>
  <r>
    <x v="20"/>
    <s v="Rakennuslupapalvelut"/>
    <s v="Rakennuksen rakentamiseen, laajentamiseen tai muuhun rakennukseen kohdistuvan luvanvaraisen toimenpiteen lupa"/>
    <s v="Rakennuslupa"/>
    <x v="1"/>
    <x v="5"/>
    <m/>
    <s v="Myös luonnollisille henkilöille"/>
    <m/>
    <s v="Maankäyttö- ja rakennuslaki (132/1999)"/>
    <x v="0"/>
    <s v="Pohjois-Savo"/>
    <x v="4"/>
    <s v="Ympäristöministeriö"/>
  </r>
  <r>
    <x v="20"/>
    <s v="Suunnittelutarveratkaisu tai poikkeamispäätös"/>
    <s v="Rakennusluvan hakeminen voi tietyissä tilanteissa edellyttää suunnittelutarveratkaisua tai poikkeamispäätöstä."/>
    <s v="Rakennuslupa suunnittelutarveratkaisualueelle"/>
    <x v="1"/>
    <x v="0"/>
    <s v="Q4/2022"/>
    <s v="Myös luonnollisille henkilöille"/>
    <m/>
    <s v="Maankäyttö- ja rakennuslaki (132/1999)"/>
    <x v="0"/>
    <s v="Pohjois-Savo"/>
    <x v="4"/>
    <s v="Ympäristöministeriö"/>
  </r>
  <r>
    <x v="20"/>
    <s v="Talousvettä toimittavan laitoksen tai tukkulaitoksen hyväksyntä"/>
    <s v="Talousvettä toimittavan laitoksen hyväksyntä, kun laitoksella on omaa vedentuotantoa tai käsittelyä."/>
    <s v="Talousvettä toimittavan laitoksen tai tukkulaitoksen hyväksyntä"/>
    <x v="1"/>
    <x v="5"/>
    <m/>
    <s v="Vain elinkeinotoimintaa harjoittaville"/>
    <m/>
    <s v="Terveydensuojelulaki (763/1994)"/>
    <x v="0"/>
    <s v="Pohjois-Savo"/>
    <x v="4"/>
    <s v="Sosiaali- ja terveysministeriö"/>
  </r>
  <r>
    <x v="20"/>
    <s v="Tupakkatuotteiden ja nikotiininesteiden vähittäismyyntilupa sekä tukkumyynti-ilmoitus"/>
    <s v="Tupakkatuotteiden ja nikotiininesteiden myyntilupa"/>
    <s v="Tupakkatuotteiden vähittäismyyntilupa"/>
    <x v="1"/>
    <x v="2"/>
    <m/>
    <s v="Vain elinkeinotoimintaa harjoittaville"/>
    <m/>
    <s v="Tupakkalaki (549/2016)"/>
    <x v="0"/>
    <s v="Pohjois-Savo"/>
    <x v="4"/>
    <s v="Sosiaali- ja terveysministeriö"/>
  </r>
  <r>
    <x v="20"/>
    <s v="Vapautus vesi- ja viemäriverkostoon liittymisestä."/>
    <s v="Vapautus vesi- ja viemäriverkostoon liittymisestä"/>
    <s v="Vapautus vesi- ja viemäriverkostoon liittymisestä."/>
    <x v="1"/>
    <x v="1"/>
    <s v="Q4/2022"/>
    <s v="Myös luonnollisille henkilöille"/>
    <s v="Lupapistettä ei ole otettu käyttöön, koska hakemus sisältää niin paljon salassa pidettäviä asioita. Tämän takia hakemusta ei voi laittaa lupapisteen kautta lausunnoille. Asiakkaat ovat useimmiten iäkkäitä ihmisiä, jolloin digipalvelut eivät ole heidän saavutettavissa."/>
    <s v="Vesihuoltolaki (119/2001)"/>
    <x v="0"/>
    <s v="Pohjois-Savo"/>
    <x v="4"/>
    <s v="Maa- ja metsätalousministeriö"/>
  </r>
  <r>
    <x v="20"/>
    <s v="Katujen ja viheralueiden käyttöluvat ja vuokraus"/>
    <s v="Kunnalta täytyy hakea lupaa katu- ja viheralueiden tavallisesta poikkeavaan käyttöön tai vuokraamiseen."/>
    <s v="Yleisen alueen käyttölupa"/>
    <x v="1"/>
    <x v="5"/>
    <m/>
    <s v="Myös luonnollisille henkilöille"/>
    <m/>
    <m/>
    <x v="0"/>
    <s v="Pohjois-Savo"/>
    <x v="4"/>
    <s v=""/>
  </r>
  <r>
    <x v="20"/>
    <s v="Ympäristölupa"/>
    <s v="Ympäristön pilaantumisen vaaraa aiheuttavaan toimintaan on oltava lupa."/>
    <s v="Ympäristölupa"/>
    <x v="1"/>
    <x v="5"/>
    <m/>
    <s v="Myös luonnollisille henkilöille"/>
    <m/>
    <s v="Ympäristönsuojelulaki (527/2014)"/>
    <x v="0"/>
    <s v="Pohjois-Savo"/>
    <x v="4"/>
    <s v="Ympäristöministeriö"/>
  </r>
  <r>
    <x v="20"/>
    <s v="Toiminnan rekisteröinti ympäristönsuojelun tietojärjestelmään"/>
    <s v="Rekisteröinti on luonteeltaan kirjaamistoimenpide, jossa ei tehdä hallinnollista päätöstä eikä anneta määräyksiä."/>
    <s v="Ympäristönsuojelulain mukainen rekisteröinti"/>
    <x v="1"/>
    <x v="0"/>
    <s v="Q4/2022"/>
    <s v="Vain elinkeinotoimintaa harjoittaville"/>
    <s v="Lupapiste-palvelu ei ole toistaiseksi sisällyttänyt rekisteröintilomakkeita palveluun"/>
    <s v="Ympäristönsuojelulaki (527/2014)"/>
    <x v="0"/>
    <s v="Pohjois-Savo"/>
    <x v="4"/>
    <s v="Ympäristöministeriö"/>
  </r>
  <r>
    <x v="20"/>
    <s v="Asemakaavoitukseen vaikuttaminen"/>
    <s v="Kaavahankkeen vireilletulosta ja valmisteluaineiston nähtävänäolosta ilmoitetaan virallisissa medioissa ja tarvittaessa kirjeitse."/>
    <s v="Asemakaavoitukseen vaikuttaminen"/>
    <x v="2"/>
    <x v="6"/>
    <s v="Q4/2022"/>
    <s v="Myös luonnollisille henkilöille"/>
    <m/>
    <s v="Maankäyttö- ja rakennuslaki (132/1999)"/>
    <x v="0"/>
    <s v="Pohjois-Savo"/>
    <x v="4"/>
    <s v="Ympäristöministeriö"/>
  </r>
  <r>
    <x v="20"/>
    <s v="Elintarvikkeiden sekä muiden eläin- ja kasviperäisten tuotteiden vientitodistukset"/>
    <s v="Elintarvikkeiden sekä muiden eläin- ja kasviperäistentuotteiden vientitodistuksella vakuutetaan, että ulkomaille vietävä tuote täyttää vaatimukset."/>
    <s v="Elintarvikkeiden sekä muiden eläin- ja kasviperäisten tuotteiden vientitodistukset"/>
    <x v="2"/>
    <x v="6"/>
    <s v="Q4/2022"/>
    <s v="Vain elinkeinotoimintaa harjoittaville"/>
    <s v="Ei tarvetta digitoteutukselle."/>
    <s v="Eläintautilaki (441/2013)"/>
    <x v="0"/>
    <s v="Pohjois-Savo"/>
    <x v="4"/>
    <s v="Maa- ja metsätalousministeriö"/>
  </r>
  <r>
    <x v="20"/>
    <s v="Eläinlääkäripalvelut"/>
    <s v="Tuotantoeläinten eläinlääkäripalvelut."/>
    <s v="Eläinlääkäripalvelut"/>
    <x v="2"/>
    <x v="6"/>
    <s v="Q4/2022"/>
    <s v="Myös luonnollisille henkilöille"/>
    <s v="vaatii yleensä henkilökohtaisen yhteydenoton eläinlääkäriin."/>
    <s v="Eläinlääkintähuoltolaki (765/2009)"/>
    <x v="0"/>
    <s v="Pohjois-Savo"/>
    <x v="4"/>
    <s v="Maa- ja metsätalousministeriö"/>
  </r>
  <r>
    <x v="20"/>
    <s v="Jätteenkuljetus"/>
    <s v="Jätekukko järjestää asukkaiden sekajätteen ja hyötyjätteiden kuljetukset. Saostus- ja umpisäiliölietteiden kuljetukset tilataan suoraan kuljetusyrityksiltä. Yritysten jätehuolto tilataan yritysten jätehuoltopalveluja tuottavilta yrityksiltä."/>
    <s v="Jätehuolto"/>
    <x v="2"/>
    <x v="6"/>
    <m/>
    <s v="Myös luonnollisille henkilöille"/>
    <m/>
    <s v="Jätelaki (646/2011)"/>
    <x v="0"/>
    <s v="Pohjois-Savo"/>
    <x v="4"/>
    <s v="Ympäristöministeriö"/>
  </r>
  <r>
    <x v="20"/>
    <s v="Jätteiden keräys ja vastaanotto"/>
    <s v="Kunnalliset jätehuoltopalvelut, kuten jätteen keräyksen, käsittelyn ja jätehuollon palveluverkoston, tuottaa kuntien jäteyhtiö Jätekukko Oy. Yritykset palvelevat toisiaan jätehuollossa."/>
    <s v="Jätehuolto"/>
    <x v="2"/>
    <x v="6"/>
    <m/>
    <s v="Myös luonnollisille henkilöille"/>
    <m/>
    <s v="Jätelaki (646/2011)"/>
    <x v="0"/>
    <s v="Pohjois-Savo"/>
    <x v="4"/>
    <s v="Ympäristöministeriö"/>
  </r>
  <r>
    <x v="20"/>
    <s v="Kaupanvahvistus"/>
    <s v="Kaupanvahvistaja vahvistaa kiinteistön luovutuksen kaikkien luovutuskirjan allekirjoittajien läsnä ollessa."/>
    <s v="Kaupanvahvistus"/>
    <x v="2"/>
    <x v="5"/>
    <s v="Q4/2022"/>
    <s v="Myös luonnollisille henkilöille"/>
    <m/>
    <s v="Laki kaupanvahvistajista (573/2009)"/>
    <x v="0"/>
    <s v="Pohjois-Savo"/>
    <x v="4"/>
    <s v="Maa- ja metsätalousministeriö"/>
  </r>
  <r>
    <x v="20"/>
    <s v="Kirjastopalvelut"/>
    <s v="Kuopion kaupunginkirjastoon kuuluu pääkirjasto, 13 lähikirjastoa (7 omatoimikirjastoa), 3 kirjastoautoa ja yksi laitoskirjasto."/>
    <s v="Kirjastopalvelut"/>
    <x v="2"/>
    <x v="5"/>
    <m/>
    <s v="Myös luonnollisille henkilöille"/>
    <m/>
    <s v="Laki yleisistä kirjastoista (1492/2016)"/>
    <x v="0"/>
    <s v="Pohjois-Savo"/>
    <x v="4"/>
    <s v="Opetus- ja kulttuuriministeriö"/>
  </r>
  <r>
    <x v="20"/>
    <s v="Koulujen liikuntasalit"/>
    <s v="Koulujen saleissa voi harrastaa monia eri sisäliikuntalajeja ja järjestää erilaisia tapahtumia."/>
    <s v="Koulujen liikuntasalit"/>
    <x v="2"/>
    <x v="0"/>
    <s v="Q4/2022"/>
    <s v="Myös luonnollisille henkilöille"/>
    <m/>
    <m/>
    <x v="0"/>
    <s v="Pohjois-Savo"/>
    <x v="4"/>
    <s v=""/>
  </r>
  <r>
    <x v="20"/>
    <s v="Kuopion kaupungin kirjaamot"/>
    <s v="Kuopion kaupungin kirjaamot."/>
    <s v="Kuopion kaupungin kirjaamot"/>
    <x v="2"/>
    <x v="5"/>
    <m/>
    <s v="Myös luonnollisille henkilöille"/>
    <m/>
    <m/>
    <x v="0"/>
    <s v="Pohjois-Savo"/>
    <x v="4"/>
    <s v=""/>
  </r>
  <r>
    <x v="20"/>
    <s v="Liikuntapaikat ja vapaa-ajan tilat"/>
    <s v="Kuopiossa voi harrastaa monipuolista liikuntaa. Löytyy 2 uimahallia, 2 jäähallia, monitoimihalli ja monia muita tiloja liikkumiseen."/>
    <s v="Liikuntapaikat ja vapaa-ajan tilat"/>
    <x v="2"/>
    <x v="6"/>
    <m/>
    <s v="Myös luonnollisille henkilöille"/>
    <m/>
    <m/>
    <x v="0"/>
    <s v="Pohjois-Savo"/>
    <x v="4"/>
    <s v=""/>
  </r>
  <r>
    <x v="20"/>
    <s v="Maatalousyrittäjien lomituspalvelut"/>
    <s v="Lomituspalveluiden tarkoitus on turvata maatalousyrityksen keskeytymätön toiminta yrittäjän loma-ajaksi."/>
    <s v="Lomituspalvelu"/>
    <x v="2"/>
    <x v="5"/>
    <m/>
    <s v="Vain elinkeinotoimintaa harjoittaville"/>
    <m/>
    <s v="Maatalousyrittäjien lomituspalvelulaki (1231/1996)"/>
    <x v="0"/>
    <s v="Pohjois-Savo"/>
    <x v="4"/>
    <s v="Maa- ja metsätalousministeriö"/>
  </r>
  <r>
    <x v="20"/>
    <s v="Ojitusta koskevan erimielisyyden ratkaiseminen"/>
    <s v="Vesilain mukaisen ojitusta koskevan erimielisyyden ratkaiseminen"/>
    <s v="Ojituserimielisyyden ratkaiseminen"/>
    <x v="2"/>
    <x v="6"/>
    <s v="Q4/2022"/>
    <s v="Myös luonnollisille henkilöille"/>
    <s v="Ei ole estettä digitoinnille. Saavutettavuusongelma saattaa osittain tulla, koska suurin osa yhteydenottajista on iäkkäittä. Asian ratkaiseminen vaatii yleensä aina paikain päällä käynnin."/>
    <s v="Vesilaki (587/2011)"/>
    <x v="0"/>
    <s v="Pohjois-Savo"/>
    <x v="4"/>
    <s v="Ympäristöministeriö"/>
  </r>
  <r>
    <x v="20"/>
    <s v="Pieneläinpäivystys"/>
    <s v="Ilta- ja viikonloppuvastaanotto ja arkisin päiväsaikaan."/>
    <s v="Pieneläinpäivystys"/>
    <x v="2"/>
    <x v="6"/>
    <s v="Q4/2022"/>
    <s v="Myös luonnollisille henkilöille"/>
    <m/>
    <s v="Eläinlääkintähuoltolaki (765/2009)"/>
    <x v="0"/>
    <s v="Pohjois-Savo"/>
    <x v="4"/>
    <s v="Maa- ja metsätalousministeriö"/>
  </r>
  <r>
    <x v="20"/>
    <s v="LISÄTTY: Poikkeaminen talousjätevesienkäsittelyvaatimuksista"/>
    <m/>
    <s v="Poikkeaminen talousjätevesienkäsittelyvaatimuksista"/>
    <x v="2"/>
    <x v="1"/>
    <s v="Q4/2022"/>
    <s v="Myös luonnollisille henkilöille"/>
    <s v="Ei ole estettä digitoinnille. Osin saavutettavuusongelma iäkkäillä, maahanmuuttajilla, ulkomaalaistaustaisilla. Vahvan tunnistautumisen tarve. Selkokielisyys."/>
    <s v="Ympäristönsuojelulaki (527/2014)"/>
    <x v="0"/>
    <s v="Pohjois-Savo"/>
    <x v="4"/>
    <s v="Ympäristöministeriö"/>
  </r>
  <r>
    <x v="20"/>
    <s v="LISÄTTY: Poikkeaminen ympäristönsuojelumääräyksistä"/>
    <s v="Esim. öljysäiliöiden maahanjättö"/>
    <s v="Poikkeaminen ympäristönsuojelumääräyksistä"/>
    <x v="2"/>
    <x v="1"/>
    <s v="Q4/2022"/>
    <s v="Myös luonnollisille henkilöille"/>
    <s v="Ei ole estettä digitoinnille"/>
    <s v="Ympäristönsuojelulaki (527/2014)"/>
    <x v="0"/>
    <s v="Pohjois-Savo"/>
    <x v="4"/>
    <s v="Ympäristöministeriö"/>
  </r>
  <r>
    <x v="20"/>
    <s v="Rajan näyttö"/>
    <s v="Rajan näyttö on epävirallinen tontin rajojen osoitus asemakaava-alueella."/>
    <s v="Rajan näyttö"/>
    <x v="2"/>
    <x v="0"/>
    <s v="Q4/2022"/>
    <s v="Myös luonnollisille henkilöille"/>
    <s v="Ei tarvetta digitoteutukselle. Vaatii keskustelua asiakkaan ja viranomaisen välillä. Tapauksia on vähäinen määrä."/>
    <m/>
    <x v="0"/>
    <s v="Pohjois-Savo"/>
    <x v="4"/>
    <s v=""/>
  </r>
  <r>
    <x v="20"/>
    <s v="Rajankäynti asemakaava-alueella"/>
    <s v="Rajankäynti on virallinen kiinteistötoimitus rajojen määräämiseksi, josta tehdään merkintä kiinteistörekisteriin."/>
    <s v="Rajankäynti asemakaava-alueella"/>
    <x v="2"/>
    <x v="0"/>
    <s v="Q4/2022"/>
    <s v="Myös luonnollisille henkilöille"/>
    <s v="Ei tarvetta digitoteutukselle. Hakemuksia tulee noin 1-2 kpl / vuosi."/>
    <s v="Kiinteistönmuodostamislaki (554/1995)"/>
    <x v="0"/>
    <s v="Pohjois-Savo"/>
    <x v="4"/>
    <s v="Ympäristöministeriö"/>
  </r>
  <r>
    <x v="20"/>
    <s v="Ranta-asemakaavoitukseen vaikuttaminen"/>
    <s v="Meren tai vesistön rantavyöhykkeelle ei yleensä saa rakentaa ilman ranta-asemakaavaa tai rakennusluvan perusteeksi kelpaavaa yleiskaavaa."/>
    <s v="Ranta-asemakaavoitukseen vaikuttaminen"/>
    <x v="2"/>
    <x v="6"/>
    <s v="Q4/2022"/>
    <s v="Myös luonnollisille henkilöille"/>
    <m/>
    <m/>
    <x v="0"/>
    <s v="Pohjois-Savo"/>
    <x v="4"/>
    <s v=""/>
  </r>
  <r>
    <x v="20"/>
    <s v="Kaupungin toimitilojen vuokraus"/>
    <s v="Kuopion Tilakeskus palvelee toimitiloihin liittyvissä asioissa."/>
    <s v="Tilavuokraus"/>
    <x v="2"/>
    <x v="6"/>
    <s v="Q4/2022"/>
    <s v="Myös luonnollisille henkilöille"/>
    <m/>
    <m/>
    <x v="0"/>
    <s v="Pohjois-Savo"/>
    <x v="4"/>
    <s v=""/>
  </r>
  <r>
    <x v="20"/>
    <s v="Kuopion kaupungintalon juhlasalin vuokraaminen"/>
    <s v="Kaupungintalon juhlasalin vuokraaminen"/>
    <s v="Tilavuokraus"/>
    <x v="2"/>
    <x v="6"/>
    <s v="Q4/2022"/>
    <s v="Myös luonnollisille henkilöille"/>
    <m/>
    <m/>
    <x v="0"/>
    <s v="Pohjois-Savo"/>
    <x v="4"/>
    <s v=""/>
  </r>
  <r>
    <x v="20"/>
    <s v="Tontin korkeuden näyttö ja rakennuksen sijainnin merkitseminen ja katselmoiminen"/>
    <s v="Ennen rakennustöiden aloittamista rakennuksen sijainti ja korkeusasema osoitetaan tontilla Kuopion kaupungin toimesta."/>
    <s v="Tontin korkeuden näyttö ja rakennuksen sijainnin merkitseminen ja katselmoiminen"/>
    <x v="2"/>
    <x v="0"/>
    <s v="Q4/2022"/>
    <s v="Myös luonnollisille henkilöille"/>
    <m/>
    <s v="Maankäyttö- ja rakennuslaki (132/1999)"/>
    <x v="0"/>
    <s v="Pohjois-Savo"/>
    <x v="4"/>
    <s v="Ympäristöministeriö"/>
  </r>
  <r>
    <x v="20"/>
    <s v="Tontin lohkominen"/>
    <s v="Kuopion kaupunki vastaa asemakaava-alueellaan tonttien lohkomisesta. Lohkomisen edellytyksenä on voimassa oleva tonttijako."/>
    <s v="Tonttijako"/>
    <x v="2"/>
    <x v="0"/>
    <s v="Q4/2022"/>
    <s v="Myös luonnollisille henkilöille"/>
    <s v="Ei tarvetta vahvalle tunnistaumiselle. Suurin osa toimituksista tulee vireille automaattisesti Maanmittauslaitoksen kautta. Ne, jotka eivät tule, vaativat yleensä asiakkaan kanssa ensin neuvottelua."/>
    <s v="Kiinteistönmuodostamislaki (554/1995)"/>
    <x v="0"/>
    <s v="Pohjois-Savo"/>
    <x v="4"/>
    <s v="Ympäristöministeriö"/>
  </r>
  <r>
    <x v="20"/>
    <s v="Tonttijako"/>
    <s v="Tonttijako on asemakaava-alueella edellytys tonttien lohkomiselle. Kuopion kaupunki vastaa asemakaava-alueellaan tonttijakojen laadinnasta."/>
    <s v="Tonttijako"/>
    <x v="2"/>
    <x v="0"/>
    <s v="Q4/2022"/>
    <s v="Myös luonnollisille henkilöille"/>
    <s v="Ei tarvetta vahvalle tunnistaumiselle. Tonttijako pohjautuu suunnittelulle, jolloin on välttämätöntä ensin keskustella asiakkaan kanssa ja sen jälkeen vasta hakemus, jos katsotaan tonttijako mahdolliseksi."/>
    <s v="Kiinteistönmuodostamislaki (554/1995)"/>
    <x v="0"/>
    <s v="Pohjois-Savo"/>
    <x v="4"/>
    <s v="Ympäristöministeriö"/>
  </r>
  <r>
    <x v="20"/>
    <s v="Vesihuolto"/>
    <s v="Palvelusta löytyy Kuopio hyväksytyt vesihuollon toiminta-alueet. Toiminta-alueen kiinteistöllä on pääsääntöisesti liittymisvelvollisuus vesihuoltoon."/>
    <s v="Vesimittarilukeman ilmoittaminen"/>
    <x v="2"/>
    <x v="1"/>
    <s v="Q4/2022"/>
    <s v="Myös luonnollisille henkilöille"/>
    <m/>
    <s v="Vesihuoltolaki (119/2001)"/>
    <x v="0"/>
    <s v="Pohjois-Savo"/>
    <x v="4"/>
    <s v="Maa- ja metsätalousministeriö"/>
  </r>
  <r>
    <x v="20"/>
    <s v="Yleiset kulttuuripalvelut"/>
    <s v="Kuopion kulttuuriin aktivointi tuottaa kulttuuripalveluja lapsille, nuorille, ikäihmisille ja erityisryhmille sekä järjestää vuosittaisia tapahtumia."/>
    <s v="Yleiset kulttuuripalvelut"/>
    <x v="2"/>
    <x v="6"/>
    <s v="Q4/2022"/>
    <s v="Myös luonnollisille henkilöille"/>
    <m/>
    <m/>
    <x v="0"/>
    <s v="Pohjois-Savo"/>
    <x v="4"/>
    <s v=""/>
  </r>
  <r>
    <x v="20"/>
    <s v="Yleiskaavoitukseen vaikuttaminen"/>
    <s v="Yleiskaavalla määritellään yleispiirteisesti kunnan yhdyskuntarakenne ja kaava-alueiden maankäyttö. Se on ohjeena tarkemmalle asemakaavoitukselle."/>
    <s v="Yleiskaavoitukseen vaikuttaminen"/>
    <x v="2"/>
    <x v="6"/>
    <s v="Q4/2022"/>
    <s v="Myös luonnollisille henkilöille"/>
    <m/>
    <s v="Maankäyttö- ja rakennuslaki (132/1999)"/>
    <x v="0"/>
    <s v="Pohjois-Savo"/>
    <x v="4"/>
    <s v="Ympäristöministeriö"/>
  </r>
  <r>
    <x v="20"/>
    <s v="Julkisten hankintojen neuvonta"/>
    <s v="Pohjois-Savon alueella saat julkisiin hankintoihin neuvontaa Pohjois-Savon hankinta-asiamieheltä."/>
    <s v="Julkisten hankintojen neuvonta"/>
    <x v="3"/>
    <x v="6"/>
    <s v="Q4/2022"/>
    <s v="Vain elinkeinotoimintaa harjoittaville"/>
    <m/>
    <m/>
    <x v="0"/>
    <s v="Pohjois-Savo"/>
    <x v="4"/>
    <s v=""/>
  </r>
  <r>
    <x v="20"/>
    <s v="Jäteneuvonta"/>
    <s v="Jätekukko antaa neuvontaa asukkaille jätehuollon palveluista, jätteiden vastaanottopaikoista sekä lajittelusta ja kierrätyksestä. Yrityksille neuvontaa antaa palveluja tarjoavat yritykset."/>
    <s v="Jäteneuvonta"/>
    <x v="3"/>
    <x v="6"/>
    <s v="Q4/2022"/>
    <s v="Myös luonnollisille henkilöille"/>
    <s v="Asukkaiden neuvonta kunnallisella jäteyhtiöllä mm. digitaalisena. Yrityksiin kohdistettu neuvonta suoraan yrityksiin toimialakohtaisissa projekteissa."/>
    <s v="Jätelaki (646/2011)"/>
    <x v="0"/>
    <s v="Pohjois-Savo"/>
    <x v="4"/>
    <s v="Ympäristöministeriö"/>
  </r>
  <r>
    <x v="20"/>
    <s v="Liiketoiminnan kehittämisneuvonta"/>
    <s v="Neuvontaa liiketoiminnan kehittämiseen jo toimivalle yritykselle."/>
    <s v="Liiketoiminnan kehittämisneuvonta"/>
    <x v="3"/>
    <x v="6"/>
    <s v="Q4/2022"/>
    <s v="Vain elinkeinotoimintaa harjoittaville"/>
    <m/>
    <m/>
    <x v="0"/>
    <s v="Pohjois-Savo"/>
    <x v="4"/>
    <s v=""/>
  </r>
  <r>
    <x v="20"/>
    <s v="Omistajanvaihdosneuvonta ja yrityskaupat"/>
    <s v="Neuvontaa sukupolvenvaihdos- ja yrityskauppa-tilanteissa."/>
    <s v="Omistajanvaihdosneuvonta ja yrityskaupat"/>
    <x v="3"/>
    <x v="6"/>
    <s v="Q4/2022"/>
    <s v="Vain elinkeinotoimintaa harjoittaville"/>
    <m/>
    <m/>
    <x v="0"/>
    <s v="Pohjois-Savo"/>
    <x v="4"/>
    <s v=""/>
  </r>
  <r>
    <x v="20"/>
    <s v="Rahoitusneuvonta"/>
    <s v="Neuvontaa eri rahoitusvaihtoehdoista ja niiden soveltuvuudesta yrityksen liiketoiminnan tarpeisiin."/>
    <s v="Rahoitusneuvonta"/>
    <x v="3"/>
    <x v="6"/>
    <s v="Q4/2022"/>
    <s v="Vain elinkeinotoimintaa harjoittaville"/>
    <m/>
    <m/>
    <x v="0"/>
    <s v="Pohjois-Savo"/>
    <x v="4"/>
    <s v=""/>
  </r>
  <r>
    <x v="20"/>
    <s v="Toimitilat ja tontit"/>
    <s v="Toimitila- ja tonttipalvelut"/>
    <s v="Toimitilahakemisto"/>
    <x v="3"/>
    <x v="1"/>
    <s v="Q4/2022"/>
    <s v="Vain elinkeinotoimintaa harjoittaville"/>
    <m/>
    <m/>
    <x v="0"/>
    <s v="Pohjois-Savo"/>
    <x v="4"/>
    <s v=""/>
  </r>
  <r>
    <x v="20"/>
    <s v="Kansainvälistymispalvelut"/>
    <s v="Neuvontaa kansainvälisen toiminnan suunnitteluun, käynnistämiseen sekä nykyisen toiminnan kasvattamiseen."/>
    <s v="Yritysten kansainvälistymispalvelut"/>
    <x v="3"/>
    <x v="6"/>
    <s v="Q4/2022"/>
    <s v="Vain elinkeinotoimintaa harjoittaville"/>
    <m/>
    <m/>
    <x v="0"/>
    <s v="Pohjois-Savo"/>
    <x v="4"/>
    <s v=""/>
  </r>
  <r>
    <x v="20"/>
    <s v="Kasvuyrityspalvelut"/>
    <s v="Neuvontaa ja tukea kasvuyrityksille."/>
    <s v="Yritysten kasvupalvelut"/>
    <x v="3"/>
    <x v="6"/>
    <s v="Q4/2022"/>
    <s v="Vain elinkeinotoimintaa harjoittaville"/>
    <m/>
    <m/>
    <x v="0"/>
    <s v="Pohjois-Savo"/>
    <x v="4"/>
    <s v=""/>
  </r>
  <r>
    <x v="20"/>
    <s v="Neuvonta ja ohjaus"/>
    <s v="Kaupungin palveluja koskeva neuvonta ja ohjaus"/>
    <s v="Yritysten neuvontapalvelu"/>
    <x v="3"/>
    <x v="6"/>
    <s v="Q4/2022"/>
    <s v="Myös luonnollisille henkilöille"/>
    <m/>
    <m/>
    <x v="0"/>
    <s v="Pohjois-Savo"/>
    <x v="4"/>
    <s v=""/>
  </r>
  <r>
    <x v="20"/>
    <s v="Yritysten yhteistyöverkostot"/>
    <s v="Tukea yrityksesi alihankkija- ja yhteistyöverkostojen rakentamiseen."/>
    <s v="Yritysten neuvontapalvelu"/>
    <x v="3"/>
    <x v="6"/>
    <s v="Q4/2022"/>
    <s v="Vain elinkeinotoimintaa harjoittaville"/>
    <m/>
    <m/>
    <x v="0"/>
    <s v="Pohjois-Savo"/>
    <x v="4"/>
    <s v=""/>
  </r>
  <r>
    <x v="20"/>
    <s v="Yrityksen perustajan neuvonta"/>
    <s v="Yrityksen pystyy perustamaan verkossa, mutta neuvonnassa ei ole vielä digitoteutusta."/>
    <s v="Yritysten neuvontapalvelut"/>
    <x v="3"/>
    <x v="6"/>
    <s v="Q4/2022"/>
    <s v="Myös luonnollisille henkilöille"/>
    <m/>
    <m/>
    <x v="0"/>
    <s v="Pohjois-Savo"/>
    <x v="4"/>
    <s v=""/>
  </r>
  <r>
    <x v="20"/>
    <s v="Yrityksen terveyttäminen ja muutostilanteet"/>
    <s v="Neuvontaa yrityksesi kannattavuuden ja kasvun tukemiseen muutostilanteissa ja talousvaikeuksissa."/>
    <s v="Yritysten neuvontapalvelut"/>
    <x v="3"/>
    <x v="6"/>
    <s v="Q4/2022"/>
    <s v="Vain elinkeinotoimintaa harjoittaville"/>
    <m/>
    <m/>
    <x v="0"/>
    <s v="Pohjois-Savo"/>
    <x v="4"/>
    <s v=""/>
  </r>
  <r>
    <x v="20"/>
    <s v="Yritysten sijoittuminen seudulle"/>
    <s v="Tarjoamme alueesta kiinnostuneille ja seudulla toimiville yrityksille henkilökohtaista palvelua sijoittumiseen liittyvissä asioissa."/>
    <s v="Yritysten sijoittumispalvelut"/>
    <x v="3"/>
    <x v="6"/>
    <s v="Q4/2022"/>
    <s v="Vain elinkeinotoimintaa harjoittaville"/>
    <m/>
    <m/>
    <x v="0"/>
    <s v="Pohjois-Savo"/>
    <x v="4"/>
    <s v=""/>
  </r>
  <r>
    <x v="20"/>
    <s v="Aineisto- ja tietopalvelu"/>
    <s v="Voit pyytää julkisia asiakirjoja nähtäväksi, pyytää apua arkistojen käytössä tai pyytää tietoa itseäsi koskevista asiakirjoista."/>
    <s v="Aineisto- ja tietopalvelu"/>
    <x v="4"/>
    <x v="0"/>
    <s v="Q4/2022"/>
    <s v="Myös luonnollisille henkilöille"/>
    <m/>
    <s v="Laki viranomaisen toiminnan julkisuudesta (621/1999)"/>
    <x v="0"/>
    <s v="Pohjois-Savo"/>
    <x v="4"/>
    <s v="Oikeusministeriö"/>
  </r>
  <r>
    <x v="20"/>
    <s v="Rakennusvalvonnan arkistopalvelut"/>
    <s v="Tietopalvelu rakennusvalvonnan arkistosta"/>
    <s v="Rakennuspiirustukset"/>
    <x v="4"/>
    <x v="5"/>
    <m/>
    <s v="Myös luonnollisille henkilöille"/>
    <m/>
    <s v="Maankäyttö- ja rakennuslaki (132/1999)"/>
    <x v="0"/>
    <s v="Pohjois-Savo"/>
    <x v="4"/>
    <s v="Ympäristöministeriö"/>
  </r>
  <r>
    <x v="20"/>
    <s v="Korkotukilainat"/>
    <s v="valtion korkotuki- ja takauslainat"/>
    <s v="Korkotukilainahakemus"/>
    <x v="5"/>
    <x v="6"/>
    <s v="Q4/2022"/>
    <s v="Myös luonnollisille henkilöille"/>
    <m/>
    <s v="Laki omistusasuntolainojen korkotuesta (1204/1993)"/>
    <x v="0"/>
    <s v="Pohjois-Savo"/>
    <x v="4"/>
    <s v="Ympäristöministeriö"/>
  </r>
  <r>
    <x v="20"/>
    <s v="Vesiosuuskunta-avustukset"/>
    <s v="Vesihuollon suunnittelua ja rakentamista on mahdollista avustaa. Avustukset ovat harkinnanvaraisia."/>
    <s v="Liiketoiminnan kehittämistuki"/>
    <x v="5"/>
    <x v="1"/>
    <s v="Q4/2022"/>
    <s v="Vain elinkeinotoimintaa harjoittaville"/>
    <m/>
    <s v="Vesihuoltolaki (119/2001)"/>
    <x v="0"/>
    <s v="Pohjois-Savo"/>
    <x v="4"/>
    <s v="Maa- ja metsätalousministeriö"/>
  </r>
  <r>
    <x v="20"/>
    <s v="Kulttuuriin liittyvän kansalaistoiminnan tuki ja avustukset"/>
    <s v="Kuopiolaiset kulttuurijärjestöt ja -toimijat voivat hakea avustusta toimintaansa Kuopion kaupungilta."/>
    <s v="Toiminta-avustukset yhdistyksille ja yhteisöille"/>
    <x v="5"/>
    <x v="6"/>
    <s v="Q4/2022"/>
    <s v="Myös luonnollisille henkilöille"/>
    <m/>
    <m/>
    <x v="0"/>
    <s v="Pohjois-Savo"/>
    <x v="4"/>
    <s v=""/>
  </r>
  <r>
    <x v="20"/>
    <s v="Nuorisoyhdistysten ja nuorisoryhmien tuki ja avustukset"/>
    <s v="Kuopiolaiset nuorisojärjestöt voivat hakea avustusta toimintaansa Kuopion kaupungilta."/>
    <s v="Toiminta-avustukset yhdistyksille ja yhteisöille"/>
    <x v="5"/>
    <x v="6"/>
    <s v="Q4/2022"/>
    <s v="Myös luonnollisille henkilöille"/>
    <m/>
    <s v="Nuorisolaki (1285/2016)"/>
    <x v="0"/>
    <s v="Pohjois-Savo"/>
    <x v="4"/>
    <s v="Opetus- ja kulttuuriministeriö"/>
  </r>
  <r>
    <x v="20"/>
    <s v="Liikunnan kansalaistoiminnan tuki ja avustukset"/>
    <s v="Kuopiolaiset liikuntaseurat voivat hakea avustusta toimintaansa Kuopion kaupungilta."/>
    <s v="Toiminta-avustukset yhdistyksille ja yhteisöille"/>
    <x v="5"/>
    <x v="5"/>
    <m/>
    <s v="Myös luonnollisille henkilöille"/>
    <s v="Käyttäjien pyynnöstä kaupunkitasolla käyttömahdollisuuksia helpotettu ja poistettu vahvan tunnistautumisen edellytys"/>
    <s v="Liikuntalaki (390/2015)"/>
    <x v="0"/>
    <s v="Pohjois-Savo"/>
    <x v="4"/>
    <s v="Opetus- ja kulttuuriministeriö"/>
  </r>
  <r>
    <x v="21"/>
    <s v="E-tapahtuma"/>
    <s v="Tapahtumapaikan varaaminen sekä tapahtuman järjestämiseen liittyvien lupien sähköinen hakeminen."/>
    <s v="Tapahtumailmoitus"/>
    <x v="0"/>
    <x v="0"/>
    <s v="Q4/2021"/>
    <s v="Myös luonnollisille henkilöille"/>
    <m/>
    <m/>
    <x v="0"/>
    <s v="Päijät-Häme"/>
    <x v="4"/>
    <s v=""/>
  </r>
  <r>
    <x v="22"/>
    <s v="Rakennusvalvonnan palvelut"/>
    <s v="Rakennusvalvonnasta voi hakea sähköisesti lupia asiointipalvelun kautta (Trimble eServices)."/>
    <s v="Rakennuslupa"/>
    <x v="1"/>
    <x v="4"/>
    <s v="Myöhemmin"/>
    <s v="Myös luonnollisille henkilöille"/>
    <s v="Määrät niin pieniä, ettei omia sovelluksia ole taloudellisesti järkevä toteuttaa."/>
    <s v="Maankäyttö- ja rakennuslaki (132/1999)"/>
    <x v="0"/>
    <s v="Keski-Suomi"/>
    <x v="2"/>
    <s v="Ympäristöministeriö"/>
  </r>
  <r>
    <x v="22"/>
    <s v="Ympäristösuojelulain mukaiset toiminnot"/>
    <s v="Valtaosa toiminnoista hoituu sähköisesti: ympäristönsuojelulain mukaiset hakemus-, ilmoitus-, rekisteröintiasiat, samoin valvonta."/>
    <s v="Ympäristön äkillisestä pilaantumisesta tai vaarasta tehtävä ilmoitus"/>
    <x v="1"/>
    <x v="4"/>
    <s v="Myöhemmin"/>
    <s v="Myös luonnollisille henkilöille"/>
    <s v="Määrät niin pieniä, ettei omia sovelluksia ole taloudellisesti järkevä toteuttaa."/>
    <s v="Ympäristönsuojelulaki (527/2014)"/>
    <x v="0"/>
    <s v="Keski-Suomi"/>
    <x v="2"/>
    <s v="Ympäristöministeriö"/>
  </r>
  <r>
    <x v="22"/>
    <s v="Ideanappi -palvelu alkaville yrityksille"/>
    <s v="24/7 käytössä oleva digitaalinen palvelu, jossa alkava yrittäjä voi testata oman liikeideansa. Vastaus tulee seuraavan arkipäivän kuluessa."/>
    <s v="Ideanappi -palvelu alkaville yrityksille"/>
    <x v="3"/>
    <x v="5"/>
    <s v="Myöhemmin"/>
    <s v="Vain elinkeinotoimintaa harjoittaville"/>
    <m/>
    <m/>
    <x v="0"/>
    <s v="Keski-Suomi"/>
    <x v="2"/>
    <s v=""/>
  </r>
  <r>
    <x v="22"/>
    <s v="Maatalousyritysten neuvota"/>
    <s v="Neuvontapalveluna käytämme sähköisiä välineitä, koulutustilaisuuksia, sekä henkilökohtaisia tapaamisia."/>
    <s v="Maatalousyritysten neuvota"/>
    <x v="3"/>
    <x v="1"/>
    <s v="Myöhemmin"/>
    <s v="Vain elinkeinotoimintaa harjoittaville"/>
    <m/>
    <m/>
    <x v="0"/>
    <s v="Keski-Suomi"/>
    <x v="2"/>
    <s v=""/>
  </r>
  <r>
    <x v="22"/>
    <s v="Maatalousyritysten perustamispalvelut"/>
    <s v="Maatalousyrityksen aloittaminen perustetaan paperisilla lomakkeilla. Yrityksen perustamisen jälkeen asiointi siirtyy sähköiseen järjestelmään, jonka avulla toteutetaan tukihakemusten jättäminen ja muut yritykseen liittyvät muutostoiminnat."/>
    <s v="Maatalousyritysten perustamispalvelut"/>
    <x v="3"/>
    <x v="1"/>
    <s v="Myöhemmin"/>
    <s v="Vain elinkeinotoimintaa harjoittaville"/>
    <m/>
    <m/>
    <x v="0"/>
    <s v="Keski-Suomi"/>
    <x v="2"/>
    <s v=""/>
  </r>
  <r>
    <x v="22"/>
    <s v="Alkavien yrittäjien neuvontapalvelu"/>
    <s v="Idean sparrausta, liiketoimintasuunnitelman laatimisen neuvontaa. Palvelun toteuttaa Keski-Suomen Uusyrityskeskus."/>
    <s v="Yritysten neuvontapalvelut"/>
    <x v="3"/>
    <x v="1"/>
    <s v="Myöhemmin"/>
    <s v="Myös luonnollisille henkilöille"/>
    <s v="Keski-Suomen Uusyrityskeskuksen toiminta päättyy. Uuden toimijan kanssa neuvottelut vasta alkamassa. Digiasteesta ei tarkempaa tietoa."/>
    <m/>
    <x v="0"/>
    <s v="Keski-Suomi"/>
    <x v="2"/>
    <s v=""/>
  </r>
  <r>
    <x v="22"/>
    <s v="Alkavien maaseutuyrittäjien neuvontapalvelut"/>
    <s v="– toteutetaan omalla henkilöstöllä ja ProAgrian toimesta. Yhteydenooto sähköpostilla tai puhelimitse."/>
    <s v="Yritysten neuvontapalvelut"/>
    <x v="3"/>
    <x v="6"/>
    <s v="Myöhemmin"/>
    <s v="Myös luonnollisille henkilöille"/>
    <m/>
    <m/>
    <x v="0"/>
    <s v="Keski-Suomi"/>
    <x v="2"/>
    <s v=""/>
  </r>
  <r>
    <x v="22"/>
    <s v="Toimivien yritysten neuvontapalvelut"/>
    <s v="Elinkeinoasiamies, yrityskoordinaattori ja elinkeinojohtaja neuvovat toimivia yrityksiä erilaisissa asioissa."/>
    <s v="Yritysten neuvontapalvelut"/>
    <x v="3"/>
    <x v="6"/>
    <s v="Myöhemmin"/>
    <s v="Myös luonnollisille henkilöille"/>
    <s v="Nykyisen haastavan taloustilanteen vallitessa on haastavaa panostaa digitaalisiin palveluihin."/>
    <m/>
    <x v="0"/>
    <s v="Keski-Suomi"/>
    <x v="2"/>
    <s v=""/>
  </r>
  <r>
    <x v="22"/>
    <s v="Yritysten sijoittumispalvelut"/>
    <s v="Yritysten sijoittumiseen liittyvät palvelut tarjolla pääosin sähköpostilla ja puhelimitse – yritystontit esillä sähköisesti kunnan verkkosivuilla"/>
    <s v="Yritysten sijoittumispalvelut"/>
    <x v="3"/>
    <x v="6"/>
    <s v="Myöhemmin"/>
    <s v="Myös luonnollisille henkilöille"/>
    <s v="Lähtötaso varsin alhainen. Vaatii isoa ajallista ja taloudellista panostusta."/>
    <m/>
    <x v="0"/>
    <s v="Keski-Suomi"/>
    <x v="2"/>
    <s v=""/>
  </r>
  <r>
    <x v="22"/>
    <s v="Maatalousyritysten tukihakemukset"/>
    <s v="Maatalouden tukien haku tapahtunee n.95% sähköisesti. Loppu viidenprosentin osuus toimkittaa paperisen hakemuksen."/>
    <s v="Maaseututuet"/>
    <x v="5"/>
    <x v="0"/>
    <s v="Myöhemmin"/>
    <s v="Vain elinkeinotoimintaa harjoittaville"/>
    <m/>
    <s v="Laki maatalouden tukien toimeenpanosta (192/2013)"/>
    <x v="0"/>
    <s v="Keski-Suomi"/>
    <x v="2"/>
    <s v="Maa- ja metsätalousministeriö"/>
  </r>
  <r>
    <x v="23"/>
    <s v="Meluilmoituksen tekeminen"/>
    <m/>
    <s v="Meluilmoitus"/>
    <x v="0"/>
    <x v="5"/>
    <m/>
    <s v="Myös luonnollisille henkilöille"/>
    <m/>
    <s v="Ympäristönsuojelulaki (527/2014)"/>
    <x v="0"/>
    <s v="Pohjois-Karjala"/>
    <x v="2"/>
    <s v="Ympäristöministeriö"/>
  </r>
  <r>
    <x v="23"/>
    <s v="Vesimittarilukeman ilmoittaminen"/>
    <m/>
    <s v="Vesimittarilukeman ilmoittaminen"/>
    <x v="0"/>
    <x v="0"/>
    <s v="Q4/2021"/>
    <s v="Myös luonnollisille henkilöille"/>
    <m/>
    <s v="Vesihuoltolaki (119/2001)"/>
    <x v="0"/>
    <s v="Pohjois-Karjala"/>
    <x v="2"/>
    <s v="Maa- ja metsätalousministeriö"/>
  </r>
  <r>
    <x v="23"/>
    <s v="Hakemus käytöstä poistetun öljysäiliön jättämiseksi maahan"/>
    <m/>
    <s v="Hakemus käytöstä poistetun kemikaalisäiliön jättämiseksi maahan"/>
    <x v="1"/>
    <x v="4"/>
    <s v="Myöhemmin"/>
    <s v="Myös luonnollisille henkilöille"/>
    <m/>
    <s v="Ympäristönsuojelulaki (527/2014)"/>
    <x v="0"/>
    <s v="Pohjois-Karjala"/>
    <x v="2"/>
    <s v="Ympäristöministeriö"/>
  </r>
  <r>
    <x v="23"/>
    <s v="Metsästysoikeuksien vuokraaminen"/>
    <m/>
    <s v="Metsästysoikeuksien vuokraaminen"/>
    <x v="1"/>
    <x v="6"/>
    <s v="Myöhemmin"/>
    <s v="Vain elinkeinotoimintaa harjoittaville"/>
    <m/>
    <m/>
    <x v="0"/>
    <s v="Pohjois-Karjala"/>
    <x v="2"/>
    <s v=""/>
  </r>
  <r>
    <x v="23"/>
    <s v="Toripaikkojen vuokraaminen"/>
    <m/>
    <s v="Myyntipaikkahakemus ja -lupa"/>
    <x v="1"/>
    <x v="6"/>
    <s v="Myöhemmin"/>
    <s v="Myös luonnollisille henkilöille"/>
    <m/>
    <m/>
    <x v="0"/>
    <s v="Pohjois-Karjala"/>
    <x v="2"/>
    <s v=""/>
  </r>
  <r>
    <x v="23"/>
    <s v="Rakennusvalvonnan luvat"/>
    <m/>
    <s v="Rakennuslupa"/>
    <x v="1"/>
    <x v="2"/>
    <m/>
    <s v="Myös luonnollisille henkilöille"/>
    <m/>
    <s v="Maankäyttö- ja rakennuslaki (132/1999)"/>
    <x v="0"/>
    <s v="Pohjois-Karjala"/>
    <x v="2"/>
    <s v="Ympäristöministeriö"/>
  </r>
  <r>
    <x v="23"/>
    <s v="MRL:n mukaisen poikkeamisluvan myöntäminen"/>
    <m/>
    <s v="Rakentamisen poikkeuslupa"/>
    <x v="1"/>
    <x v="2"/>
    <m/>
    <s v="Myös luonnollisille henkilöille"/>
    <m/>
    <s v="Maankäyttö- ja rakennuslaki (132/1999)"/>
    <x v="0"/>
    <s v="Pohjois-Karjala"/>
    <x v="2"/>
    <s v="Ympäristöministeriö"/>
  </r>
  <r>
    <x v="23"/>
    <s v="Sijoittamisluvan myöntäminen"/>
    <m/>
    <s v="Kaivu- ja sijoituslupa"/>
    <x v="1"/>
    <x v="6"/>
    <s v="Q3/2022"/>
    <s v="Myös luonnollisille henkilöille"/>
    <m/>
    <s v="Maankäyttö- ja rakennuslaki (132/1999)"/>
    <x v="0"/>
    <s v="Pohjois-Karjala"/>
    <x v="2"/>
    <s v="Ympäristöministeriö"/>
  </r>
  <r>
    <x v="23"/>
    <s v="Muuntamoiden ja johtojen sijoittamisluvan myöntäminen"/>
    <m/>
    <s v="Kaivu- ja sijoituslupa"/>
    <x v="1"/>
    <x v="2"/>
    <m/>
    <s v="Myös luonnollisille henkilöille"/>
    <m/>
    <s v="Maankäyttö- ja rakennuslaki (132/1999)"/>
    <x v="0"/>
    <s v="Pohjois-Karjala"/>
    <x v="2"/>
    <s v="Ympäristöministeriö"/>
  </r>
  <r>
    <x v="23"/>
    <s v="Katu- tai muun yleisen alueen käyttöluvan myöntäminen"/>
    <m/>
    <s v="Yleisen alueen käyttölupa"/>
    <x v="1"/>
    <x v="6"/>
    <s v="Q4/2022"/>
    <s v="Myös luonnollisille henkilöille"/>
    <m/>
    <m/>
    <x v="0"/>
    <s v="Pohjois-Karjala"/>
    <x v="2"/>
    <s v=""/>
  </r>
  <r>
    <x v="23"/>
    <s v="Ympäristönsuojelulainsäädäntöön liittyvän poikkeamisluvan myöntäminen"/>
    <m/>
    <s v="Ympäristönsuojelumääräyksistä poikkeamisen lupa"/>
    <x v="1"/>
    <x v="6"/>
    <s v="Myöhemmin"/>
    <s v="Myös luonnollisille henkilöille"/>
    <m/>
    <s v="Ympäristönsuojelulaki (527/2014)"/>
    <x v="0"/>
    <s v="Pohjois-Karjala"/>
    <x v="2"/>
    <s v="Ympäristöministeriö"/>
  </r>
  <r>
    <x v="23"/>
    <s v="Yksinyrittäjien koronatuki"/>
    <s v="määräaikainen"/>
    <s v="Liiketoiminnan kehittämistuki"/>
    <x v="5"/>
    <x v="4"/>
    <m/>
    <s v="Vain elinkeinotoimintaa harjoittaville"/>
    <m/>
    <m/>
    <x v="0"/>
    <s v="Pohjois-Karjala"/>
    <x v="2"/>
    <s v=""/>
  </r>
  <r>
    <x v="23"/>
    <s v="Avustukset yhdistyksille"/>
    <m/>
    <s v="Toiminta-avustukset yhdistyksille ja yhteisöille"/>
    <x v="5"/>
    <x v="5"/>
    <m/>
    <s v="Myös luonnollisille henkilöille"/>
    <m/>
    <m/>
    <x v="0"/>
    <s v="Pohjois-Karjala"/>
    <x v="2"/>
    <s v=""/>
  </r>
  <r>
    <x v="23"/>
    <s v="Yksityistieavustukset"/>
    <m/>
    <s v="Yksityistieavustukset"/>
    <x v="5"/>
    <x v="5"/>
    <m/>
    <s v="Vain elinkeinotoimintaa harjoittaville"/>
    <m/>
    <s v="Laki yksityisistä teistä (560/2018)"/>
    <x v="0"/>
    <s v="Pohjois-Karjala"/>
    <x v="2"/>
    <s v="Liikenne- ja viestintäministeriö"/>
  </r>
  <r>
    <x v="24"/>
    <s v="ADR-koulutuslupa"/>
    <s v="Traficom hyväksyy kouluttajien ADR-koulutusluvat."/>
    <s v="ADR-koulutuslupa"/>
    <x v="1"/>
    <x v="1"/>
    <s v="Myöhemmin"/>
    <s v="Vain elinkeinotoimintaa harjoittaville"/>
    <s v="Yleinen taloudellinen tilanne"/>
    <m/>
    <x v="1"/>
    <s v="Liikenne- ja viestintäministeriö"/>
    <x v="1"/>
    <s v=""/>
  </r>
  <r>
    <x v="24"/>
    <s v="ADR-koulutusohjelma"/>
    <s v="Traficom hyväksyy kouluttajien ADR-koulutusohjelmat."/>
    <s v="ADR-koulutusohjelma"/>
    <x v="1"/>
    <x v="1"/>
    <s v="Myöhemmin"/>
    <s v="Vain elinkeinotoimintaa harjoittaville"/>
    <s v="Yleinen taloudellinen tilanne"/>
    <m/>
    <x v="1"/>
    <s v="Liikenne- ja viestintäministeriö"/>
    <x v="1"/>
    <s v=""/>
  </r>
  <r>
    <x v="24"/>
    <s v="Ajoneuvojen katsastajien kouluttajat"/>
    <s v="Katsastustoiminnasta vastaavien henkilöiden ja katsastajien jatkokoulutusta antavalla on oltavaTraficomin myöntämä lupa"/>
    <s v="Ajoneuvojen katsastajien kouluttajat"/>
    <x v="1"/>
    <x v="1"/>
    <s v="Myöhemmin"/>
    <s v="Vain elinkeinotoimintaa harjoittaville"/>
    <s v="Yleinen taloudellinen tilanne"/>
    <m/>
    <x v="1"/>
    <s v="Liikenne- ja viestintäministeriö"/>
    <x v="1"/>
    <s v=""/>
  </r>
  <r>
    <x v="24"/>
    <s v="Ajoneuvojen katsastuksen toimilupa"/>
    <s v="Hakemuksella haetaan lupaa katsastustoiminnan aloittamiseen."/>
    <s v="Ajoneuvojen katsastuksen toimilupa"/>
    <x v="1"/>
    <x v="6"/>
    <s v="Q4/2021"/>
    <s v="Vain elinkeinotoimintaa harjoittaville"/>
    <s v="Taloustilanne voi mahdollisesti osoittautua esteeksi"/>
    <m/>
    <x v="1"/>
    <s v="Liikenne- ja viestintäministeriö"/>
    <x v="1"/>
    <s v=""/>
  </r>
  <r>
    <x v="24"/>
    <s v="Ajoneuvojen sopimusrekisteröijäksi Traficomille"/>
    <s v="Traficom käyttää rekisteröintitoiminnassa sopimuskumppaneita"/>
    <s v="Ajoneuvojen sopimusrekisteröijäksi Traficomille"/>
    <x v="2"/>
    <x v="1"/>
    <s v="Myöhemmin"/>
    <s v="Vain elinkeinotoimintaa harjoittaville"/>
    <s v="Yleinen taloudellinen tilanne"/>
    <m/>
    <x v="1"/>
    <s v="Liikenne- ja viestintäministeriö"/>
    <x v="1"/>
    <s v=""/>
  </r>
  <r>
    <x v="24"/>
    <s v="Ajoneuvojen yksittäishyväksyjä"/>
    <s v="Hakemus yksittäishyväksyjäksi"/>
    <s v="Ajoneuvojen yksittäishyväksyjä"/>
    <x v="1"/>
    <x v="6"/>
    <s v="Myöhemmin"/>
    <s v="Myös luonnollisille henkilöille"/>
    <s v="Yleinen taloudellinen tilanne"/>
    <m/>
    <x v="1"/>
    <s v="Liikenne- ja viestintäministeriö"/>
    <x v="1"/>
    <s v=""/>
  </r>
  <r>
    <x v="24"/>
    <s v="Ajoneuvon diplomaattirekisteröinti"/>
    <s v="Diplomaattirekisteröinti voidaan myöntää Ulkoministeriön Protokollaosaston kilpisuosituksen perusteella"/>
    <s v="Ajoneuvon diplomaattirekisteröinti"/>
    <x v="0"/>
    <x v="1"/>
    <s v="Myöhemmin"/>
    <s v="Myös luonnollisille henkilöille"/>
    <s v="Hakemuksen liitteenä oltava alkuperäiset asiakirjat."/>
    <m/>
    <x v="1"/>
    <s v="Liikenne- ja viestintäministeriö"/>
    <x v="1"/>
    <s v=""/>
  </r>
  <r>
    <x v="24"/>
    <s v="Ajoneuvon ensirekisteröinti"/>
    <s v="Palvelussa voit tehdä uuden ajoneuvon ensirekisteröinnin, jos ajoneuvolla on rekisteritunnus ja rekisterikilvet."/>
    <s v="Ajoneuvon ensirekisteröinti"/>
    <x v="0"/>
    <x v="5"/>
    <m/>
    <s v="Myös luonnollisille henkilöille"/>
    <m/>
    <m/>
    <x v="1"/>
    <s v="Liikenne- ja viestintäministeriö"/>
    <x v="1"/>
    <s v=""/>
  </r>
  <r>
    <x v="24"/>
    <s v="Ajoneuvon käyttövastaavatiedon ilmoittaminen ja poistaminen"/>
    <s v="Yrityksen on ilmoitettava liikenneasioiden rekisteriin käyttövastaava, jos autolle ei ole merkitty rekisteriin haltijaksi luonnollista henkilöä."/>
    <s v="Ajoneuvon käyttövastaavatiedon ilmoittaminen ja poistaminen"/>
    <x v="0"/>
    <x v="0"/>
    <s v="Myöhemmin"/>
    <s v="Vain elinkeinotoimintaa harjoittaville"/>
    <s v="Yleinen taloudellinen tilanne"/>
    <m/>
    <x v="1"/>
    <s v="Liikenne- ja viestintäministeriö"/>
    <x v="1"/>
    <s v=""/>
  </r>
  <r>
    <x v="24"/>
    <s v="Ajoneuvon liikennekäyttöönotto"/>
    <s v="Käytä palvelua, kun haluat ilmoittaa ajoneuvosi takaisin liikennekäyttöön. "/>
    <s v="Ajoneuvon liikennekäyttöönotto"/>
    <x v="0"/>
    <x v="5"/>
    <m/>
    <s v="Myös luonnollisille henkilöille"/>
    <m/>
    <m/>
    <x v="1"/>
    <s v="Liikenne- ja viestintäministeriö"/>
    <x v="1"/>
    <s v=""/>
  </r>
  <r>
    <x v="24"/>
    <s v="Ajoneuvon liikennekäytöstäpoisto"/>
    <s v="Käytä palvelua, kun haluat ilmoittaaa ajoneuvosi tilapäisesti pois liikennekäytöstä. "/>
    <s v="Ajoneuvon liikennekäytöstäpoisto"/>
    <x v="0"/>
    <x v="5"/>
    <m/>
    <s v="Myös luonnollisille henkilöille"/>
    <m/>
    <m/>
    <x v="1"/>
    <s v="Liikenne- ja viestintäministeriö"/>
    <x v="1"/>
    <s v=""/>
  </r>
  <r>
    <x v="24"/>
    <s v="Ajoneuvon omistajanvaihdos"/>
    <s v="Myyjä voi luoda palvelussa kauppaa varten varmenteen ja tehdä kaupan jälkeen luovutusilmoituksen."/>
    <s v="Ajoneuvon omistajanvaihdos"/>
    <x v="0"/>
    <x v="5"/>
    <m/>
    <s v="Myös luonnollisille henkilöille"/>
    <m/>
    <m/>
    <x v="1"/>
    <s v="Liikenne- ja viestintäministeriö"/>
    <x v="1"/>
    <s v=""/>
  </r>
  <r>
    <x v="24"/>
    <s v="Ajoneuvon rekisteri- ja verotiedot"/>
    <s v="Oma asiointi -palvelussa näet tiedot omista ajoneuvoistasi tai voit veloituksetta tarkastaa minkä tahansa ajoneuvon verotiedot ja tekniset tiedot."/>
    <s v="Ajoneuvon rekisteri- ja verotiedot"/>
    <x v="4"/>
    <x v="5"/>
    <m/>
    <s v="Myös luonnollisille henkilöille"/>
    <m/>
    <m/>
    <x v="1"/>
    <s v="Liikenne- ja viestintäministeriö"/>
    <x v="1"/>
    <s v=""/>
  </r>
  <r>
    <x v="24"/>
    <s v="Ajoneuvon rekisteröintitodistuksen tilaus"/>
    <s v="Palvelusta voit tilata ajoneuvollesi uuden rekisteröintitodistuksen."/>
    <s v="Ajoneuvon rekisteröintitodistuksen tilaus"/>
    <x v="2"/>
    <x v="5"/>
    <m/>
    <s v="Myös luonnollisille henkilöille"/>
    <m/>
    <m/>
    <x v="1"/>
    <s v="Liikenne- ja viestintäministeriö"/>
    <x v="1"/>
    <s v=""/>
  </r>
  <r>
    <x v="24"/>
    <s v="Ajoneuvon romutus ja lopullinen poisto"/>
    <s v="Poista ajoneuvosi lopullisesti rekisteristä toimittamalla se maksutta kierrätettäväksi Suomen Autokierrätys Oy:n viralliseen vastaanottopisteeseen. Vastaanottopiste ottaa ajoneuvon vastaan ja antaa sinulle romutustodistuksen. Vastaanottopiste huolehtii, että ajoneuvo poistetaan lopullisesti rekisteristä."/>
    <s v="Ajoneuvon romutus ja lopullinen poisto"/>
    <x v="0"/>
    <x v="6"/>
    <s v="Myöhemmin"/>
    <s v="Myös luonnollisille henkilöille"/>
    <s v="Ajoneuvo luovutettava fyysisesti romutettavaksi ja lopullisesti poistettavaksi."/>
    <m/>
    <x v="1"/>
    <s v="Liikenne- ja viestintäministeriö"/>
    <x v="1"/>
    <s v=""/>
  </r>
  <r>
    <x v="24"/>
    <s v="Ajoneuvon yksittäishyväksynnän myöntäjä"/>
    <s v="Hakemus ajoneuvon yksittäishyväksyntöjen myöntäjäksi"/>
    <s v="Ajoneuvon yksittäishyväksynnän myöntäjä"/>
    <x v="1"/>
    <x v="6"/>
    <s v="Myöhemmin"/>
    <s v="Vain elinkeinotoimintaa harjoittaville"/>
    <s v="Yleinen taloudellinen tilanne"/>
    <m/>
    <x v="1"/>
    <s v="Liikenne- ja viestintäministeriö"/>
    <x v="1"/>
    <s v=""/>
  </r>
  <r>
    <x v="24"/>
    <s v="Ajoneuvotiedot ja veron maksu"/>
    <s v="Voit tarkastaa omat tai julkiset ajoneuvotiedot. Voit tehdä asiakirjatilauksen ajoneuvon tiedoista."/>
    <s v="Ajoneuvotiedot ja veron maksu"/>
    <x v="4"/>
    <x v="5"/>
    <m/>
    <s v="Myös luonnollisille henkilöille"/>
    <m/>
    <m/>
    <x v="1"/>
    <s v="Liikenne- ja viestintäministeriö"/>
    <x v="1"/>
    <s v=""/>
  </r>
  <r>
    <x v="24"/>
    <s v="Ajoneuvoveron palauttaminen ja hyvittäminen"/>
    <s v="Ajoneuvoverosta voi saada hyvitystä tai palautusta."/>
    <s v="Ajoneuvoveron palauttaminen ja hyvittäminen"/>
    <x v="2"/>
    <x v="5"/>
    <m/>
    <s v="Myös luonnollisille henkilöille"/>
    <m/>
    <m/>
    <x v="1"/>
    <s v="Liikenne- ja viestintäministeriö"/>
    <x v="1"/>
    <s v=""/>
  </r>
  <r>
    <x v="24"/>
    <s v="Ajoneuvoveron verovelvollisuuden siirto"/>
    <s v="Ajoneuvon omistaja voi hakea ajoneuvoveron verovelvollisuutta itselleen."/>
    <s v="Ajoneuvoveron verovelvollisuuden siirto"/>
    <x v="0"/>
    <x v="0"/>
    <s v="Myöhemmin"/>
    <s v="Myös luonnollisille henkilöille"/>
    <s v="Yleinen taloudellinen tilanne"/>
    <m/>
    <x v="1"/>
    <s v="Liikenne- ja viestintäministeriö"/>
    <x v="1"/>
    <s v=""/>
  </r>
  <r>
    <x v="24"/>
    <s v="Ajopiirturin asennus ja korjaus"/>
    <s v="Ajopiirturin asennus ja korjaus -lupien saamisen edellytykset sekä hakemukset."/>
    <s v="Ajopiirturin asennus ja korjaus"/>
    <x v="1"/>
    <x v="0"/>
    <s v="Myöhemmin"/>
    <s v="Vain elinkeinotoimintaa harjoittaville"/>
    <s v="Yleinen taloudellinen tilanne"/>
    <m/>
    <x v="1"/>
    <s v="Liikenne- ja viestintäministeriö"/>
    <x v="1"/>
    <s v=""/>
  </r>
  <r>
    <x v="24"/>
    <s v="Ajoterveysohjeet terveydenhuollon ammattilaisille"/>
    <s v="Tavoitteena on tukea terveydenhuollon ammattilaisia yksittäisen kuljettajan terveydentilaa koskevassa ajoterveysarvioinnissa ja päätöksenteossa."/>
    <s v="Ajoterveysohjeet terveydenhuollon ammattilaisille"/>
    <x v="3"/>
    <x v="0"/>
    <s v="Myöhemmin"/>
    <s v="Myös luonnollisille henkilöille"/>
    <s v="Yleinen taloudellinen tilanne"/>
    <m/>
    <x v="1"/>
    <s v="Liikenne- ja viestintäministeriö"/>
    <x v="1"/>
    <s v=""/>
  </r>
  <r>
    <x v="24"/>
    <s v="Alkolukkolain mukainen toimintailmoitus"/>
    <s v="Alkolukon valmistaja tai valtuutettu edustaja tekee toimintailmoituksen Traficomille"/>
    <s v="Alkolukkolain mukainen toimintailmoitus"/>
    <x v="0"/>
    <x v="1"/>
    <s v="Q4/2021"/>
    <s v="Vain elinkeinotoimintaa harjoittaville"/>
    <s v="Taloustilanne voi mahdollisesti osoittautua esteeksi"/>
    <m/>
    <x v="1"/>
    <s v="Liikenne- ja viestintäministeriö"/>
    <x v="1"/>
    <s v=""/>
  </r>
  <r>
    <x v="24"/>
    <s v="Aluksen CSR-asiakirja"/>
    <s v="Kansainväliseen liikenteen käytettävillä yli 500bt olevilla matkustaja-ja lastialuksilla tulee olla historiatiedot (Continuous Synopsis Record, CSR)."/>
    <s v="Aluksen CSR-asiakirja"/>
    <x v="0"/>
    <x v="1"/>
    <s v="Myöhemmin"/>
    <s v="Vain elinkeinotoimintaa harjoittaville"/>
    <s v="Yleinen taloudellinen tilanne"/>
    <m/>
    <x v="1"/>
    <s v="Liikenne- ja viestintäministeriö"/>
    <x v="1"/>
    <s v=""/>
  </r>
  <r>
    <x v="24"/>
    <s v="Aluksen kansallisuus ja lipunkäyttöoikeus"/>
    <s v="Alus on suomalainen ja oikeutettu käyttämään Suomen lippua, jos sen omistuksest yli 60% on suomalaista. Jos ulkomaisessa omistuksessa oleva alus täyttää merilaissa olevat ehdot, Traficom voi hakemuksesta hyväksyä sen suomalaiseksi."/>
    <s v="Aluksen kansallisuus ja lipunkäyttöoikeus"/>
    <x v="0"/>
    <x v="1"/>
    <s v="Myöhemmin"/>
    <s v="Myös luonnollisille henkilöille"/>
    <s v="Yleinen taloudellinen tilanne"/>
    <m/>
    <x v="1"/>
    <s v="Liikenne- ja viestintäministeriö"/>
    <x v="1"/>
    <s v=""/>
  </r>
  <r>
    <x v="24"/>
    <s v="Aluksen kiinnitys"/>
    <s v="Aluksena tai alusrakennuksena Liikenneasioiden rekisteriin merkitty alus voidaan kiinnittää."/>
    <s v="Aluksen kiinnitys"/>
    <x v="0"/>
    <x v="1"/>
    <s v="Myöhemmin"/>
    <s v="Myös luonnollisille henkilöille"/>
    <s v="Palvelussa tarvitaan dokumentit alkuperäisinä."/>
    <m/>
    <x v="1"/>
    <s v="Liikenne- ja viestintäministeriö"/>
    <x v="1"/>
    <s v=""/>
  </r>
  <r>
    <x v="24"/>
    <s v="Aluksen merkitseminen kauppa-alusluetteloon"/>
    <s v="Traficom voi hakemuksesta merkitä kauppa-alusluetteloon aluksen, joka on merkitty rekisteriin Suomessa (myös Ahvenanmaalla)."/>
    <s v="Aluksen merkitseminen kauppa-alusluetteloon"/>
    <x v="0"/>
    <x v="1"/>
    <s v="Myöhemmin"/>
    <s v="Myös luonnollisille henkilöille"/>
    <s v="Yleinen taloudellinen tilanne"/>
    <m/>
    <x v="1"/>
    <s v="Liikenne- ja viestintäministeriö"/>
    <x v="1"/>
    <s v=""/>
  </r>
  <r>
    <x v="24"/>
    <s v="Aluksen mittakirja"/>
    <s v="Tarvitset aluksellesi mittakirjan ennen kuin se voidaan rekisteröidä Suomen alusrekisteriin."/>
    <s v="Aluksen mittakirja"/>
    <x v="2"/>
    <x v="1"/>
    <s v="Myöhemmin"/>
    <s v="Myös luonnollisille henkilöille"/>
    <s v="Yleinen taloudellinen tilanne"/>
    <m/>
    <x v="1"/>
    <s v="Liikenne- ja viestintäministeriö"/>
    <x v="1"/>
    <s v=""/>
  </r>
  <r>
    <x v="24"/>
    <s v="Aluksen muutosrekisteröinti"/>
    <s v="Aluksen rekisteritiedoissa tapahtuneiden muutosten kirjaaminen liikenneasioiden rekisteriin."/>
    <s v="Aluksen muutosrekisteröinti"/>
    <x v="0"/>
    <x v="1"/>
    <s v="Myöhemmin"/>
    <s v="Myös luonnollisille henkilöille"/>
    <s v="Palvelussa tarvitaan osassa tapauksista dokumentit alkuperäisinä."/>
    <m/>
    <x v="1"/>
    <s v="Liikenne- ja viestintäministeriö"/>
    <x v="1"/>
    <s v=""/>
  </r>
  <r>
    <x v="24"/>
    <s v="Aluksen poistaminen rekisteristä"/>
    <s v="Rekisteröidyn aluksen poistaminen liikenneasioiden rekisteristä. "/>
    <s v="Aluksen poistaminen rekisteristä"/>
    <x v="0"/>
    <x v="1"/>
    <s v="Myöhemmin"/>
    <s v="Myös luonnollisille henkilöille"/>
    <s v="Yleinen taloudellinen tilanne"/>
    <m/>
    <x v="1"/>
    <s v="Liikenne- ja viestintäministeriö"/>
    <x v="1"/>
    <s v=""/>
  </r>
  <r>
    <x v="24"/>
    <s v="Aluksen rekisteriotteen ja rasitustodistuksen tilaus"/>
    <s v="Liikenneasioiden rekisterissä olevan aluksen rekisteriotteen ja/tai rasitustodistuksen tilaaminen. "/>
    <s v="Aluksen rekisteriotteen ja rasitustodistuksen tilaus"/>
    <x v="4"/>
    <x v="1"/>
    <s v="Myöhemmin"/>
    <s v="Myös luonnollisille henkilöille"/>
    <s v="Sähköinen asiointipalvelu tällä hetkellä poissa käytöstä. Tarkoitus ottaa uudelleen käyttöön."/>
    <m/>
    <x v="1"/>
    <s v="Liikenne- ja viestintäministeriö"/>
    <x v="1"/>
    <s v=""/>
  </r>
  <r>
    <x v="24"/>
    <s v="Aluksen rekisteröinti"/>
    <s v="Suomalaiset kauppamerenkulkuun käytettävät alukset on rekisteröitävä. Traficom ylläpitää rekisteriä niiden alusten osalta, joiden kotipaikka on manner-Suomessa. Ahvenanmaan valtionvirasto vastaa niiden alusten rekisteröinnistä, joiden kotipaikka on Ahvenanmaan maakunnassa."/>
    <s v="Aluksen rekisteröinti"/>
    <x v="0"/>
    <x v="1"/>
    <s v="Myöhemmin"/>
    <s v="Myös luonnollisille henkilöille"/>
    <s v="Palvelussa tarvitaan dokumentit alkuperäisinä."/>
    <m/>
    <x v="1"/>
    <s v="Liikenne- ja viestintäministeriö"/>
    <x v="1"/>
    <s v=""/>
  </r>
  <r>
    <x v="24"/>
    <s v="Aluskiinnityksen uudistaminen ja kuolettaminen"/>
    <s v="Alukseen tai alusrakennukseen vahvistetun kiinnityksen uudistaminen tai sen kuolettaminen."/>
    <s v="Aluskiinnityksen uudistaminen ja kuolettaminen"/>
    <x v="0"/>
    <x v="1"/>
    <s v="Myöhemmin"/>
    <s v="Myös luonnollisille henkilöille"/>
    <s v="Palvelussa tarvitaan dokumentit alkuperäisinä."/>
    <m/>
    <x v="1"/>
    <s v="Liikenne- ja viestintäministeriö"/>
    <x v="1"/>
    <s v=""/>
  </r>
  <r>
    <x v="24"/>
    <s v="Alusrakennuksen poistaminen rekisteristä"/>
    <s v="Alusrakennuksena liikenneasioiden rekisteriin rekisteröidyn rakenteilla olevan aluksen poistaminen rekisteristä. "/>
    <s v="Alusrakennuksen poistaminen rekisteristä"/>
    <x v="0"/>
    <x v="1"/>
    <s v="Myöhemmin"/>
    <s v="Myös luonnollisille henkilöille"/>
    <s v="Yleinen taloudellinen tilanne"/>
    <m/>
    <x v="1"/>
    <s v="Liikenne- ja viestintäministeriö"/>
    <x v="1"/>
    <s v=""/>
  </r>
  <r>
    <x v="24"/>
    <s v="Alusrakennuksen rekisteröinti"/>
    <s v="Suomessa rakenteilla oleva alus voidaan pyynnöstä merkitä rakenteilla olevana aluksena rekisteriin, jos se valmistuttuaan täyttää rekisteröinnin edellytykset. Traficom pitää rekisteriä niiden alusten osalta, joiden kotipaikka on manner-Suomi. Jos aluksen kotipaikka on ahvenamaan maakunta, rekisterinpitäjänä toimii Ahvenanmaan valtionvirasto."/>
    <s v="Alusrakennuksen rekisteröinti"/>
    <x v="0"/>
    <x v="1"/>
    <s v="Myöhemmin"/>
    <s v="Myös luonnollisille henkilöille"/>
    <s v="Palvelussa tarvitaan dokumentit alkuperäisinä."/>
    <m/>
    <x v="1"/>
    <s v="Liikenne- ja viestintäministeriö"/>
    <x v="1"/>
    <s v=""/>
  </r>
  <r>
    <x v="24"/>
    <s v="Alusteknisten hyväksyntien tai arvioiden myöntäminen"/>
    <s v="Aluksilta vaadittujen hyväksyntien ja arviointien myöntäminen"/>
    <s v="Alusteknisten hyväksyntien tai arvioiden myöntäminen"/>
    <x v="1"/>
    <x v="1"/>
    <s v="Myöhemmin"/>
    <s v="Myös luonnollisille henkilöille"/>
    <s v="Jokainen palvelutapaus on yksilöllinen ja lähtötietojen tarve ja laatu vaihtelee tapauskohtaisesti. Lisäksi määrät ovat pieniä."/>
    <m/>
    <x v="1"/>
    <s v="Liikenne- ja viestintäministeriö"/>
    <x v="1"/>
    <s v=""/>
  </r>
  <r>
    <x v="24"/>
    <s v="Alusteknisten poikkeuslupien myöntäminen"/>
    <s v="Poikkeuslupien myöntäminen"/>
    <s v="Alusteknisten poikkeuslupien myöntäminen"/>
    <x v="1"/>
    <x v="1"/>
    <s v="Myöhemmin"/>
    <s v="Myös luonnollisille henkilöille"/>
    <s v="Jokainen palvelutapaus on yksilöllinen ja lähtötietojen tarve ja laatu vaihtelee tapauskohtaisesti. Lisäksi määrät ovat pieniä."/>
    <m/>
    <x v="1"/>
    <s v="Liikenne- ja viestintäministeriö"/>
    <x v="1"/>
    <s v=""/>
  </r>
  <r>
    <x v="24"/>
    <s v="Alusteknisten turvallisuus- ja ympäristötodistusten myöntäminen"/>
    <s v="Aluksilta vaadittujen todistusten todistusten myöntäminen"/>
    <s v="Alusteknisten turvallisuus- ja ympäristötodistusten myöntäminen"/>
    <x v="1"/>
    <x v="1"/>
    <s v="Myöhemmin"/>
    <s v="Myös luonnollisille henkilöille"/>
    <s v="Jokainen palvelutapaus on yksilöllinen ja lähtötietojen tarve ja laatu vaihtelee tapauskohtaisesti. Lisäksi määrät ovat pieniä."/>
    <m/>
    <x v="1"/>
    <s v="Liikenne- ja viestintäministeriö"/>
    <x v="1"/>
    <s v=""/>
  </r>
  <r>
    <x v="24"/>
    <s v="Alusten katsastuksiin ja tarkastuksiin kuuluvien piirustusten ja muun materiaalin hyväksyminen"/>
    <s v="Aluksilta vaadittujen järjestelmien tarkastukset ja hyväksynnät"/>
    <s v="Alusten katsastuksiin ja tarkastuksiin kuuluvien piirustusten ja muun materiaalin hyväksyminen"/>
    <x v="1"/>
    <x v="1"/>
    <s v="Myöhemmin"/>
    <s v="Myös luonnollisille henkilöille"/>
    <s v="Jokainen palvelutapaus on yksilöllinen ja lähtötietojen tarve ja laatu vaihtelee tapauskohtaisesti. Lisäksi määrät ovat pieniä."/>
    <m/>
    <x v="1"/>
    <s v="Liikenne- ja viestintäministeriö"/>
    <x v="1"/>
    <s v=""/>
  </r>
  <r>
    <x v="24"/>
    <s v="Ammattilentäjän lupakirjahakemus"/>
    <m/>
    <s v="Ammattilentäjän lupakirjahakemus"/>
    <x v="1"/>
    <x v="4"/>
    <s v="Myöhemmin"/>
    <s v="Myös luonnollisille henkilöille"/>
    <s v="Yleinen taloudellinen tilanne"/>
    <m/>
    <x v="1"/>
    <s v="Liikenne- ja viestintäministeriö"/>
    <x v="1"/>
    <s v=""/>
  </r>
  <r>
    <x v="24"/>
    <s v="Ammattipätevyyden jatkokoulutuksen suoritus"/>
    <s v="Koulutuskeskukset ilmoittavat ammattipätevyyden jatkokoulutuksen suorittaneet henkilöt."/>
    <s v="Ammattipätevyyden jatkokoulutuksen suoritus"/>
    <x v="0"/>
    <x v="1"/>
    <s v="Myöhemmin"/>
    <s v="Vain elinkeinotoimintaa harjoittaville"/>
    <s v="Yleinen taloudellinen tilanne"/>
    <m/>
    <x v="1"/>
    <s v="Liikenne- ja viestintäministeriö"/>
    <x v="1"/>
    <s v=""/>
  </r>
  <r>
    <x v="24"/>
    <s v="Ammattipätevyyden koulutuslupa"/>
    <s v="Traficom hyväksyy ammattipätevyyskoulutuskeskukset."/>
    <s v="Ammattipätevyyden koulutuslupa"/>
    <x v="1"/>
    <x v="1"/>
    <s v="Myöhemmin"/>
    <s v="Vain elinkeinotoimintaa harjoittaville"/>
    <s v="Yleinen taloudellinen tilanne"/>
    <m/>
    <x v="1"/>
    <s v="Liikenne- ja viestintäministeriö"/>
    <x v="1"/>
    <s v=""/>
  </r>
  <r>
    <x v="24"/>
    <s v="Ammattipätevyys koulutusohjelma"/>
    <s v="Ammattipätevyyskoulutuksen koulutusohjelman hyväksyminen."/>
    <s v="Ammattipätevyys koulutusohjelma"/>
    <x v="1"/>
    <x v="1"/>
    <s v="Myöhemmin"/>
    <s v="Vain elinkeinotoimintaa harjoittaville"/>
    <s v="Yleinen taloudellinen tilanne"/>
    <m/>
    <x v="1"/>
    <s v="Liikenne- ja viestintäministeriö"/>
    <x v="1"/>
    <s v=""/>
  </r>
  <r>
    <x v="24"/>
    <s v="Ammattipätevyyskoulutuksen järjestäminen"/>
    <s v="Koulutuskeskukset ilmoittavat ammattipätevyyskoulutuksen pitämisestä."/>
    <s v="Ammattipätevyyskoulutuksen järjestäminen"/>
    <x v="2"/>
    <x v="6"/>
    <s v="Myöhemmin"/>
    <s v="Vain elinkeinotoimintaa harjoittaville"/>
    <s v="Yleinen taloudellinen tilanne"/>
    <m/>
    <x v="1"/>
    <s v="Liikenne- ja viestintäministeriö"/>
    <x v="1"/>
    <s v=""/>
  </r>
  <r>
    <x v="24"/>
    <s v="Application form for RVSM Airworthines approval"/>
    <s v="Ilma-alukselle voidaan myöntää RVSM (Reduced Vertical Separation Minima) -lentokelpoisuustodistus, kun edellytykset sen myöntämiseen täyttyvät. Todistus tarvitaan RVSM -operointikelpoisuuden saamiseksi, jotta ilma-aluksella voisi lentää RVSM -ilmatilassa."/>
    <s v="Application form for RVSM Airworthines approval"/>
    <x v="2"/>
    <x v="1"/>
    <s v="Myöhemmin"/>
    <s v="Vain elinkeinotoimintaa harjoittaville"/>
    <s v="Yleinen taloudellinen tilanne"/>
    <m/>
    <x v="1"/>
    <s v="Liikenne- ja viestintäministeriö"/>
    <x v="1"/>
    <s v=""/>
  </r>
  <r>
    <x v="24"/>
    <s v="Arkistotietopalvelu"/>
    <s v="Arkistotietopalvelusta voit tilata julkisten asiakirjojen jäljennöksiä ja tietoja aineistoista. Arkistosta voi tiedustella esimerkiksi Traficomin edeltäjävirastojen asiakirjoja."/>
    <s v="Arkistotietopalvelu"/>
    <x v="4"/>
    <x v="6"/>
    <s v="Myöhemmin"/>
    <s v="Myös luonnollisille henkilöille"/>
    <s v="Yleinen taloudellinen tilanne"/>
    <m/>
    <x v="1"/>
    <s v="Liikenne- ja viestintäministeriö"/>
    <x v="1"/>
    <s v=""/>
  </r>
  <r>
    <x v="24"/>
    <s v="Arviointilaitokseksi hyväksymistä koskeva hakemus"/>
    <s v="Tietoturvallisuuden arviointilaitokset tarjoavat viranomaisille ja yrityksille luotettavaa ja puolueetonta tietoturvallisuuden arviointipalvelua. Arviointilaitokset hyväksyy Kyberturvallisuuskeskus. Asiointipalvelun osalta ei ole kehittämistarvetta."/>
    <s v="Arviointilaitokseksi hyväksymistä koskeva hakemus"/>
    <x v="1"/>
    <x v="0"/>
    <m/>
    <s v="Vain elinkeinotoimintaa harjoittaville"/>
    <m/>
    <m/>
    <x v="1"/>
    <s v="Liikenne- ja viestintäministeriö"/>
    <x v="1"/>
    <s v=""/>
  </r>
  <r>
    <x v="24"/>
    <s v="Autokiinnityshakemus (vahvistaminen, uudistaminen, kuolettaminen)"/>
    <s v="Autokiinnitys mahdollistaa tiettyjen ajoneuvoliikennerekisterissä olevien ajoneuvojen kiinnittämisen velan maksamisen vakuudeksi."/>
    <s v="Autokiinnityshakemus (vahvistaminen, uudistaminen, kuolettaminen)"/>
    <x v="1"/>
    <x v="1"/>
    <s v="Myöhemmin"/>
    <s v="Vain elinkeinotoimintaa harjoittaville"/>
    <s v="Kiinnityksen liitteenä esitettävä haltijavelkakirja on lain mukaan annettava alkuperäisenä. Prosessin digitalisointi edellyttäisi lakimuutosta ja huomattavaa järjestelmäkehitystä."/>
    <m/>
    <x v="1"/>
    <s v="Liikenne- ja viestintäministeriö"/>
    <x v="1"/>
    <s v=""/>
  </r>
  <r>
    <x v="24"/>
    <s v="Autokoululupa ja lomakkeet autokouluille"/>
    <s v="Traficom myöntää tai uusii autokoululuvan. Autokoululupa haetaan ryhmään 1 tai ryhmään 2 taikka molempiin ryhmiin."/>
    <s v="Autokoululupa ja lomakkeet autokouluille"/>
    <x v="1"/>
    <x v="0"/>
    <s v="Myöhemmin"/>
    <s v="Vain elinkeinotoimintaa harjoittaville"/>
    <s v="Manuaaliset tarkistukset ja liitteiden läpikäynti esteenä palvelun sähköistämiselle kokonaan"/>
    <m/>
    <x v="1"/>
    <s v="Liikenne- ja viestintäministeriö"/>
    <x v="1"/>
    <s v=""/>
  </r>
  <r>
    <x v="24"/>
    <s v="Autoreporter"/>
    <s v="Tietoturvaloukkausten automaattinen ilmoituspalvelu"/>
    <s v="Autoreporter"/>
    <x v="2"/>
    <x v="5"/>
    <m/>
    <s v="Vain elinkeinotoimintaa harjoittaville"/>
    <m/>
    <m/>
    <x v="1"/>
    <s v="Liikenne- ja viestintäministeriö"/>
    <x v="1"/>
    <s v=""/>
  </r>
  <r>
    <x v="24"/>
    <s v="Bensiinikäyttöisen auton pakokaasumittaaja"/>
    <s v="Pakokaasupäästöjen tarkastajan on tehtävä ennen toiminnan aloittamista ilmoitus Traficomille. Ilmoitus on tehtävä erikseen bensiinikäyttöisten ajoneuvojen mittauksista, vaikka liike tai korjaamo jo aikaisemmin olisi ilmoittanut dieselkäyttöisten autojen mittauksista."/>
    <s v="Bensiinikäyttöisen auton pakokaasumittaaja"/>
    <x v="0"/>
    <x v="0"/>
    <s v="Myöhemmin"/>
    <s v="Vain elinkeinotoimintaa harjoittaville"/>
    <s v="Yleinen taloudellinen tilanne"/>
    <m/>
    <x v="1"/>
    <s v="Liikenne- ja viestintäministeriö"/>
    <x v="1"/>
    <s v=""/>
  </r>
  <r>
    <x v="24"/>
    <s v="Dieselkäyttöisen auton pakokaasumittaaja"/>
    <s v="Ilmoitus dieselkäyttöisten ajoneuvojen pakokaasumittausten aloittamisesta katsastusta varten."/>
    <s v="Dieselkäyttöisen auton pakokaasumittaaja"/>
    <x v="0"/>
    <x v="0"/>
    <s v="Myöhemmin"/>
    <s v="Vain elinkeinotoimintaa harjoittaville"/>
    <s v="Yleinen taloudellinen tilanne"/>
    <m/>
    <x v="1"/>
    <s v="Liikenne- ja viestintäministeriö"/>
    <x v="1"/>
    <s v=""/>
  </r>
  <r>
    <x v="24"/>
    <s v="Digitaalisen ajopiirturin korjaamokortti"/>
    <s v="Traficom myöntää yrityksille digitaalisen ajopiirturin korjaamokortit."/>
    <s v="Digitaalisen ajopiirturin korjaamokortti"/>
    <x v="1"/>
    <x v="1"/>
    <s v="Myöhemmin"/>
    <s v="Vain elinkeinotoimintaa harjoittaville"/>
    <s v="Muu kehittämistyö: Elinkeinonharjoittajille tarkoitetut kortit (yrityskortti ja korjaamokortti) siirretään nykyisestä taustajärjestelmästä (PIIKO) toiseen (KURKKU/KUSKI). Palvelun digitalisointi mahdollista vasta sen jälkeen. Taloustilanne voi mahdollisesti osoittautua esteeksi"/>
    <m/>
    <x v="1"/>
    <s v="Liikenne- ja viestintäministeriö"/>
    <x v="1"/>
    <s v=""/>
  </r>
  <r>
    <x v="24"/>
    <s v="Digitaalisen ajopiirturin yrityskortti"/>
    <s v="Traficom myöntää yrityksille digitaalisen ajopiirturin yrityskortit."/>
    <s v="Digitaalisen ajopiirturin yrityskortti"/>
    <x v="1"/>
    <x v="1"/>
    <s v="Myöhemmin"/>
    <s v="Vain elinkeinotoimintaa harjoittaville"/>
    <s v="Muu kehittämistyö: Elinkeinonharjoittajille tarkoitetut kortit (yrityskortti ja korjaamokortti) siirretään nykyisestä taustajärjestelmästä (PIIKO) toiseen (KURKKU/KUSKI). Palvelun digitalisointi mahdollista vasta sen jälkeen."/>
    <m/>
    <x v="1"/>
    <s v="Liikenne- ja viestintäministeriö"/>
    <x v="1"/>
    <s v=""/>
  </r>
  <r>
    <x v="24"/>
    <s v="EASA Form 4 selvitys vastuuhenkilön kokemuksesta sekä suostumus tehtäviinsä"/>
    <s v="Tällä lomakkeella ilmoitetaan organisaation vastuuhenkilöksi esitettävän henkilön kokemus ja suostumus tehtävään."/>
    <s v="EASA Form 4 selvitys vastuuhenkilön kokemuksesta sekä suostumus tehtäviinsä"/>
    <x v="0"/>
    <x v="0"/>
    <s v="Myöhemmin"/>
    <s v="Vain elinkeinotoimintaa harjoittaville"/>
    <s v="Yleinen taloudellinen tilanne"/>
    <m/>
    <x v="1"/>
    <s v="Liikenne- ja viestintäministeriö"/>
    <x v="1"/>
    <s v=""/>
  </r>
  <r>
    <x v="24"/>
    <s v="Easa Form 51 Apllication for singnificanht changes or variation of scope and terms of Part 21 POA"/>
    <s v="Ilmailuvälineiden valmistusorganisaation hyväksymishakemus"/>
    <s v="Easa Form 51 Apllication for singnificanht changes or variation of scope and terms of Part 21 POA"/>
    <x v="1"/>
    <x v="1"/>
    <s v="Myöhemmin"/>
    <s v="Vain elinkeinotoimintaa harjoittaville"/>
    <s v="Yleinen taloudellinen tilanne"/>
    <m/>
    <x v="1"/>
    <s v="Liikenne- ja viestintäministeriö"/>
    <x v="1"/>
    <s v=""/>
  </r>
  <r>
    <x v="24"/>
    <s v="Erikoiskuljetusten liikenteenohjaajien koulutuslupa"/>
    <s v="Traficom hyväksyy erikoiskuljetusten liikenteenohjaajien koulutuskeskukset."/>
    <s v="Erikoiskuljetusten liikenteenohjaajien koulutuslupa"/>
    <x v="1"/>
    <x v="1"/>
    <s v="Myöhemmin"/>
    <s v="Vain elinkeinotoimintaa harjoittaville"/>
    <s v="Yleinen taloudellinen tilanne"/>
    <m/>
    <x v="1"/>
    <s v="Liikenne- ja viestintäministeriö"/>
    <x v="1"/>
    <s v=""/>
  </r>
  <r>
    <x v="24"/>
    <s v="Erityiskilpihakemus"/>
    <s v="Ajoneuvoon voi hankkia erityiskilven, jonka kirjain- ja numeroyhdistelmän voi itse valita."/>
    <s v="Erityiskilpihakemus"/>
    <x v="1"/>
    <x v="0"/>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1"/>
    <s v="Liikenne- ja viestintäministeriö"/>
    <x v="1"/>
    <s v=""/>
  </r>
  <r>
    <x v="24"/>
    <s v="Erivapaus luotsinkäyttövelvolisuudesta"/>
    <s v="Aluskohtainen lupakirja, joka voidaan myöntää aluksen päällikölle tai perämiehelle, jos aluksen bruttovetoisuus on alle 3700. Vapautus luotsinkäytöstä edellyttää kuitenkin, että aluksen päällikölle on myönnetty erivapaus. Erivapaus luotsinkäyttövelvollisuudesta voidaan myöntää yksittäiselle tai useammalle väylälle. "/>
    <s v="Erivapaus luotsinkäyttövelvolisuudesta"/>
    <x v="1"/>
    <x v="1"/>
    <s v="Myöhemmin"/>
    <s v="Myös luonnollisille henkilöille"/>
    <s v="Yleinen taloudellinen tilanne"/>
    <m/>
    <x v="1"/>
    <s v="Liikenne- ja viestintäministeriö"/>
    <x v="1"/>
    <s v=""/>
  </r>
  <r>
    <x v="24"/>
    <s v="EU-yksittäishyväksyntä (tuleva palvleu, josta ei vielä tietoa Traficom.fi:ssä tai suomi.fi:ssä)"/>
    <s v="Hae ajoneuvolle EU-yksittäishyväksyntää."/>
    <s v="EU-yksittäishyväksyntä (tuleva palvleu, josta ei vielä tietoa Traficom.fi:ssä tai suomi.fi:ssä)"/>
    <x v="1"/>
    <x v="6"/>
    <s v="Myöhemmin"/>
    <s v="Myös luonnollisille henkilöille"/>
    <s v="Yleinen taloudellinen tilanne"/>
    <m/>
    <x v="1"/>
    <s v="Liikenne- ja viestintäministeriö"/>
    <x v="1"/>
    <s v=""/>
  </r>
  <r>
    <x v="24"/>
    <s v="Fi-verkkotunnuksen hallinnointi"/>
    <s v="Fi-verkkotunnuksen hakeminen (merkitseminen) fi-verkkotunnusrekisteriin ja olemassa olevien tietojen ylläpito. Asiointipalvelun osalta ei ole kehittämistarvetta."/>
    <s v="Fi-verkkotunnuksen hallinnointi"/>
    <x v="1"/>
    <x v="0"/>
    <m/>
    <s v="Myös luonnollisille henkilöille"/>
    <m/>
    <m/>
    <x v="1"/>
    <s v="Liikenne- ja viestintäministeriö"/>
    <x v="1"/>
    <s v=""/>
  </r>
  <r>
    <x v="24"/>
    <s v="Fi-verkkotunnuksen poistovaatimus"/>
    <s v="Poistovaatimuksella voit vaatia omaa suojattua nimeäsi tai tavaramerkkiäsi loukkaavan verkkotunnuksen poistamista ja siirtoa itsellesi. Asiointipalvelun osalta ei ole kehittämistarvetta."/>
    <s v="Fi-verkkotunnuksen poistovaatimus"/>
    <x v="1"/>
    <x v="0"/>
    <m/>
    <s v="Myös luonnollisille henkilöille"/>
    <m/>
    <m/>
    <x v="1"/>
    <s v="Liikenne- ja viestintäministeriö"/>
    <x v="1"/>
    <s v=""/>
  </r>
  <r>
    <x v="24"/>
    <s v="Fi-verkkotunnusvälittäjäksi ilmoittautuminen"/>
    <s v="Vahvistus Fi-verkkotunnusvälittäjäksi aikovan on ilmoittauduttava Traficomille ja luotava asiointitili. Asiointipalvelun osalta ei ole kehittämistarvetta."/>
    <s v="Fi-verkkotunnusvälittäjäksi ilmoittautuminen"/>
    <x v="0"/>
    <x v="0"/>
    <m/>
    <s v="Myös luonnollisille henkilöille"/>
    <m/>
    <m/>
    <x v="1"/>
    <s v="Liikenne- ja viestintäministeriö"/>
    <x v="1"/>
    <s v=""/>
  </r>
  <r>
    <x v="24"/>
    <s v="Hae ajoneuvolle vientirekisteröintiä"/>
    <s v="Vientirekisteröinti on väliaikainen rekisteröinti ajoneuvon siirtämiseksi Suomesta ulkomaille."/>
    <s v="Hae ajoneuvolle vientirekisteröintiä"/>
    <x v="1"/>
    <x v="1"/>
    <s v="Myöhemmin"/>
    <s v="Myös luonnollisille henkilöille"/>
    <s v="Asiakirjat (mm.ennakkoilmoitustodistus) on toimitettava liitteeksi alkuperäisenä (lainsäädännöstä tuleva vaatimus)."/>
    <m/>
    <x v="1"/>
    <s v="Liikenne- ja viestintäministeriö"/>
    <x v="1"/>
    <s v=""/>
  </r>
  <r>
    <x v="24"/>
    <s v="Hae ennakkoilmoittajaksi"/>
    <s v="Ennakkoilmoituksella tarkoitetaan uuden tai keskeneräisen ajoneuvon tietojen ilmoittamista rekisterinpitäjälle eli Traficomille ennen ajoneuvon ensimmäistä käyttöönottoa ja ensirekisteröintiä. Ennakkoilmoitus on vaihtoehto rekisteröintikatsastukselle tai yksittäishyväksynnälle. Ennakkoilmoitus soveltuu mm. valmistajan edustajalle, joka maahantuo suuria määriä uusia, käyttämättömiä ajoneuvoja"/>
    <s v="Hae ennakkoilmoittajaksi"/>
    <x v="1"/>
    <x v="6"/>
    <s v="Myöhemmin"/>
    <s v="Vain elinkeinotoimintaa harjoittaville"/>
    <s v="Yleinen taloudellinen tilanne"/>
    <m/>
    <x v="1"/>
    <s v="Liikenne- ja viestintäministeriö"/>
    <x v="1"/>
    <s v=""/>
  </r>
  <r>
    <x v="24"/>
    <s v="Hae harrasterakenteisen ilma-aluksen hyväksyntää"/>
    <s v="Harrasterakenteisten ilma-alusten suunnittelulle ja suurten muutos- ja korjaustöiden suunnittelulle tarvitaan ilmailuviranomaisen hyväksyntä. Erillistä suunnittelun hyväksyntää ei tarvita, jos ilma-alus tehdään tunnettujen piirustusten mukaisesti. Jos ilma-aluksen suunnittelusta poiketaan siten, että suuren muutostyön määritelmä täyttyy, tulee suunnitelmalle hakea hyväksyntä ennen ilma-aluksen rakentamista (esim. alkuperäisestä suunnitelmasta poikkeava moottorityyppi)."/>
    <s v="Hae harrasterakenteisen ilma-aluksen hyväksyntää"/>
    <x v="1"/>
    <x v="1"/>
    <s v="Myöhemmin"/>
    <s v="Myös luonnollisille henkilöille"/>
    <s v="Yleinen taloudellinen tilanne"/>
    <m/>
    <x v="1"/>
    <s v="Liikenne- ja viestintäministeriö"/>
    <x v="1"/>
    <s v=""/>
  </r>
  <r>
    <x v="24"/>
    <s v="Hae hyväksyntää lentoaseman muutokselle"/>
    <m/>
    <s v="Hae hyväksyntää lentoaseman muutokselle"/>
    <x v="1"/>
    <x v="1"/>
    <s v="Myöhemmin"/>
    <s v="Vain elinkeinotoimintaa harjoittaville"/>
    <s v="Yleinen taloudellinen tilanne"/>
    <m/>
    <x v="1"/>
    <s v="Liikenne- ja viestintäministeriö"/>
    <x v="1"/>
    <s v=""/>
  </r>
  <r>
    <x v="24"/>
    <s v="Hae hyväksytyksi asiantuntijaksi"/>
    <s v="Hyväksytty asiantuntija voi antaa selvityksen ajoneuvon tai komponentin vaatimustenmukaisuudesta kansalliseen tyyppihyväksyntään, yksittäishyväksyntään tai käytettynä maahantuodun ajoneuvon rekisteröintikatsastukseen liittyen."/>
    <s v="Hae hyväksytyksi asiantuntijaksi"/>
    <x v="1"/>
    <x v="6"/>
    <s v="Q4/2022"/>
    <s v="Vain elinkeinotoimintaa harjoittaville"/>
    <s v="Taloustilanne voi mahdollisesti osoittautua esteeksi"/>
    <m/>
    <x v="1"/>
    <s v="Liikenne- ja viestintäministeriö"/>
    <x v="1"/>
    <s v=""/>
  </r>
  <r>
    <x v="24"/>
    <s v="Hae lentopaikan pitolupaa"/>
    <s v="Haetaan lentopaikan pitolupaa jossa varmistetaan lentopaikan ilmailumääräystenmukaisuus"/>
    <s v="Hae lentopaikan pitolupaa"/>
    <x v="1"/>
    <x v="1"/>
    <s v="Q3/2022"/>
    <s v="Myös luonnollisille henkilöille"/>
    <s v="Taloustilanne voi mahdollisesti osoittautua esteeksi"/>
    <m/>
    <x v="1"/>
    <s v="Liikenne- ja viestintäministeriö"/>
    <x v="1"/>
    <s v=""/>
  </r>
  <r>
    <x v="24"/>
    <s v="Hae lentopaikan rakentamislupaa"/>
    <s v="Haetaan lentopaikan rakentamislupaa jossa varmistetaan ilmailumääräysten edellytyksien täyttyminen rakennettavalle lentopaikalle."/>
    <s v="Hae lentopaikan rakentamislupaa"/>
    <x v="1"/>
    <x v="1"/>
    <s v="Q3/2022"/>
    <s v="Myös luonnollisille henkilöille"/>
    <s v="Taloustilanne voi mahdollisesti osoittautua esteeksi"/>
    <m/>
    <x v="1"/>
    <s v="Liikenne- ja viestintäministeriö"/>
    <x v="1"/>
    <s v=""/>
  </r>
  <r>
    <x v="24"/>
    <s v="Hae lupaa ilmailuun kieltoalueella"/>
    <s v="Traficom voi myöntää erityisistä syistä luvan ilmailuun kieltoalueella. Luvat myönnetään aina alue- ja tapauskohtaisesti."/>
    <s v="Hae lupaa ilmailuun kieltoalueella"/>
    <x v="1"/>
    <x v="1"/>
    <s v="Myöhemmin"/>
    <s v="Myös luonnollisille henkilöille"/>
    <s v="Yleinen taloudellinen tilanne"/>
    <m/>
    <x v="1"/>
    <s v="Liikenne- ja viestintäministeriö"/>
    <x v="1"/>
    <s v=""/>
  </r>
  <r>
    <x v="24"/>
    <s v="Hae lupaa lentonäytökselle tai -kilpailulle"/>
    <s v="Lentonäytösten ja -kilpailujen järjestämiseen vaaditaan Traficomin lupa."/>
    <s v="Hae lupaa lentonäytökselle tai -kilpailulle"/>
    <x v="1"/>
    <x v="1"/>
    <s v="Myöhemmin"/>
    <m/>
    <s v="Yleinen taloudellinen tilanne"/>
    <m/>
    <x v="1"/>
    <s v="Liikenne- ja viestintäministeriö"/>
    <x v="1"/>
    <s v=""/>
  </r>
  <r>
    <x v="24"/>
    <s v="Hae lupaa tai tee ilmoitus korjaamotoiminnasta"/>
    <s v="Lupa luvanvaraisen korjaamon toimintaan"/>
    <s v="Hae lupaa tai tee ilmoitus korjaamotoiminnasta"/>
    <x v="1"/>
    <x v="0"/>
    <s v="Myöhemmin"/>
    <s v="Vain elinkeinotoimintaa harjoittaville"/>
    <s v="Yleinen taloudellinen tilanne"/>
    <m/>
    <x v="1"/>
    <s v="Liikenne- ja viestintäministeriö"/>
    <x v="1"/>
    <s v=""/>
  </r>
  <r>
    <x v="24"/>
    <s v="Hae Merikartta-aineistojen käyttölupaa"/>
    <s v="Merikarttamateriaalin käyttöön liittyvä lupamenettelyy"/>
    <s v="Hae Merikartta-aineistojen käyttölupaa"/>
    <x v="1"/>
    <x v="6"/>
    <s v="Myöhemmin"/>
    <s v="Myös luonnollisille henkilöille"/>
    <s v="Yleinen taloudellinen tilanne"/>
    <m/>
    <x v="1"/>
    <s v="Liikenne- ja viestintäministeriö"/>
    <x v="1"/>
    <s v=""/>
  </r>
  <r>
    <x v="24"/>
    <s v="Hae nimetyksi tutkimuslaitokseksi"/>
    <s v="Nimetty tutkimuslaitos voi suorittaa ajoneuvoille ja komponenteille direktiivien, asetuksien ja/tai E-sääntöjen mukaista testausta sekä valmistajien tuotannon vaatimustenmukaisuuden valvontaa."/>
    <s v="Hae nimetyksi tutkimuslaitokseksi"/>
    <x v="1"/>
    <x v="6"/>
    <s v="Q4/2022"/>
    <s v="Vain elinkeinotoimintaa harjoittaville"/>
    <s v="Taloustilanne voi mahdollisesti osoittautua esteeksi"/>
    <m/>
    <x v="1"/>
    <s v="Liikenne- ja viestintäministeriö"/>
    <x v="1"/>
    <s v=""/>
  </r>
  <r>
    <x v="24"/>
    <s v="Hae rautatiekaluston markkinoillesaattamislupaa tai tyyppihyväksyntää"/>
    <s v="Ennen kuin uutta tai muutettua rautatieliikenteen kalustoyksikköä saa käyttää EU:n rataverkossa, sille on saatava lupa tai hyväksyntä. Lupa tai hyväksyntä voidaan myöntää kalustoyksikölle ja/tai kalustoyksikkötyypille (kalustoyksikön tyyppihyväksyntä) taikka yksittäiselle kalustoyksikölle, joka on tyyppihyväksytyn kalustoyksikkötyypin mukainen (kalustoyksikön markkinoillesaattamislupa)."/>
    <s v="Hae rautatiekaluston markkinoillesaattamislupaa tai tyyppihyväksyntää"/>
    <x v="1"/>
    <x v="0"/>
    <s v="Myöhemmin"/>
    <s v="Myös luonnollisille henkilöille"/>
    <s v="Yleinen taloudellinen tilanne"/>
    <m/>
    <x v="1"/>
    <s v="Liikenne- ja viestintäministeriö"/>
    <x v="1"/>
    <s v=""/>
  </r>
  <r>
    <x v="24"/>
    <s v="Hae rautatieliikenteen kuljettajan lupaa"/>
    <s v="Voit hakea rautatieliikenteen kuljettajan lupakirjaa."/>
    <s v="Hae rautatieliikenteen kuljettajan lupaa"/>
    <x v="1"/>
    <x v="1"/>
    <s v="Myöhemmin"/>
    <s v="Myös luonnollisille henkilöille"/>
    <s v="Yleinen taloudellinen tilanne"/>
    <m/>
    <x v="1"/>
    <s v="Liikenne- ja viestintäministeriö"/>
    <x v="1"/>
    <s v=""/>
  </r>
  <r>
    <x v="24"/>
    <s v="Hae rautatieliikenteen näytön vastaanottajan hyväksyntää"/>
    <m/>
    <s v="Hae rautatieliikenteen näytön vastaanottajan hyväksyntää"/>
    <x v="1"/>
    <x v="1"/>
    <s v="Myöhemmin"/>
    <s v="Myös luonnollisille henkilöille"/>
    <s v="Yleinen taloudellinen tilanne"/>
    <m/>
    <x v="1"/>
    <s v="Liikenne- ja viestintäministeriö"/>
    <x v="1"/>
    <s v=""/>
  </r>
  <r>
    <x v="24"/>
    <s v="Hae rautatieliikenteen oppilaitoksen hyväksyntää"/>
    <s v="Voit hakea rautatieliikenteen oppilaitoshyväksyntää."/>
    <s v="Hae rautatieliikenteen oppilaitoksen hyväksyntää"/>
    <x v="1"/>
    <x v="1"/>
    <s v="Myöhemmin"/>
    <s v="Vain elinkeinotoimintaa harjoittaville"/>
    <s v="Yleinen taloudellinen tilanne"/>
    <m/>
    <x v="1"/>
    <s v="Liikenne- ja viestintäministeriö"/>
    <x v="1"/>
    <s v=""/>
  </r>
  <r>
    <x v="24"/>
    <s v="Hae tieturvallisuusarvioijan koulutukseen"/>
    <s v="Liikenne- ja viestintävirasto vastaa tieturvallisuusarvioijien koulutuksesta."/>
    <s v="Hae tieturvallisuusarvioijan koulutukseen"/>
    <x v="1"/>
    <x v="6"/>
    <s v="Myöhemmin"/>
    <s v="Myös luonnollisille henkilöille"/>
    <s v="Koulutusten järjestymisen edellytyksenä min. osallistujamäärä"/>
    <m/>
    <x v="1"/>
    <s v="Liikenne- ja viestintäministeriö"/>
    <x v="1"/>
    <s v=""/>
  </r>
  <r>
    <x v="24"/>
    <s v="Hae vesikulkuneuvon koetunnusta"/>
    <s v="Vesikulkuneuvon tai moottorin valmistajana, maahantuojana, myyjänä tai muuna vastaavana elinkeinonharjoittajana voit käyttää rekisteröimätöntä vesikulkuneuvoa esimerkiksi koeajossa tai markkinoinnissa, jos Traficom on myöntänyt yritykselle koetunnuksen."/>
    <s v="Hae vesikulkuneuvon koetunnusta"/>
    <x v="1"/>
    <x v="1"/>
    <s v="Myöhemmin"/>
    <s v="Vain elinkeinotoimintaa harjoittaville"/>
    <s v="Yleinen taloudellinen tilanne"/>
    <m/>
    <x v="1"/>
    <s v="Liikenne- ja viestintäministeriö"/>
    <x v="1"/>
    <s v=""/>
  </r>
  <r>
    <x v="24"/>
    <s v="Hae vesiliikenteen kieltoja ja rajoituksia"/>
    <m/>
    <s v="Hae vesiliikenteen kieltoja ja rajoituksia"/>
    <x v="1"/>
    <x v="1"/>
    <s v="Myöhemmin"/>
    <m/>
    <s v="Yleinen taloudellinen tilanne"/>
    <m/>
    <x v="1"/>
    <s v="Liikenne- ja viestintäministeriö"/>
    <x v="1"/>
    <s v=""/>
  </r>
  <r>
    <x v="24"/>
    <s v="Hae väyläpäätöstä ja lupaa turvalaitteen asettamiseen"/>
    <m/>
    <s v="Hae väyläpäätöstä ja lupaa turvalaitteen asettamiseen"/>
    <x v="1"/>
    <x v="1"/>
    <s v="Myöhemmin"/>
    <m/>
    <s v="Yleinen taloudellinen tilanne"/>
    <m/>
    <x v="1"/>
    <s v="Liikenne- ja viestintäministeriö"/>
    <x v="1"/>
    <s v=""/>
  </r>
  <r>
    <x v="24"/>
    <s v="Hakemus hyväksynnästä toimia lentoliikenteen päästökaupan ja CORSIAn todentajana Suomessa"/>
    <s v="Traficom hyväksyy lentoliikenteen päästökaupan ja CORSIAn todentajat Suomessa."/>
    <s v="Hakemus hyväksynnästä toimia lentoliikenteen päästökaupan ja CORSIAn todentajana Suomessa"/>
    <x v="1"/>
    <x v="1"/>
    <s v="Myöhemmin"/>
    <s v="Vain elinkeinotoimintaa harjoittaville"/>
    <s v="Hyväksynnän hakijat ovat pääosin Suomen ulkopuolelta. Volyymit pieniä (tällä hetkellä Suomessa 1 hyväksytty todentaja)."/>
    <m/>
    <x v="1"/>
    <s v="Liikenne- ja viestintäministeriö"/>
    <x v="1"/>
    <s v=""/>
  </r>
  <r>
    <x v="24"/>
    <s v="Hakemus ilma-aluksen muutostyösuunnitelman hyväksymiseksi"/>
    <s v="Tällä hakemuksella voit hakea muutostyö- tai korjaussuunnitelman hyväksyntää kansallisen sääntelyn alaiselle (Liite I) muulle kuin harrasterakenteiselle ilma-alukselle, mukaanlukien muutokset ilma-aluksen ohjekirjoihin, kuten lentokäsikirjaan tai huolto-ohjeisiin."/>
    <s v="Hakemus ilma-aluksen muutostyösuunnitelman hyväksymiseksi"/>
    <x v="1"/>
    <x v="0"/>
    <s v="Myöhemmin"/>
    <s v="Myös luonnollisille henkilöille"/>
    <s v="Yleinen taloudellinen tilanne"/>
    <m/>
    <x v="1"/>
    <s v="Liikenne- ja viestintäministeriö"/>
    <x v="1"/>
    <s v=""/>
  </r>
  <r>
    <x v="24"/>
    <s v="Hakemus ilma-aluksen poistamiseksi ilma-alusrekisteristä"/>
    <s v="Ilma-aluksen omistaja voi hakea ilma-aluksen poistamista liikenneasioiden rekisteristä. Kiinnitettyä ilma-alusta ei voi poistaa rekisteristä ennen ilma-aluskiinnityksen kuolettamista. Rekisteristä poistettua ilma-alusta ei voi käyttää ilmailuun ennen uudelleen rekisteröintiä."/>
    <s v="Hakemus ilma-aluksen poistamiseksi ilma-alusrekisteristä"/>
    <x v="2"/>
    <x v="4"/>
    <s v="Myöhemmin"/>
    <s v="Myös luonnollisille henkilöille"/>
    <s v="Yleinen taloudellinen tilanne"/>
    <m/>
    <x v="1"/>
    <s v="Liikenne- ja viestintäministeriö"/>
    <x v="1"/>
    <s v=""/>
  </r>
  <r>
    <x v="24"/>
    <s v="Hakemus lentokelpoisuuden valvontamaksusta vapauttamiseksi"/>
    <s v="Ilma-aluksen vuotuisesta lentokelpoisuuden valvontamaksusta voi hakemuksesta saada vapautuksen, jos ilma-alusta ei käytetä lentotoimintaan koko maksuvuonna."/>
    <s v="Hakemus lentokelpoisuuden valvontamaksusta vapauttamiseksi"/>
    <x v="2"/>
    <x v="4"/>
    <s v="Myöhemmin"/>
    <s v="Myös luonnollisille henkilöille"/>
    <s v="Yleinen taloudellinen tilanne"/>
    <m/>
    <x v="1"/>
    <s v="Liikenne- ja viestintäministeriö"/>
    <x v="1"/>
    <s v=""/>
  </r>
  <r>
    <x v="24"/>
    <s v="Hakemus lentokelpoisuustodistusta varten"/>
    <s v="Tyyppihyväksytylle ilma-alukselle voidaan myöntää lentokelpoisuustodistus. Lentokelpoisuustodistuksen tulee olla rekisteröintivaltion viranomaisen myöntämä."/>
    <s v="Hakemus lentokelpoisuustodistusta varten"/>
    <x v="2"/>
    <x v="0"/>
    <s v="Myöhemmin"/>
    <s v="Myös luonnollisille henkilöille"/>
    <s v="Yleinen taloudellinen tilanne"/>
    <m/>
    <x v="1"/>
    <s v="Liikenne- ja viestintäministeriö"/>
    <x v="1"/>
    <s v=""/>
  </r>
  <r>
    <x v="24"/>
    <s v="Hakemus lentää Suomen ilmatilassa ulkomaille rekisteröidyllä ilma-aluksella"/>
    <s v="Hakemus lentää Suomen ilmatilassa ulkomaille rekisteröidyllä ilma-aluksella, jolla ei ole ICAO:n mukaista lentokelpoisuustodistusta"/>
    <s v="Hakemus lentää Suomen ilmatilassa ulkomaille rekisteröidyllä ilma-aluksella"/>
    <x v="1"/>
    <x v="1"/>
    <s v="Myöhemmin"/>
    <s v="Myös luonnollisille henkilöille"/>
    <s v="Yleinen taloudellinen tilanne"/>
    <m/>
    <x v="1"/>
    <s v="Liikenne- ja viestintäministeriö"/>
    <x v="1"/>
    <s v=""/>
  </r>
  <r>
    <x v="24"/>
    <s v="Hakemus luvasta ilmailuun ja lentoehtojen hyväksymiseksi"/>
    <s v="Lupa ilmailuun tarvitaan silloin, kun lentokelpoisuustodistus ei jostain syystä ole voimassa tai sitä ei voida myöntää, mutta tästä huolimatta ilma-aluksella on tarve lentää ja voidaan lentää turvallisesti annettujen lentoehtojen puitteissa, kuten esimerkiksi tarvittaessa siirtolentolupa lentokelpoisuustarkastukseen edellisen lentokelpoisuuden tarkastustodistuksen päästyä jo vanhenemaan."/>
    <s v="Hakemus luvasta ilmailuun ja lentoehtojen hyväksymiseksi"/>
    <x v="1"/>
    <x v="0"/>
    <s v="Myöhemmin"/>
    <s v="Myös luonnollisille henkilöille"/>
    <s v="Yleinen taloudellinen tilanne"/>
    <m/>
    <x v="1"/>
    <s v="Liikenne- ja viestintäministeriö"/>
    <x v="1"/>
    <s v=""/>
  </r>
  <r>
    <x v="24"/>
    <s v="Hakemus melutodistusta varten"/>
    <s v="Ilma-alukselle voidaan myöntää melutodistus sen melutason osoittamiseksi, kun edellytykset melutodistuksen myöntämiselle täyttyvät. Melutodistuksen tulee olla ilma-aluksen rekisteröintivaltion viranomaisen myöntämä."/>
    <s v="Hakemus melutodistusta varten"/>
    <x v="2"/>
    <x v="0"/>
    <s v="Myöhemmin"/>
    <s v="Myös luonnollisille henkilöille"/>
    <s v="Yleinen taloudellinen tilanne"/>
    <m/>
    <x v="1"/>
    <s v="Liikenne- ja viestintäministeriö"/>
    <x v="1"/>
    <s v=""/>
  </r>
  <r>
    <x v="24"/>
    <s v="Hakemus miehityksen vahvistamiseksi"/>
    <s v="Aluksen miehityksen vahvistamisesta säädetään laivaväestä ja aluksen turvallisuusjohtamisesta annetussa laissa sekä aluksen miehityksestä ja laivaväen pätevyydestä annetussa asetuksessa. Asetuksessa annetaan tarkemmat säännökset hakemukseen liitettävistä selvityksistä"/>
    <s v="Hakemus miehityksen vahvistamiseksi"/>
    <x v="1"/>
    <x v="6"/>
    <s v="Myöhemmin"/>
    <s v="Myös luonnollisille henkilöille"/>
    <s v="Käyttöaste luultavasti vähäinen."/>
    <m/>
    <x v="1"/>
    <s v="Liikenne- ja viestintäministeriö"/>
    <x v="1"/>
    <s v=""/>
  </r>
  <r>
    <x v="24"/>
    <s v="Haltijan hallinnasta luopumisilmoitus"/>
    <s v="Jos omistaja ei pyynnöistä huolimatta poista ajoneuvon haltijaa, voi haltija tehdä ilmoituksen, jolla luopuu hallinnasta."/>
    <s v="Haltijan hallinnasta luopumisilmoitus"/>
    <x v="0"/>
    <x v="1"/>
    <s v="Myöhemmin"/>
    <s v="Myös luonnollisille henkilöille"/>
    <s v="Yleinen taloudellinen tilanne"/>
    <m/>
    <x v="1"/>
    <s v="Liikenne- ja viestintäministeriö"/>
    <x v="1"/>
    <s v=""/>
  </r>
  <r>
    <x v="24"/>
    <s v="Havaro"/>
    <s v="Vakavien tietoturvaloukkauksien havainnointipalvelu"/>
    <s v="Havaro"/>
    <x v="2"/>
    <x v="5"/>
    <m/>
    <s v="Vain elinkeinotoimintaa harjoittaville"/>
    <m/>
    <m/>
    <x v="1"/>
    <s v="Liikenne- ja viestintäministeriö"/>
    <x v="1"/>
    <s v=""/>
  </r>
  <r>
    <x v="24"/>
    <s v="Henkilöliikenneluvan hakeminen sekä lupaan liittyvistä muutoksista ilmoittaminen"/>
    <s v="Palvelussa haetaan henkilöliikennelupaa, joka oikeuttaa ammattimaiseen henkilöiden kuljettamiseen linja-autolla. Lisäksi luvanhaltijat voivat palvelussa ilmoittaa lupaan liittyvistä muutoksista."/>
    <s v="Henkilöliikenneluvan hakeminen sekä lupaan liittyvistä muutoksista ilmoittaminen"/>
    <x v="1"/>
    <x v="0"/>
    <s v="Myöhemmin"/>
    <s v="Myös luonnollisille henkilöille"/>
    <s v="Yleinen taloudellinen tilanne"/>
    <m/>
    <x v="1"/>
    <s v="Liikenne- ja viestintäministeriö"/>
    <x v="1"/>
    <s v=""/>
  </r>
  <r>
    <x v="24"/>
    <s v="Häiriönhallintajärjestelmä"/>
    <s v="Ilmoitus viestintäverkkoihin liittyvästä häiriöstä"/>
    <s v="Häiriönhallintajärjestelmä"/>
    <x v="2"/>
    <x v="5"/>
    <m/>
    <s v="Vain elinkeinotoimintaa harjoittaville"/>
    <m/>
    <m/>
    <x v="1"/>
    <s v="Liikenne- ja viestintäministeriö"/>
    <x v="1"/>
    <s v=""/>
  </r>
  <r>
    <x v="24"/>
    <s v="Ilma-aluksen kiinnityksen kuolettaminen / Dödande av inteckningen av luftfartyg"/>
    <s v="Ilma-aluskiinnityksen uudistamista tai kuolettamista voi hakea se, jolla on alkuperäinen velkakirja tai velkakirjat hallussaan."/>
    <s v="Ilma-aluksen kiinnityksen kuolettaminen / Dödande av inteckningen av luftfartyg"/>
    <x v="2"/>
    <x v="1"/>
    <s v="Myöhemmin"/>
    <s v="Myös luonnollisille henkilöille"/>
    <s v="Yleinen taloudellinen tilanne"/>
    <m/>
    <x v="1"/>
    <s v="Liikenne- ja viestintäministeriö"/>
    <x v="1"/>
    <s v=""/>
  </r>
  <r>
    <x v="24"/>
    <s v="Ilma-aluksen kiinnityksen uudistaminen / Förnyelse av inteckningen av luftfartyg"/>
    <s v="Ilma-aluskiinnityksen uudistamista tai kuolettamista voi hakea se, jolla on alkuperäinen velkakirja tai velkakirjat hallussaan."/>
    <s v="Ilma-aluksen kiinnityksen uudistaminen / Förnyelse av inteckningen av luftfartyg"/>
    <x v="2"/>
    <x v="1"/>
    <s v="Myöhemmin"/>
    <s v="Myös luonnollisille henkilöille"/>
    <s v="Yleinen taloudellinen tilanne"/>
    <m/>
    <x v="1"/>
    <s v="Liikenne- ja viestintäministeriö"/>
    <x v="1"/>
    <s v=""/>
  </r>
  <r>
    <x v="24"/>
    <s v="Ilma-aluksen rekisteritiedot"/>
    <s v="Voit tarkastaa omat tai julkiset ilma-alustiedot. Voit tehdä asiakirjatilauksen ilma-aluksen tiedoista."/>
    <s v="Ilma-aluksen rekisteritiedot"/>
    <x v="4"/>
    <x v="5"/>
    <m/>
    <s v="Myös luonnollisille henkilöille"/>
    <m/>
    <m/>
    <x v="1"/>
    <s v="Liikenne- ja viestintäministeriö"/>
    <x v="1"/>
    <s v=""/>
  </r>
  <r>
    <x v="24"/>
    <s v="Ilma-aluksen rekisteröinti tai omistajan vaihdos"/>
    <s v="Ilma-aluksen omistaja voi hakea rekisteröintiä ilma-alukselle, joka täyttää ilmailulain asettamat rekisteröintiedellytykset. Ilma-aluksen tulee olla rekisteröity, jotta sitä voidaan käyttää ilmailuun. Rekisteröidyn ilma-aluksen omistajan vaihdoksesta on ilmoitettava 14 vuorokauden kuluessa Liikenne- ja viestintävirastoon."/>
    <s v="Ilma-aluksen rekisteröinti tai omistajan vaihdos"/>
    <x v="0"/>
    <x v="4"/>
    <s v="Myöhemmin"/>
    <s v="Myös luonnollisille henkilöille"/>
    <s v="Yleinen taloudellinen tilanne"/>
    <m/>
    <x v="1"/>
    <s v="Liikenne- ja viestintäministeriö"/>
    <x v="1"/>
    <s v=""/>
  </r>
  <r>
    <x v="24"/>
    <s v="Ilma-aluskiinnityshakemus"/>
    <s v="Kiinnitettyä ilma-alusta voidaan käyttää velan vakuutena. Kiinnitystä voi hakea ilma-aluksen omistaja tai velkoja. Jos hakijana on velkoja, vaaditaan omistajan kirjallinen suostumus kiinnitykseen."/>
    <s v="Ilma-aluskiinnityshakemus"/>
    <x v="2"/>
    <x v="1"/>
    <s v="Myöhemmin"/>
    <s v="Myös luonnollisille henkilöille"/>
    <s v="Palvelussa tarvitaan dokumentit alkuperäisinä."/>
    <m/>
    <x v="1"/>
    <s v="Liikenne- ja viestintäministeriö"/>
    <x v="1"/>
    <s v=""/>
  </r>
  <r>
    <x v="24"/>
    <s v="Ilmailulääkäriksi hakeminen ja hyväksyminen sekä hyväksynnän uusiminen"/>
    <s v="Henkilöluvan myöntäminen"/>
    <s v="Ilmailulääkäriksi hakeminen ja hyväksyminen sekä hyväksynnän uusiminen"/>
    <x v="1"/>
    <x v="5"/>
    <m/>
    <s v="Myös luonnollisille henkilöille"/>
    <m/>
    <m/>
    <x v="1"/>
    <s v="Liikenne- ja viestintäministeriö"/>
    <x v="1"/>
    <s v=""/>
  </r>
  <r>
    <x v="24"/>
    <s v="Ilmailun liikenneluvan hakeminen"/>
    <s v="Tarvitset Traficomin myöntämän liikenneluvan, jos Suomeen sijoittunut yrityksesi haluaa harjoittaa kaupallista ilmakuljetusta"/>
    <s v="Ilmailun liikenneluvan hakeminen"/>
    <x v="1"/>
    <x v="1"/>
    <s v="Myöhemmin"/>
    <s v="Vain elinkeinotoimintaa harjoittaville"/>
    <s v="Yleinen taloudellinen tilanne"/>
    <m/>
    <x v="1"/>
    <s v="Liikenne- ja viestintäministeriö"/>
    <x v="1"/>
    <s v=""/>
  </r>
  <r>
    <x v="24"/>
    <s v="Ilmailun tarkastuslentäjät ja kielitaitotarkastajat"/>
    <s v="Tarkastuslentäjän valtuutusta ja kielitaitotarkastajan valtuutusta ensimmäistä kertaa hakeville sekä kertauskoulutuksia valtuutusten ylläpitoon"/>
    <s v="Ilmailun tarkastuslentäjät ja kielitaitotarkastajat"/>
    <x v="1"/>
    <x v="1"/>
    <s v="Myöhemmin"/>
    <s v="Myös luonnollisille henkilöille"/>
    <s v="Yleinen taloudellinen tilanne"/>
    <m/>
    <x v="1"/>
    <s v="Liikenne- ja viestintäministeriö"/>
    <x v="1"/>
    <s v=""/>
  </r>
  <r>
    <x v="24"/>
    <s v="Ilmaliikennepalvelukoulutusorganisaation toimiluvan hyväksyntä sisältäen koulutusohjelmien ja/tai suunnitelmien hyväksynnän"/>
    <s v="Toimijan tulee hakea lupa ryhtyäkseen toimimaan luvanvaraisena toimijana"/>
    <s v="Ilmaliikennepalvelukoulutusorganisaation toimiluvan hyväksyntä sisältäen koulutusohjelmien ja/tai suunnitelmien hyväksynnän"/>
    <x v="1"/>
    <x v="1"/>
    <s v="Myöhemmin"/>
    <s v="Vain elinkeinotoimintaa harjoittaville"/>
    <s v="Yleinen taloudellinen tilanne"/>
    <m/>
    <x v="1"/>
    <s v="Liikenne- ja viestintäministeriö"/>
    <x v="1"/>
    <s v=""/>
  </r>
  <r>
    <x v="24"/>
    <s v="Ilmaliikennepalvelukoulutusorganisaation toimiluvan, käsikirjan, suunnitelman tai koulutusohjelman muutos"/>
    <s v="Toimijan tulee hakea lupa muuttaa toimintaansa luvanvaraisena toimijana"/>
    <s v="Ilmaliikennepalvelukoulutusorganisaation toimiluvan, käsikirjan, suunnitelman tai koulutusohjelman muutos"/>
    <x v="1"/>
    <x v="1"/>
    <s v="Myöhemmin"/>
    <s v="Vain elinkeinotoimintaa harjoittaville"/>
    <s v="Yleinen taloudellinen tilanne"/>
    <m/>
    <x v="1"/>
    <s v="Liikenne- ja viestintäministeriö"/>
    <x v="1"/>
    <s v=""/>
  </r>
  <r>
    <x v="24"/>
    <s v="Ilmoita haavoittuvuudesta"/>
    <s v="Ilmoitus tietoturvaan liittyvästä haavoittuvuudesta tai uhasta. Tavoitetaso saavutetaan vuonna 2022. Myös luonnollisille henkilöille."/>
    <s v="Ilmoita haavoittuvuudesta"/>
    <x v="0"/>
    <x v="0"/>
    <m/>
    <m/>
    <s v="Digitalisointi 2022"/>
    <m/>
    <x v="1"/>
    <s v="Liikenne- ja viestintäministeriö"/>
    <x v="1"/>
    <s v=""/>
  </r>
  <r>
    <x v="24"/>
    <s v="Ilmoita luottamuspalvelun häiriö"/>
    <s v="Ilmoitus luottamuspalvelun tietoturvaloukkauksista tai eheyden menetyksistä Liikenne- ja viestintävirasto Traficomin Kyberturvallisuuskeskukselle. Asiointipalvelun osalta ei ole kehittämistarvetta."/>
    <s v="Ilmoita luottamuspalvelun häiriö"/>
    <x v="0"/>
    <x v="0"/>
    <m/>
    <s v="Vain elinkeinotoimintaa harjoittaville"/>
    <m/>
    <m/>
    <x v="1"/>
    <s v="Liikenne- ja viestintäministeriö"/>
    <x v="1"/>
    <s v=""/>
  </r>
  <r>
    <x v="24"/>
    <s v="Ilmoita luottamuspalvelun muutos"/>
    <s v="Luottamuspalvelun tarjoajan ilmoitus muutoksista luottamuspalvelun tarjoamisessa.Asiointipalvelun osalta ei ole kehittämistarvetta."/>
    <s v="Ilmoita luottamuspalvelun muutos"/>
    <x v="0"/>
    <x v="0"/>
    <m/>
    <s v="Vain elinkeinotoimintaa harjoittaville"/>
    <m/>
    <m/>
    <x v="1"/>
    <s v="Liikenne- ja viestintäministeriö"/>
    <x v="1"/>
    <s v=""/>
  </r>
  <r>
    <x v="24"/>
    <s v="Ilmoita TM- tiedotustarpeesta"/>
    <s v="Sidosryhmien toimittama tiedotettava tieto"/>
    <s v="Ilmoita TM- tiedotustarpeesta"/>
    <x v="0"/>
    <x v="6"/>
    <s v="Myöhemmin"/>
    <m/>
    <s v="Yleinen taloudellinen tilanne"/>
    <m/>
    <x v="1"/>
    <s v="Liikenne- ja viestintäministeriö"/>
    <x v="1"/>
    <s v=""/>
  </r>
  <r>
    <x v="24"/>
    <s v="Ilmoita tunnistusvälineen muutos"/>
    <s v="Sähköisen tunnistuspalvelun tarjoajan ilmoitus tunnistusvälinepalvelussa tapahtuneista muutoksista. Asiointipalvelun osalta ei ole kehittämistarvetta."/>
    <s v="Ilmoita tunnistusvälineen muutos"/>
    <x v="0"/>
    <x v="0"/>
    <m/>
    <s v="Vain elinkeinotoimintaa harjoittaville"/>
    <m/>
    <m/>
    <x v="1"/>
    <s v="Liikenne- ja viestintäministeriö"/>
    <x v="1"/>
    <s v=""/>
  </r>
  <r>
    <x v="24"/>
    <s v="Ilmoita tunnistusvälineen tai -palvelun häiriöstä"/>
    <s v="Palvelussa voit ilmoittaa tunnistusvälityspalvelun tai tunnistusvälineen häiriöstä. Asiointipalvelun osalta ei ole kehittämistarvetta."/>
    <s v="Ilmoita tunnistusvälineen tai -palvelun häiriöstä"/>
    <x v="0"/>
    <x v="0"/>
    <m/>
    <s v="Vain elinkeinotoimintaa harjoittaville"/>
    <m/>
    <m/>
    <x v="1"/>
    <s v="Liikenne- ja viestintäministeriö"/>
    <x v="1"/>
    <s v=""/>
  </r>
  <r>
    <x v="24"/>
    <s v="Ilmoita tunnistusvälityspalvelu/-välistyspalvelun muutos"/>
    <s v="Ilmoitus tunnistusvälityspalvelussa tapahtuneista muutoksista. Asiointipalvelun osalta ei ole kehittämistarvetta."/>
    <s v="Ilmoita tunnistusvälityspalvelu/-välistyspalvelun muutos"/>
    <x v="0"/>
    <x v="0"/>
    <m/>
    <s v="Vain elinkeinotoimintaa harjoittaville"/>
    <m/>
    <m/>
    <x v="1"/>
    <s v="Liikenne- ja viestintäministeriö"/>
    <x v="1"/>
    <s v=""/>
  </r>
  <r>
    <x v="24"/>
    <s v="Ilmoita uusi luottamuspalvelu"/>
    <s v="Luottamuspalvelun tarjoajan ilmoitus palvelun tarjoamisen aloittamisesta Liikenne- ja viestintävirasto Traficomin Kyberturvallisuuskeskukselle. Asiointipalvelun osalta ei ole kehittämistarvetta."/>
    <s v="Ilmoita uusi luottamuspalvelu"/>
    <x v="0"/>
    <x v="0"/>
    <m/>
    <s v="Vain elinkeinotoimintaa harjoittaville"/>
    <m/>
    <m/>
    <x v="1"/>
    <s v="Liikenne- ja viestintäministeriö"/>
    <x v="1"/>
    <s v=""/>
  </r>
  <r>
    <x v="24"/>
    <s v="Ilmoita uusi tunnistusväline"/>
    <s v="Sähköisen tunnistamisen välineen tarjoajan ilmoitus uudesta tunnistusvälineestä Liikenne- ja viestintävirasto Traficomin Kyberturvallisuuskeskukselle. Asiointipalvelun osalta ei ole kehittämistarvetta."/>
    <s v="Ilmoita uusi tunnistusväline"/>
    <x v="0"/>
    <x v="0"/>
    <m/>
    <s v="Vain elinkeinotoimintaa harjoittaville"/>
    <m/>
    <m/>
    <x v="1"/>
    <s v="Liikenne- ja viestintäministeriö"/>
    <x v="1"/>
    <s v=""/>
  </r>
  <r>
    <x v="24"/>
    <s v="Ilmoita uusi tunnistusvälityspalvelu"/>
    <s v="Tällä lomakkeella tunnistusvälityksen tarjoaja ilmoittaa uudesta tunnistusvälityspalvelusta ennen toiminnan aloittamista. Asiointipalvelun osalta ei ole kehittämistarvetta."/>
    <s v="Ilmoita uusi tunnistusvälityspalvelu"/>
    <x v="0"/>
    <x v="0"/>
    <m/>
    <s v="Vain elinkeinotoimintaa harjoittaville"/>
    <m/>
    <m/>
    <x v="1"/>
    <s v="Liikenne- ja viestintäministeriö"/>
    <x v="1"/>
    <s v=""/>
  </r>
  <r>
    <x v="24"/>
    <s v="Ilmoita vesiliikennemerkin ja valo-opasteen asettamisesta"/>
    <s v="Väyläpäätösmenettelyyn liittyvä ilmoitus"/>
    <s v="Ilmoita vesiliikennemerkin ja valo-opasteen asettamisesta"/>
    <x v="0"/>
    <x v="6"/>
    <s v="Myöhemmin"/>
    <m/>
    <s v="Yleinen taloudellinen tilanne"/>
    <m/>
    <x v="1"/>
    <s v="Liikenne- ja viestintäministeriö"/>
    <x v="1"/>
    <s v=""/>
  </r>
  <r>
    <x v="24"/>
    <s v="Ilmoita vikaantuneesta turvalaitteesta"/>
    <s v="Ilmoitus vikaantuneesta turvalaitteesta merellä / sisävesillä"/>
    <s v="Ilmoita vikaantuneesta turvalaitteesta"/>
    <x v="0"/>
    <x v="6"/>
    <s v="Myöhemmin"/>
    <s v="Myös luonnollisille henkilöille"/>
    <s v="Yleinen taloudellinen tilanne"/>
    <m/>
    <x v="1"/>
    <s v="Liikenne- ja viestintäministeriö"/>
    <x v="1"/>
    <s v=""/>
  </r>
  <r>
    <x v="24"/>
    <s v="Ilmoittautuminen ilmailun ilmoituksenvaraiseksi koulutusorganisaatioksi (DTO)"/>
    <s v="Ilmoituksenvarainen koulutusorganisaatio (DTO) voi antaa koulutusta yksimoottorisilla lentokoneilla ja helikoptereilla"/>
    <s v="Ilmoittautuminen ilmailun ilmoituksenvaraiseksi koulutusorganisaatioksi (DTO)"/>
    <x v="0"/>
    <x v="1"/>
    <s v="Myöhemmin"/>
    <s v="Vain elinkeinotoimintaa harjoittaville"/>
    <s v="Yleinen taloudellinen tilanne"/>
    <m/>
    <x v="1"/>
    <s v="Liikenne- ja viestintäministeriö"/>
    <x v="1"/>
    <s v=""/>
  </r>
  <r>
    <x v="24"/>
    <s v="Ilmoittautuminen taksi- ja/tai tavaraliikenteen harjoittajaksi. Ilmoitukseen liittyvistä muutoksista ilmoittaminen."/>
    <s v="Palvelussa tehdään ilmoitus, jonka nojalla ilmoittajalla on oikeus harjoittaa taksiliikennettä voimassaolevan tavara- tai henkilöliikenneluvan nojalla taikka tavaraliikennettä kokonaismassaltaan yli 2 000 mutta enintään 3 500 kiloisella ajoneuvolla tai ajoneuvoyhdistelmällä. Lisäksi palveluntarjoajat voivat palvelussa ilmoittaa ilmoitukseen liittyvistä muutoksista."/>
    <s v="Ilmoittautuminen taksi- ja/tai tavaraliikenteen harjoittajaksi. Ilmoitukseen liittyvistä muutoksista ilmoittaminen."/>
    <x v="0"/>
    <x v="0"/>
    <s v="Myöhemmin"/>
    <s v="Myös luonnollisille henkilöille"/>
    <s v="Yleinen taloudellinen tilanne"/>
    <m/>
    <x v="1"/>
    <s v="Liikenne- ja viestintäministeriö"/>
    <x v="1"/>
    <s v=""/>
  </r>
  <r>
    <x v="24"/>
    <s v="Kaupunkiraideliikenteen ilmoitusmenettely"/>
    <s v="Metro- ja raitioliikenteen harjoittamisesta ja liikenteen harjoittamiseen käytettävän rataverkon hallinnasta on tehtävä kirjallinen ilmoitus Traficomille viimeistään 3 kk ennen toiminnan aloittamista. Vapaamuotoisen ilmoituksen lisäksi toimijan tulee toimittaa Traficomiin turvallisuusjohtamisjärjestelmä."/>
    <s v="Ilmoitukset"/>
    <x v="0"/>
    <x v="6"/>
    <s v="Myöhemmin"/>
    <s v="Vain elinkeinotoimintaa harjoittaville"/>
    <s v="Yleinen taloudellinen tilanne"/>
    <m/>
    <x v="1"/>
    <s v="Liikenne- ja viestintäministeriö"/>
    <x v="1"/>
    <s v=""/>
  </r>
  <r>
    <x v="24"/>
    <s v="Ilmoitus aluksen käytön yhteydessä tapahtuneesta onnettomuudesta ja vaaratilanteesta"/>
    <s v="Tietoa onnettomuuksista ja vaaratilanteista Traficomille turvallisuusvirastossa käytetään turvallisuustyön kehittämiseksi ja sen edistämiseksi."/>
    <s v="Ilmoitus aluksen käytön yhteydessä tapahtuneesta onnettomuudesta ja vaaratilanteesta"/>
    <x v="0"/>
    <x v="0"/>
    <s v="Myöhemmin"/>
    <s v="Myös luonnollisille henkilöille"/>
    <s v="Yleinen taloudellinen tilanne"/>
    <m/>
    <x v="1"/>
    <s v="Liikenne- ja viestintäministeriö"/>
    <x v="1"/>
    <s v=""/>
  </r>
  <r>
    <x v="24"/>
    <s v="Ilmoitus ilma-aluksen käyttäjästä/edustajasta/haltijasta (Ilma-alusrekisteriä varten)"/>
    <s v="Ilma-aluksen käyttäjää, haltijaa tai edustajaa koskevien tietojen muutoksista on ilmoitettava 14 päivän kuluessa Liikenne- ja viestintävirastoon."/>
    <s v="Ilmoitus ilma-aluksen käyttäjästä/edustajasta/haltijasta (Ilma-alusrekisteriä varten)"/>
    <x v="0"/>
    <x v="1"/>
    <s v="Myöhemmin"/>
    <s v="Myös luonnollisille henkilöille"/>
    <s v="Yleinen taloudellinen tilanne"/>
    <m/>
    <x v="1"/>
    <s v="Liikenne- ja viestintäministeriö"/>
    <x v="1"/>
    <s v=""/>
  </r>
  <r>
    <x v="24"/>
    <s v="Ilmoitus ilma-aluksen myynnistä (ilma-alusrekisteriä varten)"/>
    <s v="Ilma-aluksen myyjä voi ilmoittaa viranomaiselle omistusoikeutensa päättymisestä sen varmistamiseksi, että hän vapautuu omistajan velvoitteista ilma-aluksen osalta."/>
    <s v="Ilmoitus ilma-aluksen myynnistä (ilma-alusrekisteriä varten)"/>
    <x v="0"/>
    <x v="1"/>
    <s v="Myöhemmin"/>
    <s v="Myös luonnollisille henkilöille"/>
    <s v="Yleinen taloudellinen tilanne"/>
    <m/>
    <x v="1"/>
    <s v="Liikenne- ja viestintäministeriö"/>
    <x v="1"/>
    <s v=""/>
  </r>
  <r>
    <x v="24"/>
    <s v="Ilmoitus kuorma-auton perävaunun vetolaitteen käyttöönotosta tai käyttämättömyydestä"/>
    <s v="Mikäli kuorma-autoa ei käytetä perävaunun vetämiseen, voi auton omistaja tai haltija ilmoittaa vetolaitteen käyttämättömyydestä."/>
    <s v="Ilmoitus kuorma-auton perävaunun vetolaitteen käyttöönotosta tai käyttämättömyydestä"/>
    <x v="0"/>
    <x v="5"/>
    <m/>
    <s v="Myös luonnollisille henkilöille"/>
    <m/>
    <m/>
    <x v="1"/>
    <s v="Liikenne- ja viestintäministeriö"/>
    <x v="1"/>
    <s v=""/>
  </r>
  <r>
    <x v="24"/>
    <s v="Ilmoitus lentokelpoisuuden tarkastuksesta / jatkosta"/>
    <s v="Tällä lomakkeella lentokelpoisuuden tarkastaja voi ilmoittaa sähköisesti tarkastuksesta ja lentokelpoisuuden jatkosta. Ilmoitus tulee tehdä 10 vuorokauden kuluessa  tarkastuksesta/jatkosta."/>
    <s v="Ilmoitus lentokelpoisuuden tarkastuksesta / jatkosta"/>
    <x v="0"/>
    <x v="0"/>
    <s v="Myöhemmin"/>
    <s v="Myös luonnollisille henkilöille"/>
    <s v="Yleinen taloudellinen tilanne"/>
    <m/>
    <x v="1"/>
    <s v="Liikenne- ja viestintäministeriö"/>
    <x v="1"/>
    <s v=""/>
  </r>
  <r>
    <x v="24"/>
    <s v="Ilmoitus radiohäiriöstä"/>
    <s v="Palvelussa voi ilmoittaa havaitsemastaan radiohäiriöstä. Asiointipalvelun osalta ei ole kehittämistarvetta."/>
    <s v="Ilmoitus radiohäiriöstä"/>
    <x v="0"/>
    <x v="0"/>
    <m/>
    <s v="Myös luonnollisille henkilöille"/>
    <m/>
    <m/>
    <x v="1"/>
    <s v="Liikenne- ja viestintäministeriö"/>
    <x v="1"/>
    <s v=""/>
  </r>
  <r>
    <x v="24"/>
    <s v="Ilmoitus tietoturvaloukkauksesta"/>
    <s v="Yksityishenkilön, yrityksen tai organisaation ilmoitus tietoturvaloukkauksesta. Tavoitetaso saavutetaan vuonna 2022. Myös luonnollisille henkilöille."/>
    <s v="Ilmoitus tietoturvaloukkauksesta"/>
    <x v="0"/>
    <x v="0"/>
    <m/>
    <m/>
    <s v="Digitalisointi 2022"/>
    <m/>
    <x v="1"/>
    <s v="Liikenne- ja viestintäministeriö"/>
    <x v="1"/>
    <s v=""/>
  </r>
  <r>
    <x v="24"/>
    <s v="Jatko-osa, hakemus ilma-aluksen rekisteröimiseksi"/>
    <m/>
    <s v="Jatko-osa, hakemus ilma-aluksen rekisteröimiseksi"/>
    <x v="0"/>
    <x v="1"/>
    <s v="Myöhemmin"/>
    <s v="Myös luonnollisille henkilöille"/>
    <s v="Yleinen taloudellinen tilanne"/>
    <m/>
    <x v="1"/>
    <s v="Liikenne- ja viestintäministeriö"/>
    <x v="1"/>
    <s v=""/>
  </r>
  <r>
    <x v="24"/>
    <s v="Kadonneet kirjelähetykset"/>
    <s v="Traficom käsittelee sellaiset kirjelähetykset, joita postiyritys ei pysty jakamaan vastaanottajalle tai palauttamaan lähettäjälle. Useimmiten syynä ovat lähetyksen puutteelliset tai virheelliset osoitetiedot. Asiointipalvelun osalta ei ole kehittämistarvetta."/>
    <s v="Kadonneet kirjelähetykset"/>
    <x v="0"/>
    <x v="0"/>
    <m/>
    <s v="Myös luonnollisille henkilöille"/>
    <m/>
    <m/>
    <x v="1"/>
    <s v="Liikenne- ja viestintäministeriö"/>
    <x v="1"/>
    <s v=""/>
  </r>
  <r>
    <x v="24"/>
    <s v="Kansainväliset kuljetusluvat"/>
    <s v="Traficom myöntää yrityksille kansainväliset tavara- ja henkilöliikenteen kuljetusluvat sekä kuljetuskirjavihkot."/>
    <s v="Kansainväliset kuljetusluvat"/>
    <x v="1"/>
    <x v="1"/>
    <s v="Q4/2022"/>
    <s v="Vain elinkeinotoimintaa harjoittaville"/>
    <s v="Yleinen taloudellinen tilanne"/>
    <m/>
    <x v="1"/>
    <s v="Liikenne- ja viestintäministeriö"/>
    <x v="1"/>
    <s v=""/>
  </r>
  <r>
    <x v="24"/>
    <s v="Kansallisen harrasteilmailun lentokoulutusluvan hakeminen"/>
    <s v="Lupa on tarkoitettu koulutusorganisaatioille, jotka haluavat antaa teoria- ja lentokoulutusta kansallista harrastelentäjän lupakirjaa varten."/>
    <s v="Kansallisen harrasteilmailun lentokoulutusluvan hakeminen"/>
    <x v="1"/>
    <x v="1"/>
    <s v="Myöhemmin"/>
    <s v="Vain elinkeinotoimintaa harjoittaville"/>
    <s v="Yleinen taloudellinen tilanne"/>
    <m/>
    <x v="1"/>
    <s v="Liikenne- ja viestintäministeriö"/>
    <x v="1"/>
    <s v=""/>
  </r>
  <r>
    <x v="24"/>
    <s v="Kauko-ohjaajien tutkinnot - Valvottu lisäteoriakoe"/>
    <s v="Miehittämättömän ilma-alusjärjestelmän kauko-ohjaaja voi rekisteröityä valvottuun lisäteoriakokeeseen (vaatimus ei vielä sovellettava)"/>
    <s v="Kauko-ohjaajien tutkinnot - Valvottu lisäteoriakoe"/>
    <x v="1"/>
    <x v="3"/>
    <m/>
    <s v="Myös luonnollisille henkilöille"/>
    <m/>
    <m/>
    <x v="1"/>
    <s v="Liikenne- ja viestintäministeriö"/>
    <x v="1"/>
    <s v=""/>
  </r>
  <r>
    <x v="24"/>
    <s v="Kauko-ohjaajien tutkinnot - Verkkoteoriakoe"/>
    <s v="Miehittämättömän ilma-alusjärjestelmän kauko-ohjaaja voi rekisteröityä verkkoteoriakokeeseen (vaatimus ei vielä sovellettava)"/>
    <s v="Kauko-ohjaajien tutkinnot - Verkkoteoriakoe"/>
    <x v="1"/>
    <x v="3"/>
    <m/>
    <s v="Myös luonnollisille henkilöille"/>
    <m/>
    <m/>
    <x v="1"/>
    <s v="Liikenne- ja viestintäministeriö"/>
    <x v="1"/>
    <s v=""/>
  </r>
  <r>
    <x v="24"/>
    <s v="Kaupallinen erityislentotoiminta (SPO)"/>
    <s v="Hae lupaa kaupalliseen erityislentotoimintaan (SPO)"/>
    <s v="Kaupallinen erityislentotoiminta (SPO)"/>
    <x v="1"/>
    <x v="1"/>
    <s v="Myöhemmin"/>
    <s v="Vain elinkeinotoimintaa harjoittaville"/>
    <s v="Yleinen taloudellinen tilanne"/>
    <m/>
    <x v="1"/>
    <s v="Liikenne- ja viestintäministeriö"/>
    <x v="1"/>
    <s v=""/>
  </r>
  <r>
    <x v="24"/>
    <s v="Kirjallinen ilmoitus meriselitystä varten"/>
    <s v="Merioikeuksissa otetaan vastaan meriselityksiä, joiden antamisvelvollisuudesta säädetään merilaissa. "/>
    <s v="Kirjallinen ilmoitus meriselitystä varten"/>
    <x v="0"/>
    <x v="1"/>
    <s v="Myöhemmin"/>
    <m/>
    <s v="Yleinen taloudellinen tilanne"/>
    <m/>
    <x v="1"/>
    <s v="Liikenne- ja viestintäministeriö"/>
    <x v="1"/>
    <s v=""/>
  </r>
  <r>
    <x v="24"/>
    <s v="Koenumerotodistushakemus"/>
    <s v="Koenumerotodistus on yritykselle myönnetty todistus ajoneuvon väliaikaista siirtoa ja käyttöä varten, johon kuuluu koenumerokilvet."/>
    <s v="Koenumerotodistushakemus"/>
    <x v="1"/>
    <x v="1"/>
    <s v="Q4/2021"/>
    <s v="Vain elinkeinotoimintaa harjoittaville"/>
    <s v="Taloustilanne voi mahdollisesti osoittautua esteeksi"/>
    <m/>
    <x v="1"/>
    <s v="Liikenne- ja viestintäministeriö"/>
    <x v="1"/>
    <s v=""/>
  </r>
  <r>
    <x v="24"/>
    <s v="Kuljettajaopetus ja -tutkinnot"/>
    <s v="Kuljettajantutkintoon liittyvät ajokokeet ja suulliset teoriakokeet"/>
    <s v="Kuljettajaopetus ja -tutkinnot"/>
    <x v="2"/>
    <x v="6"/>
    <s v="Myöhemmin"/>
    <m/>
    <s v="Yleinen taloudellinen tilanne"/>
    <m/>
    <x v="1"/>
    <s v="Liikenne- ja viestintäministeriö"/>
    <x v="1"/>
    <s v=""/>
  </r>
  <r>
    <x v="24"/>
    <s v="Kuljettajatiedot"/>
    <s v="Voit tarkastaa omat tai julkiset kuljettajatiedot."/>
    <s v="Kuljettajatiedot"/>
    <x v="4"/>
    <x v="5"/>
    <m/>
    <s v="Myös luonnollisille henkilöille"/>
    <m/>
    <m/>
    <x v="1"/>
    <s v="Liikenne- ja viestintäministeriö"/>
    <x v="1"/>
    <s v=""/>
  </r>
  <r>
    <x v="24"/>
    <s v="Kuljettajatodistuksen hakeminen"/>
    <s v="Tavaraliikenteen yhteisöluvan haltija hakee kuljettajatodistusta kuljettajalleen, joka on nk. kolmannen maan kansalainen."/>
    <s v="Kuljettajatodistuksen hakeminen"/>
    <x v="1"/>
    <x v="0"/>
    <s v="Myöhemmin"/>
    <s v="Vain elinkeinotoimintaa harjoittaville"/>
    <s v="Yleinen taloudellinen tilanne"/>
    <m/>
    <x v="1"/>
    <s v="Liikenne- ja viestintäministeriö"/>
    <x v="1"/>
    <s v=""/>
  </r>
  <r>
    <x v="24"/>
    <s v="Kuljetusyritysten vastuullisuusmalli"/>
    <s v="Traficom myöntää vapaaehtoisen vastuullisuustodistuksen tieliikenteen kuljetusyritykselle."/>
    <s v="Kuljetusyritysten vastuullisuusmalli"/>
    <x v="1"/>
    <x v="1"/>
    <s v="Myöhemmin"/>
    <s v="Vain elinkeinotoimintaa harjoittaville"/>
    <s v="Yleinen taloudellinen tilanne, tuote poistunut Traficomin valikoimasta"/>
    <m/>
    <x v="1"/>
    <s v="Liikenne- ja viestintäministeriö"/>
    <x v="1"/>
    <s v=""/>
  </r>
  <r>
    <x v="24"/>
    <s v="Kuolinpesän ilmoitus liikennöinnin jatkamisesta"/>
    <s v="Palvelussa kuolinpesä ilmoittaa halustaan jatkaa liikenteen harjoittamista kuolleen luvanhaltijan liikenneluvan nojalla."/>
    <s v="Kuolinpesän ilmoitus liikennöinnin jatkamisesta"/>
    <x v="0"/>
    <x v="0"/>
    <s v="Myöhemmin"/>
    <s v="Myös luonnollisille henkilöille"/>
    <s v="Yleinen taloudellinen tilanne"/>
    <m/>
    <x v="1"/>
    <s v="Liikenne- ja viestintäministeriö"/>
    <x v="1"/>
    <s v=""/>
  </r>
  <r>
    <x v="24"/>
    <s v="Kuorma- ja linja-autojen ja niiden perävaunujen jarrujärjestelmien korjaukseen liittyvät luvat"/>
    <s v="Kuorma- ja linja-autojen ja niiden perävaunujen jarrujärjestelmien korjaukseen liittyvät lupahakemukset."/>
    <s v="Kuorma- ja linja-autojen ja niiden perävaunujen jarrujärjestelmien korjaukseen liittyvät luvat"/>
    <x v="1"/>
    <x v="0"/>
    <s v="Myöhemmin"/>
    <s v="Vain elinkeinotoimintaa harjoittaville"/>
    <s v="Yleinen taloudellinen tilanne"/>
    <m/>
    <x v="1"/>
    <s v="Liikenne- ja viestintäministeriö"/>
    <x v="1"/>
    <s v=""/>
  </r>
  <r>
    <x v="24"/>
    <s v="Laajakaistatuen hakeminen"/>
    <s v="Laajakaistatukea voi hakea alueelle, joilla rakentaminen ei tapahdu markkinaehtoisesti. Asiointipalvelun osalta ei ole kehittämistarvetta."/>
    <s v="Laajakaistatuen hakeminen"/>
    <x v="5"/>
    <x v="1"/>
    <m/>
    <s v="Vain elinkeinotoimintaa harjoittaville"/>
    <m/>
    <m/>
    <x v="1"/>
    <s v="Liikenne- ja viestintäministeriö"/>
    <x v="1"/>
    <s v=""/>
  </r>
  <r>
    <x v="24"/>
    <s v="Laajakaistatuen maksun hakeminen"/>
    <s v="Maksua voi hakea kun tukipäätöksessä kuvattu verkko on rakennettu valmiiksi. Asiointipalvelun osalta ei ole kehittämistarvetta."/>
    <s v="Laajakaistatuen maksun hakeminen"/>
    <x v="5"/>
    <x v="1"/>
    <m/>
    <s v="Vain elinkeinotoimintaa harjoittaville"/>
    <m/>
    <m/>
    <x v="1"/>
    <s v="Liikenne- ja viestintäministeriö"/>
    <x v="1"/>
    <s v=""/>
  </r>
  <r>
    <x v="24"/>
    <s v="Laskutussopimus yritysasiakkaille"/>
    <s v="Yrityksillä on mahdollisuus solmia Traficomin kanssa laskutussopimus autojensa ajoneuvoverotuksesta."/>
    <s v="Laskutussopimus yritysasiakkaille"/>
    <x v="2"/>
    <x v="0"/>
    <s v="Myöhemmin"/>
    <s v="Vain elinkeinotoimintaa harjoittaville"/>
    <s v="Yleinen taloudellinen tilanne"/>
    <m/>
    <x v="1"/>
    <s v="Liikenne- ja viestintäministeriö"/>
    <x v="1"/>
    <s v=""/>
  </r>
  <r>
    <x v="24"/>
    <s v="Lennonjohtajan/lennontiedottajan lupakirjahakemukset"/>
    <s v="Hae lennonjohtajan (ATCO) tai lennontiedottajan lupakirjaa, kelpuutusta, yksikköhyväksyntämerkintää tai lupakirjan merkintää."/>
    <s v="Lennonjohtajan/lennontiedottajan lupakirjahakemukset"/>
    <x v="1"/>
    <x v="4"/>
    <s v="Myöhemmin"/>
    <s v="Myös luonnollisille henkilöille"/>
    <s v="Yleinen taloudellinen tilanne"/>
    <m/>
    <x v="1"/>
    <s v="Liikenne- ja viestintäministeriö"/>
    <x v="1"/>
    <s v=""/>
  </r>
  <r>
    <x v="24"/>
    <s v="Lennonvarmistuspalvelun tarjoajan toimilupa tai lentomittausorganisaation hyväksyntä"/>
    <s v="Toimijan tulee hakea lupa ryhtyäkseen toimimaan luvanvaraisena toimijana"/>
    <s v="Lennonvarmistuspalvelun tarjoajan toimilupa tai lentomittausorganisaation hyväksyntä"/>
    <x v="1"/>
    <x v="1"/>
    <s v="Myöhemmin"/>
    <s v="Vain elinkeinotoimintaa harjoittaville"/>
    <s v="Yleinen taloudellinen tilanne"/>
    <m/>
    <x v="1"/>
    <s v="Liikenne- ja viestintäministeriö"/>
    <x v="1"/>
    <s v=""/>
  </r>
  <r>
    <x v="24"/>
    <s v="Lennonvarmistuspalveluun liittyvän poikkeamahakemuksen käsittely taikka luvan tai hyväksynnän peruuttaminen luvanhaltijan pyynnöstä"/>
    <s v="Luvanvarainen toimija voi hakea lupaa poiketa hyväksytyistä menettelyistä"/>
    <s v="Lennonvarmistuspalveluun liittyvän poikkeamahakemuksen käsittely taikka luvan tai hyväksynnän peruuttaminen luvanhaltijan pyynnöstä"/>
    <x v="1"/>
    <x v="1"/>
    <s v="Myöhemmin"/>
    <s v="Vain elinkeinotoimintaa harjoittaville"/>
    <s v="Yleinen taloudellinen tilanne"/>
    <m/>
    <x v="1"/>
    <s v="Liikenne- ja viestintäministeriö"/>
    <x v="1"/>
    <s v=""/>
  </r>
  <r>
    <x v="24"/>
    <s v="Lentokelpoisuuden tarkastuksen tilaus"/>
    <s v="Lentokelpoisuustarkastuksen tilaaminen viranomaiselta"/>
    <s v="Lentokelpoisuuden tarkastuksen tilaus"/>
    <x v="2"/>
    <x v="1"/>
    <s v="Myöhemmin"/>
    <s v="Myös luonnollisille henkilöille"/>
    <s v="Yleinen taloudellinen tilanne"/>
    <m/>
    <x v="1"/>
    <s v="Liikenne- ja viestintäministeriö"/>
    <x v="1"/>
    <s v=""/>
  </r>
  <r>
    <x v="24"/>
    <s v="Lentoliikenteen onnettomuuksista ja vaaratilanteista ilmoittaminen"/>
    <s v="Onnettomuuksista, vakavista vaaratilanteista ja poikkeamista siviili-ilmailussa Suomen alueella tai suomalaisella ilma-aluksella tai Suomessa myönnetyn lentotoimintaluvan nojalla on ilmoitettava Traficomille."/>
    <s v="Lentoliikenteen onnettomuuksista ja vaaratilanteista ilmoittaminen"/>
    <x v="0"/>
    <x v="0"/>
    <s v="Myöhemmin"/>
    <s v="Myös luonnollisille henkilöille"/>
    <s v="Yleinen taloudellinen tilanne"/>
    <m/>
    <x v="1"/>
    <s v="Liikenne- ja viestintäministeriö"/>
    <x v="1"/>
    <s v=""/>
  </r>
  <r>
    <x v="24"/>
    <s v="Lentotoimintailmoitus"/>
    <s v="Jokaisesta Suomen ilma-alusrekisteriin merkitystä ilma-aluksesta on tehtävä vuosittain tilastoilmoitus ilma-aluksella lennetyistä lennoista"/>
    <s v="Lentotoimintailmoitus"/>
    <x v="1"/>
    <x v="1"/>
    <s v="Myöhemmin"/>
    <s v="Myös luonnollisille henkilöille"/>
    <s v="Yleinen taloudellinen tilanne"/>
    <m/>
    <x v="1"/>
    <s v="Liikenne- ja viestintäministeriö"/>
    <x v="1"/>
    <s v=""/>
  </r>
  <r>
    <x v="24"/>
    <s v="Lisäkilpihakemus"/>
    <s v="Traficom voi myöntää luvan tilapäistä lisäkilpeä varten tarvittaessa."/>
    <s v="Lisäkilpihakemus"/>
    <x v="1"/>
    <x v="0"/>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1"/>
    <s v="Liikenne- ja viestintäministeriö"/>
    <x v="1"/>
    <s v=""/>
  </r>
  <r>
    <x v="24"/>
    <s v="Luotsaukseen liittyvän yleispoikkeuksen myöntäminen"/>
    <s v="Liikenne- ja viestintävirasto voi hakemuksesta myöntää aluksille poikkeuksia velvollisuudesta käyttää luotsia, jos alusturvallisuutta ja ympäristöä ei vaaranneta ja velvollisuutta koskevien säännösten noudattaminen olisi ilmeisen tarkoituksetonta tai kohtuuttoman hankalaa."/>
    <s v="Luotsaukseen liittyvän yleispoikkeuksen myöntäminen"/>
    <x v="1"/>
    <x v="1"/>
    <s v="Myöhemmin"/>
    <s v="Vain elinkeinotoimintaa harjoittaville"/>
    <s v="Yleinen taloudellinen tilanne"/>
    <m/>
    <x v="1"/>
    <s v="Liikenne- ja viestintäministeriö"/>
    <x v="1"/>
    <s v=""/>
  </r>
  <r>
    <x v="24"/>
    <s v="Luottamuspalvelun lopetusilmoitus"/>
    <s v="Luottamuspalvelun tarjoajan ilmoitus aikomuksesta lopettaa toiminta Liikenne- ja viestintävirasto Traficomin Kyberturvallisuuskeskukselle. Asiointipalvelun osalta ei ole kehittämistarvetta."/>
    <s v="Luottamuspalvelun lopetusilmoitus"/>
    <x v="0"/>
    <x v="0"/>
    <m/>
    <s v="Vain elinkeinotoimintaa harjoittaville"/>
    <m/>
    <m/>
    <x v="1"/>
    <s v="Liikenne- ja viestintäministeriö"/>
    <x v="1"/>
    <s v=""/>
  </r>
  <r>
    <x v="24"/>
    <s v="Lupa lentoesteelle"/>
    <s v="Hae lupaa lentoesteelle. Ilmailulle mahdollisesti vaaraa aiheuttavan laitteen, rakennuksen, rakennelman ja merkin asettamiseen tarvitaan lentoestelupa."/>
    <s v="Lupa lentoesteelle"/>
    <x v="1"/>
    <x v="0"/>
    <s v="Q3/2022"/>
    <s v="Myös luonnollisille henkilöille"/>
    <s v="Taloustilanne voi mahdollisesti osoittautua esteeksi"/>
    <m/>
    <x v="1"/>
    <s v="Liikenne- ja viestintäministeriö"/>
    <x v="1"/>
    <s v=""/>
  </r>
  <r>
    <x v="24"/>
    <s v="Erivapaushakemus miehityksestä poikkeamiseksi"/>
    <s v="Hakemus tehdään aina kirjallisesti. Traficom voi myöntää erivapauden pakottavista syistä ja vain kansi- tai konepäällystön toimiin. Henkilöllä on oltava riittävä pätevyys toimen turvalliseksi hoitamiseksi eikä menettely saa aiheuttaa vaaraa ihmishengelle, omaisuudelle tai ympäristölle."/>
    <s v="Luvat"/>
    <x v="1"/>
    <x v="6"/>
    <s v="Myöhemmin"/>
    <s v="Vain elinkeinotoimintaa harjoittaville"/>
    <s v="Vähäinen käyttöaste todennäköinen"/>
    <m/>
    <x v="1"/>
    <s v="Liikenne- ja viestintäministeriö"/>
    <x v="1"/>
    <s v=""/>
  </r>
  <r>
    <x v="24"/>
    <s v="Ilmailulääketieteen keskuksen toimiluvan hakeminen toimintaa aloitettaessa ja toiminnan, tilojen tai henkilöstön muuttuessa lupa-/ilmoitus ilmailuregulaation mukaisesti"/>
    <s v="Toimiluvan myöntäminen"/>
    <s v="Luvat"/>
    <x v="1"/>
    <x v="6"/>
    <s v="Myöhemmin"/>
    <s v="Vain elinkeinotoimintaa harjoittaville"/>
    <s v="Toimilupaa koskevia hakemuksia ja muutosilmoituksia tehdään niin harvoin, ettei niitä ole tarkoituksenmukaista jatkossakaan digitalisoida"/>
    <m/>
    <x v="1"/>
    <s v="Liikenne- ja viestintäministeriö"/>
    <x v="1"/>
    <s v=""/>
  </r>
  <r>
    <x v="24"/>
    <s v="Lääketieteellisen kelpoisuustodistusten käsittely"/>
    <s v="Lääketieteellisten kelpoisuustodistusten laatiminen, käsittely, auditointi ja valvonta ilmailulääketieteen keskuksille ja ilmailulääkäreille"/>
    <s v="Lääketieteellisen kelpoisuustodistusten käsittely"/>
    <x v="1"/>
    <x v="3"/>
    <m/>
    <s v="Myös luonnollisille henkilöille"/>
    <m/>
    <m/>
    <x v="1"/>
    <s v="Liikenne- ja viestintäministeriö"/>
    <x v="1"/>
    <s v=""/>
  </r>
  <r>
    <x v="24"/>
    <s v="Maksutelevisiopalveluilmoitus"/>
    <s v="Maksutelevisiopalveluja tarjoavan Suomeen sijoittuneen palveluntarjoajan on ennen toiminnan aloittamista tehtävä sähköinen maksutelevisiopalveluilmoitus. Sähköisellä lomakkeella voi myös ilmoittaa aikaisemmassa ilmoituksessa annettuihin tietoihin vaikuttavista toiminnan muutoksista ja toiminnan lopettamisesta.Asiointipalvelun osalta ei ole kehittämistarvetta."/>
    <s v="Maksutelevisiopalveluilmoitus"/>
    <x v="0"/>
    <x v="0"/>
    <m/>
    <s v="Vain elinkeinotoimintaa harjoittaville"/>
    <m/>
    <m/>
    <x v="1"/>
    <s v="Liikenne- ja viestintäministeriö"/>
    <x v="1"/>
    <s v=""/>
  </r>
  <r>
    <x v="24"/>
    <s v="Merenkulun kabotaasiluvan hakeminen"/>
    <s v="Kauppamerenkulkuun Suomen vesialueella ei saa käyttää muita kuin suomalaisia aluksia, ellei kysymyksessä ole ulkomaanliikenne. Traficom antaa tietyin ehdoin luvan kauppamerenkulun harjoittamiseen ulkomaisella aluksella, meriliikenteen kabotaasi, jos tarkoitukseen ei ole kohtuudella saatavilla Suomen tai muun Euroopan unionin jäsenvaltion lipun alla purjehtivaa alusta."/>
    <s v="Merenkulun kabotaasiluvan hakeminen"/>
    <x v="1"/>
    <x v="1"/>
    <s v="Myöhemmin"/>
    <s v="Vain elinkeinotoimintaa harjoittaville"/>
    <s v="Yleinen taloudellinen tilanne"/>
    <m/>
    <x v="1"/>
    <s v="Liikenne- ja viestintäministeriö"/>
    <x v="1"/>
    <s v=""/>
  </r>
  <r>
    <x v="24"/>
    <s v="Merenkulun loistot"/>
    <s v="Navigoinnin turvallisuuden kannalta tärkeiden merenkulun loistotietojen hakupalvelu."/>
    <s v="Merenkulun loistot"/>
    <x v="4"/>
    <x v="4"/>
    <s v="Myöhemmin"/>
    <s v="Myös luonnollisille henkilöille"/>
    <s v="Yleinen taloudellinen tilanne"/>
    <m/>
    <x v="1"/>
    <s v="Liikenne- ja viestintäministeriö"/>
    <x v="1"/>
    <s v=""/>
  </r>
  <r>
    <x v="24"/>
    <s v="Merenkulun onnettomuuksista ja vaaratilanteista ilmoittaminen"/>
    <m/>
    <s v="Merenkulun onnettomuuksista ja vaaratilanteista ilmoittaminen"/>
    <x v="0"/>
    <x v="0"/>
    <s v="Myöhemmin"/>
    <s v="Myös luonnollisille henkilöille"/>
    <s v="Yleinen taloudellinen tilanne"/>
    <m/>
    <x v="1"/>
    <s v="Liikenne- ja viestintäministeriö"/>
    <x v="1"/>
    <s v=""/>
  </r>
  <r>
    <x v="24"/>
    <s v="Meripalvelun ilmoittaminen"/>
    <s v="Laivanisäntänä toimittaa aluskohtaiset meripalvelutiedot Suomen lipun alla olevien alusten osalta."/>
    <s v="Meripalvelun ilmoittaminen"/>
    <x v="0"/>
    <x v="5"/>
    <m/>
    <s v="Myös luonnollisille henkilöille"/>
    <m/>
    <m/>
    <x v="1"/>
    <s v="Liikenne- ja viestintäministeriö"/>
    <x v="1"/>
    <s v=""/>
  </r>
  <r>
    <x v="24"/>
    <s v="Meripalveluotteen tilaus"/>
    <s v="Pyynnöstä Traficom toimittaa otteen. Meripalveluotteen saa sähköisesti ilman leimaa ja allekirjoitusta."/>
    <s v="Meripalveluotteen tilaus"/>
    <x v="4"/>
    <x v="1"/>
    <s v="Myöhemmin"/>
    <s v="Myös luonnollisille henkilöille"/>
    <s v="Yleinen taloudellinen tilanne"/>
    <m/>
    <x v="1"/>
    <s v="Liikenne- ja viestintäministeriö"/>
    <x v="1"/>
    <s v=""/>
  </r>
  <r>
    <x v="24"/>
    <s v="Miehittämättömän ilma-alusjärjestelmän (UAS) käyttäjien rekisteröinti"/>
    <s v="Miehittämättömän ilma-alusjärjestelmän käyttäjän tulee rekisteröityä (vaatimus ei vielä sovellettava)"/>
    <s v="Miehittämättömän ilma-alusjärjestelmän (UAS) käyttäjien rekisteröinti"/>
    <x v="1"/>
    <x v="3"/>
    <m/>
    <s v="Myös luonnollisille henkilöille"/>
    <m/>
    <m/>
    <x v="1"/>
    <s v="Liikenne- ja viestintäministeriö"/>
    <x v="1"/>
    <s v=""/>
  </r>
  <r>
    <x v="24"/>
    <s v="Miehittämättömän ilma-alusjärjestelmän ilmoituksenvarainen toiminta"/>
    <s v="Miehittämättömän ilmailun ilmoituksenvaraisen toimijan tulee tehdä ilmoitus vakioskenaarion mukaisesta toiminnasta"/>
    <s v="Miehittämättömän ilma-alusjärjestelmän ilmoituksenvarainen toiminta"/>
    <x v="0"/>
    <x v="1"/>
    <s v="Myöhemmin"/>
    <s v="Myös luonnollisille henkilöille"/>
    <s v="Yleinen taloudellinen tilanne"/>
    <m/>
    <x v="1"/>
    <s v="Liikenne- ja viestintäministeriö"/>
    <x v="1"/>
    <s v=""/>
  </r>
  <r>
    <x v="24"/>
    <s v="Miehittämättömän ilma-alusjärjestelmän luvanvarainen toiminta"/>
    <s v="Miehittämättömän ilmailun luvanvaraista toimintaa suorittavan toimijan tulee hakea lupa toimintaan tai Kevyen miehittämättömän ilma-alusjärjestelmän käyttäjän hyväksyntätodistusta"/>
    <s v="Miehittämättömän ilma-alusjärjestelmän luvanvarainen toiminta"/>
    <x v="1"/>
    <x v="1"/>
    <s v="Myöhemmin"/>
    <s v="Myös luonnollisille henkilöille"/>
    <s v="Yleinen taloudellinen tilanne"/>
    <m/>
    <x v="1"/>
    <s v="Liikenne- ja viestintäministeriö"/>
    <x v="1"/>
    <s v=""/>
  </r>
  <r>
    <x v="24"/>
    <s v="Hae aluksenmittausta"/>
    <s v="Laivanisäntä hakee Traficomilta tai suoraan nimetyltä aluksenmittaajalta aluksenmittausta. Nimettyjen aluksenmittaajien yhteystiedot ovat Traficomin nettisivuilla."/>
    <s v="Muu palvelu"/>
    <x v="2"/>
    <x v="6"/>
    <s v="Myöhemmin"/>
    <s v="Myös luonnollisille henkilöille"/>
    <s v="Yleinen taloudellinen tilanne"/>
    <m/>
    <x v="1"/>
    <s v="Liikenne- ja viestintäministeriö"/>
    <x v="1"/>
    <s v=""/>
  </r>
  <r>
    <x v="24"/>
    <s v="Muun liikenneturvallisuusalan toimijan hyväksyntä"/>
    <s v="Traficom myöntää luvan toistaiseksi voimassa olevana"/>
    <s v="Muun liikenneturvallisuusalan toimijan hyväksyntä"/>
    <x v="1"/>
    <x v="0"/>
    <s v="Myöhemmin"/>
    <s v="Myös luonnollisille henkilöille"/>
    <s v="Yleinen taloudellinen tilanne"/>
    <m/>
    <x v="1"/>
    <s v="Liikenne- ja viestintäministeriö"/>
    <x v="1"/>
    <s v=""/>
  </r>
  <r>
    <x v="24"/>
    <s v="Muuta ajoneuvosi omistaja- tai haltijatietoja"/>
    <s v="Palvelussa voit muuttaa jo omistuksessasi olevan ajoneuvon omistaja- ja haltijatietoja. Jos olet myynyt ajoneuvon, tee luovutusilmoitus."/>
    <s v="Muuta ajoneuvosi omistaja- tai haltijatietoja"/>
    <x v="0"/>
    <x v="5"/>
    <m/>
    <s v="Myös luonnollisille henkilöille"/>
    <m/>
    <m/>
    <x v="1"/>
    <s v="Liikenne- ja viestintäministeriö"/>
    <x v="1"/>
    <s v=""/>
  </r>
  <r>
    <x v="24"/>
    <s v="Muuta ajoneuvoveron maksuerää"/>
    <s v="Ajoneuvovero on mahdollista maksaa yhden sijasta myös kahdessa tai neljässä erässä"/>
    <s v="Muuta ajoneuvoveron maksuerää"/>
    <x v="0"/>
    <x v="5"/>
    <m/>
    <s v="Myös luonnollisille henkilöille"/>
    <m/>
    <m/>
    <x v="1"/>
    <s v="Liikenne- ja viestintäministeriö"/>
    <x v="1"/>
    <s v=""/>
  </r>
  <r>
    <x v="24"/>
    <s v="NIS-ilmoitus tietoturvapoikkeamasta"/>
    <s v="Keskeisten palveluntarjoajien tulee ilmoittaa EU:n NIS-direktiivin mukaisesti tietoturvapoikkeamista viranomaisille. Asiointipalvelun osalta ei ole kehittämistarvetta."/>
    <s v="NIS-ilmoitus tietoturvapoikkeamasta"/>
    <x v="0"/>
    <x v="0"/>
    <m/>
    <s v="Vain elinkeinotoimintaa harjoittaville"/>
    <m/>
    <m/>
    <x v="1"/>
    <s v="Liikenne- ja viestintäministeriö"/>
    <x v="1"/>
    <s v=""/>
  </r>
  <r>
    <x v="24"/>
    <s v="Nopeudenrajoittimen asennus ja korjaus"/>
    <s v="Ajoneuvojen nopeudenrajoittimien asennus- ja korjaustoiminta vaatii luvan Trafilta"/>
    <s v="Nopeudenrajoittimen asennus ja korjaus"/>
    <x v="1"/>
    <x v="0"/>
    <s v="Myöhemmin"/>
    <s v="Vain elinkeinotoimintaa harjoittaville"/>
    <s v="Yleinen taloudellinen tilanne"/>
    <m/>
    <x v="1"/>
    <s v="Liikenne- ja viestintäministeriö"/>
    <x v="1"/>
    <s v=""/>
  </r>
  <r>
    <x v="24"/>
    <s v="Nopeudenrajoittimen asetusnopeuden tarkastus"/>
    <s v="Ilmoitus nopeudenrajoittimien asetusnopeuden tarkastuksen aloittamisesta katsastusta varten sekä tarkastuksesta annettavan todistuksen tiedot."/>
    <s v="Nopeudenrajoittimen asetusnopeuden tarkastus"/>
    <x v="0"/>
    <x v="3"/>
    <s v="Myöhemmin"/>
    <s v="Vain elinkeinotoimintaa harjoittaville"/>
    <s v="Yleinen taloudellinen tilanne"/>
    <m/>
    <x v="1"/>
    <s v="Liikenne- ja viestintäministeriö"/>
    <x v="1"/>
    <s v=""/>
  </r>
  <r>
    <x v="24"/>
    <s v="Ohjelmistotoimintailmoitus"/>
    <s v="Toimiluvasta vapaata televisiotoimintaa harjoittavan Suomeen sijoittuneen palveluntarjoajan on ennen toiminnan aloittamista tehtävä ohjelmistotoimintailmoitus Liikenne- ja viestintävirasto Traficomille.  Sähköisellä lomakkeella voi myös ilmoittaa aikaisemmassa ilmoituksessa annettuihin tietoihin vaikuttavista toiminnan muutoksista ja ohjelmistotoiminnan lopettamisesta. Sähköisellä lomakkeella voi myös ilmoittaa aikaisemmassa ilmoituksessa annettuihin tietoihin vaikuttavista toiminnan muutoksista ja toiminnan lopettamisesta. Asiointipalvelun osalta ei ole kehittämistarvetta."/>
    <s v="Ohjelmistotoimintailmoitus"/>
    <x v="0"/>
    <x v="0"/>
    <m/>
    <s v="Vain elinkeinotoimintaa harjoittaville"/>
    <m/>
    <m/>
    <x v="1"/>
    <s v="Liikenne- ja viestintäministeriö"/>
    <x v="1"/>
    <s v=""/>
  </r>
  <r>
    <x v="24"/>
    <s v="Ohjelmistotoimintailmoitus"/>
    <s v="Teleyrityksen ilmoitus toimivuushäiriöstä. Asiointipalvelun osalta ei ole kehittämistarvetta."/>
    <s v="Ohjelmistotoimintailmoitus"/>
    <x v="0"/>
    <x v="0"/>
    <m/>
    <s v="Vain elinkeinotoimintaa harjoittaville"/>
    <m/>
    <m/>
    <x v="1"/>
    <s v="Liikenne- ja viestintäministeriö"/>
    <x v="1"/>
    <s v=""/>
  </r>
  <r>
    <x v="24"/>
    <s v="Omavalmisteen ja historiallisen veneen ensirekisteröinti"/>
    <s v="Veneen voi rakentaa myös itse, se on silloin omavalmiste. Vene on historiallinen mikäli se on rakennettu ennen vuotta 1950 tai sen yksilöllinen jäljitelmä. Omavalmisteet ja historialliset veneet tulee rekisteröidä, mikäli ne kuuluvat rekisteröintivelvollisuuden piiriin."/>
    <s v="Omavalmisteen ja historiallisen veneen ensirekisteröinti"/>
    <x v="0"/>
    <x v="5"/>
    <m/>
    <s v="Myös luonnollisille henkilöille"/>
    <m/>
    <m/>
    <x v="1"/>
    <s v="Liikenne- ja viestintäministeriö"/>
    <x v="1"/>
    <s v=""/>
  </r>
  <r>
    <x v="24"/>
    <s v="Organisaation laskutusosoite"/>
    <s v="Yritys voi ilmoittaa Traficomille laskutusosoitteen ajoneuvoverotusta tai Oma asiointi-palvelun tapahtumien laskutusta varten."/>
    <s v="Organisaation laskutusosoite"/>
    <x v="0"/>
    <x v="5"/>
    <m/>
    <s v="Vain elinkeinotoimintaa harjoittaville"/>
    <m/>
    <m/>
    <x v="1"/>
    <s v="Liikenne- ja viestintäministeriö"/>
    <x v="1"/>
    <s v=""/>
  </r>
  <r>
    <x v="24"/>
    <s v="Osa-66 ammattimekaanikon lupakirjahakemus"/>
    <m/>
    <s v="Osa-66 ammattimekaanikon lupakirjahakemus"/>
    <x v="1"/>
    <x v="4"/>
    <s v="Myöhemmin"/>
    <s v="Myös luonnollisille henkilöille"/>
    <s v="Yleinen taloudellinen tilanne"/>
    <m/>
    <x v="1"/>
    <s v="Liikenne- ja viestintäministeriö"/>
    <x v="1"/>
    <s v=""/>
  </r>
  <r>
    <x v="24"/>
    <s v="Paperittoman ajoneuvon rekisteröintikatsastus ja rekisteröinti"/>
    <s v="Selvitys paperittoman ajoneuvon rekisteröintiä ja rekisteröintikatsastusta varten."/>
    <s v="Paperittoman ajoneuvon rekisteröintikatsastus ja rekisteröinti"/>
    <x v="0"/>
    <x v="1"/>
    <s v="Myöhemmin"/>
    <s v="Myös luonnollisille henkilöille"/>
    <s v="Katsastajan on fyysisesti tarkastettava ja tunnistettava ajoneuvo rekisteröintikatsastuksessa.  Asiakas saa lomakkeen täytettäväksi rekisteröintikatsastuksen yhteydessä, jolloin paperilomake on käytännöllinen ratkaisu. Lomakkeeseen tekevät merkintöjä sekä ajoneuvon omistaja että katsastaja."/>
    <m/>
    <x v="1"/>
    <s v="Liikenne- ja viestintäministeriö"/>
    <x v="1"/>
    <s v=""/>
  </r>
  <r>
    <x v="24"/>
    <s v="Part 145 Approval Application for initial grant / Application for change"/>
    <s v="Ilma-alusten huolto-organisaation hyväksymishakemus"/>
    <s v="Part 145 Approval Application for initial grant / Application for change"/>
    <x v="1"/>
    <x v="1"/>
    <s v="Myöhemmin"/>
    <s v="Vain elinkeinotoimintaa harjoittaville"/>
    <s v="Yleinen taloudellinen tilanne"/>
    <m/>
    <x v="1"/>
    <s v="Liikenne- ja viestintäministeriö"/>
    <x v="1"/>
    <s v=""/>
  </r>
  <r>
    <x v="24"/>
    <s v="Part 147 Approval  Application for initial grant / Application for change"/>
    <s v="Ilma-alusten huoltohenkilöstön koulutusorganisaation hyväksymishakemus"/>
    <s v="Part 147 Approval  Application for initial grant / Application for change"/>
    <x v="1"/>
    <x v="1"/>
    <s v="Myöhemmin"/>
    <s v="Vain elinkeinotoimintaa harjoittaville"/>
    <s v="Yleinen taloudellinen tilanne"/>
    <m/>
    <x v="1"/>
    <s v="Liikenne- ja viestintäministeriö"/>
    <x v="1"/>
    <s v=""/>
  </r>
  <r>
    <x v="24"/>
    <s v="Part M Subpart F Approval  Application for initial grant / Application for change"/>
    <s v="Ilma-aluksen huolto-organisaation hyväksymishakemus muille kuin kaupalliseen ilmakuljetukseen käytettäville ilma-aluksille."/>
    <s v="Part M Subpart F Approval  Application for initial grant / Application for change"/>
    <x v="1"/>
    <x v="1"/>
    <s v="Myöhemmin"/>
    <s v="Vain elinkeinotoimintaa harjoittaville"/>
    <s v="Yleinen taloudellinen tilanne"/>
    <m/>
    <x v="1"/>
    <s v="Liikenne- ja viestintäministeriö"/>
    <x v="1"/>
    <s v=""/>
  </r>
  <r>
    <x v="24"/>
    <s v="Part M Subpart G Approval  Application for initial grant / Application for change"/>
    <s v="Jatkuvan lentokelpoisuuden hallintaorganisaation hyväksymishakemus"/>
    <s v="Part M Subpart G Approval  Application for initial grant / Application for change"/>
    <x v="1"/>
    <x v="1"/>
    <s v="Myöhemmin"/>
    <s v="Vain elinkeinotoimintaa harjoittaville"/>
    <s v="Yleinen taloudellinen tilanne"/>
    <m/>
    <x v="1"/>
    <s v="Liikenne- ja viestintäministeriö"/>
    <x v="1"/>
    <s v=""/>
  </r>
  <r>
    <x v="24"/>
    <s v="Poikkeus alus-ja lastijätteiden jättöpakosta"/>
    <s v="Jätteiden jättöpakkoa ja ilmoitusvelvollisuutta koskeva poikkeus"/>
    <s v="Poikkeus alus-ja lastijätteiden jättöpakosta"/>
    <x v="1"/>
    <x v="1"/>
    <s v="Myöhemmin"/>
    <s v="Myös luonnollisille henkilöille"/>
    <s v="Yleinen taloudellinen tilanne"/>
    <m/>
    <x v="1"/>
    <s v="Liikenne- ja viestintäministeriö"/>
    <x v="1"/>
    <s v=""/>
  </r>
  <r>
    <x v="24"/>
    <s v="Poikkeuslupa ajoneuvon ja ajoneuvoyhdistelmän mitoista ja massoista"/>
    <s v="Voit hakea lupaa poiketa ajoneuvoa ja ajoneuvoyhdistelmää koskevista mitta- ja massavaatimuksista, jos se on tarpeen uuden tekniikan kokeilun, tuotekehityksen tai muun erityisen syyn takia."/>
    <s v="Poikkeuslupa ajoneuvon ja ajoneuvoyhdistelmän mitoista ja massoista"/>
    <x v="1"/>
    <x v="0"/>
    <s v="Myöhemmin"/>
    <s v="Myös luonnollisille henkilöille"/>
    <s v="Yleinen taloudellinen tilanne"/>
    <m/>
    <x v="1"/>
    <s v="Liikenne- ja viestintäministeriö"/>
    <x v="1"/>
    <s v=""/>
  </r>
  <r>
    <x v="24"/>
    <s v="Poikkeuslupa auton tai perävaunun rakenteen muuttamiselle"/>
    <s v="Voit hakea lupaa poiketa auton tai perävaunun rakenteen muuttamista koskevista vaatimuksista, jos sinulla on jokin erityinen syy tehdä tätä mittavampi muutos."/>
    <s v="Poikkeuslupa auton tai perävaunun rakenteen muuttamiselle"/>
    <x v="1"/>
    <x v="0"/>
    <s v="Myöhemmin"/>
    <s v="Myös luonnollisille henkilöille"/>
    <s v="Yleinen taloudellinen tilanne"/>
    <m/>
    <x v="1"/>
    <s v="Liikenne- ja viestintäministeriö"/>
    <x v="1"/>
    <s v=""/>
  </r>
  <r>
    <x v="24"/>
    <s v="Poikkeuslupa erikoiskuljetusajoneuvolle"/>
    <s v="Voit hakea poikkeuslupaa erikoiskuljetusajoneuvolle, joka on joko ylimassainen tai ylimittainen (kuormaamattomana)."/>
    <s v="Poikkeuslupa erikoiskuljetusajoneuvolle"/>
    <x v="1"/>
    <x v="0"/>
    <s v="Myöhemmin"/>
    <s v="Myös luonnollisille henkilöille"/>
    <s v="Yleinen taloudellinen tilanne"/>
    <m/>
    <x v="1"/>
    <s v="Liikenne- ja viestintäministeriö"/>
    <x v="1"/>
    <s v=""/>
  </r>
  <r>
    <x v="24"/>
    <s v="Poikkeuslupa käytettynä maahantuotavalle valmistussarjan viimeiselle ajoneuvolle (ns. jälkihäntälupa)"/>
    <s v="Jos tuot ulkomailta käytetyn ajoneuvon, joka on edellisessä rekisteröintimaassa hyväksytty valmistussarjan viimeisiä ajoneuvoja koskevan menettelyn mukaisesti (ns. häntälupa), edellyttää se Traficomin poikkeusluvan (ns. jälkihäntälupa) ennen kuin sitä voidaan hyväksyä rekisteröintikatsastuksessa."/>
    <s v="Poikkeuslupa käytettynä maahantuotavalle valmistussarjan viimeiselle ajoneuvolle (ns. jälkihäntälupa)"/>
    <x v="1"/>
    <x v="0"/>
    <s v="Myöhemmin"/>
    <s v="Myös luonnollisille henkilöille"/>
    <s v="Yleinen taloudellinen tilanne"/>
    <m/>
    <x v="1"/>
    <s v="Liikenne- ja viestintäministeriö"/>
    <x v="1"/>
    <s v=""/>
  </r>
  <r>
    <x v="24"/>
    <s v="Poikkeuslupa L-luokan ajoneuvon rakenteen muuttamiselle"/>
    <s v="Voit hakea lupaa poiketa L-luokan ajoneuvon rakenteen muuttamista koskevista vaatimuksista, jos sinulla on jokin erityinen syy tehdä tätä mittavampi muutos."/>
    <s v="Poikkeuslupa L-luokan ajoneuvon rakenteen muuttamiselle"/>
    <x v="1"/>
    <x v="0"/>
    <s v="Myöhemmin"/>
    <s v="Myös luonnollisille henkilöille"/>
    <s v="Yleinen taloudellinen tilanne"/>
    <m/>
    <x v="1"/>
    <s v="Liikenne- ja viestintäministeriö"/>
    <x v="1"/>
    <s v=""/>
  </r>
  <r>
    <x v="24"/>
    <s v="Poikkeuslupa nastan ulkonemasta"/>
    <s v="Voit hakea lupaa poiketa nastan ulkonemaa koskevista vaatimuksista, jos osallistut ajoneuvolla rallikilpailuihin."/>
    <s v="Poikkeuslupa nastan ulkonemasta"/>
    <x v="1"/>
    <x v="0"/>
    <s v="Myöhemmin"/>
    <s v="Myös luonnollisille henkilöille"/>
    <s v="Yleinen taloudellinen tilanne"/>
    <m/>
    <x v="1"/>
    <s v="Liikenne- ja viestintäministeriö"/>
    <x v="1"/>
    <s v=""/>
  </r>
  <r>
    <x v="24"/>
    <s v="Poikkeuslupa rautateiden viranomaismääräyksiin"/>
    <s v="Rataverkon haltija tai raideliikenteen harjoittaja hakee Traficomilta lupaa poiketa viranomaismääräyksestä."/>
    <s v="Poikkeuslupa rautateiden viranomaismääräyksiin"/>
    <x v="1"/>
    <x v="6"/>
    <s v="Myöhemmin"/>
    <s v="Vain elinkeinotoimintaa harjoittaville"/>
    <s v="Yleinen taloudellinen tilanne"/>
    <m/>
    <x v="1"/>
    <s v="Liikenne- ja viestintäministeriö"/>
    <x v="1"/>
    <s v=""/>
  </r>
  <r>
    <x v="24"/>
    <s v="Poikkeuslupa talvi- ja nastarenkaiden käyttöajasta"/>
    <s v="Voit hakea lupaa poiketa talvi- ja nastarenkaiden käyttöaikaa koskevista vaatimuksista erityisen syyn takia."/>
    <s v="Poikkeuslupa talvi- ja nastarenkaiden käyttöajasta"/>
    <x v="1"/>
    <x v="0"/>
    <s v="Myöhemmin"/>
    <s v="Myös luonnollisille henkilöille"/>
    <s v="Yleinen taloudellinen tilanne"/>
    <m/>
    <x v="1"/>
    <s v="Liikenne- ja viestintäministeriö"/>
    <x v="1"/>
    <s v=""/>
  </r>
  <r>
    <x v="24"/>
    <s v="Poikkeuslupa teknisistä vaatimuksista ja vaatimustenmukaisuuden osoittamisesta (muu kuin ns. häntä- tai jälkihäntälupa)"/>
    <s v="Voit hakea lupaa poiketa ajoneuvoa koskevista teknisistä vaatimuksista tai vaatimustenmukaisuuden osoittamisesta erityisen syyn takia."/>
    <s v="Poikkeuslupa teknisistä vaatimuksista ja vaatimustenmukaisuuden osoittamisesta (muu kuin ns. häntä- tai jälkihäntälupa)"/>
    <x v="1"/>
    <x v="0"/>
    <s v="Myöhemmin"/>
    <s v="Myös luonnollisille henkilöille"/>
    <s v="Yleinen taloudellinen tilanne"/>
    <m/>
    <x v="1"/>
    <s v="Liikenne- ja viestintäministeriö"/>
    <x v="1"/>
    <s v=""/>
  </r>
  <r>
    <x v="24"/>
    <s v="Poikkeuslupa valmistussarjan viimeisille ajoneuvoille (ns. häntälupa)"/>
    <s v="Valmistussarjan viimeisillä ajoneuvoilla (End of Series) tarkoitetaan varastossa olevia uusia, rekisteröimättömiä ajoneuvoja, joita ei voida rekisteröidä, myydä tai ottaa käyttöön, koska voimaan on tullut uusia teknisiä vaatimuksia, joita ajoneuvot eivät täytä."/>
    <s v="Poikkeuslupa valmistussarjan viimeisille ajoneuvoille (ns. häntälupa)"/>
    <x v="1"/>
    <x v="0"/>
    <s v="Myöhemmin"/>
    <s v="Vain elinkeinotoimintaa harjoittaville"/>
    <s v="Yleinen taloudellinen tilanne"/>
    <m/>
    <x v="1"/>
    <s v="Liikenne- ja viestintäministeriö"/>
    <x v="1"/>
    <s v=""/>
  </r>
  <r>
    <x v="24"/>
    <s v="Polttoainemaksun vapauttamishakemus"/>
    <s v="Traficomilla on oikeus myöntää vapautus polttoainemaksun maksamisesta erityisestä syystä. Tällainen syy voi olla esimerkiksi ajoneuvon suuri koko tai harvat käyttökerrat."/>
    <s v="Polttoainemaksun vapauttamishakemus"/>
    <x v="1"/>
    <x v="0"/>
    <s v="Myöhemmin"/>
    <s v="Myös luonnollisille henkilöille"/>
    <s v="Yleinen taloudellinen tilanne"/>
    <m/>
    <x v="1"/>
    <s v="Liikenne- ja viestintäministeriö"/>
    <x v="1"/>
    <s v=""/>
  </r>
  <r>
    <x v="24"/>
    <s v="Portnet-järjestelmä"/>
    <s v="Alusten saapumis- ja lähtöilmoitukset kaupallisessa meriliikenteessä"/>
    <s v="Portnet-järjestelmä"/>
    <x v="0"/>
    <x v="6"/>
    <m/>
    <s v="Vain elinkeinotoimintaa harjoittaville"/>
    <m/>
    <m/>
    <x v="1"/>
    <s v="Liikenne- ja viestintäministeriö"/>
    <x v="1"/>
    <s v=""/>
  </r>
  <r>
    <x v="24"/>
    <s v="Postitoimintailmoitus"/>
    <s v="Kirjelähetyksiä koskevasta postitoiminnasta on ennen toiminnan aloittamista tehtävä postitoimintailmoitus. Asiointipalvelun osalta ei ole kehittämistarvetta."/>
    <s v="Postitoimintailmoitus"/>
    <x v="0"/>
    <x v="0"/>
    <m/>
    <s v="Vain elinkeinotoimintaa harjoittaville"/>
    <m/>
    <m/>
    <x v="1"/>
    <s v="Liikenne- ja viestintäministeriö"/>
    <x v="1"/>
    <s v=""/>
  </r>
  <r>
    <x v="24"/>
    <s v="Puhelinverkon numerointi"/>
    <s v="Traficom myöntää teleyritysten käyttöön niiden tarvitsemat puhelinnumerot ja tunnukset. Asiointipalvelun osalta ei ole kehittämistarvetta."/>
    <s v="Puhelinverkon numerointi"/>
    <x v="1"/>
    <x v="0"/>
    <m/>
    <s v="Myös luonnollisille henkilöille"/>
    <m/>
    <m/>
    <x v="1"/>
    <s v="Liikenne- ja viestintäministeriö"/>
    <x v="1"/>
    <s v=""/>
  </r>
  <r>
    <x v="24"/>
    <s v="Pursiseurojen erikoislipun käyttöoikeuden myöntäminen"/>
    <s v="Myönnetään pursiseuralle erikoislipun käyttöoikeus."/>
    <s v="Pursiseurojen erikoislipun käyttöoikeuden myöntäminen"/>
    <x v="1"/>
    <x v="1"/>
    <s v="Myöhemmin"/>
    <m/>
    <s v="Yleinen taloudellinen tilanne"/>
    <m/>
    <x v="1"/>
    <s v="Liikenne- ja viestintäministeriö"/>
    <x v="1"/>
    <s v=""/>
  </r>
  <r>
    <x v="24"/>
    <s v="Radan kiinteän rakenteellisen osajärjestelmän käyttöönottoluvan myöntäminen"/>
    <s v="Hankkeen valmistuessa rataverkon haltija hakee lopullista käyttöönottolupaa Traficomilta."/>
    <s v="Radan kiinteän rakenteellisen osajärjestelmän käyttöönottoluvan myöntäminen"/>
    <x v="1"/>
    <x v="1"/>
    <s v="Myöhemmin"/>
    <s v="Vain elinkeinotoimintaa harjoittaville"/>
    <s v="Yleinen taloudellinen tilanne"/>
    <m/>
    <x v="1"/>
    <s v="Liikenne- ja viestintäministeriö"/>
    <x v="1"/>
    <s v=""/>
  </r>
  <r>
    <x v="24"/>
    <s v="Radan yleissuunnitelman tai ratasuunnitelman hyväksyminen"/>
    <s v="Rataverkon haltija hakee radan yleissuunnitelman tai ratasuunnitelman hyväksyntää Traficomilta."/>
    <s v="Radan yleissuunnitelman tai ratasuunnitelman hyväksyminen"/>
    <x v="1"/>
    <x v="6"/>
    <s v="Myöhemmin"/>
    <s v="Vain elinkeinotoimintaa harjoittaville"/>
    <s v="Yleinen taloudellinen tilanne"/>
    <m/>
    <x v="1"/>
    <s v="Liikenne- ja viestintäministeriö"/>
    <x v="1"/>
    <s v=""/>
  </r>
  <r>
    <x v="24"/>
    <s v="Radio- ja televisiotoiminnan toimiluvat"/>
    <s v="Palvelun kautta voi hakea radio- ja televisiotoimintaa liittyvää toimilupaa. Asiointipalvelun osalta ei ole kehittämistarvetta."/>
    <s v="Radio- ja televisiotoiminnan toimiluvat"/>
    <x v="1"/>
    <x v="0"/>
    <m/>
    <s v="Myös luonnollisille henkilöille"/>
    <m/>
    <m/>
    <x v="1"/>
    <s v="Liikenne- ja viestintäministeriö"/>
    <x v="1"/>
    <s v=""/>
  </r>
  <r>
    <x v="24"/>
    <s v="Radiokatsastus"/>
    <s v="Traficomin radiotarkastajat sekä nimetyt katsastajat suorittavat alusten radiolaitteiden perus-, uusinta- ja määräaikaiskatsastuksia."/>
    <s v="Radiokatsastus"/>
    <x v="1"/>
    <x v="0"/>
    <s v="Myöhemmin"/>
    <s v="Myös luonnollisille henkilöille"/>
    <s v="Yleinen taloudellinen tilanne"/>
    <m/>
    <x v="1"/>
    <s v="Liikenne- ja viestintäministeriö"/>
    <x v="1"/>
    <s v=""/>
  </r>
  <r>
    <x v="24"/>
    <s v="Radioluvat ja tunnukset: Veneilijät ja merenkulku"/>
    <s v="Veneilijöiden ja merenkulun radiolähetinten hallussapitoon ja käyttöön tarvitaan radiolupa, jonka myöntää Liikenne- ja viestintävirasto Traficom."/>
    <s v="Radioluvat ja tunnukset: Veneilijät ja merenkulku"/>
    <x v="1"/>
    <x v="3"/>
    <m/>
    <s v="Myös luonnollisille henkilöille"/>
    <m/>
    <m/>
    <x v="1"/>
    <s v="Liikenne- ja viestintäministeriö"/>
    <x v="1"/>
    <s v=""/>
  </r>
  <r>
    <x v="24"/>
    <s v="Radioluvat sekä radioviestinnän tunnukset (heti voimaan tuleva, 6 eri radiolupalajia)"/>
    <s v="Palvelusta voi hakea radiolupaa, joka tulee heti voimaan asiakkaan maksettua ensimmäisen vuoden taajuusmaksun."/>
    <s v="Radioluvat sekä radioviestinnän tunnukset (heti voimaan tuleva, 6 eri radiolupalajia)"/>
    <x v="4"/>
    <x v="5"/>
    <m/>
    <s v="Myös luonnollisille henkilöille"/>
    <m/>
    <m/>
    <x v="1"/>
    <s v="Liikenne- ja viestintäministeriö"/>
    <x v="1"/>
    <s v=""/>
  </r>
  <r>
    <x v="24"/>
    <s v="Radioluvat sekä radioviestinnän tunnukset (käsittelyä vaativa, kaikki radiolupalajit)"/>
    <s v="Palvelusta voi hakea radiolupaa, joka tulee vireille asiakkaan jätettyä hakemuksen. Asiointipalvelun osalta ei ole kehittämistarvetta."/>
    <s v="Radioluvat sekä radioviestinnän tunnukset (käsittelyä vaativa, kaikki radiolupalajit)"/>
    <x v="1"/>
    <x v="4"/>
    <m/>
    <s v="Myös luonnollisille henkilöille"/>
    <m/>
    <m/>
    <x v="1"/>
    <s v="Liikenne- ja viestintäministeriö"/>
    <x v="1"/>
    <s v=""/>
  </r>
  <r>
    <x v="24"/>
    <s v="Rakentamisaikaisen käyttöluvan myöntäminen ratahankkeelle"/>
    <s v="Mikäli uudistettavaa tai parannettavaa rataa aiotaan käyttää ennen käyttöönottoluvan myöntämistä, rataverkon haltijan on haettava sille rakentamisaikaista käyttölupaa Traficomilta."/>
    <s v="Rakentamisaikaisen käyttöluvan myöntäminen ratahankkeelle"/>
    <x v="1"/>
    <x v="1"/>
    <s v="Myöhemmin"/>
    <s v="Vain elinkeinotoimintaa harjoittaville"/>
    <s v="Yleinen taloudellinen tilanne"/>
    <s v="Maankäyttö- ja rakennuslaki (132/1999)"/>
    <x v="1"/>
    <s v="Liikenne- ja viestintäministeriö"/>
    <x v="1"/>
    <s v="Ympäristöministeriö"/>
  </r>
  <r>
    <x v="24"/>
    <s v="Ratahankkeen käyttöönottolupatarpeen arvioiminen"/>
    <s v="Radan käyttöönottamiseksi tarvitaan Liikenne- ja viestintäviraston myöntämä käyttöönottolupa. Rataverkon haltija toimittaa ensin suunnitelman ratahankkeesta Traficomiin."/>
    <s v="Ratahankkeen käyttöönottolupatarpeen arvioiminen"/>
    <x v="1"/>
    <x v="1"/>
    <s v="Myöhemmin"/>
    <s v="Vain elinkeinotoimintaa harjoittaville"/>
    <s v="Yleinen taloudellinen tilanne"/>
    <m/>
    <x v="1"/>
    <s v="Liikenne- ja viestintäministeriö"/>
    <x v="1"/>
    <s v=""/>
  </r>
  <r>
    <x v="24"/>
    <s v="Rataverkon haltijan turvallisuuslupa"/>
    <s v="Traficom myöntää turvallisuusluvan Suomessa toimiville rataverkon haltijoille."/>
    <s v="Rataverkon haltijan turvallisuuslupa"/>
    <x v="1"/>
    <x v="0"/>
    <s v="Myöhemmin"/>
    <s v="Myös luonnollisille henkilöille"/>
    <s v="Yleinen taloudellinen tilanne"/>
    <m/>
    <x v="1"/>
    <s v="Liikenne- ja viestintäministeriö"/>
    <x v="1"/>
    <s v=""/>
  </r>
  <r>
    <x v="24"/>
    <s v="Rautateillä liikkuvan kaluston hankesuunnitelma"/>
    <m/>
    <s v="Rautateillä liikkuvan kaluston hankesuunnitelma"/>
    <x v="1"/>
    <x v="1"/>
    <s v="Myöhemmin"/>
    <m/>
    <s v="Yleinen taloudellinen tilanne"/>
    <m/>
    <x v="1"/>
    <s v="Liikenne- ja viestintäministeriö"/>
    <x v="1"/>
    <s v=""/>
  </r>
  <r>
    <x v="24"/>
    <s v="Rautateillä liikkuvan kaluston käyttöönottolupahakemus"/>
    <m/>
    <s v="Rautateillä liikkuvan kaluston käyttöönottolupahakemus"/>
    <x v="1"/>
    <x v="1"/>
    <s v="Myöhemmin"/>
    <m/>
    <s v="Yleinen taloudellinen tilanne"/>
    <m/>
    <x v="1"/>
    <s v="Liikenne- ja viestintäministeriö"/>
    <x v="1"/>
    <s v=""/>
  </r>
  <r>
    <x v="24"/>
    <s v="Rautateillä liikkuvan kaluston rekisteröintihakemus"/>
    <s v="Kaikki hakemukset saapuvat kirjaamon kautta ja käsitellään saapumisjärjestyksessä."/>
    <s v="Rautateillä liikkuvan kaluston rekisteröintihakemus"/>
    <x v="1"/>
    <x v="1"/>
    <s v="Myöhemmin"/>
    <s v="Myös luonnollisille henkilöille"/>
    <s v="Yleinen taloudellinen tilanne"/>
    <m/>
    <x v="1"/>
    <s v="Liikenne- ja viestintäministeriö"/>
    <x v="1"/>
    <s v=""/>
  </r>
  <r>
    <x v="24"/>
    <s v="Rautateillä liikkuvan kaluston rekisteröintivaraus"/>
    <s v="Kaikki hakemukset saapuvat kirjaamon kautta ja käsitellään saapumisjärjestyksessä."/>
    <s v="Rautateillä liikkuvan kaluston rekisteröintivaraus"/>
    <x v="1"/>
    <x v="1"/>
    <s v="Myöhemmin"/>
    <s v="Myös luonnollisille henkilöille"/>
    <s v="Yleinen taloudellinen tilanne"/>
    <m/>
    <x v="1"/>
    <s v="Liikenne- ja viestintäministeriö"/>
    <x v="1"/>
    <s v=""/>
  </r>
  <r>
    <x v="24"/>
    <s v="Rautatiekaluston romutustodistus"/>
    <s v="Kaikki hakemukset saapuvat kirjaamon kautta ja käsitellään saapumisjärjestyksessä."/>
    <s v="Rautatiekaluston romutustodistus"/>
    <x v="1"/>
    <x v="1"/>
    <s v="Myöhemmin"/>
    <s v="Myös luonnollisille henkilöille"/>
    <s v="Yleinen taloudellinen tilanne"/>
    <m/>
    <x v="1"/>
    <s v="Liikenne- ja viestintäministeriö"/>
    <x v="1"/>
    <s v=""/>
  </r>
  <r>
    <x v="24"/>
    <s v="Rautatieliikenteen harjoittajan turvallisuustodistus"/>
    <s v="Suomen rataverkolla liikennöivät rautatieliikenteen harjoittajat tarvitsevat liikennöintiä varten yhtenäisen turvallisuustodistuksen."/>
    <s v="Rautatieliikenteen harjoittajan turvallisuustodistus"/>
    <x v="1"/>
    <x v="1"/>
    <s v="Myöhemmin"/>
    <s v="Vain elinkeinotoimintaa harjoittaville"/>
    <s v="Yleinen taloudellinen tilanne"/>
    <m/>
    <x v="1"/>
    <s v="Liikenne- ja viestintäministeriö"/>
    <x v="1"/>
    <s v=""/>
  </r>
  <r>
    <x v="24"/>
    <s v="Rautatieliikenteen onnettomuuksista ja vaaratilanteista ilmoittaminen"/>
    <s v="Rautatieliikenteen harjoittajien ja rataverkon haltijoiden tulee ilmoittaa kirjallisesti tapahtuneet onnettomuudet ja vaaratilanteet Traficomiin."/>
    <s v="Rautatieliikenteen onnettomuuksista ja vaaratilanteista ilmoittaminen"/>
    <x v="0"/>
    <x v="0"/>
    <s v="Myöhemmin"/>
    <s v="Myös luonnollisille henkilöille"/>
    <s v="Yleinen taloudellinen tilanne"/>
    <m/>
    <x v="1"/>
    <s v="Liikenne- ja viestintäministeriö"/>
    <x v="1"/>
    <s v=""/>
  </r>
  <r>
    <x v="24"/>
    <s v="Rautatieyrityksen toimilupa"/>
    <s v="Rautatieyritys tarvitsee toimiluvan päätoimista rautatieliikenteen harjoittamista varten"/>
    <s v="Rautatieyrityksen toimilupa"/>
    <x v="1"/>
    <x v="1"/>
    <s v="Myöhemmin"/>
    <s v="Vain elinkeinotoimintaa harjoittaville"/>
    <s v="Yleinen taloudellinen tilanne"/>
    <m/>
    <x v="1"/>
    <s v="Liikenne- ja viestintäministeriö"/>
    <x v="1"/>
    <s v=""/>
  </r>
  <r>
    <x v="24"/>
    <s v="Siirtolupa"/>
    <s v="Siirtolupa on ajoneuvon väliaikaista siirtoa tai käyttöä varten myönnetty lupa, johon kuuluu ajoneuvoon kiinnitettävät siirtomerkit ja liikennevakuutus."/>
    <s v="Siirtolupa"/>
    <x v="1"/>
    <x v="1"/>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m/>
    <x v="1"/>
    <s v="Liikenne- ja viestintäministeriö"/>
    <x v="1"/>
    <s v=""/>
  </r>
  <r>
    <x v="24"/>
    <s v="Suomalaiset merikartat"/>
    <s v="Luettelo Suomen ajantasaisista merikarttojen editioista ja painoksista."/>
    <s v="Suomalaiset merikartat"/>
    <x v="4"/>
    <x v="1"/>
    <s v="Myöhemmin"/>
    <s v="Myös luonnollisille henkilöille"/>
    <s v="Yleinen taloudellinen tilanne"/>
    <m/>
    <x v="1"/>
    <s v="Liikenne- ja viestintäministeriö"/>
    <x v="1"/>
    <s v=""/>
  </r>
  <r>
    <x v="24"/>
    <s v="Taksamittarin asennus ja korjaus"/>
    <s v="Taksamittarin asennus ja korjaus -lupahakemus."/>
    <s v="Taksamittarin asennus ja korjaus"/>
    <x v="1"/>
    <x v="0"/>
    <s v="Myöhemmin"/>
    <s v="Vain elinkeinotoimintaa harjoittaville"/>
    <s v="Yleinen taloudellinen tilanne"/>
    <m/>
    <x v="1"/>
    <s v="Liikenne- ja viestintäministeriö"/>
    <x v="1"/>
    <s v=""/>
  </r>
  <r>
    <x v="24"/>
    <s v="Taksiliikenneluvan hakeminen sekä lupaan liittyvistä muutoksista ilmoittaminen"/>
    <s v="Palvelussa haetaan taksiliikennelupaa, joka oikeuttaa taksiliikenteen harjoittamiseen. Lisäksi luvanhaltijat voivat palvelussa ilmoittaa lupaan liittyvistä muutoksista."/>
    <s v="Taksiliikenneluvan hakeminen sekä lupaan liittyvistä muutoksista ilmoittaminen"/>
    <x v="1"/>
    <x v="0"/>
    <s v="Myöhemmin"/>
    <s v="Myös luonnollisille henkilöille"/>
    <s v="Yleinen taloudellinen tilanne"/>
    <m/>
    <x v="1"/>
    <s v="Liikenne- ja viestintäministeriö"/>
    <x v="1"/>
    <s v=""/>
  </r>
  <r>
    <x v="24"/>
    <s v="Tarkista liikennelupatiedot"/>
    <s v="Voit tarkastaa omat tai julkiset liikennelupatiedot."/>
    <s v="Tarkista liikennelupatiedot"/>
    <x v="4"/>
    <x v="5"/>
    <m/>
    <s v="Myös luonnollisille henkilöille"/>
    <m/>
    <m/>
    <x v="1"/>
    <s v="Liikenne- ja viestintäministeriö"/>
    <x v="1"/>
    <s v=""/>
  </r>
  <r>
    <x v="24"/>
    <s v="Tavaraliikenneluvan hakeminen sekä lupaan liittyvistä muutoksista ilmoittaminen"/>
    <s v="Palvelussa haetaan tavaraliikennelupaa, joka oikeuttaa ammattimaiseen tavaran kuljettamiseen kokonaismassaltaan yli 3,5 t ajoneuvolla ja ajoneuvoyhdistelmällä. Lisäksi luvanhaltijat voivat palvelussa ilmoittaa lupaan liittyvistä muutoksista."/>
    <s v="Tavaraliikenneluvan hakeminen sekä lupaan liittyvistä muutoksista ilmoittaminen"/>
    <x v="1"/>
    <x v="0"/>
    <s v="Myöhemmin"/>
    <s v="Myös luonnollisille henkilöille"/>
    <s v="Yleinen taloudellinen tilanne"/>
    <m/>
    <x v="1"/>
    <s v="Liikenne- ja viestintäministeriö"/>
    <x v="1"/>
    <s v=""/>
  </r>
  <r>
    <x v="24"/>
    <s v="Teletoimintailmoitus"/>
    <s v="Teletoiminnan harjoittajan on ennen toiminnan aloittamista tehtävä sähköinen teletoimintailmoitus. Asiointipalvelun osalta ei ole kehittämistarvetta."/>
    <s v="Teletoimintailmoitus"/>
    <x v="0"/>
    <x v="0"/>
    <m/>
    <s v="Vain elinkeinotoimintaa harjoittaville"/>
    <m/>
    <m/>
    <x v="1"/>
    <s v="Liikenne- ja viestintäministeriö"/>
    <x v="1"/>
    <s v=""/>
  </r>
  <r>
    <x v="24"/>
    <s v="Teleyrityksen ilmoitus häiriönhallinnan yhteystiedoista"/>
    <s v="Teleyrityksen ilmoitus häiriönhallinnan yhteystiedoista. Asiointipalvelun osalta ei ole kehittämistarvetta."/>
    <s v="Teleyrityksen ilmoitus häiriönhallinnan yhteystiedoista"/>
    <x v="0"/>
    <x v="0"/>
    <m/>
    <s v="Vain elinkeinotoimintaa harjoittaville"/>
    <m/>
    <m/>
    <x v="1"/>
    <s v="Liikenne- ja viestintäministeriö"/>
    <x v="1"/>
    <s v=""/>
  </r>
  <r>
    <x v="24"/>
    <s v="Teleyrityksen ilmoitus tietoturvahäiriöstä"/>
    <s v="Teleyrityksen ilmoitus tietoturvahäiriöstä. Asiointipalvelun osalta ei ole kehittämistarvetta."/>
    <s v="Teleyrityksen ilmoitus tietoturvahäiriöstä"/>
    <x v="0"/>
    <x v="0"/>
    <m/>
    <s v="Vain elinkeinotoimintaa harjoittaville"/>
    <m/>
    <m/>
    <x v="1"/>
    <s v="Liikenne- ja viestintäministeriö"/>
    <x v="1"/>
    <s v=""/>
  </r>
  <r>
    <x v="24"/>
    <s v="Tiedonantoja merenkulkijoille"/>
    <s v="Navigoinnin turvallisuuden kannalta tärkeiden tietojen jakelu merenkulkijoille ja veneilijöille."/>
    <s v="Tiedonantoja merenkulkijoille"/>
    <x v="4"/>
    <x v="1"/>
    <s v="Myöhemmin"/>
    <s v="Myös luonnollisille henkilöille"/>
    <s v="Yleinen taloudellinen tilanne"/>
    <m/>
    <x v="1"/>
    <s v="Liikenne- ja viestintäministeriö"/>
    <x v="1"/>
    <s v=""/>
  </r>
  <r>
    <x v="24"/>
    <s v="Tiedonkeruujärjestelmä"/>
    <s v="Tiedonkeruujärjestelmän kautta kerätään viestintäpalveluja tarjoavilta toimijoilta tietoja."/>
    <s v="Tiedonkeruujärjestelmä"/>
    <x v="4"/>
    <x v="5"/>
    <m/>
    <s v="Vain elinkeinotoimintaa harjoittaville"/>
    <m/>
    <m/>
    <x v="1"/>
    <s v="Liikenne- ja viestintäministeriö"/>
    <x v="1"/>
    <s v=""/>
  </r>
  <r>
    <x v="24"/>
    <s v="Tietopyyntö eurooppalaisesta keskusrekisteristä"/>
    <s v="Tässä palvelussa voi pyytää tietoja ilmailun poikkeamatapahtumista eurooppalaisesta keskusrekisteristä"/>
    <s v="Tietopyyntö eurooppalaisesta keskusrekisteristä"/>
    <x v="4"/>
    <x v="1"/>
    <s v="Myöhemmin"/>
    <s v="Myös luonnollisille henkilöille"/>
    <s v="Yleinen taloudellinen tilanne"/>
    <m/>
    <x v="1"/>
    <s v="Liikenne- ja viestintäministeriö"/>
    <x v="1"/>
    <s v=""/>
  </r>
  <r>
    <x v="24"/>
    <s v="Tilapäinen ilmatilavaraus ja sen hakeminen"/>
    <s v="Traficom voi perustaa tilapäisiä ilmailun vaara-alueita tai rajoittaa ilmailun tietyllä alueella määräajaksi sekä myöntää ilmatilan käytön etuoikeuksia."/>
    <s v="Tilapäinen ilmatilavaraus ja sen hakeminen"/>
    <x v="1"/>
    <x v="0"/>
    <s v="Myöhemmin"/>
    <s v="Myös luonnollisille henkilöille"/>
    <s v="Yleinen taloudellinen tilanne"/>
    <m/>
    <x v="1"/>
    <s v="Liikenne- ja viestintäministeriö"/>
    <x v="1"/>
    <s v=""/>
  </r>
  <r>
    <x v="24"/>
    <s v="Tilausohjelmapalveluilmoitus"/>
    <s v="Tilausohjelmapalveluja tarjoavan Suomeen sijoittuneen palveluntarjoajan on ennen toiminnan aloittamista tehtävä sähköinen tilausohjelmapalveluilmoitus. Asiointipalvelun osalta ei ole kehittämistarvetta."/>
    <s v="Tilausohjelmapalveluilmoitus"/>
    <x v="0"/>
    <x v="0"/>
    <m/>
    <s v="Vain elinkeinotoimintaa harjoittaville"/>
    <m/>
    <m/>
    <x v="1"/>
    <s v="Liikenne- ja viestintäministeriö"/>
    <x v="1"/>
    <s v=""/>
  </r>
  <r>
    <x v="24"/>
    <s v="Todistus huoltotoimenpiteistä (Ilma-alus)"/>
    <s v="Easa ja muut tyyppihyväksynnät"/>
    <s v="Todistus huoltotoimenpiteistä (Ilma-alus)"/>
    <x v="1"/>
    <x v="1"/>
    <s v="Myöhemmin"/>
    <m/>
    <s v="Yleinen taloudellinen tilanne"/>
    <m/>
    <x v="1"/>
    <s v="Liikenne- ja viestintäministeriö"/>
    <x v="1"/>
    <s v=""/>
  </r>
  <r>
    <x v="24"/>
    <s v="Todistus rautatieliikenteen lupakirjakoulutuksesta"/>
    <s v="Voit ilmoittaa lupakirjakoulutuksesta."/>
    <s v="Todistus rautatieliikenteen lupakirjakoulutuksesta"/>
    <x v="1"/>
    <x v="1"/>
    <s v="Myöhemmin"/>
    <s v="Vain elinkeinotoimintaa harjoittaville"/>
    <s v="Yleinen taloudellinen tilanne"/>
    <m/>
    <x v="1"/>
    <s v="Liikenne- ja viestintäministeriö"/>
    <x v="1"/>
    <s v=""/>
  </r>
  <r>
    <x v="24"/>
    <s v="Traficomin tietopalvelun lupahakemuslomakkeet"/>
    <s v="Näillä lomakkeilla Traficomin tietopalvelun palveluntarjoaja voi hakea lupaa loppukäyttäjilleen."/>
    <s v="Traficomin tietopalvelun lupahakemuslomakkeet"/>
    <x v="4"/>
    <x v="0"/>
    <s v="Myöhemmin"/>
    <s v="Vain elinkeinotoimintaa harjoittaville"/>
    <s v="Yleinen taloudellinen tilanne"/>
    <m/>
    <x v="1"/>
    <s v="Liikenne- ja viestintäministeriö"/>
    <x v="1"/>
    <s v=""/>
  </r>
  <r>
    <x v="24"/>
    <s v="Traficomin tietopalvelun palvelukuvauslomake"/>
    <s v="Tällä lomakkeella yritys kuvaa uuden palvelun tai päivittää olemassa olevan palvelun kuvausta."/>
    <s v="Traficomin tietopalvelun palvelukuvauslomake"/>
    <x v="4"/>
    <x v="1"/>
    <s v="Myöhemmin"/>
    <s v="Vain elinkeinotoimintaa harjoittaville"/>
    <s v="Yleinen taloudellinen tilanne"/>
    <m/>
    <x v="1"/>
    <s v="Liikenne- ja viestintäministeriö"/>
    <x v="1"/>
    <s v=""/>
  </r>
  <r>
    <x v="24"/>
    <s v="Tunnetun lähettäjän hyväksynnän hakeminen"/>
    <s v="Yritys  hakee tunnetun lähettäjän hyväksyntää Traficomilta"/>
    <s v="Tunnetun lähettäjän hyväksynnän hakeminen"/>
    <x v="1"/>
    <x v="6"/>
    <s v="Myöhemmin"/>
    <s v="Vain elinkeinotoimintaa harjoittaville"/>
    <s v="Yleinen taloudellinen tilanne"/>
    <m/>
    <x v="1"/>
    <s v="Liikenne- ja viestintäministeriö"/>
    <x v="1"/>
    <s v=""/>
  </r>
  <r>
    <x v="24"/>
    <s v="Tunnistuspalvelun lopetusilmoitus"/>
    <s v="Ilmoitus sähköisen tunnistusvälitys- tai tunnistusvälinepalvelun lopettamisesta Liikenne- ja viestintävirasto Traficomin Kyberturvallisuuskeskukselle. Asiointipalvelun osalta ei ole kehittämistarvetta."/>
    <s v="Tunnistuspalvelun lopetusilmoitus"/>
    <x v="0"/>
    <x v="0"/>
    <m/>
    <s v="Vain elinkeinotoimintaa harjoittaville"/>
    <m/>
    <m/>
    <x v="1"/>
    <s v="Liikenne- ja viestintäministeriö"/>
    <x v="1"/>
    <s v=""/>
  </r>
  <r>
    <x v="24"/>
    <s v="Tuotannon vaatimustenmukaisuuden valvonta (CoP)"/>
    <s v="Tyyppihyväksyntää hakevan on osoitettava, että tuotanto on vaatimustenmukainen."/>
    <s v="Tuotannon vaatimustenmukaisuuden valvonta (CoP)"/>
    <x v="1"/>
    <x v="6"/>
    <s v="Myöhemmin"/>
    <s v="Vain elinkeinotoimintaa harjoittaville"/>
    <s v="Yleinen taloudellinen tilanne"/>
    <m/>
    <x v="1"/>
    <s v="Liikenne- ja viestintäministeriö"/>
    <x v="1"/>
    <s v=""/>
  </r>
  <r>
    <x v="24"/>
    <s v="Tyyppihyväksyntähakemus"/>
    <s v="Tällä palvelulla voit hakea koko ajoneuvon EU- tai EY-tyyppihyväksyntää, tai ajoneuvokomponentin, järjestelmän tai erillisen teknisen yksikön tyyppihyväksyntää. Tällä hakemuksella voit myös hakea muutosta em. hyväksyntöihin."/>
    <s v="Tyyppihyväksyntähakemus"/>
    <x v="1"/>
    <x v="0"/>
    <s v="Myöhemmin"/>
    <s v="Vain elinkeinotoimintaa harjoittaville"/>
    <s v="Yleinen taloudellinen tilanne"/>
    <m/>
    <x v="1"/>
    <s v="Liikenne- ja viestintäministeriö"/>
    <x v="1"/>
    <s v=""/>
  </r>
  <r>
    <x v="24"/>
    <s v="Työnantajan ilmoitus lupakirjarekisteriin"/>
    <s v="Voit ilmoittaa palveluksessa olevien kuljettajien työsuhteiden alkamisesta, päättymisistä, turvaamisista yms. tiedot rautatieliikenteen kuljettajien lupakirjarekisteriin."/>
    <s v="Työnantajan ilmoitus lupakirjarekisteriin"/>
    <x v="0"/>
    <x v="1"/>
    <s v="Myöhemmin"/>
    <s v="Vain elinkeinotoimintaa harjoittaville"/>
    <s v="Yleinen taloudellinen tilanne"/>
    <m/>
    <x v="1"/>
    <s v="Liikenne- ja viestintäministeriö"/>
    <x v="1"/>
    <s v=""/>
  </r>
  <r>
    <x v="24"/>
    <s v="Vaihtoehtoiset vaatimusten täyttämisen menetelmät (AltMoC)"/>
    <s v="Lentotoiminnan harjoittajat, lentotoiminnan koulutusorganisaatiot, lentopaikan pitäjät, asematasopalvelujen tarjoajat, lennonvarmistuspalvelun tarjoajat ja lennonjohtajien koulutusorganisaatiot voivat esittää Traficomille vaihtoehtoista tapaa täyttää toiminnalle asetetun asetuksen vaatimukset,"/>
    <s v="Vaihtoehtoiset vaatimusten täyttämisen menetelmät (AltMoC)"/>
    <x v="1"/>
    <x v="1"/>
    <s v="Myöhemmin"/>
    <s v="Vain elinkeinotoimintaa harjoittaville"/>
    <s v="Yleinen taloudellinen tilanne"/>
    <m/>
    <x v="1"/>
    <s v="Liikenne- ja viestintäministeriö"/>
    <x v="1"/>
    <s v=""/>
  </r>
  <r>
    <x v="24"/>
    <s v="Vakavaraisuuden osoittaminen"/>
    <s v="Selvitys, jolla tavara- tai henkilöliikenneluvan hakija voi osoittaa täyttävänsä vakavaraisuusvaatimuksen."/>
    <s v="Vakavaraisuuden osoittaminen"/>
    <x v="2"/>
    <x v="0"/>
    <s v="Myöhemmin"/>
    <s v="Vain elinkeinotoimintaa harjoittaville"/>
    <s v="Yleinen taloudellinen tilanne"/>
    <m/>
    <x v="1"/>
    <s v="Liikenne- ja viestintäministeriö"/>
    <x v="1"/>
    <s v=""/>
  </r>
  <r>
    <x v="24"/>
    <s v="Valvotun edustajan hyväksynnän hakeminen"/>
    <s v="Yritys  hakee valvotun edustajan hyväksyntää Traficomilta"/>
    <s v="Valvotun edustajan hyväksynnän hakeminen"/>
    <x v="1"/>
    <x v="6"/>
    <s v="Myöhemmin"/>
    <s v="Vain elinkeinotoimintaa harjoittaville"/>
    <s v="Yleinen taloudellinen tilanne"/>
    <m/>
    <x v="1"/>
    <s v="Liikenne- ja viestintäministeriö"/>
    <x v="1"/>
    <s v=""/>
  </r>
  <r>
    <x v="24"/>
    <s v="Valvotun teoriakokeen järjestäjän hyväksyntä"/>
    <s v="Toimija voi hakeutua miehittämättömien ilma-alusten kauko-ohjaajien valvottujen lisäteoriakokeiden järjestäjäksi"/>
    <s v="Valvotun teoriakokeen järjestäjän hyväksyntä"/>
    <x v="1"/>
    <x v="1"/>
    <s v="Myöhemmin"/>
    <s v="Myös luonnollisille henkilöille"/>
    <s v="Yleinen taloudellinen tilanne"/>
    <m/>
    <x v="1"/>
    <s v="Liikenne- ja viestintäministeriö"/>
    <x v="1"/>
    <s v=""/>
  </r>
  <r>
    <x v="24"/>
    <s v="Valvotun toimittajan hyväksynnän hakeminen"/>
    <s v="Yritys  hakee valvotun toimittajan hyväksyntää Traficomilta"/>
    <s v="Valvotun toimittajan hyväksynnän hakeminen"/>
    <x v="1"/>
    <x v="6"/>
    <s v="Myöhemmin"/>
    <s v="Vain elinkeinotoimintaa harjoittaville"/>
    <s v="Yleinen taloudellinen tilanne"/>
    <m/>
    <x v="1"/>
    <s v="Liikenne- ja viestintäministeriö"/>
    <x v="1"/>
    <s v=""/>
  </r>
  <r>
    <x v="24"/>
    <s v="Vapautus ajoneuvoveron perusverosta"/>
    <s v="Traficomin tai Poliisin myöntämän pysäköintiluvan perusteella voidaan myöntää vapautus ajoneuvoveron perusverosta."/>
    <s v="Vapautus ajoneuvoveron perusverosta"/>
    <x v="1"/>
    <x v="5"/>
    <m/>
    <s v="Myös luonnollisille henkilöille"/>
    <m/>
    <m/>
    <x v="1"/>
    <s v="Liikenne- ja viestintäministeriö"/>
    <x v="1"/>
    <s v=""/>
  </r>
  <r>
    <x v="24"/>
    <s v="Veneen erityistunnuksen varaaminen"/>
    <s v="Asiakas saa halutessaan vesikulkuneuvolle haluamansa vapaan rekisteritunnuksen maksua vastaan. Tunnuksen voi varata etukäteen. "/>
    <s v="Veneen erityistunnuksen varaaminen"/>
    <x v="0"/>
    <x v="1"/>
    <s v="Myöhemmin"/>
    <s v="Myös luonnollisille henkilöille"/>
    <s v="Tulee tarkistaa useasta järjestelmästä, onko tunnus vapaa."/>
    <m/>
    <x v="1"/>
    <s v="Liikenne- ja viestintäministeriö"/>
    <x v="1"/>
    <s v=""/>
  </r>
  <r>
    <x v="24"/>
    <s v="Veneen rekisteriotteen tilaus"/>
    <s v="Asiakas voi tilata mistä tahansa vesikulkuneuvosta allekirjoitetun ja leimatun rekisteriotteen.  Ilman leimaa ja allekirjoitusta tämän voi tulostaa jo sähköisenä. "/>
    <s v="Veneen rekisteriotteen tilaus"/>
    <x v="4"/>
    <x v="1"/>
    <s v="Myöhemmin"/>
    <s v="Myös luonnollisille henkilöille"/>
    <s v="Yleinen taloudellinen tilanne"/>
    <m/>
    <x v="1"/>
    <s v="Liikenne- ja viestintäministeriö"/>
    <x v="1"/>
    <s v=""/>
  </r>
  <r>
    <x v="24"/>
    <s v="Veneen rekisteritunnuksen siirtäminen"/>
    <s v="Asiakas voi siirtää rekisteritunnuksen veneeltä toiselle maksua vastaan."/>
    <s v="Veneen rekisteritunnuksen siirtäminen"/>
    <x v="0"/>
    <x v="1"/>
    <s v="Myöhemmin"/>
    <s v="Myös luonnollisille henkilöille"/>
    <s v="Yleinen taloudellinen tilanne"/>
    <m/>
    <x v="1"/>
    <s v="Liikenne- ja viestintäministeriö"/>
    <x v="1"/>
    <s v=""/>
  </r>
  <r>
    <x v="24"/>
    <s v="Veneen tietojen muuttaminen"/>
    <s v="Asiakas voi muuttaa veneen tietoja rekisteriin. "/>
    <s v="Veneen tietojen muuttaminen"/>
    <x v="0"/>
    <x v="5"/>
    <m/>
    <s v="Myös luonnollisille henkilöille"/>
    <m/>
    <m/>
    <x v="1"/>
    <s v="Liikenne- ja viestintäministeriö"/>
    <x v="1"/>
    <s v=""/>
  </r>
  <r>
    <x v="24"/>
    <s v="Veneilyjärjestön laatukäsikirjan auditointi"/>
    <s v="Veneilyjärjestön laatukäsikirjan auditointi."/>
    <s v="Veneilyjärjestön laatukäsikirjan auditointi"/>
    <x v="1"/>
    <x v="6"/>
    <s v="Myöhemmin"/>
    <m/>
    <s v="Yleinen taloudellinen tilanne"/>
    <m/>
    <x v="1"/>
    <s v="Liikenne- ja viestintäministeriö"/>
    <x v="1"/>
    <s v=""/>
  </r>
  <r>
    <x v="24"/>
    <s v="Verkkotietopiste"/>
    <s v="Verkkotietopiste.fi -palvelusta voi hakea tietoa verkkojen rakentamissuunnitelmista yhteisrakentamisen sopimiseksi. Lisäksi palvelusta saa tietoa siitä, keillä verkkotoimijoilla voi olla verkkoja haetulla alueella."/>
    <s v="Verkkotietopiste"/>
    <x v="4"/>
    <x v="5"/>
    <m/>
    <s v="Myös luonnollisille henkilöille"/>
    <m/>
    <m/>
    <x v="1"/>
    <s v="Liikenne- ja viestintäministeriö"/>
    <x v="1"/>
    <s v=""/>
  </r>
  <r>
    <x v="24"/>
    <s v="Verkkotunnusvälittäjän tietoturvaloukkausilmoitus"/>
    <s v="Lakisääteinen velvoite ilmoittaa verkkotunnusvälitystoimintaan kohdistuvasta tietoturvaloukkauksesta. Yhteinen palvelu KTK:n kanssa. Asiointipalvelun osalta ei ole kehittämistarvetta."/>
    <s v="Verkkotunnusvälittäjän tietoturvaloukkausilmoitus"/>
    <x v="0"/>
    <x v="0"/>
    <m/>
    <s v="Myös luonnollisille henkilöille"/>
    <m/>
    <m/>
    <x v="1"/>
    <s v="Liikenne- ja viestintäministeriö"/>
    <x v="1"/>
    <s v=""/>
  </r>
  <r>
    <x v="24"/>
    <s v="Vesikulkuneuvojen sopimusrekisteröijäksi Traficomille"/>
    <s v="Traficom hankkii rekisteröintitoiminnan järjestämiseksi tarvittavat avustavat palvelut julkisilta tai yksityisiltä yhteisöiltä (sopimusrekisteröijä)."/>
    <s v="Vesikulkuneuvojen sopimusrekisteröijäksi Traficomille"/>
    <x v="2"/>
    <x v="1"/>
    <s v="Myöhemmin"/>
    <s v="Vain elinkeinotoimintaa harjoittaville"/>
    <s v="Vahva sähköinen tunnistautuminen ja sähköinen allekirjoitus eivät ole käytössä"/>
    <m/>
    <x v="1"/>
    <s v="Liikenne- ja viestintäministeriö"/>
    <x v="1"/>
    <s v=""/>
  </r>
  <r>
    <x v="24"/>
    <s v="Vesikulkuneuvojen tietotuotteet - Beta"/>
    <s v="Palvelusta voi tilata ajantasaista tietoa vesikulkuneuvoista. Tilauksessa valitut eri tietotuotteet muodostavat yhden siirtotiedoston, joka sisältää yksittäisille vesikulkuneuvoille tilauksessa valittujen tietotuotteiden tietosisällöt."/>
    <s v="Vesikulkuneuvojen tietotuotteet - Beta"/>
    <x v="4"/>
    <x v="5"/>
    <m/>
    <s v="Myös luonnollisille henkilöille"/>
    <m/>
    <m/>
    <x v="1"/>
    <s v="Liikenne- ja viestintäministeriö"/>
    <x v="1"/>
    <s v=""/>
  </r>
  <r>
    <x v="24"/>
    <s v="Vesikulkuneuvojen/moottoreiden ennakkoilmoittajaksi Traficomille"/>
    <s v="Ennakkoilmoittajan tehtäviin kuuluu veneen tai moottorin tietojen tallentaminen vesikulkuneuvorekisteriin ennen rekisteröintiä."/>
    <s v="Vesikulkuneuvojen/moottoreiden ennakkoilmoittajaksi Traficomille"/>
    <x v="2"/>
    <x v="1"/>
    <s v="Myöhemmin"/>
    <s v="Vain elinkeinotoimintaa harjoittaville"/>
    <s v="Vahva sähköinen tunnistautuminen ja sähköinen allekirjoitus eivät ole käytössä"/>
    <m/>
    <x v="1"/>
    <s v="Liikenne- ja viestintäministeriö"/>
    <x v="1"/>
    <s v=""/>
  </r>
  <r>
    <x v="24"/>
    <s v="Vesikulkuneuvon ensirekisteröinti"/>
    <s v="Vesikulkuneuvo ja sen moottori tulee rekisteröidä liikenteen palveluista annetun lain (320/2017) VI osassa tarkoitettuun liikenneasioiden rekisteriin, jos se kuuluu rekisteröintivelvollisuuden piiriin."/>
    <s v="Vesikulkuneuvon ensirekisteröinti"/>
    <x v="0"/>
    <x v="5"/>
    <m/>
    <s v="Myös luonnollisille henkilöille"/>
    <m/>
    <m/>
    <x v="1"/>
    <s v="Liikenne- ja viestintäministeriö"/>
    <x v="1"/>
    <s v=""/>
  </r>
  <r>
    <x v="24"/>
    <s v="Vesikulkuneuvon lopullinen poisto"/>
    <s v="Lopullisella poistolla tarkoitetaan vesikulkuneuvon poistamista rekisteristä niin, ettei se enää koskaan palaa rekisteriin."/>
    <s v="Vesikulkuneuvon lopullinen poisto"/>
    <x v="0"/>
    <x v="1"/>
    <s v="Myöhemmin"/>
    <s v="Myös luonnollisille henkilöille"/>
    <s v="Yleinen taloudellinen tilanne"/>
    <m/>
    <x v="1"/>
    <s v="Liikenne- ja viestintäministeriö"/>
    <x v="1"/>
    <s v=""/>
  </r>
  <r>
    <x v="24"/>
    <s v="Vesikulkuneuvon luovutus tuntemattomalle"/>
    <s v="Vesikulkuneuvon myyjä voi tehdä luovutusilmoituksen tuntemattomalle, jos uusi omistaja ei ole tiedossa, eikä hän ole rekisteröinyt vesikulkuneuvoa nimilleen."/>
    <s v="Vesikulkuneuvon luovutus tuntemattomalle"/>
    <x v="0"/>
    <x v="1"/>
    <s v="Myöhemmin"/>
    <s v="Myös luonnollisille henkilöille"/>
    <s v="Yleinen taloudellinen tilanne"/>
    <m/>
    <x v="1"/>
    <s v="Liikenne- ja viestintäministeriö"/>
    <x v="1"/>
    <s v=""/>
  </r>
  <r>
    <x v="24"/>
    <s v="Vesikulkuneuvon luovutusilmoitus"/>
    <s v="Vesikulkuneuvon myyjä voi tehdä ilmoituksen omistajuutensa päättymisestä. Luovutusilmoitus päättää myyjän velvollisuudet vesikulkuneuvoa kohtaan."/>
    <s v="Vesikulkuneuvon luovutusilmoitus"/>
    <x v="0"/>
    <x v="5"/>
    <m/>
    <s v="Myös luonnollisille henkilöille"/>
    <m/>
    <m/>
    <x v="1"/>
    <s v="Liikenne- ja viestintäministeriö"/>
    <x v="1"/>
    <s v=""/>
  </r>
  <r>
    <x v="24"/>
    <s v="Vesikulkuneuvon moottorin vaihto"/>
    <s v="Vesikulkuneuvon omistajan tai haltijan velvollisuus on ilmoittaa rekisteriin, jos vaihtaa vesikulkuneuvolle moottorin. "/>
    <s v="Vesikulkuneuvon moottorin vaihto"/>
    <x v="0"/>
    <x v="5"/>
    <m/>
    <s v="Myös luonnollisille henkilöille"/>
    <m/>
    <m/>
    <x v="1"/>
    <s v="Liikenne- ja viestintäministeriö"/>
    <x v="1"/>
    <s v=""/>
  </r>
  <r>
    <x v="24"/>
    <s v="Vesikulkuneuvon omistajanvaihdos"/>
    <s v="Rekisteröidyn vesikulkuneuvon omistajanmuutos tulee tehdä viimeistään 30 päivän sisällä kaupanteosta."/>
    <s v="Vesikulkuneuvon omistajanvaihdos"/>
    <x v="0"/>
    <x v="5"/>
    <m/>
    <s v="Myös luonnollisille henkilöille"/>
    <m/>
    <m/>
    <x v="1"/>
    <s v="Liikenne- ja viestintäministeriö"/>
    <x v="1"/>
    <s v=""/>
  </r>
  <r>
    <x v="24"/>
    <s v="Vesikulkuneuvon rekisteristä poisto"/>
    <s v="Vesikulkuneuvo tulee poistaa rekisteristä, jos se on lunastettu, myyty ulkomaille, viety ulkomaille, poistettu käytöstä, rikkoutunut, uponnut tai anastettu. Poiston voi tehdä myös, jos vesikulkuneuvo ei täytä enää rekisteröinnin edellytyksiä."/>
    <s v="Vesikulkuneuvon rekisteristä poisto"/>
    <x v="0"/>
    <x v="5"/>
    <m/>
    <s v="Myös luonnollisille henkilöille"/>
    <m/>
    <m/>
    <x v="1"/>
    <s v="Liikenne- ja viestintäministeriö"/>
    <x v="1"/>
    <s v=""/>
  </r>
  <r>
    <x v="24"/>
    <s v="Vesikulkuneuvon rekisteritiedot"/>
    <s v="Voit tarkastaa omat tai julkiset vesikulkuneuvotiedot. Voit tehdä asiakirjatilauksen veneen tiedoista."/>
    <s v="Vesikulkuneuvon rekisteritiedot"/>
    <x v="4"/>
    <x v="5"/>
    <m/>
    <s v="Myös luonnollisille henkilöille"/>
    <m/>
    <m/>
    <x v="1"/>
    <s v="Liikenne- ja viestintäministeriö"/>
    <x v="1"/>
    <s v=""/>
  </r>
  <r>
    <x v="24"/>
    <s v="Vesikulkuneuvon rekisteröintitodistuksen tilaaminen"/>
    <s v="Vesikulkuneuvon omistaja tai haltija voi halutessaan tilata uuden rekisteröintitodistuksen (esim. kadonneen tilalle) tai sen kaksoiskappaleen."/>
    <s v="Vesikulkuneuvon rekisteröintitodistuksen tilaaminen"/>
    <x v="4"/>
    <x v="5"/>
    <m/>
    <s v="Myös luonnollisille henkilöille"/>
    <m/>
    <m/>
    <x v="1"/>
    <s v="Liikenne- ja viestintäministeriö"/>
    <x v="1"/>
    <s v=""/>
  </r>
  <r>
    <x v="24"/>
    <s v="Vesikulkuneuvon uudelleenrekisteröinti"/>
    <s v="Rekisteristä poistetun vesikulkuneuvon voi rekisteröidä uudelleen, kun se otetaan taas vesiliikennekäyttöön Suomessa."/>
    <s v="Vesikulkuneuvon uudelleenrekisteröinti"/>
    <x v="0"/>
    <x v="5"/>
    <m/>
    <s v="Myös luonnollisille henkilöille"/>
    <m/>
    <m/>
    <x v="1"/>
    <s v="Liikenne- ja viestintäministeriö"/>
    <x v="1"/>
    <s v=""/>
  </r>
  <r>
    <x v="24"/>
    <s v="Vesikulkuneuvon valmistajatunnuksen myöntäminen"/>
    <s v="Myönnetään huvivenedirektiivinmukainen valmistajatunnus hakijalle."/>
    <s v="Vesikulkuneuvon valmistajatunnuksen myöntäminen"/>
    <x v="1"/>
    <x v="1"/>
    <s v="Myöhemmin"/>
    <m/>
    <s v="Yleinen taloudellinen tilanne"/>
    <m/>
    <x v="1"/>
    <s v="Liikenne- ja viestintäministeriö"/>
    <x v="1"/>
    <s v=""/>
  </r>
  <r>
    <x v="24"/>
    <s v="Vesikulkuneuvon varmenne"/>
    <s v="Varmenne on 6 merkkiä pitkä koodi, joka oikeuttaa tekemään vesikulkuneuvolle sen omistaja- ja haltijatietoihin liittyviä muutoksia."/>
    <s v="Vesikulkuneuvon varmenne"/>
    <x v="4"/>
    <x v="5"/>
    <m/>
    <s v="Myös luonnollisille henkilöille"/>
    <m/>
    <m/>
    <x v="1"/>
    <s v="Liikenne- ja viestintäministeriö"/>
    <x v="1"/>
    <s v=""/>
  </r>
  <r>
    <x v="24"/>
    <s v="Vesistörakenteen valmistumisilmoitus"/>
    <m/>
    <s v="Vesistörakenteen valmistumisilmoitus"/>
    <x v="0"/>
    <x v="1"/>
    <s v="Myöhemmin"/>
    <m/>
    <s v="Yleinen taloudellinen tilanne"/>
    <m/>
    <x v="1"/>
    <s v="Liikenne- ja viestintäministeriö"/>
    <x v="1"/>
    <s v=""/>
  </r>
  <r>
    <x v="24"/>
    <s v="Vetolaitteen tarkastus"/>
    <s v="Ilmoitus vetolaitetarkastusten aloittamisesta katsastusta varten."/>
    <s v="Vetolaitteen tarkastus"/>
    <x v="0"/>
    <x v="1"/>
    <s v="Q4/2021"/>
    <s v="Vain elinkeinotoimintaa harjoittaville"/>
    <s v="Taloustilanne voi mahdollisesti osoittautua esteeksi"/>
    <m/>
    <x v="1"/>
    <s v="Liikenne- ja viestintäministeriö"/>
    <x v="1"/>
    <s v=""/>
  </r>
  <r>
    <x v="24"/>
    <s v="Yhdistämis- tai välityspalveluntarjoajaksi ilmoittautuminen. Ilmoitukseen liittyvistä muutoksista ilmoittaminen."/>
    <s v="Palvelussa tehdään ilmoitus, jonka nojalla on oikeus tarjota liikennepalvelulaissa tarkoitettua yhdistämis- ja/tai välityspalvelua. Lisäksi palveluntarjoaja voi palvelussa ilmoittaa ilmoitukseen liittyvistä muutoksista."/>
    <s v="Yhdistämis- tai välityspalveluntarjoajaksi ilmoittautuminen. Ilmoitukseen liittyvistä muutoksista ilmoittaminen."/>
    <x v="0"/>
    <x v="0"/>
    <s v="Myöhemmin"/>
    <s v="Myös luonnollisille henkilöille"/>
    <s v="Yleinen taloudellinen tilanne"/>
    <m/>
    <x v="1"/>
    <s v="Liikenne- ja viestintäministeriö"/>
    <x v="1"/>
    <s v=""/>
  </r>
  <r>
    <x v="24"/>
    <s v="Yhteentoimivuuden teknisen eritelmän soveltamatta jättäminen"/>
    <s v="YTE:ä kalustoon tai infraan soveltava taho esim. Rataverkon haltija, raideliikenteen harjoittaja tai kalustonvalmistaja esittää Traficomille, että Suomi hakisi komissiolta YTE:n soveltamatta jättämistä"/>
    <s v="Yhteentoimivuuden teknisen eritelmän soveltamatta jättäminen"/>
    <x v="1"/>
    <x v="6"/>
    <s v="Myöhemmin"/>
    <s v="Vain elinkeinotoimintaa harjoittaville"/>
    <s v="Yleinen taloudellinen tilanne"/>
    <m/>
    <x v="1"/>
    <s v="Liikenne- ja viestintäministeriö"/>
    <x v="1"/>
    <s v=""/>
  </r>
  <r>
    <x v="24"/>
    <s v="Yksilöllisesti valmistettu omavalmisteinen moottoripyörä"/>
    <s v="Hae valmistenumeroa yksilöllisesti valmistetulle moottoripyörälle, sivuvaunumoottoripyörälle tai kolmipyörälle (L3e-, L4e- tai L5e-luokan ajoneuvo). "/>
    <s v="Yksilöllisesti valmistettu omavalmisteinen moottoripyörä"/>
    <x v="2"/>
    <x v="1"/>
    <s v="Myöhemmin"/>
    <s v="Myös luonnollisille henkilöille"/>
    <s v="Yleinen taloudellinen tilanne"/>
    <m/>
    <x v="1"/>
    <s v="Liikenne- ja viestintäministeriö"/>
    <x v="1"/>
    <s v=""/>
  </r>
  <r>
    <x v="24"/>
    <s v="Yksityisraiteen haltijan ilmoitusmenettely"/>
    <s v="Yksityisraiteiden haltijat voivat noudattaa ilmoitusmenettelyä turvallisuusluvan hakemisen sijasta."/>
    <s v="Yksityisraiteen haltijan ilmoitusmenettely"/>
    <x v="0"/>
    <x v="1"/>
    <s v="Myöhemmin"/>
    <m/>
    <s v="Yleinen taloudellinen tilanne"/>
    <m/>
    <x v="1"/>
    <s v="Liikenne- ja viestintäministeriö"/>
    <x v="1"/>
    <s v=""/>
  </r>
  <r>
    <x v="24"/>
    <s v="Älykkään ajopiirturin asennus ja korjaus"/>
    <s v="Hakemuslomake älykkään ajopiirturin asennus ja korjausluvan saamiseksi."/>
    <s v="Älykkään ajopiirturin asennus ja korjaus"/>
    <x v="1"/>
    <x v="1"/>
    <s v="Q4/2021"/>
    <s v="Vain elinkeinotoimintaa harjoittaville"/>
    <s v="Taloustilanne voi mahdollisesti osoittautua esteeksi"/>
    <m/>
    <x v="1"/>
    <s v="Liikenne- ja viestintäministeriö"/>
    <x v="1"/>
    <s v=""/>
  </r>
  <r>
    <x v="25"/>
    <s v="Yrityspalveluseteli"/>
    <s v="Yrityksen kehittämiseen tarkoitettu yrityspalveluseteli liperiläisille yrityksille"/>
    <s v="Liiketoiminnan kehittämistuki"/>
    <x v="5"/>
    <x v="0"/>
    <s v="Q2/2022"/>
    <s v="Vain elinkeinotoimintaa harjoittaville"/>
    <s v="kustannukset, yrityksen verkkosivujen rakenne"/>
    <m/>
    <x v="2"/>
    <s v="Pohjois-Karjala"/>
    <x v="2"/>
    <s v=""/>
  </r>
  <r>
    <x v="25"/>
    <s v="Yksinyrittäjien korona-avustus"/>
    <s v="Määräaikainen/loppunut"/>
    <s v="Liiketoiminnan kehittämistuki"/>
    <x v="5"/>
    <x v="4"/>
    <m/>
    <s v="Vain elinkeinotoimintaa harjoittaville"/>
    <m/>
    <m/>
    <x v="2"/>
    <s v="Pohjois-Karjala"/>
    <x v="2"/>
    <s v=""/>
  </r>
  <r>
    <x v="26"/>
    <s v="Elintarvikekuljetuskaluston (ATP) sertifiointi"/>
    <s v="ATP-todistus on kuljetusvälineen rekisteröintimaan viranomaisen antama todistus siitä, että kuljetusväline on ATP-sopimuksen vaatimusten mukainen."/>
    <s v="Elintarvikekuljetuskaluston (ATP) sertifiointi"/>
    <x v="1"/>
    <x v="0"/>
    <s v="Q4/2021"/>
    <s v="Vain elinkeinotoimintaa harjoittaville"/>
    <s v="Suoritteesta peritään omakustannusarvon mukaan määräytyvän kiinteä hinta, joka ei mahdollista palvelun digitalisoimista."/>
    <m/>
    <x v="1"/>
    <s v="Ympäristöministeriö"/>
    <x v="1"/>
    <s v=""/>
  </r>
  <r>
    <x v="26"/>
    <s v="Puutavaran tehdasmittauksen valvonta"/>
    <s v="Tehdasmittauksen valvonnan perustana on tehdasmittausilmoitus, jonka tehtaan oma mittaaja on velvoitettu toimittamaan Luonnonvarakeskukseen."/>
    <s v="Puutavaran tehdasmittauksen valvonta"/>
    <x v="0"/>
    <x v="0"/>
    <s v="Q4/2021"/>
    <s v="Vain elinkeinotoimintaa harjoittaville"/>
    <m/>
    <m/>
    <x v="1"/>
    <s v="Ympäristöministeriö"/>
    <x v="1"/>
    <s v=""/>
  </r>
  <r>
    <x v="26"/>
    <s v="Puutavaran virallinen mittaus"/>
    <s v="Virallista mittausta voi hakea puutavaran mittausosapuoli. Sitä haetaan perusmittausta (luovutus-, työ- tai urakointimittaus) koskevan erimielisyyden ratkaisemiseksi."/>
    <s v="Puutavaran virallinen mittaus"/>
    <x v="0"/>
    <x v="0"/>
    <s v="Q4/2021"/>
    <s v="Myös luonnollisille henkilöille"/>
    <m/>
    <m/>
    <x v="1"/>
    <s v="Ympäristöministeriö"/>
    <x v="1"/>
    <s v=""/>
  </r>
  <r>
    <x v="27"/>
    <s v="Oleskelulupa startup-yrittäjälle"/>
    <s v="Oleskelulupa henkilölle, joka aikoo tulla kasvuyrittäjäksi Suomeen. Hakemuksen voi tehdä digitaalisesti Enter Finland -palvelussa."/>
    <s v="Oleskelulupa startup-yrittäjälle"/>
    <x v="1"/>
    <x v="2"/>
    <m/>
    <s v="Vain elinkeinotoimintaa harjoittaville"/>
    <s v="Asioinnin voi laittaa käyntiin digitaalisesti, mutta yleensä on lisäksi käytävä tunnistautumassa ja antamassa biometriset tunnisteet palvelupisteessä, verkkopankkitunnuksien puute. Tason 1.1 mukaisesti perustiedot haetaan muilta viranomaisilta suoraan UMA"/>
    <m/>
    <x v="1"/>
    <s v="Sisäministeriö"/>
    <x v="1"/>
    <s v=""/>
  </r>
  <r>
    <x v="27"/>
    <s v="Oleskelulupa yrittäjälle"/>
    <s v="Oleskelulupa henkilölle, joka aikoo tulla yrittäjäksi Suomeen. Hakemuksen voi tehdä digitaalisesti Enter Finland -palvelussa."/>
    <s v="Oleskelulupa yrittäjälle"/>
    <x v="1"/>
    <x v="2"/>
    <m/>
    <s v="Vain elinkeinotoimintaa harjoittaville"/>
    <s v="Asioinnin voi laittaa käyntiin digitaalisesti, mutta yleensä on lisäksi käytävä tunnistautumassa ja antamassa biometriset tunnisteet palvelupisteessä, verkkopankkitunnuksien puute. Tason 1.1 mukaisesti perustiedot haetaan muilta viranomaisilta suoraan UMAan, mutta osa"/>
    <m/>
    <x v="1"/>
    <s v="Sisäministeriö"/>
    <x v="1"/>
    <s v=""/>
  </r>
  <r>
    <x v="27"/>
    <s v="Työnantajan Enter Finland"/>
    <s v="Palvelussa työnantaja voi: täydentää työntekijän hakemusta, maksaa työntekijän hakemuksen, tarkistaa työnantajalta pyydetyt lisäselvitykset, toimittaa liitteitä ja saada tietyissä tilanteissa päätöksen tiedoksi"/>
    <s v="Työnantajan Enter Finland"/>
    <x v="1"/>
    <x v="2"/>
    <m/>
    <s v="Vain elinkeinotoimintaa harjoittaville"/>
    <s v="kaikkien yritysmuotojen osalta tunnistautuminen ei ole ollut mahdollista suomi.fissä &gt; tulossa kesäkuussa (DVV vastaa aikataulusta)? Hakijan itsensä on yleensä edelleen asioitava palvelupisteessä. Tietoturvallinen viestiminen: kuka määrittelee tietoturvatason?"/>
    <m/>
    <x v="1"/>
    <s v="Sisäministeriö"/>
    <x v="1"/>
    <s v=""/>
  </r>
  <r>
    <x v="28"/>
    <s v="Arkistotietopalvelu kiinteistöistä"/>
    <s v="Asiakas hankkii kopion arkistossa olevasta asiakirjasta tai kartasta rajapinnan kautta"/>
    <s v="Arkistotietopalvelu kiinteistöistä"/>
    <x v="4"/>
    <x v="5"/>
    <m/>
    <s v="Vain elinkeinotoimintaa harjoittaville"/>
    <m/>
    <m/>
    <x v="1"/>
    <s v="Maa- ja metsätalousministeriö"/>
    <x v="1"/>
    <s v=""/>
  </r>
  <r>
    <x v="28"/>
    <s v="Avoimet paikkatietoaineistopalvelut"/>
    <s v="Paikkatietoaineisto WMS, WMTS tai OGC API Features rajapintana taikka tiedostona."/>
    <s v="Avoimet paikkatietoaineistopalvelut"/>
    <x v="2"/>
    <x v="5"/>
    <m/>
    <s v="Myös luonnollisille henkilöille"/>
    <m/>
    <m/>
    <x v="1"/>
    <s v="Maa- ja metsätalousministeriö"/>
    <x v="1"/>
    <s v=""/>
  </r>
  <r>
    <x v="28"/>
    <s v="HTJ-tiedot rajapintoina (HTJ-lupa teknisen käyttöyhteyteen)"/>
    <s v="Luvan saanut sopimuskäyttäjä (isännöintitoimisto, pankki, kiinteistönvälitys tai vastaava) voi hakea tietoja HTJ:stä rajapintojen kautta."/>
    <s v="HTJ-tiedot rajapintoina (HTJ-lupa teknisen käyttöyhteyteen)"/>
    <x v="4"/>
    <x v="5"/>
    <m/>
    <s v="Vain elinkeinotoimintaa harjoittaville"/>
    <m/>
    <m/>
    <x v="1"/>
    <s v="Maa- ja metsätalousministeriö"/>
    <x v="1"/>
    <s v=""/>
  </r>
  <r>
    <x v="28"/>
    <s v="Huoneiston omistajan yhteystietojen ylläpitäminen HTJ:ssä"/>
    <s v="Huoneistotietojärjestelmässä ylläpidetään huoneiston omistajan yhteystietoja, ja niitä käytetään taloyhtiön viestintään ja esim. kokouskutsujen lähettämiseen. Lähtökohtaisesti yhteystietoina huoneistotietojärjestelmässä ovat VTJ/YTJ yhteystiedot, mutta omistajalla on oikeus ilmoittaa tästä poikkeava yhteystieto."/>
    <s v="Huoneiston omistajan yhteystietojen ylläpitäminen HTJ:ssä"/>
    <x v="0"/>
    <x v="0"/>
    <s v="Myöhemmin"/>
    <s v="Myös luonnollisille henkilöille"/>
    <m/>
    <m/>
    <x v="1"/>
    <s v="Maa- ja metsätalousministeriö"/>
    <x v="1"/>
    <s v=""/>
  </r>
  <r>
    <x v="28"/>
    <s v="Huoneistotietojärjestelmän tulosteet"/>
    <s v="Osakeluettelo (julkinen, yhtiön) ja osakehuoneistotuloste (laaja, suppea)."/>
    <s v="Huoneistotietojärjestelmän tulosteet"/>
    <x v="4"/>
    <x v="6"/>
    <s v="Q3/2022"/>
    <s v="Myös luonnollisille henkilöille"/>
    <m/>
    <m/>
    <x v="1"/>
    <s v="Maa- ja metsätalousministeriö"/>
    <x v="1"/>
    <s v=""/>
  </r>
  <r>
    <x v="28"/>
    <s v="Kartat ja karttatulosteet"/>
    <s v="Yritys voi ostaa painettuja karttoja taikka räätälöidyn karttatulosteen haluamaltaan alueelta."/>
    <s v="Kartat ja karttatulosteet"/>
    <x v="2"/>
    <x v="5"/>
    <m/>
    <s v="Myös luonnollisille henkilöille"/>
    <m/>
    <m/>
    <x v="1"/>
    <s v="Maa- ja metsätalousministeriö"/>
    <x v="1"/>
    <s v=""/>
  </r>
  <r>
    <x v="28"/>
    <s v="Kiinteistön käyttäminen lainan  vakuutena"/>
    <s v="Hakemus kiinnityksen vahvistamiseksi kiinteistöön"/>
    <s v="Kiinteistön käyttäminen lainan  vakuutena"/>
    <x v="0"/>
    <x v="2"/>
    <m/>
    <s v="Myös luonnollisille henkilöille"/>
    <m/>
    <m/>
    <x v="1"/>
    <s v="Maa- ja metsätalousministeriö"/>
    <x v="1"/>
    <s v=""/>
  </r>
  <r>
    <x v="28"/>
    <s v="Kiinteistön muun erityisen oikeuden kirjaaminen"/>
    <s v="Hakemus muun erityisen oikeuden (käyttöoikeus, eläkeoikeus ja hallinnanjakosopimus) vahvistamiseksi toisen omistamaan kiinteistöön."/>
    <s v="Kiinteistön muun erityisen oikeuden kirjaaminen"/>
    <x v="0"/>
    <x v="0"/>
    <s v="Q3/2022"/>
    <s v="Myös luonnollisille henkilöille"/>
    <m/>
    <m/>
    <x v="1"/>
    <s v="Maa- ja metsätalousministeriö"/>
    <x v="1"/>
    <s v=""/>
  </r>
  <r>
    <x v="28"/>
    <s v="Kiinteistön omistusoikeuden rekisteröinti (Lainhuuto)"/>
    <s v="Kiinteistön saaja voi hakea omistusoikeutensa rekisteröintiä. Omistusoikeus merkitään lainhuuto- ja kiinnitysrekisteriin."/>
    <s v="Kiinteistön omistusoikeuden rekisteröinti (Lainhuuto)"/>
    <x v="0"/>
    <x v="2"/>
    <m/>
    <s v="Myös luonnollisille henkilöille"/>
    <m/>
    <m/>
    <x v="1"/>
    <s v="Maa- ja metsätalousministeriö"/>
    <x v="1"/>
    <s v=""/>
  </r>
  <r>
    <x v="28"/>
    <s v="Kiinteistön vuokraoikeuden kirjaaminen"/>
    <s v="Hakemus vuokraoikeuden vahvistamiseksi toisen omistamaan kiinteistöön"/>
    <s v="Kiinteistön vuokraoikeuden kirjaaminen"/>
    <x v="0"/>
    <x v="2"/>
    <m/>
    <s v="Vain elinkeinotoimintaa harjoittaville"/>
    <m/>
    <m/>
    <x v="1"/>
    <s v="Maa- ja metsätalousministeriö"/>
    <x v="1"/>
    <s v=""/>
  </r>
  <r>
    <x v="28"/>
    <s v="Kiinteistönluovutusilmoitus"/>
    <s v="Kaupanvahvistaja tekee MML:lle ilmoituksen vahvistamastaan kiinteistöluovutuksesta"/>
    <s v="Kiinteistönluovutusilmoitus"/>
    <x v="0"/>
    <x v="2"/>
    <m/>
    <s v="Myös luonnollisille henkilöille"/>
    <m/>
    <m/>
    <x v="1"/>
    <s v="Maa- ja metsätalousministeriö"/>
    <x v="1"/>
    <s v=""/>
  </r>
  <r>
    <x v="28"/>
    <s v="Kiinteistörekisterinpitäjän päätös"/>
    <s v="Lunastuslupa, tutkimuslupa, kaupanvahvistajan määräys, rasitteen lakkauttaminen, yhteisen alueen liittäminen kiinteistöön ym. Päätökset jotka eivät edellytä maanmittaustoimitusta.."/>
    <s v="Kiinteistörekisterinpitäjän päätös"/>
    <x v="0"/>
    <x v="0"/>
    <s v="Q3/2022"/>
    <s v="Vain elinkeinotoimintaa harjoittaville"/>
    <m/>
    <m/>
    <x v="1"/>
    <s v="Maa- ja metsätalousministeriö"/>
    <x v="1"/>
    <s v=""/>
  </r>
  <r>
    <x v="28"/>
    <s v="Kiinteistötietojärjestelmän tiedot"/>
    <s v="KTJ tietotuotteet rajapinnoilta"/>
    <s v="Kiinteistötietojärjestelmän tiedot"/>
    <x v="0"/>
    <x v="5"/>
    <m/>
    <s v="Vain elinkeinotoimintaa harjoittaville"/>
    <m/>
    <m/>
    <x v="1"/>
    <s v="Maa- ja metsätalousministeriö"/>
    <x v="1"/>
    <s v=""/>
  </r>
  <r>
    <x v="28"/>
    <s v="Kiinteistötoimituksen hakeminen"/>
    <s v="Kiinteistön omistaja hakee maanmittaustoimitusta."/>
    <s v="Kiinteistötoimituksen hakeminen"/>
    <x v="0"/>
    <x v="0"/>
    <s v="Q3/2022"/>
    <s v="Myös luonnollisille henkilöille"/>
    <m/>
    <m/>
    <x v="1"/>
    <s v="Maa- ja metsätalousministeriö"/>
    <x v="1"/>
    <s v=""/>
  </r>
  <r>
    <x v="28"/>
    <s v="Kiinteistövaihdannan palvelu ml. luovutuskirjan luonnostelupalvelu"/>
    <s v="Myyjä voi luonnostella kauppakirjan tai muun kiinteistön luovutuskirjan jonka jälkeen myyjä ja ostaja allekirjoittavat sen sähköisesti. Kiinteistön luovutuskirjan voi luonnostella myös integraattorin tarjoamassa palvelussa ja toimittaa XML sanomana MML:een"/>
    <s v="Kiinteistövaihdannan palvelu ml. luovutuskirjan luonnostelupalvelu"/>
    <x v="0"/>
    <x v="2"/>
    <m/>
    <s v="Myös luonnollisille henkilöille"/>
    <m/>
    <m/>
    <x v="1"/>
    <s v="Maa- ja metsätalousministeriö"/>
    <x v="1"/>
    <s v=""/>
  </r>
  <r>
    <x v="28"/>
    <s v="KTJ-tietopalvelurajapinnat (KTJ-lupa teknisen käyttöyhteyteen)"/>
    <s v="Asiakas saa käyttöoikeuden rajapinnan kautta Kiinteistötietojärjestelmän aineistoon"/>
    <s v="KTJ-tietopalvelurajapinnat (KTJ-lupa teknisen käyttöyhteyteen)"/>
    <x v="4"/>
    <x v="5"/>
    <m/>
    <s v="Vain elinkeinotoimintaa harjoittaville"/>
    <m/>
    <m/>
    <x v="1"/>
    <s v="Maa- ja metsätalousministeriö"/>
    <x v="1"/>
    <s v=""/>
  </r>
  <r>
    <x v="28"/>
    <s v="Luvanvaraiset paikkatietoaineistopalvelut"/>
    <s v="Käyttäjä voi ladata tiedostoina paikkatietoaineistoja jotka eivät ole avoimia."/>
    <s v="Luvanvaraiset paikkatietoaineistopalvelut"/>
    <x v="4"/>
    <x v="6"/>
    <s v="Myöhemmin"/>
    <s v="Vain elinkeinotoimintaa harjoittaville"/>
    <s v="Odottaa sopimushallinnan digitalisoinnin toteutusta"/>
    <m/>
    <x v="1"/>
    <s v="Maa- ja metsätalousministeriö"/>
    <x v="1"/>
    <s v=""/>
  </r>
  <r>
    <x v="28"/>
    <s v="Määräalan muodostaminen kiinteistöksi"/>
    <s v="Luovutettu alue kiinteistöstä. Määräalasta muodostetaan uusi kiinteistö."/>
    <s v="Määräalan muodostaminen kiinteistöksi"/>
    <x v="1"/>
    <x v="2"/>
    <m/>
    <s v="Myös luonnollisille henkilöille"/>
    <m/>
    <m/>
    <x v="1"/>
    <s v="Maa- ja metsätalousministeriö"/>
    <x v="1"/>
    <s v=""/>
  </r>
  <r>
    <x v="28"/>
    <s v="Osakehuoneiston hallintaoikeuden rajoituksen rekisteröinti"/>
    <s v="Osakehuoneistorekisteriin kirjataan rajoitus että osakehuoneiston omistaja ei voi ilman käyttöoikeuden haltijan suostumusta luovuttaa huoneistoa edelleen tai hakea panttauksen rekisteröintiä. Myös ns. RS-menettelyn alkaminen katsotaan tähän kuuluvaksi."/>
    <s v="Osakehuoneiston hallintaoikeuden rajoituksen rekisteröinti"/>
    <x v="0"/>
    <x v="0"/>
    <s v="Q4/2022"/>
    <s v="Vain elinkeinotoimintaa harjoittaville"/>
    <m/>
    <m/>
    <x v="1"/>
    <s v="Maa- ja metsätalousministeriö"/>
    <x v="1"/>
    <s v=""/>
  </r>
  <r>
    <x v="28"/>
    <s v="Osakehuoneiston käyttäminen lainan vakuutena"/>
    <s v="Lainanantaja (yleensä pankki) hakee panttauksen rekisteröintiä, kun osakehuoneistoa käytetään lainan vakuutena. Panttaus rekisteröidään Maanmittauslaitoksen huoneistotietojärjestelmään ja se korvaa osakekirjan antamisen pantiksi lainanantajalle."/>
    <s v="Osakehuoneiston käyttäminen lainan vakuutena"/>
    <x v="0"/>
    <x v="0"/>
    <s v="Q4/2022"/>
    <s v="Vain elinkeinotoimintaa harjoittaville"/>
    <m/>
    <m/>
    <x v="1"/>
    <s v="Maa- ja metsätalousministeriö"/>
    <x v="1"/>
    <s v=""/>
  </r>
  <r>
    <x v="28"/>
    <s v="Osakehuoneiston omistusoikeuden rekisteröinti"/>
    <s v="Omistaja hakee omistusoikeutensa rekisteröintiä omaan osakehuoneistoonsa, kun taloyhtiön osakeluettelo on sähköisenä Maanmittauslaitoksen ylläpitämässä huoneistotietojärjestelmässä."/>
    <s v="Osakehuoneiston omistusoikeuden rekisteröinti"/>
    <x v="0"/>
    <x v="0"/>
    <s v="Q4/2022"/>
    <s v="Vain elinkeinotoimintaa harjoittaville"/>
    <m/>
    <m/>
    <x v="1"/>
    <s v="Maa- ja metsätalousministeriö"/>
    <x v="1"/>
    <s v=""/>
  </r>
  <r>
    <x v="28"/>
    <s v="Osakeluettelon siirto Huoneistotietojärjestelmään"/>
    <s v="As Oy tai tämän edustaja siirtää osakeluettelon osakehuoneistorekisteriin MML:n ylläpitovastuulle"/>
    <s v="Osakeluettelon siirto Huoneistotietojärjestelmään"/>
    <x v="0"/>
    <x v="2"/>
    <m/>
    <s v="Vain elinkeinotoimintaa harjoittaville"/>
    <m/>
    <m/>
    <x v="1"/>
    <s v="Maa- ja metsätalousministeriö"/>
    <x v="1"/>
    <s v=""/>
  </r>
  <r>
    <x v="28"/>
    <s v="Otteet ja todistukset kiinteistötietojärjestelmästä"/>
    <s v="Lainhuuto-, rasitus- tai vuokraoikeustodistus. Ote kiinteistörekisteristä, karttaote, käyttöoikeusyksikön ote."/>
    <s v="Otteet ja todistukset kiinteistötietojärjestelmästä"/>
    <x v="4"/>
    <x v="5"/>
    <m/>
    <s v="Myös luonnollisille henkilöille"/>
    <m/>
    <m/>
    <x v="1"/>
    <s v="Maa- ja metsätalousministeriö"/>
    <x v="1"/>
    <s v=""/>
  </r>
  <r>
    <x v="28"/>
    <s v="Sopimuksen tai käyttöluvan käsittely"/>
    <s v="Yritys voi hakea rajapintapalvelun tai käyttöliittymän käyttöoikeutta. Edellyttää lupaa tai molempien osapuolten allekirjoittamaa sopimusta."/>
    <s v="Sopimuksen tai käyttöluvan käsittely"/>
    <x v="1"/>
    <x v="6"/>
    <s v="Myöhemmin"/>
    <s v="Vain elinkeinotoimintaa harjoittaville"/>
    <s v="Sähköisen allekirjoituksen yhteinen tukipalvelu puuttuu."/>
    <m/>
    <x v="1"/>
    <s v="Maa- ja metsätalousministeriö"/>
    <x v="1"/>
    <s v=""/>
  </r>
  <r>
    <x v="28"/>
    <s v="Sopimuspohjaiset paikkatietoaineistopalvelut"/>
    <s v="Asiakas saa käyttöoikeuden rajapinnan kautta paikkatietoaineistoon joka ei ole avointa dataa"/>
    <s v="Sopimuspohjaiset paikkatietoaineistopalvelut"/>
    <x v="4"/>
    <x v="5"/>
    <m/>
    <s v="Vain elinkeinotoimintaa harjoittaville"/>
    <m/>
    <m/>
    <x v="1"/>
    <s v="Maa- ja metsätalousministeriö"/>
    <x v="1"/>
    <s v=""/>
  </r>
  <r>
    <x v="28"/>
    <s v="Tiekunnan päätöksen tai yhteisen alueen tietojen ilmoittaminen KTJ:ään"/>
    <s v="Maanmittauslaitokseen ilmoitetaan tiekunnan päätös, joka koskee tiekunnan sääntöjen vahvistamista tai kumoamista, tiekunnan perustamista, yhdistämistä, liittämistä, jakamista tai lakkauttamista sekä yhteystietoja."/>
    <s v="Tiekunnan päätöksen tai yhteisen alueen tietojen ilmoittaminen KTJ:ään"/>
    <x v="0"/>
    <x v="0"/>
    <s v="Myöhemmin"/>
    <s v="Vain elinkeinotoimintaa harjoittaville"/>
    <m/>
    <m/>
    <x v="1"/>
    <s v="Maa- ja metsätalousministeriö"/>
    <x v="1"/>
    <s v=""/>
  </r>
  <r>
    <x v="29"/>
    <s v="Ilmoitus alkutuotantopaikasta tai alkutuotannon tuotteiden kuljetuksesta"/>
    <s v="Verkkosivuilta tulostettava lomake. Vastuualue: Terveysvalvonta"/>
    <s v="Alkutuotantopaikkailmoitus"/>
    <x v="0"/>
    <x v="1"/>
    <s v="Q4/2021"/>
    <s v="Myös luonnollisille henkilöille"/>
    <s v="VATI-kohdetietojärjestelmän kehittäjät eivät toteuta Suomi.fi kautta täytettävien sähköisten lomakeiden käyttöönottoa jo vuonna 2021."/>
    <m/>
    <x v="0"/>
    <s v="Etelä-Savo"/>
    <x v="6"/>
    <s v=""/>
  </r>
  <r>
    <x v="29"/>
    <s v="Aumausilmoitus"/>
    <s v="Verkkosivuilta tulostettava lomake. Vastuutaho: Ympäristöpalvelut"/>
    <s v="Aumausilmoitus"/>
    <x v="0"/>
    <x v="1"/>
    <s v="Q4/2022"/>
    <s v="Myös luonnollisille henkilöille"/>
    <s v="Kunnittain ei ole syytä lähteä rakentamaan erillisilä kuntakohtaisia sähköisiä järjestelmiä ympäristönsuojelulain mukaisille ilmoituksille vaan ympäristönsuojelun ilmoituksille pitäisi olla valtakunnallinen sähköinen portaali. Yhtenä vaihtoehtona on ottaa tämä mukaan Lupapisteeseen."/>
    <m/>
    <x v="0"/>
    <s v="Etelä-Savo"/>
    <x v="6"/>
    <s v=""/>
  </r>
  <r>
    <x v="29"/>
    <s v="Ilmoitus liikkuvan elintarvikehuoneiston käyttöönotosta"/>
    <s v="Verkkosivuilta tulostettava lomake. Vastuualue: Terveysvalvonta"/>
    <s v="Elintarvikehuoneistoilmoitus"/>
    <x v="0"/>
    <x v="1"/>
    <s v="Q4/2021"/>
    <s v="Myös luonnollisille henkilöille"/>
    <s v="VATI-kohdetietojärjestelmän kehittäjät eivät toteuta Suomi.fi kautta täytettävien sähköisten lomakeiden käyttöönottoa jo vuonna 2021."/>
    <s v="Elintarvikelaki (23/2006)"/>
    <x v="0"/>
    <s v="Etelä-Savo"/>
    <x v="6"/>
    <s v="Maa- ja metsätalousministeriö"/>
  </r>
  <r>
    <x v="29"/>
    <s v="Ilmoitus virtuaalisesta elintarvikehuoneistosta"/>
    <s v="Verkkosivuilta tulostettava lomake. Vastuualue: Terveysvalvonta"/>
    <s v="Elintarvikehuoneistoilmoitus"/>
    <x v="0"/>
    <x v="1"/>
    <s v="Q4/2021"/>
    <s v="Myös luonnollisille henkilöille"/>
    <s v="VATI-kohdetietojärjestelmän kehittäjät eivät toteuta Suomi.fi kautta täytettävien sähköisten lomakeiden käyttöönottoa jo vuonna 2021."/>
    <s v="Elintarvikelaki (23/2006)"/>
    <x v="0"/>
    <s v="Etelä-Savo"/>
    <x v="6"/>
    <s v="Maa- ja metsätalousministeriö"/>
  </r>
  <r>
    <x v="29"/>
    <s v="Liikkuvasta elintarvikehuoneistosta tiedottaminen"/>
    <s v="Verkkosivuilta tulostettava lomake. Vastuualue: Terveysvalvonta"/>
    <s v="Elintarvikehuoneistoilmoitus"/>
    <x v="0"/>
    <x v="1"/>
    <s v="Q4/2021"/>
    <s v="Myös luonnollisille henkilöille"/>
    <s v="VATI-kohdetietojärjestelmän kehittäjät eivät toteuta Suomi.fi kautta täytettävien sähköisten lomakeiden käyttöönottoa jo vuonna 2021."/>
    <s v="Elintarvikelaki (23/2006)"/>
    <x v="0"/>
    <s v="Etelä-Savo"/>
    <x v="6"/>
    <s v="Maa- ja metsätalousministeriö"/>
  </r>
  <r>
    <x v="29"/>
    <s v="Ilmoitus elintarvikehuoneistosta"/>
    <s v="Sähköisellä tunnistautumisella varustettu lomake, joka käsitellään kokonaan sähköisesti Fujitsun CaseM -järjestelmässä. Vastuu: Terveysvalvonta"/>
    <s v="Elintarvikehuoneistoilmoitus"/>
    <x v="0"/>
    <x v="0"/>
    <s v="Q4/2021"/>
    <s v="Myös luonnollisille henkilöille"/>
    <s v="VATI-kohdetietojärjestelmän kehittäjät eivät toteuta Suomi.fi kautta täytettävien sähköisten lomakeiden käyttöönottoa jo vuonna 2021."/>
    <s v="Elintarvikelaki (23/2006)"/>
    <x v="0"/>
    <s v="Etelä-Savo"/>
    <x v="6"/>
    <s v="Maa- ja metsätalousministeriö"/>
  </r>
  <r>
    <x v="29"/>
    <s v="Eläinsuojien, polttoainejakelupisteen tai  ilmoitusmenettely"/>
    <s v="Käsitellään lupapiste.fi -palvelun kautta, johon käyttäjä tunnistautuu sähköisesti. Kokonaan sähköinen palveluprosessi. Vastuualue: Ympäristöpalvelut"/>
    <s v="Eläinsuojien, polttoainejakelupisteen tai  ilmoitusmenettely"/>
    <x v="0"/>
    <x v="5"/>
    <m/>
    <s v="Myös luonnollisille henkilöille"/>
    <m/>
    <m/>
    <x v="0"/>
    <s v="Etelä-Savo"/>
    <x v="6"/>
    <s v=""/>
  </r>
  <r>
    <x v="29"/>
    <s v="Ilmoitus tilapäismajoituksesta"/>
    <s v="Verkkosivuilta tulostettava lomake. Vastuutaho: Etelä-Savon Pelastuslaitos"/>
    <s v="Ilmoitus tilapäismajoituksesta"/>
    <x v="0"/>
    <x v="1"/>
    <s v="Q4/2022"/>
    <s v="Myös luonnollisille henkilöille"/>
    <s v="Tavoitteena on valtakunnallinen sovellus vuoden 2022 loppuun mennessä. Aikatulu on haasteellinen ja maakuntauudistus vaikuttaa asiaan myös."/>
    <m/>
    <x v="0"/>
    <s v="Etelä-Savo"/>
    <x v="6"/>
    <s v=""/>
  </r>
  <r>
    <x v="29"/>
    <s v="Ilmoitus toimijan vaihtumisesta, toiminnan keskeyttämisestä tai lopettamisesta"/>
    <s v="Sähköisellä tunnistautumisella varustettu lomake, joka käsitellään kokonaan sähköisesti Fujitsun CaseM -järjestelmässä. Vastuu: Terveysvalvonta"/>
    <s v="Ilmoitus toiminnan keskeyttämisestä tai lopettamisesta"/>
    <x v="0"/>
    <x v="0"/>
    <s v="Q4/2021"/>
    <s v="Myös luonnollisille henkilöille"/>
    <s v="VATI-kohdetietojärjestelmän kehittäjät eivät toteuta Suomi.fi kautta täytettävien sähköisten lomakeiden käyttöönottoa jo vuonna 2021."/>
    <m/>
    <x v="0"/>
    <s v="Etelä-Savo"/>
    <x v="6"/>
    <s v=""/>
  </r>
  <r>
    <x v="29"/>
    <s v="Ilmoitus ilotulitteiden varastoinnista myynnin yhteydessä"/>
    <s v="Verkkosivuilta tulostettava lomake. Vastuutaho: Etelä-Savon Pelastuslaitos"/>
    <s v="Ilmoitus ympäristölle vaaraa aiheuttavasta toiminnasta"/>
    <x v="0"/>
    <x v="1"/>
    <s v="Q4/2022"/>
    <s v="Myös luonnollisille henkilöille"/>
    <s v="Tavoitteena on valtakunnallinen sovellus vuoden 2022 loppuun mennessä. Aikatulu on haasteellinen ja maakuntauudistus vaikuttaa asiaan myös."/>
    <s v="Ympäristönsuojelulaki (527/2014)"/>
    <x v="0"/>
    <s v="Etelä-Savo"/>
    <x v="6"/>
    <s v="Ympäristöministeriö"/>
  </r>
  <r>
    <x v="29"/>
    <s v="Ilotulitteiden käyttölupa juhlissa ja tapahtumissa"/>
    <s v="Verkkosivuilta tulostettava lomake. Vastuutaho: Etelä-Savon Pelastuslaitos"/>
    <s v="Ilotulitteiden käyttölupa juhlissa ja tapahtumissa"/>
    <x v="0"/>
    <x v="1"/>
    <s v="Q4/2022"/>
    <s v="Myös luonnollisille henkilöille"/>
    <s v="Tavoitteena on valtakunnallinen sovellus vuoden 2022 loppuun mennessä. Aikatulu on haasteellinen ja maakuntauudistus vaikuttaa asiaan myös."/>
    <m/>
    <x v="0"/>
    <s v="Etelä-Savo"/>
    <x v="6"/>
    <s v=""/>
  </r>
  <r>
    <x v="29"/>
    <s v="Ilmoitus jätteen ammattimaisesta keräystoiminnasta"/>
    <s v="Yritys-Suomi.fi sivuilta tulostettava lomake. Vastuualue: Ympäristöpalvelut"/>
    <s v="Jätteen ammattimaisen keräyksen ilmoitus"/>
    <x v="0"/>
    <x v="1"/>
    <s v="Q4/2022"/>
    <s v="Myös luonnollisille henkilöille"/>
    <s v="Kunnittain ei ole syytä lähteä rakentamaan erillisilä kuntakohtaisia sähköisiä järjestelmiä ympäristönsuojelulain mukaisille ilmoituksille vaan ympäristönsuojelun ilmoituksille pitäisi olla valtakunnallinen sähköinen portaali. Yhtenä vaihtoehtona on ottaa"/>
    <s v="Jätelaki (646/2011)"/>
    <x v="0"/>
    <s v="Etelä-Savo"/>
    <x v="6"/>
    <s v="Ympäristöministeriö"/>
  </r>
  <r>
    <x v="29"/>
    <s v="Kemikaalien käsittely- ja varastointilupa"/>
    <s v="Verkkosivuilta tulostettava lomake. Vastuutaho: Etelä-Savon Pelastuslaitos"/>
    <s v="Kemikaali-ilmoitus"/>
    <x v="0"/>
    <x v="1"/>
    <s v="Q4/2022"/>
    <s v="Myös luonnollisille henkilöille"/>
    <s v="Tavoitteena on valtakunnallinen sovellus vuoden 2022 loppuun mennessä. Aikatulu on haasteellinen ja maakuntauudistus vaikuttaa asiaan myös."/>
    <m/>
    <x v="0"/>
    <s v="Etelä-Savo"/>
    <x v="6"/>
    <s v=""/>
  </r>
  <r>
    <x v="29"/>
    <s v="Ilmoitus terveydensuojelulain 13§ mukaisesta huoneiston käyttöönotosta"/>
    <s v="Sähköisellä tunnistautumisella varustettu lomake, joka käsitellään kokonaan sähköisesti Fujitsun CaseM -järjestelmässä. Vastuu: Terveysvalvonta"/>
    <s v="Mahdollista terveyshaittaa aiheuttavan toiminnan aloittamisilmoitus"/>
    <x v="0"/>
    <x v="0"/>
    <s v="Q4/2021"/>
    <s v="Myös luonnollisille henkilöille"/>
    <s v="VATI-kohdetietojärjestelmän kehittäjät eivät toteuta Suomi.fi kautta täytettävien sähköisten lomakeiden käyttöönottoa jo vuonna 2021."/>
    <s v="Terveydensuojelulaki (763/1994)"/>
    <x v="0"/>
    <s v="Etelä-Savo"/>
    <x v="6"/>
    <s v="Sosiaali- ja terveysministeriö"/>
  </r>
  <r>
    <x v="29"/>
    <s v="Meluilmoitus"/>
    <s v="Käsitellään lupapiste.fi -palvelun kautta, johon käyttäjä tunnistautuu sähköisesti. Kokonaan sähköinen palveluprosessi. Vastuualue: Ympäristöpalvelut"/>
    <s v="Meluilmoitus"/>
    <x v="0"/>
    <x v="5"/>
    <m/>
    <s v="Myös luonnollisille henkilöille"/>
    <m/>
    <s v="Ympäristönsuojelulaki (527/2014)"/>
    <x v="0"/>
    <s v="Etelä-Savo"/>
    <x v="6"/>
    <s v="Ympäristöministeriö"/>
  </r>
  <r>
    <x v="29"/>
    <s v="Ilmoitus suuresta yleisötilaisuudesta"/>
    <s v="Verkkosivuilta tulostettava lomake. Vastuualue: Terveysvalvonta"/>
    <s v="Tapahtumailmoitus"/>
    <x v="0"/>
    <x v="1"/>
    <s v="Q4/2021"/>
    <s v="Myös luonnollisille henkilöille"/>
    <s v="VATI-kohdetietojärjestelmän kehittäjät eivät toteuta Suomi.fi kautta täytettävien sähköisten lomakeiden käyttöönottoa jo vuonna 2021."/>
    <m/>
    <x v="0"/>
    <s v="Etelä-Savo"/>
    <x v="6"/>
    <s v=""/>
  </r>
  <r>
    <x v="29"/>
    <s v="Öljylämmityslaitteiston käyttöönottoilmoitus"/>
    <s v="Verkkosivuilta tulostettava lomake. Vastuutaho: Etelä-Savon Pelastuslaitos"/>
    <s v="Öljylämmityslaitteiston käyttöönottoilmoitus"/>
    <x v="0"/>
    <x v="1"/>
    <s v="Q4/2022"/>
    <s v="Myös luonnollisille henkilöille"/>
    <s v="Tavoitteena on valtakunnallinen sovellus vuoden 2022 loppuun mennessä. Aikatulu on haasteellinen ja maakuntauudistus vaikuttaa asiaan myös."/>
    <m/>
    <x v="0"/>
    <s v="Etelä-Savo"/>
    <x v="6"/>
    <s v=""/>
  </r>
  <r>
    <x v="29"/>
    <s v="Vesihuoltolain mukainen 11§ mukainen poikkeaminen"/>
    <s v="Käsitellään lupapiste.fi -palvelun kautta, johon käyttäjä tunnistautuu sähköisesti. Lisäksi verkkosivuilta tulostettava lomake. Vastuualue: Ympäristöpalvelut"/>
    <s v="Jätevesien käsittelyn poikkeamisilmoitus"/>
    <x v="1"/>
    <x v="5"/>
    <m/>
    <s v="Myös luonnollisille henkilöille"/>
    <m/>
    <s v="Ympäristönsuojelulaki (527/2014)"/>
    <x v="0"/>
    <s v="Etelä-Savo"/>
    <x v="6"/>
    <s v="Ympäristöministeriö"/>
  </r>
  <r>
    <x v="29"/>
    <s v="Kulotuslupa"/>
    <s v="Verkkosivuilta tulostettava lomake. Vastuutaho: Etelä-Savon Pelastuslaitos"/>
    <s v="Kulotuslupa"/>
    <x v="1"/>
    <x v="1"/>
    <s v="Q4/2022"/>
    <s v="Myös luonnollisille henkilöille"/>
    <s v="Tavoitteena on valtakunnallinen sovellus vuoden 2022 loppuun mennessä. Aikatulu on haasteellinen ja maakuntauudistus vaikuttaa asiaan myös."/>
    <m/>
    <x v="0"/>
    <s v="Etelä-Savo"/>
    <x v="6"/>
    <s v=""/>
  </r>
  <r>
    <x v="29"/>
    <s v="Maa-aineslupa"/>
    <s v="Käsitellään lupapiste.fi -palvelun kautta, johon käyttäjä tunnistautuu sähköisesti. Kokonaan sähköinen palveluprosessi. Vastuualue: Ympäristöpalvelut"/>
    <s v="Maa-aineslupa"/>
    <x v="1"/>
    <x v="5"/>
    <m/>
    <s v="Myös luonnollisille henkilöille"/>
    <m/>
    <s v="Maa-aineslaki (555/1981)"/>
    <x v="0"/>
    <s v="Etelä-Savo"/>
    <x v="6"/>
    <s v="Ympäristöministeriö"/>
  </r>
  <r>
    <x v="29"/>
    <s v="Vesiliikennelain 21§ mukainen lupa"/>
    <s v="Verkkosivuilta tulostettava lomake. Vastuualue: Ympäristöpalvelut"/>
    <s v="Maastossa tai vesistössä tapahtuvan kilpailun tai harjoituksen ilmoitus"/>
    <x v="1"/>
    <x v="1"/>
    <s v="Q4/2022"/>
    <s v="Myös luonnollisille henkilöille"/>
    <s v="Pyritään saamaan mukaan Lupapisteeseen. Lupapiste -palvelun tarjoaja ratkaisee asian."/>
    <s v="Maastoliikennelaki (1710/1995)"/>
    <x v="0"/>
    <s v="Etelä-Savo"/>
    <x v="6"/>
    <s v="Ympäristöministeriö"/>
  </r>
  <r>
    <x v="29"/>
    <s v="Maastoliikennelain 30§ mukainen lupahakemus"/>
    <s v="Käsitellään lupapiste.fi -palvelun kautta, johon käyttäjä tunnistautuu sähköisesti. Lisäksi verkkosivuilta tulostettava lomake. Vastuualue: Ympäristöpalvelut"/>
    <s v="Maastossa tai vesistössä tapahtuvan kilpailun tai harjoituksen ilmoitus"/>
    <x v="1"/>
    <x v="5"/>
    <m/>
    <s v="Myös luonnollisille henkilöille"/>
    <m/>
    <s v="Maastoliikennelaki (1710/1995)"/>
    <x v="0"/>
    <s v="Etelä-Savo"/>
    <x v="6"/>
    <s v="Ympäristöministeriö"/>
  </r>
  <r>
    <x v="29"/>
    <s v="Energiantuotantolaitoksen, nestemäisen polttoaineen jakelupisteen tai asfalttiaseman rekisteröinti"/>
    <s v="Käsitellään lupapiste.fi -palvelun kautta, johon käyttäjä tunnistautuu sähköisesti. Kokonaan sähköinen palveluprosessi. Vastuualue: Ympäristöpalvelut"/>
    <s v="Mahdollista terveyshaittaa aiheuttavan toiminnan aloittamisilmoitus"/>
    <x v="1"/>
    <x v="5"/>
    <m/>
    <s v="Myös luonnollisille henkilöille"/>
    <m/>
    <s v="Terveydensuojelulaki (763/1994)"/>
    <x v="0"/>
    <s v="Etelä-Savo"/>
    <x v="6"/>
    <s v="Sosiaali- ja terveysministeriö"/>
  </r>
  <r>
    <x v="29"/>
    <s v="Torin myyntipaikan varaus"/>
    <s v="Verkkosivuilla täytettävä sähköinen lomake (ei tunnistautumisvaadetta mutta mahdollinen)"/>
    <s v="Myyntipaikkahakemus ja -lupa"/>
    <x v="1"/>
    <x v="1"/>
    <s v="Q4/2022"/>
    <s v="Myös luonnollisille henkilöille"/>
    <m/>
    <m/>
    <x v="0"/>
    <s v="Etelä-Savo"/>
    <x v="6"/>
    <s v=""/>
  </r>
  <r>
    <x v="29"/>
    <s v="Rakennuslupa ja poikkeamishakemukset"/>
    <s v="Käsitellään lupapiste.fi -palvelun kautta, johon käyttäjä tunnistautuu sähköisesti. Kokonaan sähköinen palveluprosessi. Vastuualue: Rakennusvalvonta"/>
    <s v="Rakennuslupa"/>
    <x v="1"/>
    <x v="5"/>
    <m/>
    <m/>
    <m/>
    <s v="Maankäyttö- ja rakennuslaki (132/1999)"/>
    <x v="0"/>
    <s v="Etelä-Savo"/>
    <x v="6"/>
    <s v="Ympäristöministeriö"/>
  </r>
  <r>
    <x v="29"/>
    <s v="Rakenteiden sijoittamislupa yleisille alueille"/>
    <s v="Käsitellään lupapiste.fi -palvelun kautta, johon käyttäjä tunnistautuu sähköisesti. Kokonaan sähköinen palveluprosessi. Vastuualue: Rakennusvalvonta"/>
    <s v="Rakenteiden sijoittamislupa yleisille alueille"/>
    <x v="1"/>
    <x v="5"/>
    <m/>
    <m/>
    <m/>
    <m/>
    <x v="0"/>
    <s v="Etelä-Savo"/>
    <x v="6"/>
    <s v=""/>
  </r>
  <r>
    <x v="29"/>
    <s v="Hakemus talousvettä toimittavan laitoksen hyväksymiseksi"/>
    <s v="Verkkosivuilta tulostettava lomake. Vastuualue: Terveysvalvonta"/>
    <s v="Vesilaitoksen tai vesiosuuskunnan perustamisilmoitus"/>
    <x v="1"/>
    <x v="1"/>
    <s v="Q4/2021"/>
    <s v="Myös luonnollisille henkilöille"/>
    <s v="VATI-kohdetietojärjestelmän kehittäjät eivät toteuta Suomi.fi kautta täytettävien sähköisten lomakeiden käyttöönottoa jo vuonna 2021."/>
    <s v="Vesihuoltolaki (119/2001)"/>
    <x v="0"/>
    <s v="Etelä-Savo"/>
    <x v="6"/>
    <s v="Maa- ja metsätalousministeriö"/>
  </r>
  <r>
    <x v="29"/>
    <s v="Ympäristölupa"/>
    <s v="Käsitellään lupapiste.fi -palvelun kautta, johon käyttäjä tunnistautuu sähköisesti. Kokonaan sähköinen palveluprosessi. Vastuualue: Ympäristöpalvelut"/>
    <s v="Ympäristölupa"/>
    <x v="1"/>
    <x v="5"/>
    <m/>
    <s v="Myös luonnollisille henkilöille"/>
    <m/>
    <s v="Ympäristönsuojelulaki (527/2014)"/>
    <x v="0"/>
    <s v="Etelä-Savo"/>
    <x v="6"/>
    <s v="Ympäristöministeriö"/>
  </r>
  <r>
    <x v="29"/>
    <s v="Erhe-laskun reklamaatio"/>
    <s v="Vapaamuotoinen ilmoitus sähköpostitse. Vastuutaho: Etelä-Savon Pelastuslaitos"/>
    <s v="Erhe-laskun reklamaatio"/>
    <x v="2"/>
    <x v="6"/>
    <s v="Q4/2022"/>
    <s v="Myös luonnollisille henkilöille"/>
    <s v="Tavoitteena on valtakunnallinen sovellus vuoden 2022 loppuun mennessä. Aikatulu on haasteellinen ja maakuntauudistus vaikuttaa asiaan myös."/>
    <m/>
    <x v="0"/>
    <s v="Etelä-Savo"/>
    <x v="6"/>
    <s v=""/>
  </r>
  <r>
    <x v="29"/>
    <s v="Yleiset yritysten avustukset"/>
    <s v="Sähköisellä tunnistautumisella varustettu lomake, joka käsitellään kokonaan sähköisesti Fujitsun CaseM -järjestelmässä. Vastuu: Hallintopalvelut"/>
    <s v="Liiketoiminnan kehittämistuki"/>
    <x v="5"/>
    <x v="5"/>
    <m/>
    <m/>
    <m/>
    <m/>
    <x v="0"/>
    <s v="Etelä-Savo"/>
    <x v="6"/>
    <s v=""/>
  </r>
  <r>
    <x v="30"/>
    <s v="Lupapalvelu"/>
    <s v="Erilaisten rakennushankkeiden sähköinen vireille saattaminen."/>
    <s v="Rakennuslupa"/>
    <x v="1"/>
    <x v="5"/>
    <m/>
    <s v="Myös luonnollisille henkilöille"/>
    <m/>
    <s v="Maankäyttö- ja rakennuslaki (132/1999)"/>
    <x v="0"/>
    <s v="Pirkanmaa"/>
    <x v="3"/>
    <s v="Ympäristöministeriö"/>
  </r>
  <r>
    <x v="30"/>
    <s v="Varhaiskasvatus"/>
    <s v="Sähköiset hakemukset"/>
    <s v="Varhaiskasvatus"/>
    <x v="2"/>
    <x v="0"/>
    <s v="Q2/2021"/>
    <s v="Myös luonnollisille henkilöille"/>
    <m/>
    <m/>
    <x v="0"/>
    <s v="Pirkanmaa"/>
    <x v="3"/>
    <s v=""/>
  </r>
  <r>
    <x v="31"/>
    <s v="Elintarvikehuoneistot ja muu terveysvalvonta"/>
    <s v="Luvat ja ilmoitukset"/>
    <s v="Elintarvikehuoneistoilmoitus"/>
    <x v="0"/>
    <x v="1"/>
    <s v="Myöhemmin"/>
    <s v="Vain elinkeinotoimintaa harjoittaville"/>
    <s v="Taloudelliset ja henkilöresurssit"/>
    <s v="Elintarvikelaki (23/2006)"/>
    <x v="0"/>
    <s v="Varsinais-Suomi"/>
    <x v="2"/>
    <s v="Maa- ja metsätalousministeriö"/>
  </r>
  <r>
    <x v="31"/>
    <s v="Tapahtumaluvat"/>
    <s v="Yleisötilaisuudet ja massatapahtumat"/>
    <s v="Tapahtumailmoitus"/>
    <x v="0"/>
    <x v="1"/>
    <s v="Myöhemmin"/>
    <s v="Myös luonnollisille henkilöille"/>
    <s v="Taloudelliset ja henkilöresurssit"/>
    <m/>
    <x v="0"/>
    <s v="Varsinais-Suomi"/>
    <x v="2"/>
    <s v=""/>
  </r>
  <r>
    <x v="31"/>
    <s v="Torimyynti"/>
    <s v="torin myyntipaikat"/>
    <s v="Myyntipaikkahakemus ja -lupa"/>
    <x v="1"/>
    <x v="0"/>
    <s v="Myöhemmin"/>
    <s v="Vain elinkeinotoimintaa harjoittaville"/>
    <s v="Taloudelliset ja henkilöresurssit"/>
    <m/>
    <x v="0"/>
    <s v="Varsinais-Suomi"/>
    <x v="2"/>
    <s v=""/>
  </r>
  <r>
    <x v="31"/>
    <s v="Rakennus- ja toimenpideluvat"/>
    <s v="Rakentamiseen liittyvät luvat, käytössä lupapiste.fi"/>
    <s v="Rakennuslupa"/>
    <x v="1"/>
    <x v="5"/>
    <m/>
    <s v="Myös luonnollisille henkilöille"/>
    <m/>
    <s v="Maankäyttö- ja rakennuslaki (132/1999)"/>
    <x v="0"/>
    <s v="Varsinais-Suomi"/>
    <x v="2"/>
    <s v="Ympäristöministeriö"/>
  </r>
  <r>
    <x v="31"/>
    <s v="Tontit ja toimitilat"/>
    <s v="Tonttien myynti ja toimilojen vuokraaminen"/>
    <s v="Tilavuokraus"/>
    <x v="1"/>
    <x v="0"/>
    <s v="Myöhemmin"/>
    <s v="Myös luonnollisille henkilöille"/>
    <s v="Pientalotonttien hakeminen onnistuu tunnistautuneena. Yritystonttien osalta ei tarvetta digitalisoimiseen."/>
    <m/>
    <x v="0"/>
    <s v="Varsinais-Suomi"/>
    <x v="2"/>
    <s v=""/>
  </r>
  <r>
    <x v="31"/>
    <s v="Vesihuoltopalvelu"/>
    <s v="Vesimittari-ilmoitus"/>
    <s v="Vesimittarilukeman ilmoittaminen"/>
    <x v="2"/>
    <x v="5"/>
    <m/>
    <s v="Myös luonnollisille henkilöille"/>
    <m/>
    <s v="Vesihuoltolaki (119/2001)"/>
    <x v="0"/>
    <s v="Varsinais-Suomi"/>
    <x v="2"/>
    <s v="Maa- ja metsätalousministeriö"/>
  </r>
  <r>
    <x v="31"/>
    <s v="Yritysneuvonta"/>
    <s v="Yritysneuvontapalvelut yrittäjille"/>
    <s v="Yritysten neuvontapalvelut"/>
    <x v="3"/>
    <x v="1"/>
    <s v="Myöhemmin"/>
    <s v="Vain elinkeinotoimintaa harjoittaville"/>
    <s v="Ei välitöntä tarvetta digitalisoimiseen"/>
    <m/>
    <x v="0"/>
    <s v="Varsinais-Suomi"/>
    <x v="2"/>
    <s v=""/>
  </r>
  <r>
    <x v="31"/>
    <s v="Kesätyöseteli"/>
    <s v="Nuorten palkkaamiseen"/>
    <s v="Työllistämistuki"/>
    <x v="5"/>
    <x v="4"/>
    <s v="Myöhemmin"/>
    <s v="Vain elinkeinotoimintaa harjoittaville"/>
    <s v="Taloudelliset ja henkilöresurssit"/>
    <s v="Työttömyysturvalaki (1290/2002)"/>
    <x v="0"/>
    <s v="Varsinais-Suomi"/>
    <x v="2"/>
    <s v="Sosiaali- ja terveysministeriö"/>
  </r>
  <r>
    <x v="32"/>
    <s v="Rekisterinpito: Ote eläintenpitokieltorekisteristä"/>
    <s v="Ote eläintenpitokieltorekisteristä"/>
    <s v="Rekisterinpito: Ote eläintenpitokieltorekisteristä"/>
    <x v="4"/>
    <x v="5"/>
    <m/>
    <s v="Myös luonnollisille henkilöille"/>
    <m/>
    <m/>
    <x v="1"/>
    <s v="Oikeusministeriö"/>
    <x v="1"/>
    <s v=""/>
  </r>
  <r>
    <x v="32"/>
    <s v="Rekisterinpito: Ote konkurssi- ja yrityssaneerausrekisteristä"/>
    <s v="Ote konkurssi- ja yrityssaneerausrekisteristä"/>
    <s v="Rekisterinpito: Ote konkurssi- ja yrityssaneerausrekisteristä"/>
    <x v="4"/>
    <x v="5"/>
    <m/>
    <s v="Myös luonnollisille henkilöille"/>
    <m/>
    <m/>
    <x v="1"/>
    <s v="Oikeusministeriö"/>
    <x v="1"/>
    <s v=""/>
  </r>
  <r>
    <x v="32"/>
    <s v="Rekisterinpito: Ote liiketoimintakieltorekisteristä"/>
    <s v="Ote liiketoimintakieltorekisteristä"/>
    <s v="Rekisterinpito: Ote liiketoimintakieltorekisteristä"/>
    <x v="4"/>
    <x v="5"/>
    <m/>
    <s v="Myös luonnollisille henkilöille"/>
    <m/>
    <m/>
    <x v="1"/>
    <s v="Oikeusministeriö"/>
    <x v="1"/>
    <s v=""/>
  </r>
  <r>
    <x v="32"/>
    <s v="Rekisterinpito: Ote velkajärjestelyrekisteristä"/>
    <s v="Ote velkajärjestelyrekisteristä"/>
    <s v="Rekisterinpito: Ote velkajärjestelyrekisteristä"/>
    <x v="4"/>
    <x v="5"/>
    <m/>
    <s v="Myös luonnollisille henkilöille"/>
    <m/>
    <m/>
    <x v="1"/>
    <s v="Oikeusministeriö"/>
    <x v="1"/>
    <s v=""/>
  </r>
  <r>
    <x v="32"/>
    <s v="Rekisterinpito: Rikosrekisteriote hankintamenettelyä varten"/>
    <s v="Rikostaustaote hankintamenettelyä varten"/>
    <s v="Rekisterinpito: Rikosrekisteriote hankintamenettelyä varten"/>
    <x v="4"/>
    <x v="5"/>
    <m/>
    <s v="Vain elinkeinotoimintaa harjoittaville"/>
    <m/>
    <m/>
    <x v="1"/>
    <s v="Oikeusministeriö"/>
    <x v="1"/>
    <s v=""/>
  </r>
  <r>
    <x v="32"/>
    <s v="Rekisterinpito: Rikosrekisteriote lasten kanssa toimivalle vapaaehtoiselle"/>
    <s v="Rikostaustaote lasten kanssa tehtävää vapaaehtoistoimintaa varten"/>
    <s v="Rekisterinpito: Rikosrekisteriote lasten kanssa toimivalle vapaaehtoiselle"/>
    <x v="4"/>
    <x v="5"/>
    <m/>
    <s v="Vain elinkeinotoimintaa harjoittaville"/>
    <m/>
    <m/>
    <x v="1"/>
    <s v="Oikeusministeriö"/>
    <x v="1"/>
    <s v=""/>
  </r>
  <r>
    <x v="32"/>
    <s v="Rekisterinpito: Rikosrekisteriote ulkomaan viranomaisia varten"/>
    <s v="Rikostaustaote ulkomaan viranomaisia varten"/>
    <s v="Rekisterinpito: Rikosrekisteriote ulkomaan viranomaisia varten"/>
    <x v="4"/>
    <x v="5"/>
    <m/>
    <s v="Myös luonnollisille henkilöille"/>
    <m/>
    <m/>
    <x v="1"/>
    <s v="Oikeusministeriö"/>
    <x v="1"/>
    <s v=""/>
  </r>
  <r>
    <x v="32"/>
    <s v="Täytäntöönpanotehtävät ja rekisterinpito: Aikaisemmin tilattujen otteiden/todistusten/päätösten katselu"/>
    <s v="Oikeusrekisterikeskuksesta aikaisemmin tilattujen asiakirjojen katselu sähköisen asioinnon portaalin kautta."/>
    <s v="Täytäntöönpanotehtävät ja rekisterinpito: Aikaisemmin tilattujen otteiden/todistusten/päätösten katselu"/>
    <x v="4"/>
    <x v="5"/>
    <m/>
    <s v="Myös luonnollisille henkilöille"/>
    <m/>
    <m/>
    <x v="1"/>
    <s v="Oikeusministeriö"/>
    <x v="1"/>
    <s v=""/>
  </r>
  <r>
    <x v="32"/>
    <s v="Täytäntöönpanotehtävät: Maksuajan hakeminen perintäasioille"/>
    <s v="Maksuajan hakeminen sakkorekisterissä oleville asioille"/>
    <s v="Täytäntöönpanotehtävät: Maksuajan hakeminen perintäasioille"/>
    <x v="2"/>
    <x v="5"/>
    <m/>
    <s v="Myös luonnollisille henkilöille"/>
    <m/>
    <m/>
    <x v="1"/>
    <s v="Oikeusministeriö"/>
    <x v="1"/>
    <s v=""/>
  </r>
  <r>
    <x v="32"/>
    <s v="Täytäntöönpanotehtävät: Omien perintäasioiden katselu"/>
    <s v="Sakkorekisterissä olevien omien asioiden katselu"/>
    <s v="Täytäntöönpanotehtävät: Omien perintäasioiden katselu"/>
    <x v="4"/>
    <x v="5"/>
    <m/>
    <s v="Myös luonnollisille henkilöille"/>
    <m/>
    <m/>
    <x v="1"/>
    <s v="Oikeusministeriö"/>
    <x v="1"/>
    <s v=""/>
  </r>
  <r>
    <x v="32"/>
    <s v="Täytäntöönpanotehtävät: Saldotodistus"/>
    <s v="Saldotodistus sakkorekisteristä"/>
    <s v="Täytäntöönpanotehtävät: Saldotodistus"/>
    <x v="4"/>
    <x v="5"/>
    <m/>
    <s v="Myös luonnollisille henkilöille"/>
    <m/>
    <m/>
    <x v="1"/>
    <s v="Oikeusministeriö"/>
    <x v="1"/>
    <s v=""/>
  </r>
  <r>
    <x v="33"/>
    <s v="Ilmoitus eläintenpidosta ja ilmoitus eläinten pitopaikasta"/>
    <s v="Jokaisen tuotantoeläintenpitäjän on rekisteröidyttävä eläintenpitäjäksi. Rekisteröityminen tehdään  kaupungin maaseutupalveluissa."/>
    <s v="Alkutuotantopaikkailmoitus"/>
    <x v="0"/>
    <x v="6"/>
    <s v="Myöhemmin"/>
    <s v="Vain elinkeinotoimintaa harjoittaville"/>
    <s v="Ilmoitus tehdään maaseutuviranomaisille"/>
    <s v="Elintarvikelaki (23/2006)"/>
    <x v="0"/>
    <s v="Pohjois-Pohjanmaa"/>
    <x v="4"/>
    <s v="Maa- ja metsätalousministeriö"/>
  </r>
  <r>
    <x v="33"/>
    <s v="Alkutuotantopaikasta ilmoittaminen"/>
    <s v="Alkutuotantopaikasta tulee ilmoittaa kunnan elintarvikevalvontaviranomaiselle ellei viranomainen saa tietoa toiselta viranomaiselta."/>
    <s v="Alkutuotantopaikkailmoitus"/>
    <x v="0"/>
    <x v="1"/>
    <s v="Q4/2021"/>
    <s v="Myös luonnollisille henkilöille"/>
    <m/>
    <s v="Elintarvikelaki (23/2006)"/>
    <x v="0"/>
    <s v="Pohjois-Pohjanmaa"/>
    <x v="4"/>
    <s v="Maa- ja metsätalousministeriö"/>
  </r>
  <r>
    <x v="33"/>
    <s v="Aumausilmoitus"/>
    <s v="ePermit. Aumasta eli lannan patteroinnista maakuoppaan pitää tehdä etukäteen ilmoitus kunnan ympäristönsuojeluviranomaisille."/>
    <s v="Aumausilmoitus"/>
    <x v="0"/>
    <x v="4"/>
    <s v="Myöhemmin"/>
    <s v="Myös luonnollisille henkilöille"/>
    <s v="ei toisen puolesta asiointia"/>
    <s v="Ympäristönsuojelulaki (527/2014)"/>
    <x v="0"/>
    <s v="Pohjois-Pohjanmaa"/>
    <x v="4"/>
    <s v="Ympäristöministeriö"/>
  </r>
  <r>
    <x v="33"/>
    <s v="Elintarvikehuoneiston ilmoitus (esim. ravintola, kahvila, myymälä, kioski, ulkomyynti)"/>
    <s v="Toiminnan aloittamisesta, toiminnan olennaisesta muuttamisesta tai toimijan (toiminnanharjoittajan) vaihtumisesta tulee tehdä ilmoitus."/>
    <s v="Elintarvikehuoneistoilmoitus"/>
    <x v="0"/>
    <x v="4"/>
    <s v="Q4/2020"/>
    <s v="Myös luonnollisille henkilöille"/>
    <s v="Valtakunnallisesa Ilppa-palvelussa koekäytössä"/>
    <s v="Elintarvikelaki (23/2006)"/>
    <x v="0"/>
    <s v="Pohjois-Pohjanmaa"/>
    <x v="4"/>
    <s v="Maa- ja metsätalousministeriö"/>
  </r>
  <r>
    <x v="33"/>
    <s v="Liikkuvasta elintarvikehuoneistosta tiedottaminen"/>
    <s v="Elintarvikealan toimijan on tiedotettava elintarvikkeen myynnistä ja muusta käsittelystä liikkuvassa elintarvikehuoneistossa."/>
    <s v="Elintarvikehuoneistoilmoitus"/>
    <x v="0"/>
    <x v="1"/>
    <s v="Q4/2021"/>
    <s v="Myös luonnollisille henkilöille"/>
    <m/>
    <s v="Elintarvikelaki (23/2006)"/>
    <x v="0"/>
    <s v="Pohjois-Pohjanmaa"/>
    <x v="4"/>
    <s v="Maa- ja metsätalousministeriö"/>
  </r>
  <r>
    <x v="33"/>
    <s v="Elintarvikekontaktimateriaalialan toimijan ilmoitus toiminnasta ja tiloista"/>
    <s v="Elintarvikekontaktimateriaalialan toimijan on tehtävä ilmoitus toiminnasta ja tiloista sijaintikunnan elintarvikevalvontaviranomaiselle."/>
    <s v="Elintarvikekontaktimateriaalialan toimintailmoitus"/>
    <x v="0"/>
    <x v="1"/>
    <s v="Q4/2021"/>
    <s v="Myös luonnollisille henkilöille"/>
    <m/>
    <s v="Elintarvikelaki (23/2006)"/>
    <x v="0"/>
    <s v="Pohjois-Pohjanmaa"/>
    <x v="4"/>
    <s v="Maa- ja metsätalousministeriö"/>
  </r>
  <r>
    <x v="33"/>
    <s v="Haaskaruokintapaikan rekisteröinti"/>
    <s v="Haaskaruokintapaikkojen pito edellyttää haaskaruokintapaikan rekisteröintiä."/>
    <s v="Haaskaruokintapaikan rekisteröinti"/>
    <x v="0"/>
    <x v="6"/>
    <s v="Myöhemmin"/>
    <s v="Vain elinkeinotoimintaa harjoittaville"/>
    <s v="Ilmoitukset Eläinlääkintähuollon puolelle"/>
    <s v="Laki eläimistä saatavista sivutuotteista (517/2015)"/>
    <x v="0"/>
    <s v="Pohjois-Pohjanmaa"/>
    <x v="4"/>
    <s v="Maa- ja metsätalousministeriö"/>
  </r>
  <r>
    <x v="33"/>
    <s v="Ilmoitus haaskalle viedyn sivutuotteen määrästä"/>
    <s v="Haaskanpitäjän tulee ilmoittaa kaupungineläinlääkärille kuukausittain haaskapaikalle viemänsä sivutuote ja sen määrä."/>
    <s v="Ilmoitus haaskalle viedyn sivutuotteen määrästä"/>
    <x v="0"/>
    <x v="6"/>
    <s v="Myöhemmin"/>
    <s v="Myös luonnollisille henkilöille"/>
    <m/>
    <s v="Elintarvikelaki (23/2006)"/>
    <x v="0"/>
    <s v="Pohjois-Pohjanmaa"/>
    <x v="4"/>
    <s v="Maa- ja metsätalousministeriö"/>
  </r>
  <r>
    <x v="33"/>
    <s v="Ympäristönsuojelu, ympäristöluvat ja ilmoitukset"/>
    <s v="Ympäristölupa"/>
    <s v="Ilmoitus ympäristölle vaaraa aiheuttavasta toiminnasta"/>
    <x v="0"/>
    <x v="1"/>
    <s v="Q4/2021"/>
    <s v="Vain elinkeinotoimintaa harjoittaville"/>
    <s v="Tulossa ePermitiin"/>
    <s v="Ympäristönsuojelulaki (527/2014)"/>
    <x v="0"/>
    <s v="Pohjois-Pohjanmaa"/>
    <x v="4"/>
    <s v="Ympäristöministeriö"/>
  </r>
  <r>
    <x v="33"/>
    <s v="Ilmoitus jätteen ammattimaisesta keräystoiminnasta jätehuoltorekisteriin"/>
    <s v="Jätteen ammattimaisesta keräystoiminnasta on tehtävä ilmoitus jätehuoltorekisteriin merkitsemistä varten kunnan ympäristönsuojeluviranomaiselle."/>
    <s v="Jätteen ammattimaisen keräyksen ilmoitus"/>
    <x v="0"/>
    <x v="1"/>
    <s v="Q4/2021"/>
    <s v="Myös luonnollisille henkilöille"/>
    <s v="käyttöönotetaan ePermit palvelussa vuoden 2021 aikana"/>
    <s v="Jätelaki (646/2011)"/>
    <x v="0"/>
    <s v="Pohjois-Pohjanmaa"/>
    <x v="4"/>
    <s v="Ympäristöministeriö"/>
  </r>
  <r>
    <x v="33"/>
    <s v="Ilmoitus lannan levittämisestä poikkeustilanteessa"/>
    <s v="Ilmoitus lannan levittämisestä levityksen kieltoaikana (marraskuu-maaliskuu) poikkeuksellisten olosuhteiden vuoksi."/>
    <s v="Lannan levitysilmoitus"/>
    <x v="0"/>
    <x v="4"/>
    <m/>
    <s v="Myös luonnollisille henkilöille"/>
    <m/>
    <m/>
    <x v="0"/>
    <s v="Pohjois-Pohjanmaa"/>
    <x v="4"/>
    <s v=""/>
  </r>
  <r>
    <x v="33"/>
    <s v="Leirintäalueesta ilmoittaminen"/>
    <s v="Tee leirintäalueilmoitus seudun ympäristötoimelle, kun perustat leirintäaluetta."/>
    <s v="Leirintäalueilmoitus"/>
    <x v="0"/>
    <x v="1"/>
    <s v="Q4/2021"/>
    <s v="Myös luonnollisille henkilöille"/>
    <m/>
    <s v="Terveydensuojelulaki (763/1994)"/>
    <x v="0"/>
    <s v="Pohjois-Pohjanmaa"/>
    <x v="4"/>
    <s v="Sosiaali- ja terveysministeriö"/>
  </r>
  <r>
    <x v="33"/>
    <s v="Terveydensuojelulain mukainen ilmoitus"/>
    <s v="Toiminnasta, josta voi aiheutua terveyshaittaa, on tehtävä terveydensuojelulain mukainen ilmoitus."/>
    <s v="Mahdollista terveyshaittaa aiheuttavan toiminnan aloittamisilmoitus"/>
    <x v="0"/>
    <x v="4"/>
    <s v="Q4/2021"/>
    <s v="Vain elinkeinotoimintaa harjoittaville"/>
    <s v="Valtakunnallisessa Ilppa-palvelussa koekäytössä"/>
    <s v="Terveydensuojelulaki (763/1994)"/>
    <x v="0"/>
    <s v="Pohjois-Pohjanmaa"/>
    <x v="4"/>
    <s v="Sosiaali- ja terveysministeriö"/>
  </r>
  <r>
    <x v="33"/>
    <s v="Yleinen ilmoitusmenettely"/>
    <s v="ampumaradat, eläinsuojat tms."/>
    <s v="Mahdollista terveyshaittaa aiheuttavan toiminnan aloittamisilmoitus"/>
    <x v="0"/>
    <x v="4"/>
    <m/>
    <s v="Myös luonnollisille henkilöille"/>
    <m/>
    <s v="Terveydensuojelulaki (763/1994)"/>
    <x v="0"/>
    <s v="Pohjois-Pohjanmaa"/>
    <x v="4"/>
    <s v="Sosiaali- ja terveysministeriö"/>
  </r>
  <r>
    <x v="33"/>
    <s v="Ilmoitus melusta ja tärinästä"/>
    <s v="Melu- ja tärinäilmoitus tehdään esimerkiksi isoista yleisötapahtumista ja rakennushankkeista."/>
    <s v="Meluilmoitus"/>
    <x v="0"/>
    <x v="4"/>
    <m/>
    <s v="Myös luonnollisille henkilöille"/>
    <m/>
    <s v="Ympäristönsuojelulaki (527/2014)"/>
    <x v="0"/>
    <s v="Pohjois-Pohjanmaa"/>
    <x v="4"/>
    <s v="Ympäristöministeriö"/>
  </r>
  <r>
    <x v="33"/>
    <s v="Moottorikelkkareitin perustaminen"/>
    <m/>
    <s v="Moottorikelkkareitin perustamishakemus"/>
    <x v="0"/>
    <x v="6"/>
    <s v="Q4/2022"/>
    <m/>
    <m/>
    <s v="Maastoliikennelaki (1710/1995)"/>
    <x v="0"/>
    <s v="Pohjois-Pohjanmaa"/>
    <x v="4"/>
    <s v="Ympäristöministeriö"/>
  </r>
  <r>
    <x v="33"/>
    <s v="Rekisteröinti-ilmoistus (Ympäristösuojelun tietojärjestelmään)"/>
    <s v="Ympäristöön vaikuttavien toimintojen harjoittajilla on velvollisuus rekisteröidä toimintansa ympäristönsuojelun tietojärjestelmään., pesulat, huoltoasemat tms."/>
    <s v="Rekisteröinti-ilmoitus ympäristöön vaikuttavan toiminnan aloittamisesta"/>
    <x v="0"/>
    <x v="4"/>
    <m/>
    <s v="Myös luonnollisille henkilöille"/>
    <m/>
    <s v="Ympäristönsuojelulaki (527/2014)"/>
    <x v="0"/>
    <s v="Pohjois-Pohjanmaa"/>
    <x v="4"/>
    <s v="Ympäristöministeriö"/>
  </r>
  <r>
    <x v="33"/>
    <s v="Ilmoitus yleisötilaisuudesta"/>
    <s v="Tee ilmoitus yleisötapahtumasta Kunnan Ympäristöterveyteen."/>
    <s v="Tapahtumailmoitus"/>
    <x v="0"/>
    <x v="1"/>
    <s v="Q4/2021"/>
    <s v="Myös luonnollisille henkilöille"/>
    <m/>
    <m/>
    <x v="0"/>
    <s v="Pohjois-Pohjanmaa"/>
    <x v="4"/>
    <s v=""/>
  </r>
  <r>
    <x v="33"/>
    <s v="Terveyshaitta-asian selvityspyyntö"/>
    <m/>
    <s v="Terveyshaitta-asian selvityspyyntö"/>
    <x v="0"/>
    <x v="4"/>
    <m/>
    <s v="Myös luonnollisille henkilöille"/>
    <m/>
    <s v="Terveydensuojelulaki (763/1994)"/>
    <x v="0"/>
    <s v="Pohjois-Pohjanmaa"/>
    <x v="4"/>
    <s v="Sosiaali- ja terveysministeriö"/>
  </r>
  <r>
    <x v="33"/>
    <s v="Ilmoitus poikkeuksellisesta tilanteesta, ympäristönsuojelu"/>
    <s v="Ympäristönsuojelu, ilmoitus poikkeuksellisesta tilanteesta"/>
    <s v="Ympäristön äkillisestä pilaantumisesta tai vaarasta tehtävä ilmoitus"/>
    <x v="0"/>
    <x v="6"/>
    <s v="Q4/2021"/>
    <s v="Myös luonnollisille henkilöille"/>
    <s v="Tarvittaessa julkaistaan ePermitiin"/>
    <s v="Ympäristönsuojelulaki (527/2014)"/>
    <x v="0"/>
    <s v="Pohjois-Pohjanmaa"/>
    <x v="4"/>
    <s v="Ympäristöministeriö"/>
  </r>
  <r>
    <x v="33"/>
    <s v="Elintarvikehuoneiston hyväksyminen laitokseksi"/>
    <s v="Hae elintarvikehuoneiston hyväksymistä laitokseksi, kun perustat laitosta tai muutat toimintaa, jossa käsitellään eläimistä saatavia elintarvikkeita."/>
    <s v="Elintarvikehuoneiston hyväksyminen laitokseksi"/>
    <x v="1"/>
    <x v="1"/>
    <s v="Q4/2021"/>
    <s v="Myös luonnollisille henkilöille"/>
    <m/>
    <s v="Elintarvikelaki (23/2006)"/>
    <x v="0"/>
    <s v="Pohjois-Pohjanmaa"/>
    <x v="4"/>
    <s v="Maa- ja metsätalousministeriö"/>
  </r>
  <r>
    <x v="33"/>
    <s v="Elintarvikelain mukaiset hakemukset"/>
    <s v="Eläinperäisiä elintarvikkeita käsittelevän tai varastoivan laitoksen toiminnan aloittamisesta tulee tehdä hakemus."/>
    <s v="Elintarvikehuoneiston hyväksyminen laitokseksi"/>
    <x v="1"/>
    <x v="1"/>
    <s v="Q4/2021"/>
    <s v="Myös luonnollisille henkilöille"/>
    <m/>
    <s v="Elintarvikelaki (23/2006)"/>
    <x v="0"/>
    <s v="Pohjois-Pohjanmaa"/>
    <x v="4"/>
    <s v="Maa- ja metsätalousministeriö"/>
  </r>
  <r>
    <x v="33"/>
    <s v="Sivutuotelaitoksen rekisteröinti"/>
    <s v="Tarvitset hyväksynnän eläinperäisen sivutuotelaitoksen toiminnan aloittamiseen."/>
    <s v="Elintarvikelaitoksen sivutuotelaitoksen rekisteröinti"/>
    <x v="1"/>
    <x v="6"/>
    <m/>
    <s v="Vain elinkeinotoimintaa harjoittaville"/>
    <s v="Lomake Ruokaviraston sivuilla, toimitetaan kunnan eläinlääkärille"/>
    <s v="Elintarvikelaki (23/2006)"/>
    <x v="0"/>
    <s v="Pohjois-Pohjanmaa"/>
    <x v="4"/>
    <s v="Maa- ja metsätalousministeriö"/>
  </r>
  <r>
    <x v="33"/>
    <s v="Hakemus käytöstä poistetun öljysäiliön jättämiseksi maahan"/>
    <s v="Käytöstä poistetut maanalaiset öljysäiliöt on poistettava maasta kunnan ympäristönsuojelumääräysten mukaan."/>
    <s v="Hakemus käytöstä poistetun kemikaalisäiliön jättämiseksi maahan"/>
    <x v="1"/>
    <x v="4"/>
    <m/>
    <s v="Myös luonnollisille henkilöille"/>
    <m/>
    <s v="Ympäristönsuojelulaki (527/2014)"/>
    <x v="0"/>
    <s v="Pohjois-Pohjanmaa"/>
    <x v="4"/>
    <s v="Ympäristöministeriö"/>
  </r>
  <r>
    <x v="33"/>
    <s v="Hakemus luonnonmuistomerkiksi"/>
    <m/>
    <s v="Hakemus luonnonmuistomerkiksi"/>
    <x v="1"/>
    <x v="4"/>
    <m/>
    <s v="Myös luonnollisille henkilöille"/>
    <m/>
    <s v="Luonnonsuojelulaki (1096/1996)"/>
    <x v="0"/>
    <s v="Pohjois-Pohjanmaa"/>
    <x v="4"/>
    <s v="Ympäristöministeriö"/>
  </r>
  <r>
    <x v="33"/>
    <s v="Jätteen sijoittaminen maaperään (Jätteen kertaluontoinen hyödyntäminen maarakenteissa)"/>
    <s v="Jätteen käytöstä maarakentamisessa tai muusta jätteen sijoittamisesta maaperään tulee olla yhteydessä ympäristökeskukseen ennen toimintaan ryhtymistä."/>
    <s v="Jätteen sijoittaminen maaperään"/>
    <x v="1"/>
    <x v="4"/>
    <m/>
    <s v="Myös luonnollisille henkilöille"/>
    <m/>
    <s v="Ympäristönsuojelulaki (527/2014)"/>
    <x v="0"/>
    <s v="Pohjois-Pohjanmaa"/>
    <x v="4"/>
    <s v="Ympäristöministeriö"/>
  </r>
  <r>
    <x v="33"/>
    <s v="Kaivulupa"/>
    <s v="Yleisellä alueella tapahtuvaan kaivamiseen tarvitset aina erillisen kaivuluvan."/>
    <s v="Kaivu- ja sijoituslupa"/>
    <x v="1"/>
    <x v="5"/>
    <m/>
    <s v="Myös luonnollisille henkilöille"/>
    <m/>
    <s v="Laki kadun ja eräiden yleisten alueiden kunnossa- ja puhtaanapidosta (669/1978)"/>
    <x v="0"/>
    <s v="Pohjois-Pohjanmaa"/>
    <x v="4"/>
    <s v="Liikenne- ja viestintäministeriö"/>
  </r>
  <r>
    <x v="33"/>
    <s v="Katutyöluvat"/>
    <s v="Kun katualueella tai puistossa kaivetaan tai tehdään muuta työtä, tarvitaan katutyölupa."/>
    <s v="Katutyölupa"/>
    <x v="1"/>
    <x v="5"/>
    <m/>
    <s v="Myös luonnollisille henkilöille"/>
    <m/>
    <s v="Laki kadun ja eräiden yleisten alueiden kunnossa- ja puhtaanapidosta (669/1978)"/>
    <x v="0"/>
    <s v="Pohjois-Pohjanmaa"/>
    <x v="4"/>
    <s v="Liikenne- ja viestintäministeriö"/>
  </r>
  <r>
    <x v="33"/>
    <s v="Ympäristönsuojelulain mukainen ilmoitus koeluonteisesta toiminnasta (koeluonteinen toiminta, ilmoitus )"/>
    <s v="Koeluonteista toimintaa harjoittava yritys tai toimija on velvollinen ilmoittamaan asiasta kunnalle viimeistään 30 päivää ennen sen aloittamista."/>
    <s v="Koeluonteisen toiminnan ilmoitus"/>
    <x v="1"/>
    <x v="4"/>
    <m/>
    <s v="Myös luonnollisille henkilöille"/>
    <m/>
    <s v="Ympäristönsuojelulaki (527/2014)"/>
    <x v="0"/>
    <s v="Pohjois-Pohjanmaa"/>
    <x v="4"/>
    <s v="Ympäristöministeriö"/>
  </r>
  <r>
    <x v="33"/>
    <s v="Liikenteenohjauslaitteiden asentaminen yksityisteille"/>
    <s v="Pysyvien liikenteenohjauslaitteiden sijoittaminen yksityisteille vaatii kaupungin luvan."/>
    <s v="Liikenteenohjauslaitteiden sijoittaminen"/>
    <x v="1"/>
    <x v="6"/>
    <s v="Q1/2022"/>
    <s v="Myös luonnollisille henkilöille"/>
    <m/>
    <s v="Tieliikennelaki (267/1981)"/>
    <x v="0"/>
    <s v="Pohjois-Pohjanmaa"/>
    <x v="4"/>
    <s v="Liikenne- ja viestintäministeriö"/>
  </r>
  <r>
    <x v="33"/>
    <s v="Vapautus viemäriverkostoon tai talousvesijohtoon liittymisestä"/>
    <m/>
    <s v="Liittyminen vesi- ja viemäriverkostoon"/>
    <x v="1"/>
    <x v="1"/>
    <s v="Q4/2021"/>
    <s v="Myös luonnollisille henkilöille"/>
    <s v="Tulossa ePermitiin"/>
    <s v="Vesihuoltolaki (119/2001)"/>
    <x v="0"/>
    <s v="Pohjois-Pohjanmaa"/>
    <x v="4"/>
    <s v="Maa- ja metsätalousministeriö"/>
  </r>
  <r>
    <x v="33"/>
    <s v="Maa-ainesten ottamislupa"/>
    <s v="Kaupallisessa tarkoituksessa suoritettuun maa-ainesten ottamiseen tarvitaan maa-aineslupa."/>
    <s v="Maa-aineslupa"/>
    <x v="1"/>
    <x v="4"/>
    <m/>
    <m/>
    <s v="Toteutettu ePermitiin"/>
    <s v="Maa-aineslaki (555/1981)"/>
    <x v="0"/>
    <s v="Pohjois-Pohjanmaa"/>
    <x v="4"/>
    <s v="Ympäristöministeriö"/>
  </r>
  <r>
    <x v="33"/>
    <s v="Ympäristönsuojelu, maasto- ja vesiliikenteen luvat"/>
    <s v="Maasto- ja vesiliikenteen luvat"/>
    <s v="Maastossa tai vesistössä tapahtuvan kilpailun tai harjoituksen ilmoitus"/>
    <x v="1"/>
    <x v="1"/>
    <s v="Q4/2021"/>
    <s v="Vain elinkeinotoimintaa harjoittaville"/>
    <s v="Käyttöönotetaan ePermit palvelussa vuoden 2020 aikana"/>
    <s v="Maastoliikennelaki (1710/1995)"/>
    <x v="0"/>
    <s v="Pohjois-Pohjanmaa"/>
    <x v="4"/>
    <s v="Ympäristöministeriö"/>
  </r>
  <r>
    <x v="33"/>
    <s v="Mainos- ja viitoituslupa"/>
    <s v="eServices. Tarvitset luvan yleiselle alueelle laitettaville tilapäisille mainoksille ja viitoituksille."/>
    <s v="Mainos- ja viitoituslupa"/>
    <x v="1"/>
    <x v="5"/>
    <m/>
    <s v="Myös luonnollisille henkilöille"/>
    <m/>
    <m/>
    <x v="0"/>
    <s v="Pohjois-Pohjanmaa"/>
    <x v="4"/>
    <s v=""/>
  </r>
  <r>
    <x v="33"/>
    <s v="Maisematyölupa"/>
    <s v="Maa-alueen omistajan tai haltijan on haettava lupa maisemaa muuttavaan maanrakennustyöhön, puiden kaatamiseen ym. toimiin asemakaava-alueella."/>
    <s v="Maisematyölupa"/>
    <x v="1"/>
    <x v="4"/>
    <m/>
    <m/>
    <m/>
    <s v="Maankäyttö- ja rakennuslaki (132/1999)"/>
    <x v="0"/>
    <s v="Pohjois-Pohjanmaa"/>
    <x v="4"/>
    <s v="Ympäristöministeriö"/>
  </r>
  <r>
    <x v="33"/>
    <s v="Kauppahallin myyntipaikkojen vuokraus"/>
    <s v="Yrittäjät voivat vuokrata myyntipaikkoja kauppahalleista."/>
    <s v="Myyntipaikkahakemus ja -lupa"/>
    <x v="1"/>
    <x v="1"/>
    <s v="Q1/2022"/>
    <s v="Vain elinkeinotoimintaa harjoittaville"/>
    <m/>
    <m/>
    <x v="0"/>
    <s v="Pohjois-Pohjanmaa"/>
    <x v="4"/>
    <s v=""/>
  </r>
  <r>
    <x v="33"/>
    <s v="Joulukuusien myyntipaikat"/>
    <s v="Yleisen alueen käyttöluvat.Kaupunki järjestää joulukuusien myyjille myyntipaikkoja toreilta, puistoista ja aukioilta. Myyntipaikat jaetaan huutokauppana..."/>
    <s v="Myyntipaikkahakemus ja -lupa"/>
    <x v="1"/>
    <x v="5"/>
    <m/>
    <s v="Myös luonnollisille henkilöille"/>
    <m/>
    <m/>
    <x v="0"/>
    <s v="Pohjois-Pohjanmaa"/>
    <x v="4"/>
    <s v=""/>
  </r>
  <r>
    <x v="33"/>
    <s v="Kioskipaikat"/>
    <s v="Yleisten alueiden käyttöluvat. Kioskipaikat ovat jäätelön, grillituotteiden tai muiden elintarvikkeiden myyntiin tarkoitettuja myyntipaikkoja."/>
    <s v="Myyntipaikkahakemus ja -lupa"/>
    <x v="1"/>
    <x v="5"/>
    <m/>
    <s v="Myös luonnollisille henkilöille"/>
    <m/>
    <m/>
    <x v="0"/>
    <s v="Pohjois-Pohjanmaa"/>
    <x v="4"/>
    <s v=""/>
  </r>
  <r>
    <x v="33"/>
    <s v="Huoltopysäköintilupa ja -tunnus"/>
    <s v="Yritys tai yhteisö voi lunastaa ajoneuvoon kaupungin huoltopysäköintitunnuksen."/>
    <s v="Pysäköintilupa"/>
    <x v="1"/>
    <x v="6"/>
    <s v="Q1/2022"/>
    <s v="Vain elinkeinotoimintaa harjoittaville"/>
    <m/>
    <m/>
    <x v="0"/>
    <s v="Pohjois-Pohjanmaa"/>
    <x v="4"/>
    <s v=""/>
  </r>
  <r>
    <x v="33"/>
    <s v="Purkamislupa"/>
    <s v="Rakennuksen tai sen osan purkamiseen tarvitaan lupa asemakaava-alueella ja alueilla, joissa on rakennuskielto tai yleiskaavan määräys asiasta."/>
    <s v="Rakennuksen purkamislupa"/>
    <x v="1"/>
    <x v="4"/>
    <m/>
    <s v="Myös luonnollisille henkilöille"/>
    <s v="Vaaditaan valtakirja toisen asioinnin puolesta"/>
    <s v="Maankäyttö- ja rakennuslaki (132/1999)"/>
    <x v="0"/>
    <s v="Pohjois-Pohjanmaa"/>
    <x v="4"/>
    <s v="Ympäristöministeriö"/>
  </r>
  <r>
    <x v="33"/>
    <s v="Rakennuslupa"/>
    <s v="Rakennusluvat myöntää rakennusvalvonta. Lupaa tarvitaan rakentamiseen, laajentamiseen, merkittäviin korjaustöihin ja käyttötarkoituksen muutokseen."/>
    <s v="Rakennuslupa"/>
    <x v="1"/>
    <x v="4"/>
    <m/>
    <m/>
    <s v="Vaaditaan valtakirja toisen asioinnin puolesta"/>
    <s v="Maankäyttö- ja rakennuslaki (132/1999)"/>
    <x v="0"/>
    <s v="Pohjois-Pohjanmaa"/>
    <x v="4"/>
    <s v="Ympäristöministeriö"/>
  </r>
  <r>
    <x v="33"/>
    <s v="Tupakkatuotteiden ja nikotiinivalmisteiden vähittäismyyntilupa"/>
    <s v="Tupakkatuotteiden ja nikotiinivalmisteiden myynti on luvanvaraista. Näitä myyvien toimijoiden pitää hakea kunnalta vähittäismyyntilupa."/>
    <s v="Tupakkatuotteiden vähittäismyyntilupa"/>
    <x v="1"/>
    <x v="6"/>
    <m/>
    <s v="Vain elinkeinotoimintaa harjoittaville"/>
    <s v="Hakemukset lähetetään ja käsitellään Valviran sähköisissä palveluissa."/>
    <s v="Tupakkalaki (549/2016)"/>
    <x v="0"/>
    <s v="Pohjois-Pohjanmaa"/>
    <x v="4"/>
    <s v="Sosiaali- ja terveysministeriö"/>
  </r>
  <r>
    <x v="33"/>
    <s v="Aluevuokraus"/>
    <s v="Yleisen alueen käyttöluvat. Katua, toria tai puistoa voidaan käyttää kaupungin luvalla työalueena esimerkiksi rakennustyössä, muutossa, nostotyössä, kiinteistöremontissa,..."/>
    <s v="Yleisen alueen käyttölupa"/>
    <x v="1"/>
    <x v="5"/>
    <m/>
    <s v="Myös luonnollisille henkilöille"/>
    <m/>
    <m/>
    <x v="0"/>
    <s v="Pohjois-Pohjanmaa"/>
    <x v="4"/>
    <s v=""/>
  </r>
  <r>
    <x v="33"/>
    <s v="Katujen ja viheralueiden käyttöluvat ja vuokraus"/>
    <s v="Katujen ja muiden yleisten alueiden käyttöluvat ja vuokraus sekä kaivu- ja sijoitusluvat."/>
    <s v="Yleisen alueen käyttölupa"/>
    <x v="1"/>
    <x v="5"/>
    <m/>
    <s v="Myös luonnollisille henkilöille"/>
    <m/>
    <m/>
    <x v="0"/>
    <s v="Pohjois-Pohjanmaa"/>
    <x v="4"/>
    <s v=""/>
  </r>
  <r>
    <x v="33"/>
    <s v="Kaupungin omistamien alueiden käyttö"/>
    <s v="Kaupungin omistamia alueita voi hakea tilapäiseen käyttöön."/>
    <s v="Yleisen alueen käyttölupa"/>
    <x v="1"/>
    <x v="5"/>
    <m/>
    <s v="Myös luonnollisille henkilöille"/>
    <m/>
    <m/>
    <x v="0"/>
    <s v="Pohjois-Pohjanmaa"/>
    <x v="4"/>
    <s v=""/>
  </r>
  <r>
    <x v="33"/>
    <s v="Terassilupa"/>
    <s v="Ravintolan tai kahvilan ulkotarjoilualuetta varten tarvitset terassiluvan, jos terassi tulee kaupungin julkiselle katu- tai puistoalueelle...."/>
    <s v="Yleisen alueen käyttölupa"/>
    <x v="1"/>
    <x v="5"/>
    <m/>
    <s v="Myös luonnollisille henkilöille"/>
    <m/>
    <m/>
    <x v="0"/>
    <s v="Pohjois-Pohjanmaa"/>
    <x v="4"/>
    <s v=""/>
  </r>
  <r>
    <x v="33"/>
    <s v="Yleisen alueen käyttölupa"/>
    <s v="Kun haluat vuokrata yleistä aluetta käyttöösi - kadun, aukion tai puiston - luvan myöntää kaupunkiympäristön toimiala."/>
    <s v="Yleisen alueen käyttölupa"/>
    <x v="1"/>
    <x v="5"/>
    <m/>
    <s v="Myös luonnollisille henkilöille"/>
    <m/>
    <m/>
    <x v="0"/>
    <s v="Pohjois-Pohjanmaa"/>
    <x v="4"/>
    <s v=""/>
  </r>
  <r>
    <x v="33"/>
    <s v="Ympäristönsuojelu, vesiensuojelu"/>
    <s v="Vesiensuojelu: poikkeamishakemus jätevesien käsittelystä"/>
    <s v="Ympäristölupa"/>
    <x v="1"/>
    <x v="4"/>
    <m/>
    <s v="Myös luonnollisille henkilöille"/>
    <m/>
    <s v="Ympäristönsuojelulaki (527/2014)"/>
    <x v="0"/>
    <s v="Pohjois-Pohjanmaa"/>
    <x v="4"/>
    <s v="Ympäristöministeriö"/>
  </r>
  <r>
    <x v="33"/>
    <s v="Yritysten osto- ja myyntipaikka BusinessPlaza"/>
    <s v="Yritys voi ilmoittaa yrityksensä myytäväksi tai ostaja voi ilmoittaa olevansa kiinnostunut ostamaan yrityksen"/>
    <s v="Yrityspalvelut"/>
    <x v="2"/>
    <x v="0"/>
    <s v="Q1/2022"/>
    <s v="Myös luonnollisille henkilöille"/>
    <m/>
    <m/>
    <x v="0"/>
    <s v="Pohjois-Pohjanmaa"/>
    <x v="4"/>
    <s v=""/>
  </r>
  <r>
    <x v="33"/>
    <s v="Toimitilapörssi"/>
    <s v="Oulun seudun toimitilojen myynti-, vuokraus- ja ostoilmoitukset"/>
    <s v="Toimitilahakemisto"/>
    <x v="3"/>
    <x v="0"/>
    <s v="Q1/2022"/>
    <s v="Myös luonnollisille henkilöille"/>
    <m/>
    <m/>
    <x v="0"/>
    <s v="Pohjois-Pohjanmaa"/>
    <x v="4"/>
    <s v=""/>
  </r>
  <r>
    <x v="33"/>
    <s v="Palvelut työnantajille"/>
    <s v="Yhteydenotot koskien: Rekrytointitarve, kesätyösetelipaikka ilmoitus, kesätyöpaikka ilmoitus, työkokeilupaikka ilmoitus."/>
    <s v="Työvoimapalvelut"/>
    <x v="3"/>
    <x v="0"/>
    <s v="Q2/2022"/>
    <s v="Vain elinkeinotoimintaa harjoittaville"/>
    <s v="OuluBot-kehitys"/>
    <m/>
    <x v="0"/>
    <s v="Pohjois-Pohjanmaa"/>
    <x v="4"/>
    <s v=""/>
  </r>
  <r>
    <x v="33"/>
    <s v="Yrityspalvelut"/>
    <s v="Kaikki yrityksen palvelut perustamsisesta kasvuun."/>
    <s v="Yrityspalvelut"/>
    <x v="3"/>
    <x v="0"/>
    <s v="Q1/2022"/>
    <s v="Myös luonnollisille henkilöille"/>
    <m/>
    <m/>
    <x v="0"/>
    <s v="Pohjois-Pohjanmaa"/>
    <x v="4"/>
    <s v=""/>
  </r>
  <r>
    <x v="33"/>
    <s v="Yrityspalvelut Oulu"/>
    <s v="Yrityskehitystä tarjoavat yritykset ja organisaatiot voivat mainostaa palveluitaan"/>
    <s v="Yrityspalvelut"/>
    <x v="3"/>
    <x v="0"/>
    <s v="Q4/2021"/>
    <s v="Vain elinkeinotoimintaa harjoittaville"/>
    <m/>
    <m/>
    <x v="0"/>
    <s v="Pohjois-Pohjanmaa"/>
    <x v="4"/>
    <s v=""/>
  </r>
  <r>
    <x v="33"/>
    <s v="Yrityshakemisto"/>
    <s v="Oulun seudun toimialakohtainen yrityshakemisto"/>
    <s v="Yritys- ja palveluhakemisto"/>
    <x v="4"/>
    <x v="0"/>
    <s v="Q1/2022"/>
    <s v="Vain elinkeinotoimintaa harjoittaville"/>
    <m/>
    <m/>
    <x v="0"/>
    <s v="Pohjois-Pohjanmaa"/>
    <x v="4"/>
    <s v=""/>
  </r>
  <r>
    <x v="33"/>
    <s v="Hissiavustukset"/>
    <s v="Taloyhtiöt voivat saada hissiavustusta ja konsulttiapua kaupungilta hissin rakentamiseen asuinkerrostaloonsa."/>
    <s v="Hissi- ja esteettömyysavustus"/>
    <x v="5"/>
    <x v="1"/>
    <s v="Myöhemmin"/>
    <s v="Vain elinkeinotoimintaa harjoittaville"/>
    <m/>
    <m/>
    <x v="0"/>
    <s v="Pohjois-Pohjanmaa"/>
    <x v="4"/>
    <s v=""/>
  </r>
  <r>
    <x v="33"/>
    <s v="Korkotukilainahakemusten vastaanotto"/>
    <s v="Hakija jättää hakemusasiakirjat kuntaan, joka antaa hankkeesta lausuntonsa ja toimittaa asiakirjat ARAan."/>
    <s v="Korkotukilainahakemus"/>
    <x v="5"/>
    <x v="6"/>
    <m/>
    <m/>
    <s v="Lisätietoa, hakuohjeet ja -lomakkeet ARAn nettisivuilla"/>
    <s v="Laki omistusasuntolainojen korkotuesta (1204/1993)"/>
    <x v="0"/>
    <s v="Pohjois-Pohjanmaa"/>
    <x v="4"/>
    <s v="Ympäristöministeriö"/>
  </r>
  <r>
    <x v="33"/>
    <s v="Kuntouttavan työtoiminnan tuki yhteistyökumppaneille"/>
    <s v="Yhteistyökumppani, eli avustuksen hakija hakee avustusta sähköisellä verkkolomakkeella hyödyntäen vahvaa tunnistusta. Hakemus esitäytetään oukatypa -järjestelmästä noudetuilla tiedoilla, jota yhteistyökumppani käyttää kuntouttavan työtoiminnan asiakkaiden työajanseurannassa."/>
    <s v="Toiminta-avustukset yhdistyksille ja yhteisöille"/>
    <x v="5"/>
    <x v="5"/>
    <m/>
    <m/>
    <m/>
    <m/>
    <x v="0"/>
    <s v="Pohjois-Pohjanmaa"/>
    <x v="4"/>
    <s v=""/>
  </r>
  <r>
    <x v="33"/>
    <s v="Avustukset yhdistyksille ja yhteisöille"/>
    <s v="Yhdistykset ja yhteisöt voivat hakea avustuksia kunnanhallitukselta. Avustuksia voidaan myöntää toimintaan tai tapahtumien järjestämiseen."/>
    <s v="Toiminta-avustukset yhdistyksille ja yhteisöille"/>
    <x v="5"/>
    <x v="0"/>
    <s v="Q4/2020"/>
    <s v="Vain elinkeinotoimintaa harjoittaville"/>
    <s v="Oulun kaupungissa on käynnissä vaiheittainen eAsiointi-ratkaisun käyttöönotto eri palveluihin ja viranomaisasiointiin. Avustushakemusprosessin digitalisointi on yksi keskeisistä kehittämistoimista."/>
    <m/>
    <x v="0"/>
    <s v="Pohjois-Pohjanmaa"/>
    <x v="4"/>
    <s v=""/>
  </r>
  <r>
    <x v="33"/>
    <s v="Kuntalisä yrityksille ja yhdistyksille"/>
    <s v="Kuntalisä on rahallinen tuki, jolla korvataan työnantajalle osa oululaisen työttömän työnhakijan palkkakustannuksista. Sitä voidaan myöntää myös oppisopimustyösuhteeseen, jonka tavoite on ammattillinen tutkinto tai osatutkinto. Kuntalisän myöntämisen edellytyksenä on työttömälle työnhakijalle myönnetty palkkatuki, tukien myöntämisperusteet vahvistetaan vuosittain."/>
    <s v="Työllistämistuki"/>
    <x v="5"/>
    <x v="0"/>
    <s v="Q1/2022"/>
    <s v="Vain elinkeinotoimintaa harjoittaville"/>
    <s v="Palvelua ollaan rakentamassa osana yhteistä Oulun kaupungin eAsiointi -palveluun siirtymistä."/>
    <s v="Työttömyysturvalaki (1290/2002)"/>
    <x v="0"/>
    <s v="Pohjois-Pohjanmaa"/>
    <x v="4"/>
    <s v="Sosiaali- ja terveysministeriö"/>
  </r>
  <r>
    <x v="33"/>
    <s v="Kesätyösetelituki työnantajille"/>
    <s v="Kesätyösetelillä voi palkata oululaisen 15–17-vuotiaan nuoren töihin kesäkaudella. Tuemme työnantajaa kesätyösetelinuoren palkkakustannuksissaa. Kesätyösetelillä voi työllistää yritykset ja kolmannen sektorin toimijat, jotka toimivat Oulun kaupunkiseudulla."/>
    <s v="Työllistämistuki"/>
    <x v="5"/>
    <x v="5"/>
    <m/>
    <s v="Vain elinkeinotoimintaa harjoittaville"/>
    <m/>
    <s v="Työttömyysturvalaki (1290/2002)"/>
    <x v="0"/>
    <s v="Pohjois-Pohjanmaa"/>
    <x v="4"/>
    <s v="Sosiaali- ja terveysministeriö"/>
  </r>
  <r>
    <x v="34"/>
    <s v="Lupapiste.fi"/>
    <m/>
    <s v="Rakennuslupa"/>
    <x v="1"/>
    <x v="2"/>
    <m/>
    <s v="Myös luonnollisille henkilöille"/>
    <m/>
    <s v="Maankäyttö- ja rakennuslaki (132/1999)"/>
    <x v="0"/>
    <s v="Varsinais-Suomi"/>
    <x v="2"/>
    <s v="Ympäristöministeriö"/>
  </r>
  <r>
    <x v="34"/>
    <s v="Vuokrattavat kokoustiat ja laitteet"/>
    <m/>
    <s v="Tilavuokraus"/>
    <x v="1"/>
    <x v="4"/>
    <m/>
    <s v="Myös luonnollisille henkilöille"/>
    <m/>
    <m/>
    <x v="0"/>
    <s v="Varsinais-Suomi"/>
    <x v="2"/>
    <s v=""/>
  </r>
  <r>
    <x v="34"/>
    <s v="Yritystontit"/>
    <m/>
    <s v="Yritystonttien myynti ja vuokraus"/>
    <x v="1"/>
    <x v="5"/>
    <m/>
    <s v="Vain elinkeinotoimintaa harjoittaville"/>
    <m/>
    <m/>
    <x v="0"/>
    <s v="Varsinais-Suomi"/>
    <x v="2"/>
    <s v=""/>
  </r>
  <r>
    <x v="34"/>
    <s v="Avoimet langttoman verkon pisteet"/>
    <m/>
    <s v="Avoimet langttoman verkon pisteet"/>
    <x v="2"/>
    <x v="0"/>
    <m/>
    <s v="Myös luonnollisille henkilöille"/>
    <s v="Kaupungillilla on useita guest-verkkoja, mutta näiden laajentaminen/ kehittäminen on lopetettu vanhanaikaisena, koska mobiiliverkkojen kehittyminen, parempi liikkuvuus ja vähintään sama laatu on tehnyt niistä käyttökelpoisempia."/>
    <m/>
    <x v="0"/>
    <s v="Varsinais-Suomi"/>
    <x v="2"/>
    <s v=""/>
  </r>
  <r>
    <x v="34"/>
    <s v="Jätehuolto"/>
    <m/>
    <s v="Jätehuolto"/>
    <x v="2"/>
    <x v="6"/>
    <m/>
    <s v="Myös luonnollisille henkilöille"/>
    <s v="Järjestämisvastuu Lounais-Suomen JH eikä kaupungilla, joten kehitystyö tapahtuu siella.  Kaupunki ohjaa palveluihinn LSJH"/>
    <s v="Jätelaki (646/2011)"/>
    <x v="0"/>
    <s v="Varsinais-Suomi"/>
    <x v="2"/>
    <s v="Ympäristöministeriö"/>
  </r>
  <r>
    <x v="34"/>
    <s v="Paimion Leijonienluola"/>
    <s v="Pääomasijoittajien ja yritysten treffipalvelu"/>
    <s v="Paimion Leijonienluola"/>
    <x v="2"/>
    <x v="1"/>
    <m/>
    <s v="Myös luonnollisille henkilöille"/>
    <s v="Palvelumallissa saatetaan yrityksiä ja pääomasijittajia yhteen. Kehitystyössä on huomattu, että tämä palvelumalli perustuu hyvin paljon kasvokkain tehtävään työhön. Digitalisaation lisääminen heikentää mahdollisuuksia saada palveluun asiakkaita."/>
    <m/>
    <x v="0"/>
    <s v="Varsinais-Suomi"/>
    <x v="2"/>
    <s v=""/>
  </r>
  <r>
    <x v="34"/>
    <s v="Sunpaimio-verkkosivu"/>
    <m/>
    <s v="Sunpaimio-verkkosivu"/>
    <x v="2"/>
    <x v="0"/>
    <m/>
    <s v="Vain elinkeinotoimintaa harjoittaville"/>
    <s v="Tämä sivusto on hakemisto tyyppinen sivusto. Paimiossa on sen verran vähän yrityksiä, että webropol ilmoittautumisen jälkeen heidät tavataan kasvokkain. Digiastetta ei kannata tästä nostaa."/>
    <m/>
    <x v="0"/>
    <s v="Varsinais-Suomi"/>
    <x v="2"/>
    <s v=""/>
  </r>
  <r>
    <x v="34"/>
    <s v="Maaseutupalvelut maaseutuyrittäjille (neuvontapalvelu)"/>
    <m/>
    <s v="Maaseutupalvelut maaseutuyrittäjille (neuvontapalvelu)"/>
    <x v="3"/>
    <x v="6"/>
    <m/>
    <s v="Myös luonnollisille henkilöille"/>
    <s v="Tukiin liittyvät palvelut ovat valtakunnallisia ja niitä kehitetään muualla. Alueemme maatilayrittäjien palvelu on pääsääntöisesti kasvokkain tapahtuvaa neuvontaa."/>
    <m/>
    <x v="0"/>
    <s v="Varsinais-Suomi"/>
    <x v="2"/>
    <s v=""/>
  </r>
  <r>
    <x v="34"/>
    <s v="Työvoimapalvelut"/>
    <m/>
    <s v="Työvoimapalvelut"/>
    <x v="3"/>
    <x v="1"/>
    <m/>
    <s v="Vain elinkeinotoimintaa harjoittaville"/>
    <s v="On otettu käyttöön valtakunnallisia palveluja joita kehitetään. Ei omia järjestelmiä. Palvelu on henkilökohtaista ja tapahtuu pääsääntöisesti kasvokkain."/>
    <s v="Työttömyysturvalaki (1290/2002)"/>
    <x v="0"/>
    <s v="Varsinais-Suomi"/>
    <x v="2"/>
    <s v="Sosiaali- ja terveysministeriö"/>
  </r>
  <r>
    <x v="34"/>
    <s v="Yritysten neuvonta ja kehittämispalvelut"/>
    <m/>
    <s v="Yritysten neuvontapalvelut"/>
    <x v="3"/>
    <x v="4"/>
    <m/>
    <s v="Myös luonnollisille henkilöille"/>
    <s v="Ostamme näitä Palveluja nyt Turku Science Park Oy:ltä. Kehitystyö on pääsääntöisesti heidän käsissään. Organisaatiossa on tehty uudistuksia, jotka koskevat nimenomaan neuvontapalveluja. Seuraamme laadun kehittymistä."/>
    <m/>
    <x v="0"/>
    <s v="Varsinais-Suomi"/>
    <x v="2"/>
    <s v=""/>
  </r>
  <r>
    <x v="34"/>
    <s v="Karttapalvelu"/>
    <m/>
    <s v="Karttapalvelu"/>
    <x v="4"/>
    <x v="4"/>
    <m/>
    <s v="Myös luonnollisille henkilöille"/>
    <m/>
    <s v="Maankäyttö- ja rakennuslaki (132/1999)"/>
    <x v="0"/>
    <s v="Varsinais-Suomi"/>
    <x v="2"/>
    <s v="Ympäristöministeriö"/>
  </r>
  <r>
    <x v="34"/>
    <s v="Internetsivujen yrittäjät-kohderyhmän tietopalvelu"/>
    <m/>
    <s v="Yritys- ja palveluhakemisto"/>
    <x v="4"/>
    <x v="0"/>
    <m/>
    <s v="Vain elinkeinotoimintaa harjoittaville"/>
    <s v="Kotisivuilla ja uutiskirjeissä on tietoa kaikille yrityksille. Yrityksen pyynnöstä ja tarpeen mukaan mennään syvempää työskentelyyn. Palveluihin ei ole vahvaa digitaalista tunnistautumista, koska kutsu työskentely alustoille ja ja itse alustatkin räätälöidään yritysten tarpeiden mukaisesti. Pääsy työskentelyyn siis vain kutsuttuna Käytämme Howspace- järjestelmän sisälle laadittuja työhuoneita, joihin olemme laatineet erillaisia rakenteita. Digitalisaation tason nosto lisäisi kustannuksia suhteessa hyötyyn liikaa. Emme näe tämän palvelun osalta digitalisaation tason nostoa annetun mittariston ehdoilla (vahvatunnistautuminen) hyödyllisenä."/>
    <m/>
    <x v="0"/>
    <s v="Varsinais-Suomi"/>
    <x v="2"/>
    <s v=""/>
  </r>
  <r>
    <x v="35"/>
    <s v="Maa-aineslupa"/>
    <s v="Lupakäsittely kaupallisessa tarkoituksessa suoritettavaa maa-ainesten ottamista varten"/>
    <s v="Maa-aineslupa"/>
    <x v="1"/>
    <x v="0"/>
    <s v="Myöhemmin"/>
    <s v="Myös luonnollisille henkilöille"/>
    <s v="resurssit"/>
    <s v="Maa-aineslaki (555/1981)"/>
    <x v="0"/>
    <s v="Kainuu"/>
    <x v="0"/>
    <s v="Ympäristöministeriö"/>
  </r>
  <r>
    <x v="35"/>
    <s v="Rakennuslupa"/>
    <s v="Rakentamiseen liittyvien hakemusten lupakäsittely Lupapiste-palvelun kautta"/>
    <s v="Rakennuslupa"/>
    <x v="1"/>
    <x v="5"/>
    <s v="Myöhemmin"/>
    <s v="Myös luonnollisille henkilöille"/>
    <s v="resurssit"/>
    <s v="Maankäyttö- ja rakennuslaki (132/1999)"/>
    <x v="0"/>
    <s v="Kainuu"/>
    <x v="0"/>
    <s v="Ympäristöministeriö"/>
  </r>
  <r>
    <x v="35"/>
    <s v="Poikkeamislupa"/>
    <s v="Lupakäsittely kaavamääräyksistä poikkevaan rakentamiseen"/>
    <s v="Rakentamisen poikkeuslupa"/>
    <x v="1"/>
    <x v="0"/>
    <s v="Myöhemmin"/>
    <s v="Myös luonnollisille henkilöille"/>
    <s v="resurssit"/>
    <s v="Maankäyttö- ja rakennuslaki (132/1999)"/>
    <x v="0"/>
    <s v="Kainuu"/>
    <x v="0"/>
    <s v="Ympäristöministeriö"/>
  </r>
  <r>
    <x v="35"/>
    <s v="Ympäristölupa"/>
    <s v="Lupakäsittely ympäristön pilaantumisen vaaraa aiheuttavaan toimintaan"/>
    <s v="Ympäristölupa"/>
    <x v="1"/>
    <x v="0"/>
    <s v="Myöhemmin"/>
    <s v="Myös luonnollisille henkilöille"/>
    <s v="resurssit"/>
    <s v="Ympäristönsuojelulaki (527/2014)"/>
    <x v="0"/>
    <s v="Kainuu"/>
    <x v="0"/>
    <s v="Ympäristöministeriö"/>
  </r>
  <r>
    <x v="35"/>
    <s v="Yrityspalvelusetelin haku"/>
    <s v="Kunta tukee yritysten kehittämishankkeita"/>
    <s v="Liiketoiminnan kehittämistuki"/>
    <x v="5"/>
    <x v="5"/>
    <s v="Myöhemmin"/>
    <s v="Vain elinkeinotoimintaa harjoittaville"/>
    <s v="resurssit"/>
    <m/>
    <x v="0"/>
    <s v="Kainuu"/>
    <x v="0"/>
    <s v=""/>
  </r>
  <r>
    <x v="35"/>
    <s v="Kesätyösetelin haku"/>
    <s v="Kunta tukee kesätyön antanutta yritystä/yhdistystä 300 eurolla"/>
    <s v="Työllistämistuki"/>
    <x v="5"/>
    <x v="5"/>
    <s v="Myöhemmin"/>
    <s v="Vain elinkeinotoimintaa harjoittaville"/>
    <s v="resurssit"/>
    <s v="Työttömyysturvalaki (1290/2002)"/>
    <x v="0"/>
    <s v="Kainuu"/>
    <x v="0"/>
    <s v="Sosiaali- ja terveysministeriö"/>
  </r>
  <r>
    <x v="36"/>
    <s v="eOLF (Epoline Online Filing) - patentti ja hyödyllisyysmalli"/>
    <s v="Asiantuntijoille suunnattu sähköinen patenttihakemuspalvelu"/>
    <s v="eOLF (Epoline Online Filing) - patentti ja hyödyllisyysmalli"/>
    <x v="1"/>
    <x v="5"/>
    <m/>
    <s v="Myös luonnollisille henkilöille"/>
    <s v="Päätökset oman asiakirjapalvelun kautta."/>
    <m/>
    <x v="1"/>
    <s v="Työ- ja elinkeinoministeriö"/>
    <x v="1"/>
    <s v=""/>
  </r>
  <r>
    <x v="36"/>
    <s v="LEI -hakemukset"/>
    <m/>
    <s v="LEI -hakemukset"/>
    <x v="1"/>
    <x v="0"/>
    <s v="Myöhemmin"/>
    <s v="Vain elinkeinotoimintaa harjoittaville"/>
    <s v="YTJ asioinnin kehittäminen vuosina 2021-2023 erittäin laajamittaista Kaupparekisterilain uudistamisen takia. LEI tunnisterekisterin kustannusvastaavuus ei mahdollista laajamittaista kehittämistä."/>
    <m/>
    <x v="1"/>
    <s v="Työ- ja elinkeinoministeriö"/>
    <x v="1"/>
    <s v=""/>
  </r>
  <r>
    <x v="36"/>
    <s v="PRH:n tietopalvelut"/>
    <s v="PRH:n rekistereistä on tarjolla tietoja teknisten rajapintojen kautta, poimintoina, käyttöliittymien kautta niin kansalaisille, elinkeinoelämälle kuin julkiselle sektorille.  Tietoja on tarjolla rakenteisessa muodossa laajalti."/>
    <s v="PRH:n tietopalvelut"/>
    <x v="4"/>
    <x v="2"/>
    <m/>
    <s v="Myös luonnollisille henkilöille"/>
    <m/>
    <m/>
    <x v="1"/>
    <s v="Työ- ja elinkeinoministeriö"/>
    <x v="1"/>
    <s v=""/>
  </r>
  <r>
    <x v="36"/>
    <s v="Sähköinen ilmoitus yhdistysrekisteriin"/>
    <s v="Yhdistyksen perustamisen ja muutosten ilmoittaminen sähköisesti"/>
    <s v="Sähköinen ilmoitus yhdistysrekisteriin"/>
    <x v="0"/>
    <x v="5"/>
    <m/>
    <s v="Myös luonnollisille henkilöille"/>
    <s v="Asiointitiedot siirtyvät rakenteisina ja automaattisesti yhdistysrekisterin sähköiseen käsittely- ja tietopalvelujärjestelmään. Osa asiointiprosesseista käsittely- ja päätösvaiheineen on automatisoitu, esim. osoite- ja yhteystietojen muutos.  Asiointiin liittyvät asiakirjat ja päätökset välittyvät asiakkaalle suoraan asiointipalveluun."/>
    <m/>
    <x v="1"/>
    <s v="Työ- ja elinkeinoministeriö"/>
    <x v="1"/>
    <s v=""/>
  </r>
  <r>
    <x v="36"/>
    <s v="Sähköinen mallioikeushakemus"/>
    <s v="Mallioikeuden hakeminen sähköisesti"/>
    <s v="Sähköinen mallioikeushakemus"/>
    <x v="1"/>
    <x v="5"/>
    <m/>
    <s v="Myös luonnollisille henkilöille"/>
    <s v="Päätöksiä ei toimiteta vielä sähköisesti, tavoiteaikataulu 12/2023"/>
    <m/>
    <x v="1"/>
    <s v="Työ- ja elinkeinoministeriö"/>
    <x v="1"/>
    <s v=""/>
  </r>
  <r>
    <x v="36"/>
    <s v="Sähköinen patenttihakemus"/>
    <s v="Patentin hakeminen sähköisesti"/>
    <s v="Sähköinen patenttihakemus"/>
    <x v="1"/>
    <x v="5"/>
    <m/>
    <s v="Myös luonnollisille henkilöille"/>
    <s v="Päätöksiä ei toimiteta vielä sähköisesti, tavoiteaikataulu 12/2024"/>
    <m/>
    <x v="1"/>
    <s v="Työ- ja elinkeinoministeriö"/>
    <x v="1"/>
    <s v=""/>
  </r>
  <r>
    <x v="36"/>
    <s v="Sähköinen tavaramerkkihakemus"/>
    <s v="Tavaramerkin hakeminen sähköisesti"/>
    <s v="Sähköinen tavaramerkkihakemus"/>
    <x v="1"/>
    <x v="5"/>
    <m/>
    <s v="Myös luonnollisille henkilöille"/>
    <s v="Päätöksiä ei toimiteta vielä sähköisesti, tavoiteaikataulu 12/2021"/>
    <m/>
    <x v="1"/>
    <s v="Työ- ja elinkeinoministeriö"/>
    <x v="1"/>
    <s v=""/>
  </r>
  <r>
    <x v="36"/>
    <s v="Säätiörekisterin paperiasiointi (Y-lomakkeet)"/>
    <s v="Paperilomakkeilla tietojen ilmoittaminen säätiörekisteriin."/>
    <s v="Säätiörekisterin paperiasiointi (Y-lomakkeet)"/>
    <x v="0"/>
    <x v="1"/>
    <s v="Myöhemmin"/>
    <s v="Myös luonnollisille henkilöille"/>
    <s v="Säätiöiden sähköistä asiointia ei ole suunniteltu säätiöiden vähäisen määrän ja rekisterin tulokertymän vuoksi."/>
    <m/>
    <x v="1"/>
    <s v="Työ- ja elinkeinoministeriö"/>
    <x v="1"/>
    <s v=""/>
  </r>
  <r>
    <x v="36"/>
    <s v="Tavaramerkin muutokset"/>
    <s v="Tavaramerkin muutokset sähköisesti"/>
    <s v="Tavaramerkin muutokset"/>
    <x v="1"/>
    <x v="5"/>
    <m/>
    <s v="Myös luonnollisille henkilöille"/>
    <s v="Päätöksiä ei toimiteta vielä sähköisesti, tavoiteaikataulu 12/2022"/>
    <m/>
    <x v="1"/>
    <s v="Työ- ja elinkeinoministeriö"/>
    <x v="1"/>
    <s v=""/>
  </r>
  <r>
    <x v="36"/>
    <s v="Tavaramerkin uudistus"/>
    <s v="Tavaramerkin uudistaminen sähköisesti"/>
    <s v="Tavaramerkin uudistus"/>
    <x v="1"/>
    <x v="5"/>
    <m/>
    <s v="Myös luonnollisille henkilöille"/>
    <s v="Päätöksiä ei toimiteta vielä sähköisesti, tavoiteaikataulu 12/2021"/>
    <m/>
    <x v="1"/>
    <s v="Työ- ja elinkeinoministeriö"/>
    <x v="1"/>
    <s v=""/>
  </r>
  <r>
    <x v="36"/>
    <s v="Tilinpäätösdokumentit PRH:lle sähköisen veroilmoituksen yhteydessä"/>
    <s v="Osakeyhtiöiden ja osuuskuntien tilinpäätökset voi ilmoittaa sähköisesti kaupparekisteriin veroilmoituksen yhteydessä. Tilinpäätös rekisteröidään automaattisesti kaupparekisteriin."/>
    <s v="Tilinpäätösdokumentit PRH:lle sähköisen veroilmoituksen yhteydessä"/>
    <x v="0"/>
    <x v="5"/>
    <m/>
    <s v="Vain elinkeinotoimintaa harjoittaville"/>
    <m/>
    <m/>
    <x v="1"/>
    <s v="Työ- ja elinkeinoministeriö"/>
    <x v="1"/>
    <s v=""/>
  </r>
  <r>
    <x v="36"/>
    <s v="Tilinpäätöstiedot iXBRL-muodossa"/>
    <s v="Tilinpäätöstietojen ilmoittaminen teknisen rajapinnan kautta rakenteisessa muodossa"/>
    <s v="Tilinpäätöstiedot iXBRL-muodossa"/>
    <x v="0"/>
    <x v="5"/>
    <m/>
    <s v="Vain elinkeinotoimintaa harjoittaville"/>
    <s v="Osakeyhtiö, ei muita yritysmuotoja toteutettu. Tavoitetila on iXBRL tilinpäätösten toimittaminen kaikkien tilinpäätöstietojen osalta. Tavoitetilan saavuttaminen vaatii lainsäädäntömuutoksia, prosessimuutoksia sekä teknistä kehittämistä."/>
    <m/>
    <x v="1"/>
    <s v="Työ- ja elinkeinoministeriö"/>
    <x v="1"/>
    <s v=""/>
  </r>
  <r>
    <x v="36"/>
    <s v="Tilintarkastusvalvonnan palvelut"/>
    <m/>
    <s v="Tilintarkastusvalvonnan palvelut"/>
    <x v="1"/>
    <x v="3"/>
    <s v="Myöhemmin"/>
    <m/>
    <s v="Tilintarkastusvalvonnan palveluiden tiekartan analyysi ja määritys valmistuu syksyllä 2021. Jatkokehittäminen suunnitellaan sen perusteella."/>
    <m/>
    <x v="1"/>
    <s v="Työ- ja elinkeinoministeriö"/>
    <x v="1"/>
    <s v=""/>
  </r>
  <r>
    <x v="36"/>
    <s v="Yhdistysrekisterin paperiasiointi (Y-lomakkeet)"/>
    <s v="Tietyt ilmoitustyypit: yhdistyksen lakkaaminen, vastuuhenkilön oma ero ja kaksikieliset yhdistykset yms."/>
    <s v="Yhdistysrekisterin paperiasiointi (Y-lomakkeet)"/>
    <x v="1"/>
    <x v="1"/>
    <s v="Q4/2021"/>
    <s v="Myös luonnollisille henkilöille"/>
    <s v="Loput ilmoitusmuodot sähköistetään vuoden 2021 loppuun mennessä. Kaksikielisten yhdistysten, uskonnollisten yhdyskuntien ja kauppakamareiden ilmoituksia ei ole suunnitelmissa sähköistää  pienen määrän takia."/>
    <m/>
    <x v="1"/>
    <s v="Työ- ja elinkeinoministeriö"/>
    <x v="1"/>
    <s v=""/>
  </r>
  <r>
    <x v="36"/>
    <s v="Yrityskiinnityshakemukset"/>
    <s v="Paperilomakkeilla yrityskiinnityshakemukset ja niihin liittyvät alkuperäiset velkakirjat"/>
    <s v="Yrityskiinnityshakemukset"/>
    <x v="1"/>
    <x v="1"/>
    <s v="Myöhemmin"/>
    <s v="Myös luonnollisille henkilöille"/>
    <s v="Palvelun sähköistäminen ei ole suunnitelmissa. Edellyttäisi lainmuutosta ja sähköisten velkakirjojen käyttöönottoa."/>
    <m/>
    <x v="1"/>
    <s v="Työ- ja elinkeinoministeriö"/>
    <x v="1"/>
    <s v=""/>
  </r>
  <r>
    <x v="36"/>
    <s v="YTJ/Kaupparekisterin paperiasiointi (Y-lomakkeet)"/>
    <s v="Paperilomakkeilla tietojen ilmoittaminen kaupparekisteriin  (harvinaisemmat ilmoitustilanteet)"/>
    <s v="YTJ/Kaupparekisterin paperiasiointi (Y-lomakkeet)"/>
    <x v="1"/>
    <x v="1"/>
    <s v="Myöhemmin"/>
    <s v="Myös luonnollisille henkilöille"/>
    <s v="Paperiasiointi säilytetään vaihtoehtona."/>
    <m/>
    <x v="1"/>
    <s v="Työ- ja elinkeinoministeriö"/>
    <x v="1"/>
    <s v=""/>
  </r>
  <r>
    <x v="36"/>
    <s v="YTJ-asiointipalvelu/ sähköinen ilmoittaminen kaupparekisteriin"/>
    <s v="Yleisimpien kaupparekisteri-ilmoitusten sähköinen palvelu"/>
    <s v="YTJ-asiointipalvelu/ sähköinen ilmoittaminen kaupparekisteriin"/>
    <x v="0"/>
    <x v="5"/>
    <m/>
    <s v="Myös luonnollisille henkilöille"/>
    <s v="Asiointitiedot siirtyvät rakenteisina ja automaattisesti kaupparekisterin sähköiseen käsittelyjärjestelmään. Osa asiointiprosesseista käsittely- ja päätösvaiheineen on automatisoitu, esim. osoite- ja yhteystietojen muutokset. Korjaukset mahdollista toimittaa sähköisen asiointipalvelun kautta v. 2021 loppuun mennessä. Kehitettävää:  Suomi.fi -viestit palvelu otetaan käyttöön asiakkaille menevän kirjepostin välityskanavana v.2022 loppuun mennessä. Sähköistä ilmoittamista laajennetaan kattamaan lähes kaikki kaupparekisteri-ilmoitusten asiat Q3/2022 mennessä."/>
    <m/>
    <x v="1"/>
    <s v="Työ- ja elinkeinoministeriö"/>
    <x v="1"/>
    <s v=""/>
  </r>
  <r>
    <x v="37"/>
    <s v="Yritysten sähköiset palvelut ja toimintatavat"/>
    <s v="Kunta on mukana Yrittäjien Itä-Lappi -hankkeessa, jossa kehitetään yritysten sähköisiä palveluita ja toimintatapoja."/>
    <s v="Yrityspalvelut"/>
    <x v="3"/>
    <x v="3"/>
    <m/>
    <m/>
    <s v="Koko kunnan alueella ei ole riittävää laajakaistaverkkoa, joka mahdollistaisi digitaalisten palveluiden hyödyntämisen tarkoituksenmukaisesti."/>
    <m/>
    <x v="0"/>
    <s v="Lappi"/>
    <x v="0"/>
    <s v=""/>
  </r>
  <r>
    <x v="37"/>
    <s v="Elinkeinopalveluiden neuvonta"/>
    <s v="Neuvontaa tehdään salatun sähköpostin ja etäyhteyksien avulla. Kunnassa käytössä verkossa toimivassa Yritystulkki-palvelussa, josta on saatavilla sekä aineistoa että aloittavan että toimivan yrityksen kehittämiseen, ja työkaluja laskelmien tekoon sekä liiketoimintasuunnitelman tekemiseen."/>
    <s v="Yritysten neuvontapalvelut"/>
    <x v="3"/>
    <x v="0"/>
    <m/>
    <m/>
    <s v="Pelkosenniemen kunnan painopiste palveluiden digitalisoinnissa on tällä hetkellä talous- ja henkilöstöhallinnon digitalisoinnissa, jotta kunta kykenisi vastaamaan lakisääteisiin muutoksiin koskien taloustietojen automatisoitua raportointia valtionkonttorille."/>
    <m/>
    <x v="0"/>
    <s v="Lappi"/>
    <x v="0"/>
    <s v=""/>
  </r>
  <r>
    <x v="38"/>
    <s v="Ilmoitus yksityisen sosiaalipalvelun tuottamisesta"/>
    <s v="Kunnan perusturvalautakuntaan tehtävä ilmoitus kotihoidon tukipalvelujen järjestämisestä. Tukipalveluita ovat esimerkiksi ateriapalvelut, siivous, sauna- ja kylvetyspalvelut tai turvapuhelinpalvelut. Niitä voidaan järjestää myös erikseen, ilman muuta kotipalvelua. Ilmoitus tehdään siihen kuntaan, missä palvelua annetaan."/>
    <s v="Sosiaalialan palvelun tuottamisilmoitus"/>
    <x v="0"/>
    <x v="1"/>
    <s v="Myöhemmin"/>
    <s v="Vain elinkeinotoimintaa harjoittaville"/>
    <s v="Aluehallintoviraston lomake, joka kiertää kuntaan"/>
    <s v="Laki sosiaali- ja terveydenhuollon palvelusetelistä (569/2009)"/>
    <x v="0"/>
    <s v="Pohjois-Savo"/>
    <x v="0"/>
    <s v="Sosiaali- ja terveysministeriö"/>
  </r>
  <r>
    <x v="38"/>
    <s v="Ilmoitus yksityisten varhaiskasvatuspalvelujen tuottamisesta tai muutoksesta"/>
    <s v="Yksityistä varhaiskasvatuspalvelua tuottavan tulee tehdä kuntaan kirjallinen ilmoitus toiminnan aloittamisesta, muuttamisesta tai lopettamisesta."/>
    <s v="Sosiaalialan palvelun tuottamisilmoitus"/>
    <x v="0"/>
    <x v="1"/>
    <s v="Myöhemmin"/>
    <s v="Vain elinkeinotoimintaa harjoittaville"/>
    <s v="Aluehallintoviraston lomake, joka kiertää kuntaan"/>
    <s v="Laki sosiaali- ja terveydenhuollon palvelusetelistä (569/2009)"/>
    <x v="0"/>
    <s v="Pohjois-Savo"/>
    <x v="0"/>
    <s v="Sosiaali- ja terveysministeriö"/>
  </r>
  <r>
    <x v="38"/>
    <s v="Kaivu- ja sijoitusluvat"/>
    <s v="Kaduille ja muille yleisille alueilla sijoitettavien johtojen sijoitusluvat ja kaivuluvat ja -ilmoitukset."/>
    <s v="Kaivu- ja sijoituslupa"/>
    <x v="1"/>
    <x v="0"/>
    <s v="Myöhemmin"/>
    <s v="Vain elinkeinotoimintaa harjoittaville"/>
    <s v="Ohjelmistotoimittajasta johtuvat syyt: rekisteriperusteinen toisen puolesta asioinnin mahdollisuus puuttuu."/>
    <s v="Laki kadun ja eräiden yleisten alueiden kunnossa- ja puhtaanapidosta (669/1978)"/>
    <x v="0"/>
    <s v="Pohjois-Savo"/>
    <x v="0"/>
    <s v="Liikenne- ja viestintäministeriö"/>
  </r>
  <r>
    <x v="38"/>
    <s v="Liikenteenohjauslaitteiden asentaminen yksityisteille"/>
    <s v="Pysyvien liikenteenohjauslaitteiden sijoittaminen yksityisteille vaatii kunnan luvan."/>
    <s v="Liikenteenohjauslaitteiden sijoittaminen"/>
    <x v="1"/>
    <x v="0"/>
    <s v="Myöhemmin"/>
    <s v="Vain elinkeinotoimintaa harjoittaville"/>
    <s v="Ohjelmistotoimittajasta johtuvat syyt: rekisteriperusteinen toisen puolesta asioinnin mahdollisuus puuttuu."/>
    <s v="Tieliikennelaki (267/1981)"/>
    <x v="0"/>
    <s v="Pohjois-Savo"/>
    <x v="0"/>
    <s v="Liikenne- ja viestintäministeriö"/>
  </r>
  <r>
    <x v="38"/>
    <s v="Mainos- ja viitoituslupa"/>
    <s v="Tarvitset luvan taajama-alueelle yleiselle alueelle laitettaville tilapäisille mainoksille ja viitoituksille. Lupa haetaan kunnasta, jonka taajama-alueella mainos tai viitoitus sijaitsee."/>
    <s v="Mainos- ja viitoituslupa"/>
    <x v="1"/>
    <x v="0"/>
    <s v="Myöhemmin"/>
    <s v="Vain elinkeinotoimintaa harjoittaville"/>
    <s v="Ohjelmistotoimittajasta johtuvat syyt: rekisteriperusteinen toisen puolesta asioinnin mahdollisuus puuttuu."/>
    <m/>
    <x v="0"/>
    <s v="Pohjois-Savo"/>
    <x v="0"/>
    <s v=""/>
  </r>
  <r>
    <x v="38"/>
    <s v="Purkamislupa"/>
    <s v="Rakennuksen tai sen osan purkamiseen tarvitaan lupa asemakaava-alueella ja alueilla, joissa on rakennuskielto tai yleiskaavan määräys asiasta."/>
    <s v="Rakennuksen purkamislupa"/>
    <x v="1"/>
    <x v="0"/>
    <s v="Myöhemmin"/>
    <s v="Myös luonnollisille henkilöille"/>
    <s v="Ohjelmistotoimittajasta johtuvat syyt"/>
    <s v="Maankäyttö- ja rakennuslaki (132/1999)"/>
    <x v="0"/>
    <s v="Pohjois-Savo"/>
    <x v="0"/>
    <s v="Ympäristöministeriö"/>
  </r>
  <r>
    <x v="38"/>
    <s v="Rakennuslupa"/>
    <s v="Rakennusluvat myöntää rakennusvalvonta. Lupaa tarvitaan rakentamiseen, laajentamiseen, merkittäviin korjaustöihin ja käyttötarkoituksen muutokseen."/>
    <s v="Rakennuslupa"/>
    <x v="1"/>
    <x v="0"/>
    <s v="Myöhemmin"/>
    <s v="Myös luonnollisille henkilöille"/>
    <s v="Ohjelmistotoimittajasta johtuvat syyt"/>
    <s v="Maankäyttö- ja rakennuslaki (132/1999)"/>
    <x v="0"/>
    <s v="Pohjois-Savo"/>
    <x v="0"/>
    <s v="Ympäristöministeriö"/>
  </r>
  <r>
    <x v="38"/>
    <s v="Toimenpidelupa"/>
    <s v="Toimenpideluvat myöntää rakennusvalvonta. Lupaa tarvitaan pieniin rakennushankkeisiin."/>
    <s v="Rakentamisen toimenpidelupa"/>
    <x v="1"/>
    <x v="0"/>
    <s v="Myöhemmin"/>
    <s v="Myös luonnollisille henkilöille"/>
    <s v="Ohjelmistotoimittajasta johtuvat syyt"/>
    <s v="Maankäyttö- ja rakennuslaki (132/1999)"/>
    <x v="0"/>
    <s v="Pohjois-Savo"/>
    <x v="0"/>
    <s v="Ympäristöministeriö"/>
  </r>
  <r>
    <x v="38"/>
    <s v="Katujen ja viheralueiden käyttöluvat ja vuokraus"/>
    <s v="Katujen ja muiden yleisten alueiden käyttöluvat ja vuokraus."/>
    <s v="Yleisen alueen käyttölupa"/>
    <x v="1"/>
    <x v="0"/>
    <s v="Myöhemmin"/>
    <s v="Myös luonnollisille henkilöille"/>
    <s v="Ohjelmistotoimittajasta johtuvat syyt: rekisteriperusteinen toisen puolesta asioinnin mahdollisuus puuttuu."/>
    <m/>
    <x v="0"/>
    <s v="Pohjois-Savo"/>
    <x v="0"/>
    <s v=""/>
  </r>
  <r>
    <x v="38"/>
    <s v="Johtotietopalvelu"/>
    <s v="Kunnan keskitetty maanalaisten johtojen ja rakenteiden sijaintipalvelu. Ennen kaivutöihin ryhtymistä kaivajan on hankittava ajantasaiset tiedot johtojen sijainnista kunnalta."/>
    <s v="Johtotietopalvelu"/>
    <x v="2"/>
    <x v="0"/>
    <s v="Myöhemmin"/>
    <s v="Myös luonnollisille henkilöille"/>
    <s v="Ohjelmistotoimittajasta johtuvat syyt: rekisteriperusteinen toisen puolesta asioinnin mahdollisuus puuttuu."/>
    <s v="Maankäyttö- ja rakennuslaki (132/1999)"/>
    <x v="0"/>
    <s v="Pohjois-Savo"/>
    <x v="0"/>
    <s v="Ympäristöministeriö"/>
  </r>
  <r>
    <x v="38"/>
    <s v="Korkotukilainahakemusten vastaanotto"/>
    <s v="Korkotukilainahakemus jätetään hankkeen sijaintikuntaan, ja lainaan tarvitaan kunnan puolto. Asumisen rahoitus- ja kehittämiskeskus (ARA) hyväksyy lainan korkotukilainaksi."/>
    <s v="Korkotukilainahakemus"/>
    <x v="5"/>
    <x v="0"/>
    <s v="Myöhemmin"/>
    <s v="Vain elinkeinotoimintaa harjoittaville"/>
    <s v="Ohjelmistotoimittajasta johtuvat syyt: rekisteriperusteinen toisen puolesta asioinnin mahdollisuus puuttuu."/>
    <s v="Laki omistusasuntolainojen korkotuesta (1204/1993)"/>
    <x v="0"/>
    <s v="Pohjois-Savo"/>
    <x v="0"/>
    <s v="Ympäristöministeriö"/>
  </r>
  <r>
    <x v="38"/>
    <s v="Avustukset yhteisöille ja järjestöille"/>
    <s v="Yhdistykset ja yhteisöt voivat hakea yleisavustuksia ja kohdeavustuksia kunnasta. Avustuksia voidaan myöntää toimintaan tai tapahtumien järjestämiseen."/>
    <s v="Toiminta-avustukset yhdistyksille ja yhteisöille"/>
    <x v="5"/>
    <x v="0"/>
    <s v="Myöhemmin"/>
    <s v="Vain elinkeinotoimintaa harjoittaville"/>
    <s v="Ohjelmistotoimittajasta johtuvat syyt: rekisteriperusteinen toisen puolesta asioinnin mahdollisuus puuttuu."/>
    <m/>
    <x v="0"/>
    <s v="Pohjois-Savo"/>
    <x v="0"/>
    <s v=""/>
  </r>
  <r>
    <x v="39"/>
    <s v="Muutosturva"/>
    <s v="Henkilöstön sopeuttamiseen liittyviä yhteistoimintaneuvotteluja käyvä yritys ilmoittaa neuvottelujen alkamisesta te-toimistoon (Laki yhteistoiminnasta yrityksessä). Lakisääteisen ilmoituksen lisäksi tarjotaan työnantajalle neuvontaa yhteistoimintamenettelyssä sekä julkisista palveluista lomautetuille ja irtisanotuille. Jos irtisanottuja on 10 tai enemmän, työnantaja ilmoittaa irtisanotuista tiedot TEM722-lomakkeella. Yt-neuvottelutiedon ja TEM722-lomakkeen voi toimittaa Suomi.fi-tunnuksilla TE-palvelun työnantajan oma asiointi -järjestelmään. Muutosturvabotti TE-palvelut.fi -sivuilla neuvoo myös työantaja-asiakasta."/>
    <s v="Muutosturva"/>
    <x v="3"/>
    <x v="0"/>
    <m/>
    <s v="Vain elinkeinotoimintaa harjoittaville"/>
    <m/>
    <m/>
    <x v="1"/>
    <s v="Työ- ja elinkeinoministeriö"/>
    <x v="1"/>
    <s v=""/>
  </r>
  <r>
    <x v="39"/>
    <s v="RekryKoulutus"/>
    <s v="RekryKoulutus on joustava tapa hankkia uusia työntekijöitä yritykseen, jos heitä ei löydy työmarkkinoilta tai alan oppilaitoksista. Palvelussa valitut työnhakijat saavat työtehtäviin räätälöidyn ammatillisen koulutuksen, minkä jälkeen yritys palkkaa heidät töihin"/>
    <s v="RekryKoulutus"/>
    <x v="5"/>
    <x v="0"/>
    <m/>
    <s v="Vain elinkeinotoimintaa harjoittaville"/>
    <m/>
    <m/>
    <x v="1"/>
    <s v="Työ- ja elinkeinoministeriö"/>
    <x v="1"/>
    <s v=""/>
  </r>
  <r>
    <x v="39"/>
    <s v="Starttirahan myöntäminen"/>
    <s v="Starttiraha edistää uutta yritystoimintaa ja työllistymistä. Se turvaa yrittäjän toimeentulon siltä ajalta, jonka yritystoiminnan käynnistys ja vakiinnuttaminen arviolta kestää – kuitenkin enintään 12 kuukauden ajan. Starttiraha on peruspäivärahan suuruinen (33,78 € /päivä) ja sitä maksetaan enintään viideltä päivältä kalenteriviikossa. -Ts. Starttiraha on yrittäjälle tarjottava tuki, jonka tarkoitus on edistää uutta yritystoimintaa ja työllistymistä. Tuki turvaa yrittäjän toimeentulon siltä ajalta, jonka yritystoiminnan käynnistys ja vakiinnuttaminen arviolta kestää."/>
    <s v="Starttiraha"/>
    <x v="5"/>
    <x v="4"/>
    <m/>
    <s v="Myös luonnollisille henkilöille"/>
    <m/>
    <m/>
    <x v="1"/>
    <s v="Työ- ja elinkeinoministeriö"/>
    <x v="1"/>
    <s v=""/>
  </r>
  <r>
    <x v="39"/>
    <s v="TäsmäKoulutus"/>
    <s v="Palvelussa olemassaolevat työntekijät saavat työnantajan tarpeisiin räätälöityä ammatillista lisäkoulutusta, joka helpottaa uusien osaamisvaatimusten hallintaa."/>
    <s v="TäsmäKoulutus"/>
    <x v="5"/>
    <x v="0"/>
    <m/>
    <s v="Vain elinkeinotoimintaa harjoittaville"/>
    <m/>
    <m/>
    <x v="1"/>
    <s v="Työ- ja elinkeinoministeriö"/>
    <x v="1"/>
    <s v=""/>
  </r>
  <r>
    <x v="39"/>
    <s v="Yrittäjyysbuustipalvelu"/>
    <s v="Yrittäjyysbuusti on ainutlaatuinen palvelumalli, jolla tuetaan yrittäjyyttä suunnittelevien pyrkimyksiä ja alle 12 kuukautta yrittäjinä toimineiden liiketoimintaa. Palvelun mahdollistaa yrittäjyyden aloittamisen, yrityksen perustamisen tai juuri käynnistyneen yritystoiminnan kehittämisen."/>
    <s v="Yrittäjyysbuusti"/>
    <x v="3"/>
    <x v="4"/>
    <m/>
    <s v="Myös luonnollisille henkilöille"/>
    <m/>
    <m/>
    <x v="1"/>
    <s v="Työ- ja elinkeinoministeriö"/>
    <x v="1"/>
    <s v=""/>
  </r>
  <r>
    <x v="39"/>
    <s v="Yrittäjäkoulutukset"/>
    <s v="Työvoimakoulutuksena järjestetään myös koulutusta, joka tähtää yrittäjän ammattitutkintoon tai sen osan suorittamiseen."/>
    <s v="Yrittäjäkoulutus"/>
    <x v="3"/>
    <x v="4"/>
    <m/>
    <s v="Myös luonnollisille henkilöille"/>
    <m/>
    <m/>
    <x v="1"/>
    <s v="Työ- ja elinkeinoministeriö"/>
    <x v="1"/>
    <s v=""/>
  </r>
  <r>
    <x v="40"/>
    <s v="Ajanvaraus"/>
    <m/>
    <s v="Ajanvaraus"/>
    <x v="2"/>
    <x v="6"/>
    <m/>
    <s v="Myös luonnollisille henkilöille"/>
    <s v="Tunnistautuminen ei pakollista. Valtuutuksien käyttö ei myöskään tarpeellista."/>
    <m/>
    <x v="1"/>
    <s v="Sisäministeriö"/>
    <x v="1"/>
    <s v=""/>
  </r>
  <r>
    <x v="40"/>
    <s v="Ampuma-aseasiat:  Haastattelu"/>
    <m/>
    <s v="Ampuma-aseasiat"/>
    <x v="2"/>
    <x v="0"/>
    <s v="Myöhemmin"/>
    <s v="Myös luonnollisille henkilöille"/>
    <s v="Osa asetietojärjestelmän kokonaisuudistusta Askel-hankkeen puitteissa. Valmistumisaikataulu on 1.3.2024"/>
    <m/>
    <x v="1"/>
    <s v="Sisäministeriö"/>
    <x v="1"/>
    <s v=""/>
  </r>
  <r>
    <x v="40"/>
    <s v="Ampuma-aseasiat: Ampumaratalupahakemus"/>
    <m/>
    <s v="Ampuma-aseasiat"/>
    <x v="1"/>
    <x v="0"/>
    <s v="Myöhemmin"/>
    <s v="Myös luonnollisille henkilöille"/>
    <s v="Osa asetietojärjestelmän kokonaisuudistusta Askel-hankkeen puitteissa. Valmistumisaikataulu on 1.3.2024"/>
    <m/>
    <x v="1"/>
    <s v="Sisäministeriö"/>
    <x v="1"/>
    <s v=""/>
  </r>
  <r>
    <x v="40"/>
    <s v="Ampuma-aseasiat: Ampumatarvikelupa"/>
    <m/>
    <s v="Ampuma-aseasiat"/>
    <x v="1"/>
    <x v="0"/>
    <s v="Myöhemmin"/>
    <s v="Myös luonnollisille henkilöille"/>
    <s v="Osa asetietojärjestelmän kokonaisuudistusta Askel-hankkeen puitteissa. Valmistumisaikataulu on 1.3.2024"/>
    <m/>
    <x v="1"/>
    <s v="Sisäministeriö"/>
    <x v="1"/>
    <s v=""/>
  </r>
  <r>
    <x v="40"/>
    <s v="Ampuma-aseasiat: Asealan elinkeinolupa"/>
    <m/>
    <s v="Ampuma-aseasiat"/>
    <x v="1"/>
    <x v="0"/>
    <s v="Myöhemmin"/>
    <s v="Vain elinkeinotoimintaa harjoittaville"/>
    <s v="Osa asetietojärjestelmän kokonaisuudistusta Askel-hankkeen puitteissa. Valmistumisaikataulu on 1.3.2024"/>
    <m/>
    <x v="1"/>
    <s v="Sisäministeriö"/>
    <x v="1"/>
    <s v=""/>
  </r>
  <r>
    <x v="40"/>
    <s v="Ampuma-aseasiat: Ase-elinkeinonharjoittajan yksilöintitietoilmoitus (sisältää ostajan luvan tietojen tarkastelun)"/>
    <m/>
    <s v="Ampuma-aseasiat"/>
    <x v="0"/>
    <x v="0"/>
    <s v="Myöhemmin"/>
    <s v="Vain elinkeinotoimintaa harjoittaville"/>
    <s v="Osa asedirektiivin vaatimusten toteutushanketta. Valmistumisaikataulu on Q1/2024"/>
    <m/>
    <x v="1"/>
    <s v="Sisäministeriö"/>
    <x v="1"/>
    <s v=""/>
  </r>
  <r>
    <x v="40"/>
    <s v="Ampuma-aseasiat: Aseen merkintä"/>
    <m/>
    <s v="Ampuma-aseasiat"/>
    <x v="2"/>
    <x v="0"/>
    <s v="Myöhemmin"/>
    <s v="Myös luonnollisille henkilöille"/>
    <s v="Osa asetietojärjestelmän kokonaisuudistusta Askel-hankkeen puitteissa. Valmistumisaikataulu on 1.3.2024"/>
    <m/>
    <x v="1"/>
    <s v="Sisäministeriö"/>
    <x v="1"/>
    <s v=""/>
  </r>
  <r>
    <x v="40"/>
    <s v="Ampuma-aseasiat: Aseen osasta ja tehokkaasta ilma-aseesta tehtävä ilmoitus"/>
    <m/>
    <s v="Ampuma-aseasiat"/>
    <x v="0"/>
    <x v="6"/>
    <m/>
    <s v="Vain elinkeinotoimintaa harjoittaville"/>
    <m/>
    <m/>
    <x v="1"/>
    <s v="Sisäministeriö"/>
    <x v="1"/>
    <s v=""/>
  </r>
  <r>
    <x v="40"/>
    <s v="Ampuma-aseasiat: Aseenkäsittelylupa"/>
    <m/>
    <s v="Ampuma-aseasiat"/>
    <x v="1"/>
    <x v="0"/>
    <s v="Myöhemmin"/>
    <s v="Vain elinkeinotoimintaa harjoittaville"/>
    <s v="Osa asetietojärjestelmän kokonaisuudistusta Askel-hankkeen puitteissa. Valmistumisaikataulu on 1.3.2024"/>
    <m/>
    <x v="1"/>
    <s v="Sisäministeriö"/>
    <x v="1"/>
    <s v=""/>
  </r>
  <r>
    <x v="40"/>
    <s v="Ampuma-aseasiat: Asekeräilijähyväksyntä (sisältää patruunoiden ja ERVA-ammusten keräilyn)"/>
    <m/>
    <s v="Ampuma-aseasiat"/>
    <x v="1"/>
    <x v="0"/>
    <s v="Myöhemmin"/>
    <s v="Vain elinkeinotoimintaa harjoittaville"/>
    <s v="Osa asetietojärjestelmän kokonaisuudistusta Askel-hankkeen puitteissa. Valmistumisaikataulu on 1.3.2024"/>
    <m/>
    <x v="1"/>
    <s v="Sisäministeriö"/>
    <x v="1"/>
    <s v=""/>
  </r>
  <r>
    <x v="40"/>
    <s v="Ampuma-aseasiat: Aselupahakemus"/>
    <m/>
    <s v="Ampuma-aseasiat"/>
    <x v="1"/>
    <x v="0"/>
    <s v="Myöhemmin"/>
    <s v="Myös luonnollisille henkilöille"/>
    <s v="Osa asetietojärjestelmän kokonaisuudistusta Askel-hankkeen puitteissa. Valmistumisaikataulu on 1.3.2024"/>
    <m/>
    <x v="1"/>
    <s v="Sisäministeriö"/>
    <x v="1"/>
    <s v=""/>
  </r>
  <r>
    <x v="40"/>
    <s v="Ampuma-aseasiat: Aselupahakemus erityisen vaaralliseen ampuma-aseeseen tai sen osaan"/>
    <m/>
    <s v="Ampuma-aseasiat"/>
    <x v="1"/>
    <x v="0"/>
    <s v="Myöhemmin"/>
    <s v="Myös luonnollisille henkilöille"/>
    <s v="Osa asetietojärjestelmän kokonaisuudistusta Askel-hankkeen puitteissa. Valmistumisaikataulu on 1.3.2024"/>
    <m/>
    <x v="1"/>
    <s v="Sisäministeriö"/>
    <x v="1"/>
    <s v=""/>
  </r>
  <r>
    <x v="40"/>
    <s v="Ampuma-aseasiat: Aseluvan uudistaminen"/>
    <m/>
    <s v="Ampuma-aseasiat"/>
    <x v="1"/>
    <x v="0"/>
    <s v="Myöhemmin"/>
    <s v="Myös luonnollisille henkilöille"/>
    <s v="Osa asetietojärjestelmän kokonaisuudistusta Askel-hankkeen puitteissa. Valmistumisaikataulu on 1.3.2024"/>
    <m/>
    <x v="1"/>
    <s v="Sisäministeriö"/>
    <x v="1"/>
    <s v=""/>
  </r>
  <r>
    <x v="40"/>
    <s v="Ampuma-aseasiat: Asevastaavahyväksyntä"/>
    <m/>
    <s v="Ampuma-aseasiat"/>
    <x v="1"/>
    <x v="0"/>
    <s v="Myöhemmin"/>
    <s v="Vain elinkeinotoimintaa harjoittaville"/>
    <s v="Osa asetietojärjestelmän kokonaisuudistusta Askel-hankkeen puitteissa. Valmistumisaikataulu on 1.3.2024"/>
    <m/>
    <x v="1"/>
    <s v="Sisäministeriö"/>
    <x v="1"/>
    <s v=""/>
  </r>
  <r>
    <x v="40"/>
    <s v="Ampuma-aseasiat: Elinkeinoluvan muutoshakemus"/>
    <m/>
    <s v="Ampuma-aseasiat"/>
    <x v="1"/>
    <x v="0"/>
    <s v="Myöhemmin"/>
    <s v="Vain elinkeinotoimintaa harjoittaville"/>
    <s v="Osa asetietojärjestelmän kokonaisuudistusta Askel-hankkeen puitteissa. Valmistumisaikataulu on 1.3.2024"/>
    <m/>
    <x v="1"/>
    <s v="Sisäministeriö"/>
    <x v="1"/>
    <s v=""/>
  </r>
  <r>
    <x v="40"/>
    <s v="Ampuma-aseasiat: Elinkeinonharjoittajan ilmoitus esineen deaktivoinnista"/>
    <m/>
    <s v="Ampuma-aseasiat"/>
    <x v="0"/>
    <x v="6"/>
    <m/>
    <s v="Vain elinkeinotoimintaa harjoittaville"/>
    <m/>
    <m/>
    <x v="1"/>
    <s v="Sisäministeriö"/>
    <x v="1"/>
    <s v=""/>
  </r>
  <r>
    <x v="40"/>
    <s v="Ampuma-aseasiat: Esineen tarkastaminen"/>
    <m/>
    <s v="Ampuma-aseasiat"/>
    <x v="2"/>
    <x v="0"/>
    <s v="Myöhemmin"/>
    <s v="Myös luonnollisille henkilöille"/>
    <s v="Osa asetietojärjestelmän kokonaisuudistusta Askel-hankkeen puitteissa. Valmistumisaikataulu on 1.3.2024"/>
    <m/>
    <x v="1"/>
    <s v="Sisäministeriö"/>
    <x v="1"/>
    <s v=""/>
  </r>
  <r>
    <x v="40"/>
    <s v="Ampuma-aseasiat: Euroopan ampuma-asepassi"/>
    <m/>
    <s v="Ampuma-aseasiat"/>
    <x v="1"/>
    <x v="0"/>
    <s v="Myöhemmin"/>
    <s v="Myös luonnollisille henkilöille"/>
    <s v="Osa asetietojärjestelmän kokonaisuudistusta Askel-hankkeen puitteissa. Valmistumisaikataulu on 1.3.2024"/>
    <m/>
    <x v="1"/>
    <s v="Sisäministeriö"/>
    <x v="1"/>
    <s v=""/>
  </r>
  <r>
    <x v="40"/>
    <s v="Ampuma-aseasiat: Euroopan ampuma-asepassin uudistaminen (muuttaminen + lisälehti)"/>
    <m/>
    <s v="Ampuma-aseasiat"/>
    <x v="1"/>
    <x v="0"/>
    <s v="Myöhemmin"/>
    <s v="Myös luonnollisille henkilöille"/>
    <s v="Osa asetietojärjestelmän kokonaisuudistusta Askel-hankkeen puitteissa. Valmistumisaikataulu on 1.3.2024"/>
    <m/>
    <x v="1"/>
    <s v="Sisäministeriö"/>
    <x v="1"/>
    <s v=""/>
  </r>
  <r>
    <x v="40"/>
    <s v="Ampuma-aseasiat: Hankkimislupa ulkomailla asuvalle"/>
    <m/>
    <s v="Ampuma-aseasiat"/>
    <x v="1"/>
    <x v="0"/>
    <s v="Myöhemmin"/>
    <s v="Myös luonnollisille henkilöille"/>
    <s v="Osa asetietojärjestelmän kokonaisuudistusta Askel-hankkeen puitteissa. Valmistumisaikataulu on 1.3.2024"/>
    <m/>
    <x v="1"/>
    <s v="Sisäministeriö"/>
    <x v="1"/>
    <s v=""/>
  </r>
  <r>
    <x v="40"/>
    <s v="Ampuma-aseasiat: Ilmoittautuminen vastuuhenkilökokeeseen"/>
    <m/>
    <s v="Ampuma-aseasiat"/>
    <x v="0"/>
    <x v="0"/>
    <s v="Myöhemmin"/>
    <s v="Myös luonnollisille henkilöille"/>
    <s v="Osa asetietojärjestelmän kokonaisuudistusta Askel-hankkeen puitteissa. Valmistumisaikataulu on 1.3.2024"/>
    <m/>
    <x v="1"/>
    <s v="Sisäministeriö"/>
    <x v="1"/>
    <s v=""/>
  </r>
  <r>
    <x v="40"/>
    <s v="Ampuma-aseasiat: Ilmoitus ampumaradan vaaraa aiheuttavasta kunnosta"/>
    <m/>
    <s v="Ampuma-aseasiat"/>
    <x v="0"/>
    <x v="0"/>
    <s v="Myöhemmin"/>
    <s v="Myös luonnollisille henkilöille"/>
    <s v="Osa asetietojärjestelmän kokonaisuudistusta Askel-hankkeen puitteissa. Valmistumisaikataulu on 1.3.2024"/>
    <m/>
    <x v="1"/>
    <s v="Sisäministeriö"/>
    <x v="1"/>
    <s v=""/>
  </r>
  <r>
    <x v="40"/>
    <s v="Ampuma-aseasiat: Ilmoitus ampumarataluvan haltijan konkurssista tai kuolemasta"/>
    <m/>
    <s v="Ampuma-aseasiat"/>
    <x v="0"/>
    <x v="0"/>
    <s v="Myöhemmin"/>
    <s v="Myös luonnollisille henkilöille"/>
    <s v="Osa asetietojärjestelmän kokonaisuudistusta Askel-hankkeen puitteissa. Valmistumisaikataulu on 1.3.2024"/>
    <m/>
    <x v="1"/>
    <s v="Sisäministeriö"/>
    <x v="1"/>
    <s v=""/>
  </r>
  <r>
    <x v="40"/>
    <s v="Ampuma-aseasiat: Ilmoitus asealan elinkeinon lopettamisesta"/>
    <m/>
    <s v="Ampuma-aseasiat"/>
    <x v="0"/>
    <x v="0"/>
    <s v="Myöhemmin"/>
    <s v="Vain elinkeinotoimintaa harjoittaville"/>
    <s v="Osa asetietojärjestelmän kokonaisuudistusta Askel-hankkeen puitteissa. Valmistumisaikataulu on 1.3.2024"/>
    <m/>
    <x v="1"/>
    <s v="Sisäministeriö"/>
    <x v="1"/>
    <s v=""/>
  </r>
  <r>
    <x v="40"/>
    <s v="Ampuma-aseasiat: Ilmoitus ase-elinkeinoluvan sisältämien tietojen muutoksesta"/>
    <m/>
    <s v="Ampuma-aseasiat"/>
    <x v="0"/>
    <x v="0"/>
    <s v="Myöhemmin"/>
    <s v="Vain elinkeinotoimintaa harjoittaville"/>
    <s v="Osa asetietojärjestelmän kokonaisuudistusta Askel-hankkeen puitteissa. Valmistumisaikataulu on 1.3.2024"/>
    <m/>
    <x v="1"/>
    <s v="Sisäministeriö"/>
    <x v="1"/>
    <s v=""/>
  </r>
  <r>
    <x v="40"/>
    <s v="Ampuma-aseasiat: Ilmoitus ase-elinkeinonharjoittajan konkurssista tai kuolemasta"/>
    <m/>
    <s v="Ampuma-aseasiat"/>
    <x v="0"/>
    <x v="0"/>
    <s v="Myöhemmin"/>
    <s v="Vain elinkeinotoimintaa harjoittaville"/>
    <s v="Osa asetietojärjestelmän kokonaisuudistusta Askel-hankkeen puitteissa. Valmistumisaikataulu on 1.3.2024"/>
    <m/>
    <x v="1"/>
    <s v="Sisäministeriö"/>
    <x v="1"/>
    <s v=""/>
  </r>
  <r>
    <x v="40"/>
    <s v="Ampuma-aseasiat: Ilmoitus ase-elinkeinonharjoittajan säilytystiloja koskevista muutoksista"/>
    <m/>
    <s v="Ampuma-aseasiat"/>
    <x v="0"/>
    <x v="0"/>
    <s v="Myöhemmin"/>
    <s v="Vain elinkeinotoimintaa harjoittaville"/>
    <s v="Osa asetietojärjestelmän kokonaisuudistusta Askel-hankkeen puitteissa. Valmistumisaikataulu on 1.3.2024"/>
    <m/>
    <x v="1"/>
    <s v="Sisäministeriö"/>
    <x v="1"/>
    <s v=""/>
  </r>
  <r>
    <x v="40"/>
    <s v="Ampuma-aseasiat: Ilmoitus asetietojärjestelmään"/>
    <m/>
    <s v="Ampuma-aseasiat"/>
    <x v="0"/>
    <x v="6"/>
    <m/>
    <s v="Vain elinkeinotoimintaa harjoittaville"/>
    <m/>
    <m/>
    <x v="1"/>
    <s v="Sisäministeriö"/>
    <x v="1"/>
    <s v=""/>
  </r>
  <r>
    <x v="40"/>
    <s v="Ampuma-aseasiat: Ilmoitus käyttöturvallisuustarkastuksesta"/>
    <s v="Mitään asetta ei saa rekisteriin tai ei saa käyttää ilman käyttöturvallisuustarkistusta"/>
    <s v="Ampuma-aseasiat"/>
    <x v="0"/>
    <x v="0"/>
    <s v="Myöhemmin"/>
    <s v="Myös luonnollisille henkilöille"/>
    <s v="Osa asetietojärjestelmän kokonaisuudistusta Askel-hankkeen puitteissa. Valmistumisaikataulu on 1.3.2024"/>
    <m/>
    <x v="1"/>
    <s v="Sisäministeriö"/>
    <x v="1"/>
    <s v=""/>
  </r>
  <r>
    <x v="40"/>
    <s v="Ampuma-aseasiat: Ilmoitus luvattomasta ampuma-aseesta, aseen osasta, patruunasta, erityisen vaarallisesta ammuksesta tai räjähteestä"/>
    <m/>
    <s v="Ampuma-aseasiat"/>
    <x v="0"/>
    <x v="6"/>
    <m/>
    <s v="Myös luonnollisille henkilöille"/>
    <m/>
    <m/>
    <x v="1"/>
    <s v="Sisäministeriö"/>
    <x v="1"/>
    <s v=""/>
  </r>
  <r>
    <x v="40"/>
    <s v="Ampuma-aseasiat: Ilmoitus palvelussuhteen päättymisestä"/>
    <m/>
    <s v="Ampuma-aseasiat"/>
    <x v="0"/>
    <x v="0"/>
    <s v="Myöhemmin"/>
    <s v="Vain elinkeinotoimintaa harjoittaville"/>
    <s v="Osa asetietojärjestelmän kokonaisuudistusta Askel-hankkeen puitteissa. Valmistumisaikataulu on 1.3.2024"/>
    <m/>
    <x v="1"/>
    <s v="Sisäministeriö"/>
    <x v="1"/>
    <s v=""/>
  </r>
  <r>
    <x v="40"/>
    <s v="Ampuma-aseasiat: Ilmoitus patruunoiden luovutuksesta"/>
    <m/>
    <s v="Ampuma-aseasiat"/>
    <x v="0"/>
    <x v="6"/>
    <m/>
    <s v="Vain elinkeinotoimintaa harjoittaville"/>
    <m/>
    <m/>
    <x v="1"/>
    <s v="Sisäministeriö"/>
    <x v="1"/>
    <s v=""/>
  </r>
  <r>
    <x v="40"/>
    <s v="Ampuma-aseasiat: Ilmoitus säilytystilojen muutoksesta"/>
    <m/>
    <s v="Ampuma-aseasiat"/>
    <x v="0"/>
    <x v="0"/>
    <s v="Myöhemmin"/>
    <s v="Myös luonnollisille henkilöille"/>
    <s v="Osa asetietojärjestelmän kokonaisuudistusta Askel-hankkeen puitteissa. Valmistumisaikataulu on 1.3.2024"/>
    <m/>
    <x v="1"/>
    <s v="Sisäministeriö"/>
    <x v="1"/>
    <s v=""/>
  </r>
  <r>
    <x v="40"/>
    <s v="Ampuma-aseasiat: Ilmoitus vähäisestä ampumaradasta"/>
    <m/>
    <s v="Ampuma-aseasiat"/>
    <x v="1"/>
    <x v="0"/>
    <s v="Myöhemmin"/>
    <s v="Myös luonnollisille henkilöille"/>
    <s v="Osa asetietojärjestelmän kokonaisuudistusta Askel-hankkeen puitteissa. Valmistumisaikataulu on 1.3.2024"/>
    <m/>
    <x v="1"/>
    <s v="Sisäministeriö"/>
    <x v="1"/>
    <s v=""/>
  </r>
  <r>
    <x v="40"/>
    <s v="Ampuma-aseasiat: Kaasusumutinlupa"/>
    <m/>
    <s v="Ampuma-aseasiat"/>
    <x v="1"/>
    <x v="0"/>
    <s v="Myöhemmin"/>
    <s v="Myös luonnollisille henkilöille"/>
    <s v="Osa asetietojärjestelmän kokonaisuudistusta Askel-hankkeen puitteissa. Valmistumisaikataulu on 1.3.2024"/>
    <m/>
    <x v="1"/>
    <s v="Sisäministeriö"/>
    <x v="1"/>
    <s v=""/>
  </r>
  <r>
    <x v="40"/>
    <s v="Ampuma-aseasiat: Kaasusumuttimen ja tehokkaan ilma-aseen kaupallinen tuontilupa"/>
    <m/>
    <s v="Ampuma-aseasiat"/>
    <x v="1"/>
    <x v="0"/>
    <s v="Myöhemmin"/>
    <s v="Myös luonnollisille henkilöille"/>
    <s v="Osa asetietojärjestelmän kokonaisuudistusta Askel-hankkeen puitteissa. Valmistumisaikataulu on 1.3.2024"/>
    <m/>
    <x v="1"/>
    <s v="Sisäministeriö"/>
    <x v="1"/>
    <s v=""/>
  </r>
  <r>
    <x v="40"/>
    <s v="Ampuma-aseasiat: Kaasusumuttimen kaupallinen kauttakuljetuslupa"/>
    <m/>
    <s v="Ampuma-aseasiat"/>
    <x v="1"/>
    <x v="0"/>
    <s v="Myöhemmin"/>
    <s v="Vain elinkeinotoimintaa harjoittaville"/>
    <s v="Osa asetietojärjestelmän kokonaisuudistusta Askel-hankkeen puitteissa. Valmistumisaikataulu on 1.3.2024"/>
    <m/>
    <x v="1"/>
    <s v="Sisäministeriö"/>
    <x v="1"/>
    <s v=""/>
  </r>
  <r>
    <x v="40"/>
    <s v="Ampuma-aseasiat: Kaasusumuttimen kaupallinen vientilupa"/>
    <m/>
    <s v="Ampuma-aseasiat"/>
    <x v="1"/>
    <x v="0"/>
    <s v="Myöhemmin"/>
    <s v="Vain elinkeinotoimintaa harjoittaville"/>
    <s v="Osa asetietojärjestelmän kokonaisuudistusta Askel-hankkeen puitteissa. Valmistumisaikataulu on 1.3.2024"/>
    <m/>
    <x v="1"/>
    <s v="Sisäministeriö"/>
    <x v="1"/>
    <s v=""/>
  </r>
  <r>
    <x v="40"/>
    <s v="Ampuma-aseasiat: Katoamis- ja anastusilmoitus"/>
    <m/>
    <s v="Ampuma-aseasiat"/>
    <x v="0"/>
    <x v="6"/>
    <m/>
    <s v="Myös luonnollisille henkilöille"/>
    <m/>
    <m/>
    <x v="1"/>
    <s v="Sisäministeriö"/>
    <x v="1"/>
    <s v=""/>
  </r>
  <r>
    <x v="40"/>
    <s v="Ampuma-aseasiat: Kaupallinen ennakkosuostumus"/>
    <m/>
    <s v="Ampuma-aseasiat"/>
    <x v="1"/>
    <x v="0"/>
    <s v="Myöhemmin"/>
    <s v="Vain elinkeinotoimintaa harjoittaville"/>
    <s v="Osa asetietojärjestelmän kokonaisuudistusta Askel-hankkeen puitteissa. Valmistumisaikataulu on 1.3.2024"/>
    <m/>
    <x v="1"/>
    <s v="Sisäministeriö"/>
    <x v="1"/>
    <s v=""/>
  </r>
  <r>
    <x v="40"/>
    <s v="Ampuma-aseasiat: Kaupallinen kauttakuljetuslupa"/>
    <m/>
    <s v="Ampuma-aseasiat"/>
    <x v="1"/>
    <x v="0"/>
    <s v="Myöhemmin"/>
    <s v="Vain elinkeinotoimintaa harjoittaville"/>
    <s v="Osa asetietojärjestelmän kokonaisuudistusta Askel-hankkeen puitteissa. Valmistumisaikataulu on 1.3.2024"/>
    <m/>
    <x v="1"/>
    <s v="Sisäministeriö"/>
    <x v="1"/>
    <s v=""/>
  </r>
  <r>
    <x v="40"/>
    <s v="Ampuma-aseasiat: Kaupallinen siirtolupa"/>
    <m/>
    <s v="Ampuma-aseasiat"/>
    <x v="1"/>
    <x v="0"/>
    <s v="Myöhemmin"/>
    <s v="Vain elinkeinotoimintaa harjoittaville"/>
    <s v="Osa asetietojärjestelmän kokonaisuudistusta Askel-hankkeen puitteissa. Valmistumisaikataulu on 1.3.2024"/>
    <m/>
    <x v="1"/>
    <s v="Sisäministeriö"/>
    <x v="1"/>
    <s v=""/>
  </r>
  <r>
    <x v="40"/>
    <s v="Ampuma-aseasiat: Kaupallinen tuontilupa"/>
    <m/>
    <s v="Ampuma-aseasiat"/>
    <x v="1"/>
    <x v="0"/>
    <s v="Myöhemmin"/>
    <s v="Vain elinkeinotoimintaa harjoittaville"/>
    <s v="Osa asetietojärjestelmän kokonaisuudistusta Askel-hankkeen puitteissa. Valmistumisaikataulu on 1.3.2024"/>
    <m/>
    <x v="1"/>
    <s v="Sisäministeriö"/>
    <x v="1"/>
    <s v=""/>
  </r>
  <r>
    <x v="40"/>
    <s v="Ampuma-aseasiat: Luovutusilmoitus"/>
    <m/>
    <s v="Ampuma-aseasiat"/>
    <x v="0"/>
    <x v="0"/>
    <s v="Myöhemmin"/>
    <s v="Myös luonnollisille henkilöille"/>
    <s v="Osa asedirektiivin vaatimusten toteutushanketta. Valmistumisaikataulu on Q1/2024"/>
    <m/>
    <x v="1"/>
    <s v="Sisäministeriö"/>
    <x v="1"/>
    <s v=""/>
  </r>
  <r>
    <x v="40"/>
    <s v="Ampuma-aseasiat: Lupa poiketa ampuma-aseen merkintävelvollisuudesta"/>
    <m/>
    <s v="Ampuma-aseasiat"/>
    <x v="1"/>
    <x v="0"/>
    <s v="Myöhemmin"/>
    <s v="Myös luonnollisille henkilöille"/>
    <s v="Osa asetietojärjestelmän kokonaisuudistusta Askel-hankkeen puitteissa. Valmistumisaikataulu on 1.3.2024"/>
    <m/>
    <x v="1"/>
    <s v="Sisäministeriö"/>
    <x v="1"/>
    <s v=""/>
  </r>
  <r>
    <x v="40"/>
    <s v="Ampuma-aseasiat: Lupatodistushakemus (ensimmäinen todistus ja kaksoiskappale)"/>
    <m/>
    <s v="Ampuma-aseasiat"/>
    <x v="1"/>
    <x v="0"/>
    <s v="Myöhemmin"/>
    <s v="Myös luonnollisille henkilöille"/>
    <s v="Osa asetietojärjestelmän kokonaisuudistusta Askel-hankkeen puitteissa. Valmistumisaikataulu on 1.3.2024"/>
    <m/>
    <x v="1"/>
    <s v="Sisäministeriö"/>
    <x v="1"/>
    <s v=""/>
  </r>
  <r>
    <x v="40"/>
    <s v="Ampuma-aseasiat: Luvan peruuttamisen hakeminen"/>
    <m/>
    <s v="Ampuma-aseasiat"/>
    <x v="1"/>
    <x v="0"/>
    <s v="Myöhemmin"/>
    <s v="Myös luonnollisille henkilöille"/>
    <s v="Osa asetietojärjestelmän kokonaisuudistusta Askel-hankkeen puitteissa. Valmistumisaikataulu on 1.3.2024"/>
    <m/>
    <x v="1"/>
    <s v="Sisäministeriö"/>
    <x v="1"/>
    <s v=""/>
  </r>
  <r>
    <x v="40"/>
    <s v="Ampuma-aseasiat: Maahanjääntitodistus"/>
    <m/>
    <s v="Ampuma-aseasiat"/>
    <x v="1"/>
    <x v="0"/>
    <s v="Myöhemmin"/>
    <s v="Myös luonnollisille henkilöille"/>
    <s v="Osa asetietojärjestelmän kokonaisuudistusta Askel-hankkeen puitteissa. Valmistumisaikataulu on 1.3.2024"/>
    <m/>
    <x v="1"/>
    <s v="Sisäministeriö"/>
    <x v="1"/>
    <s v=""/>
  </r>
  <r>
    <x v="40"/>
    <s v="Ampuma-aseasiat: Metsästysaseen kuljetuslupahakemus"/>
    <m/>
    <s v="Ampuma-aseasiat"/>
    <x v="1"/>
    <x v="0"/>
    <s v="Myöhemmin"/>
    <s v="Myös luonnollisille henkilöille"/>
    <s v="Osa asetietojärjestelmän kokonaisuudistusta Askel-hankkeen puitteissa. Valmistumisaikataulu on 1.3.2024"/>
    <m/>
    <x v="1"/>
    <s v="Sisäministeriö"/>
    <x v="1"/>
    <s v=""/>
  </r>
  <r>
    <x v="40"/>
    <s v="Ampuma-aseasiat: Määräaikainen kaupallinen siirtolupa"/>
    <m/>
    <s v="Ampuma-aseasiat"/>
    <x v="1"/>
    <x v="0"/>
    <s v="Myöhemmin"/>
    <s v="Vain elinkeinotoimintaa harjoittaville"/>
    <s v="Osa asetietojärjestelmän kokonaisuudistusta Askel-hankkeen puitteissa. Valmistumisaikataulu on 1.3.2024"/>
    <m/>
    <x v="1"/>
    <s v="Sisäministeriö"/>
    <x v="1"/>
    <s v=""/>
  </r>
  <r>
    <x v="40"/>
    <s v="Ampuma-aseasiat: Määräaikaisen kaupallisen siirtoluvan nojalla tehtävää siirtoa koskeva ilmoitus"/>
    <m/>
    <s v="Ampuma-aseasiat"/>
    <x v="1"/>
    <x v="0"/>
    <s v="Myöhemmin"/>
    <s v="Vain elinkeinotoimintaa harjoittaville"/>
    <s v="Osa asetietojärjestelmän kokonaisuudistusta Askel-hankkeen puitteissa. Valmistumisaikataulu on 1.3.2024"/>
    <m/>
    <x v="1"/>
    <s v="Sisäministeriö"/>
    <x v="1"/>
    <s v=""/>
  </r>
  <r>
    <x v="40"/>
    <s v="Ampuma-aseasiat: Patruunoiden tarkastusmerkinnän käyttöoikeus"/>
    <m/>
    <s v="Ampuma-aseasiat"/>
    <x v="0"/>
    <x v="0"/>
    <s v="Myöhemmin"/>
    <s v="Vain elinkeinotoimintaa harjoittaville"/>
    <s v="Osa asetietojärjestelmän kokonaisuudistusta Askel-hankkeen puitteissa. Valmistumisaikataulu on 1.3.2024"/>
    <m/>
    <x v="1"/>
    <s v="Sisäministeriö"/>
    <x v="1"/>
    <s v=""/>
  </r>
  <r>
    <x v="40"/>
    <s v="Ampuma-aseasiat: Rinnakkaislupahakemus"/>
    <m/>
    <s v="Ampuma-aseasiat"/>
    <x v="1"/>
    <x v="0"/>
    <s v="Myöhemmin"/>
    <s v="Myös luonnollisille henkilöille"/>
    <s v="Osa asetietojärjestelmän kokonaisuudistusta Askel-hankkeen puitteissa. Valmistumisaikataulu on 1.3.2024"/>
    <m/>
    <x v="1"/>
    <s v="Sisäministeriö"/>
    <x v="1"/>
    <s v=""/>
  </r>
  <r>
    <x v="40"/>
    <s v="Ampuma-aseasiat: Romutusilmoitus"/>
    <s v="Nykyisin aseet romutetaan toimittamalla poliisille."/>
    <s v="Ampuma-aseasiat"/>
    <x v="0"/>
    <x v="0"/>
    <s v="Myöhemmin"/>
    <m/>
    <m/>
    <m/>
    <x v="1"/>
    <s v="Sisäministeriö"/>
    <x v="1"/>
    <s v=""/>
  </r>
  <r>
    <x v="40"/>
    <s v="Ampuma-aseasiat: Räjähteiden lähtöainelupa"/>
    <m/>
    <s v="Ampuma-aseasiat"/>
    <x v="1"/>
    <x v="0"/>
    <s v="Myöhemmin"/>
    <s v="Myös luonnollisille henkilöille"/>
    <s v="Osa asetietojärjestelmän kokonaisuudistusta Askel-hankkeen puitteissa. Valmistumisaikataulu on 1.3.2024"/>
    <m/>
    <x v="1"/>
    <s v="Sisäministeriö"/>
    <x v="1"/>
    <s v=""/>
  </r>
  <r>
    <x v="40"/>
    <s v="Ampuma-aseasiat: Työntekijän ilmoittaminen vastuuhenkilökokeeseen"/>
    <m/>
    <s v="Ampuma-aseasiat"/>
    <x v="0"/>
    <x v="0"/>
    <s v="Myöhemmin"/>
    <s v="Vain elinkeinotoimintaa harjoittaville"/>
    <s v="Osa asetietojärjestelmän kokonaisuudistusta Askel-hankkeen puitteissa. Valmistumisaikataulu on 1.3.2024"/>
    <m/>
    <x v="1"/>
    <s v="Sisäministeriö"/>
    <x v="1"/>
    <s v=""/>
  </r>
  <r>
    <x v="40"/>
    <s v="Ampuma-aseasiat: Vastuuhenkilömuutoshakemus"/>
    <m/>
    <s v="Ampuma-aseasiat"/>
    <x v="1"/>
    <x v="0"/>
    <s v="Myöhemmin"/>
    <s v="Vain elinkeinotoimintaa harjoittaville"/>
    <s v="Osa asetietojärjestelmän kokonaisuudistusta Askel-hankkeen puitteissa. Valmistumisaikataulu on 1.3.2024"/>
    <m/>
    <x v="1"/>
    <s v="Sisäministeriö"/>
    <x v="1"/>
    <s v=""/>
  </r>
  <r>
    <x v="40"/>
    <s v="Ampuma-aseasiat: Yksityinen ennakkosuostumus"/>
    <s v="Yhteisöjen käytettävissä oleva palvelu"/>
    <s v="Ampuma-aseasiat"/>
    <x v="1"/>
    <x v="0"/>
    <s v="Myöhemmin"/>
    <s v="Myös luonnollisille henkilöille"/>
    <s v="Osa asetietojärjestelmän kokonaisuudistusta Askel-hankkeen puitteissa. Valmistumisaikataulu on 1.3.2024"/>
    <m/>
    <x v="1"/>
    <s v="Sisäministeriö"/>
    <x v="1"/>
    <s v=""/>
  </r>
  <r>
    <x v="40"/>
    <s v="Ampuma-aseasiat: Yksityinen siirtolupa"/>
    <s v="Yhteisöjen käytettävissä oleva palvelu"/>
    <s v="Ampuma-aseasiat"/>
    <x v="1"/>
    <x v="0"/>
    <s v="Myöhemmin"/>
    <s v="Myös luonnollisille henkilöille"/>
    <s v="Osa asetietojärjestelmän kokonaisuudistusta Askel-hankkeen puitteissa. Valmistumisaikataulu on 1.3.2024"/>
    <m/>
    <x v="1"/>
    <s v="Sisäministeriö"/>
    <x v="1"/>
    <s v=""/>
  </r>
  <r>
    <x v="40"/>
    <s v="Ampuma-aseasiat: Yksityinen tuontilupa"/>
    <s v="Yhteisöjen käytettävissä oleva palvelu"/>
    <s v="Ampuma-aseasiat"/>
    <x v="1"/>
    <x v="0"/>
    <s v="Myöhemmin"/>
    <s v="Myös luonnollisille henkilöille"/>
    <s v="Osa asetietojärjestelmän kokonaisuudistusta Askel-hankkeen puitteissa. Valmistumisaikataulu on 1.3.2024"/>
    <m/>
    <x v="1"/>
    <s v="Sisäministeriö"/>
    <x v="1"/>
    <s v=""/>
  </r>
  <r>
    <x v="40"/>
    <s v="Ampuma-aseasiat: Yksityinen vientilupa"/>
    <s v="Yhteisöjen käytettävissä oleva palvelu"/>
    <s v="Ampuma-aseasiat"/>
    <x v="1"/>
    <x v="0"/>
    <s v="Myöhemmin"/>
    <s v="Myös luonnollisille henkilöille"/>
    <s v="Osa asetietojärjestelmän kokonaisuudistusta Askel-hankkeen puitteissa. Valmistumisaikataulu on 1.3.2024"/>
    <m/>
    <x v="1"/>
    <s v="Sisäministeriö"/>
    <x v="1"/>
    <s v=""/>
  </r>
  <r>
    <x v="40"/>
    <s v="Arvauskilpailut: Arvauskilpailujen toimeenpanoa koskeva ilmoitus"/>
    <m/>
    <s v="Arvauskilpailut: Arvauskilpailujen toimeenpanoa koskeva ilmoitus"/>
    <x v="0"/>
    <x v="0"/>
    <m/>
    <s v="Vain elinkeinotoimintaa harjoittaville"/>
    <s v="Sähköisen asioinnin kehityskustannukset tulee jyvittää kyseisen palvelun palveluhintoihin. Tästä syystä pienivolyymisten palveluiden digitalisointi on taloudellisesti mahdotonta ilman erillisrahoitusta."/>
    <m/>
    <x v="1"/>
    <s v="Sisäministeriö"/>
    <x v="1"/>
    <s v=""/>
  </r>
  <r>
    <x v="40"/>
    <s v="Arvauskilpailut: Arvauskilpailujen toimeenpanoa koskeva muutos"/>
    <m/>
    <s v="Arvauskilpailut: Arvauskilpailujen toimeenpanoa koskeva muutos"/>
    <x v="0"/>
    <x v="0"/>
    <m/>
    <s v="Vain elinkeinotoimintaa harjoittaville"/>
    <s v="Sähköisen asioinnin kehityskustannukset tulee jyvittää kyseisen palvelun palveluhintoihin. Tästä syystä pienivolyymisten palveluiden digitalisointi on taloudellisesti mahdotonta ilman erillisrahoitusta."/>
    <m/>
    <x v="1"/>
    <s v="Sisäministeriö"/>
    <x v="1"/>
    <s v=""/>
  </r>
  <r>
    <x v="40"/>
    <s v="Arvauskilpailut: Voittajan ilmoittamisesta poikkeamiseen annettava lupa (erillinen päätös)"/>
    <m/>
    <s v="Arvauskilpailut: Voittajan ilmoittamisesta poikkeamiseen annettava lupa (erillinen päätös)"/>
    <x v="0"/>
    <x v="0"/>
    <m/>
    <s v="Vain elinkeinotoimintaa harjoittaville"/>
    <s v="Sähköisen asioinnin kehityskustannukset tulee jyvittää kyseisen palvelun palveluhintoihin. Tästä syystä pienivolyymisten palveluiden digitalisointi on taloudellisesti mahdotonta ilman erillisrahoitusta."/>
    <m/>
    <x v="1"/>
    <s v="Sisäministeriö"/>
    <x v="1"/>
    <s v=""/>
  </r>
  <r>
    <x v="40"/>
    <s v="Bingo: Bingolupa"/>
    <m/>
    <s v="Bingo-asiat"/>
    <x v="1"/>
    <x v="0"/>
    <m/>
    <s v="Vain elinkeinotoimintaa harjoittaville"/>
    <s v="Sähköisen asioinnin kehityskustannukset tulee jyvittää kyseisen palvelun palveluhintoihin. Tästä syystä pienivolyymisten palveluiden digitalisointi on taloudellisesti mahdotonta ilman erillisrahoitusta."/>
    <m/>
    <x v="1"/>
    <s v="Sisäministeriö"/>
    <x v="1"/>
    <s v=""/>
  </r>
  <r>
    <x v="40"/>
    <s v="Bingo: Bingoluvan muutos"/>
    <m/>
    <s v="Bingo-asiat"/>
    <x v="1"/>
    <x v="0"/>
    <m/>
    <s v="Vain elinkeinotoimintaa harjoittaville"/>
    <s v="Sähköisen asioinnin kehityskustannukset tulee jyvittää kyseisen palvelun palveluhintoihin. Tästä syystä pienivolyymisten palveluiden digitalisointi on taloudellisesti mahdotonta ilman erillisrahoitusta."/>
    <m/>
    <x v="1"/>
    <s v="Sisäministeriö"/>
    <x v="1"/>
    <s v=""/>
  </r>
  <r>
    <x v="40"/>
    <s v="Bingo: Pelisääntöjen tai suurimman sallitun pelipanoksen muuttaminen"/>
    <m/>
    <s v="Bingo-asiat"/>
    <x v="1"/>
    <x v="0"/>
    <m/>
    <s v="Vain elinkeinotoimintaa harjoittaville"/>
    <s v="Sähköisen asioinnin kehityskustannukset tulee jyvittää kyseisen palvelun palveluhintoihin. Tästä syystä pienivolyymisten palveluiden digitalisointi on taloudellisesti mahdotonta ilman erillisrahoitusta."/>
    <m/>
    <x v="1"/>
    <s v="Sisäministeriö"/>
    <x v="1"/>
    <s v=""/>
  </r>
  <r>
    <x v="40"/>
    <s v="Ilmoitus ilotulitusnäytöksestä"/>
    <m/>
    <s v="Ilmoitus ilotulitusnäytöksestä"/>
    <x v="0"/>
    <x v="6"/>
    <m/>
    <s v="Myös luonnollisille henkilöille"/>
    <m/>
    <m/>
    <x v="1"/>
    <s v="Sisäministeriö"/>
    <x v="1"/>
    <s v=""/>
  </r>
  <r>
    <x v="40"/>
    <s v="Ilmoitus räjäytystyöstä"/>
    <m/>
    <s v="Ilmoitus räjäytystyöstä"/>
    <x v="0"/>
    <x v="6"/>
    <m/>
    <s v="Myös luonnollisille henkilöille"/>
    <m/>
    <m/>
    <x v="1"/>
    <s v="Sisäministeriö"/>
    <x v="1"/>
    <s v=""/>
  </r>
  <r>
    <x v="40"/>
    <s v="Ilmoitus yleisestä kokouksesta"/>
    <m/>
    <s v="Ilmoitus yleisestä kokouksesta"/>
    <x v="0"/>
    <x v="6"/>
    <m/>
    <s v="Myös luonnollisille henkilöille"/>
    <m/>
    <m/>
    <x v="1"/>
    <s v="Sisäministeriö"/>
    <x v="1"/>
    <s v=""/>
  </r>
  <r>
    <x v="40"/>
    <s v="Ilmoitus yleisötilaisuuden järjestämisestä"/>
    <m/>
    <s v="Ilmoitus yleisötilaisuuden järjestämisestä"/>
    <x v="0"/>
    <x v="6"/>
    <m/>
    <s v="Myös luonnollisille henkilöille"/>
    <m/>
    <m/>
    <x v="1"/>
    <s v="Sisäministeriö"/>
    <x v="1"/>
    <s v=""/>
  </r>
  <r>
    <x v="40"/>
    <s v="Kuuleminen ajo-oikeusasiassa"/>
    <s v="Esimerkiksi yrityksen vuokra-auton ajaessa liikenneturvallisuuskameraan"/>
    <s v="Kuuleminen ajo-oikeusasiassa"/>
    <x v="2"/>
    <x v="0"/>
    <s v="Myöhemmin"/>
    <s v="Myös luonnollisille henkilöille"/>
    <s v="Liike-hankkeen puitteissa toteutettava sähköisen asiointipalvelun laajennus"/>
    <m/>
    <x v="1"/>
    <s v="Sisäministeriö"/>
    <x v="1"/>
    <s v=""/>
  </r>
  <r>
    <x v="40"/>
    <s v="Rahankeräys- ja arpajaisasioiden tilitykset"/>
    <m/>
    <s v="Rahankeräys- ja arpajaisasioiden tilitykset"/>
    <x v="0"/>
    <x v="0"/>
    <m/>
    <s v="Myös luonnollisille henkilöille"/>
    <s v="Sähköisen asioinnin kehityskustannukset tulee jyvittää kyseisen palvelun palveluhintoihin. Tästä syystä pienivolyymisten palveluiden digitalisointi on taloudellisesti mahdotonta ilman erillisrahoitusta."/>
    <m/>
    <x v="1"/>
    <s v="Sisäministeriö"/>
    <x v="1"/>
    <s v=""/>
  </r>
  <r>
    <x v="40"/>
    <s v="Rahankeräys: Pienkeräysilmoitus"/>
    <m/>
    <s v="Rahankeräys: Pienkeräysilmoitus"/>
    <x v="0"/>
    <x v="6"/>
    <m/>
    <s v="Myös luonnollisille henkilöille"/>
    <m/>
    <m/>
    <x v="1"/>
    <s v="Sisäministeriö"/>
    <x v="1"/>
    <s v=""/>
  </r>
  <r>
    <x v="40"/>
    <s v="Rahankeräys: Rahankeräyslupa"/>
    <m/>
    <s v="Rahankeräys: Rahankeräyslupa"/>
    <x v="1"/>
    <x v="6"/>
    <m/>
    <s v="Vain elinkeinotoimintaa harjoittaville"/>
    <m/>
    <m/>
    <x v="1"/>
    <s v="Sisäministeriö"/>
    <x v="1"/>
    <s v=""/>
  </r>
  <r>
    <x v="40"/>
    <s v="Rahankeräys: Rahankeräysluvan muutos"/>
    <m/>
    <s v="Rahankeräys: Rahankeräysluvan muutos"/>
    <x v="1"/>
    <x v="0"/>
    <m/>
    <s v="Vain elinkeinotoimintaa harjoittaville"/>
    <s v="Sähköisen asioinnin kehityskustannukset tulee jyvittää kyseisen palvelun palveluhintoihin. Tästä syystä pienivolyymisten palveluiden digitalisointi on taloudellisesti mahdotonta ilman erillisrahoitusta."/>
    <m/>
    <x v="1"/>
    <s v="Sisäministeriö"/>
    <x v="1"/>
    <s v=""/>
  </r>
  <r>
    <x v="40"/>
    <s v="Rikosilmoitus"/>
    <m/>
    <s v="Rikosilmoitus"/>
    <x v="0"/>
    <x v="6"/>
    <m/>
    <s v="Myös luonnollisille henkilöille"/>
    <s v="Palvelua käyttää aina vain luonnollinen henkilö, vaikka asianomainen voi olla myös yritys. Yrityksen puolesta rikosilmoituksen tekeminen ei ole mahdollista valtuutuksien avulla."/>
    <m/>
    <x v="1"/>
    <s v="Sisäministeriö"/>
    <x v="1"/>
    <s v=""/>
  </r>
  <r>
    <x v="40"/>
    <s v="Tavara-arpajaiset: Arvonnan tuloksen ilmoittamisesta poikkeamiseen annettava lupa (erillinen päätös)"/>
    <m/>
    <s v="Tavara-arpajaiset: Arvonnan tuloksen ilmoittamisesta poikkeamiseen annettava lupa (erillinen päätös)"/>
    <x v="0"/>
    <x v="0"/>
    <m/>
    <s v="Vain elinkeinotoimintaa harjoittaville"/>
    <s v="Sähköisen asioinnin kehityskustannukset tulee jyvittää kyseisen palvelun palveluhintoihin. Tästä syystä pienivolyymisten palveluiden digitalisointi on taloudellisesti mahdotonta ilman erillisrahoitusta."/>
    <m/>
    <x v="1"/>
    <s v="Sisäministeriö"/>
    <x v="1"/>
    <s v=""/>
  </r>
  <r>
    <x v="40"/>
    <s v="Tavara-arpajaiset: Tavara-arpajaislupa"/>
    <m/>
    <s v="Tavara-arpajaiset: Tavara-arpajaislupa"/>
    <x v="1"/>
    <x v="0"/>
    <m/>
    <s v="Vain elinkeinotoimintaa harjoittaville"/>
    <s v="Sähköisen asioinnin kehityskustannukset tulee jyvittää kyseisen palvelun palveluhintoihin. Tästä syystä pienivolyymisten palveluiden digitalisointi on taloudellisesti mahdotonta ilman erillisrahoitusta."/>
    <m/>
    <x v="1"/>
    <s v="Sisäministeriö"/>
    <x v="1"/>
    <s v=""/>
  </r>
  <r>
    <x v="40"/>
    <s v="Tavara-arpajaiset: Tavara-arpajaisluvan muutos"/>
    <m/>
    <s v="Tavara-arpajaiset: Tavara-arpajaisluvan muutos"/>
    <x v="1"/>
    <x v="0"/>
    <m/>
    <s v="Vain elinkeinotoimintaa harjoittaville"/>
    <s v="Sähköisen asioinnin kehityskustannukset tulee jyvittää kyseisen palvelun palveluhintoihin. Tästä syystä pienivolyymisten palveluiden digitalisointi on taloudellisesti mahdotonta ilman erillisrahoitusta."/>
    <m/>
    <x v="1"/>
    <s v="Sisäministeriö"/>
    <x v="1"/>
    <s v=""/>
  </r>
  <r>
    <x v="40"/>
    <s v="Voimassaolopalvelu"/>
    <s v="Palvelun kautta tarkistettavissa onko esittty henkilöllisyystodistus voimassa."/>
    <s v="Voimassaolopalvelu"/>
    <x v="6"/>
    <x v="7"/>
    <m/>
    <s v="Vain elinkeinotoimintaa harjoittaville"/>
    <m/>
    <m/>
    <x v="1"/>
    <s v="Sisäministeriö"/>
    <x v="1"/>
    <s v=""/>
  </r>
  <r>
    <x v="40"/>
    <s v="Yksityinen turvallisuusala: Asekouluttajaksi hyväksyminen"/>
    <m/>
    <s v="Yksityinen turvallisuusala: Asekouluttajaksi hyväksyminen"/>
    <x v="1"/>
    <x v="6"/>
    <m/>
    <s v="Myös luonnollisille henkilöille"/>
    <m/>
    <m/>
    <x v="1"/>
    <s v="Sisäministeriö"/>
    <x v="1"/>
    <s v=""/>
  </r>
  <r>
    <x v="40"/>
    <s v="Yksityinen turvallisuusala: Elinkeinolupahakemus"/>
    <m/>
    <s v="Yksityinen turvallisuusala: Elinkeinolupahakemus"/>
    <x v="1"/>
    <x v="6"/>
    <m/>
    <s v="Vain elinkeinotoimintaa harjoittaville"/>
    <m/>
    <m/>
    <x v="1"/>
    <s v="Sisäministeriö"/>
    <x v="1"/>
    <s v=""/>
  </r>
  <r>
    <x v="40"/>
    <s v="Yksityinen turvallisuusala: Elinkeinoluvan ehtojen ja rajoitusten muuttaminen"/>
    <m/>
    <s v="Yksityinen turvallisuusala: Elinkeinoluvan ehtojen ja rajoitusten muuttaminen"/>
    <x v="1"/>
    <x v="6"/>
    <m/>
    <s v="Vain elinkeinotoimintaa harjoittaville"/>
    <m/>
    <m/>
    <x v="1"/>
    <s v="Sisäministeriö"/>
    <x v="1"/>
    <s v=""/>
  </r>
  <r>
    <x v="40"/>
    <s v="Yksityinen turvallisuusala: Elinkeinoluvan peruuttamispyyntö ja/tai elinkeinotoiminnan lopettamisilmoitus"/>
    <m/>
    <s v="Yksityinen turvallisuusala: Elinkeinoluvan peruuttamispyyntö ja/tai elinkeinotoiminnan lopettamisilmoitus"/>
    <x v="1"/>
    <x v="6"/>
    <m/>
    <s v="Vain elinkeinotoimintaa harjoittaville"/>
    <m/>
    <m/>
    <x v="1"/>
    <s v="Sisäministeriö"/>
    <x v="1"/>
    <s v=""/>
  </r>
  <r>
    <x v="40"/>
    <s v="Yksityinen turvallisuusala: Hakemus todistuksen saamiseksi luvan voimassaolosta, vuosi-ilmoituksen teosta ajallaan tai muusta asiasta"/>
    <m/>
    <s v="Yksityinen turvallisuusala: Hakemus todistuksen saamiseksi luvan voimassaolosta, vuosi-ilmoituksen teosta ajallaan tai muusta asiasta"/>
    <x v="1"/>
    <x v="0"/>
    <m/>
    <s v="Myös luonnollisille henkilöille"/>
    <s v="Sähköisen asioinnin kehityskustannukset tulee jyvittää kyseisen palvelun palveluhintoihin. Tästä syystä pienivolyymisten palveluiden digitalisointi on taloudellisesti mahdotonta ilman erillisrahoitusta."/>
    <m/>
    <x v="1"/>
    <s v="Sisäministeriö"/>
    <x v="1"/>
    <s v=""/>
  </r>
  <r>
    <x v="40"/>
    <s v="Yksityinen turvallisuusala: Järjestyksenvalvojakouluttajaksi hyväksyminen"/>
    <m/>
    <s v="Yksityinen turvallisuusala: Järjestyksenvalvojakouluttajaksi hyväksyminen"/>
    <x v="1"/>
    <x v="6"/>
    <m/>
    <s v="Myös luonnollisille henkilöille"/>
    <m/>
    <m/>
    <x v="1"/>
    <s v="Sisäministeriö"/>
    <x v="1"/>
    <s v=""/>
  </r>
  <r>
    <x v="40"/>
    <s v="Yksityinen turvallisuusala: Järjestyksenvalvojan asettamislupa: hakeminen, muuttaminen, peruuttaminen"/>
    <m/>
    <s v="Yksityinen turvallisuusala: Järjestyksenvalvojan asettamislupa: hakeminen, muuttaminen, peruuttaminen"/>
    <x v="1"/>
    <x v="0"/>
    <s v="Myöhemmin"/>
    <s v="Vain elinkeinotoimintaa harjoittaville"/>
    <s v="Sähköisen asioinnin kehityskustannukset tulee jyvittää kyseisen palvelun palveluhintoihin. Tästä syystä pienivolyymisten palveluiden digitalisointi on taloudellisesti mahdotonta ilman erillisrahoitusta."/>
    <m/>
    <x v="1"/>
    <s v="Sisäministeriö"/>
    <x v="1"/>
    <s v=""/>
  </r>
  <r>
    <x v="40"/>
    <s v="Yksityinen turvallisuusala: Muutosilmoitus"/>
    <m/>
    <s v="Yksityinen turvallisuusala: Muutosilmoitus"/>
    <x v="0"/>
    <x v="6"/>
    <m/>
    <s v="Vain elinkeinotoimintaa harjoittaville"/>
    <m/>
    <m/>
    <x v="1"/>
    <s v="Sisäministeriö"/>
    <x v="1"/>
    <s v=""/>
  </r>
  <r>
    <x v="40"/>
    <s v="Yksityinen turvallisuusala: Turvatarkastajaksi hyväksyminen: hakeminen, muuttaminen, peruuttaminen"/>
    <m/>
    <s v="Yksityinen turvallisuusala: Turvatarkastajaksi hyväksyminen: hakeminen, muuttaminen, peruuttaminen"/>
    <x v="1"/>
    <x v="0"/>
    <s v="Myöhemmin"/>
    <s v="Vain elinkeinotoimintaa harjoittaville"/>
    <s v="Sähköisen asioinnin kehityskustannukset tulee jyvittää kyseisen palvelun palveluhintoihin. Tästä syystä pienivolyymisten palveluiden digitalisointi on taloudellisesti mahdotonta ilman erillisrahoitusta."/>
    <m/>
    <x v="1"/>
    <s v="Sisäministeriö"/>
    <x v="1"/>
    <s v=""/>
  </r>
  <r>
    <x v="40"/>
    <s v="Yksityinen turvallisuusala: Vastaavaksi hoitajaksi tai vastaavan hoitajan sijaiseksi hyväksyminen"/>
    <m/>
    <s v="Yksityinen turvallisuusala: Vastaavaksi hoitajaksi tai vastaavan hoitajan sijaiseksi hyväksyminen"/>
    <x v="1"/>
    <x v="6"/>
    <m/>
    <s v="Vain elinkeinotoimintaa harjoittaville"/>
    <m/>
    <m/>
    <x v="1"/>
    <s v="Sisäministeriö"/>
    <x v="1"/>
    <s v=""/>
  </r>
  <r>
    <x v="40"/>
    <s v="Yksityinen turvallisuusala: Vastaavaksi hoitajaksi tai vastaavan hoitajan sijaiseksi hyväksymisen muuttaminen"/>
    <m/>
    <s v="Yksityinen turvallisuusala: Vastaavaksi hoitajaksi tai vastaavan hoitajan sijaiseksi hyväksymisen muuttaminen"/>
    <x v="1"/>
    <x v="6"/>
    <m/>
    <s v="Vain elinkeinotoimintaa harjoittaville"/>
    <m/>
    <m/>
    <x v="1"/>
    <s v="Sisäministeriö"/>
    <x v="1"/>
    <s v=""/>
  </r>
  <r>
    <x v="40"/>
    <s v="Yksityinen turvallisuusala: Vastaavaksi hoitajaksi tai vastaavan hoitajan sijaiseksi hyväksymisen peruuttamispyyntö"/>
    <m/>
    <s v="Yksityinen turvallisuusala: Vastaavaksi hoitajaksi tai vastaavan hoitajan sijaiseksi hyväksymisen peruuttamispyyntö"/>
    <x v="1"/>
    <x v="6"/>
    <m/>
    <s v="Vain elinkeinotoimintaa harjoittaville"/>
    <m/>
    <m/>
    <x v="1"/>
    <s v="Sisäministeriö"/>
    <x v="1"/>
    <s v=""/>
  </r>
  <r>
    <x v="40"/>
    <s v="Yksityinen turvallisuusala: Voimankäyttökouluttajaksi hyväksyminen"/>
    <m/>
    <s v="Yksityinen turvallisuusala: Voimankäyttökouluttajaksi hyväksyminen"/>
    <x v="1"/>
    <x v="6"/>
    <m/>
    <s v="Myös luonnollisille henkilöille"/>
    <m/>
    <m/>
    <x v="1"/>
    <s v="Sisäministeriö"/>
    <x v="1"/>
    <s v=""/>
  </r>
  <r>
    <x v="40"/>
    <s v="Yksityinen turvallisuusala: Vuosi-ilmoitus"/>
    <m/>
    <s v="Yksityinen turvallisuusala: Vuosi-ilmoitus"/>
    <x v="0"/>
    <x v="6"/>
    <m/>
    <s v="Vain elinkeinotoimintaa harjoittaville"/>
    <m/>
    <m/>
    <x v="1"/>
    <s v="Sisäministeriö"/>
    <x v="1"/>
    <s v=""/>
  </r>
  <r>
    <x v="41"/>
    <s v="Ajoneuvon siirtopyyntö"/>
    <s v="Ajoneuvon siirtämispyyntö, jos ajoneuvo aiheuttaa haittaa tai se on hylätty. Yksityisalueelta siirtopyynnön voi tehdä kiinteistön omistaja, haltija tai isännöitsijä, ja siirron kustannukset jäävät siirtopyynnön tekijän vastuulle."/>
    <s v="Ajoneuvon siirtopyyntö"/>
    <x v="0"/>
    <x v="5"/>
    <m/>
    <s v="Myös luonnollisille henkilöille"/>
    <m/>
    <s v="Laki ajoneuvojen siirtämisestä (1508/2019)"/>
    <x v="0"/>
    <s v="Uusimaa"/>
    <x v="6"/>
    <s v="Liikenne- ja viestintäministeriö"/>
  </r>
  <r>
    <x v="41"/>
    <s v="Alkutuotantopaikasta ilmoittaminen"/>
    <s v="Alkutuotantopaikasta tulee ilmoittaa kunnan elintarvikevalvontaviranomaiselle ellei viranomainen saa tietoa toiselta viranomaiselta."/>
    <s v="Alkutuotantopaikkailmoitus"/>
    <x v="0"/>
    <x v="0"/>
    <s v="Myöhemmin"/>
    <s v="Vain elinkeinotoimintaa harjoittaville"/>
    <s v="Digitalisoinnin kehittäminen valtion tietojärjestelmässä on riippuvainen valtion panostuksista. Tällä hetkellä asia on mukana kehityslistalla, muttei kovin korkealla prioriteetilla."/>
    <s v="Elintarvikelaki (23/2006)"/>
    <x v="0"/>
    <s v="Uusimaa"/>
    <x v="6"/>
    <s v="Maa- ja metsätalousministeriö"/>
  </r>
  <r>
    <x v="41"/>
    <s v="Aumausilmoitus"/>
    <s v="Aumasta eli lannan patteroinnista maakuoppaan pitää tehdä etukäteen ilmoitus kunnan ympäristönsuojeluviranomaisille."/>
    <s v="Aumausilmoitus"/>
    <x v="0"/>
    <x v="5"/>
    <m/>
    <s v="Myös luonnollisille henkilöille"/>
    <m/>
    <s v="Ympäristönsuojelulaki (527/2014)"/>
    <x v="0"/>
    <s v="Uusimaa"/>
    <x v="6"/>
    <s v="Ympäristöministeriö"/>
  </r>
  <r>
    <x v="41"/>
    <s v="Elintarvikehuoneiston ilmoitus (esim. ravintola, kahvila, myymälä, kioski, ulkomyynti, varastointi, kuljetus, vienti ja tuonti)"/>
    <s v="Elintarvikehuoneiston toiminnan aloittamisesta, toiminnan olennaisesta muuttamisesta tai toimijan (toiminnanharjoittajan) vaihtumisesta sekä toiminnan lopettamisesta tulee tehdä ilmoitus."/>
    <s v="Elintarvikehuoneistoilmoitus"/>
    <x v="0"/>
    <x v="5"/>
    <s v="Myöhemmin"/>
    <s v="Vain elinkeinotoimintaa harjoittaville"/>
    <s v="Digitalisoinnin kehittäminen valtion tietojärjestelmässä on riippuvainen valtion panostuksista."/>
    <s v="Elintarvikelaki (23/2006)"/>
    <x v="0"/>
    <s v="Uusimaa"/>
    <x v="6"/>
    <s v="Maa- ja metsätalousministeriö"/>
  </r>
  <r>
    <x v="41"/>
    <s v="Terveydensuojelulain mukainen ilmoitus huoneiston käyttöönotosta"/>
    <s v="Päiväkodin, lasten käyttöön tarkoitetun kerhotilan, kouluhuoneiston, sosiaalialan hoitolaitoksen, kauneushoitolan ja muu ihon käsittelyhuoneiston, uimahallin, muu liikuntatilan sekä uimarannan käyttöönotosta tulee tehdä ilmoitus 30 vrk ennen toiminnan aloittamista tai muuttamista. Lisäksi ilmoitus on tehtävä muusta huoneistosta ja toiminnan aloittamisesta taikka olennaisesta muuttamisesta, jos huoneistosta tai toiminnasta voi aiheutua käyttäjille tai ympäröivälle asutukselle terveyshaittaa."/>
    <s v="Elintarvikehuoneistoilmoitus"/>
    <x v="0"/>
    <x v="0"/>
    <s v="Q4/2020"/>
    <s v="Myös luonnollisille henkilöille"/>
    <s v="Digitalisoinnin kehittäminen valtion tietojärjestelmässä on riippuvainen valtion panostuksista."/>
    <s v="Elintarvikelaki (23/2006)"/>
    <x v="0"/>
    <s v="Uusimaa"/>
    <x v="6"/>
    <s v="Maa- ja metsätalousministeriö"/>
  </r>
  <r>
    <x v="41"/>
    <s v="Elintarvikekontaktimateriaalialan toimijan ilmoitus toiminnan aloittamisesta, muuttamisesta ja lopettamisesta"/>
    <s v="Elintarvikekontaktimateriaalialan toimijan on tehtävä ilmoitus toiminnasta ja tiloista sijaintikunnan elintarvikevalvontaviranomaiselle."/>
    <s v="Elintarvikekontaktimateriaalialan toimintailmoitus"/>
    <x v="0"/>
    <x v="0"/>
    <s v="Myöhemmin"/>
    <s v="Vain elinkeinotoimintaa harjoittaville"/>
    <s v="Digitalisoinnin kehittäminen valtion tietojärjestelmässä on riippuvainen valtion panostuksista. Asia mukana kehityslistalla korkealla prioriteetilla."/>
    <s v="Elintarvikelaki (23/2006)"/>
    <x v="0"/>
    <s v="Uusimaa"/>
    <x v="6"/>
    <s v="Maa- ja metsätalousministeriö"/>
  </r>
  <r>
    <x v="41"/>
    <s v="Ilmoitus elintarvikkeen takaisinvedosta"/>
    <s v="Jos elintarvikealan toimija katsoo tai sillä on syytä epäillä, että sen maahantuoma, tuottama, jalostama, valmistama tai jakelema elintarvike ei ole elintarvikkeen turvallisuutta koskevien vaatimusten mukainen**, sen on käynnistettävä välittömästi menettelyt kyseisen elintarvikkeen poistamiseksi markkinoilta, jos se ei ole enää kyseisen alkuperäisen toimijan välittömässä valvonnassa, ja ilmoitettava tästä toimivaltaisille viranomaisille."/>
    <s v="Elintarvikkeen takaisinvetoilmoitus"/>
    <x v="0"/>
    <x v="0"/>
    <s v="Myöhemmin"/>
    <s v="Vain elinkeinotoimintaa harjoittaville"/>
    <s v="Digitalisoinnin kehittäminen valtion tietojärjestelmässä on riippuvainen valtion panostuksista. Asia on kehityslistalla, muttei kovin korkealla prioriteetilla."/>
    <s v="Elintarvikeasetus (178/2002/EY)"/>
    <x v="0"/>
    <s v="Uusimaa"/>
    <x v="6"/>
    <s v="Maa- ja metsätalousministeriö"/>
  </r>
  <r>
    <x v="41"/>
    <s v="Eläinsuojeluilmoitus"/>
    <s v="Voit ilmoittaa viranomaiselle eläinsuojelulain vastaisesta eläintenpidosta."/>
    <s v="Eläinsuojeluilmoitus"/>
    <x v="0"/>
    <x v="6"/>
    <s v="Myöhemmin"/>
    <s v="Myös luonnollisille henkilöille"/>
    <s v="Valtion vastuulla oleva tehtävä, johon liittyviä tehtäviä kunnan viranhaltijat hoitavat. Kunta ei vastaa palvelujen digitalisoinnista."/>
    <s v="Eläinsuojelulaki (247/1996)"/>
    <x v="0"/>
    <s v="Uusimaa"/>
    <x v="6"/>
    <s v="Maa- ja metsätalousministeriö"/>
  </r>
  <r>
    <x v="41"/>
    <s v="Ilmoittautumisohjelma/Ilmari"/>
    <s v="Ilmoittautuminen kunnan kursseille"/>
    <s v="Ilmoittautumisohjelma/Ilmari"/>
    <x v="0"/>
    <x v="0"/>
    <s v="Myöhemmin"/>
    <s v="Myös luonnollisille henkilöille"/>
    <s v="Maksupalvelu"/>
    <m/>
    <x v="0"/>
    <s v="Uusimaa"/>
    <x v="6"/>
    <s v=""/>
  </r>
  <r>
    <x v="41"/>
    <s v="Eläinperäisten elintarvikkeiden sisämarkkinatuonti"/>
    <s v="Elintarvikkeiden maahantuonti muista EU-maista."/>
    <s v="Ilmoitus elintarvikkeiden sisämarkkinatuonnista"/>
    <x v="0"/>
    <x v="6"/>
    <s v="Myöhemmin"/>
    <s v="Vain elinkeinotoimintaa harjoittaville"/>
    <s v="Digitalisoinnin kehittäminen valtion tietojärjestelmässä on riippuvainen valtion panostuksista."/>
    <s v="Elintarvikelaki (23/2006)"/>
    <x v="0"/>
    <s v="Uusimaa"/>
    <x v="6"/>
    <s v="Maa- ja metsätalousministeriö"/>
  </r>
  <r>
    <x v="41"/>
    <s v="Ilmoitus haaskalle viedyn sivutuotteen määrästä"/>
    <s v="Haaskanpitäjän tulee ilmoittaa kaupungineläinlääkärille kuukausittain haaskapaikalle viemänsä sivutuote ja sen määrä."/>
    <s v="Ilmoitus haaskalle viedyn sivutuotteen määrästä"/>
    <x v="0"/>
    <x v="0"/>
    <s v="Myöhemmin"/>
    <s v="Myös luonnollisille henkilöille"/>
    <s v="Valtion vastuulla oleva tehtävä, johon liittyviä tehtäviä kunnan viranhaltijat hoitavat. Kunta ei vastaa palvelujen digitalisoinnista."/>
    <s v="Elintarvikelaki (23/2006)"/>
    <x v="0"/>
    <s v="Uusimaa"/>
    <x v="6"/>
    <s v="Maa- ja metsätalousministeriö"/>
  </r>
  <r>
    <x v="41"/>
    <s v="Ympäristönsuojelu, ympäristöluvat ja ilmoitukset"/>
    <s v="Ympäristöluvat ja ilmoitukset"/>
    <s v="Ilmoitus ympäristölle vaaraa aiheuttavasta toiminnasta"/>
    <x v="0"/>
    <x v="5"/>
    <m/>
    <s v="Myös luonnollisille henkilöille"/>
    <m/>
    <s v="Ympäristönsuojelulaki (527/2014)"/>
    <x v="0"/>
    <s v="Uusimaa"/>
    <x v="6"/>
    <s v="Ympäristöministeriö"/>
  </r>
  <r>
    <x v="41"/>
    <s v="Ilmoitus jätteen ammattimaisesta keräystoiminnasta jätehuoltorekisteriin"/>
    <s v="Jätteen ammattimaisesta keräystoiminnasta on tehtävä ilmoitus jätehuoltorekisteriin merkitsemistä varten kunnan ympäristönsuojeluviranomaiselle."/>
    <s v="Jätteen ammattimaisen keräyksen ilmoitus"/>
    <x v="0"/>
    <x v="0"/>
    <s v="Myöhemmin"/>
    <s v="Vain elinkeinotoimintaa harjoittaville"/>
    <s v="Mielellään digitalisoidaan, mutta ei ole resursseja itse viedä asiaa eteenpäin."/>
    <s v="Jätelaki (646/2011)"/>
    <x v="0"/>
    <s v="Uusimaa"/>
    <x v="6"/>
    <s v="Ympäristöministeriö"/>
  </r>
  <r>
    <x v="41"/>
    <s v="Ilmoitus lannan levittämisestä poikkeustilanteessa"/>
    <s v="Ilmoitus lannan levittämisestä levityksen kieltoaikana (marraskuu-maaliskuu) poikkeuksellisten olosuhteiden vuoksi."/>
    <s v="Lannan levitysilmoitus"/>
    <x v="0"/>
    <x v="5"/>
    <m/>
    <s v="Myös luonnollisille henkilöille"/>
    <m/>
    <m/>
    <x v="0"/>
    <s v="Uusimaa"/>
    <x v="6"/>
    <s v=""/>
  </r>
  <r>
    <x v="41"/>
    <s v="Leirintäalueesta ilmoittaminen"/>
    <s v="Tee leirintäalueilmoitus seudun ympäristötoimelle, kun perustat leirintäaluetta."/>
    <s v="Leirintäalueilmoitus"/>
    <x v="0"/>
    <x v="1"/>
    <s v="Myöhemmin"/>
    <s v="Myös luonnollisille henkilöille"/>
    <s v="Erittäin harvinainen."/>
    <s v="Terveydensuojelulaki (763/1994)"/>
    <x v="0"/>
    <s v="Uusimaa"/>
    <x v="6"/>
    <s v="Sosiaali- ja terveysministeriö"/>
  </r>
  <r>
    <x v="41"/>
    <s v="Toiminnan rekisteröinti ympäristönsuojelun tietojärjestelmään"/>
    <s v="Ympäristöön vaikuttavien toimintojen harjoittajilla on velvollisuus rekisteröidä toimintansa ympäristönsuojelun tietojärjestelmään."/>
    <s v="Mahdollista terveyshaittaa aiheuttavan toiminnan aloittamisilmoitus"/>
    <x v="0"/>
    <x v="0"/>
    <s v="Myöhemmin"/>
    <s v="Vain elinkeinotoimintaa harjoittaville"/>
    <s v="Mielellään digitalisoidaan, mutta ei ole resursseja itse viedä asiaa eteenpäin."/>
    <s v="Terveydensuojelulaki (763/1994)"/>
    <x v="0"/>
    <s v="Uusimaa"/>
    <x v="6"/>
    <s v="Sosiaali- ja terveysministeriö"/>
  </r>
  <r>
    <x v="41"/>
    <s v="Ilmoitus melusta ja tärinästä"/>
    <s v="Melu- ja tärinäilmoitus tehdään esimerkiksi isoista yleisötapahtumista ja rakennushankkeista."/>
    <s v="Meluilmoitus"/>
    <x v="0"/>
    <x v="5"/>
    <m/>
    <s v="Myös luonnollisille henkilöille"/>
    <m/>
    <s v="Ympäristönsuojelulaki (527/2014)"/>
    <x v="0"/>
    <s v="Uusimaa"/>
    <x v="6"/>
    <s v="Ympäristöministeriö"/>
  </r>
  <r>
    <x v="41"/>
    <s v="Oikaisuvaatimus pysäköintivirhemaksuun"/>
    <s v="Oikaisuvaatimus pysäköintivirhemaksuun sekä pysäköintiluvat yrityksille, viranomaisille ja asukkaille"/>
    <s v="Pysäköintivirhemaksun oikaisuvaatimus"/>
    <x v="0"/>
    <x v="5"/>
    <m/>
    <s v="Myös luonnollisille henkilöille"/>
    <m/>
    <s v="Laki pysäköinninvalvonnasta (727/2011)"/>
    <x v="0"/>
    <s v="Uusimaa"/>
    <x v="6"/>
    <s v="Sisäministeriö"/>
  </r>
  <r>
    <x v="41"/>
    <s v="Ruokamyrkytysepäilyilmoitus"/>
    <s v="Sairastunut tai elintarvikkeet myynyt/tarjoillut yritys voivat tehdä sähköisen ilmoituksen epäillystä ruokamyrkytysepidemiasta"/>
    <s v="Ruokamyrkytysepäilyilmoitus"/>
    <x v="0"/>
    <x v="0"/>
    <s v="Myöhemmin"/>
    <s v="Myös luonnollisille henkilöille"/>
    <s v="Tietoturva nykyisessä järjestelmässä puutteellinen, minkä vuoksi kaikkia tietoja ei voida ilmoittaa sähköisesti. Digitalisoinnin kehittäminen valtion tietojärjestelmässä on riippuvainen valtion panostuksista. On mukana kehityslistalla, prioriteetti ei kovin korkea."/>
    <s v="Elintarvikelaki (23/2006)"/>
    <x v="0"/>
    <s v="Uusimaa"/>
    <x v="6"/>
    <s v="Maa- ja metsätalousministeriö"/>
  </r>
  <r>
    <x v="41"/>
    <s v="Ilmoitus yleisötilaisuudesta"/>
    <s v="Tee ilmoitus yleisötapahtumasta Kunnan Ympäristöterveyteen."/>
    <s v="Tapahtumailmoitus"/>
    <x v="0"/>
    <x v="0"/>
    <s v="Myöhemmin"/>
    <s v="Myös luonnollisille henkilöille"/>
    <s v="Ilmoittaminen ei ole tällä hetkellä lakisääteistä, vaikka onkin tarpeellista terveyshaittojen ennaltaehkäisemiseksi."/>
    <s v="Terveydensuojelulaki (763/1994)"/>
    <x v="0"/>
    <s v="Uusimaa"/>
    <x v="6"/>
    <s v="Sosiaali- ja terveysministeriö"/>
  </r>
  <r>
    <x v="41"/>
    <s v="Ilmoitus epäillystä asunnon terveyshaitasta"/>
    <s v="Asunnon haltija tai vuokranantaja voi ilmoittaa asunnossa epäillystä terveyshaitasta, jos kiinteistön omistaja ei ole ryhtynyt toimenpiteisiin terveyshaitan selvittämiseksi ja poistamiseksi."/>
    <s v="Terveyshaitta-asian selvityspyyntö"/>
    <x v="0"/>
    <x v="0"/>
    <s v="Myöhemmin"/>
    <s v="Myös luonnollisille henkilöille"/>
    <s v="Tietoturva nykyisessä järjestelmässä puutteellinen, minkä vuoksi kaikkia tietoja ei voida ilmoittaa sähköisesti. Digitalisoinnin kehittäminen valtion tietojärjestelmässä on riippuvainen valtion panostuksista. Tällä hetkellä asia on kehityslistalla, mutta ei kovin korkealla prioriteetilla."/>
    <s v="Terveydensuojelulaki (763/1994)"/>
    <x v="0"/>
    <s v="Uusimaa"/>
    <x v="6"/>
    <s v="Sosiaali- ja terveysministeriö"/>
  </r>
  <r>
    <x v="41"/>
    <s v="Liikkuvasta elintarvikehuoneistosta tiedottaminen"/>
    <s v="Elintarvikealan toimijan on tiedotettava elintarvikkeen myynnistä ja muusta käsittelystä liikkuvassa elintarvikehuoneistossa sijaintikunnan elintarvikevalvontaviranomaiselle."/>
    <s v="Tiedotus liikkuvan elintarvikehuoneiston toiminnasta"/>
    <x v="0"/>
    <x v="0"/>
    <s v="Myöhemmin"/>
    <s v="Vain elinkeinotoimintaa harjoittaville"/>
    <s v="Digitalisoinnin kehittäminen valtion tietojärjestelmässä on riippuvainen valtion panostuksista. Asia on kehityslistalla melko korkealla prioriteetilla."/>
    <s v="Elintarvikelaki (23/2006)"/>
    <x v="0"/>
    <s v="Uusimaa"/>
    <x v="6"/>
    <s v="Maa- ja metsätalousministeriö"/>
  </r>
  <r>
    <x v="41"/>
    <s v="Vahingonkorvaus katujen kunnossapidon laiminlyönnin vuoksi"/>
    <s v="Asiointi e-Porvoon kautta"/>
    <s v="Vahingonkorvaus katujen kunnossapidon laiminlyönnin vuoksi"/>
    <x v="0"/>
    <x v="5"/>
    <m/>
    <s v="Myös luonnollisille henkilöille"/>
    <m/>
    <s v="Laki kadun ja eräiden yleisten alueiden kunnossa- ja puhtaanapidosta (669/1978)"/>
    <x v="0"/>
    <s v="Uusimaa"/>
    <x v="6"/>
    <s v="Liikenne- ja viestintäministeriö"/>
  </r>
  <r>
    <x v="41"/>
    <s v="Ilmoitus vedenjakelualueesta"/>
    <s v="Talousvettä toimittavan laitoksen, jolla ei ole omaa vedenhankintaa, sekä kiinteistöjen yhteisen talousvesikaivon haltijan tulee ilmoittaa vedenjakelualueen perustamisesta tai muuttamisesta 30 vrk ennen toiminnan aloittamista. Myös lopettamisesta ilmoitettava."/>
    <s v="Vedenjakelualueesta ilmoittaminen"/>
    <x v="0"/>
    <x v="0"/>
    <s v="Myöhemmin"/>
    <s v="Myös luonnollisille henkilöille"/>
    <s v="Digitalisoinnin kehittäminen valtion tietojärjestelmässä on riippuvainen valtion panostuksista."/>
    <s v="Terveydensuojelulaki (763/1994)"/>
    <x v="0"/>
    <s v="Uusimaa"/>
    <x v="6"/>
    <s v="Sosiaali- ja terveysministeriö"/>
  </r>
  <r>
    <x v="41"/>
    <s v="Ilmoitus vesivälitteisestä epidemiasta"/>
    <s v="Sairastunut sekä vettä toimittava laitos, uimarannan tai uima-altaan ylläpitäjä voivat tehdä sähköisen ilmoituksen epäillystä vesiepidemiasta"/>
    <s v="Vesivälitteisen epidemian ilmoitus"/>
    <x v="0"/>
    <x v="6"/>
    <s v="Myöhemmin"/>
    <s v="Myös luonnollisille henkilöille"/>
    <s v="Digitalisoinnin kehittäminen valtion tietojärjestelmässä on riippuvainen valtion panostuksista. On mukana kehityslistalla, prioriteetti ei kovin korkea. Ilmoitukset melko harvinaisia."/>
    <s v="Tartuntatautilaki (1227/2016)"/>
    <x v="0"/>
    <s v="Uusimaa"/>
    <x v="6"/>
    <s v="Sosiaali- ja terveysministeriö"/>
  </r>
  <r>
    <x v="41"/>
    <s v="Ilmoitus poikkeuksellisesta tilanteesta, ympäristönsuojelu"/>
    <s v="Ympäristönsuojelu, ilmoitus poikkeuksellisesta tilanteesta"/>
    <s v="Ympäristön äkillisestä pilaantumisesta tai vaarasta tehtävä ilmoitus"/>
    <x v="0"/>
    <x v="1"/>
    <s v="Myöhemmin"/>
    <s v="Vain elinkeinotoimintaa harjoittaville"/>
    <s v="Mielellään digitalisoidaan, mutta ei ole resursseja itse viedä asiaa eteenpäin."/>
    <s v="Ympäristönsuojelulaki (527/2014)"/>
    <x v="0"/>
    <s v="Uusimaa"/>
    <x v="6"/>
    <s v="Ympäristöministeriö"/>
  </r>
  <r>
    <x v="41"/>
    <s v="Pyyntö kansainvälisen terveyssäännöstön mukaisen kansainvälisen terveyssäännöstön mukaisen todistuksen saamiseksi ulkomaan liikenteen alukselle"/>
    <s v="Kunnan terveydensuojeluviranomainen voi tarkastuksen perusteella myöntää kansainvälisen terveyssäännöstön mukaisen todistuksen ulkomaanliikenteen alukselle Valviran nimeämissä satamissa."/>
    <s v="Alusten saniteettitodistuksen myöntäminen"/>
    <x v="1"/>
    <x v="6"/>
    <s v="Myöhemmin"/>
    <s v="Vain elinkeinotoimintaa harjoittaville"/>
    <s v="Tietojärjestelmien yhteensopivuus: saniteettitodistusten laatimiseen käytetään EU:n valvontatietokantaa ja vain kirjaus tehdään valtion VATI-ohjelmaan. Digitalisoinnin kehittäminen valtion tietojärjestelmässä on riippuvainen valtion panostuksista."/>
    <s v="Terveydensuojelulaki (763/1994)"/>
    <x v="0"/>
    <s v="Uusimaa"/>
    <x v="6"/>
    <s v="Sosiaali- ja terveysministeriö"/>
  </r>
  <r>
    <x v="41"/>
    <s v="Elintarvikelain mukainen hakemus huoneiston hyväksymiseksi laitokseksi"/>
    <s v="Eläinperäisiä elintarvikkeita käsittelevän tai varastoivan laitoksen toiminnan aloittamisesta tai toiminnan olennaisesta muuttumisesta sekä itukasvattamon aloittamisesta ja toiminnan muuttamisesta tulee tehdä hakemus sekä toiminnan lopettamisesta ilmoitus."/>
    <s v="Elintarvikehuoneiston hyväksyminen laitokseksi"/>
    <x v="1"/>
    <x v="0"/>
    <s v="Myöhemmin"/>
    <s v="Vain elinkeinotoimintaa harjoittaville"/>
    <s v="Digitalisoinnin kehittäminen valtion tietojärjestelmässä on riippuvainen valtion panostuksista. Asia mukana kehityslistalla, muttei kovin korkealla prioriteetilla."/>
    <s v="Elintarvikelaki (23/2006)"/>
    <x v="0"/>
    <s v="Uusimaa"/>
    <x v="6"/>
    <s v="Maa- ja metsätalousministeriö"/>
  </r>
  <r>
    <x v="41"/>
    <s v="Sivutuotelaitoksen rekisteröinti / hyväksyntä"/>
    <s v="Tarvitset hyväksynnän/rekisteröinnin eläinperäisen sivutuotelaitoksen kuten tilarehustamon, varastointilaitoksen, teknisen laitoksen, polttolaitoksen ym. toiminnan aloittamiseen."/>
    <s v="Elintarvikelaitoksen sivutuotelaitoksen rekisteröinti"/>
    <x v="1"/>
    <x v="0"/>
    <s v="Myöhemmin"/>
    <s v="Vain elinkeinotoimintaa harjoittaville"/>
    <s v="Valtion vastuulla oleva tehtävä, johon liittyviä tehtäviä kunnan viranhaltijat hoitavat. Kunta ei vastaa palvelujen digitalisoinnista. Laki eläimistä saatavista sivutuotteista (517/2015)"/>
    <s v="Elintarvikelaki (23/2006)"/>
    <x v="0"/>
    <s v="Uusimaa"/>
    <x v="6"/>
    <s v="Maa- ja metsätalousministeriö"/>
  </r>
  <r>
    <x v="41"/>
    <s v="Vientitodistus tilaus, elävät eläimet, sukusolut ja eläinperäiset tuotteet jne."/>
    <s v="Voit tilata eläinlääkärin todistuksen elävän eläimen, sukusolujen ja eläinperäisten tuotteiden vientiä varten."/>
    <s v="Elintarvikkeiden ja eläinperäisten tuotteiden viennille myönnettävä eläinlääkärin todistus"/>
    <x v="1"/>
    <x v="6"/>
    <s v="Myöhemmin"/>
    <s v="Myös luonnollisille henkilöille"/>
    <s v="Valtion vastuulla oleva tehtävä, johon liittyviä tehtäviä kunnan viranhaltijat hoitavat. Kunta ei vastaa palvelujen digitalisoinnista."/>
    <s v="Eläintautilaki (441/2013)"/>
    <x v="0"/>
    <s v="Uusimaa"/>
    <x v="6"/>
    <s v="Maa- ja metsätalousministeriö"/>
  </r>
  <r>
    <x v="41"/>
    <s v="Vientitodistustilaus - elintarvikkeet"/>
    <s v="Voit tilata eräkohtaisen eläinlääkärin todistuksen eläinperäisten elintarvikkeiden vientiä varten sekä todistuksen siitä, että vientiä harjoittava elintarvikehuoneisto on elintarvikevalvonnan piirissä."/>
    <s v="Elintarvikkeiden ja eläinperäisten tuotteiden viennille myönnettävä eläinlääkärin todistus"/>
    <x v="1"/>
    <x v="6"/>
    <s v="Myöhemmin"/>
    <s v="Vain elinkeinotoimintaa harjoittaville"/>
    <s v="Vientimaiden vaatimukset vaihtelevat, mistä syystä digitoteutus on haastavaa. Tällä hetkellä vientitodistusten määrät ovat pieniä eikä digipalvelu ole tässä palvelussa kannattavaa. Digitalisoinnin kehittäminen valtion tietojärjestelmässä on riippuvainen valtion panostuksista."/>
    <s v="Eläintautilaki (441/2013)"/>
    <x v="0"/>
    <s v="Uusimaa"/>
    <x v="6"/>
    <s v="Maa- ja metsätalousministeriö"/>
  </r>
  <r>
    <x v="41"/>
    <s v="Hakemus käytöstä poistetun öljysäiliön jättämiseksi maahan"/>
    <s v="Käytöstä poistetut maanalaiset öljysäiliöt on poistettava maasta kunnan ympäristönsuojelumääräysten mukaan."/>
    <s v="Hakemus käytöstä poistetun kemikaalisäiliön jättämiseksi maahan"/>
    <x v="1"/>
    <x v="1"/>
    <s v="Myöhemmin"/>
    <s v="Myös luonnollisille henkilöille"/>
    <s v="Mielellään digitalisoidaan, mutta ei ole resursseja itse viedä asiaa eteenpäin."/>
    <s v="Ympäristönsuojelulaki (527/2014)"/>
    <x v="0"/>
    <s v="Uusimaa"/>
    <x v="6"/>
    <s v="Ympäristöministeriö"/>
  </r>
  <r>
    <x v="41"/>
    <s v="Jätteen sijoittaminen maaperään"/>
    <s v="Jätteen käytöstä maarakentamisessa tai muusta jätteen sijoittamisesta maaperään tulee olla yhteydessä ympäristökeskukseen ennen toimintaan ryhtymistä."/>
    <s v="Jätteen sijoittaminen maaperään"/>
    <x v="1"/>
    <x v="1"/>
    <s v="Myöhemmin"/>
    <s v="Myös luonnollisille henkilöille"/>
    <s v="Mielellään digitalisoidaan, mutta ei ole resursseja itse viedä asiaa eteenpäin."/>
    <s v="Ympäristönsuojelulaki (527/2014)"/>
    <x v="0"/>
    <s v="Uusimaa"/>
    <x v="6"/>
    <s v="Ympäristöministeriö"/>
  </r>
  <r>
    <x v="41"/>
    <s v="Kaivuilmoitus"/>
    <s v="Kaivuilmoituksella ilmoitat kaivutyöstä yleisellä alueella."/>
    <s v="Kaivu- ja sijoituslupa"/>
    <x v="1"/>
    <x v="5"/>
    <m/>
    <s v="Myös luonnollisille henkilöille"/>
    <m/>
    <s v="Laki kadun ja eräiden yleisten alueiden kunnossa- ja puhtaanapidosta (669/1978)"/>
    <x v="0"/>
    <s v="Uusimaa"/>
    <x v="6"/>
    <s v="Liikenne- ja viestintäministeriö"/>
  </r>
  <r>
    <x v="41"/>
    <s v="Kaivulupa"/>
    <s v="Yleisellä alueella tapahtuvaan kaivamiseen tarvitset aina erillisen kaivuluvan."/>
    <s v="Kaivu- ja sijoituslupa"/>
    <x v="1"/>
    <x v="5"/>
    <m/>
    <s v="Myös luonnollisille henkilöille"/>
    <m/>
    <s v="Laki kadun ja eräiden yleisten alueiden kunnossa- ja puhtaanapidosta (669/1978)"/>
    <x v="0"/>
    <s v="Uusimaa"/>
    <x v="6"/>
    <s v="Liikenne- ja viestintäministeriö"/>
  </r>
  <r>
    <x v="41"/>
    <s v="Kalastuslupamyynti"/>
    <s v="Kalastuslupien lupamyynti"/>
    <s v="Kalastuslupa ammattikalastajille"/>
    <x v="1"/>
    <x v="6"/>
    <s v="Q4/2022"/>
    <s v="Myös luonnollisille henkilöille"/>
    <m/>
    <m/>
    <x v="0"/>
    <s v="Uusimaa"/>
    <x v="6"/>
    <s v=""/>
  </r>
  <r>
    <x v="41"/>
    <s v="Katutyöluvat"/>
    <s v="Kun katualueella tai puistossa kaivetaan tai tehdään muuta työtä, tarvitaan katutyölupa."/>
    <s v="Katutyölupa"/>
    <x v="1"/>
    <x v="5"/>
    <m/>
    <s v="Myös luonnollisille henkilöille"/>
    <m/>
    <s v="Laki kadun ja eräiden yleisten alueiden kunnossa- ja puhtaanapidosta (669/1978)"/>
    <x v="0"/>
    <s v="Uusimaa"/>
    <x v="6"/>
    <s v="Liikenne- ja viestintäministeriö"/>
  </r>
  <r>
    <x v="41"/>
    <s v="Tonttien luovutus"/>
    <s v="Tontteja myydään ja vuokrataan yksityisille ja yrityksille"/>
    <s v="Kerrostalotonttien myynti"/>
    <x v="1"/>
    <x v="0"/>
    <s v="Myöhemmin"/>
    <s v="Myös luonnollisille henkilöille"/>
    <s v="Resurssivaje"/>
    <m/>
    <x v="0"/>
    <s v="Uusimaa"/>
    <x v="6"/>
    <s v=""/>
  </r>
  <r>
    <x v="41"/>
    <s v="Ympäristönsuojelulain mukainen ilmoitus koeluonteisesta toiminnasta"/>
    <s v="Koeluonteista toimintaa harjoittava yritys tai toimija on velvollinen ilmoittamaan asiasta kunnalle viimeistään 30 päivää ennen sen aloittamista."/>
    <s v="Koeluonteisen toiminnan ilmoitus"/>
    <x v="1"/>
    <x v="1"/>
    <s v="Myöhemmin"/>
    <s v="Vain elinkeinotoimintaa harjoittaville"/>
    <s v="Mielellään digitalisoidaan, mutta ei ole resursseja itse viedä asiaa eteenpäin."/>
    <s v="Ympäristönsuojelulaki (527/2014)"/>
    <x v="0"/>
    <s v="Uusimaa"/>
    <x v="6"/>
    <s v="Ympäristöministeriö"/>
  </r>
  <r>
    <x v="41"/>
    <s v="Liikenteenohjauslaitteiden asentaminen yksityisteille"/>
    <s v="Pysyvien liikenteenohjauslaitteiden sijoittaminen yksityisteille vaatii kaupungin luvan."/>
    <s v="Liikenteenohjauslaitteiden sijoittaminen"/>
    <x v="1"/>
    <x v="1"/>
    <s v="Myöhemmin"/>
    <s v="Myös luonnollisille henkilöille"/>
    <m/>
    <s v="Tieliikennelaki (267/1981)"/>
    <x v="0"/>
    <s v="Uusimaa"/>
    <x v="6"/>
    <s v="Liikenne- ja viestintäministeriö"/>
  </r>
  <r>
    <x v="41"/>
    <s v="Maa-ainesten ottamislupa"/>
    <s v="Kaupallisessa tarkoituksessa suoritettuun maa-ainesten ottamiseen tarvitaan maa-aineslupa."/>
    <s v="Maa-aineslupa"/>
    <x v="1"/>
    <x v="5"/>
    <m/>
    <s v="Myös luonnollisille henkilöille"/>
    <m/>
    <s v="Maa-aineslaki (555/1981)"/>
    <x v="0"/>
    <s v="Uusimaa"/>
    <x v="6"/>
    <s v="Ympäristöministeriö"/>
  </r>
  <r>
    <x v="41"/>
    <s v="Maastoliikennelain mukainen lupa"/>
    <s v="Jos maastossa järjestetään luonnolle, asutukselle ja virkistäytymiselle haittaa aiheuttavia tapahtumia, sille on haettava lupa."/>
    <s v="Maastossa tai vesistössä tapahtuvan kilpailun tai harjoituksen ilmoitus"/>
    <x v="1"/>
    <x v="1"/>
    <s v="Myöhemmin"/>
    <s v="Myös luonnollisille henkilöille"/>
    <s v="Mielellään digitalisoidaan, mutta ei ole resursseja itse viedä asiaa eteenpäin."/>
    <s v="Maastoliikennelaki (1710/1995)"/>
    <x v="0"/>
    <s v="Uusimaa"/>
    <x v="6"/>
    <s v="Ympäristöministeriö"/>
  </r>
  <r>
    <x v="41"/>
    <s v="Ympäristönsuojelu, maasto- ja vesiliikenteen luvat"/>
    <s v="Maasto- ja vesiliikenteen luvat"/>
    <s v="Maastossa tai vesistössä tapahtuvan kilpailun tai harjoituksen ilmoitus"/>
    <x v="1"/>
    <x v="1"/>
    <s v="Myöhemmin"/>
    <s v="Myös luonnollisille henkilöille"/>
    <s v="Mielellään digitalisoidaan, mutta ei ole resursseja itse viedä asiaa eteenpäin."/>
    <s v="Maastoliikennelaki (1710/1995)"/>
    <x v="0"/>
    <s v="Uusimaa"/>
    <x v="6"/>
    <s v="Ympäristöministeriö"/>
  </r>
  <r>
    <x v="41"/>
    <s v="Mainos- ja viitoituslupa"/>
    <s v="Tarvitset luvan yleiselle alueelle laitettaville tilapäisille mainoksille ja viitoituksille."/>
    <s v="Mainos- ja viitoituslupa"/>
    <x v="1"/>
    <x v="5"/>
    <m/>
    <s v="Myös luonnollisille henkilöille"/>
    <m/>
    <m/>
    <x v="0"/>
    <s v="Uusimaa"/>
    <x v="6"/>
    <s v=""/>
  </r>
  <r>
    <x v="41"/>
    <s v="Maisematyölupa"/>
    <s v="Maa-alueen omistajan tai haltijan on haettava lupa maisemaa muuttavaan maanrakennustyöhön, puiden kaatamiseen ym. toimiin asemakaava-alueella."/>
    <s v="Maisematyölupa"/>
    <x v="1"/>
    <x v="5"/>
    <m/>
    <s v="Myös luonnollisille henkilöille"/>
    <m/>
    <s v="Maankäyttö- ja rakennuslaki (132/1999)"/>
    <x v="0"/>
    <s v="Uusimaa"/>
    <x v="6"/>
    <s v="Ympäristöministeriö"/>
  </r>
  <r>
    <x v="41"/>
    <s v="Kioskipaikat"/>
    <s v="Kioskipaikat ovat jäätelön, grillituotteiden tai muiden elintarvikkeiden myyntiin tarkoitettuja myyntipaikkoja."/>
    <s v="Myyntipaikkahakemus ja -lupa"/>
    <x v="1"/>
    <x v="0"/>
    <s v="Myöhemmin"/>
    <s v="Vain elinkeinotoimintaa harjoittaville"/>
    <s v="Sähköinen tarjouskilpailu"/>
    <m/>
    <x v="0"/>
    <s v="Uusimaa"/>
    <x v="6"/>
    <s v=""/>
  </r>
  <r>
    <x v="41"/>
    <s v="Joulukuusien myyntipaikat"/>
    <s v="Kaupunki järjestää joulukuusien myyjille myyntipaikkoja toreilta, puistoista ja aukioilta. Myyntipaikat jaetaan huutokauppana..."/>
    <s v="Myyntipaikkahakemus ja -lupa"/>
    <x v="1"/>
    <x v="5"/>
    <m/>
    <s v="Myös luonnollisille henkilöille"/>
    <m/>
    <m/>
    <x v="0"/>
    <s v="Uusimaa"/>
    <x v="6"/>
    <s v=""/>
  </r>
  <r>
    <x v="41"/>
    <s v="Torimyynti, pitkäaikaiset paikat"/>
    <s v="Kauppatorin pitkäaikaiset paikat"/>
    <s v="Myyntipaikkahakemus ja -lupa"/>
    <x v="1"/>
    <x v="5"/>
    <m/>
    <s v="Myös luonnollisille henkilöille"/>
    <m/>
    <m/>
    <x v="0"/>
    <s v="Uusimaa"/>
    <x v="6"/>
    <s v=""/>
  </r>
  <r>
    <x v="41"/>
    <s v="Itsehoitoon tarkoitettujen nikotiinivalmisteiden vähittäismyyntilupa"/>
    <s v="Lääkelain 54 a §:ssä tarkoitettua lupaa nikotiinikorvaushoitovalmisteiden vähittäismyyntiin voi hakea ympäristöterveydenhuollosta."/>
    <s v="Nikotiinivalmisteiden vähittäismyyntilupa"/>
    <x v="1"/>
    <x v="0"/>
    <s v="Myöhemmin"/>
    <s v="Vain elinkeinotoimintaa harjoittaville"/>
    <s v="Digitalisoinnin kehittäminen valtion tietojärjestelmässä on riippuvainen valtion panostuksista."/>
    <s v="Lääkelaki (395/1987)"/>
    <x v="0"/>
    <s v="Uusimaa"/>
    <x v="6"/>
    <s v="Sosiaali- ja terveysministeriö"/>
  </r>
  <r>
    <x v="41"/>
    <s v="Tonttien luovutus"/>
    <s v="Tontteja myydään ja vuokrataan yksityisille ja yrityksille"/>
    <s v="Omakotitonttien myynti"/>
    <x v="1"/>
    <x v="5"/>
    <s v="Q4/2021"/>
    <s v="Myös luonnollisille henkilöille"/>
    <s v="Konseptoitu toimintamalli"/>
    <m/>
    <x v="0"/>
    <s v="Uusimaa"/>
    <x v="6"/>
    <s v=""/>
  </r>
  <r>
    <x v="41"/>
    <s v="Pysäköintiluvat yrityksille ja viranomaisille"/>
    <s v="Pysäköintiluvat yrityksille ja viranomaisille kaupungin aikarajoitetuilla pysäköintialueilla"/>
    <s v="Pysäköintilupa"/>
    <x v="1"/>
    <x v="5"/>
    <m/>
    <s v="Vain elinkeinotoimintaa harjoittaville"/>
    <m/>
    <m/>
    <x v="0"/>
    <s v="Uusimaa"/>
    <x v="6"/>
    <s v=""/>
  </r>
  <r>
    <x v="41"/>
    <s v="Purkamislupa"/>
    <s v="Rakennuksen tai sen osan purkamiseen tarvitaan lupa asemakaava-alueella ja alueilla, joissa on rakennuskielto tai yleiskaavan määräys asiasta."/>
    <s v="Rakennuksen purkamislupa"/>
    <x v="1"/>
    <x v="5"/>
    <m/>
    <s v="Myös luonnollisille henkilöille"/>
    <m/>
    <s v="Maankäyttö- ja rakennuslaki (132/1999)"/>
    <x v="0"/>
    <s v="Uusimaa"/>
    <x v="6"/>
    <s v="Ympäristöministeriö"/>
  </r>
  <r>
    <x v="41"/>
    <s v="Rakennuslupa"/>
    <s v="Rakennusluvat myöntää rakennusvalvonta. Lupaa tarvitaan rakentamiseen, laajentamiseen, merkittäviin korjaustöihin ja käyttötarkoituksen muutokseen."/>
    <s v="Rakennuslupa"/>
    <x v="1"/>
    <x v="5"/>
    <m/>
    <s v="Myös luonnollisille henkilöille"/>
    <m/>
    <s v="Maankäyttö- ja rakennuslaki (132/1999)"/>
    <x v="0"/>
    <s v="Uusimaa"/>
    <x v="6"/>
    <s v="Ympäristöministeriö"/>
  </r>
  <r>
    <x v="41"/>
    <s v="Hakemus haudatun ruumiin siirtämiseen"/>
    <s v="Haudatun ruumiin siirtämiseen tarvitaan terveydensuojeluviranomaisen lupa."/>
    <s v="Ruumiin siirtolupa"/>
    <x v="1"/>
    <x v="6"/>
    <s v="Myöhemmin"/>
    <s v="Myös luonnollisille henkilöille"/>
    <s v="Pyyntöjä ei juuri tule. Digitalisoinnin kehittäminen valtion tietojärjestelmässä on riippuvainen valtion panostuksista."/>
    <s v="Terveydensuojelulaki (763/1994)"/>
    <x v="0"/>
    <s v="Uusimaa"/>
    <x v="6"/>
    <s v="Sosiaali- ja terveysministeriö"/>
  </r>
  <r>
    <x v="41"/>
    <s v="Hakemus kansainväliseen ruumiinkuljetusluvan saamiseksi"/>
    <s v="Terveystarkastaja voi hakemuksesta myöntää luvan ruumiin kansainväliseen kuljetukseen, jos asiaa koskevan valtiosopimuksen ehdot täyttyvät."/>
    <s v="Ruumiin siirtolupa"/>
    <x v="1"/>
    <x v="6"/>
    <s v="Myöhemmin"/>
    <s v="Myös luonnollisille henkilöille"/>
    <s v="Pyyntöjä ei juuri tule. Digitalisoinnin kehittäminen valtion tietojärjestelmässä on riippuvainen valtion panostuksista. Asetus ruumiiden kuljettamista koskevan sopimuksen voimaansaattamisesta (13/1989)"/>
    <s v="Asetus ruumiiden kuljettamista koskevan sopimuksen voimaansaattamisesta (13/1989)"/>
    <x v="0"/>
    <s v="Uusimaa"/>
    <x v="6"/>
    <s v="Ulkoministeriö"/>
  </r>
  <r>
    <x v="41"/>
    <s v="Sijoitusluvat ja muut maankäyttöluvat muille kuin yleisille alueille"/>
    <s v="Lupia tarvitaan esim. yleisötilaisuuksien järjestämiseen ja johtojen sijoittamiseen kaupungin maalle"/>
    <s v="Kaivu- ja sijoituslupa"/>
    <x v="1"/>
    <x v="0"/>
    <s v="Myöhemmin"/>
    <s v="Myös luonnollisille henkilöille"/>
    <m/>
    <s v="Maankäyttö- ja rakennuslaki (132/1999)"/>
    <x v="0"/>
    <s v="Uusimaa"/>
    <x v="6"/>
    <s v="Ympäristöministeriö"/>
  </r>
  <r>
    <x v="41"/>
    <s v="Talousvettä toimittavan laitoksen riskinarvioinnin hyväksyminen"/>
    <s v="Talousvettä toimittavan laitoksen omavalvonnan on perustuttava veden terveydelliseen laatuu vaikuttavien riskien arviointiin ja hallintaan. Kunnan terveydensuojeluviranomaisen on hyväksyttävä riskinarviointi."/>
    <s v="Talousvettä toimittavan laitoksen omavalvontailmoitus"/>
    <x v="1"/>
    <x v="6"/>
    <s v="Myöhemmin"/>
    <s v="Myös luonnollisille henkilöille"/>
    <s v="Digitalisoinnin kehittäminen valtion tietojärjestelmässä on riippuvainen valtion panostuksista."/>
    <s v="Terveydensuojelulaki (763/1994)"/>
    <x v="0"/>
    <s v="Uusimaa"/>
    <x v="6"/>
    <s v="Sosiaali- ja terveysministeriö"/>
  </r>
  <r>
    <x v="41"/>
    <s v="Teuraseläimen elävänä tarkastus - tilaus"/>
    <s v="Voit tilata elävänä tarkastuksen teuraseläimelle kuten villisialle, jota ei voida elävänä kuljettaa teurastamolle"/>
    <s v="Teuraseläimen elävänä tarkastus - tilaus"/>
    <x v="1"/>
    <x v="6"/>
    <s v="Myöhemmin"/>
    <s v="Myös luonnollisille henkilöille"/>
    <s v="Harvinainen, kunnan järjestämä digipalvelu ei kannattava"/>
    <s v="Elintarvikelaki (23/2006)"/>
    <x v="0"/>
    <s v="Uusimaa"/>
    <x v="6"/>
    <s v="Maa- ja metsätalousministeriö"/>
  </r>
  <r>
    <x v="41"/>
    <s v="Tupakkatuotteiden ja nikotiinivalmisteiden vähittäismyyntilupa"/>
    <s v="Tupakkatuotteiden ja nikotiinivalmisteiden myynti on luvanvaraista. Näitä myyvien toimijoiden pitää hakea kunnalta vähittäismyyntilupa."/>
    <s v="Tupakkatuotteiden vähittäismyyntilupa"/>
    <x v="1"/>
    <x v="5"/>
    <m/>
    <s v="Vain elinkeinotoimintaa harjoittaville"/>
    <s v="Tällä hetkellä käyttö on tupakkalain viranomaiselle hankalaa, koska järjestelmä ei ole yhteensopiva VATI-ohjelman ja kunnan päätösohjelman kanssa. Digitalisoinnin kehittäminen valtion tietojärjestelmässä on riippuvainen valtion panostuksista. Tällä hetkellä asia on kehityslistalla, mutta ei kovin korkealla prioriteetilla."/>
    <s v="Tupakkalaki (549/2016)"/>
    <x v="0"/>
    <s v="Uusimaa"/>
    <x v="6"/>
    <s v="Sosiaali- ja terveysministeriö"/>
  </r>
  <r>
    <x v="41"/>
    <s v="Venepaikkahakemus"/>
    <s v="Kaupungin venepaikat ovat vuokrattavissa"/>
    <s v="Venepaikkahakemus"/>
    <x v="1"/>
    <x v="5"/>
    <m/>
    <s v="Myös luonnollisille henkilöille"/>
    <m/>
    <m/>
    <x v="0"/>
    <s v="Uusimaa"/>
    <x v="6"/>
    <s v=""/>
  </r>
  <r>
    <x v="41"/>
    <s v="Hakemus vesilaitoksen tai vesiosuuskunnan perustamisesta"/>
    <s v="Talosvettä toimittavan laitoksen, jolla on omaa vedenhankintaa, on haettava hyväksyntää 3 kk ennen toiminnan aloittamista tai muuttamista. Lopettamisesta tulee ilmoittaa."/>
    <s v="Vesilaitoksen tai vesiosuuskunnan perustamisilmoitus"/>
    <x v="1"/>
    <x v="0"/>
    <s v="Myöhemmin"/>
    <s v="Myös luonnollisille henkilöille"/>
    <s v="Digitalisoinnin kehittäminen valtion tietojärjestelmässä on riippuvainen valtion panostuksista. Lupahakemusten määrä on erittäin pieni, joten digitalisointia ei ole kannattavaa tehdä kunnassa. Asia mukana kehittämislistassa, muttei kovin korkealla prioriteetilla."/>
    <s v="Vesihuoltolaki (119/2001)"/>
    <x v="0"/>
    <s v="Uusimaa"/>
    <x v="6"/>
    <s v="Maa- ja metsätalousministeriö"/>
  </r>
  <r>
    <x v="41"/>
    <s v="Ympäristönsuojelu, vesilain mukainen lupa eli vesilupa"/>
    <s v="Vesilain mukainen lupa, vesilupa"/>
    <s v="Vesitaloushankkeen lupa"/>
    <x v="1"/>
    <x v="1"/>
    <s v="Myöhemmin"/>
    <s v="Myös luonnollisille henkilöille"/>
    <s v="Mielellään digitalisoidaan, mutta ei ole resursseja itse viedä asiaa eteenpäin."/>
    <s v="Vesihuoltolaki (119/2001)"/>
    <x v="0"/>
    <s v="Uusimaa"/>
    <x v="6"/>
    <s v="Maa- ja metsätalousministeriö"/>
  </r>
  <r>
    <x v="41"/>
    <s v="Ympäristönsuojelu, vesistötyöt ja ojitus"/>
    <s v="Vesistötyöt ja ojitus"/>
    <s v="Vesitaloushankkeen lupa"/>
    <x v="1"/>
    <x v="1"/>
    <s v="Myöhemmin"/>
    <s v="Myös luonnollisille henkilöille"/>
    <s v="Mielellään digitalisoidaan, mutta ei ole resursseja itse viedä asiaa eteenpäin."/>
    <s v="Vesihuoltolaki (119/2001)"/>
    <x v="0"/>
    <s v="Uusimaa"/>
    <x v="6"/>
    <s v="Maa- ja metsätalousministeriö"/>
  </r>
  <r>
    <x v="41"/>
    <s v="Aluevuokraus"/>
    <s v="Katua, toria tai puistoa voidaan käyttää kaupungin luvalla työalueena esimerkiksi rakennustyössä, muutossa, nostotyössä, kiinteistöremontissa,..."/>
    <s v="Yleisen alueen käyttölupa"/>
    <x v="1"/>
    <x v="5"/>
    <m/>
    <s v="Myös luonnollisille henkilöille"/>
    <m/>
    <m/>
    <x v="0"/>
    <s v="Uusimaa"/>
    <x v="6"/>
    <s v=""/>
  </r>
  <r>
    <x v="41"/>
    <s v="Katujen ja viheralueiden käyttöluvat ja vuokraus"/>
    <s v="Katujen ja muiden yleisten alueiden käyttöluvat ja vuokraus sekä kaivu- ja sijoitusluvat."/>
    <s v="Yleisen alueen käyttölupa"/>
    <x v="1"/>
    <x v="5"/>
    <m/>
    <s v="Myös luonnollisille henkilöille"/>
    <m/>
    <m/>
    <x v="0"/>
    <s v="Uusimaa"/>
    <x v="6"/>
    <s v=""/>
  </r>
  <r>
    <x v="41"/>
    <s v="Kaupungin omistamien alueiden käyttö"/>
    <s v="Kaupungin omistamia alueita voi hakea tilapäiseen käyttöön."/>
    <s v="Yleisen alueen käyttölupa"/>
    <x v="1"/>
    <x v="5"/>
    <m/>
    <s v="Myös luonnollisille henkilöille"/>
    <m/>
    <m/>
    <x v="0"/>
    <s v="Uusimaa"/>
    <x v="6"/>
    <s v=""/>
  </r>
  <r>
    <x v="41"/>
    <s v="Lupa yleisen alueen käyttöön"/>
    <s v="Kun haluat vuokrata yleistä aluetta käyttöösi - kadun, aukion tai puiston - luvan myöntää kaupunkiympäristön toimiala."/>
    <s v="Yleisen alueen käyttölupa"/>
    <x v="1"/>
    <x v="5"/>
    <m/>
    <s v="Myös luonnollisille henkilöille"/>
    <m/>
    <m/>
    <x v="0"/>
    <s v="Uusimaa"/>
    <x v="6"/>
    <s v=""/>
  </r>
  <r>
    <x v="41"/>
    <s v="Terassilupa"/>
    <s v="Ravintolan tai kahvilan ulkotarjoilualuetta varten tarvitset terassiluvan, jos terassi tulee kaupungin julkiselle katu- tai puistoalueelle...."/>
    <s v="Yleisen alueen käyttölupa"/>
    <x v="1"/>
    <x v="5"/>
    <m/>
    <s v="Vain elinkeinotoimintaa harjoittaville"/>
    <m/>
    <m/>
    <x v="0"/>
    <s v="Uusimaa"/>
    <x v="6"/>
    <s v=""/>
  </r>
  <r>
    <x v="41"/>
    <s v="Ympäristönsuojelu, vesiensuojelu"/>
    <s v="Vesiensuojelu"/>
    <s v="Ympäristölupa"/>
    <x v="1"/>
    <x v="1"/>
    <s v="Myöhemmin"/>
    <s v="Myös luonnollisille henkilöille"/>
    <s v="Mielellään digitalisoidaan, mutta ei ole resursseja itse viedä asiaa eteenpäin."/>
    <s v="Ympäristönsuojelulaki (527/2014)"/>
    <x v="0"/>
    <s v="Uusimaa"/>
    <x v="6"/>
    <s v="Ympäristöministeriö"/>
  </r>
  <r>
    <x v="41"/>
    <s v="Lupa ympäristönsuojelumääräyksistä poikkeamisesta"/>
    <s v="Kunnan ympäristönsuojeluviranomainen voi erityisestä syystä hakemuksesta myöntää yksittäistapauksessa luvan poiketa näistä määräyksistä."/>
    <s v="Ympäristönsuojelumääräyksistä poikkeamisen lupa"/>
    <x v="1"/>
    <x v="1"/>
    <s v="Myöhemmin"/>
    <s v="Myös luonnollisille henkilöille"/>
    <s v="Mielellään digitalisoidaan, mutta ei ole resursseja itse viedä asiaa eteenpäin."/>
    <s v="Ympäristönsuojelulaki (527/2014)"/>
    <x v="0"/>
    <s v="Uusimaa"/>
    <x v="6"/>
    <s v="Ympäristöministeriö"/>
  </r>
  <r>
    <x v="41"/>
    <s v="Tonttien luovutus"/>
    <s v="Tontteja myydään ja vuokrataan yksityisille ja yrityksille"/>
    <s v="Yritystonttien myynti ja vuokraus"/>
    <x v="1"/>
    <x v="0"/>
    <s v="Myöhemmin"/>
    <s v="Myös luonnollisille henkilöille"/>
    <s v="Sähköisen kiinteistökaupan toimivuus, kokemuksia Suomessa vielä vähän"/>
    <m/>
    <x v="0"/>
    <s v="Uusimaa"/>
    <x v="6"/>
    <s v=""/>
  </r>
  <r>
    <x v="41"/>
    <s v="Eläinlääkärin tilakäynnin tilaus"/>
    <s v="Voit tilata eläinlääkärin palvelua tilalle."/>
    <s v="Eläinlääkäripalvelut"/>
    <x v="2"/>
    <x v="6"/>
    <s v="Myöhemmin"/>
    <s v="Myös luonnollisille henkilöille"/>
    <s v="Ei tiedossa olevaa tarvetta, suhteellisen vähän muita kuin akuutteja tilauksia - kunnan järjestämä digipalvelu ei ole kannattava."/>
    <s v="Eläinlääkintähuoltolaki (765/2009)"/>
    <x v="0"/>
    <s v="Uusimaa"/>
    <x v="6"/>
    <s v="Maa- ja metsätalousministeriö"/>
  </r>
  <r>
    <x v="41"/>
    <s v="Johtotietopalvelu"/>
    <s v="Kaupungin keskitetty maanalaisten johtojen ja rakenteiden sijaintipalvelu. Ennen kaivutöihin ryhtymistä kaivajan on hankittava ajantasaiset tiedot..."/>
    <s v="Johtotietopalvelu"/>
    <x v="2"/>
    <x v="6"/>
    <s v="Myöhemmin"/>
    <s v="Myös luonnollisille henkilöille"/>
    <m/>
    <s v="Maankäyttö- ja rakennuslaki (132/1999)"/>
    <x v="0"/>
    <s v="Uusimaa"/>
    <x v="6"/>
    <s v="Ympäristöministeriö"/>
  </r>
  <r>
    <x v="41"/>
    <s v="Lausuntopyyntö terveydensuojeluviranomaiselle yksityisen sosiaalipalvelun lupahakemuksen liitteeksi"/>
    <s v="Yksityisen sosiaalipalvelun tuottajan tulee liittää toimintaansa koskevaan lupahakemukseen terveydensuojeluviranomaisen lausunto (STMa 1053/2911)"/>
    <s v="Lausuntopyyntö terveydensuojeluviranomaiselle yksityisen sosiaalipalvelun lupahakemuksen liitteeksi"/>
    <x v="2"/>
    <x v="6"/>
    <s v="Myöhemmin"/>
    <s v="Myös luonnollisille henkilöille"/>
    <s v="Pyyntöjä ei tulee harvoin. Digitalisoinnin kehittäminen valtion tietojärjestelmässä on riippuvainen valtion panostuksista. Sosiaali- ja terveysministeriön asetus yksityisistä sosiaalipalveluista (1053/2011)"/>
    <m/>
    <x v="0"/>
    <s v="Uusimaa"/>
    <x v="6"/>
    <s v=""/>
  </r>
  <r>
    <x v="41"/>
    <s v="Liikuntatilojen ja -kenttien vuokraus"/>
    <s v="Seurat ja yhdistykset voivat varata tiloja"/>
    <s v="Liikuntatilojen ja -kenttien vuokraus"/>
    <x v="2"/>
    <x v="0"/>
    <s v="Myöhemmin"/>
    <s v="Myös luonnollisille henkilöille"/>
    <s v="Tunnistautuminen / maksu / ohjelma"/>
    <m/>
    <x v="0"/>
    <s v="Uusimaa"/>
    <x v="6"/>
    <s v=""/>
  </r>
  <r>
    <x v="41"/>
    <s v="Paikkatietopalvelut"/>
    <s v="Kaupunki tarjoaa yksityisille ja yrityksille paikkatietoa, mm. kiinteistö- ja kaavatietoja Louhi-palvelussa"/>
    <s v="Paikkatietopalvelut"/>
    <x v="2"/>
    <x v="0"/>
    <s v="Myöhemmin"/>
    <s v="Myös luonnollisille henkilöille"/>
    <m/>
    <m/>
    <x v="0"/>
    <s v="Uusimaa"/>
    <x v="6"/>
    <s v=""/>
  </r>
  <r>
    <x v="41"/>
    <s v="Tilavuokraus"/>
    <s v="Tilojen vuokraaminen"/>
    <s v="Tilavuokraus"/>
    <x v="2"/>
    <x v="6"/>
    <s v="Myöhemmin"/>
    <s v="Myös luonnollisille henkilöille"/>
    <s v="Resurssivaje"/>
    <m/>
    <x v="0"/>
    <s v="Uusimaa"/>
    <x v="6"/>
    <s v=""/>
  </r>
  <r>
    <x v="41"/>
    <s v="Tupakointikieltohakemus asuinyhteisölle"/>
    <s v="Asuinyhteisö voi hakea tupakointikieltopäätöstä asukkaiden hallinnassa oleville parvekkeille ja terassipihoille sekä asuntoihin."/>
    <s v="Tupakointikieltohakemus"/>
    <x v="2"/>
    <x v="0"/>
    <s v="Myöhemmin"/>
    <s v="Vain elinkeinotoimintaa harjoittaville"/>
    <s v="Digitalisoinnin kehittäminen valtion tietojärjestelmässä on riippuvainen valtion panostuksista."/>
    <s v="Tupakkalaki (549/2016)"/>
    <x v="0"/>
    <s v="Uusimaa"/>
    <x v="6"/>
    <s v="Sosiaali- ja terveysministeriö"/>
  </r>
  <r>
    <x v="41"/>
    <s v="Yhteinen verkkokauppa paikallisten yrittäjien tarjoamille retkille ja aktiviteeteille."/>
    <s v="Luo yrittäjänä elämyksiä - anna elämyksiä matkailijoille tai paikallisille."/>
    <s v="Yhteinen verkkokauppa paikallisten yrittäjien tarjoamille retkille ja aktiviteeteille."/>
    <x v="2"/>
    <x v="5"/>
    <m/>
    <s v="Myös luonnollisille henkilöille"/>
    <m/>
    <m/>
    <x v="0"/>
    <s v="Uusimaa"/>
    <x v="6"/>
    <s v=""/>
  </r>
  <r>
    <x v="41"/>
    <s v="Ympäristönsuojelu, jätehuollon valvonta"/>
    <s v="Jätehuollon valvonta"/>
    <s v="Ympäristönsuojelu, jätehuollon valvonta"/>
    <x v="2"/>
    <x v="0"/>
    <s v="Myöhemmin"/>
    <s v="Myös luonnollisille henkilöille"/>
    <s v="Mielellään digitalisoidaan, mutta ei ole resursseja itse viedä asiaa eteenpäin."/>
    <s v="Jätelaki (646/2011)"/>
    <x v="0"/>
    <s v="Uusimaa"/>
    <x v="6"/>
    <s v="Ympäristöministeriö"/>
  </r>
  <r>
    <x v="41"/>
    <s v="Ajanvaraus eläinlääkärinvastaanotolle"/>
    <s v="Ajanvaraus eläinlääkärinvastaanotolle"/>
    <s v="Eläinlääkäripalvelut"/>
    <x v="3"/>
    <x v="0"/>
    <s v="Myöhemmin"/>
    <s v="Myös luonnollisille henkilöille"/>
    <s v="Nettiajanvaraus käytössä osittain - akuuteille varataan aikaa puhelimitse. Neuvontaa sähköpostilla."/>
    <s v="Eläinlääkintähuoltolaki (765/2009)"/>
    <x v="0"/>
    <s v="Uusimaa"/>
    <x v="6"/>
    <s v="Maa- ja metsätalousministeriö"/>
  </r>
  <r>
    <x v="41"/>
    <s v="Matkailupalvelut, paikallisten yritysten aukiolopalvelut"/>
    <s v="Ravintola, kahvila tai putiikki voi ilmoittaa aukioloajat lomakkeella Porvoo.fi -sivuston aukiolokalenteriin."/>
    <s v="Matkailupalvelut, paikallisten yritysten aukiolopalvelut"/>
    <x v="3"/>
    <x v="1"/>
    <s v="Myöhemmin"/>
    <s v="Vain elinkeinotoimintaa harjoittaville"/>
    <s v="heikot digitaidot"/>
    <m/>
    <x v="0"/>
    <s v="Uusimaa"/>
    <x v="6"/>
    <s v=""/>
  </r>
  <r>
    <x v="41"/>
    <s v="Matkailupalvelut, yhteistyöalusta"/>
    <s v="Matkailutoimijoiden yhteisöllinen digitaalinen palvelu kehittämiseen, keskusteluun ja verkostoitumiseen. (Pomadi)"/>
    <s v="Matkailupalvelut, yhteistyöalusta"/>
    <x v="3"/>
    <x v="4"/>
    <m/>
    <s v="Myös luonnollisille henkilöille"/>
    <s v="heikot digitaidot"/>
    <m/>
    <x v="0"/>
    <s v="Uusimaa"/>
    <x v="6"/>
    <s v=""/>
  </r>
  <r>
    <x v="41"/>
    <s v="Yrittäjäkoulutukset &amp; tapahtumat"/>
    <s v="Koulutusta ja tapahtumia yrittäjille"/>
    <s v="Yrittäjäkoulutukset &amp; tapahtumat"/>
    <x v="3"/>
    <x v="5"/>
    <m/>
    <s v="Myös luonnollisille henkilöille"/>
    <m/>
    <m/>
    <x v="0"/>
    <s v="Uusimaa"/>
    <x v="6"/>
    <s v=""/>
  </r>
  <r>
    <x v="41"/>
    <s v="Yritystoiminnan suunnittelu"/>
    <s v="Sähköisenä liiketoimintasuunnitelma, laskelmat"/>
    <s v="Yritysten neuvontapalvelu"/>
    <x v="3"/>
    <x v="4"/>
    <m/>
    <s v="Myös luonnollisille henkilöille"/>
    <m/>
    <m/>
    <x v="0"/>
    <s v="Uusimaa"/>
    <x v="6"/>
    <s v=""/>
  </r>
  <r>
    <x v="41"/>
    <s v="Ajanvaraus yritysneuvontaan"/>
    <s v="Asiakas varaa itse online kanavia käyttäen ajan yritysneuvontaan"/>
    <s v="Yritysten neuvontapalvelut"/>
    <x v="3"/>
    <x v="5"/>
    <s v="Q1/2022"/>
    <s v="Myös luonnollisille henkilöille"/>
    <m/>
    <m/>
    <x v="0"/>
    <s v="Uusimaa"/>
    <x v="6"/>
    <s v=""/>
  </r>
  <r>
    <x v="41"/>
    <s v="Yritysneuvontatapaaminen"/>
    <s v="Yritysneuvontaa aloittavalle tai toimivalle yritykselle ajanvarauksen mukaan"/>
    <s v="Yritysten neuvontapalvelut"/>
    <x v="3"/>
    <x v="5"/>
    <m/>
    <s v="Myös luonnollisille henkilöille"/>
    <m/>
    <m/>
    <x v="0"/>
    <s v="Uusimaa"/>
    <x v="6"/>
    <s v=""/>
  </r>
  <r>
    <x v="41"/>
    <s v="Yrittäjärekisterit"/>
    <s v="Alueen yrittäjärekisteri / muut"/>
    <s v="Yritys- ja palveluhakemisto"/>
    <x v="4"/>
    <x v="4"/>
    <m/>
    <s v="Myös luonnollisille henkilöille"/>
    <m/>
    <m/>
    <x v="0"/>
    <s v="Uusimaa"/>
    <x v="6"/>
    <s v=""/>
  </r>
  <r>
    <x v="41"/>
    <s v="Korkotukilainahakemusten vastaanotto"/>
    <s v="Hakija jättää hakemusasiakirjat kuntaan, joka antaa hankkeesta lausuntonsa ja toimittaa asiakirjat ARAan."/>
    <s v="Korkotukilainahakemus"/>
    <x v="5"/>
    <x v="5"/>
    <m/>
    <s v="Vain elinkeinotoimintaa harjoittaville"/>
    <m/>
    <s v="Laki omistusasuntolainojen korkotuesta (1204/1993)"/>
    <x v="0"/>
    <s v="Uusimaa"/>
    <x v="6"/>
    <s v="Ympäristöministeriö"/>
  </r>
  <r>
    <x v="41"/>
    <s v="Avustukset yrityksille, yhdistyksille ja yhteisöille"/>
    <s v="Kuntalisä, kun palkkaat työttömän porvoolaisen palkkatuettuun työsuhteeseen tai oppisopimustyösuhteeseen, voit hakea kuntalisää työntekijän palkkakustannuksiin."/>
    <s v="Liiketoiminnan kehittämistuki"/>
    <x v="5"/>
    <x v="6"/>
    <s v="Q4/2022"/>
    <s v="Vain elinkeinotoimintaa harjoittaville"/>
    <s v="Resurssivaje"/>
    <m/>
    <x v="0"/>
    <s v="Uusimaa"/>
    <x v="6"/>
    <s v=""/>
  </r>
  <r>
    <x v="41"/>
    <s v="Avustukset yhdistyksille ja yhteisöille"/>
    <s v="Avustus konsepti hyödynnettävissä kaikilla toimialoilla. Yhdistykset ja yhteisöt voivat hakea avustuksia. Avustuksia voidaan myöntää toimintaan tai tapahtumien järjestämiseen."/>
    <s v="Toiminta-avustukset yhdistyksille ja yhteisöille"/>
    <x v="5"/>
    <x v="2"/>
    <m/>
    <s v="Myös luonnollisille henkilöille"/>
    <s v="Avustukset konseptoitu, toimintamallia hyödynnetään eri avustuslajien välillä"/>
    <m/>
    <x v="0"/>
    <s v="Uusimaa"/>
    <x v="6"/>
    <s v=""/>
  </r>
  <r>
    <x v="41"/>
    <s v="Kesätyöseteli työnantajille eli kesätyöllistämistuki"/>
    <s v="Kaupungin kesätyöllistämistuki yrityksille ja yhteisöille porvoolaisen nuoren työllistämiseen. Kun palkkaat 15-17 -vuotiaan nuoren kesätöihin, saat tukea nuoren palkkakustannuksiin."/>
    <s v="Työllistämistuki"/>
    <x v="5"/>
    <x v="1"/>
    <s v="Q4/2022"/>
    <s v="Vain elinkeinotoimintaa harjoittaville"/>
    <s v="Resurssivaje"/>
    <s v="Työttömyysturvalaki (1290/2002)"/>
    <x v="0"/>
    <s v="Uusimaa"/>
    <x v="6"/>
    <s v="Sosiaali- ja terveysministeriö"/>
  </r>
  <r>
    <x v="41"/>
    <s v="Varhaiskasvatuksen palveluseteli yksityiseen päiväkotitoimintaan"/>
    <s v="Varhaiskasvatuksen palveluseteli yksityiseen päiväkotitoimintaan"/>
    <s v="Varhaiskasvatuksen palveluseteli yksityiseen päiväkotitoimintaan"/>
    <x v="5"/>
    <x v="2"/>
    <m/>
    <s v="Vain elinkeinotoimintaa harjoittaville"/>
    <m/>
    <m/>
    <x v="0"/>
    <s v="Uusimaa"/>
    <x v="6"/>
    <s v=""/>
  </r>
  <r>
    <x v="42"/>
    <s v="Puolustustarvikkeiden vientivalvonnan asiointipalvelu"/>
    <s v="Ulkoministeriön ja puolustusministeriön yhteinen asiointipalvelu."/>
    <s v="Puolustustarvikkeiden vientivalvonnan asiointipalvelu"/>
    <x v="1"/>
    <x v="2"/>
    <m/>
    <s v="Myös luonnollisille henkilöille"/>
    <m/>
    <m/>
    <x v="1"/>
    <s v="Puolustusministeriö"/>
    <x v="1"/>
    <s v=""/>
  </r>
  <r>
    <x v="42"/>
    <s v="Ulkomaalaisomistuksen valvonnan asiointipalvelu"/>
    <s v="Lupa EU- ja ETA-alueen ulkopuolisten osatajien kiinteistön hankintaan."/>
    <s v="Ulkomaalaisomistuksen valvonnan asiointipalvelu"/>
    <x v="1"/>
    <x v="0"/>
    <s v="Q3/2022"/>
    <s v="Myös luonnollisille henkilöille"/>
    <s v="Asiakaspalvelutoiminto vaatii mahdollisesti osittain paperiasiointia."/>
    <m/>
    <x v="1"/>
    <s v="Puolustusministeriö"/>
    <x v="1"/>
    <s v=""/>
  </r>
  <r>
    <x v="43"/>
    <s v="Hankintojen sähköinen kilpailutus"/>
    <s v="Toteutuu osana valtionhallinnon yhteistä HANKI-palvelua"/>
    <s v="Hankintojen sähköinen kilpailutus"/>
    <x v="2"/>
    <x v="0"/>
    <s v="Myöhemmin"/>
    <s v="Myös luonnollisille henkilöille"/>
    <s v="Palvelu on jo käytössä digitaalisena. Palvelun omistaa Hansel Oy, jota ohjaa VM."/>
    <m/>
    <x v="1"/>
    <s v="Puolustusministeriö"/>
    <x v="1"/>
    <s v=""/>
  </r>
  <r>
    <x v="43"/>
    <s v="Harjoitusalueen vuokraaminen"/>
    <s v="PV kumppani tekee esityksen tarpeesta,  metsähallitus laatii vuokrasopimuksen"/>
    <s v="Harjoitusalueen vuokraaminen"/>
    <x v="1"/>
    <x v="1"/>
    <s v="Myöhemmin"/>
    <s v="Vain elinkeinotoimintaa harjoittaville"/>
    <m/>
    <m/>
    <x v="1"/>
    <s v="Puolustusministeriö"/>
    <x v="1"/>
    <s v=""/>
  </r>
  <r>
    <x v="43"/>
    <s v="Henkilövaraushakemus"/>
    <s v="Työnantajan hakemus varata henkilöstöään kriittisiin töihin poikkeusoloissa"/>
    <s v="Henkilövaraushakemus"/>
    <x v="1"/>
    <x v="1"/>
    <s v="Q4/2022"/>
    <s v="Vain elinkeinotoimintaa harjoittaville"/>
    <m/>
    <m/>
    <x v="1"/>
    <s v="Puolustusministeriö"/>
    <x v="1"/>
    <s v=""/>
  </r>
  <r>
    <x v="43"/>
    <s v="Lentomeluilmoitukset"/>
    <s v="Mahdollisuus ilmoittaa lentomelusta aiheutuneista vahingoista."/>
    <s v="Lentomeluilmoitukset"/>
    <x v="0"/>
    <x v="1"/>
    <s v="Myöhemmin"/>
    <s v="Myös luonnollisille henkilöille"/>
    <m/>
    <m/>
    <x v="1"/>
    <s v="Puolustusministeriö"/>
    <x v="1"/>
    <s v=""/>
  </r>
  <r>
    <x v="43"/>
    <s v="Lentonäytökset/ylilennot"/>
    <s v="Mahdollisuus esittää pyyntö lentonäytöksen / ylilennon toteutuksesta"/>
    <s v="Lentonäytökset/ylilennot"/>
    <x v="1"/>
    <x v="1"/>
    <s v="Myöhemmin"/>
    <s v="Vain elinkeinotoimintaa harjoittaville"/>
    <m/>
    <m/>
    <x v="1"/>
    <s v="Puolustusministeriö"/>
    <x v="1"/>
    <s v=""/>
  </r>
  <r>
    <x v="43"/>
    <s v="Lupahallinnon asiointipalvelut"/>
    <s v="Aluehallintolain alaisten lupien sekä PV:n vierailulupien hakeminen"/>
    <s v="Lupahallinnon asiointipalvelut"/>
    <x v="1"/>
    <x v="1"/>
    <s v="Myöhemmin"/>
    <s v="Myös luonnollisille henkilöille"/>
    <s v="Osin edellyttää hallinnollista käsittelyä useiden viranomaisten toimesta, johon ei ole teknistä toteutusta tarjolla. Tuotannossa olevan järjestelmän audtioinnin mahdollisuuksista sopiminen G15Valtori TUVE-yksikön kanssa"/>
    <m/>
    <x v="1"/>
    <s v="Puolustusministeriö"/>
    <x v="1"/>
    <s v=""/>
  </r>
  <r>
    <x v="43"/>
    <s v="Tietoturvallinen viestintä- kanava"/>
    <s v="Tunnistautumista edellyttävä luottamuksellisen tiedon välityskanava"/>
    <s v="Tietoturvallinen viestintä- kanava"/>
    <x v="2"/>
    <x v="0"/>
    <s v="Q3/2022"/>
    <s v="Myös luonnollisille henkilöille"/>
    <s v="Edellytetyn saantitodisuksellisen paperijakelun puuttuminen suomi.fi viestit -palvelun valikoimasta"/>
    <m/>
    <x v="1"/>
    <s v="Puolustusministeriö"/>
    <x v="1"/>
    <s v=""/>
  </r>
  <r>
    <x v="43"/>
    <s v="Tuulivoimaluvat"/>
    <s v="Tuulivoimalupien lausuntojen käsittely"/>
    <s v="Tuulivoimaluvat"/>
    <x v="1"/>
    <x v="1"/>
    <s v="Myöhemmin"/>
    <s v="Myös luonnollisille henkilöille"/>
    <m/>
    <m/>
    <x v="1"/>
    <s v="Puolustusministeriö"/>
    <x v="1"/>
    <s v=""/>
  </r>
  <r>
    <x v="44"/>
    <s v="Alkutuotantopaikasta ilmoittaminen"/>
    <m/>
    <s v="Alkutuotantopaikkailmoitus"/>
    <x v="0"/>
    <x v="1"/>
    <s v="Q4/2022"/>
    <s v="Myös luonnollisille henkilöille"/>
    <m/>
    <s v="Elintarvikelaki (23/2006)"/>
    <x v="0"/>
    <s v="Pohjois-Pohjanmaa"/>
    <x v="0"/>
    <s v="Maa- ja metsätalousministeriö"/>
  </r>
  <r>
    <x v="44"/>
    <s v="Ilmoitus eläintenpidosta ja ilmoitus eläinten pitopaikasta"/>
    <m/>
    <s v="Alkutuotantopaikkailmoitus"/>
    <x v="0"/>
    <x v="6"/>
    <s v="Q4/2022"/>
    <s v="Myös luonnollisille henkilöille"/>
    <m/>
    <s v="Elintarvikelaki (23/2006)"/>
    <x v="0"/>
    <s v="Pohjois-Pohjanmaa"/>
    <x v="0"/>
    <s v="Maa- ja metsätalousministeriö"/>
  </r>
  <r>
    <x v="44"/>
    <s v="Aumausilmoitus"/>
    <m/>
    <s v="Aumausilmoitus"/>
    <x v="0"/>
    <x v="1"/>
    <s v="Q4/2022"/>
    <s v="Myös luonnollisille henkilöille"/>
    <m/>
    <s v="Ympäristönsuojelulaki (527/2014)"/>
    <x v="0"/>
    <s v="Pohjois-Pohjanmaa"/>
    <x v="0"/>
    <s v="Ympäristöministeriö"/>
  </r>
  <r>
    <x v="44"/>
    <s v="Ilmoitus lannan levittämisestä poikkeustilanteessa"/>
    <m/>
    <s v="Aumausilmoitus"/>
    <x v="0"/>
    <x v="1"/>
    <s v="Q4/2022"/>
    <s v="Myös luonnollisille henkilöille"/>
    <m/>
    <s v="Ympäristönsuojelulaki (527/2014)"/>
    <x v="0"/>
    <s v="Pohjois-Pohjanmaa"/>
    <x v="0"/>
    <s v="Ympäristöministeriö"/>
  </r>
  <r>
    <x v="44"/>
    <s v="Elintarvikehuoneiston ilmoitus (esim. ravintola, kahvila, myymälä, kioski, ulkomyynti)"/>
    <m/>
    <s v="Elintarvikehuoneistoilmoitus"/>
    <x v="0"/>
    <x v="1"/>
    <s v="Q4/2022"/>
    <s v="Vain elinkeinotoimintaa harjoittaville"/>
    <m/>
    <s v="Elintarvikelaki (23/2006)"/>
    <x v="0"/>
    <s v="Pohjois-Pohjanmaa"/>
    <x v="0"/>
    <s v="Maa- ja metsätalousministeriö"/>
  </r>
  <r>
    <x v="44"/>
    <s v="Sivutuotelaitoksen rekisteröinti"/>
    <m/>
    <s v="Elintarvikehuoneiston hyväksyminen laitokseksi"/>
    <x v="0"/>
    <x v="6"/>
    <s v="Q4/2022"/>
    <s v="Vain elinkeinotoimintaa harjoittaville"/>
    <m/>
    <s v="Elintarvikelaki (23/2006)"/>
    <x v="0"/>
    <s v="Pohjois-Pohjanmaa"/>
    <x v="0"/>
    <s v="Maa- ja metsätalousministeriö"/>
  </r>
  <r>
    <x v="44"/>
    <s v="Elintarvikekontaktimateriaalialan toimijan ilmoitus toiminnasta ja tiloista"/>
    <m/>
    <s v="Elintarvikekontaktimateriaalialan toimintailmoitus"/>
    <x v="0"/>
    <x v="1"/>
    <s v="Q4/2022"/>
    <s v="Vain elinkeinotoimintaa harjoittaville"/>
    <m/>
    <s v="Elintarvikelaki (23/2006)"/>
    <x v="0"/>
    <s v="Pohjois-Pohjanmaa"/>
    <x v="0"/>
    <s v="Maa- ja metsätalousministeriö"/>
  </r>
  <r>
    <x v="44"/>
    <s v="Haaskaruokintapaikan rekisteröinti"/>
    <m/>
    <s v="Haaskaruokintapaikan rekisteröinti"/>
    <x v="0"/>
    <x v="6"/>
    <s v="Q4/2022"/>
    <s v="Myös luonnollisille henkilöille"/>
    <m/>
    <s v="Laki eläimistä saatavista sivutuotteista (517/2015)"/>
    <x v="0"/>
    <s v="Pohjois-Pohjanmaa"/>
    <x v="0"/>
    <s v="Maa- ja metsätalousministeriö"/>
  </r>
  <r>
    <x v="44"/>
    <s v="Ilmoitus haaskalle viedyn sivutuotteen määrästä"/>
    <m/>
    <s v="Ilmoitus haaskalle viedyn sivutuotteen määrästä"/>
    <x v="0"/>
    <x v="6"/>
    <s v="Q4/2022"/>
    <s v="Myös luonnollisille henkilöille"/>
    <m/>
    <s v="Elintarvikelaki (23/2006)"/>
    <x v="0"/>
    <s v="Pohjois-Pohjanmaa"/>
    <x v="0"/>
    <s v="Maa- ja metsätalousministeriö"/>
  </r>
  <r>
    <x v="44"/>
    <s v="Ilmoitus poikkeuksellisesta tilanteesta (lannan levitys), ympäristönsuojelu"/>
    <m/>
    <s v="Ilmoitus poikkeuksellisesta tilanteesta (lannan levitys), ympäristönsuojelu"/>
    <x v="0"/>
    <x v="1"/>
    <s v="Q4/2022"/>
    <s v="Myös luonnollisille henkilöille"/>
    <m/>
    <m/>
    <x v="0"/>
    <s v="Pohjois-Pohjanmaa"/>
    <x v="0"/>
    <s v=""/>
  </r>
  <r>
    <x v="44"/>
    <s v="Ilmoitus vesirakennustyöstä"/>
    <m/>
    <s v="Ilmoitus vesirakennustyöstä"/>
    <x v="0"/>
    <x v="6"/>
    <s v="Q4/2022"/>
    <s v="Myös luonnollisille henkilöille"/>
    <m/>
    <m/>
    <x v="0"/>
    <s v="Pohjois-Pohjanmaa"/>
    <x v="0"/>
    <s v=""/>
  </r>
  <r>
    <x v="44"/>
    <s v="Ilmoitusmenettely rakennustyöstä"/>
    <m/>
    <s v="Ilmoitusmenettely rakennustyöstä"/>
    <x v="0"/>
    <x v="4"/>
    <m/>
    <s v="Myös luonnollisille henkilöille"/>
    <m/>
    <m/>
    <x v="0"/>
    <s v="Pohjois-Pohjanmaa"/>
    <x v="0"/>
    <s v=""/>
  </r>
  <r>
    <x v="44"/>
    <s v="Ilmoitus jätteen ammattimaisesta keräystoiminnasta jätehuoltorekisteriin"/>
    <m/>
    <s v="Jätteen ammattimaisen keräyksen ilmoitus"/>
    <x v="0"/>
    <x v="1"/>
    <s v="Q4/2022"/>
    <s v="Vain elinkeinotoimintaa harjoittaville"/>
    <m/>
    <s v="Jätelaki (646/2011)"/>
    <x v="0"/>
    <s v="Pohjois-Pohjanmaa"/>
    <x v="0"/>
    <s v="Ympäristöministeriö"/>
  </r>
  <r>
    <x v="44"/>
    <s v="Leirintäalueesta ilmoittaminen"/>
    <m/>
    <s v="Leirintäalueilmoitus"/>
    <x v="0"/>
    <x v="1"/>
    <s v="Myöhemmin"/>
    <s v="Myös luonnollisille henkilöille"/>
    <m/>
    <s v="Terveydensuojelulaki (763/1994)"/>
    <x v="0"/>
    <s v="Pohjois-Pohjanmaa"/>
    <x v="0"/>
    <s v="Sosiaali- ja terveysministeriö"/>
  </r>
  <r>
    <x v="44"/>
    <s v="Liikkuvasta elintarvikehuoneistosta ilmoittaminen"/>
    <m/>
    <s v="Liikkuvasta elintarvikehuoneistosta ilmoittaminen"/>
    <x v="0"/>
    <x v="1"/>
    <s v="Q4/2022"/>
    <s v="Vain elinkeinotoimintaa harjoittaville"/>
    <m/>
    <s v="Elintarvikelaki (23/2006)"/>
    <x v="0"/>
    <s v="Pohjois-Pohjanmaa"/>
    <x v="0"/>
    <s v="Maa- ja metsätalousministeriö"/>
  </r>
  <r>
    <x v="44"/>
    <s v="Ilmoitus melusta ja tärinästä"/>
    <m/>
    <s v="Meluilmoitus"/>
    <x v="0"/>
    <x v="1"/>
    <s v="Q4/2022"/>
    <s v="Myös luonnollisille henkilöille"/>
    <m/>
    <s v="Ympäristönsuojelulaki (527/2014)"/>
    <x v="0"/>
    <s v="Pohjois-Pohjanmaa"/>
    <x v="0"/>
    <s v="Ympäristöministeriö"/>
  </r>
  <r>
    <x v="44"/>
    <s v="Rekisteröinti-ilmoitus ympäristöön vaikuttavan toiminnan aloittamisesta"/>
    <m/>
    <s v="Rekisteröinti-ilmoitus ympäristöön vaikuttavan toiminnan aloittamisesta"/>
    <x v="0"/>
    <x v="1"/>
    <s v="Q4/2022"/>
    <m/>
    <m/>
    <s v="Ympäristönsuojelulaki (527/2014)"/>
    <x v="0"/>
    <s v="Pohjois-Pohjanmaa"/>
    <x v="0"/>
    <s v="Ympäristöministeriö"/>
  </r>
  <r>
    <x v="44"/>
    <s v="Ilmoitus yleisötilaisuudesta"/>
    <m/>
    <s v="Tapahtumailoitus"/>
    <x v="0"/>
    <x v="1"/>
    <s v="Q4/2022"/>
    <s v="Myös luonnollisille henkilöille"/>
    <m/>
    <m/>
    <x v="0"/>
    <s v="Pohjois-Pohjanmaa"/>
    <x v="0"/>
    <s v=""/>
  </r>
  <r>
    <x v="44"/>
    <s v="Terveydensuojelulain mukainen ilmoitus"/>
    <m/>
    <s v="Terveydensuojelulain mukainen ilmoitus"/>
    <x v="0"/>
    <x v="1"/>
    <s v="Q4/2022"/>
    <s v="Myös luonnollisille henkilöille"/>
    <m/>
    <s v="Terveydensuojelulaki (763/1994)"/>
    <x v="0"/>
    <s v="Pohjois-Pohjanmaa"/>
    <x v="0"/>
    <s v="Sosiaali- ja terveysministeriö"/>
  </r>
  <r>
    <x v="44"/>
    <s v="Ympäristönsuojelu, vesiensuojelu"/>
    <m/>
    <s v="Ympäristön äkillisestä pilaantumisesta tai vaarasta tehtävä ilmoitus"/>
    <x v="0"/>
    <x v="1"/>
    <s v="Q4/2022"/>
    <s v="Myös luonnollisille henkilöille"/>
    <m/>
    <s v="Ympäristönsuojelulaki (527/2014)"/>
    <x v="0"/>
    <s v="Pohjois-Pohjanmaa"/>
    <x v="0"/>
    <s v="Ympäristöministeriö"/>
  </r>
  <r>
    <x v="44"/>
    <s v="Ympäristönsuojelu, ympäristöluvat ja ilmoitukset"/>
    <m/>
    <s v="Ympäristön äkillisestä pilaantumisesta tai vaarasta tehtävä ilmoitus"/>
    <x v="0"/>
    <x v="1"/>
    <s v="Q4/2022"/>
    <s v="Myös luonnollisille henkilöille"/>
    <m/>
    <s v="Ympäristönsuojelulaki (527/2014)"/>
    <x v="0"/>
    <s v="Pohjois-Pohjanmaa"/>
    <x v="0"/>
    <s v="Ympäristöministeriö"/>
  </r>
  <r>
    <x v="44"/>
    <s v="Ympäristönsuojelu, maasto- ja vesiliikenteen luvat"/>
    <m/>
    <s v="Ympäristön äkillisestä pilaantumisesta tai vaarasta tehtävä ilmoitus"/>
    <x v="0"/>
    <x v="6"/>
    <s v="Q4/2022"/>
    <s v="Vain elinkeinotoimintaa harjoittaville"/>
    <m/>
    <s v="Ympäristönsuojelulaki (527/2014)"/>
    <x v="0"/>
    <s v="Pohjois-Pohjanmaa"/>
    <x v="0"/>
    <s v="Ympäristöministeriö"/>
  </r>
  <r>
    <x v="44"/>
    <s v="Elintarvikehuoneiston hyväksyminen laitokseksi"/>
    <m/>
    <s v="Elintarvikehuoneiston hyväksyminen laitokseksi"/>
    <x v="1"/>
    <x v="6"/>
    <s v="Q4/2022"/>
    <s v="Vain elinkeinotoimintaa harjoittaville"/>
    <m/>
    <s v="Elintarvikelaki (23/2006)"/>
    <x v="0"/>
    <s v="Pohjois-Pohjanmaa"/>
    <x v="0"/>
    <s v="Maa- ja metsätalousministeriö"/>
  </r>
  <r>
    <x v="44"/>
    <s v="Elintarvikelain mukaiset hakemukset"/>
    <m/>
    <s v="Elintarvikelain mukaiset hakemukset"/>
    <x v="1"/>
    <x v="6"/>
    <s v="Q4/2022"/>
    <s v="Vain elinkeinotoimintaa harjoittaville"/>
    <m/>
    <s v="Elintarvikelaki (23/2006)"/>
    <x v="0"/>
    <s v="Pohjois-Pohjanmaa"/>
    <x v="0"/>
    <s v="Maa- ja metsätalousministeriö"/>
  </r>
  <r>
    <x v="44"/>
    <s v="Hakemus käytöstä poistetun öljysäiliön jättämiseksi maahan"/>
    <m/>
    <s v="Hakemus käytöstä poistetun kemikaalisäiliön jättämiseksi maahan"/>
    <x v="1"/>
    <x v="6"/>
    <m/>
    <s v="Myös luonnollisille henkilöille"/>
    <m/>
    <s v="Ympäristönsuojelulaki (527/2014)"/>
    <x v="0"/>
    <s v="Pohjois-Pohjanmaa"/>
    <x v="0"/>
    <s v="Ympäristöministeriö"/>
  </r>
  <r>
    <x v="44"/>
    <s v="Jätteen sijoittaminen maaperään"/>
    <m/>
    <s v="Jätteen sijoittaminen maaperään"/>
    <x v="1"/>
    <x v="1"/>
    <s v="Q4/2022"/>
    <m/>
    <m/>
    <s v="Ympäristönsuojelulaki (527/2014)"/>
    <x v="0"/>
    <s v="Pohjois-Pohjanmaa"/>
    <x v="0"/>
    <s v="Ympäristöministeriö"/>
  </r>
  <r>
    <x v="44"/>
    <s v="Kaivulupa"/>
    <m/>
    <s v="Kaivu- ja sijoituslupa"/>
    <x v="1"/>
    <x v="4"/>
    <m/>
    <s v="Myös luonnollisille henkilöille"/>
    <m/>
    <s v="Laki kadun ja eräiden yleisten alueiden kunnossa- ja puhtaanapidosta (669/1978)"/>
    <x v="0"/>
    <s v="Pohjois-Pohjanmaa"/>
    <x v="0"/>
    <s v="Liikenne- ja viestintäministeriö"/>
  </r>
  <r>
    <x v="44"/>
    <s v="Liikenteenohjauslaitteiden asentaminen yksityisteille"/>
    <m/>
    <s v="Liikenteenohjauslaitteiden sijoittaminen"/>
    <x v="1"/>
    <x v="6"/>
    <s v="Q4/2022"/>
    <s v="Myös luonnollisille henkilöille"/>
    <m/>
    <s v="Tieliikennelaki (267/1981)"/>
    <x v="0"/>
    <s v="Pohjois-Pohjanmaa"/>
    <x v="0"/>
    <s v="Liikenne- ja viestintäministeriö"/>
  </r>
  <r>
    <x v="44"/>
    <s v="Maa-ainesten ottamislupa"/>
    <m/>
    <s v="Maa-aineslupa"/>
    <x v="1"/>
    <x v="1"/>
    <s v="Q4/2022"/>
    <s v="Myös luonnollisille henkilöille"/>
    <m/>
    <s v="Maa-aineslaki (555/1981)"/>
    <x v="0"/>
    <s v="Pohjois-Pohjanmaa"/>
    <x v="0"/>
    <s v="Ympäristöministeriö"/>
  </r>
  <r>
    <x v="44"/>
    <s v="Maastoliikennelain mukainen lupa"/>
    <m/>
    <s v="Maastossa tai vesistössä tapahtuvan kilpailun tai harjoituksen ilmoitus"/>
    <x v="1"/>
    <x v="1"/>
    <s v="Q4/2022"/>
    <m/>
    <m/>
    <s v="Maastoliikennelaki (1710/1995)"/>
    <x v="0"/>
    <s v="Pohjois-Pohjanmaa"/>
    <x v="0"/>
    <s v="Ympäristöministeriö"/>
  </r>
  <r>
    <x v="44"/>
    <s v="Mainos- ja viitoituslupa"/>
    <m/>
    <s v="Mainos- ja viitoituslupa"/>
    <x v="1"/>
    <x v="6"/>
    <s v="Myöhemmin"/>
    <s v="Myös luonnollisille henkilöille"/>
    <m/>
    <m/>
    <x v="0"/>
    <s v="Pohjois-Pohjanmaa"/>
    <x v="0"/>
    <s v=""/>
  </r>
  <r>
    <x v="44"/>
    <s v="Maisematyölupa"/>
    <m/>
    <s v="Maisematyölupa"/>
    <x v="1"/>
    <x v="4"/>
    <m/>
    <s v="Myös luonnollisille henkilöille"/>
    <m/>
    <s v="Maankäyttö- ja rakennuslaki (132/1999)"/>
    <x v="0"/>
    <s v="Pohjois-Pohjanmaa"/>
    <x v="0"/>
    <s v="Ympäristöministeriö"/>
  </r>
  <r>
    <x v="44"/>
    <s v="Myyntipaikkojen vuokraus torilla"/>
    <m/>
    <s v="Myyntipaikkojen vuokraus torilla"/>
    <x v="1"/>
    <x v="6"/>
    <s v="Q4/2022"/>
    <s v="Myös luonnollisille henkilöille"/>
    <m/>
    <m/>
    <x v="0"/>
    <s v="Pohjois-Pohjanmaa"/>
    <x v="0"/>
    <s v=""/>
  </r>
  <r>
    <x v="44"/>
    <s v="Itsehoitoon tarkoitettujen nikotiinivalmisteiden vähittäismyyntilupa"/>
    <m/>
    <s v="Nikotiinivalmisteiden vähittäismyyntilupa"/>
    <x v="1"/>
    <x v="1"/>
    <s v="Q4/2022"/>
    <s v="Vain elinkeinotoimintaa harjoittaville"/>
    <m/>
    <s v="Lääkelaki (395/1987)"/>
    <x v="0"/>
    <s v="Pohjois-Pohjanmaa"/>
    <x v="0"/>
    <s v="Sosiaali- ja terveysministeriö"/>
  </r>
  <r>
    <x v="44"/>
    <s v="Purkamislupa"/>
    <m/>
    <s v="Rakennuksen purkamislupa"/>
    <x v="1"/>
    <x v="4"/>
    <m/>
    <s v="Myös luonnollisille henkilöille"/>
    <m/>
    <s v="Maankäyttö- ja rakennuslaki (132/1999)"/>
    <x v="0"/>
    <s v="Pohjois-Pohjanmaa"/>
    <x v="0"/>
    <s v="Ympäristöministeriö"/>
  </r>
  <r>
    <x v="44"/>
    <s v="Purkuilmoitus"/>
    <m/>
    <s v="Rakennuksen purkamislupa"/>
    <x v="1"/>
    <x v="4"/>
    <m/>
    <s v="Myös luonnollisille henkilöille"/>
    <m/>
    <s v="Maankäyttö- ja rakennuslaki (132/1999)"/>
    <x v="0"/>
    <s v="Pohjois-Pohjanmaa"/>
    <x v="0"/>
    <s v="Ympäristöministeriö"/>
  </r>
  <r>
    <x v="44"/>
    <s v="Rakennuslupa"/>
    <m/>
    <s v="Rakennuslupa"/>
    <x v="1"/>
    <x v="4"/>
    <m/>
    <s v="Myös luonnollisille henkilöille"/>
    <m/>
    <s v="Maankäyttö- ja rakennuslaki (132/1999)"/>
    <x v="0"/>
    <s v="Pohjois-Pohjanmaa"/>
    <x v="0"/>
    <s v="Ympäristöministeriö"/>
  </r>
  <r>
    <x v="44"/>
    <s v="Poikkeamislupa kaavamääräyksistä, suunnittelutarveratkaisu"/>
    <m/>
    <s v="Rakennuslupa suunnittelutarveratkaisualueelle"/>
    <x v="1"/>
    <x v="1"/>
    <s v="Q4/2022"/>
    <s v="Myös luonnollisille henkilöille"/>
    <m/>
    <s v="Maankäyttö- ja rakennuslaki (132/1999)"/>
    <x v="0"/>
    <s v="Pohjois-Pohjanmaa"/>
    <x v="0"/>
    <s v="Ympäristöministeriö"/>
  </r>
  <r>
    <x v="44"/>
    <s v="Rakentamisen toimenpidelupa"/>
    <m/>
    <s v="Rakentamisen toimenpidelupa"/>
    <x v="1"/>
    <x v="4"/>
    <m/>
    <s v="Myös luonnollisille henkilöille"/>
    <m/>
    <s v="Maankäyttö- ja rakennuslaki (132/1999)"/>
    <x v="0"/>
    <s v="Pohjois-Pohjanmaa"/>
    <x v="0"/>
    <s v="Ympäristöministeriö"/>
  </r>
  <r>
    <x v="44"/>
    <s v="Sijoituslupa pysyväisluonteisista rakenteista kaupungin alueilla"/>
    <m/>
    <s v="Kaivu- ja sijoituslupa"/>
    <x v="1"/>
    <x v="6"/>
    <s v="Q4/2022"/>
    <s v="Myös luonnollisille henkilöille"/>
    <m/>
    <s v="Maankäyttö- ja rakennuslaki (132/1999)"/>
    <x v="0"/>
    <s v="Pohjois-Pohjanmaa"/>
    <x v="0"/>
    <s v="Ympäristöministeriö"/>
  </r>
  <r>
    <x v="44"/>
    <s v="Sijoituslupa pysyväisluonteisista rakenteista"/>
    <m/>
    <s v="Kaivu- ja sijoituslupa"/>
    <x v="1"/>
    <x v="4"/>
    <m/>
    <s v="Myös luonnollisille henkilöille"/>
    <m/>
    <s v="Maankäyttö- ja rakennuslaki (132/1999)"/>
    <x v="0"/>
    <s v="Pohjois-Pohjanmaa"/>
    <x v="0"/>
    <s v="Ympäristöministeriö"/>
  </r>
  <r>
    <x v="44"/>
    <s v="Vapautus viemäriverkostoon tai talousvesijohtoon liittymisestä"/>
    <m/>
    <s v="Vapautus vesi- ja viemäriverkostoon liittymisestä."/>
    <x v="1"/>
    <x v="1"/>
    <s v="Q4/2022"/>
    <s v="Myös luonnollisille henkilöille"/>
    <m/>
    <s v="Vesihuoltolaki (119/2001)"/>
    <x v="0"/>
    <s v="Pohjois-Pohjanmaa"/>
    <x v="0"/>
    <s v="Maa- ja metsätalousministeriö"/>
  </r>
  <r>
    <x v="44"/>
    <s v="Hakemus vesilaitoksen tai vesiosuuskunnan perustamisesta"/>
    <m/>
    <s v="Vesilaitos"/>
    <x v="1"/>
    <x v="6"/>
    <s v="Q4/2022"/>
    <s v="Myös luonnollisille henkilöille"/>
    <m/>
    <s v="Vesihuoltolaki (119/2001)"/>
    <x v="0"/>
    <s v="Pohjois-Pohjanmaa"/>
    <x v="0"/>
    <s v="Maa- ja metsätalousministeriö"/>
  </r>
  <r>
    <x v="44"/>
    <s v="Yleisen alueen käyttölupa"/>
    <m/>
    <s v="Yleisen alueen käyttölupa"/>
    <x v="1"/>
    <x v="6"/>
    <s v="Q4/2022"/>
    <s v="Myös luonnollisille henkilöille"/>
    <m/>
    <m/>
    <x v="0"/>
    <s v="Pohjois-Pohjanmaa"/>
    <x v="0"/>
    <s v=""/>
  </r>
  <r>
    <x v="44"/>
    <s v="Lupa ympäristönsuojelumääräyksistä poikkeamisesta"/>
    <m/>
    <s v="Ympäristölupa"/>
    <x v="1"/>
    <x v="6"/>
    <s v="Q4/2022"/>
    <s v="Myös luonnollisille henkilöille"/>
    <m/>
    <s v="Ympäristönsuojelulaki (527/2014)"/>
    <x v="0"/>
    <s v="Pohjois-Pohjanmaa"/>
    <x v="0"/>
    <s v="Ympäristöministeriö"/>
  </r>
  <r>
    <x v="44"/>
    <s v="Yritystilojen tarjoaminen"/>
    <m/>
    <s v="Yritystonttien myynti ja vuokraus"/>
    <x v="2"/>
    <x v="1"/>
    <s v="Q4/2022"/>
    <s v="Vain elinkeinotoimintaa harjoittaville"/>
    <m/>
    <m/>
    <x v="0"/>
    <s v="Pohjois-Pohjanmaa"/>
    <x v="0"/>
    <s v=""/>
  </r>
  <r>
    <x v="44"/>
    <s v="Kesätyösetelituki työnantajille"/>
    <m/>
    <s v="Kesätyösetelituki työnantajille"/>
    <x v="5"/>
    <x v="1"/>
    <s v="Q2/2022"/>
    <s v="Myös luonnollisille henkilöille"/>
    <m/>
    <m/>
    <x v="0"/>
    <s v="Pohjois-Pohjanmaa"/>
    <x v="0"/>
    <s v=""/>
  </r>
  <r>
    <x v="44"/>
    <s v="Korkotukilainahakemusten vastaanotto"/>
    <m/>
    <s v="Korkotukilainahakemus"/>
    <x v="5"/>
    <x v="6"/>
    <s v="Q4/2022"/>
    <s v="Myös luonnollisille henkilöille"/>
    <m/>
    <s v="Laki omistusasuntolainojen korkotuesta (1204/1993)"/>
    <x v="0"/>
    <s v="Pohjois-Pohjanmaa"/>
    <x v="0"/>
    <s v="Ympäristöministeriö"/>
  </r>
  <r>
    <x v="44"/>
    <s v="Kulttuuriavustukset,liikunta-avustukset, kansalaistoiminnan avustukset ja nuorisoavustukset"/>
    <m/>
    <s v="Kulttuuriavustukset,liikunta-avustukset, kansalaistoiminnan avustukset ja nuorisoavustukset"/>
    <x v="5"/>
    <x v="1"/>
    <s v="Q2/2022"/>
    <s v="Myös luonnollisille henkilöille"/>
    <m/>
    <m/>
    <x v="0"/>
    <s v="Pohjois-Pohjanmaa"/>
    <x v="0"/>
    <s v=""/>
  </r>
  <r>
    <x v="44"/>
    <s v="Maatalousyrittäjien lomituspalvelut"/>
    <m/>
    <s v="Maaseututuet"/>
    <x v="5"/>
    <x v="6"/>
    <s v="Q4/2022"/>
    <s v="Vain elinkeinotoimintaa harjoittaville"/>
    <m/>
    <s v="Laki maatalouden tukien toimeenpanosta (192/2013)"/>
    <x v="0"/>
    <s v="Pohjois-Pohjanmaa"/>
    <x v="0"/>
    <s v="Maa- ja metsätalousministeriö"/>
  </r>
  <r>
    <x v="45"/>
    <s v="kaupungin tilojen vuokraaminen"/>
    <s v="yhdistykset, yrityksen, yksityihenkilöt voivat vuokrata tiloja/alueita kaupungilta"/>
    <s v="Myyntipaikkahakemus ja -lupa"/>
    <x v="1"/>
    <x v="1"/>
    <s v="Q4/2022"/>
    <s v="Myös luonnollisille henkilöille"/>
    <s v="tämä kehittynee nopeasti nettiperusteiseksi"/>
    <m/>
    <x v="0"/>
    <s v="Uusimaa"/>
    <x v="5"/>
    <s v=""/>
  </r>
  <r>
    <x v="45"/>
    <s v="Rakennusluvat"/>
    <s v="rakentamiseen liittyvä luvitus"/>
    <s v="Rakennuslupa"/>
    <x v="1"/>
    <x v="4"/>
    <m/>
    <s v="Myös luonnollisille henkilöille"/>
    <s v="tietokoneyhteyden/osaamisen puute, Lupapiste ohjelma"/>
    <s v="Maankäyttö- ja rakennuslaki (132/1999)"/>
    <x v="0"/>
    <s v="Uusimaa"/>
    <x v="5"/>
    <s v="Ympäristöministeriö"/>
  </r>
  <r>
    <x v="45"/>
    <s v="maanvuokraan liittyvät luvat, esim myyntitoiminta"/>
    <s v="ravintolat, tilaisuudet, tapahtumat, urheilutilaisuuden, näyttelyt"/>
    <s v="Yleisen alueen käyttölupa"/>
    <x v="1"/>
    <x v="6"/>
    <s v="Myöhemmin"/>
    <s v="Myös luonnollisille henkilöille"/>
    <s v="Palvelut osittain digitalisoitu, kuten kartat ym. Luvat haetaan erikseen joko sähköisesti sähköpostitse tai paperimuodossa.Ei digitaalista alustaa olemassa toistaiseksi, nämä hakemustyypit hyvin erilaisia"/>
    <m/>
    <x v="0"/>
    <s v="Uusimaa"/>
    <x v="5"/>
    <s v=""/>
  </r>
  <r>
    <x v="45"/>
    <s v="ympäristöluvat"/>
    <s v="ympäristöön vaikuttavat rakennustoimenpiteen, luvitus"/>
    <s v="Ympäristölupa"/>
    <x v="1"/>
    <x v="1"/>
    <s v="Q4/2022"/>
    <s v="Myös luonnollisille henkilöille"/>
    <s v="kts yllä"/>
    <s v="Ympäristönsuojelulaki (527/2014)"/>
    <x v="0"/>
    <s v="Uusimaa"/>
    <x v="5"/>
    <s v="Ympäristöministeriö"/>
  </r>
  <r>
    <x v="45"/>
    <s v="tontinvuokraus ja myynti"/>
    <s v="tonttien luovutusmenettely"/>
    <s v="Yritystonttien myynti ja vuokraus"/>
    <x v="1"/>
    <x v="1"/>
    <m/>
    <s v="Myös luonnollisille henkilöille"/>
    <s v="myynti ja tiedotus perustuu nettipohjaiseen tiedotukseen, varsinainen tonttien haku osittain netissä, kuitenkin perinteinen haku mahdollinen"/>
    <m/>
    <x v="0"/>
    <s v="Uusimaa"/>
    <x v="5"/>
    <s v=""/>
  </r>
  <r>
    <x v="45"/>
    <s v="Asiakirjojen tilaaminen"/>
    <s v="esim kiinteistötietojen ja karttaotteiden myynti"/>
    <s v="Asiakirja- ja sopimusjäljennökset"/>
    <x v="2"/>
    <x v="0"/>
    <m/>
    <s v="Myös luonnollisille henkilöille"/>
    <s v="osa lupapisteen rinnakkaistoimintaa"/>
    <m/>
    <x v="0"/>
    <s v="Uusimaa"/>
    <x v="5"/>
    <s v=""/>
  </r>
  <r>
    <x v="45"/>
    <s v="yhteiskäyttöautojen vuokraaminen"/>
    <s v="uusi toiminta, mahdollista vuokrata ns yhteidskäyttöauto"/>
    <s v="yhteiskäyttöautojen vuokraaminen"/>
    <x v="2"/>
    <x v="5"/>
    <m/>
    <s v="Myös luonnollisille henkilöille"/>
    <s v="sisäinen käyttö toistaiseksi"/>
    <m/>
    <x v="0"/>
    <s v="Uusimaa"/>
    <x v="5"/>
    <s v=""/>
  </r>
  <r>
    <x v="45"/>
    <s v="Korona-neuvonta"/>
    <s v="Novago tarjoaa yrityksille neuvonta-apua koronakriisin aiheuttamiin ongelmiin. Yritykset voivat ottaa yhteyttä Novagoon, joko sähköisesti (s-postilla tai digitaalisen yhteydenoton kautta) tai puhelimitse. Novago on myös aktiivinen ja soittaa potentiaalisille asiakkaille joko suoraan itse, tai puhelinpalvelua tarjoavan yhteistyökumppanin kautta."/>
    <s v="Korona-neuvonta"/>
    <x v="3"/>
    <x v="4"/>
    <s v="Q4/2021"/>
    <s v="Vain elinkeinotoimintaa harjoittaville"/>
    <s v="Asiakkaat haluavat henkilökohtaista neuvontaa. Tämä johtaa sähköisten palveluiden käyttöönoton viivästymistä siihen saakka, kunnes asiakkaat ovat valmiita kertomaan ongelmistaan tai liiketoimintansa kehittämisestä esim. Tekoälyä hyödyntäen. Tekoäly ei todennäköisesti koskaan tule korvaamaan henkilökohtaista neuvontaa, mutta voi edesauttaa kyseistä neuvontaa kartoittamalla asiakkaan tilanteen valmiiksi. Nimenomainen korona-apu tullee tässä muodossa loppumaan ennen kuin digitalisaatio on saavuttanut tavoitetason."/>
    <m/>
    <x v="0"/>
    <s v="Uusimaa"/>
    <x v="5"/>
    <s v=""/>
  </r>
  <r>
    <x v="45"/>
    <s v="Toimitila ja yritystontti-palvelu"/>
    <s v="Vapaasti kenen tahansa käytössä oleva toinen lisäpalvelu jonka kautta alueen kiinteistöjä, toimitiloja ja yritystontteja tarjoavat tahot voivat tuoda tarjoamaansa esille kaikille kiinnostuneille. Samalla kanava jota alueelle etabloituvat yritykset voivat hyödyntää kartoittaakseen mahdollisuuksiaan löytää sopivat tilat alueelta.&quot;&quot;"/>
    <s v="Toimitilahakemisto"/>
    <x v="3"/>
    <x v="3"/>
    <m/>
    <s v="Vain elinkeinotoimintaa harjoittaville"/>
    <s v="Markkinaehtoinen palvelu, jossa emme suoraan pysty vaikuttamaan sisältöön. Yritykset itse päivittävät sisältöä."/>
    <m/>
    <x v="0"/>
    <s v="Uusimaa"/>
    <x v="5"/>
    <s v=""/>
  </r>
  <r>
    <x v="45"/>
    <s v="Yritysneuvonta"/>
    <s v="Jo toimintansa vakiinnuttaneille yrityksille tarjolla oleva neuvontapalvelua, asiassa kuin asiassa. Tässä palvelussa korostuu luottamuksellinen ja henkilökohtainen neuvonta vielä uusyritystoimintaa enemmän."/>
    <s v="Yritysten neuvontapalvelut"/>
    <x v="3"/>
    <x v="0"/>
    <s v="Q1/2022"/>
    <s v="Vain elinkeinotoimintaa harjoittaville"/>
    <s v="Asiakkaat haluavat henkilökohtaista, kasvotusten tapahtuvaa neuvontaa. Tämä johtaa sähköisten palveluiden käyttöönoton viivästymistä siihen saakka, kunnes asiakkaat ovat valmiita kertomaan ongelmistaan tai liiketoimintansa kehittämisestä esim. Tekoälyä hyödyntäen. Tekoäly ei todennäköisesti koskaan tule korvaamaan henkilökohtaista neuvontaa, mutta voi edesauttaa kyseistä neuvontaa kartoittamalla asiakkaan tilanteen valmiiksi."/>
    <m/>
    <x v="0"/>
    <s v="Uusimaa"/>
    <x v="5"/>
    <s v=""/>
  </r>
  <r>
    <x v="45"/>
    <s v="Uusyritysneuvonta"/>
    <s v="Osana Suomen Uusyrityskeskuksia Novago tarjoaa neuvontapalvelua yritystoimintaa harkitseville. Palvelu kattaa kaikki Novagon omistajakunnat, joita Raasepori on yksi. Neuvonta on pääasiassa henkilökohtaista ja asiakkaat toivovat, ainakin vielä, että asiointi on henkilökohtaista ja kasvotusten tapahtuvaa. Korona-kriisin aikana palvelua on toteutettu etänä, hyödyntäen puhelinta ja erinäisiä videoneuvottelusovellutuksia. AI/Tekoälyn käyttöönottoa ollaan kokeiltu, mutta toistaiseksi tarpeeksi hyvin toimivaa järjestelmää ei olla löydetty."/>
    <s v="Yritysten neuvontapalvelut"/>
    <x v="3"/>
    <x v="4"/>
    <s v="Q3/2021"/>
    <s v="Myös luonnollisille henkilöille"/>
    <s v="Asiakkaat haluavat vielä enimmäkseen henkilökohtaista, kasvotusten tapahtuvaa neuvontaa. Tämä voi johtaa sähköisten palveluiden käyttöönoton viivästymistä siihen saakka, kunnes enemmistö asiakkaista ovat valmiita hyödyntämään esim. Tekoälyä saadakseen palautetta liiketoimintaidealleen. Tekoäly ei todennäköisesti koskaan tule korvaamaan henkilökohtaista neuvontaa, mutta voi edesauttaa kyseistä neuvontaa kartoittamalla asiakkaan tilanteen valmiiksi."/>
    <m/>
    <x v="0"/>
    <s v="Uusimaa"/>
    <x v="5"/>
    <s v=""/>
  </r>
  <r>
    <x v="45"/>
    <s v="Yritysrekisteri"/>
    <s v="Kaikki Länsi-Uudenmaan yritykset löytyvät Yritysrekisteristä. Toimii sähköisenä markkinointikanavana alueen yrityksille samalla kun alueelle etabloituva yritys, voi tarkastella markkinatilannetta ja arvioida palvelunsa vastaanottoa. Kyseessä ei siis viranomaispalvelu jossa asioidaan viranomaisten kanssa, vaan sähköinen lisäpalvelu alueen yrityksille.&quot;&quot;"/>
    <s v="Yritys- ja palveluhakemisto"/>
    <x v="4"/>
    <x v="4"/>
    <s v="Myöhemmin"/>
    <s v="Vain elinkeinotoimintaa harjoittaville"/>
    <s v="Markkinaehtoinen palvelu, jossa emme suoraan pysty vaikuttamaan sisältöön. Yritykset itse päivittävät sisältöä."/>
    <m/>
    <x v="0"/>
    <s v="Uusimaa"/>
    <x v="5"/>
    <s v=""/>
  </r>
  <r>
    <x v="45"/>
    <s v="Yksinyrittäjätuki"/>
    <s v="Novago on vastaanottanut viiden kunnan alueelta yksinyrittäjille suunnatun koronatuen kaikki hakemukset ja käsitellyt nämä kuntien lopullista päätöstä varten. Koko prosessi on hoidettu digitaalisesti/sähköisesti ja mikäli asiakas on jättänyt puutteellisen hakemuksen on käsittelijä ollut asiakkaaseen yhteydessä joko puhelimitse tai sähköpostitse. Vahvaa tunnistautumista on hyödynnetty tukihakemuksen yhteydessä. Vaikka palvelu muutoin täyttää tavoitetason, toisen puolesta rekisteröiminen ei kuitenkaan tässä palvelussa ole mahdollista, sillä tuki on henkilökohtainen."/>
    <s v="Liiketoiminnan kehittämistuki"/>
    <x v="5"/>
    <x v="5"/>
    <s v="Q2/2020"/>
    <s v="Vain elinkeinotoimintaa harjoittaville"/>
    <s v="Ainoastaan asiakkaan tietotaito koskien sähköistä asiointia on voinut muodostua esteeksi, mutta nämä esteet ollaan poistettu henkilökohtaisella palvelulla/neuvonnalla."/>
    <m/>
    <x v="0"/>
    <s v="Uusimaa"/>
    <x v="5"/>
    <s v=""/>
  </r>
  <r>
    <x v="45"/>
    <s v="yksityisteiden avustukset"/>
    <s v="kaupunki myöntää yksityisteille avustuksia hakemuksen perusteella"/>
    <s v="Yksityistieavustukset"/>
    <x v="5"/>
    <x v="4"/>
    <m/>
    <s v="Myös luonnollisille henkilöille"/>
    <s v="otettu nettipohjainen tukihakemusmenettely käyttöön v 2020"/>
    <s v="Laki yksityisistä teistä (560/2018)"/>
    <x v="0"/>
    <s v="Uusimaa"/>
    <x v="5"/>
    <s v="Liikenne- ja viestintäministeriö"/>
  </r>
  <r>
    <x v="46"/>
    <s v="Elintarvikehuoneistot"/>
    <s v="Luvat ja ilmoitukset"/>
    <s v="Elintarvikehuoneistoilmoitus"/>
    <x v="0"/>
    <x v="1"/>
    <s v="Myöhemmin"/>
    <s v="Vain elinkeinotoimintaa harjoittaville"/>
    <m/>
    <s v="Elintarvikelaki (23/2006)"/>
    <x v="0"/>
    <s v="Varsinais-Suomi"/>
    <x v="5"/>
    <s v="Maa- ja metsätalousministeriö"/>
  </r>
  <r>
    <x v="46"/>
    <s v="Rakennusluvat"/>
    <s v="Rakentamiseeen liittyvät luvat, käytössä lupapiste.fi"/>
    <s v="Rakennuslupa"/>
    <x v="1"/>
    <x v="5"/>
    <m/>
    <s v="Myös luonnollisille henkilöille"/>
    <m/>
    <s v="Maankäyttö- ja rakennuslaki (132/1999)"/>
    <x v="0"/>
    <s v="Varsinais-Suomi"/>
    <x v="5"/>
    <s v="Ympäristöministeriö"/>
  </r>
  <r>
    <x v="46"/>
    <s v="Asuntohakemukset"/>
    <s v="Haku asuntoihin"/>
    <s v="Asuntohakemukset"/>
    <x v="2"/>
    <x v="5"/>
    <m/>
    <s v="Myös luonnollisille henkilöille"/>
    <m/>
    <s v="Ympäristönsuojelulaki (527/2014)"/>
    <x v="0"/>
    <s v="Varsinais-Suomi"/>
    <x v="5"/>
    <s v="Ympäristöministeriö"/>
  </r>
  <r>
    <x v="46"/>
    <s v="Kouluilmoitukset"/>
    <s v="Kouluun ilmoittautuminen"/>
    <s v="Kouluilmoitukset"/>
    <x v="2"/>
    <x v="5"/>
    <m/>
    <s v="Myös luonnollisille henkilöille"/>
    <m/>
    <m/>
    <x v="0"/>
    <s v="Varsinais-Suomi"/>
    <x v="5"/>
    <s v=""/>
  </r>
  <r>
    <x v="46"/>
    <s v="Päivähoitohakemukset"/>
    <s v="Haku päivähoitoon, E-asiointi"/>
    <s v="Päivähoitohakemukset"/>
    <x v="2"/>
    <x v="5"/>
    <m/>
    <s v="Myös luonnollisille henkilöille"/>
    <m/>
    <m/>
    <x v="0"/>
    <s v="Varsinais-Suomi"/>
    <x v="5"/>
    <s v=""/>
  </r>
  <r>
    <x v="46"/>
    <s v="Tonttihakemukset"/>
    <s v="Tonttien osto/vuokraaminen"/>
    <s v="Toimitilatontit"/>
    <x v="2"/>
    <x v="5"/>
    <m/>
    <s v="Myös luonnollisille henkilöille"/>
    <m/>
    <m/>
    <x v="0"/>
    <s v="Varsinais-Suomi"/>
    <x v="5"/>
    <s v=""/>
  </r>
  <r>
    <x v="46"/>
    <s v="Yritys- ja palveluhakemisto"/>
    <s v="Yrityksille ja kuluttajille  avoin palveluhakemisto/Ruskon ja Vahdon Yrittäjien laatima"/>
    <s v="Yritys- ja palveluhakemisto"/>
    <x v="4"/>
    <x v="5"/>
    <m/>
    <s v="Myös luonnollisille henkilöille"/>
    <s v="Valtakunnallinen palvelu tulossa vuonna 2021 kaikissa elintarvikevalvonnan asioinneissa."/>
    <m/>
    <x v="0"/>
    <s v="Varsinais-Suomi"/>
    <x v="5"/>
    <s v=""/>
  </r>
  <r>
    <x v="47"/>
    <s v="Elintarvikehuoneiston hyväksyminen laitokseksi"/>
    <s v="Ohjeet, lomakkeet ja yhteystiedot"/>
    <s v="Elintarvikehuoneiston hyväksyminen laitokseksi"/>
    <x v="1"/>
    <x v="5"/>
    <m/>
    <s v="Vain elinkeinotoimintaa harjoittaville"/>
    <m/>
    <s v="Elintarvikelaki (23/2006)"/>
    <x v="0"/>
    <s v="Lappi"/>
    <x v="0"/>
    <s v="Maa- ja metsätalousministeriö"/>
  </r>
  <r>
    <x v="47"/>
    <s v="Elintarvikekontaktimateriaalialan toimintailmoitus"/>
    <s v="Ohjeet, lomakkeet ja yhteystiedot"/>
    <s v="Elintarvikekontaktimateriaalialan toimintailmoitus"/>
    <x v="1"/>
    <x v="5"/>
    <m/>
    <s v="Vain elinkeinotoimintaa harjoittaville"/>
    <m/>
    <s v="Elintarvikelaki (23/2006)"/>
    <x v="0"/>
    <s v="Lappi"/>
    <x v="0"/>
    <s v="Maa- ja metsätalousministeriö"/>
  </r>
  <r>
    <x v="47"/>
    <s v="Eläintarhan sivutuotelupa"/>
    <s v="Eläintarha tarvitsee kunnaneläinlääkärin luvan, jos se käyttää eläintarhansa eläimiä muiden eläinten ruokintaan omassa eläintarhassaan."/>
    <s v="Eläintarhan sivutuotelupa"/>
    <x v="1"/>
    <x v="1"/>
    <m/>
    <s v="Vain elinkeinotoimintaa harjoittaville"/>
    <m/>
    <s v="Laki eläimistä saatavista sivutuotteista (517/2015)"/>
    <x v="0"/>
    <s v="Lappi"/>
    <x v="0"/>
    <s v="Maa- ja metsätalousministeriö"/>
  </r>
  <r>
    <x v="47"/>
    <s v="Maa-aineslupa"/>
    <s v="Maa-ainesluvan haku"/>
    <s v="Maa-aineslupa"/>
    <x v="1"/>
    <x v="6"/>
    <s v="Myöhemmin"/>
    <s v="Myös luonnollisille henkilöille"/>
    <m/>
    <s v="Maa-aineslaki (555/1981)"/>
    <x v="0"/>
    <s v="Lappi"/>
    <x v="0"/>
    <s v="Ympäristöministeriö"/>
  </r>
  <r>
    <x v="47"/>
    <s v="Maisematyölupa"/>
    <s v="Ohjeet, lomakkeet ja yhteystiedot"/>
    <s v="Maisematyölupa"/>
    <x v="1"/>
    <x v="5"/>
    <m/>
    <s v="Myös luonnollisille henkilöille"/>
    <m/>
    <s v="Maankäyttö- ja rakennuslaki (132/1999)"/>
    <x v="0"/>
    <s v="Lappi"/>
    <x v="0"/>
    <s v="Ympäristöministeriö"/>
  </r>
  <r>
    <x v="47"/>
    <s v="Hillatori, markkinapaikka"/>
    <s v="Torimyyntipaikan markkinointi ja myyntipaikan varaus"/>
    <s v="Myyntipaikkahakemus ja -lupa"/>
    <x v="1"/>
    <x v="1"/>
    <s v="Q4/2021"/>
    <s v="Myös luonnollisille henkilöille"/>
    <s v="Ikäihmisillä ei ole käytössä tietokonetta tai nettiyhteyttä"/>
    <m/>
    <x v="0"/>
    <s v="Lappi"/>
    <x v="0"/>
    <s v=""/>
  </r>
  <r>
    <x v="47"/>
    <s v="Nikotiinivalmisteiden vähittäismyyntilupa"/>
    <s v="Ohjeet, lomakkeet ja yhteystiedot"/>
    <s v="Nikotiinivalmisteiden vähittäismyyntilupa"/>
    <x v="1"/>
    <x v="5"/>
    <m/>
    <s v="Vain elinkeinotoimintaa harjoittaville"/>
    <m/>
    <s v="Lääkelaki (395/1987)"/>
    <x v="0"/>
    <s v="Lappi"/>
    <x v="0"/>
    <s v="Sosiaali- ja terveysministeriö"/>
  </r>
  <r>
    <x v="47"/>
    <s v="Rakennuksen purkamislupa"/>
    <s v="Ohjeet, lomakkeet ja yhteystiedot"/>
    <s v="Rakennuksen purkamislupa"/>
    <x v="1"/>
    <x v="5"/>
    <m/>
    <s v="Myös luonnollisille henkilöille"/>
    <m/>
    <s v="Maankäyttö- ja rakennuslaki (132/1999)"/>
    <x v="0"/>
    <s v="Lappi"/>
    <x v="0"/>
    <s v="Ympäristöministeriö"/>
  </r>
  <r>
    <x v="47"/>
    <s v="Rakennuslupa"/>
    <s v="Ohjeet, lomakkeet ja yhteystiedot"/>
    <s v="Rakennuslupa"/>
    <x v="1"/>
    <x v="5"/>
    <m/>
    <s v="Myös luonnollisille henkilöille"/>
    <m/>
    <s v="Maankäyttö- ja rakennuslaki (132/1999)"/>
    <x v="0"/>
    <s v="Lappi"/>
    <x v="0"/>
    <s v="Ympäristöministeriö"/>
  </r>
  <r>
    <x v="47"/>
    <s v="Rakennuslupa suunnittelutarveratkaisualueelle"/>
    <s v="Ohjeet, lomakkeet ja yhteystiedot"/>
    <s v="Rakennuslupa suunnittelutarveratkaisualueelle"/>
    <x v="1"/>
    <x v="5"/>
    <m/>
    <s v="Myös luonnollisille henkilöille"/>
    <m/>
    <s v="Maankäyttö- ja rakennuslaki (132/1999)"/>
    <x v="0"/>
    <s v="Lappi"/>
    <x v="0"/>
    <s v="Ympäristöministeriö"/>
  </r>
  <r>
    <x v="47"/>
    <s v="Rakennusrasite"/>
    <s v="Ohjeet, lomakkeet ja yhteystiedot"/>
    <s v="Rakennusrasite"/>
    <x v="1"/>
    <x v="5"/>
    <m/>
    <s v="Myös luonnollisille henkilöille"/>
    <m/>
    <s v="Maankäyttö- ja rakennuslaki (132/1999)"/>
    <x v="0"/>
    <s v="Lappi"/>
    <x v="0"/>
    <s v="Ympäristöministeriö"/>
  </r>
  <r>
    <x v="47"/>
    <s v="Rakennusvalvontamittaukset"/>
    <s v="Ohjeet, lomakkeet ja yhteystiedot"/>
    <s v="Rakennusvalvonta"/>
    <x v="1"/>
    <x v="5"/>
    <m/>
    <s v="Myös luonnollisille henkilöille"/>
    <m/>
    <s v="Maankäyttö- ja rakennuslaki (132/1999)"/>
    <x v="0"/>
    <s v="Lappi"/>
    <x v="0"/>
    <s v="Ympäristöministeriö"/>
  </r>
  <r>
    <x v="47"/>
    <s v="Rakentamisen poikkeuslupa"/>
    <s v="Ohjeet, lomakkeet ja yhteystiedot"/>
    <s v="Rakentamisen poikkeuslupa"/>
    <x v="1"/>
    <x v="5"/>
    <m/>
    <s v="Myös luonnollisille henkilöille"/>
    <m/>
    <s v="Maankäyttö- ja rakennuslaki (132/1999)"/>
    <x v="0"/>
    <s v="Lappi"/>
    <x v="0"/>
    <s v="Ympäristöministeriö"/>
  </r>
  <r>
    <x v="47"/>
    <s v="Rakentamisen toimenpidelupa"/>
    <s v="Ohjeet, lomakkeet ja yhteystiedot"/>
    <s v="Rakentamisen toimenpidelupa"/>
    <x v="1"/>
    <x v="5"/>
    <m/>
    <s v="Myös luonnollisille henkilöille"/>
    <m/>
    <s v="Maankäyttö- ja rakennuslaki (132/1999)"/>
    <x v="0"/>
    <s v="Lappi"/>
    <x v="0"/>
    <s v="Ympäristöministeriö"/>
  </r>
  <r>
    <x v="47"/>
    <s v="Toimitilat"/>
    <s v="Toimitilapalvelu yhteistyössä Ranuan Infra Oy:n kanssa"/>
    <s v="Tilavuokraus"/>
    <x v="1"/>
    <x v="1"/>
    <s v="Q3/2020"/>
    <s v="Vain elinkeinotoimintaa harjoittaville"/>
    <m/>
    <m/>
    <x v="0"/>
    <s v="Lappi"/>
    <x v="0"/>
    <s v=""/>
  </r>
  <r>
    <x v="47"/>
    <s v="Hillatori, markkinapaikan maksu"/>
    <s v="Markkinapaikan laskutus"/>
    <s v="Hillatori, markkinapaikan maksu"/>
    <x v="2"/>
    <x v="6"/>
    <s v="Q4/2021"/>
    <s v="Myös luonnollisille henkilöille"/>
    <m/>
    <m/>
    <x v="0"/>
    <s v="Lappi"/>
    <x v="0"/>
    <s v=""/>
  </r>
  <r>
    <x v="47"/>
    <s v="Teollisuustontin varaus"/>
    <s v="Vapaiden teollisuustonttien tiedot ja kartta. Yritys varaa tontin omaa tuotantoa varten."/>
    <s v="Teollisuustontin varaus"/>
    <x v="2"/>
    <x v="1"/>
    <s v="Q1/2021"/>
    <s v="Vain elinkeinotoimintaa harjoittaville"/>
    <m/>
    <m/>
    <x v="0"/>
    <s v="Lappi"/>
    <x v="0"/>
    <s v=""/>
  </r>
  <r>
    <x v="47"/>
    <s v="Toimintaympäristön yleinen markkinointi"/>
    <s v="Positiivinen näkyminen julkisuudessa digikanavia hyödyntäen"/>
    <s v="Toimintaympäristön yleinen markkinointi"/>
    <x v="2"/>
    <x v="2"/>
    <m/>
    <s v="Myös luonnollisille henkilöille"/>
    <m/>
    <m/>
    <x v="0"/>
    <s v="Lappi"/>
    <x v="0"/>
    <s v=""/>
  </r>
  <r>
    <x v="47"/>
    <s v="Business Ranua, yrityspalvelut"/>
    <s v="Palvelut turvallisilla ja saavutettavilla kotisivuilla."/>
    <s v="Yrityspalvelut"/>
    <x v="3"/>
    <x v="5"/>
    <m/>
    <s v="Myös luonnollisille henkilöille"/>
    <s v="Laajennetaan sivustoa sitä mukaan kun saadaan palveluita sähköiseen muotoon mm. teollisuustonttien varaus ja Hillatorin varaus ja maksu."/>
    <m/>
    <x v="0"/>
    <s v="Lappi"/>
    <x v="0"/>
    <s v=""/>
  </r>
  <r>
    <x v="47"/>
    <s v="Yrityksen kansainvälistymispalvelut"/>
    <s v="Sähköisiä kanavia käyttäen yhteistyössä viranomaisten kanssa."/>
    <s v="Yritysten kansainvälistymispalvelut"/>
    <x v="3"/>
    <x v="5"/>
    <m/>
    <s v="Vain elinkeinotoimintaa harjoittaville"/>
    <m/>
    <m/>
    <x v="0"/>
    <s v="Lappi"/>
    <x v="0"/>
    <s v=""/>
  </r>
  <r>
    <x v="47"/>
    <s v="Yrityksen kehittämispalvelut"/>
    <s v="Yrityksen kehittämissuunnitelmat ja investoinnit. Yritystulkki toimii apuvälineenä tietoturvallisesti."/>
    <s v="Yritysten neuvontapalvelut"/>
    <x v="3"/>
    <x v="5"/>
    <m/>
    <s v="Vain elinkeinotoimintaa harjoittaville"/>
    <s v="Riittääkö budjetti sopimusten ylläpitoon."/>
    <m/>
    <x v="0"/>
    <s v="Lappi"/>
    <x v="0"/>
    <s v=""/>
  </r>
  <r>
    <x v="47"/>
    <s v="Yrityksen perustamispalvelut"/>
    <s v="Palveluseteli, haku Visma"/>
    <s v="Yritysten neuvontapalvelut"/>
    <x v="3"/>
    <x v="5"/>
    <m/>
    <s v="Vain elinkeinotoimintaa harjoittaville"/>
    <s v="Lomakkeiden päivitys voi olla tulevaisuudessa haasteena?"/>
    <m/>
    <x v="0"/>
    <s v="Lappi"/>
    <x v="0"/>
    <s v=""/>
  </r>
  <r>
    <x v="47"/>
    <s v="Ranua sovellus"/>
    <s v="Ranualta löytyvät palvelut löytyvät turvallisesti ladattavan sovelluksen avulla."/>
    <s v="Ranua sovellus"/>
    <x v="4"/>
    <x v="5"/>
    <m/>
    <s v="Myös luonnollisille henkilöille"/>
    <m/>
    <m/>
    <x v="0"/>
    <s v="Lappi"/>
    <x v="0"/>
    <s v=""/>
  </r>
  <r>
    <x v="47"/>
    <s v="Yksityistieavustukset"/>
    <s v="Avustuksen haku"/>
    <s v="Yksityistieavustukset"/>
    <x v="5"/>
    <x v="6"/>
    <s v="Myöhemmin"/>
    <s v="Myös luonnollisille henkilöille"/>
    <m/>
    <s v="Laki yksityisistä teistä (560/2018)"/>
    <x v="0"/>
    <s v="Lappi"/>
    <x v="0"/>
    <s v="Liikenne- ja viestintäministeriö"/>
  </r>
  <r>
    <x v="48"/>
    <s v="Ilmoitus melua ja tärinää aiheuttavasta tilapäisestä toiminnasta"/>
    <s v="Ysl 118 § mukainen ilmoitusmenettely"/>
    <s v="Meluilmoitus"/>
    <x v="0"/>
    <x v="1"/>
    <s v="Q4/2021"/>
    <s v="Myös luonnollisille henkilöille"/>
    <m/>
    <s v="Ympäristönsuojelulaki (527/2014)"/>
    <x v="0"/>
    <s v="Pohjois-Savo"/>
    <x v="0"/>
    <s v="Ympäristöministeriö"/>
  </r>
  <r>
    <x v="48"/>
    <s v="Rakennusvalvonnan rakennusluvat"/>
    <s v="Toimenpiteet, jotka lain tai rakennusjärjestyksen mukaan vaativat kunnan rakennusvalvonnan myöntämän rakennusluvan."/>
    <s v="Rakennuslupa"/>
    <x v="1"/>
    <x v="1"/>
    <s v="Q4/2021"/>
    <s v="Myös luonnollisille henkilöille"/>
    <m/>
    <s v="Maankäyttö- ja rakennuslaki (132/1999)"/>
    <x v="0"/>
    <s v="Pohjois-Savo"/>
    <x v="0"/>
    <s v="Ympäristöministeriö"/>
  </r>
  <r>
    <x v="48"/>
    <s v="Rakennusvalvonnan ilmoitukset"/>
    <s v="Toimenpiteet, jotka lain tai rakennusjärjestyksen mukaan vaativat ilmoitusta kunnan rakennusvalvontaan."/>
    <s v="Rakentamisen toimenpidelupa"/>
    <x v="1"/>
    <x v="1"/>
    <s v="Q4/2021"/>
    <s v="Myös luonnollisille henkilöille"/>
    <m/>
    <s v="Maankäyttö- ja rakennuslaki (132/1999)"/>
    <x v="0"/>
    <s v="Pohjois-Savo"/>
    <x v="0"/>
    <s v="Ympäristöministeriö"/>
  </r>
  <r>
    <x v="48"/>
    <s v="Rakennusvalvonnan toimenpideluvat"/>
    <s v="Toimenpiteet, jotka lain tai rakennusjärjestyksen mukaan vaativat kunnan rakennusvalvonnan myöntämän toimenpideluvan."/>
    <s v="Rakentamisen toimenpidelupa"/>
    <x v="1"/>
    <x v="1"/>
    <s v="Q4/2021"/>
    <s v="Myös luonnollisille henkilöille"/>
    <m/>
    <s v="Maankäyttö- ja rakennuslaki (132/1999)"/>
    <x v="0"/>
    <s v="Pohjois-Savo"/>
    <x v="0"/>
    <s v="Ympäristöministeriö"/>
  </r>
  <r>
    <x v="48"/>
    <s v="Yleisten alueiden käyttöluvat"/>
    <s v="Yleisten alueiden (esim. torit, puistot) käyttöluvat."/>
    <s v="Yleisen alueen käyttölupa"/>
    <x v="1"/>
    <x v="6"/>
    <s v="Q4/2021"/>
    <s v="Myös luonnollisille henkilöille"/>
    <m/>
    <m/>
    <x v="0"/>
    <s v="Pohjois-Savo"/>
    <x v="0"/>
    <s v=""/>
  </r>
  <r>
    <x v="48"/>
    <s v="Kesätyötuki"/>
    <s v="Kesätyöllistämisen tukeminen, tukea maksetaan paikallisen nuoren työllistämisestä paikallisille yrityksille tai yhteisöille sekä yksityishenkilöille."/>
    <s v="Työllistämistuki"/>
    <x v="5"/>
    <x v="1"/>
    <s v="Q4/2021"/>
    <s v="Myös luonnollisille henkilöille"/>
    <m/>
    <s v="Työttömyysturvalaki (1290/2002)"/>
    <x v="0"/>
    <s v="Pohjois-Savo"/>
    <x v="0"/>
    <s v="Sosiaali- ja terveysministeriö"/>
  </r>
  <r>
    <x v="49"/>
    <s v="Ilmoitus eläintenpidosta ja ilmoitus eläinten pitopaikasta"/>
    <s v="Jokaisen tuotantoeläintenpitäjän on rekisteröidyttävä eläintenpitäjäksi. Rekisteröityminen tehdään  kaupungin maaseutupalveluissa."/>
    <s v="Alkutuotantopaikkailmoitus"/>
    <x v="0"/>
    <x v="0"/>
    <s v="Q4/2021"/>
    <s v="Myös luonnollisille henkilöille"/>
    <s v="Ruokaviraston eläinpitäjäreksiterin sähköisen asiointipalvelun kehitystyön viivästyminen edelleen. Piti aueta jo vuonna 2019."/>
    <s v="Elintarvikelaki (23/2006)"/>
    <x v="0"/>
    <s v="Kainuu"/>
    <x v="0"/>
    <s v="Maa- ja metsätalousministeriö"/>
  </r>
  <r>
    <x v="49"/>
    <s v="Turkistuottajien lomituspalvelut"/>
    <s v="Turkistuottaja hakee lomatoimistosta vuosilomaa ja lisävapaata."/>
    <s v="Lomituspalvelu"/>
    <x v="1"/>
    <x v="1"/>
    <s v="Q1/2022"/>
    <s v="Myös luonnollisille henkilöille"/>
    <s v="Lakimuutoksen aikataulu viivästyy."/>
    <s v="Maatalousyrittäjien lomituspalvelulaki (1231/1996)"/>
    <x v="0"/>
    <s v="Kainuu"/>
    <x v="0"/>
    <s v="Maa- ja metsätalousministeriö"/>
  </r>
  <r>
    <x v="49"/>
    <s v="Maatalousyrittäjien lomituspalvelut"/>
    <s v="Maatalousyrittäjä hakee lomatoimistosta  vuosilomalomitusta, sijaisapua ja maksullista lomittaja-apua."/>
    <s v="Lomituspalvelu"/>
    <x v="1"/>
    <x v="4"/>
    <m/>
    <s v="Myös luonnollisille henkilöille"/>
    <m/>
    <s v="Maatalousyrittäjien lomituspalvelulaki (1231/1996)"/>
    <x v="0"/>
    <s v="Kainuu"/>
    <x v="0"/>
    <s v="Maa- ja metsätalousministeriö"/>
  </r>
  <r>
    <x v="49"/>
    <s v="Lupapiste; rakennuslupien sähköinen käsittely"/>
    <s v="Rakennulupasovellus; kansalainen voi hakea rakentamiseen liittyviä lupia"/>
    <s v="Rakennuslupa"/>
    <x v="1"/>
    <x v="5"/>
    <s v="Q2/2020"/>
    <s v="Myös luonnollisille henkilöille"/>
    <m/>
    <s v="Maankäyttö- ja rakennuslaki (132/1999)"/>
    <x v="0"/>
    <s v="Kainuu"/>
    <x v="0"/>
    <s v="Ympäristöministeriö"/>
  </r>
  <r>
    <x v="49"/>
    <s v="Suunnittelutarveratkaisu"/>
    <m/>
    <s v="Rakennuslupa suunnittelutarveratkaisualueelle"/>
    <x v="1"/>
    <x v="6"/>
    <s v="Q1/2022"/>
    <s v="Myös luonnollisille henkilöille"/>
    <m/>
    <s v="Maankäyttö- ja rakennuslaki (132/1999)"/>
    <x v="0"/>
    <s v="Kainuu"/>
    <x v="0"/>
    <s v="Ympäristöministeriö"/>
  </r>
  <r>
    <x v="49"/>
    <s v="Poikkeamislupa"/>
    <m/>
    <s v="Rakentamisen poikkeuslupa"/>
    <x v="1"/>
    <x v="6"/>
    <s v="Q1/2022"/>
    <s v="Myös luonnollisille henkilöille"/>
    <m/>
    <s v="Maankäyttö- ja rakennuslaki (132/1999)"/>
    <x v="0"/>
    <s v="Kainuu"/>
    <x v="0"/>
    <s v="Ympäristöministeriö"/>
  </r>
  <r>
    <x v="49"/>
    <s v="Lausunnot"/>
    <s v="Erilaiset maatalousyrittäjien ja maanomistajien pyytämät lausunnot, esim. arviot pellon käyvästä arvosta"/>
    <s v="Lausunnot"/>
    <x v="2"/>
    <x v="6"/>
    <s v="Myöhemmin"/>
    <s v="Myös luonnollisille henkilöille"/>
    <m/>
    <m/>
    <x v="0"/>
    <s v="Kainuu"/>
    <x v="0"/>
    <s v=""/>
  </r>
  <r>
    <x v="49"/>
    <s v="Perusopetuksen poissaololupa, Primus, Wilma"/>
    <s v="Perusopetuksen oppilaan sähköinen poissaololupahakemus"/>
    <s v="Perusopetuksen poissaololupa, Primus, Wilma"/>
    <x v="2"/>
    <x v="5"/>
    <m/>
    <s v="Myös luonnollisille henkilöille"/>
    <m/>
    <m/>
    <x v="0"/>
    <s v="Kainuu"/>
    <x v="0"/>
    <s v=""/>
  </r>
  <r>
    <x v="49"/>
    <s v="Vuokra-asuntohakemus - ja irtisanominen"/>
    <m/>
    <s v="Vuokra-asuntohakemus - ja irtisanominen"/>
    <x v="2"/>
    <x v="1"/>
    <s v="Q1/2022"/>
    <s v="Myös luonnollisille henkilöille"/>
    <m/>
    <m/>
    <x v="0"/>
    <s v="Kainuu"/>
    <x v="0"/>
    <s v=""/>
  </r>
  <r>
    <x v="49"/>
    <s v="Liikunta-avutus"/>
    <s v="Yhdistykset ja yhteisöt voivat hakea avustusta kunnanhallitukselta."/>
    <s v="Kansalaistoiminnan tuet ja avustukset"/>
    <x v="5"/>
    <x v="5"/>
    <m/>
    <s v="Myös luonnollisille henkilöille"/>
    <m/>
    <m/>
    <x v="0"/>
    <s v="Kainuu"/>
    <x v="0"/>
    <s v=""/>
  </r>
  <r>
    <x v="49"/>
    <s v="Yksityistieavustus"/>
    <m/>
    <s v="Yksityistieavustukset"/>
    <x v="5"/>
    <x v="1"/>
    <s v="Q1/2022"/>
    <s v="Myös luonnollisille henkilöille"/>
    <m/>
    <s v="Laki yksityisistä teistä (560/2018)"/>
    <x v="0"/>
    <s v="Kainuu"/>
    <x v="0"/>
    <s v="Liikenne- ja viestintäministeriö"/>
  </r>
  <r>
    <x v="50"/>
    <s v="Alkutuotantopaikasta ilmoittaminen"/>
    <s v="Rovakaaren ympäristöterveydenhuollon toiminta-alueella (Rovaniemi, Ranua, Pello, Ylitornio, Kolari)  sijaitsevasta alkutuotantopaikasta tehtävä ilmoitus elintarvikevalvontaviranomaiselle."/>
    <s v="Alkutuotantopaikkailmoitus"/>
    <x v="0"/>
    <x v="0"/>
    <s v="Myöhemmin"/>
    <s v="Vain elinkeinotoimintaa harjoittaville"/>
    <s v="ei tietoa milloin asioinnin aloitus siirtyy valtakunnalliseen ympäristöterveydenhuollon sähköiseen ilmoituspalveluun ILPPAan (Ruokavirasto).  ilppa.fi"/>
    <s v="Elintarvikelaki (23/2006)"/>
    <x v="0"/>
    <s v="Lappi"/>
    <x v="6"/>
    <s v="Maa- ja metsätalousministeriö"/>
  </r>
  <r>
    <x v="50"/>
    <s v="Ilmoitus elintarvikehuoneistosta"/>
    <s v="Rovakaaren ympäristöterveydenhuollon toiminta-alueella (Rovaniemi, Ranua, Pello, Ylitornio, Kolari) sijaitsevasta elintarvikehuoneistosta tehtävä elintarvikelain 13 §:n mukainen ilmoitus elintarvikevalvontaviranomaiselle.  Esim. ravintolat, kaupat, suurtaloudet ja leipomot."/>
    <s v="Elintarvikehuoneistoilmoitus"/>
    <x v="0"/>
    <x v="2"/>
    <m/>
    <s v="Vain elinkeinotoimintaa harjoittaville"/>
    <m/>
    <s v="Elintarvikelaki (23/2006)"/>
    <x v="0"/>
    <s v="Lappi"/>
    <x v="6"/>
    <s v="Maa- ja metsätalousministeriö"/>
  </r>
  <r>
    <x v="50"/>
    <s v="Elintarvikekontaktimateriaalialan toimijan ilmoitus toimipaikastaan ja toiminnastaan"/>
    <s v="Rovaniemen, Ranuan, Pellon, Ylitornion ja Kolarin alueella olevasta toimipaikasta ja toiminnasta ilmoitus tehdään Rovakaaren ympäristöterveydenhuoltoon. Elintarvikekontaktimateriaalin valmistaja, maahantuoja ja jakelija (esim. tukkukauppa)"/>
    <s v="Elintarvikekontaktimateriaalialan toimintailmoitus"/>
    <x v="0"/>
    <x v="2"/>
    <m/>
    <s v="Vain elinkeinotoimintaa harjoittaville"/>
    <m/>
    <s v="Elintarvikelaki (23/2006)"/>
    <x v="0"/>
    <s v="Lappi"/>
    <x v="6"/>
    <s v="Maa- ja metsätalousministeriö"/>
  </r>
  <r>
    <x v="50"/>
    <s v="Eläinsuojeluilmoitus"/>
    <s v="Ilmoitus kaltoin kohdellusta eläimestä eläinsuojeluviranomaiselle. Ilmoituksen voi tehdä kuka tahansa. Rovaniemen, Ranuan, Pellon, Ylitornion ja Kolarin alueella ilmoitus voidaan tehdä mm. Rovakaaren ympäristöterveydenhuoltoon."/>
    <s v="Eläinsuojeluilmoitus"/>
    <x v="0"/>
    <x v="6"/>
    <s v="Myöhemmin"/>
    <s v="Myös luonnollisille henkilöille"/>
    <m/>
    <s v="Eläinsuojelulaki (247/1996)"/>
    <x v="0"/>
    <s v="Lappi"/>
    <x v="6"/>
    <s v="Maa- ja metsätalousministeriö"/>
  </r>
  <r>
    <x v="50"/>
    <s v="Haaskaruokintapaikan rekisteröinti ja ilmoitus haaskalle viedyn sivutuotteen määrästä"/>
    <s v="Haaskaruokintapaikan rekisteröinnin tekee Rovakaaren ympäristöterveydenhuollon toiminta-alueella (Rovaniemi, Ranua, Pello, Ylitornio, Kolari) valvontaeläinlääkäri. Ilmoitukset tehdään Ruokaviraston tulostettavilla lomakkeilla. Rekisteriä ylläpitää Ruokavirasto. Haaskanpitäjän ilmoitettava valvontaeläinlääkärille kuukausittain haaskaruokintapaikalle toimittama haaskamateriaalin määrä."/>
    <s v="Haaskaruokintapaikan rekisteröinti"/>
    <x v="0"/>
    <x v="1"/>
    <s v="Myöhemmin"/>
    <s v="Myös luonnollisille henkilöille"/>
    <s v="Asionnin aloitus tapahtuu Ruokaviraston lomakkeilla, toteutus riippuu Ruokavirastosta"/>
    <s v="Laki eläimistä saatavista sivutuotteista (517/2015)"/>
    <x v="0"/>
    <s v="Lappi"/>
    <x v="6"/>
    <s v="Maa- ja metsätalousministeriö"/>
  </r>
  <r>
    <x v="50"/>
    <s v="Terveydensuojelulain mukainen ilmoitus"/>
    <s v="Rovakaaren ympäristöterveydenhuollon toiminta-alueella (Rovaniemi, Ranua, Pello, Ylitornio, Kolari)  sijaitsevasta toiminnasta tehtävä terveydensuojelulain 13 §:n mukainen ilmoitus terveydensuojeluviranomaiselle. Oma lomake mm. majoitustoiminnalle, oppilaitoksille, sos.alan huoneistoille, päiväkodeille, liikuntatiloille, uimahalleille, uimarannoille ja kauneushoitoloille."/>
    <s v="Mahdollista terveyshaittaa aiheuttavan toiminnan aloittamisilmoitus"/>
    <x v="0"/>
    <x v="2"/>
    <m/>
    <s v="Vain elinkeinotoimintaa harjoittaville"/>
    <m/>
    <s v="Terveydensuojelulaki (763/1994)"/>
    <x v="0"/>
    <s v="Lappi"/>
    <x v="6"/>
    <s v="Sosiaali- ja terveysministeriö"/>
  </r>
  <r>
    <x v="50"/>
    <s v="Koko kaupungin palautejärjestelmä"/>
    <s v="Palautejärjestelmä, jota voidaan käyttää kaupungin omistamissa konserniyhtiöissä."/>
    <s v="Palautepalvelu"/>
    <x v="0"/>
    <x v="5"/>
    <m/>
    <s v="Myös luonnollisille henkilöille"/>
    <m/>
    <m/>
    <x v="0"/>
    <s v="Lappi"/>
    <x v="6"/>
    <s v=""/>
  </r>
  <r>
    <x v="50"/>
    <s v="Ruokamyrkytysepäilystä ilmoittaminen"/>
    <s v="Elintarvikealan toimijan on lakisääteisesti ilmoitettava elintarvikevalvontaviranomaiselle välittömästi valmistamansa tai käsittelemänsä elintarvikkeen aiheuttamasta ruokamyrkytyksestä tai sille tulleesta ruokamyrkytysepäilystä. Yksityishenkilö voi tehdä ilmoituksen, jos  epäilee saaneensa ruokamyrkytyksen.  Rovaniemen, Ranuan, Pellon, Ylitornion ja Kolarin alueella ilmoitus tehdään Rovakaaren ympäristöterveydenhuoltoon."/>
    <s v="Ruokamyrkytysepäilyilmoitus"/>
    <x v="0"/>
    <x v="0"/>
    <s v="Myöhemmin"/>
    <s v="Myös luonnollisille henkilöille"/>
    <s v="ei tietoa siirtyykö ja milloin asioinnin aloitus siirtyy valtakunnalliseen ympäristöterveydenhuollon sähköiseen ilmoituspalveluun ILPPAan (Ruokavirasto).  ilppa.fi"/>
    <s v="Elintarvikelaki (23/2006)"/>
    <x v="0"/>
    <s v="Lappi"/>
    <x v="6"/>
    <s v="Maa- ja metsätalousministeriö"/>
  </r>
  <r>
    <x v="50"/>
    <s v="Asunnon terveyshaitan selvittäminen"/>
    <s v="Rovakaaren ympäristöterveydenhuollon toiminta-alueella (Rovaniemi, Ranua, Pello, Ylitornio, Kolari) sijaitsevan asunnon terveyshaitan selvittäminen aloitetaan kirjallisella pyynnöllä (asunnontarkastuspyyntölomake). Pyynnön voi tehdä asukas, isännöitsijä/kiinteistön omistaja tai muu asianomainen."/>
    <s v="Terveyshaitta-asian selvityspyyntö"/>
    <x v="0"/>
    <x v="0"/>
    <s v="Myöhemmin"/>
    <s v="Myös luonnollisille henkilöille"/>
    <m/>
    <s v="Terveydensuojelulaki (763/1994)"/>
    <x v="0"/>
    <s v="Lappi"/>
    <x v="6"/>
    <s v="Sosiaali- ja terveysministeriö"/>
  </r>
  <r>
    <x v="50"/>
    <s v="Ilmoitus vesivälitteisestä epidemiasta"/>
    <s v="Toiminnanharjoittajalla on lakisääteinen ilmoitusvelvollisuus terveydensuojeluviranomaiselle omaa toimintaansa koskevasta epidemiasta tai sen epäilystä. Yksityishenkilö voi tehdä ilmoituksen epidemiaepäilystä. Rovaniemen, Ranuan, Pellon, Ylitornion ja Kolarin alueella ilmoitus tehdään Rovakaaren ympäristöterveydenhuoltoon.  Talousvesi, allasvesi tai uimarantavesi."/>
    <s v="Vesivälitteisen epidemian ilmoitus"/>
    <x v="0"/>
    <x v="0"/>
    <s v="Myöhemmin"/>
    <s v="Myös luonnollisille henkilöille"/>
    <s v="ei tietoa siirtyykö ja milloin asioinnin aloitus siirtyy valtakunnalliseen ympäristöterveydenhuollon sähköiseen ilmoituspalveluun ILPPAan (Ruokavirasto).  ilppa.fi"/>
    <s v="Tartuntatautilaki (1227/2016)"/>
    <x v="0"/>
    <s v="Lappi"/>
    <x v="6"/>
    <s v="Sosiaali- ja terveysministeriö"/>
  </r>
  <r>
    <x v="50"/>
    <s v="Asemakaavan ja tonttijaon muutoshakemus"/>
    <s v="Tulostetaan lomake, täytetään se ja palautetaan allekirjoitettuna kaupungin kirjaamoon."/>
    <s v="Asemakaavan muutoksen hakeminen"/>
    <x v="1"/>
    <x v="1"/>
    <s v="Myöhemmin"/>
    <s v="Myös luonnollisille henkilöille"/>
    <s v="Vaati sähköisen allekirjoituksen muutoshakemuksen tekijältä."/>
    <s v="Maankäyttö- ja rakennuslaki (132/1999)"/>
    <x v="0"/>
    <s v="Lappi"/>
    <x v="6"/>
    <s v="Ympäristöministeriö"/>
  </r>
  <r>
    <x v="50"/>
    <s v="Tiedotus liikkuvasta elintarvikehuoneistosta ja elintarvikkeiden tilapäisestä myynnistä"/>
    <s v="Rovakaaren yhteistoiminta-alueen (Rovaniemi, Ranua, Pello, Ylitornio ja Kolari) ulkopuolelta tulevat toimijat ilmoittavat tiedottavat toiminnastaan elintarvikevalvontaan. Luonnolliset henkilöt vain, jos vähäistä suurempi riski."/>
    <s v="Elintarvikehuoneistoilmoitus"/>
    <x v="1"/>
    <x v="0"/>
    <s v="Myöhemmin"/>
    <s v="Myös luonnollisille henkilöille"/>
    <m/>
    <s v="Elintarvikelaki (23/2006)"/>
    <x v="0"/>
    <s v="Lappi"/>
    <x v="6"/>
    <s v="Maa- ja metsätalousministeriö"/>
  </r>
  <r>
    <x v="50"/>
    <s v="Elintarvikehuoneiston hyväksyminen laitokseksi"/>
    <s v="Hakemus laitoshyväksynnästä Rovakaaren ympäristöterveydenhuollon toiminta-alueella (Rovaniemi, Ranua, Pello, Ylitornio, Kolari) sijaitsevalle elintarvikehuoneistolle.  Kala-, liha-, maito- ja muna-alan laitokselle sekä varastolaitokselle on oma lomakkeensa."/>
    <s v="Elintarvikehuoneiston hyväksyminen laitokseksi"/>
    <x v="1"/>
    <x v="0"/>
    <s v="Myöhemmin"/>
    <s v="Vain elinkeinotoimintaa harjoittaville"/>
    <s v="ei tietoa milloin asioinnin aloitus siirtyy valtakunnalliseen ympäristöterveydenhuollon sähköiseen ilmoituspalveluun ILPPAan (Ruokavirasto).  ilppa.fi"/>
    <s v="Elintarvikelaki (23/2006)"/>
    <x v="0"/>
    <s v="Lappi"/>
    <x v="6"/>
    <s v="Maa- ja metsätalousministeriö"/>
  </r>
  <r>
    <x v="50"/>
    <s v="Sivutuotelaitoksen hyväksyntä ja rekisteröinti"/>
    <s v="Rovakaaren ympäristöterveydenhuollon toimialueella sivutuotelaitoksen hyväksynnän tai rekisteröinnin tekee hakemuksesta valvontaeläinlääkäri. Rekisterin toiminnasta vastaa Ruokavirasto. Hakemus tehdään Ruokaviraston lomakkeella K (jota ei ole tällä hetkellä saatavilla)."/>
    <s v="Elintarvikelaitoksen sivutuotelaitoksen rekisteröinti"/>
    <x v="1"/>
    <x v="6"/>
    <s v="Myöhemmin"/>
    <s v="Vain elinkeinotoimintaa harjoittaville"/>
    <s v="Asionnin aloitus tapahtuu Ruokaviraston lomakkeilla, toteutus riippuu Ruokavirastosta"/>
    <s v="Elintarvikelaki (23/2006)"/>
    <x v="0"/>
    <s v="Lappi"/>
    <x v="6"/>
    <s v="Maa- ja metsätalousministeriö"/>
  </r>
  <r>
    <x v="50"/>
    <s v="Eläintarhan sivutuotelupa"/>
    <s v="Eläintarhan lupa käyttää eläintarhansa eläimiä muiden eläinten ruokintaan omassa eläintarhassa. Rovakaaren ympäristöterveydenhuollon toiminta-alueella (Rovaniemi, Ranua, Pello, Ylitornio, Kolari) lupa haetaan valvontaeläinlääkäriltä vapaamuotoisella, kirjallisella lupahakemuksella."/>
    <s v="Eläintarhan sivutuotelupa"/>
    <x v="1"/>
    <x v="6"/>
    <s v="Myöhemmin"/>
    <s v="Vain elinkeinotoimintaa harjoittaville"/>
    <m/>
    <s v="Laki eläimistä saatavista sivutuotteista (517/2015)"/>
    <x v="0"/>
    <s v="Lappi"/>
    <x v="6"/>
    <s v="Maa- ja metsätalousministeriö"/>
  </r>
  <r>
    <x v="50"/>
    <s v="Kiinteistötoimitukset"/>
    <s v="Tontin lohkominen, tonttijaon muutokset, laadun muutos, rajankäynti."/>
    <s v="Kiinteistönmuodostus"/>
    <x v="1"/>
    <x v="4"/>
    <s v="Myöhemmin"/>
    <s v="Myös luonnollisille henkilöille"/>
    <m/>
    <s v="Maankäyttö- ja rakennuslaki (132/1999)"/>
    <x v="0"/>
    <s v="Lappi"/>
    <x v="6"/>
    <s v="Ympäristöministeriö"/>
  </r>
  <r>
    <x v="50"/>
    <s v="Liikuntapaikkojen varaaminen"/>
    <s v="Tilat ja paikat varataan sähköisen järjestelmän kautta. Sähköistä maksamista ei vielä ole, lasku lähtee automaattisesti. Vahva tunnistautuminen löytyy."/>
    <s v="Liikuntapaikat"/>
    <x v="1"/>
    <x v="4"/>
    <s v="Myöhemmin"/>
    <s v="Myös luonnollisille henkilöille"/>
    <s v="Ei vielä maksuominaisuutta."/>
    <m/>
    <x v="0"/>
    <s v="Lappi"/>
    <x v="6"/>
    <s v=""/>
  </r>
  <r>
    <x v="50"/>
    <s v="Nikotiinivalmisteiden vähittäismyyntilupa"/>
    <s v="Lääkelain 54 a §:n mukaista lupaa itsehoitoon tarkoitettujen nikotiinivalmisteiden vähittäismyyntiin haetaan Rovaniemen, Ranuan, Pellon, Ylitornion ja Kolarin kuntien alueella Rovakaaren ympäristöterveydenhuollosta."/>
    <s v="Nikotiinivalmisteiden vähittäismyyntilupa"/>
    <x v="1"/>
    <x v="0"/>
    <s v="Myöhemmin?"/>
    <s v="Vain elinkeinotoimintaa harjoittaville"/>
    <m/>
    <s v="Lääkelaki (395/1987)"/>
    <x v="0"/>
    <s v="Lappi"/>
    <x v="6"/>
    <s v="Sosiaali- ja terveysministeriö"/>
  </r>
  <r>
    <x v="50"/>
    <s v="Oikeus päästä Yrityspalvelusetelirekisteriin"/>
    <s v="Kaupunki myöntää oikeuden toimia palvelusetelituottajana. Setelin saanut yritys käyttää palveluseteliä ostaakseen palveluita toimintansa kehittämiseksi. Palvelu ostetaan setelillä yritykseltä, jonka kaupunki on hyväksynyt palvelusetelituottajaksi. Käytetään rivillä 58 myönnettyä seteliä."/>
    <s v="Oikeus päästä yrityspalvelusetelituottajaksi."/>
    <x v="1"/>
    <x v="0"/>
    <s v="Q4/2020"/>
    <s v="Vain elinkeinotoimintaa harjoittaville"/>
    <m/>
    <m/>
    <x v="0"/>
    <s v="Lappi"/>
    <x v="6"/>
    <s v=""/>
  </r>
  <r>
    <x v="50"/>
    <s v="Pysäköintiluvat"/>
    <s v="Yrityspysäköintilupa, päiväpysäköintilupa, aluepysäköintilupa. Kaupungin palvelupiste Osviitasta voi ostaa alue-, vuorokausi- ja yrityspysäköintilupia kaupungin hallinnoimille pysäköintialueille."/>
    <s v="Pysäköintilupa"/>
    <x v="1"/>
    <x v="6"/>
    <s v="Myöhemmin"/>
    <s v="Myös luonnollisille henkilöille"/>
    <m/>
    <m/>
    <x v="0"/>
    <s v="Lappi"/>
    <x v="6"/>
    <s v=""/>
  </r>
  <r>
    <x v="50"/>
    <s v="Oikaisuvaatimus pysäköinninvalvojalle"/>
    <s v="Oikaisuvaatimus pysäköintivirhemaksusta Rovaniemen kaupungin pysäköintialueilla. Tästä olemassa sähköinen lomake, mutta ei voi lisätä liitettä."/>
    <s v="Pysäköintivirhemaksun oikaisuvaatimus"/>
    <x v="1"/>
    <x v="5"/>
    <m/>
    <s v="Myös luonnollisille henkilöille"/>
    <m/>
    <s v="Laki pysäköinninvalvonnasta (727/2011)"/>
    <x v="0"/>
    <s v="Lappi"/>
    <x v="6"/>
    <s v="Sisäministeriö"/>
  </r>
  <r>
    <x v="50"/>
    <s v="Rakennusvalvonnan luvat"/>
    <s v="Rakennuslupa, toimenpidelupa, purkamislupa, maisematyölupa, tietyt poikkeamisluvat sekä ilmoitukset ovat Trimble Locus järjestelmässä."/>
    <s v="Rakennuslupa"/>
    <x v="1"/>
    <x v="5"/>
    <m/>
    <s v="Myös luonnollisille henkilöille"/>
    <s v="Asiakkaan pitää lisäksi tuoda pääpiirustukset ja LVI-piirustukset paperisena koska ei vielä sähköinen arkistointi käytössä. Sähköinen leimaus ja sähköinen allekirjoitus ei vielä käytössä (rakennusluvat)."/>
    <s v="Maankäyttö- ja rakennuslaki (132/1999)"/>
    <x v="0"/>
    <s v="Lappi"/>
    <x v="6"/>
    <s v="Ympäristöministeriö"/>
  </r>
  <r>
    <x v="50"/>
    <s v="Suunnittelutarveratkaisut"/>
    <s v="Hakemuksen voi toimittaa sähköisen lupapalvelun kautta (+ paperisena). Suurin osa haetaan jo sähköisesti (käyttäjätunnus + salasana). Päätös menee lupapalvelun + mutta usein myös paperina. Digilomakkeen käyttöasteen nostaminen tavoite."/>
    <s v="Rakennuslupa suunnittelutarveratkaisualueelle"/>
    <x v="1"/>
    <x v="4"/>
    <m/>
    <s v="Myös luonnollisille henkilöille"/>
    <s v="Vahva tunnistautuminen puuttuu"/>
    <s v="Maankäyttö- ja rakennuslaki (132/1999)"/>
    <x v="0"/>
    <s v="Lappi"/>
    <x v="6"/>
    <s v="Ympäristöministeriö"/>
  </r>
  <r>
    <x v="50"/>
    <s v="Mittauspalvelu"/>
    <s v="Esim. rakennuslupaan liittyvä mittaaminen yms. rakentamiseen liittyvä mittaaminen."/>
    <s v="Rakennusvalvonta"/>
    <x v="1"/>
    <x v="6"/>
    <m/>
    <s v="Myös luonnollisille henkilöille"/>
    <m/>
    <s v="Maankäyttö- ja rakennuslaki (132/1999)"/>
    <x v="0"/>
    <s v="Lappi"/>
    <x v="6"/>
    <s v="Ympäristöministeriö"/>
  </r>
  <r>
    <x v="50"/>
    <s v="Poikkeamislupa"/>
    <s v="Hakemuksen voi toimittaa sähköisen lupapalvelun kautta (+ paperisena). Suurin osa haetaan jo sähköisesti (käyttäjätunnus + salasana). Päätös menee lupapalvelun + mutta usein myös paperina. Digilomakkeen käyttöasteen nostaminen tavoite."/>
    <s v="Rakentamisen poikkeuslupa"/>
    <x v="1"/>
    <x v="4"/>
    <m/>
    <s v="Myös luonnollisille henkilöille"/>
    <s v="Vahva tunnistautuminen puuttuu"/>
    <s v="Maankäyttö- ja rakennuslaki (132/1999)"/>
    <x v="0"/>
    <s v="Lappi"/>
    <x v="6"/>
    <s v="Ympäristöministeriö"/>
  </r>
  <r>
    <x v="50"/>
    <s v="Vedenjakelualueen riskinarvioinnin hyväksyminen"/>
    <s v="Talousvettä toimittavan laitoksen vedenjakelualueen riskinarviointi on hyväksytettävä terveydensuojeluviranomaisella. Rovaniemen, Ranuan, Pellon, Ylitornion ja Kolarin alueella riskiarviointihakemuksen käsittelee Rovakaaren ympäristöterveydenhuolto."/>
    <s v="Talousvettä toimittavan laitoksen omavalvontailmoitus"/>
    <x v="1"/>
    <x v="0"/>
    <s v="Myöhemmin"/>
    <s v="Vain elinkeinotoimintaa harjoittaville"/>
    <m/>
    <s v="Terveydensuojelulaki (763/1994)"/>
    <x v="0"/>
    <s v="Lappi"/>
    <x v="6"/>
    <s v="Sosiaali- ja terveysministeriö"/>
  </r>
  <r>
    <x v="50"/>
    <s v="Tilavaraukset / nuorisopalvelut"/>
    <s v="Sähköistä varauskalenteria ei käytetä kaikkien nuorisopalvelujen tilojen osalta. Tilat varataan puhelimitse tms."/>
    <s v="Tilavaraukset"/>
    <x v="1"/>
    <x v="6"/>
    <s v="Myöhemmin"/>
    <s v="Myös luonnollisille henkilöille"/>
    <m/>
    <m/>
    <x v="0"/>
    <s v="Lappi"/>
    <x v="6"/>
    <s v=""/>
  </r>
  <r>
    <x v="50"/>
    <s v="Tilavaraukset / kulttuuritapahtumat"/>
    <s v="Tilojen varaaminen, vuokraaminen ja maksaminen kulttuuritapahtumia varten."/>
    <s v="Tilavaraukset"/>
    <x v="1"/>
    <x v="0"/>
    <s v="Q4/2022"/>
    <s v="Myös luonnollisille henkilöille"/>
    <s v="Tällä hetkellä tiloissa käytössä avain, joka pitää noutaa ja kuitata henkilökohtaisesti sekä samalla allekirjoittaa henkilökohtaisesti vuokra-sopimus."/>
    <m/>
    <x v="0"/>
    <s v="Lappi"/>
    <x v="6"/>
    <s v=""/>
  </r>
  <r>
    <x v="50"/>
    <s v="Tilojen vuokraus"/>
    <s v="Tilavuokrat tapahtuvat Osviitan kautta. Vuokrasopimukset Haahtelassa, skannataan sinne. Osa laskutetaan tilapalvelukeskuksen kautta."/>
    <s v="Tilavuokraus"/>
    <x v="1"/>
    <x v="1"/>
    <s v="Myöhemmin"/>
    <s v="Myös luonnollisille henkilöille"/>
    <s v="Sähköinen allekirjoitus ei vielä käytössä"/>
    <m/>
    <x v="0"/>
    <s v="Lappi"/>
    <x v="6"/>
    <s v=""/>
  </r>
  <r>
    <x v="50"/>
    <s v="Tupakkatuotteiden ja nikotiininesteiden vähittäismyyntilupa sekä tukkumyynti-ilmoitus"/>
    <s v="Rovakaaren ympäristöterveydenhuollon toiminta-alueella (Rovaniemi, Ranua, Pello, Ylitornio, Kolari) tupakkavalvontaviranomaiselta haettava tupakkatuotteiden ja nikotiininesteiden vähittäismyyntilupa tai ilmoitus tupakkatuotteiden ja nikotiininesteiden tukkumyynnistä. Asiointi sähköisesti Valviran tupakkatuotteiden vähittäismyyntiluparekisterin kautta."/>
    <s v="Tupakkatuotteiden vähittäismyyntilupa"/>
    <x v="1"/>
    <x v="0"/>
    <s v="Myöhemmin"/>
    <s v="Vain elinkeinotoimintaa harjoittaville"/>
    <s v="Digiasteen saavuttaminen riippuu Valviran tupakkatuotteiden vähittäismyyntiluparekisterin kehittämisestä."/>
    <s v="Tupakkalaki (549/2016)"/>
    <x v="0"/>
    <s v="Lappi"/>
    <x v="6"/>
    <s v="Sosiaali- ja terveysministeriö"/>
  </r>
  <r>
    <x v="50"/>
    <s v="Tupakointikiellon hakeminen taloyhtiöön"/>
    <s v="Rovakaaren ympäristöterveydenhuollon toiminta-alueella (Rovaniemi, Ranua, Pello, Ylitornio, Kolari) sijaitseva asuntoyhteisö voi hakea tupakointikiellon määräämistä taloonsa (huoneistoparvekkeille ja -pihoille ja huoneistojen sisätiloihin)"/>
    <s v="Tupakointikieltohakemus"/>
    <x v="1"/>
    <x v="6"/>
    <s v="Myöhemmin?"/>
    <s v="Vain elinkeinotoimintaa harjoittaville"/>
    <m/>
    <s v="Tupakkalaki (549/2016)"/>
    <x v="0"/>
    <s v="Lappi"/>
    <x v="6"/>
    <s v="Sosiaali- ja terveysministeriö"/>
  </r>
  <r>
    <x v="50"/>
    <s v="Talousvettä toimittavan laitoksen hyväksyminen"/>
    <s v="Hakemus vesilaitoksen toiminnan hyväksymisestä terveydensuojeluviranomaiselle Rovakaaren ympäristöterveydenhuollon toiminta-alueella (Rovaniemi, Ranua, Pello, Ylitornio, Kolari). Hakemus on tehtävä talousveden toimittamisesta ja vedenoton, vedenkäsittelyn, veden laadun tai jakelun olennaisesta muuttamisesta."/>
    <s v="Vedenjakelualueesta ilmoittaminen"/>
    <x v="1"/>
    <x v="0"/>
    <s v="Myöhemmin"/>
    <s v="Vain elinkeinotoimintaa harjoittaville"/>
    <s v="ei tietoa milloin asioinnin aloitus siirtyy valtakunnalliseen ympäristöterveydenhuollon sähköiseen ilmoituspalveluun ILPPAan (Ruokavirasto).  ilppa.fi"/>
    <s v="Terveydensuojelulaki (763/1994)"/>
    <x v="0"/>
    <s v="Lappi"/>
    <x v="6"/>
    <s v="Sosiaali- ja terveysministeriö"/>
  </r>
  <r>
    <x v="50"/>
    <s v="Ilmoitus talousveden toimittamisesta tai käytöstä vedenjakelualueella"/>
    <s v="Ilmoitetaan Rovakaaren ympäristöterveydenhuollon toiminta-alueella (Rovaniemi, Ranua, Pello, Ylitornio, Kolari) pelkkä talousveden toimittaminen tai ottaminen omilla laitteilla ja käyttäminen sitä osana julkista tai kaupallista toimintaa."/>
    <s v="Vedenjakelualueesta ilmoittaminen"/>
    <x v="1"/>
    <x v="6"/>
    <s v="Myöhemmin"/>
    <s v="Vain elinkeinotoimintaa harjoittaville"/>
    <s v="ei tietoa milloin asioinnin aloitus siirtyy valtakunnalliseen ympäristöterveydenhuollon sähköiseen ilmoituspalveluun ILPPAan (Ruokavirasto).  ilppa.fi"/>
    <s v="Terveydensuojelulaki (763/1994)"/>
    <x v="0"/>
    <s v="Lappi"/>
    <x v="6"/>
    <s v="Sosiaali- ja terveysministeriö"/>
  </r>
  <r>
    <x v="50"/>
    <s v="Yleisten alueiden luvat"/>
    <s v="Sijoitus-, kaivu-, maastoliikenneluvat, yleisten alueiden vuokraus, yksityisteiden liikenteenohjauslaitteet (esim. yleisötapahtumat, työmaa-alueet, kioskipaikat, teleoperaattoreiden kaapeleiden tai putkilinjojen sijoittaminen kaupungin alueelle, työluvat yleisellä alueella). Vahvaa tunnistautumista käytetään, kun asiakas ensimmäisen kerran luo itselleen tunnuksen palveluun. Sen jälkeen kirjautuminen tapahtuu asiakkaan sähköpostiosoitteella, jota käytetään kirjautumistunnuksena. Asiakas määrittää itse salasanan palveluun."/>
    <s v="Yleisen alueen käyttölupa"/>
    <x v="1"/>
    <x v="5"/>
    <m/>
    <s v="Myös luonnollisille henkilöille"/>
    <m/>
    <m/>
    <x v="0"/>
    <s v="Lappi"/>
    <x v="6"/>
    <s v=""/>
  </r>
  <r>
    <x v="50"/>
    <s v="Tonttien ja maa-alueiden vuokraus / myynti"/>
    <s v="Ensin tehdään varauspäätös ja tontit ja maa-alueet vuokrataan varausajan kuluessa."/>
    <s v="Yritystonttien myynti ja vuokraus"/>
    <x v="1"/>
    <x v="1"/>
    <s v="Myöhemmin"/>
    <s v="Myös luonnollisille henkilöille"/>
    <s v="Riippuu sähköisen allekirjoituksen käyttöönotosta."/>
    <m/>
    <x v="0"/>
    <s v="Lappi"/>
    <x v="6"/>
    <s v=""/>
  </r>
  <r>
    <x v="50"/>
    <s v="Tonttien haku"/>
    <s v="Sähköinen palvelu, josta tehdään viranhaltijapäätös asiahallintajärjestelmässä."/>
    <s v="Yritystonttien myynti ja vuokraus"/>
    <x v="1"/>
    <x v="4"/>
    <s v="Myöhemmin"/>
    <s v="Myös luonnollisille henkilöille"/>
    <m/>
    <m/>
    <x v="0"/>
    <s v="Lappi"/>
    <x v="6"/>
    <s v=""/>
  </r>
  <r>
    <x v="50"/>
    <s v="Kaavoitukseen vaikuttaminen"/>
    <s v="Muistutukset ja mielipiteet."/>
    <s v="Asemakaavoitukseen vaikuttaminen"/>
    <x v="2"/>
    <x v="6"/>
    <s v="Myöhemmin"/>
    <s v="Myös luonnollisille henkilöille"/>
    <s v="Vaati sähköisen allekirjoituksen mielipiteen tai muistutuksen jättäjältä."/>
    <s v="Elintarvikelaki (23/2006)"/>
    <x v="0"/>
    <s v="Lappi"/>
    <x v="6"/>
    <s v="Maa- ja metsätalousministeriö"/>
  </r>
  <r>
    <x v="50"/>
    <s v="Arctic design week-tapahtumaan liittyvät palvelut yrityksille. Seminaaripäivien aikana voi kommunikoida applikaatioiden kautta."/>
    <s v="Mm. foorumit ja seminaarit, virtuaalinäyttelyiden tuottaminen"/>
    <s v="Tapahtuma"/>
    <x v="2"/>
    <x v="0"/>
    <s v="Myöhemmin"/>
    <s v="Myös luonnollisille henkilöille"/>
    <s v="Ei tarvetta vahvalle tunnistautumiselle."/>
    <m/>
    <x v="0"/>
    <s v="Lappi"/>
    <x v="6"/>
    <s v=""/>
  </r>
  <r>
    <x v="50"/>
    <s v="Yhteydenottopyyntö"/>
    <s v="Yhteydenottolomake yritysneuvontapalveluita tarvitsevilla."/>
    <s v="Yhteydenottopyyntö Yritysneuvontapalveluihin"/>
    <x v="3"/>
    <x v="0"/>
    <s v="Myöhemmin"/>
    <s v="Myös luonnollisille henkilöille"/>
    <m/>
    <m/>
    <x v="0"/>
    <s v="Lappi"/>
    <x v="6"/>
    <s v=""/>
  </r>
  <r>
    <x v="50"/>
    <s v="Neuvontapalvelut"/>
    <s v="Asiakaspalvelupisteestä voidaan ohjata asiakas eteenpäin. Yhteydenotot tällä hetkellä puhelin, sähköposti, paikan päällä asiointi. Lisäksi turvaposti."/>
    <s v="Yritysten neuvontapalvelu"/>
    <x v="3"/>
    <x v="0"/>
    <m/>
    <m/>
    <s v="Chatbottia ei vielä ole hankittu."/>
    <m/>
    <x v="0"/>
    <s v="Lappi"/>
    <x v="6"/>
    <s v=""/>
  </r>
  <r>
    <x v="50"/>
    <s v="Yritysneuvontapalvelut"/>
    <s v="Aloittavan yrittäjän neuvonta, kasvavat ja kansainvälistyvät yritykset, yritysten omistajan vaihdokset, yrittäjien verkostoitumiseen liittyvä neuvonta, kaikki yrityksen elinkaareen liittyvä neuvonta."/>
    <s v="Yritysten neuvontapalvelut"/>
    <x v="3"/>
    <x v="6"/>
    <s v="Q4/2020"/>
    <s v="Myös luonnollisille henkilöille"/>
    <m/>
    <m/>
    <x v="0"/>
    <s v="Lappi"/>
    <x v="6"/>
    <s v=""/>
  </r>
  <r>
    <x v="50"/>
    <s v="Kartta-aineistojen tilaaminen (mm. kaavaotteet)"/>
    <s v="Kaupungin nettisivuilla on lomake, jonka voi täyttää ja tilata aineiston. Esim. rakennuslupaa varten tarvitaan kaavaote."/>
    <s v="Karttapalvelu"/>
    <x v="4"/>
    <x v="0"/>
    <s v="Myöhemmin"/>
    <s v="Myös luonnollisille henkilöille"/>
    <m/>
    <s v="Maankäyttö- ja rakennuslaki (132/1999)"/>
    <x v="0"/>
    <s v="Lappi"/>
    <x v="6"/>
    <s v="Ympäristöministeriö"/>
  </r>
  <r>
    <x v="50"/>
    <s v="Karttapalvelu"/>
    <s v="Asiakas voi tehdä karttaan liittyviä toimintoja, karttapalvelu kaikille asiakkaille (mm. karttapalvelun kautta haetaan vapaat tontit)"/>
    <s v="Karttapalvelu"/>
    <x v="4"/>
    <x v="0"/>
    <m/>
    <s v="Myös luonnollisille henkilöille"/>
    <s v="Palvelussa ei tarvita vahvaa tunnistautumista."/>
    <s v="Maankäyttö- ja rakennuslaki (132/1999)"/>
    <x v="0"/>
    <s v="Lappi"/>
    <x v="6"/>
    <s v="Ympäristöministeriö"/>
  </r>
  <r>
    <x v="50"/>
    <s v="Kuulutukset / viralliset ilmoitukset"/>
    <s v="Asianhallintajärjestelmästä julkaistaan kuulutukset verkkosivustolle"/>
    <s v="Kuulutukset"/>
    <x v="4"/>
    <x v="4"/>
    <m/>
    <s v="Myös luonnollisille henkilöille"/>
    <m/>
    <m/>
    <x v="0"/>
    <s v="Lappi"/>
    <x v="6"/>
    <s v=""/>
  </r>
  <r>
    <x v="50"/>
    <s v="Vireillä ja voimassaolevat kaavat"/>
    <s v="Asiakas voi tutkia ja tutustua vireillä ja voimassaoleviin Rovaniemen kaupungin kaavoihin."/>
    <s v="Rakennuskaavat"/>
    <x v="4"/>
    <x v="1"/>
    <m/>
    <s v="Myös luonnollisille henkilöille"/>
    <s v="Ei tarvita tunnistautumista."/>
    <m/>
    <x v="0"/>
    <s v="Lappi"/>
    <x v="6"/>
    <s v=""/>
  </r>
  <r>
    <x v="50"/>
    <s v="Rakennusvalvonnan arkistopalvelu"/>
    <s v="Asiakas voi tilata arkistosta materiaalia. Voidaan toimittaa joko sähköpostilla tai paperilla asiakkaalle."/>
    <s v="Rakennuspiirustukset"/>
    <x v="4"/>
    <x v="1"/>
    <s v="Myöhemmin"/>
    <s v="Myös luonnollisille henkilöille"/>
    <s v="Arkistoa ei ole vielä digitoitu."/>
    <s v="Maankäyttö- ja rakennuslaki (132/1999)"/>
    <x v="0"/>
    <s v="Lappi"/>
    <x v="6"/>
    <s v="Ympäristöministeriö"/>
  </r>
  <r>
    <x v="50"/>
    <s v="Tietopalvelu"/>
    <s v="Asiakas voi tilata esim arkistossa olevien asiakirjojen kopioita, pöytäkirjan otteita sekä tiedustella vireillä olevien asioiden vaiheista. Asiakirjojen tilaamisesta on sähköinen lomake. Turvasähköpostilla toimitetaan henkilötietoja sisältävät asiakirjat. Salaisia asioita voidaan lähettää Suomi.fi-viestien kautta."/>
    <s v="Tietopalvelut"/>
    <x v="4"/>
    <x v="0"/>
    <m/>
    <s v="Myös luonnollisille henkilöille"/>
    <s v="Sähköistä asiointikanavaa ei ole vielä olemassa / hankittu, resursointi, prosessin muutokset"/>
    <m/>
    <x v="0"/>
    <s v="Lappi"/>
    <x v="6"/>
    <s v=""/>
  </r>
  <r>
    <x v="50"/>
    <s v="Rovaniemen kaupungin yrityspalvelut-yksikön järjestämän tilaisuudet yrittäjille ja sidosryhmille."/>
    <s v="Hakosalo CRM-järjestelmän Tilaisuudet-osion kautta voidaan lähettää kutsuja ja halukkaat voivat ilmoittautua tilaisuuksiin kutsun mukana saamansa linkin avulla. Ilmoittautuja saa vahvistusviestin, jonka mukana on linkki peruutuksen tekemiseen."/>
    <s v="Tilaisuudet"/>
    <x v="4"/>
    <x v="0"/>
    <s v="Myöhemmin"/>
    <s v="Vain elinkeinotoimintaa harjoittaville"/>
    <m/>
    <m/>
    <x v="0"/>
    <s v="Lappi"/>
    <x v="6"/>
    <s v=""/>
  </r>
  <r>
    <x v="50"/>
    <s v="Tutustu yrittäjään&quot;-uutispalvelu&quot;"/>
    <s v="Kaupungin yrityspalvelut-yksikön nettisivuille tehdään uutisia/esittelyitä yrityksistä. Yrittäjä ottaa yhteyttä yrityspalvelut-yksikköön puhelimitse / sähköpostilla ja voi ehdottaa esittelyn tekoa."/>
    <s v="Tutustu yrittäjään&quot;-uutispalvelu&quot;"/>
    <x v="4"/>
    <x v="6"/>
    <s v="Myöhemmin"/>
    <s v="Vain elinkeinotoimintaa harjoittaville"/>
    <m/>
    <m/>
    <x v="0"/>
    <s v="Lappi"/>
    <x v="6"/>
    <s v=""/>
  </r>
  <r>
    <x v="50"/>
    <s v="Uutiskirje yrittäjille"/>
    <s v="Tiedotetaan alueen yrittäjille ajankohtaisista asioista, myös tapahtumista. Käytetään Hakosalo-järjestelmän Uutiskirje-osiota. Yhteystiedot haetaan Hakosalo-järjestelmän palveluhakemistosta."/>
    <s v="Uutiskirje"/>
    <x v="4"/>
    <x v="0"/>
    <s v="Myöhemmin"/>
    <s v="Vain elinkeinotoimintaa harjoittaville"/>
    <m/>
    <m/>
    <x v="0"/>
    <s v="Lappi"/>
    <x v="6"/>
    <s v=""/>
  </r>
  <r>
    <x v="50"/>
    <s v="Yritys- ja palveluhakemisto Rovaniemen kaupungin nettisivulla"/>
    <s v="Kaupungin sivulla on yrityspalveluhakemisto. Yritykset voivat itse muokata siellä olevia tietoja, jotka alunperin tiedot tulevat kaupparekisteristä. Jos yrityksen edustaja haluaa muokata tietoja, hän lähettää sivulla olevan lomakkeen kaupungin yrityspalveluille, joka lähettää linkin, josta pääsee muokkaamaan tietoja."/>
    <s v="Yritys- ja palveluhakemisto"/>
    <x v="4"/>
    <x v="0"/>
    <s v="Myöhemmin"/>
    <s v="Vain elinkeinotoimintaa harjoittaville"/>
    <m/>
    <m/>
    <x v="0"/>
    <s v="Lappi"/>
    <x v="6"/>
    <s v=""/>
  </r>
  <r>
    <x v="50"/>
    <s v="Kulttuuriavustukset"/>
    <s v="Avustustoiminnan tehtävänä on edistää ja monipuolistaa Rovaniemen kulttuuritoimintaa, eri toimijoiden välistä yhteistyötä sekä kulttuurista kansalais- ja harrastustoimintaa."/>
    <s v="Kansalaistoiminnan tuet ja avustukset"/>
    <x v="5"/>
    <x v="0"/>
    <s v="Myöhemmin"/>
    <s v="Myös luonnollisille henkilöille"/>
    <m/>
    <m/>
    <x v="0"/>
    <s v="Lappi"/>
    <x v="6"/>
    <s v=""/>
  </r>
  <r>
    <x v="50"/>
    <s v="Nuorisoavustukset"/>
    <s v="Toiminta-avustukset haettavina rovaniemeläisille nuorisoyhdistyksille ja kohdeavustukset nuorten omille toimintaryhmille sekä nuoriso- ja asukasyhdistyksille. Molemmat tarkoitettu nuorisotoiminnan järjestämiseen."/>
    <s v="Kansalaistoiminnan tuet ja avustukset"/>
    <x v="5"/>
    <x v="0"/>
    <s v="Myöhemmin"/>
    <s v="Myös luonnollisille henkilöille"/>
    <m/>
    <m/>
    <x v="0"/>
    <s v="Lappi"/>
    <x v="6"/>
    <s v=""/>
  </r>
  <r>
    <x v="50"/>
    <s v="Liikuntatoiminta-avustus"/>
    <s v="Paikallisen urheilu- ja liikuntatoiminnan tukemiseen."/>
    <s v="Kansalaistoiminnan tuet ja avustukset"/>
    <x v="5"/>
    <x v="0"/>
    <s v="Myöhemmin"/>
    <s v="Myös luonnollisille henkilöille"/>
    <m/>
    <m/>
    <x v="0"/>
    <s v="Lappi"/>
    <x v="6"/>
    <s v=""/>
  </r>
  <r>
    <x v="50"/>
    <s v="Yrityspalveluseteli"/>
    <s v="Setelillä rahoitetaan yrityksen kehittämistoimenpiteitä."/>
    <s v="Liiketoiminnan kehittämistuki"/>
    <x v="5"/>
    <x v="5"/>
    <s v="Q4/2020"/>
    <s v="Vain elinkeinotoimintaa harjoittaville"/>
    <m/>
    <m/>
    <x v="0"/>
    <s v="Lappi"/>
    <x v="6"/>
    <s v=""/>
  </r>
  <r>
    <x v="50"/>
    <s v="Hakemus maanvuokran tai tilavuokran maksujärjestelystä tai huojentamisesta."/>
    <s v="Yritykset voivat hakea kaupungilta huojennusta tai maksujärjestelyjä, jos tila tai maa-ala on vuokrattu kaupungilta."/>
    <s v="Maan- ja tilavuokran huojennus tai maksujärjestely."/>
    <x v="5"/>
    <x v="0"/>
    <s v="Myöhemmin"/>
    <s v="Vain elinkeinotoimintaa harjoittaville"/>
    <s v="Todennäköisesti tilapäinen palvelu."/>
    <m/>
    <x v="0"/>
    <s v="Lappi"/>
    <x v="6"/>
    <s v=""/>
  </r>
  <r>
    <x v="50"/>
    <s v="Avustukset maa- ja metsätalouden yrittäjille"/>
    <s v="Peltojen kalkitus ja viljetysteiden sorastus, avustus peltojen salaojittamiseen, maksullinen lomituksen tuki, karjatilan uuden tilan pellon raivaamistuki, karjatilan jatkajan starttiraha."/>
    <s v="Maaseututuet"/>
    <x v="5"/>
    <x v="1"/>
    <s v="Myöhemmin"/>
    <s v="Vain elinkeinotoimintaa harjoittaville"/>
    <s v="Rovaniemen kaupunki ostaa palveluita Tervolan kunnalta ja tämä sähköinen palvelu on Tervolan kunnan vastuulla."/>
    <s v="Laki maatalouden tukien toimeenpanosta (192/2013)"/>
    <x v="0"/>
    <s v="Lappi"/>
    <x v="6"/>
    <s v="Maa- ja metsätalousministeriö"/>
  </r>
  <r>
    <x v="50"/>
    <s v="Palveluntarjoajien välittäminä toteutettavat kehittämistuet"/>
    <s v="Kehittämispalvelut ja kotieläintilojen tuotantoseuranta/ProAgria Lappi ry, jalostussuunnitelmat/Faba Jalostus Oy, tuotantoeläinten eläinlääkäripalveluiden tuki/kaupungin eläinlääkärit, metsäsuunnitelmat/Rovaniemen metsänhoitoyhdistys ry"/>
    <s v="Maaseututuet"/>
    <x v="5"/>
    <x v="1"/>
    <s v="Myöhemmin"/>
    <s v="Vain elinkeinotoimintaa harjoittaville"/>
    <m/>
    <s v="Laki maatalouden tukien toimeenpanosta (192/2013)"/>
    <x v="0"/>
    <s v="Lappi"/>
    <x v="6"/>
    <s v="Maa- ja metsätalousministeriö"/>
  </r>
  <r>
    <x v="50"/>
    <s v="Maaseutuyritysseteli"/>
    <s v="Maaseudulla toimivan yrityksen kehittämiseen, investointeihin ja markkinointiin."/>
    <s v="Maaseututuet"/>
    <x v="5"/>
    <x v="0"/>
    <s v="Myöhemmin"/>
    <s v="Vain elinkeinotoimintaa harjoittaville"/>
    <m/>
    <s v="Laki maatalouden tukien toimeenpanosta (192/2013)"/>
    <x v="0"/>
    <s v="Lappi"/>
    <x v="6"/>
    <s v="Maa- ja metsätalousministeriö"/>
  </r>
  <r>
    <x v="50"/>
    <s v="Avustukset asukas- ja kyläyhdistyksille sekä osakaskunnille"/>
    <s v="Toiminta-, vuokra- ja kehittämistuki rekisteröidyille yhdistyksille."/>
    <s v="Toiminta-avustukset yhdistyksille ja yhteisöille"/>
    <x v="5"/>
    <x v="1"/>
    <s v="Myöhemmin"/>
    <s v="Vain elinkeinotoimintaa harjoittaville"/>
    <s v="Tietoliikenteen puutteet ja toimimattomuus sekä hakijoiden käytöstä puuttuvat laitteet."/>
    <m/>
    <x v="0"/>
    <s v="Lappi"/>
    <x v="6"/>
    <s v=""/>
  </r>
  <r>
    <x v="50"/>
    <s v="Avustukset yhteisöille"/>
    <s v="Kumppanuussopimuksiin perustuvat avustukset."/>
    <s v="Toiminta-avustukset yhdistyksille ja yhteisöille"/>
    <x v="5"/>
    <x v="0"/>
    <s v="Myöhemmin"/>
    <s v="Vain elinkeinotoimintaa harjoittaville"/>
    <m/>
    <m/>
    <x v="0"/>
    <s v="Lappi"/>
    <x v="6"/>
    <s v=""/>
  </r>
  <r>
    <x v="50"/>
    <s v="Kuntalisä"/>
    <s v="Kun 3. sektorin toimija palkkaa työttömän palkkatuettuun työsuhteeseen tai oppisopimustyösuhteeseen, voi hakea kuntalisää työntekijän palkkakustannuksiin."/>
    <s v="Työllistämistuki"/>
    <x v="5"/>
    <x v="1"/>
    <s v="Myöhemmin"/>
    <s v="Vain elinkeinotoimintaa harjoittaville"/>
    <s v="Edellyttää sähköisen allekirjoituksen"/>
    <s v="Työttömyysturvalaki (1290/2002)"/>
    <x v="0"/>
    <s v="Lappi"/>
    <x v="6"/>
    <s v="Sosiaali- ja terveysministeriö"/>
  </r>
  <r>
    <x v="50"/>
    <s v="Kesätyöseteli työnantajille"/>
    <s v="Kaupunki myöntää tukea kesätyöllistettävien nuorten palkkauskustannuksiin kun yritys,yhdistys, säätiö tai seurakunta palkkaa nuoren (16-vuotta täyttävistä 18 vuotiaille) kesätöihin"/>
    <s v="Työllistämistuki"/>
    <x v="5"/>
    <x v="6"/>
    <s v="Myöhemmin"/>
    <s v="Vain elinkeinotoimintaa harjoittaville"/>
    <m/>
    <s v="Työttömyysturvalaki (1290/2002)"/>
    <x v="0"/>
    <s v="Lappi"/>
    <x v="6"/>
    <s v="Sosiaali- ja terveysministeriö"/>
  </r>
  <r>
    <x v="51"/>
    <s v="Elintarvikeala - Kontaktimateriaalialan toiminnan aloittaminen"/>
    <s v="Toimija ilmoittaa kontaktimateriaalialan toiminnan aloittamisesta"/>
    <s v="Elintarvikeala - Kontaktimateriaalialan toiminnan aloittaminen"/>
    <x v="0"/>
    <x v="1"/>
    <s v="Q4/2021"/>
    <s v="Myös luonnollisille henkilöille"/>
    <m/>
    <s v=""/>
    <x v="1"/>
    <s v="Maa- ja metsätalousministeriö"/>
    <x v="1"/>
    <s v=""/>
  </r>
  <r>
    <x v="51"/>
    <s v="Elintarvikeala - Kontaktimateriaalialan toiminnan harjoittaminen"/>
    <s v="Toimija hakee hyväksyntää kontaktimateriaalituotteelle"/>
    <s v="Elintarvikeala - Kontaktimateriaalialan toiminnan harjoittaminen"/>
    <x v="0"/>
    <x v="1"/>
    <s v="Myöhemmin"/>
    <s v="Myös luonnollisille henkilöille"/>
    <s v="Resurssien puute"/>
    <s v=""/>
    <x v="1"/>
    <s v="Maa- ja metsätalousministeriö"/>
    <x v="1"/>
    <s v=""/>
  </r>
  <r>
    <x v="51"/>
    <s v="Elintarvikeala - Kontaktimateriaalialan toiminnan lopettaminen"/>
    <s v="Toimija ilmoittaa kontaktimateriaalialan toiminnan lopettamisesta"/>
    <s v="Elintarvikeala - Kontaktimateriaalialan toiminnan lopettaminen"/>
    <x v="0"/>
    <x v="1"/>
    <s v="Q4/2021"/>
    <s v="Myös luonnollisille henkilöille"/>
    <m/>
    <s v=""/>
    <x v="1"/>
    <s v="Maa- ja metsätalousministeriö"/>
    <x v="1"/>
    <s v=""/>
  </r>
  <r>
    <x v="51"/>
    <s v="Elintarvikeala - laboratoriot"/>
    <s v="Asiakas täyttää sähköisen lähetteen näytteen lähettämisen yhteydessä"/>
    <s v="Elintarvikeala - laboratoriot"/>
    <x v="0"/>
    <x v="1"/>
    <s v="Myöhemmin"/>
    <s v="Vain elinkeinotoimintaa harjoittaville"/>
    <s v="Rahoitus täysin epävarmaa"/>
    <s v=""/>
    <x v="1"/>
    <s v="Maa- ja metsätalousministeriö"/>
    <x v="1"/>
    <s v=""/>
  </r>
  <r>
    <x v="51"/>
    <s v="Elintarvikeala - Luomu luvat"/>
    <s v="Elintarvikealan toimija hakee luomuelintarvikevalmistuksen poikkeuslupia"/>
    <s v="Elintarvikeala - Luomu luvat"/>
    <x v="1"/>
    <x v="1"/>
    <s v="Myöhemmin"/>
    <s v="Vain elinkeinotoimintaa harjoittaville"/>
    <s v="Resurssien puute"/>
    <s v=""/>
    <x v="1"/>
    <s v="Maa- ja metsätalousministeriö"/>
    <x v="1"/>
    <s v=""/>
  </r>
  <r>
    <x v="51"/>
    <s v="Elintarvikeala - Luomusertifikaatti"/>
    <s v="Elintarvikealan toimija hakeutuu luomuvalvontaan saadakseen luomusertifikaatin"/>
    <s v="Elintarvikeala - Luomusertifikaatti"/>
    <x v="1"/>
    <x v="1"/>
    <s v="Myöhemmin"/>
    <s v="Vain elinkeinotoimintaa harjoittaville"/>
    <s v="Resurssien puute"/>
    <s v=""/>
    <x v="1"/>
    <s v="Maa- ja metsätalousministeriö"/>
    <x v="1"/>
    <s v=""/>
  </r>
  <r>
    <x v="51"/>
    <s v="Elintarvikeala - Luomutuotteiden tuonti"/>
    <s v="Elintarvikealan toimija hakee tunnuksia komission Traces -järjestelmään voidakseen tuoda tuotteita Suomeen. Palvelun nykyinen taso on riittävä."/>
    <s v="Elintarvikeala - Luomutuotteiden tuonti"/>
    <x v="0"/>
    <x v="6"/>
    <m/>
    <s v="Vain elinkeinotoimintaa harjoittaville"/>
    <m/>
    <s v=""/>
    <x v="1"/>
    <s v="Maa- ja metsätalousministeriö"/>
    <x v="1"/>
    <s v=""/>
  </r>
  <r>
    <x v="51"/>
    <s v="Elintarvikeala - Luomutuotteiden vienti"/>
    <s v="Elintarvikealan toimija hakee tuotteiden ja toiminnan sertifiointia kohdemaan vaatimusten mukaisesti"/>
    <s v="Elintarvikeala - Luomutuotteiden vienti"/>
    <x v="0"/>
    <x v="0"/>
    <s v="Myöhemmin"/>
    <s v="Vain elinkeinotoimintaa harjoittaville"/>
    <m/>
    <s v=""/>
    <x v="1"/>
    <s v="Maa- ja metsätalousministeriö"/>
    <x v="1"/>
    <s v=""/>
  </r>
  <r>
    <x v="51"/>
    <s v="Elintarvikealan toiminta - Interventio"/>
    <s v="Vakautetaan tiettyjen tuotteiden markkinoita markkinahäiriötilanteissa"/>
    <s v="Elintarvikealan toiminta - Interventio"/>
    <x v="1"/>
    <x v="1"/>
    <s v="Myöhemmin"/>
    <s v="Vain elinkeinotoimintaa harjoittaville"/>
    <s v="Resurssien puute"/>
    <s v=""/>
    <x v="1"/>
    <s v="Maa- ja metsätalousministeriö"/>
    <x v="1"/>
    <s v=""/>
  </r>
  <r>
    <x v="51"/>
    <s v="Elintarvikealan tuonti"/>
    <s v="Toimija hakee tuontiluvan kolmasmaatuontiin ja ilmoittaa tuontieristä Traces -järjestelmän kautta rajatarkastusasemille. Nykyinen toteutustaso riittävä."/>
    <s v="Elintarvikealan tuonti"/>
    <x v="1"/>
    <x v="0"/>
    <m/>
    <s v="Vain elinkeinotoimintaa harjoittaville"/>
    <m/>
    <s v=""/>
    <x v="1"/>
    <s v="Maa- ja metsätalousministeriö"/>
    <x v="1"/>
    <s v=""/>
  </r>
  <r>
    <x v="51"/>
    <s v="Elintarvikealan vienti"/>
    <s v="Eläviä eläimiä ja eläinperäisiä tuotteita saa viedä kaupallisessa tarkoituksessa Suomesta EU:n ulkopuolelle vain Ruokaviraston ylläpitämään viejärekisteriin ilmoittautuneet yritykset. Lisäksi riisin vienti EU:n ulkopuolelle edellyttää AGREX-vientitodistusta. Toimija hakee vientitodistuksia Ruokaviraston markkinaosastolta."/>
    <s v="Elintarvikealan vienti"/>
    <x v="1"/>
    <x v="1"/>
    <m/>
    <s v="Vain elinkeinotoimintaa harjoittaville"/>
    <s v="Komissio edellyttää että AGREX-vientitodistus on paperisena allekirjoitettuna versiona."/>
    <s v=""/>
    <x v="1"/>
    <s v="Maa- ja metsätalousministeriö"/>
    <x v="1"/>
    <s v=""/>
  </r>
  <r>
    <x v="51"/>
    <s v="Elintarvikealan yritystoiminnan aloittaminen - ilmoitukset (rekisteröinti)"/>
    <s v="Toimija ilmoittaa elintarvikehuoneistotoiminnan aloittamisesta"/>
    <s v="Elintarvikehuoneistoilmoitus"/>
    <x v="0"/>
    <x v="1"/>
    <s v="Q4/2021"/>
    <s v="Myös luonnollisille henkilöille"/>
    <m/>
    <s v="Elintarvikelaki (23/2006)"/>
    <x v="1"/>
    <s v="Maa- ja metsätalousministeriö"/>
    <x v="1"/>
    <s v="Maa- ja metsätalousministeriö"/>
  </r>
  <r>
    <x v="51"/>
    <s v="Elintarvikealan yritystoiminnan lopettaminen"/>
    <s v="Toimija ilmoittaa toiminnan lopettamisesta"/>
    <s v="Elintarvikehuoneistoilmoitus"/>
    <x v="0"/>
    <x v="1"/>
    <s v="Q4/2021"/>
    <s v="Myös luonnollisille henkilöille"/>
    <m/>
    <s v="Elintarvikelaki (23/2006)"/>
    <x v="1"/>
    <s v="Maa- ja metsätalousministeriö"/>
    <x v="1"/>
    <s v="Maa- ja metsätalousministeriö"/>
  </r>
  <r>
    <x v="51"/>
    <s v="Elintarvikealan yritystoiminnan aloittaminen - hyväksynnät"/>
    <s v="Toimija hakee hyväksyntää elintarvikealan laitoksen hyväksymiseksi. Vuosittain tulevien hyväksymishakemusten määrä n. 5 kpl vuosittain, joten nykyinen toteutustaso on riittävä (kustannus-hyöty-näkökulmasta ei kannattavaa sähköistää)"/>
    <s v="Elintarvikehuoneistoilmoitus"/>
    <x v="0"/>
    <x v="1"/>
    <m/>
    <s v="Vain elinkeinotoimintaa harjoittaville"/>
    <m/>
    <s v="Elintarvikelaki (23/2006)"/>
    <x v="1"/>
    <s v="Maa- ja metsätalousministeriö"/>
    <x v="1"/>
    <s v="Maa- ja metsätalousministeriö"/>
  </r>
  <r>
    <x v="51"/>
    <s v="Elintarvikeyrityksen hakemukset"/>
    <s v="Toimijat hakevat hyväksyntää tuotteille tai toiminnan muutoksille. Tuotteiden hyväksynnän osalta nykyinen toteutustaso riittävä."/>
    <s v="Elintarvikeyrityksen hakemukset"/>
    <x v="1"/>
    <x v="1"/>
    <m/>
    <s v="Myös luonnollisille henkilöille"/>
    <m/>
    <s v=""/>
    <x v="1"/>
    <s v="Maa- ja metsätalousministeriö"/>
    <x v="1"/>
    <s v=""/>
  </r>
  <r>
    <x v="51"/>
    <s v="Elintarvikeyrityksen ilmoitukset"/>
    <s v="Toimijat tekevät ilmoituksen tuotteen markkinoille tulosta tai markkinoilta poistosta, tai toiminnan muutoksesta"/>
    <s v="Elintarvikeyrityksen ilmoitukset"/>
    <x v="0"/>
    <x v="1"/>
    <s v="Q4/2021"/>
    <s v="Myös luonnollisille henkilöille"/>
    <m/>
    <s v=""/>
    <x v="1"/>
    <s v="Maa- ja metsätalousministeriö"/>
    <x v="1"/>
    <s v=""/>
  </r>
  <r>
    <x v="51"/>
    <s v="Elintarvikeyrityksen laboratoriopalvelut"/>
    <s v="Asiakas täyttää sähköisen lähetteen näytteen lähettämisen yhteydessä"/>
    <s v="Elintarvikeyrityksen laboratoriopalvelut"/>
    <x v="0"/>
    <x v="1"/>
    <s v="Myöhemmin"/>
    <s v="Vain elinkeinotoimintaa harjoittaville"/>
    <s v="Resurssien puute"/>
    <s v=""/>
    <x v="1"/>
    <s v="Maa- ja metsätalousministeriö"/>
    <x v="1"/>
    <s v=""/>
  </r>
  <r>
    <x v="51"/>
    <s v="Elintarvikeyrityksen tuet"/>
    <s v="Toimijat, kuten yritykset, kunnat ja yhteisöt, voivat hakea tukea elintarvikkeisiin liityvään toimintansa (esim. myynti, raaka-aineiden kuljetus, suurkeittiötoiminta, varastointi) harjoittamiseen"/>
    <s v="Elintarvikeyrityksen tuet"/>
    <x v="5"/>
    <x v="1"/>
    <s v="Myöhemmin"/>
    <s v="Vain elinkeinotoimintaa harjoittaville"/>
    <s v="Resurssien puute"/>
    <s v=""/>
    <x v="1"/>
    <s v="Maa- ja metsätalousministeriö"/>
    <x v="1"/>
    <s v=""/>
  </r>
  <r>
    <x v="51"/>
    <s v="Eläimet - 3. maa viennin aloittaminen"/>
    <m/>
    <s v="Eläimet - 3. maa viennin aloittaminen"/>
    <x v="0"/>
    <x v="3"/>
    <m/>
    <m/>
    <m/>
    <s v=""/>
    <x v="1"/>
    <s v="Maa- ja metsätalousministeriö"/>
    <x v="1"/>
    <s v=""/>
  </r>
  <r>
    <x v="51"/>
    <s v="Eläimet - 3. maa viennin harjoittaminen"/>
    <m/>
    <s v="Eläimet - 3. maa viennin harjoittaminen"/>
    <x v="0"/>
    <x v="3"/>
    <m/>
    <m/>
    <m/>
    <s v=""/>
    <x v="1"/>
    <s v="Maa- ja metsätalousministeriö"/>
    <x v="1"/>
    <s v=""/>
  </r>
  <r>
    <x v="51"/>
    <s v="Eläimet - Tuonnin aloittaminen sisämarkkinat"/>
    <s v="Toimija rekisteröityy sisämarkkinakaupan toimijaksi. Uuden eläintautilain astuessa voimaan poistuu toimijan velvoite rekisteröityä sisämarkkinakaupan toimijaksi. Nykyinen toteutustaso riittävä."/>
    <s v="Eläimet - Tuonnin aloittaminen sisämarkkinat"/>
    <x v="0"/>
    <x v="0"/>
    <m/>
    <s v="Myös luonnollisille henkilöille"/>
    <m/>
    <s v=""/>
    <x v="1"/>
    <s v="Maa- ja metsätalousministeriö"/>
    <x v="1"/>
    <s v=""/>
  </r>
  <r>
    <x v="51"/>
    <s v="Eläimet - Tuonnin harjoittaminen sisämarkkinat"/>
    <s v="Toimija kirjaa tuontierät komission Traces -järjestelmään"/>
    <s v="Eläimet - Tuonnin harjoittaminen sisämarkkinat"/>
    <x v="0"/>
    <x v="5"/>
    <m/>
    <s v="Myös luonnollisille henkilöille"/>
    <m/>
    <s v=""/>
    <x v="1"/>
    <s v="Maa- ja metsätalousministeriö"/>
    <x v="1"/>
    <s v=""/>
  </r>
  <r>
    <x v="51"/>
    <s v="Eläimet - Tuonti - 3. maa tuonnin harjoittaminen"/>
    <s v="Toimija hakee tuontiluvan tietyille tuotteille kolmasmaatuontiin. Toimija ilmoittaa kaikista rajatarkastuksen vaatimista tuontieristä Traces -järjestelmän kautta rajatarkastusasemille. Nykyinen toteutustaso riittävä."/>
    <s v="Eläimet - Tuonti - 3. maa tuonnin harjoittaminen"/>
    <x v="0"/>
    <x v="0"/>
    <m/>
    <s v="Myös luonnollisille henkilöille"/>
    <s v="Resurssien puute"/>
    <s v=""/>
    <x v="1"/>
    <s v="Maa- ja metsätalousministeriö"/>
    <x v="1"/>
    <s v=""/>
  </r>
  <r>
    <x v="51"/>
    <s v="Eläimet - Viennin aloittaminen sisämarkkinat"/>
    <m/>
    <s v="Eläimet - Viennin aloittaminen sisämarkkinat"/>
    <x v="0"/>
    <x v="3"/>
    <m/>
    <m/>
    <m/>
    <s v=""/>
    <x v="1"/>
    <s v="Maa- ja metsätalousministeriö"/>
    <x v="1"/>
    <s v=""/>
  </r>
  <r>
    <x v="51"/>
    <s v="Eläimet - Viennin harjoittaminen sisämarkkinat"/>
    <s v="Asiakas täyttää sähköisen lähetteen näytteen lähettämisen yhteydessä"/>
    <s v="Eläimet - Viennin harjoittaminen sisämarkkinat"/>
    <x v="0"/>
    <x v="1"/>
    <s v="Q1/2021"/>
    <s v="Myös luonnollisille henkilöille"/>
    <m/>
    <s v=""/>
    <x v="1"/>
    <s v="Maa- ja metsätalousministeriö"/>
    <x v="1"/>
    <s v=""/>
  </r>
  <r>
    <x v="51"/>
    <s v="Eläimistä saatavat sivutuotteet toiminnan aloittaminen"/>
    <s v="Toimija hakee rekisteröintiä tai hyväksyntää toiminnan aloittamista varten. Tällä hetkellä aikataulutettu Q4/2024"/>
    <s v="Eläimistä saatavat sivutuotteet toiminnan aloittaminen"/>
    <x v="0"/>
    <x v="0"/>
    <s v="Myöhemmin"/>
    <s v="Myös luonnollisille henkilöille"/>
    <s v="Resurssien puute."/>
    <s v=""/>
    <x v="1"/>
    <s v="Maa- ja metsätalousministeriö"/>
    <x v="1"/>
    <s v=""/>
  </r>
  <r>
    <x v="51"/>
    <s v="Eläimistä saatavat sivutuotteet toiminnan harjoittaminen"/>
    <s v="Toimija tekee lakisääteiset ilmoitukset sivutuotetoiminnasta"/>
    <s v="Eläimistä saatavat sivutuotteet toiminnan harjoittaminen"/>
    <x v="0"/>
    <x v="0"/>
    <s v="Myöhemmin"/>
    <s v="Myös luonnollisille henkilöille"/>
    <m/>
    <s v=""/>
    <x v="1"/>
    <s v="Maa- ja metsätalousministeriö"/>
    <x v="1"/>
    <s v=""/>
  </r>
  <r>
    <x v="51"/>
    <s v="Eläinlääkäreille tarjottavat laboratoriopalvelut"/>
    <s v="Toimija täyttää sähköisen lähetteen näytteen lähettämisen yhteydessä"/>
    <s v="Eläinlääkäreille tarjottavat laboratoriopalvelut"/>
    <x v="1"/>
    <x v="1"/>
    <s v="Q1/2021"/>
    <s v="Myös luonnollisille henkilöille"/>
    <s v="Resurssien puute"/>
    <s v=""/>
    <x v="1"/>
    <s v="Maa- ja metsätalousministeriö"/>
    <x v="1"/>
    <s v=""/>
  </r>
  <r>
    <x v="51"/>
    <s v="Eläinlääkärin ammatinharjoittaminen"/>
    <s v="Eläinlääkärin ammatinharjoittamiseen liittyvät toimet kuten laillistaminen ja väliaikaiset oikeudet. Nykyinen palveluntaso on riittävä."/>
    <s v="Eläinlääkärin ammatinharjoittaminen"/>
    <x v="1"/>
    <x v="0"/>
    <m/>
    <s v="Myös luonnollisille henkilöille"/>
    <m/>
    <s v=""/>
    <x v="1"/>
    <s v="Maa- ja metsätalousministeriö"/>
    <x v="1"/>
    <s v=""/>
  </r>
  <r>
    <x v="51"/>
    <s v="Eläinten jalostus"/>
    <s v="Toimija hakee eläinjalostustoimintalain mukaisia hyväksyntiä ja todistuksia. Nykyinen toteutustaso riittävä."/>
    <s v="Eläinten jalostus"/>
    <x v="0"/>
    <x v="0"/>
    <m/>
    <s v="Vain elinkeinotoimintaa harjoittaville"/>
    <m/>
    <s v=""/>
    <x v="1"/>
    <s v="Maa- ja metsätalousministeriö"/>
    <x v="1"/>
    <s v=""/>
  </r>
  <r>
    <x v="51"/>
    <s v="Eläinten kuljetus"/>
    <s v="Toimija hakee lupaa eläinten kuljetuksiin liittyen (eläinkuljettajalupa, eläinkuljetusvälineen hyväksymistodistus sekä kuljettaja/hoitajan pätevyystodistus)"/>
    <s v="Eläinten kuljetus"/>
    <x v="0"/>
    <x v="0"/>
    <s v="Q4/2022"/>
    <s v="Myös luonnollisille henkilöille"/>
    <s v="Alkavassa ILMO -hankkeessa toteutetaan sähköinen asiointi."/>
    <s v=""/>
    <x v="1"/>
    <s v="Maa- ja metsätalousministeriö"/>
    <x v="1"/>
    <s v=""/>
  </r>
  <r>
    <x v="51"/>
    <s v="Eläinten pitäminen - Eläintuet"/>
    <s v="Eläinten pitäjä voi hakea tukea toiminnan harjoittamiseen. Suurin osa tukityypeistä on jo tällä hetkellä mahdollista hakea sähköisen asiointipalvelun (Vipu) kautta."/>
    <s v="Eläinten pitäminen - Eläintuet"/>
    <x v="5"/>
    <x v="1"/>
    <s v="Myöhemmin"/>
    <s v="Myös luonnollisille henkilöille"/>
    <s v="Haetaan parhaillaan tuottavuusrahaa. Mikäli tuottavuusrahaa ei saada, raha- ja toteuttajaresurssien puute."/>
    <s v=""/>
    <x v="1"/>
    <s v="Maa- ja metsätalousministeriö"/>
    <x v="1"/>
    <s v=""/>
  </r>
  <r>
    <x v="51"/>
    <s v="Eläinten pidon aloittaminen - Eläintuet"/>
    <s v="Toimija hakee julkista rahoitusta toiminnan aloittamiseen."/>
    <s v="Eläinten pitäminen - Eläintuet"/>
    <x v="5"/>
    <x v="5"/>
    <m/>
    <s v="Myös luonnollisille henkilöille"/>
    <m/>
    <s v=""/>
    <x v="1"/>
    <s v="Maa- ja metsätalousministeriö"/>
    <x v="1"/>
    <s v=""/>
  </r>
  <r>
    <x v="51"/>
    <s v="Eläinten pitäminen - Ilmoitukset"/>
    <s v="Toimija ilmoittaa eläinmääristä (nauta, lammas, vuohi ja sika), lakisääteinen ilmoitus"/>
    <s v="Eläinten pitäminen - Ilmoitukset"/>
    <x v="0"/>
    <x v="5"/>
    <m/>
    <s v="Myös luonnollisille henkilöille"/>
    <m/>
    <s v=""/>
    <x v="1"/>
    <s v="Maa- ja metsätalousministeriö"/>
    <x v="1"/>
    <s v=""/>
  </r>
  <r>
    <x v="51"/>
    <s v="Eläinten pidon  lopettaminen - Ilmoitukset"/>
    <s v="Ilmoitus eläintenpidon lopettamisesta Eläintenpitäjä- ja pitopaikkarekisteriin"/>
    <s v="Eläinten pitäminen - Ilmoitukset"/>
    <x v="0"/>
    <x v="2"/>
    <m/>
    <s v="Myös luonnollisille henkilöille"/>
    <m/>
    <s v=""/>
    <x v="1"/>
    <s v="Maa- ja metsätalousministeriö"/>
    <x v="1"/>
    <s v=""/>
  </r>
  <r>
    <x v="51"/>
    <s v="Eläinten pitäminen - Laboratoriopalvelut"/>
    <s v="Asiakas täyttää sähköisen lähetteen näytteen lähettämisen yhteydessä"/>
    <s v="Eläinten pitäminen - Laboratoriopalvelut"/>
    <x v="1"/>
    <x v="1"/>
    <s v="Q1/2021"/>
    <s v="Myös luonnollisille henkilöille"/>
    <s v="Rahoitus epävarmaa"/>
    <s v=""/>
    <x v="1"/>
    <s v="Maa- ja metsätalousministeriö"/>
    <x v="1"/>
    <s v=""/>
  </r>
  <r>
    <x v="51"/>
    <s v="Eläinten pitämiseen liittyvä toiminta - Ilmoitukset"/>
    <s v="Ilmoitus eläintenpidon aloittamisesta ja lopettamisesta vesiviljelyrekisteriin."/>
    <s v="Eläinten pitämiseen liittyvä toiminta -ilmoitukset"/>
    <x v="0"/>
    <x v="0"/>
    <s v="Myöhemmin"/>
    <s v="Myös luonnollisille henkilöille"/>
    <s v="Rahan ja resurssien puute"/>
    <m/>
    <x v="1"/>
    <s v="Maa- ja metsätalousministeriö"/>
    <x v="1"/>
    <s v=""/>
  </r>
  <r>
    <x v="51"/>
    <s v="Eläinten pitämiseen liittyvän toiminnan aloittaminen - Ilmoitukset"/>
    <s v="Ilmoitus eläintenpidon aloittamisesta Eläintenpitäjä- ja pitopaikkarekisteriin. "/>
    <s v="Eläinten pitämiseen liittyvän toiminnan aloittaminen - Ilmoitukset"/>
    <x v="0"/>
    <x v="2"/>
    <m/>
    <s v="Myös luonnollisille henkilöille"/>
    <m/>
    <s v=""/>
    <x v="1"/>
    <s v="Maa- ja metsätalousministeriö"/>
    <x v="1"/>
    <s v=""/>
  </r>
  <r>
    <x v="51"/>
    <s v="Eläinten pitämiseen liittyvän toiminnan aloittaminen - Luvat"/>
    <s v="Toimija hakee lupaa eläinten pitämiseen AVI:sta. Lupa tarvitaan, jos toimintamuotona on mm. sirkus, eläintarha tai eläinnäyttely. Tulevien lupahakemusten määrä 10 - 25 kpl vuosittain, joten palvelun nykyinen toteutustaso on riittävä"/>
    <s v="Eläinten pitämiseen liittyvän toiminnan aloittaminen - Luvat"/>
    <x v="1"/>
    <x v="1"/>
    <m/>
    <s v="Vain elinkeinotoimintaa harjoittaville"/>
    <m/>
    <s v=""/>
    <x v="1"/>
    <s v="Maa- ja metsätalousministeriö"/>
    <x v="1"/>
    <s v=""/>
  </r>
  <r>
    <x v="51"/>
    <s v="Eläinten tuonti - Laboratoriotutkimukset"/>
    <s v="Asiakas täyttää sähköisen lähetteen näytteen lähettämisen yhteydessä"/>
    <s v="Eläinten tuonti - Laboratoriotutkimukset"/>
    <x v="1"/>
    <x v="1"/>
    <s v="Q1/2021"/>
    <s v="Myös luonnollisille henkilöille"/>
    <s v="Resurssien puute"/>
    <s v=""/>
    <x v="1"/>
    <s v="Maa- ja metsätalousministeriö"/>
    <x v="1"/>
    <s v=""/>
  </r>
  <r>
    <x v="51"/>
    <s v="Eläinten välitys"/>
    <s v="Toimija ilmoittaa AVI:lle eläinvälitystoiminnan aloittamisesta ja lopettamisesta"/>
    <s v="Eläinten välitys"/>
    <x v="0"/>
    <x v="0"/>
    <s v="Q4/2022"/>
    <s v="Vain elinkeinotoimintaa harjoittaville"/>
    <s v="Alkavassa ILMO -hankkeessa toteutetaan sähköinen asiointi."/>
    <s v=""/>
    <x v="1"/>
    <s v="Maa- ja metsätalousministeriö"/>
    <x v="1"/>
    <s v=""/>
  </r>
  <r>
    <x v="51"/>
    <s v="EU:n yhteisen kalastuspolitiikan rikkomusasiat"/>
    <s v="EU:n yhteisen  kalastuspolitiikan  sääntöihin kohdistuneiden rikkomusten käsittely ja päätöksenteko"/>
    <s v="EU:n yhteisen kalastuspolitiikan rikkomusasiat"/>
    <x v="0"/>
    <x v="1"/>
    <s v="Myöhemmin"/>
    <s v="Myös luonnollisille henkilöille"/>
    <m/>
    <m/>
    <x v="1"/>
    <s v="Maa- ja metsätalousministeriö"/>
    <x v="1"/>
    <s v=""/>
  </r>
  <r>
    <x v="51"/>
    <s v="Kasvien tukku- ja vähittäismyynti - Toiminnan aloittaminen"/>
    <s v="Toimijan rekisteröinti kasvinterveysrekisteriin."/>
    <s v="Kasvien tukku- ja vähittäismyynti - Toiminnan aloittaminen"/>
    <x v="0"/>
    <x v="5"/>
    <m/>
    <s v="Vain elinkeinotoimintaa harjoittaville"/>
    <m/>
    <s v=""/>
    <x v="1"/>
    <s v="Maa- ja metsätalousministeriö"/>
    <x v="1"/>
    <s v=""/>
  </r>
  <r>
    <x v="51"/>
    <s v="Kasvien tukku- ja vähittäismyynti - Toiminnan harjoittaminen"/>
    <s v="Toimija päivittää rekisteritietojaan kasvinterveysrekisteriin säännöllisesti kerran vuodessa."/>
    <s v="Kasvien tukku- ja vähittäismyynti - Toiminnan harjoittaminen"/>
    <x v="0"/>
    <x v="5"/>
    <m/>
    <s v="Vain elinkeinotoimintaa harjoittaville"/>
    <m/>
    <s v=""/>
    <x v="1"/>
    <s v="Maa- ja metsätalousministeriö"/>
    <x v="1"/>
    <s v=""/>
  </r>
  <r>
    <x v="51"/>
    <s v="Kasvien tukku- ja vähittäismyynti - Toiminnan lopettaminen"/>
    <s v="Toimijan poistaminen kasvinterveysrekisteristä."/>
    <s v="Kasvien tukku- ja vähittäismyynti - Toiminnan lopettaminen"/>
    <x v="1"/>
    <x v="5"/>
    <m/>
    <s v="Vain elinkeinotoimintaa harjoittaville"/>
    <m/>
    <s v=""/>
    <x v="1"/>
    <s v="Maa- ja metsätalousministeriö"/>
    <x v="1"/>
    <s v=""/>
  </r>
  <r>
    <x v="51"/>
    <s v="Kasvintuotannon aloittamisen tuet"/>
    <s v="Toimija hakee julkista rahoitusta toiminnan aloittamiseen."/>
    <s v="Kasvintuotannon aloittamisen tuet"/>
    <x v="5"/>
    <x v="5"/>
    <m/>
    <s v="Myös luonnollisille henkilöille"/>
    <m/>
    <s v=""/>
    <x v="1"/>
    <s v="Maa- ja metsätalousministeriö"/>
    <x v="1"/>
    <s v=""/>
  </r>
  <r>
    <x v="51"/>
    <s v="Kasvintuotannon harjoittaminen"/>
    <s v="Viljelijä voi ilmoittaa karanteenikasvituhoojasta. Palvelun tämän hetken toteutustaso on riittävä."/>
    <s v="Kasvintuotannon harjoittaminen"/>
    <x v="1"/>
    <x v="0"/>
    <m/>
    <s v="Myös luonnollisille henkilöille"/>
    <m/>
    <s v=""/>
    <x v="1"/>
    <s v="Maa- ja metsätalousministeriö"/>
    <x v="1"/>
    <s v=""/>
  </r>
  <r>
    <x v="51"/>
    <s v="Kasvit, metsä ja puu - Kasvipassia vaativan toiminnan aloittaminen"/>
    <s v="Kasvipassin käyttövelvollisen toimijan hyväksyminen."/>
    <s v="Kasvit, metsä ja puu - Kasvipassia vaativan toiminnan aloittaminen"/>
    <x v="1"/>
    <x v="5"/>
    <m/>
    <s v="Vain elinkeinotoimintaa harjoittaville"/>
    <m/>
    <s v=""/>
    <x v="1"/>
    <s v="Maa- ja metsätalousministeriö"/>
    <x v="1"/>
    <s v=""/>
  </r>
  <r>
    <x v="51"/>
    <s v="Kasvit, metsä ja puu - Kasvipassia vaativan toiminnan harjoittaminen"/>
    <s v="Kasvipassin käyttövelvollinen toimija ylläpitää rekisteritietojaan vuosittain."/>
    <s v="Kasvit, metsä ja puu - Kasvipassia vaativan toiminnan harjoittaminen"/>
    <x v="1"/>
    <x v="5"/>
    <m/>
    <s v="Vain elinkeinotoimintaa harjoittaville"/>
    <m/>
    <s v=""/>
    <x v="1"/>
    <s v="Maa- ja metsätalousministeriö"/>
    <x v="1"/>
    <s v=""/>
  </r>
  <r>
    <x v="51"/>
    <s v="Kasvit, metsä ja puu - Kasvipassia vaativan toiminnan lopettaminen"/>
    <s v="Toimijan poistaminen kasvinterveysrekisteristä."/>
    <s v="Kasvit, metsä ja puu - Kasvipassia vaativan toiminnan lopettaminen"/>
    <x v="1"/>
    <x v="5"/>
    <m/>
    <s v="Vain elinkeinotoimintaa harjoittaville"/>
    <m/>
    <s v=""/>
    <x v="1"/>
    <s v="Maa- ja metsätalousministeriö"/>
    <x v="1"/>
    <s v=""/>
  </r>
  <r>
    <x v="51"/>
    <s v="Kasvit, metsä ja puu - Luomu luvat"/>
    <s v="Kasvinviljelijä hakee luomukasvintuotannon poikkeuslupia"/>
    <s v="Kasvit, metsä ja puu - Luomu luvat"/>
    <x v="1"/>
    <x v="1"/>
    <s v="Myöhemmin"/>
    <s v="Vain elinkeinotoimintaa harjoittaville"/>
    <s v="Ei resursseja."/>
    <s v=""/>
    <x v="1"/>
    <s v="Maa- ja metsätalousministeriö"/>
    <x v="1"/>
    <s v=""/>
  </r>
  <r>
    <x v="51"/>
    <s v="Kasvit, metsä ja puu - Luomusertifikaatti"/>
    <s v="Kasvinviljelijä hakeutuu luomuvalvontaan saadakseen luomusertifikaatin"/>
    <s v="Kasvit, metsä ja puu - Luomusertifikaatti"/>
    <x v="1"/>
    <x v="1"/>
    <s v="Myöhemmin"/>
    <s v="Vain elinkeinotoimintaa harjoittaville"/>
    <s v="Ei resursseja."/>
    <s v=""/>
    <x v="1"/>
    <s v="Maa- ja metsätalousministeriö"/>
    <x v="1"/>
    <s v=""/>
  </r>
  <r>
    <x v="51"/>
    <s v="Kasvit, metsä ja puu - Tuonnin aloittaminen"/>
    <s v="Toimijan rekisteröinti kasvinterveysrekisteriin."/>
    <s v="Kasvit, metsä ja puu - Tuonnin aloittaminen"/>
    <x v="1"/>
    <x v="5"/>
    <m/>
    <s v="Myös luonnollisille henkilöille"/>
    <m/>
    <s v=""/>
    <x v="1"/>
    <s v="Maa- ja metsätalousministeriö"/>
    <x v="1"/>
    <s v=""/>
  </r>
  <r>
    <x v="51"/>
    <s v="Kasvit, metsä ja puu - Tuonnin harjoittaminen"/>
    <s v="Tuonti-ilmoitukset, luvat ja -tarkastukset"/>
    <s v="Kasvit, metsä ja puu - Tuonnin harjoittaminen"/>
    <x v="1"/>
    <x v="0"/>
    <s v="Myöhemmin"/>
    <s v="Myös luonnollisille henkilöille"/>
    <s v="Ei resursseja."/>
    <s v=""/>
    <x v="1"/>
    <s v="Maa- ja metsätalousministeriö"/>
    <x v="1"/>
    <s v=""/>
  </r>
  <r>
    <x v="51"/>
    <s v="Kasvit, metsä ja puu - Tuonnin lopettaminen"/>
    <s v="Toimijan poistaminen kasvinterveysrekisteristä."/>
    <s v="Kasvit, metsä ja puu - Tuonnin lopettaminen"/>
    <x v="1"/>
    <x v="5"/>
    <m/>
    <s v="Myös luonnollisille henkilöille"/>
    <m/>
    <s v=""/>
    <x v="1"/>
    <s v="Maa- ja metsätalousministeriö"/>
    <x v="1"/>
    <s v=""/>
  </r>
  <r>
    <x v="51"/>
    <s v="Kasvit, metsä ja puu - Vientitoiminnan aloittaminen"/>
    <s v="Toimijan rekisteröinti kasvinterveysrekisteriin."/>
    <s v="Kasvit, metsä ja puu - Vientitoiminnan aloittaminen"/>
    <x v="1"/>
    <x v="5"/>
    <m/>
    <s v="Myös luonnollisille henkilöille"/>
    <m/>
    <s v=""/>
    <x v="1"/>
    <s v="Maa- ja metsätalousministeriö"/>
    <x v="1"/>
    <s v=""/>
  </r>
  <r>
    <x v="51"/>
    <s v="Kasvit, metsä ja puu - Vientitoiminnan harjoittaminen"/>
    <s v="Vientitodistukset ja -tarkastukset"/>
    <s v="Kasvit, metsä ja puu - Vientitoiminnan harjoittaminen"/>
    <x v="1"/>
    <x v="5"/>
    <m/>
    <s v="Myös luonnollisille henkilöille"/>
    <s v="Rahoitus auki, vaiheittain siirtyminen kansainväliseen täysin sähköiseen järjestelmään"/>
    <s v=""/>
    <x v="1"/>
    <s v="Maa- ja metsätalousministeriö"/>
    <x v="1"/>
    <s v=""/>
  </r>
  <r>
    <x v="51"/>
    <s v="Kasvit, metsä ja puu - Vientitoiminnan lopettaminen"/>
    <s v="Toimijan poistaminen kasvinterveysrekisteristä."/>
    <s v="Kasvit, metsä ja puu - Vientitoiminnan lopettaminen"/>
    <x v="1"/>
    <x v="5"/>
    <m/>
    <s v="Myös luonnollisille henkilöille"/>
    <m/>
    <s v=""/>
    <x v="1"/>
    <s v="Maa- ja metsätalousministeriö"/>
    <x v="1"/>
    <s v=""/>
  </r>
  <r>
    <x v="51"/>
    <s v="Kasvituotannon lopettaminen"/>
    <s v="Toimijan poistaminen kasvinterveysrekisteristä."/>
    <s v="Kasvituotannon lopettaminen"/>
    <x v="1"/>
    <x v="5"/>
    <m/>
    <s v="Vain elinkeinotoimintaa harjoittaville"/>
    <m/>
    <s v=""/>
    <x v="1"/>
    <s v="Maa- ja metsätalousministeriö"/>
    <x v="1"/>
    <s v=""/>
  </r>
  <r>
    <x v="51"/>
    <s v="Koe-eläintoiminta"/>
    <s v="Toimijat hakevat lupaa AVIlta koe-eläinlaitokselle, lupa tallennetaan Ruokaviraston ylläpitämään järjestelmään. Nykyinen palvelun taso on riittävä (hakemuksia n. 10 kpl/vuosi)."/>
    <s v="Koe-eläintoiminta"/>
    <x v="1"/>
    <x v="0"/>
    <m/>
    <s v="Vain elinkeinotoimintaa harjoittaville"/>
    <m/>
    <s v=""/>
    <x v="1"/>
    <s v="Maa- ja metsätalousministeriö"/>
    <x v="1"/>
    <s v=""/>
  </r>
  <r>
    <x v="51"/>
    <s v="Lajiketestaus ja -rekisteröinti - Toiminnan harjoittaminen"/>
    <s v="Ilmoitus ja hakemus lajikkeen testaamiseksi, lajikeluetteon hakemiseksi ja suojaamiseksi"/>
    <s v="Lajiketestaus ja -rekisteröinti - Toiminnan harjoittaminen"/>
    <x v="0"/>
    <x v="1"/>
    <s v="Myöhemmin"/>
    <s v="Myös luonnollisille henkilöille"/>
    <s v="Resurssien puute"/>
    <s v=""/>
    <x v="1"/>
    <s v="Maa- ja metsätalousministeriö"/>
    <x v="1"/>
    <s v=""/>
  </r>
  <r>
    <x v="51"/>
    <s v="Lannoitevalmisteet - Luomu"/>
    <s v="Lannoitealan toimija pyytää arvion lannoitteen soveltuvuudesta luomutuotantoon ja tuotteen listaaminen. Palvelun nykyinen taso on riittävä."/>
    <s v="Lannoitevalmisteet - Luomu"/>
    <x v="1"/>
    <x v="6"/>
    <m/>
    <s v="Vain elinkeinotoimintaa harjoittaville"/>
    <m/>
    <s v=""/>
    <x v="1"/>
    <s v="Maa- ja metsätalousministeriö"/>
    <x v="1"/>
    <s v=""/>
  </r>
  <r>
    <x v="51"/>
    <s v="Lannoitevalmisteet - Tuonti"/>
    <s v="Toimija ilmoittaa maahan tuotavasta lannoitevalmisteesta"/>
    <s v="Lannoitevalmisteet - Tuonti"/>
    <x v="1"/>
    <x v="0"/>
    <s v="Q4/2022"/>
    <s v="Vain elinkeinotoimintaa harjoittaville"/>
    <s v="Resurssien puute."/>
    <s v=""/>
    <x v="1"/>
    <s v="Maa- ja metsätalousministeriö"/>
    <x v="1"/>
    <s v=""/>
  </r>
  <r>
    <x v="51"/>
    <s v="Lannoitevalmisteet - Vienti"/>
    <s v="Toimija esittää vapaamuotoisen pyynnön saada todistussertifikaatti tuotteen vaatimustenmukaisuudesta. Vuosittain tulevien pyyntöjen määrä 10 - 20 kpl vuosittain, joten nykyinen toteutustaso on riittävä (kustannus-hyöty-näkökulmasta ei kannattavaa sähköistää)"/>
    <s v="Lannoitevalmisteet - Vienti"/>
    <x v="1"/>
    <x v="0"/>
    <m/>
    <s v="Vain elinkeinotoimintaa harjoittaville"/>
    <m/>
    <s v=""/>
    <x v="1"/>
    <s v="Maa- ja metsätalousministeriö"/>
    <x v="1"/>
    <s v=""/>
  </r>
  <r>
    <x v="51"/>
    <s v="Lannoitevalmistetoiminnan aloittaminen"/>
    <s v="Hyväksyntävelvollinen toimija (orgaanisia lannoitevalmisteita valmistavat laitokset) voi hakea hyväksyntää aloittaakseen lannoitevalmistetoiminnan. Muille toimijoille riittää pelkkä aloittamisilmoitus. Hakemukset tapahtuvat lomakkeella, ilmoitukset voidaan tehdä sähköisen asiointijärjestelmän (Touko) kautta."/>
    <s v="Lannoitevalmistetoiminnan aloittaminen"/>
    <x v="1"/>
    <x v="0"/>
    <s v="Q4/2022"/>
    <s v="Vain elinkeinotoimintaa harjoittaville"/>
    <s v="Resurssien puute."/>
    <s v=""/>
    <x v="1"/>
    <s v="Maa- ja metsätalousministeriö"/>
    <x v="1"/>
    <s v=""/>
  </r>
  <r>
    <x v="51"/>
    <s v="Lannoitevalmistetoiminnan harjoittaminen - ilmoitukset"/>
    <s v="Toimija voi tehdä vuosittaiset lakisääteiset ilmoitukset sekä muut tarvittavat toiminnan muutosilmoitukset"/>
    <s v="Lannoitevalmistetoiminnan harjoittaminen - ilmoitukset"/>
    <x v="1"/>
    <x v="0"/>
    <s v="Q4/2022"/>
    <s v="Vain elinkeinotoimintaa harjoittaville"/>
    <s v="Resurssien puute."/>
    <s v=""/>
    <x v="1"/>
    <s v="Maa- ja metsätalousministeriö"/>
    <x v="1"/>
    <s v=""/>
  </r>
  <r>
    <x v="51"/>
    <s v="Lannoitevalmistetoiminnan harjoittaminen - laboratoriopalvelut"/>
    <s v="Ohjeessa todetaan, että otettava yhteys viranomaiseen ennen lähetteen lähettämistä, yhteystietona vain puhelinnumero. Nykyinen toteutustaso riittävä."/>
    <s v="Lannoitevalmistetoiminnan harjoittaminen - laboratoriopalvelut"/>
    <x v="1"/>
    <x v="6"/>
    <m/>
    <s v="Vain elinkeinotoimintaa harjoittaville"/>
    <m/>
    <s v=""/>
    <x v="1"/>
    <s v="Maa- ja metsätalousministeriö"/>
    <x v="1"/>
    <s v=""/>
  </r>
  <r>
    <x v="51"/>
    <s v="Lannoitevalmistetoiminnan lopettaminen"/>
    <s v="Toimija ilmoittaa toimintansa lopettamisesta. Lakisääteinen ilmoitus."/>
    <s v="Lannoitevalmistetoiminnan lopettaminen"/>
    <x v="1"/>
    <x v="5"/>
    <m/>
    <s v="Vain elinkeinotoimintaa harjoittaville"/>
    <m/>
    <s v=""/>
    <x v="1"/>
    <s v="Maa- ja metsätalousministeriö"/>
    <x v="1"/>
    <s v=""/>
  </r>
  <r>
    <x v="51"/>
    <s v="Lääkeala"/>
    <s v="Lääkkeiden myyntiluvan haltijan on lakisääteisesti haettava erävapautus. Myyntiluvan haltijan tulee lähettää asiakirjat sähköpostilla Ruokavirastoon. Lääkealan toimijat ja muut EU-viranomaiset edellyttävät perinteisiä allekirjoituksia Ruokaviraston myöntämiin viranomaistodistuksiin, jonka vuoksi asiointia ei pystytä digitalisoimaan tällä hetkellä enempää. Toteutuksen nykyinen taso on riittävä."/>
    <s v="Lääkeala"/>
    <x v="1"/>
    <x v="0"/>
    <m/>
    <s v="Vain elinkeinotoimintaa harjoittaville"/>
    <m/>
    <s v=""/>
    <x v="1"/>
    <s v="Maa- ja metsätalousministeriö"/>
    <x v="1"/>
    <s v=""/>
  </r>
  <r>
    <x v="51"/>
    <s v="Maaseudun kehittäminen - Ympäristönhoito"/>
    <s v="Toimija hakee julkista rahoitusta tulevalle ympäristöhoito hankkeelle. Mikäli tuottavuusrahaa saadaan, palvelu  siirretään Hyrrä-asiointipalveluun, jolloin digiaste on 1.1. Palvelu voi myös tässä yhteydessä siirtyä MMM/LVO:n alaisuuteen. Palvelu on suunnattu yhteisöille."/>
    <s v="Maaseudun kehittäminen - Ympäristönhoito"/>
    <x v="3"/>
    <x v="1"/>
    <s v="Q4/2022"/>
    <s v="Myös luonnollisille henkilöille"/>
    <m/>
    <s v=""/>
    <x v="1"/>
    <s v="Maa- ja metsätalousministeriö"/>
    <x v="1"/>
    <s v=""/>
  </r>
  <r>
    <x v="51"/>
    <s v="Maaseutulinjan tukimaksujen perintä"/>
    <s v="EU:n osittain tai kokonaan rahoittamien tukien perintätoimet ja maksukyvyttömyysasioiden hoitaminen"/>
    <s v="Maaseutulinjan tukimaksujen perintä"/>
    <x v="5"/>
    <x v="1"/>
    <s v="Myöhemmin"/>
    <s v="Myös luonnollisille henkilöille"/>
    <m/>
    <m/>
    <x v="1"/>
    <s v="Maa- ja metsätalousministeriö"/>
    <x v="1"/>
    <s v=""/>
  </r>
  <r>
    <x v="51"/>
    <s v="Maaseudun kehittämistuet"/>
    <s v="Toimija hakee julkista rahoitusta tulevalle kehittämisen hankkeelle. Palvelu ollut aikaisemmin digiaste 1:ssä, mutta osapalveluksi pilottitukena mukaan tullut Kertakorvaustuen paperihakemus pudottaa digiasteen 0.3:een"/>
    <s v="Maaseututuet"/>
    <x v="5"/>
    <x v="1"/>
    <s v="Myöhemmin"/>
    <s v="Myös luonnollisille henkilöille"/>
    <s v="Tavoite tultaneen saavuttamaan Q1/2023"/>
    <s v="Laki maatalouden tukien toimeenpanosta (192/2013)"/>
    <x v="1"/>
    <s v="Maa- ja metsätalousministeriö"/>
    <x v="1"/>
    <s v="Maa- ja metsätalousministeriö"/>
  </r>
  <r>
    <x v="51"/>
    <s v="Maaseudun yritystuet"/>
    <s v="Toimija hakee julkista rahoitusta tulevalle yritystukihankkeelle."/>
    <s v="Maaseututuet"/>
    <x v="5"/>
    <x v="5"/>
    <m/>
    <s v="Myös luonnollisille henkilöille"/>
    <m/>
    <s v="Laki maatalouden tukien toimeenpanosta (192/2013)"/>
    <x v="1"/>
    <s v="Maa- ja metsätalousministeriö"/>
    <x v="1"/>
    <s v="Maa- ja metsätalousministeriö"/>
  </r>
  <r>
    <x v="51"/>
    <s v="Makeramaksut"/>
    <s v="Makerasta rahoitettujen menojen maksujen asiatarkastus ja hyväksyntä"/>
    <s v="Makeramaksut - Laskujen käsittely"/>
    <x v="5"/>
    <x v="1"/>
    <s v="Myöhemmin"/>
    <s v="Myös luonnollisille henkilöille"/>
    <m/>
    <m/>
    <x v="1"/>
    <s v="Maa- ja metsätalousministeriö"/>
    <x v="1"/>
    <s v=""/>
  </r>
  <r>
    <x v="51"/>
    <s v="Metsänviljelyaineisto  - toiminnan aloittaminen"/>
    <s v="Hakemus metsänviljelyaineistotoiminnan aloittamiseksi"/>
    <s v="Metsänviljelyaineisto  - toiminnan aloittaminen"/>
    <x v="0"/>
    <x v="5"/>
    <m/>
    <s v="Vain elinkeinotoimintaa harjoittaville"/>
    <m/>
    <s v=""/>
    <x v="1"/>
    <s v="Maa- ja metsätalousministeriö"/>
    <x v="1"/>
    <s v=""/>
  </r>
  <r>
    <x v="51"/>
    <s v="Metsänviljelyaineisto  - toiminnan harjoittaminen"/>
    <s v="Toiminnan aikaisten lakisääteiset ilmoitukset ja hakemukset"/>
    <s v="Metsänviljelyaineisto  - toiminnan harjoittaminen"/>
    <x v="0"/>
    <x v="5"/>
    <m/>
    <s v="Vain elinkeinotoimintaa harjoittaville"/>
    <m/>
    <s v=""/>
    <x v="1"/>
    <s v="Maa- ja metsätalousministeriö"/>
    <x v="1"/>
    <s v=""/>
  </r>
  <r>
    <x v="51"/>
    <s v="Metsänviljelyaineisto  - toiminnan lopettaminen"/>
    <s v="Ilmoitus metsänviljelyaineistotoiminnan lopettamisesta"/>
    <s v="Metsänviljelyaineisto  - toiminnan lopettaminen"/>
    <x v="0"/>
    <x v="5"/>
    <m/>
    <s v="Vain elinkeinotoimintaa harjoittaville"/>
    <m/>
    <s v=""/>
    <x v="1"/>
    <s v="Maa- ja metsätalousministeriö"/>
    <x v="1"/>
    <s v=""/>
  </r>
  <r>
    <x v="51"/>
    <s v="Metsätalouden jatkotoimenpiteet"/>
    <s v="Metsälain mukaisten käsittelykieltojen, velvoittavien - ja teettämisuhan asettamis- sekä teettämispäätösten tekeminen, teettämisen ennakkovarojen myöntäminen ja perintä"/>
    <s v="Metsätalouden jatkotoimenpiteet"/>
    <x v="0"/>
    <x v="6"/>
    <s v="Myöhemmin"/>
    <s v="Myös luonnollisille henkilöille"/>
    <m/>
    <m/>
    <x v="1"/>
    <s v="Maa- ja metsätalousministeriö"/>
    <x v="1"/>
    <s v=""/>
  </r>
  <r>
    <x v="51"/>
    <s v="Muu elintarvikealan palvelu"/>
    <s v="Toimijaryhmä (useampi kuin yksi) voi hakea rekisteröintiä EU-komission laatimalla lomakkeella nimisuojatuotteelleen. Nykyinen toteutustaso riittävä."/>
    <s v="Muu elintarvikealan palvelu"/>
    <x v="1"/>
    <x v="0"/>
    <m/>
    <s v="Vain elinkeinotoimintaa harjoittaville"/>
    <m/>
    <s v=""/>
    <x v="1"/>
    <s v="Maa- ja metsätalousministeriö"/>
    <x v="1"/>
    <s v=""/>
  </r>
  <r>
    <x v="51"/>
    <s v="Muu eläimiin liittyvä palvelu"/>
    <s v="Toimija voi hakea tukea keinosiemennys- ja mehiläistenhoitoalojen ylläpitämiseksi ja kehittämiseksi. Toisaalta palvelun kautta  yritykset, jotka tarjoavat nauta-, lammas- ja vuohieläinten tunnistimia, voivat hakea hyväksyntää tunnistimille."/>
    <s v="Muu eläimiin liittyvä palvelu"/>
    <x v="1"/>
    <x v="1"/>
    <s v="Myöhemmin"/>
    <s v="Vain elinkeinotoimintaa harjoittaville"/>
    <s v="Raha- ja toteuttajaresurssien puute."/>
    <s v=""/>
    <x v="1"/>
    <s v="Maa- ja metsätalousministeriö"/>
    <x v="1"/>
    <s v=""/>
  </r>
  <r>
    <x v="51"/>
    <s v="Muut eläinten pitämiseen liittyvät palvelut"/>
    <s v="Eläinten pitäjä voi mm. tehdä kantelun eläinlääkärin toiminnasta. Palvelun nykyinen toteutustaso on riittävä."/>
    <s v="Muut eläinten pitämiseen liittyvät palvelut"/>
    <x v="1"/>
    <x v="0"/>
    <m/>
    <s v="Myös luonnollisille henkilöille"/>
    <m/>
    <s v=""/>
    <x v="1"/>
    <s v="Maa- ja metsätalousministeriö"/>
    <x v="1"/>
    <s v=""/>
  </r>
  <r>
    <x v="51"/>
    <s v="Muut lannoitevalmistepalvelut  - Tyyppinimen hakeminen kansalliseen tyyppinimiluetteloon"/>
    <s v="Lomakkeella tehtävä hakemus lannoitevalmisteelle, jolla ei ole aiemmin ollut tyyppinimeä. Vuosittain tulevien pyyntöjen määrä on niin vähäinen, että nykyinen toteutustaso on riittävä (kustannus-hyöty-näkökulmasta ei kannattavaa sähköistää)."/>
    <s v="Muut lannoitevalmistepalvelut  - Tyyppinimen hakeminen kansalliseen tyyppinimiluetteloon"/>
    <x v="1"/>
    <x v="0"/>
    <m/>
    <s v="Vain elinkeinotoimintaa harjoittaville"/>
    <m/>
    <s v=""/>
    <x v="1"/>
    <s v="Maa- ja metsätalousministeriö"/>
    <x v="1"/>
    <s v=""/>
  </r>
  <r>
    <x v="51"/>
    <s v="Peltotuet"/>
    <s v="Toimija voi hakea tukea peltoviljelyyn. Osapalvelu Tukioikeuksien myöntö ja siirto&quot; on digiasteella 0.3. Tämä osapalvelu näillä näkymin lakkaa uuden ohjelmakauden alussa 2023, jolloin Peltotuet -palvelun digiaste nousee 1.1 -tasolle.&quot;"/>
    <s v="Peltotuet"/>
    <x v="5"/>
    <x v="1"/>
    <s v="Myöhemmin"/>
    <s v="Myös luonnollisille henkilöille"/>
    <m/>
    <s v="EU-asetus (useita)"/>
    <x v="1"/>
    <s v="Maa- ja metsätalousministeriö"/>
    <x v="1"/>
    <s v="Maa- ja metsätalousministeriö"/>
  </r>
  <r>
    <x v="51"/>
    <s v="Puutarhatuet"/>
    <s v="Toimija voi hakea tukea puutarhaviljelyyn."/>
    <s v="Puutarhatuet"/>
    <x v="5"/>
    <x v="5"/>
    <m/>
    <s v="Myös luonnollisille henkilöille"/>
    <m/>
    <s v=""/>
    <x v="1"/>
    <s v="Maa- ja metsätalousministeriö"/>
    <x v="1"/>
    <s v=""/>
  </r>
  <r>
    <x v="51"/>
    <s v="Rehuala - Luomutuotteiden tuonti"/>
    <s v="Rehualan toimija hakee tunnuksia komission Traces -järjestelmään voidakseen tuoda tuotteita Suomeen. Palvelun nykyinen toteutustaso on riittävä."/>
    <s v="Rehuala - Luomutuotteiden tuonti"/>
    <x v="1"/>
    <x v="6"/>
    <m/>
    <s v="Vain elinkeinotoimintaa harjoittaville"/>
    <m/>
    <s v=""/>
    <x v="1"/>
    <s v="Maa- ja metsätalousministeriö"/>
    <x v="1"/>
    <s v=""/>
  </r>
  <r>
    <x v="51"/>
    <s v="Rehuala - Tuonti"/>
    <s v="Rehualan toimijan rekisteröityminen tuojaksi (sähköisesti Touko-järjestelmän kautta) sekä tuontiin liittyvien ilmoitusten antaminen (lomakkeilla sähköpostitse). Ilmoitusten osalta palvelun nykyinen toteutustaso on riittävä."/>
    <s v="Rehuala - Tuonti"/>
    <x v="1"/>
    <x v="0"/>
    <m/>
    <s v="Vain elinkeinotoimintaa harjoittaville"/>
    <m/>
    <s v=""/>
    <x v="1"/>
    <s v="Maa- ja metsätalousministeriö"/>
    <x v="1"/>
    <s v=""/>
  </r>
  <r>
    <x v="51"/>
    <s v="Rehuala - Vienti"/>
    <s v="Rehualan toimijan rekisteröityminen viejäksi (sähköisesti Touko-järjestelmän kautta) sekä vientiin liittyvien ilmoitusten antaminen (lomakkeilla sähköpostitse). Rekisteröityminen tapahtuu sähköisen asiointipalvelun kautta. Ilmoitusten osalta palvelun nykyinen toteutustaso on riittävä."/>
    <s v="Rehuala - Vienti"/>
    <x v="1"/>
    <x v="0"/>
    <m/>
    <s v="Vain elinkeinotoimintaa harjoittaville"/>
    <m/>
    <s v=""/>
    <x v="1"/>
    <s v="Maa- ja metsätalousministeriö"/>
    <x v="1"/>
    <s v=""/>
  </r>
  <r>
    <x v="51"/>
    <s v="Rehuala -Luomusertifikaatti"/>
    <s v="Rehualan toimija hakeutuu luomuvalvontaan saadakseen luomusertifikaatin"/>
    <s v="Rehuala -Luomusertifikaatti"/>
    <x v="1"/>
    <x v="1"/>
    <s v="Myöhemmin"/>
    <s v="Vain elinkeinotoimintaa harjoittaville"/>
    <s v="Ei resursseja."/>
    <s v=""/>
    <x v="1"/>
    <s v="Maa- ja metsätalousministeriö"/>
    <x v="1"/>
    <s v=""/>
  </r>
  <r>
    <x v="51"/>
    <s v="Rehualan toimijan hyväksyntä"/>
    <s v="Toimijalle pakollinen lakisääteinen palvelu tietyissä toiminnan muodoissa (mm. silloin, kun käyttää tiettyjä eläinperäisiä ainesosia, on sivutuoteasetuksen mukainen toimija tai käyttää tiettyjä lisäaineita)"/>
    <s v="Rehualan toimijan hyväksyntä"/>
    <x v="1"/>
    <x v="0"/>
    <s v="Myöhemmin"/>
    <s v="Vain elinkeinotoimintaa harjoittaville"/>
    <s v="Ei resursseja."/>
    <s v=""/>
    <x v="1"/>
    <s v="Maa- ja metsätalousministeriö"/>
    <x v="1"/>
    <s v=""/>
  </r>
  <r>
    <x v="51"/>
    <s v="Rehualan toimijan rekisteröinti"/>
    <s v="Toimija rekisteröityy rehualan toimijaksi sähköisen asioinnin kautta (Touko) ruokavirasto.fi -sivustolta vahvalla tunnistautumisella (suomi.fi). Rehualan toimijan rekisteröinti tapahtuu sähköisen asioinnin kautta. Rehualan alkutuotannon toimija ei tällä hetkellä pysty käyttämään palvelua Touko-asiointipalvelun kautta vaan toimittaa lomakkeen sähköpostilla."/>
    <s v="Rehualan toimijan rekisteröinti"/>
    <x v="1"/>
    <x v="0"/>
    <s v="Q4/2022"/>
    <s v="Vain elinkeinotoimintaa harjoittaville"/>
    <s v="Suomi.fi -valtuutus ei ole tähän mennessä mahdollistanut yhtymämuotoisen, kuten maatilayritykset, toimijan vahvaa tunnistamista. Samoin jos vaaditaan 2 allekirjoittajaa, ei tämä ole mahdollista suomi.fi kautta."/>
    <s v=""/>
    <x v="1"/>
    <s v="Maa- ja metsätalousministeriö"/>
    <x v="1"/>
    <s v=""/>
  </r>
  <r>
    <x v="51"/>
    <s v="Rehualan toiminnan lopettaminen"/>
    <s v="Toimijan ilmoitus toiminnan lopettamisesta. Nykyinen toteutustaso riittävä"/>
    <s v="Rehualan toiminnan lopettaminen"/>
    <x v="1"/>
    <x v="6"/>
    <m/>
    <s v="Vain elinkeinotoimintaa harjoittaville"/>
    <m/>
    <s v=""/>
    <x v="1"/>
    <s v="Maa- ja metsätalousministeriö"/>
    <x v="1"/>
    <s v=""/>
  </r>
  <r>
    <x v="51"/>
    <s v="Rehualan yrityksen laboratoriopalvelut"/>
    <s v="Hakemus omavalvontalaboratoriohyväksynnän saamiseksi. Nykyinen toteutustaso riittävä"/>
    <s v="Rehualan yrityksen laboratoriopalvelut"/>
    <x v="1"/>
    <x v="0"/>
    <s v="Myöhemmin"/>
    <s v="Vain elinkeinotoimintaa harjoittaville"/>
    <s v="Ei resursseja."/>
    <s v=""/>
    <x v="1"/>
    <s v="Maa- ja metsätalousministeriö"/>
    <x v="1"/>
    <s v=""/>
  </r>
  <r>
    <x v="51"/>
    <s v="Rehualan yritystoiminnan harjoittaminen - ilmoitukset ja hakemukset"/>
    <s v="Toiminnan aikaiset ilmoitukset, kuten vuosi-ilmoitukset, vaaratilanne-/poikkeamailmoitukset, ilmoitus toiminnassa tapahtuvasta muutoksesta. Osa palvelun sisällöstä toimitetaan määrämuotoisilla lomakkeilla, osa vapaamuotoisella sähköpostilla."/>
    <s v="Rehualan yritystoiminnan harjoittaminen - ilmoitukset ja hakemukset"/>
    <x v="1"/>
    <x v="0"/>
    <s v="Myöhemmin"/>
    <s v="Vain elinkeinotoimintaa harjoittaville"/>
    <s v="Ei resursseja."/>
    <s v=""/>
    <x v="1"/>
    <s v="Maa- ja metsätalousministeriö"/>
    <x v="1"/>
    <s v=""/>
  </r>
  <r>
    <x v="51"/>
    <s v="Ruokaketjuhankkeet"/>
    <s v="Yhdistykset, järjestöt, yritykset ja tietyt koulut voivat hakea hankerahoitusta ruokaketjun kehittämiseen"/>
    <s v="Ruokaketjuhankkeet"/>
    <x v="5"/>
    <x v="1"/>
    <s v="Myöhemmin"/>
    <s v="Vain elinkeinotoimintaa harjoittaville"/>
    <s v="Haetaan parhaillaan tuottavuusrahaa. Mikäli tuottavuusrahaa ei saada, raha- ja toteuttajaresurssien puute."/>
    <s v=""/>
    <x v="1"/>
    <s v="Maa- ja metsätalousministeriö"/>
    <x v="1"/>
    <s v=""/>
  </r>
  <r>
    <x v="51"/>
    <s v="Siementuotanto - Lakisääteiset laboratoriopalvelut"/>
    <s v="Siemensertifiointiin liittyvät lakisääteiset laboratoriopalvelut. Nykyinen toteutustaso riittävä"/>
    <s v="Siementuotanto - Lakisääteiset laboratoriopalvelut"/>
    <x v="1"/>
    <x v="0"/>
    <s v="Q4/2022"/>
    <s v="Vain elinkeinotoimintaa harjoittaville"/>
    <s v="Resurssien puute. Suomi.fi -valtuutus ei ole tähän mennessä mahdollistanut yhtymämuotoisen, kuten maatilayhtymät, toimijan vahvaa tunnistamista. Samoin jos vaaditaan 2 allekirjoittajaa, ei tämä ole mahdollista suomi.fi kautta."/>
    <s v=""/>
    <x v="1"/>
    <s v="Maa- ja metsätalousministeriö"/>
    <x v="1"/>
    <s v=""/>
  </r>
  <r>
    <x v="51"/>
    <s v="Siementuotanto - Pakkaamotoiminnan aloittaminen"/>
    <s v="Toimija ilmoittautuu siemenpakkaajaksi"/>
    <s v="Siementuotanto - Pakkaamotoiminnan aloittaminen"/>
    <x v="1"/>
    <x v="1"/>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s v=""/>
    <x v="1"/>
    <s v="Maa- ja metsätalousministeriö"/>
    <x v="1"/>
    <s v=""/>
  </r>
  <r>
    <x v="51"/>
    <s v="Siementuotanto - Pakkaamotoiminnan harjoittaminen"/>
    <s v="Toimijan lakisääteiset ilmoitukset ja tilaukset liittyen siemenpakkaamotoimintaan"/>
    <s v="Siementuotanto - Pakkaamotoiminnan harjoittaminen"/>
    <x v="1"/>
    <x v="0"/>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s v=""/>
    <x v="1"/>
    <s v="Maa- ja metsätalousministeriö"/>
    <x v="1"/>
    <s v=""/>
  </r>
  <r>
    <x v="51"/>
    <s v="Siementuotanto - Pakkaamotoiminnan lopettaminen"/>
    <s v="Toimija ilmoittaa siemenpakkaamotoiminnan lopettamisesta"/>
    <s v="Siementuotanto - Pakkaamotoiminnan lopettaminen"/>
    <x v="1"/>
    <x v="0"/>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s v=""/>
    <x v="1"/>
    <s v="Maa- ja metsätalousministeriö"/>
    <x v="1"/>
    <s v=""/>
  </r>
  <r>
    <x v="51"/>
    <s v="Siementuotanto - Toiminnan aloittaminen"/>
    <s v="Ilmoittautuminen siemenalan elinkeinoharjoittajaksi"/>
    <s v="Siementuotanto - Toiminnan aloittaminen"/>
    <x v="1"/>
    <x v="5"/>
    <m/>
    <s v="Vain elinkeinotoimintaa harjoittaville"/>
    <m/>
    <s v=""/>
    <x v="1"/>
    <s v="Maa- ja metsätalousministeriö"/>
    <x v="1"/>
    <s v=""/>
  </r>
  <r>
    <x v="51"/>
    <s v="Siementuotanto - Toiminnan harjoittaminen"/>
    <s v="Toimijan lakisääteiset ilmoitukset ja tilaukset liittyen siemenen sertifiointiin"/>
    <s v="Siementuotanto - Toiminnan harjoittaminen"/>
    <x v="1"/>
    <x v="0"/>
    <s v="Q4/2022"/>
    <s v="Vain elinkeinotoimintaa harjoittaville"/>
    <s v="Resurssien puute"/>
    <s v=""/>
    <x v="1"/>
    <s v="Maa- ja metsätalousministeriö"/>
    <x v="1"/>
    <s v=""/>
  </r>
  <r>
    <x v="51"/>
    <s v="Siementuotanto - Toiminnan lopettaminen"/>
    <s v="Ilmoitus siementuotannon toiminnan lopettamisesta"/>
    <s v="Siementuotanto - Toiminnan lopettaminen"/>
    <x v="1"/>
    <x v="5"/>
    <m/>
    <s v="Vain elinkeinotoimintaa harjoittaville"/>
    <m/>
    <s v=""/>
    <x v="1"/>
    <s v="Maa- ja metsätalousministeriö"/>
    <x v="1"/>
    <s v=""/>
  </r>
  <r>
    <x v="51"/>
    <s v="Maaseutulinjan tukimaksut"/>
    <s v="Eri tukijärjestelmistä rajapinnan kautta hyväksyttäväksi tulevien tukimaksujen asiatarkastus ja hyväksyntä"/>
    <s v="Tukimaksut"/>
    <x v="5"/>
    <x v="5"/>
    <m/>
    <s v="Myös luonnollisille henkilöille"/>
    <m/>
    <m/>
    <x v="1"/>
    <s v="Maa- ja metsätalousministeriö"/>
    <x v="1"/>
    <s v=""/>
  </r>
  <r>
    <x v="51"/>
    <s v="Yksityisen eläinlääkäripalvelujen tuottaminen"/>
    <s v="Toimija ilmoittaa yksityisen eläinlääkäripalvelujen tuottamisesta"/>
    <s v="Yksityisen eläinlääkäripalvelujen tuottaminen"/>
    <x v="0"/>
    <x v="0"/>
    <s v="Myöhemmin"/>
    <s v="Vain elinkeinotoimintaa harjoittaville"/>
    <s v="Tavoitetaso saavutetaan Q4/2023"/>
    <m/>
    <x v="1"/>
    <s v="Maa- ja metsätalousministeriö"/>
    <x v="1"/>
    <s v=""/>
  </r>
  <r>
    <x v="52"/>
    <s v="Maisematyölupa"/>
    <s v="Lupapiste.fi"/>
    <s v="Maisematyölupa"/>
    <x v="1"/>
    <x v="5"/>
    <m/>
    <s v="Myös luonnollisille henkilöille"/>
    <m/>
    <s v="Maankäyttö- ja rakennuslaki (132/1999)"/>
    <x v="0"/>
    <s v="Etelä-Karjala"/>
    <x v="0"/>
    <s v="Ympäristöministeriö"/>
  </r>
  <r>
    <x v="52"/>
    <s v="Rakennuksen purkamislupa"/>
    <s v="Lupapiste.fi"/>
    <s v="Rakennuksen purkamislupa"/>
    <x v="1"/>
    <x v="5"/>
    <m/>
    <s v="Myös luonnollisille henkilöille"/>
    <m/>
    <s v="Maankäyttö- ja rakennuslaki (132/1999)"/>
    <x v="0"/>
    <s v="Etelä-Karjala"/>
    <x v="0"/>
    <s v="Ympäristöministeriö"/>
  </r>
  <r>
    <x v="52"/>
    <s v="Rakennusluvat"/>
    <s v="Lupapiste.fi"/>
    <s v="Rakennuslupa"/>
    <x v="1"/>
    <x v="5"/>
    <m/>
    <s v="Myös luonnollisille henkilöille"/>
    <m/>
    <s v="Maankäyttö- ja rakennuslaki (132/1999)"/>
    <x v="0"/>
    <s v="Etelä-Karjala"/>
    <x v="0"/>
    <s v="Ympäristöministeriö"/>
  </r>
  <r>
    <x v="52"/>
    <s v="Rakennuslupa suunnittelutarveratkaisualueelle"/>
    <s v="Lupapiste.fi"/>
    <s v="Rakennuslupa suunnittelutarveratkaisualueelle"/>
    <x v="1"/>
    <x v="5"/>
    <m/>
    <s v="Myös luonnollisille henkilöille"/>
    <m/>
    <s v="Maankäyttö- ja rakennuslaki (132/1999)"/>
    <x v="0"/>
    <s v="Etelä-Karjala"/>
    <x v="0"/>
    <s v="Ympäristöministeriö"/>
  </r>
  <r>
    <x v="52"/>
    <s v="Rakennusrasite"/>
    <s v="Lupapiste.fi"/>
    <s v="Rakennusrasite"/>
    <x v="1"/>
    <x v="5"/>
    <m/>
    <s v="Myös luonnollisille henkilöille"/>
    <m/>
    <s v="Maankäyttö- ja rakennuslaki (132/1999)"/>
    <x v="0"/>
    <s v="Etelä-Karjala"/>
    <x v="0"/>
    <s v="Ympäristöministeriö"/>
  </r>
  <r>
    <x v="52"/>
    <s v="Rakennusvalvontamittaukset"/>
    <s v="Lupapiste.fi"/>
    <s v="Rakennusvalvonta"/>
    <x v="1"/>
    <x v="5"/>
    <m/>
    <s v="Myös luonnollisille henkilöille"/>
    <m/>
    <s v="Maankäyttö- ja rakennuslaki (132/1999)"/>
    <x v="0"/>
    <s v="Etelä-Karjala"/>
    <x v="0"/>
    <s v="Ympäristöministeriö"/>
  </r>
  <r>
    <x v="52"/>
    <s v="Rakentamisen poikkeuslupa"/>
    <s v="Lupapiste.fi"/>
    <s v="Rakentamisen poikkeuslupa"/>
    <x v="1"/>
    <x v="5"/>
    <m/>
    <s v="Myös luonnollisille henkilöille"/>
    <m/>
    <s v="Maankäyttö- ja rakennuslaki (132/1999)"/>
    <x v="0"/>
    <s v="Etelä-Karjala"/>
    <x v="0"/>
    <s v="Ympäristöministeriö"/>
  </r>
  <r>
    <x v="52"/>
    <s v="Rakentamisen toimenpidelupa"/>
    <s v="Lupapiste.fi"/>
    <s v="Rakentamisen toimenpidelupa"/>
    <x v="1"/>
    <x v="5"/>
    <m/>
    <s v="Myös luonnollisille henkilöille"/>
    <m/>
    <s v="Maankäyttö- ja rakennuslaki (132/1999)"/>
    <x v="0"/>
    <s v="Etelä-Karjala"/>
    <x v="0"/>
    <s v="Ympäristöministeriö"/>
  </r>
  <r>
    <x v="52"/>
    <s v="Vesimittarilukeman ilmoittaminen"/>
    <m/>
    <s v="Vesimittarilukeman ilmoittaminen"/>
    <x v="2"/>
    <x v="0"/>
    <s v="Myöhemmin"/>
    <s v="Myös luonnollisille henkilöille"/>
    <s v="Ohjelmistointegroinnin kalleus"/>
    <s v="Vesihuoltolaki (119/2001)"/>
    <x v="0"/>
    <s v="Etelä-Karjala"/>
    <x v="0"/>
    <s v="Maa- ja metsätalousministeriö"/>
  </r>
  <r>
    <x v="52"/>
    <s v="Yksityistieavustukset"/>
    <m/>
    <s v="Yksityistieavustukset"/>
    <x v="5"/>
    <x v="0"/>
    <s v="Myöhemmin"/>
    <s v="Myös luonnollisille henkilöille"/>
    <m/>
    <s v="Laki yksityisistä teistä (560/2018)"/>
    <x v="0"/>
    <s v="Etelä-Karjala"/>
    <x v="0"/>
    <s v="Liikenne- ja viestintäministeriö"/>
  </r>
  <r>
    <x v="53"/>
    <s v="EU:n sisäasioiden rahastojen ohjelmakausi 2021-2027"/>
    <s v="EU:n sisäasioiden rahastojen ohjelmakausi 2021-2027"/>
    <s v="EUSA-rahastot"/>
    <x v="5"/>
    <x v="4"/>
    <s v="Q4/2022"/>
    <s v="Vain elinkeinotoimintaa harjoittaville"/>
    <m/>
    <m/>
    <x v="1"/>
    <s v="Sisäministeriö"/>
    <x v="1"/>
    <s v=""/>
  </r>
  <r>
    <x v="53"/>
    <s v="EU:n sisäasioiden rahastojen ohjelmakausi 2014-2020"/>
    <s v="EU:n sisäasioiden rahastojen ohjelmakausi 2014-2020"/>
    <s v="EUSA-rahastot (sähköinen järjestelmä EUSA-järjestelmä)"/>
    <x v="5"/>
    <x v="5"/>
    <m/>
    <s v="Vain elinkeinotoimintaa harjoittaville"/>
    <m/>
    <m/>
    <x v="1"/>
    <s v="Sisäministeriö"/>
    <x v="1"/>
    <s v=""/>
  </r>
  <r>
    <x v="53"/>
    <s v="Palosuojelurahasto"/>
    <s v="Valtionavustukset tulipalojen ehkäisyä ja pelastustoimen edistämistä koskeviin hankkeisiin"/>
    <s v="Palosuojelurahasto"/>
    <x v="5"/>
    <x v="0"/>
    <s v="Q1/2022"/>
    <s v="Myös luonnollisille henkilöille"/>
    <s v="Rahasto toimii ensimmäisenä pilottina valtionhallinnon yhteisessä valtionavustushankkeessa. Rahasto pilotoi uudessa järjestelmässä yleisavustushakua, joka on suunnattu pelastusalan järjestöille ja muille vastaaville yhteisöille. Nyt syksyllä pilotoidaan hakuilmoitusta ja ensi keväänä koko yleisavustushaku on tarkoitus toteuttaa uudessa valtionavustusjärjestelmässä. Hyvä digiaste yleisavustusten osalta saavutetaan näin ollen 2022 ja muiden avustustyyppien osalta tämän jälkeen portaittain. Uuteen järjestelmään siirtymistä on toteutettu tiiviissä yhteistyössä avustusten hakijoiden, hanketoimiston sekä Valtiokonttorin kanssa. Mikäli järjestelmän käyttöönottoon tulee viiveitä tai palvelu ei toimi odotetusti, muodostaisi se esteen rahaston digitaalisten palvelujen parantumiselle. Yleisavustusten jälkeen järjestelmään siirtyy erikseen sovittavan aikataulun puitteissa rahaston muut avustustyypit. Tällä hetkellä avustushakemukset saapuvat rahaston virkasähköpostiin, josta ne välitetään ministeriön kirjaamoon. Jokainen avustus muodostaa oman projektikoodin, jolloin avustusten hallinnointi sähköisessä VAHVA järjestelmässä mahdollistuu. Prosessi on toimiva mutta uuteen järjestelmään siirtyminen parantaa rahaston digiastetta paljon."/>
    <m/>
    <x v="1"/>
    <s v="Sisäministeriö"/>
    <x v="1"/>
    <s v=""/>
  </r>
  <r>
    <x v="54"/>
    <s v="Lääkkeiden hintalautakunnan asiointipalvelu"/>
    <s v="Elinkeinonharjoittaja voi käyttää sähköistä asiointipalvelua lääkkeiden, perusvoiteiden ja kliinisten ravintovalmisteiden korvattavuus- ja hintahakemuksien sekä korvattavien valmisteiden ilmoituksiin. Elinkeinonharjoittaja voi antaa asiointipalvelussa suostumuksensa sähköiseen asiointiin, jolloin yhteydenpito yrityksen ja lääkkeiden hintalautakunnan välillä tapahtuu asiointipalvelun kautta. Asiointipalvelu edellyttää vahvaa tunnistautumista. Elinkeinonharjoittajan on valtuutettava haluamansa henkilöt tai yritykset asioimaan puolestaan asiointipalveluissa. Asiointi voidaan käynnistää sähköisessä asiointipalvelussa."/>
    <s v="Lääkkeiden hintalautakunnan asiointipalvelu"/>
    <x v="1"/>
    <x v="4"/>
    <m/>
    <s v="Vain elinkeinotoimintaa harjoittaville"/>
    <m/>
    <s v="Sairausvakuutuslaki (1224/2004)"/>
    <x v="1"/>
    <s v="Sosiaali- ja terveysministeriö"/>
    <x v="1"/>
    <s v="Sosiaali- ja terveysministeriö"/>
  </r>
  <r>
    <x v="54"/>
    <s v="STEAn avustusten hakeminen"/>
    <s v="STM:n Sosiaali- ja terveysjärjestöjen avustuskeskus (STEA) myöntää avustuksia sosiaali- ja terveysalan yleishyödyllisille yhdistyksille, yhteisöille ja säätiöille. Avustuksia ei voi hakea elinkeinotoimintaan. Avustusten hakeminen ja käsittely tapahtuu sähköisessä verkkoasioinnin palvelussa. Verkkoasiointi edellyttää rekisteröitymistä ja vahvaa tunnistautumista. Toimijan verkkosasioinnin pääkäyttäjät voivat hallinnoida toimijan käyttäjäoikeuksia asioinnissa. Asiointi voidaan käynnistää sähköisessä verkkosioinnin palvelussa."/>
    <s v="STEAn avustusten hakeminen"/>
    <x v="5"/>
    <x v="4"/>
    <m/>
    <s v="Vain elinkeinotoimintaa harjoittaville"/>
    <m/>
    <s v="Valtionavustuslaki (688/2001)"/>
    <x v="1"/>
    <s v="Sosiaali- ja terveysministeriö"/>
    <x v="1"/>
    <s v="Valtiovarainministeriö"/>
  </r>
  <r>
    <x v="54"/>
    <s v="STM:n valtionavustuksien hakeminen"/>
    <s v="STM valtionavustuksia myönnetään julkisen hallinnon toimijoille ja yleishyödyllisille yhteisöille. Elinkeinonharjoittajat ja yritykset voivat toimia hankkeissa osatoteuttajina. Avustuksia ei voi hakea elinkeinotoimintaan. Valtionavustusten haku, ohjeet ja sähköisesti täytettävät lomakkeet julkaistaan STM:n verkkosivuilla. Hakemus liitteineen toimitetaan sähköpostitse ja mahdolliset lisätietopyynnöt ja täydennykset voidaan toimittaa sähköpostitse."/>
    <s v="STM:n valtionavustuksien hakeminen"/>
    <x v="5"/>
    <x v="0"/>
    <m/>
    <s v="Vain elinkeinotoimintaa harjoittaville"/>
    <m/>
    <s v="Valtionavustuslaki (688/2001)"/>
    <x v="1"/>
    <s v="Sosiaali- ja terveysministeriö"/>
    <x v="1"/>
    <s v="Valtiovarainministeriö"/>
  </r>
  <r>
    <x v="55"/>
    <s v="Granlund Manager"/>
    <s v="Palvelupyyntöjen ja vikailmoitusten jättäminen ja seuranta"/>
    <s v="Granlund Manager"/>
    <x v="2"/>
    <x v="5"/>
    <m/>
    <s v="Myös luonnollisille henkilöille"/>
    <s v="Osaaminen, haluttomuus, väärä kanava"/>
    <m/>
    <x v="1"/>
    <s v="Opetus- ja kulttuuriministeriö"/>
    <x v="1"/>
    <s v=""/>
  </r>
  <r>
    <x v="55"/>
    <s v="Suomenlinna Atlas"/>
    <s v="Suomenlinnan paikka-, kartta- ja rakennustiedot ovat löydettävissä samasta portaalista"/>
    <s v="Suomenlinna Atlas"/>
    <x v="2"/>
    <x v="6"/>
    <s v="Myöhemmin"/>
    <s v="Myös luonnollisille henkilöille"/>
    <s v="Kustannukset, ohjelmistot"/>
    <m/>
    <x v="1"/>
    <s v="Opetus- ja kulttuuriministeriö"/>
    <x v="1"/>
    <s v=""/>
  </r>
  <r>
    <x v="55"/>
    <s v="Suomenlinna Extranet"/>
    <s v="Palveluntarjoajille (erityisesti matkailupalvelut) tarkoitettu asiointikanava sisältäen ohje- ja tietopankki- sekä viestintäominaisuuksia."/>
    <s v="Suomenlinna Extranet"/>
    <x v="4"/>
    <x v="5"/>
    <m/>
    <s v="Vain elinkeinotoimintaa harjoittaville"/>
    <m/>
    <m/>
    <x v="1"/>
    <s v="Opetus- ja kulttuuriministeriö"/>
    <x v="1"/>
    <s v=""/>
  </r>
  <r>
    <x v="55"/>
    <s v="Verkkosivustot"/>
    <s v="Esittelyt Suomenlinnan alueesta ja toimijoista"/>
    <s v="suomenlinna.fi; slhk.fi"/>
    <x v="4"/>
    <x v="7"/>
    <m/>
    <s v="Myös luonnollisille henkilöille"/>
    <m/>
    <m/>
    <x v="1"/>
    <s v="Opetus- ja kulttuuriministeriö"/>
    <x v="1"/>
    <s v=""/>
  </r>
  <r>
    <x v="55"/>
    <s v="Suomenlinnan digiopas"/>
    <s v="Suomenlinnan kävijöiden opastaminen"/>
    <s v="Suomenlinnan digiopas"/>
    <x v="4"/>
    <x v="5"/>
    <m/>
    <s v="Myös luonnollisille henkilöille"/>
    <m/>
    <m/>
    <x v="1"/>
    <s v="Opetus- ja kulttuuriministeriö"/>
    <x v="1"/>
    <s v=""/>
  </r>
  <r>
    <x v="55"/>
    <s v="Sähköinen allekirjoitus"/>
    <s v="Sopimukset sekä yrityksille että yksityisille. Päätösasiakirjat"/>
    <s v="Sähköinen allekirjoitus"/>
    <x v="2"/>
    <x v="6"/>
    <s v="Q4/2022"/>
    <s v="Myös luonnollisille henkilöille"/>
    <s v="Järjestelmähaasteet, ohjelmapäivitys tarvitaan"/>
    <m/>
    <x v="1"/>
    <s v="Opetus- ja kulttuuriministeriö"/>
    <x v="1"/>
    <s v=""/>
  </r>
  <r>
    <x v="55"/>
    <s v="Verkkolaskutus"/>
    <s v="Liiketilojen ja vuokrahuoneistojen vuokrat, palvelumyynti ja ostot"/>
    <s v="Verkkolaskutus"/>
    <x v="2"/>
    <x v="0"/>
    <s v="Q3/2022"/>
    <s v="Myös luonnollisille henkilöille"/>
    <m/>
    <m/>
    <x v="1"/>
    <s v="Opetus- ja kulttuuriministeriö"/>
    <x v="1"/>
    <s v=""/>
  </r>
  <r>
    <x v="56"/>
    <s v="Annosmittauspalvelun ja työntekijöiden henkilökohtaisten annostarkkailumittausten hyväksyntä"/>
    <s v="Annosmittauspalveluiden, jotka tarjoavat työntekijöiden henkilökohtaista annostarkkailua varten tehtäviä mittauspalveluita, on haettava Säteilyturvakeskukselta hyväksyntää sekä itse annosmittauspalvelulle että henkilökohtaiseen annostarkkailuun käytettäville mittausmenetelmille."/>
    <s v="Annosmittauspalvelun ja työntekijöiden henkilökohtaisten annostarkkailumittausten hyväksyntä"/>
    <x v="1"/>
    <x v="6"/>
    <s v="Myöhemmin"/>
    <s v="Vain elinkeinotoimintaa harjoittaville"/>
    <s v="Volyymit ovat erittäin pieniä (maksimissaan muutama vuodessa)"/>
    <m/>
    <x v="1"/>
    <s v="Sosiaali- ja terveysministeriö"/>
    <x v="1"/>
    <s v=""/>
  </r>
  <r>
    <x v="56"/>
    <s v="Annosrekisterin extranet"/>
    <s v="Annosrekisterin asiointipalvelun kautta voidaan hoitaa mm. vuosiyhteenvetojen tarkastaminen, poikkeaviin annoksiin liittyvät selvitykset sekä asiakirjatilaukset."/>
    <s v="Annosrekisterin extranet"/>
    <x v="0"/>
    <x v="0"/>
    <s v="Myöhemmin"/>
    <s v="Vain elinkeinotoimintaa harjoittaville"/>
    <m/>
    <m/>
    <x v="1"/>
    <s v="Sosiaali- ja terveysministeriö"/>
    <x v="1"/>
    <s v=""/>
  </r>
  <r>
    <x v="56"/>
    <s v="Asunnossa tai muussa oleskelutilassa esiintyvä terveyshaitta (radon)"/>
    <s v="Kunnan terveydensuojeluviranomainen valvoo asuntojen ja muiden oleskelutilojen radonpitoisuuden viitearvojen noudattamista (Säteilylaki 859/2018, 15 §)"/>
    <s v="Asunnossa tai muussa oleskelutilassa esiintyvä terveyshaitta (radon)"/>
    <x v="0"/>
    <x v="6"/>
    <s v="Myöhemmin"/>
    <s v="Myös luonnollisille henkilöille"/>
    <s v="Valtio, aluehallinto, kunta -rajapinta tuo prosessiin useita epäjatkuvuuskohtia asiakkaan kannalta"/>
    <s v="Terveydensuojelulaki (763/1994)"/>
    <x v="1"/>
    <s v="Sosiaali- ja terveysministeriö"/>
    <x v="1"/>
    <s v="Sosiaali- ja terveysministeriö"/>
  </r>
  <r>
    <x v="56"/>
    <s v="Ilmoitus korkea-aktiivisen umpilähteen kuljetuksesta"/>
    <s v="Kuljetuksen suorittajan on ilmoitettava Säteilyturvakeskukselle (STUK) jokaisesta turvallisuuslupaa edellyttävästä korkea-aktiivisen umpilähteen kuljetuksesta ennen kuljetuksen suorittamista tai säteilylähteen saapumista Suomeen."/>
    <s v="Ilmoitus korkea-aktiivisen umpilähteen kuljetuksesta"/>
    <x v="0"/>
    <x v="5"/>
    <m/>
    <s v="Vain elinkeinotoimintaa harjoittaville"/>
    <m/>
    <m/>
    <x v="1"/>
    <s v="Sosiaali- ja terveysministeriö"/>
    <x v="1"/>
    <s v=""/>
  </r>
  <r>
    <x v="56"/>
    <s v="Luonnonsäteilylle altistavan toiminnan ilmoitus ja säteilyaltistuksen selvitysvelvollisuus"/>
    <s v="Ennen toiminnan aloittamista toiminnasta vastaavaan on ilmoitettava STUKille luonnonsäteilylle altistavan toiminnan aloittamisesta."/>
    <s v="Luonnonsäteilylle altistavan toiminnan ilmoitus ja säteilyaltistuksen selvitysvelvollisuus"/>
    <x v="0"/>
    <x v="5"/>
    <m/>
    <s v="Vain elinkeinotoimintaa harjoittaville"/>
    <m/>
    <m/>
    <x v="1"/>
    <s v="Sosiaali- ja terveysministeriö"/>
    <x v="1"/>
    <s v=""/>
  </r>
  <r>
    <x v="56"/>
    <s v="Mittauspalvelun, kalibrointipalvelun tai ohjelmiston tilaus"/>
    <s v="Säteilyturvakeskus tarjoaa yrityksille ja yksityisille kansalaisille erilaisia säteilyyn liittyviä liiketaloudellisia mittaus- ja asiantuntijapalveluita, mikäli ne tukevat STUKin toiminta-ajatusta säteilyn vahingollisten vaikutusten estämisestä ja rajoittamisesta."/>
    <s v="Mittauspalvelun, kalibrointipalvelun tai ohjelmiston tilaus"/>
    <x v="2"/>
    <x v="1"/>
    <s v="Myöhemmin"/>
    <s v="Vain elinkeinotoimintaa harjoittaville"/>
    <s v="Palvelu sisältää myös mitattavan laitteen/näytteen toimittamisen ja tästä syystä asiointikanavan digitalisointi ei hyödytä asiakasta"/>
    <m/>
    <x v="1"/>
    <s v="Sosiaali- ja terveysministeriö"/>
    <x v="1"/>
    <s v=""/>
  </r>
  <r>
    <x v="56"/>
    <s v="Radonmittausmenetelmien hyväksyntä"/>
    <s v="Hyväksyntää varten Säteilyturvakeskukselle toimitetaan hakemus, jossa selvitetään, miten säteilylaissa ja sen perusteella annetuissa muissa säädöksissä esitetyt vaatimukset toteutuvat."/>
    <s v="Radonmittausmenetelmien hyväksyntä"/>
    <x v="1"/>
    <x v="6"/>
    <s v="Myöhemmin"/>
    <s v="Vain elinkeinotoimintaa harjoittaville"/>
    <s v="Volyymit ovat erittäin pieniä (maksimissaan muutama vuodessa)"/>
    <m/>
    <x v="1"/>
    <s v="Sosiaali- ja terveysministeriö"/>
    <x v="1"/>
    <s v=""/>
  </r>
  <r>
    <x v="56"/>
    <s v="Radonmittauspalvelu"/>
    <s v="Liiketaloudellinen radonmittauspalvelu asuntoihin ja tavanomaisille työpaikoille."/>
    <s v="Radonmittauspalvelu"/>
    <x v="2"/>
    <x v="2"/>
    <m/>
    <s v="Myös luonnollisille henkilöille"/>
    <m/>
    <m/>
    <x v="1"/>
    <s v="Sosiaali- ja terveysministeriö"/>
    <x v="1"/>
    <s v=""/>
  </r>
  <r>
    <x v="56"/>
    <s v="Showlaserlaitteen luvat ja ilmoitukset"/>
    <s v="Lomakkeilla voi hakea lupaa suuritehoisen laserlaitteen käyttöön, ilmoittaa toiminnan muutoksista ja ilmoittaa suuritehoisen laserlaitteen käytöstä"/>
    <s v="Showlaserlaitteen luvat ja ilmoitukset"/>
    <x v="1"/>
    <x v="5"/>
    <m/>
    <s v="Vain elinkeinotoimintaa harjoittaville"/>
    <m/>
    <m/>
    <x v="1"/>
    <s v="Sosiaali- ja terveysministeriö"/>
    <x v="1"/>
    <s v=""/>
  </r>
  <r>
    <x v="56"/>
    <s v="Säteilytoiminnan lupa-asioiden hoitaminen"/>
    <s v="Lomakkeilla voi hakea uutta turvallisuuslupaa, hakea turvallisuusluvan muutosta tai ilmoittaa toiminnan muutoksesta. Palvelussa hyödynnetään suomi.fi-valtuuksia (yrityksen puolesta asioiminen)."/>
    <s v="Säteilytoiminnan lupa-asioiden hoitaminen"/>
    <x v="1"/>
    <x v="5"/>
    <m/>
    <s v="Vain elinkeinotoimintaa harjoittaville"/>
    <m/>
    <m/>
    <x v="1"/>
    <s v="Sosiaali- ja terveysministeriö"/>
    <x v="1"/>
    <s v=""/>
  </r>
  <r>
    <x v="56"/>
    <s v="Säteilyturvallisuusvastaavan ja säteilyturvallisuusasiantuntijan ammattipätevyyden hakeminen"/>
    <s v="Luvan hakeminen koulutusorganisaatiolle järjestämään säteilyturvallisuusvastaavan (STV) säteilysuojelukoulutusta. Hakemus oikeudeksi toimia säteilyturvallisuusasiantuntijana"/>
    <s v="Säteilyturvallisuusvastaavan ja säteilyturvallisuusasiantuntijan ammattipätevyyden hakeminen"/>
    <x v="1"/>
    <x v="1"/>
    <s v="Q1/2022"/>
    <s v="Vain elinkeinotoimintaa harjoittaville"/>
    <m/>
    <m/>
    <x v="1"/>
    <s v="Sosiaali- ja terveysministeriö"/>
    <x v="1"/>
    <s v=""/>
  </r>
  <r>
    <x v="56"/>
    <s v="Talousveden radioaktiivisuuden valvontaan liittyvät ilmoitukset"/>
    <s v="STUK toimii talousveden radioaktiivisuuden valvonnassa asiantuntijatahona, joka neuvoo kunnan terveydensuojeluviranomaista tarvittaessa."/>
    <s v="Talousveden radioaktiivisuuden valvontaan liittyvät ilmoitukset"/>
    <x v="0"/>
    <x v="0"/>
    <s v="Myöhemmin"/>
    <s v="Vain elinkeinotoimintaa harjoittaville"/>
    <m/>
    <m/>
    <x v="1"/>
    <s v="Sosiaali- ja terveysministeriö"/>
    <x v="1"/>
    <s v=""/>
  </r>
  <r>
    <x v="56"/>
    <s v="Terveydensuojelulain Ilmoituksenvarainen toiminta ja valvonta (solarium, kauneushoitola)"/>
    <s v="Ilmoitukset tehdään kunnalle ja kunta valvoo myös toimintaa. STUK tekee tarpeen mukaan selvityspyyntöjä, tarkempia tarkastuksia."/>
    <s v="Terveydensuojelulain Ilmoituksenvarainen toiminta ja valvonta (solarium, kauneushoitola)"/>
    <x v="0"/>
    <x v="6"/>
    <s v="Myöhemmin"/>
    <s v="Vain elinkeinotoimintaa harjoittaville"/>
    <s v="Valtio, aluehallinto, kunta -rajapinta tuo prosessiin useita epäjatkuvuuskohtia asiakkaan kannalta"/>
    <s v="Terveydensuojelulaki (763/1994)"/>
    <x v="1"/>
    <s v="Sosiaali- ja terveysministeriö"/>
    <x v="1"/>
    <s v="Sosiaali- ja terveysministeriö"/>
  </r>
  <r>
    <x v="56"/>
    <s v="Tietopyyntö"/>
    <s v="Mahdollisuus tehdä tietopyyntö suomi.fi-viestien kautta"/>
    <s v="Tietopyyntö"/>
    <x v="2"/>
    <x v="5"/>
    <m/>
    <s v="Myös luonnollisille henkilöille"/>
    <m/>
    <m/>
    <x v="1"/>
    <s v="Sosiaali- ja terveysministeriö"/>
    <x v="1"/>
    <s v=""/>
  </r>
  <r>
    <x v="56"/>
    <s v="Työpaikkojen radon-mittaustulosten ilmoitus- ja hallintapalvelu"/>
    <s v="Säteilylain 859/2018 146 ja 155 §:n perusteella työnantaja ilmoitettaa työpaikalla tehtyjen radonmittausten tulokset STUKille."/>
    <s v="Työpaikkojen radon-mittaustulosten ilmoitus- ja hallintapalvelu"/>
    <x v="0"/>
    <x v="2"/>
    <m/>
    <s v="Vain elinkeinotoimintaa harjoittaville"/>
    <m/>
    <m/>
    <x v="1"/>
    <s v="Sosiaali- ja terveysministeriö"/>
    <x v="1"/>
    <s v=""/>
  </r>
  <r>
    <x v="56"/>
    <s v="Ydinaineiden ja ydinjätteiden kuljetuksen lupa-asioiden hoitaminen"/>
    <s v="Ydinenergialaki edellyttää lupaa ydinaineiden ja ydinjätteiden kuljettamiseen ydinenergia-asetuksen 17 §:ssä mainittuja tapauksia lukuun ottamatta."/>
    <s v="Ydinaineiden ja ydinjätteiden kuljetuksen lupa-asioiden hoitaminen"/>
    <x v="1"/>
    <x v="6"/>
    <s v="Myöhemmin"/>
    <s v="Vain elinkeinotoimintaa harjoittaville"/>
    <s v="Tavoitteet digiasteelle asetetaan 2021 lopussa osana ydinlaitosten luvituksen tavoitetilan asettamista"/>
    <m/>
    <x v="1"/>
    <s v="Sosiaali- ja terveysministeriö"/>
    <x v="1"/>
    <s v=""/>
  </r>
  <r>
    <x v="56"/>
    <s v="Ydinenergialain mukaiset luvat (STUKin myöntämät)"/>
    <s v="Esimerkiksi uraania tai toriumia sisältävien malmien tuonti ja vienti edellyttää joko Säteilyturvakeskuksen lupaa tai, mikäli toiminta on pienimuotoisena vapautettu luvanvaraisuudesta, ilmoitusta Säteilyturvakeskukselle."/>
    <s v="Ydinenergialain mukaiset luvat (STUKin myöntämät)"/>
    <x v="1"/>
    <x v="6"/>
    <s v="Q4/2022"/>
    <s v="Vain elinkeinotoimintaa harjoittaville"/>
    <s v="Volyymit ovat pieniä"/>
    <m/>
    <x v="1"/>
    <s v="Sosiaali- ja terveysministeriö"/>
    <x v="1"/>
    <s v=""/>
  </r>
  <r>
    <x v="56"/>
    <s v="Ydinjätteiden tuonti- ja vientilupa"/>
    <s v="Luvitus ydinaineiden hallussapitoon, valmistukseen, tuottamiseen, käsittelyyn, käyttämiseen ja varastointiin (ns. toimintalupa) sekä niiden luovutukseen, kuljetukseen ja tuontiin"/>
    <s v="Ydinjätteiden tuonti- ja vientilupa"/>
    <x v="1"/>
    <x v="6"/>
    <s v="Myöhemmin"/>
    <s v="Vain elinkeinotoimintaa harjoittaville"/>
    <s v="Tavoitteet digiasteelle asetetaan 2021 lopussa osana ydinlaitosten luvituksen tavoitetilan asettamista"/>
    <m/>
    <x v="1"/>
    <s v="Sosiaali- ja terveysministeriö"/>
    <x v="1"/>
    <s v=""/>
  </r>
  <r>
    <x v="56"/>
    <s v="Ydinlaitosten tarkastuslaitosten hyväksyntä"/>
    <s v="Säteilyturvakeskus hyväksyy tarkastuslaitoksia tarkastamaan ydinlaitosten painelaitteita, muita mekaanisia laitteita sekä teräs- ja betonirakenteita."/>
    <s v="Ydinlaitosten tarkastuslaitosten hyväksyntä"/>
    <x v="1"/>
    <x v="1"/>
    <s v="Myöhemmin"/>
    <s v="Vain elinkeinotoimintaa harjoittaville"/>
    <s v="Volyymit ovat pieniä ja suuri osa tiedosta on dokumenttimuodossa. Tavoitteet digiasteelle asetetaan 2021 lopussa osana ydinlaitosten luvituksen tavoitetilan asettamista"/>
    <m/>
    <x v="1"/>
    <s v="Sosiaali- ja terveysministeriö"/>
    <x v="1"/>
    <s v=""/>
  </r>
  <r>
    <x v="56"/>
    <s v="Ydinlaitostoslupien sähköinen asiointi"/>
    <s v="Sähköisen asioinnin kautta ydinlaitokset voivat laittaa vireille asioita ja STUKin päätökset toimitetaan ydinlaitoksille."/>
    <s v="Ydinlaitostoslupien sähköinen asiointi"/>
    <x v="1"/>
    <x v="5"/>
    <m/>
    <s v="Vain elinkeinotoimintaa harjoittaville"/>
    <s v="Suurin osa alkuperäisestä tiedosta on dokumenttimuodossa"/>
    <m/>
    <x v="1"/>
    <s v="Sosiaali- ja terveysministeriö"/>
    <x v="1"/>
    <s v=""/>
  </r>
  <r>
    <x v="57"/>
    <s v="Jätehuollon järjestämisen poikkeamispäätökset"/>
    <s v="Jätemaksun kohtuullistamispäätös, jätehuoltomääräysten poikkeamispäätös"/>
    <s v="Jätevesien käsittelyn poikkeamisilmoitus"/>
    <x v="1"/>
    <x v="0"/>
    <s v="Q4/2021"/>
    <s v="Myös luonnollisille henkilöille"/>
    <s v="Taustaprosessit ja -teknologia"/>
    <s v="Ympäristönsuojelulaki (527/2014)"/>
    <x v="0"/>
    <s v="Pirkanmaa"/>
    <x v="4"/>
    <s v="Ympäristöministeriö"/>
  </r>
  <r>
    <x v="57"/>
    <s v="Rakennusvalvonnan luvat (lupapiste)"/>
    <s v="Rakennuslupa, purkamislupa ja maisematyölupa"/>
    <s v="Rakennuslupa"/>
    <x v="1"/>
    <x v="5"/>
    <s v="Q1/2022"/>
    <s v="Myös luonnollisille henkilöille"/>
    <s v="Taustaprosessit ja -teknologia"/>
    <s v="Maankäyttö- ja rakennuslaki (132/1999)"/>
    <x v="0"/>
    <s v="Pirkanmaa"/>
    <x v="4"/>
    <s v="Ympäristöministeriö"/>
  </r>
  <r>
    <x v="57"/>
    <s v="Viheralueiden käyttöluvat ja vuokraus (Lupapiste)"/>
    <s v="Viheralueluvat Lupapisteessä"/>
    <s v="Yleisen alueen käyttölupa"/>
    <x v="1"/>
    <x v="0"/>
    <s v="Q1/2022"/>
    <s v="Myös luonnollisille henkilöille"/>
    <m/>
    <m/>
    <x v="0"/>
    <s v="Pirkanmaa"/>
    <x v="4"/>
    <s v=""/>
  </r>
  <r>
    <x v="57"/>
    <s v="Katujen käyttöluvat ja vuokraus (Lupapiste)"/>
    <s v="Katuluvat"/>
    <s v="Yleisen alueen käyttölupa"/>
    <x v="1"/>
    <x v="5"/>
    <s v="Q1/2022"/>
    <s v="Myös luonnollisille henkilöille"/>
    <s v="Taustaprosessit ja -teknologia"/>
    <m/>
    <x v="0"/>
    <s v="Pirkanmaa"/>
    <x v="4"/>
    <s v=""/>
  </r>
  <r>
    <x v="57"/>
    <s v="Tapahtumien 3D huoneet/eteiset"/>
    <s v="Tavoitteena kehittää n.s 3D-virtuaalinen eteinen, huone, alue, jonne voidaan ohjata isompiin tapahtumiin/messuihin osallistuvat ennen tapahtuman alkua ja jonka kautta pääsee ohjautumaan erilaisiin virtuaalihuoneisiin yms. pilottiversio: https://mobility4recovery.fi/MNGSiDN/tampere/"/>
    <s v="Tapahtumien 3D huoneet/eteiset"/>
    <x v="2"/>
    <x v="6"/>
    <s v="Q1/2022"/>
    <s v="Myös luonnollisille henkilöille"/>
    <m/>
    <m/>
    <x v="0"/>
    <s v="Pirkanmaa"/>
    <x v="4"/>
    <s v=""/>
  </r>
  <r>
    <x v="57"/>
    <s v="Virtuaaliset tapahtumat, Webinaarit ja koulutukset"/>
    <s v="Ajankohtaista tietoa ja koulutusta yrittäjille, mm. verkkowebinaarit ja koulutukset"/>
    <s v="Virtuaaliset tapahtumat, Webinaarit ja koulutukset"/>
    <x v="2"/>
    <x v="5"/>
    <s v="Q1/2022"/>
    <s v="Myös luonnollisille henkilöille"/>
    <m/>
    <m/>
    <x v="0"/>
    <s v="Pirkanmaa"/>
    <x v="4"/>
    <s v=""/>
  </r>
  <r>
    <x v="57"/>
    <s v="Jätehuollon viranomaispalveluiden asiakaspalvelu"/>
    <s v="Jätehuollon järjestämisen viranomaistehtäviin liittyvä asiakasneuvonta ja -tiedotus. "/>
    <s v="Jäteneuvonta"/>
    <x v="3"/>
    <x v="0"/>
    <s v="Q3/2021"/>
    <s v="Myös luonnollisille henkilöille"/>
    <s v="Taustaprosessit ja -teknologia"/>
    <s v="Jätelaki (646/2011)"/>
    <x v="0"/>
    <s v="Pirkanmaa"/>
    <x v="4"/>
    <s v="Ympäristöministeriö"/>
  </r>
  <r>
    <x v="57"/>
    <s v="Matching-palvelu"/>
    <s v="Yritysten ja ekosysteemitasolla tapahtuvan matching toiminnan kehittäminen"/>
    <s v="Matching-palvelu"/>
    <x v="3"/>
    <x v="6"/>
    <s v="Myöhemmin"/>
    <s v="Myös luonnollisille henkilöille"/>
    <m/>
    <m/>
    <x v="0"/>
    <s v="Pirkanmaa"/>
    <x v="4"/>
    <s v=""/>
  </r>
  <r>
    <x v="57"/>
    <s v="Räätälöity rekrytointi"/>
    <s v="Taylor´s house: ehdokasesittely yritystarpeeseen ja räätälöity yrityksen ja osaajan yhteistyö"/>
    <s v="Räätälöity rekrytointi"/>
    <x v="3"/>
    <x v="6"/>
    <s v="Myöhemmin"/>
    <s v="Myös luonnollisille henkilöille"/>
    <m/>
    <m/>
    <x v="0"/>
    <s v="Pirkanmaa"/>
    <x v="4"/>
    <s v=""/>
  </r>
  <r>
    <x v="57"/>
    <s v="Kohtaantopalvelut"/>
    <s v="Virtuaaliset rekrytointitapahtumat, virtuaalinen rekrytointikanava (tulossa)"/>
    <s v="Työvoimapalvelut"/>
    <x v="3"/>
    <x v="6"/>
    <s v="Q4/2022"/>
    <s v="Myös luonnollisille henkilöille"/>
    <m/>
    <m/>
    <x v="0"/>
    <s v="Pirkanmaa"/>
    <x v="4"/>
    <s v=""/>
  </r>
  <r>
    <x v="57"/>
    <s v="Työllistämisen neuvonta"/>
    <s v="Työnantajapuhelin- ja sähköposti, Yrittäjyysneuvonta"/>
    <s v="Työvoimapalvelut"/>
    <x v="3"/>
    <x v="0"/>
    <m/>
    <s v="Vain elinkeinotoimintaa harjoittaville"/>
    <m/>
    <m/>
    <x v="0"/>
    <s v="Pirkanmaa"/>
    <x v="4"/>
    <s v=""/>
  </r>
  <r>
    <x v="57"/>
    <s v="Työnvälityspalvelut"/>
    <s v="Avoimet paikat, rekryilmoitukset, työmarkkinatori (TE-palvelut), Ehdokasesittelyt"/>
    <s v="Työvoimapalvelut"/>
    <x v="3"/>
    <x v="4"/>
    <s v="Q4/2022"/>
    <s v="Myös luonnollisille henkilöille"/>
    <s v="Valtakunnallinen kehitys Työmarkkinatorin osalta, voidaan vaikuttaa paikallisesti osittain"/>
    <m/>
    <x v="0"/>
    <s v="Pirkanmaa"/>
    <x v="4"/>
    <s v=""/>
  </r>
  <r>
    <x v="57"/>
    <s v="Kasvupalvelut"/>
    <s v="Palvelutarvekartoitukset, uutiskirjeet ja tiedotteet yrityksille"/>
    <s v="Yritysten kasvupalvelut"/>
    <x v="3"/>
    <x v="0"/>
    <s v="Q4/2022"/>
    <s v="Vain elinkeinotoimintaa harjoittaville"/>
    <m/>
    <m/>
    <x v="0"/>
    <s v="Pirkanmaa"/>
    <x v="4"/>
    <s v=""/>
  </r>
  <r>
    <x v="57"/>
    <s v="Yritysneuvonta ja palveluiden brokerointi"/>
    <s v="Henkilökohtaiset tapaamiset asiakkaiden kanssa, klinikat"/>
    <s v="Yritysten neuvontapalvelut"/>
    <x v="3"/>
    <x v="0"/>
    <s v="Q4/2021"/>
    <s v="Myös luonnollisille henkilöille"/>
    <m/>
    <m/>
    <x v="0"/>
    <s v="Pirkanmaa"/>
    <x v="4"/>
    <s v=""/>
  </r>
  <r>
    <x v="57"/>
    <s v="Sähköinen työkalupakki yrityksille"/>
    <s v="Työkaluja, lomakkeita ja tietoa kootusti sekä aloittavalle että toimivalle yrityksille (https://www.yritystulkki.fi/fi/alue/tredea/)"/>
    <s v="Sähköinen työkalupakki yrityksille"/>
    <x v="4"/>
    <x v="5"/>
    <s v="Q1/2022"/>
    <s v="Myös luonnollisille henkilöille"/>
    <s v="Käyttäminen mahdollista myös yrityksen perustamista harkitsevalle"/>
    <m/>
    <x v="0"/>
    <s v="Pirkanmaa"/>
    <x v="4"/>
    <s v=""/>
  </r>
  <r>
    <x v="57"/>
    <s v="Tietopalvelut"/>
    <s v="www.yritystieto.businesstampere.fi, Elinvoimanäkymien tietokokoelma, Business Explorer – datatyökalu auttaa alueesta kiinnostuneita yrityksiä etsimään ja analysoimaan alueen talous- ja väestötilastoja"/>
    <s v="Tietopalvelut"/>
    <x v="4"/>
    <x v="5"/>
    <s v="Q1/2022"/>
    <s v="Myös luonnollisille henkilöille"/>
    <m/>
    <m/>
    <x v="0"/>
    <s v="Pirkanmaa"/>
    <x v="4"/>
    <s v=""/>
  </r>
  <r>
    <x v="57"/>
    <s v="Digitaalinen liiketoimintayhteisö"/>
    <s v="Kehitteillä digitaalinen Tampere Business Community, Alustan tuleva osoite: https://business-tampere.hivebrite.com/"/>
    <s v="Yrityspalvelut"/>
    <x v="4"/>
    <x v="6"/>
    <s v="Myöhemmin"/>
    <s v="Vain elinkeinotoimintaa harjoittaville"/>
    <m/>
    <m/>
    <x v="0"/>
    <s v="Pirkanmaa"/>
    <x v="4"/>
    <s v=""/>
  </r>
  <r>
    <x v="57"/>
    <s v="Avustusten ja tukien myöntäminen"/>
    <s v="www.tukialusta.fi, neuvontapalvelu (puhelin ja chatbot), starttiraha"/>
    <s v="Toiminta-avustukset yhdistyksille ja yhteisöille"/>
    <x v="5"/>
    <x v="5"/>
    <s v="Q1/2022"/>
    <s v="Vain elinkeinotoimintaa harjoittaville"/>
    <m/>
    <m/>
    <x v="0"/>
    <s v="Pirkanmaa"/>
    <x v="4"/>
    <s v=""/>
  </r>
  <r>
    <x v="57"/>
    <s v="Rekrytoinnin taloudelliset tuet"/>
    <s v="Rekrylisä- ja palkkio työnantajalle rekrytoinnin tueksi (e-lomake), Tulossa palkkatukipäätökset (oma-asiointi/ ura) sekä palkkatukimatching palvelu oma-asioinnissa"/>
    <s v="Työllistämistuki"/>
    <x v="5"/>
    <x v="4"/>
    <s v="Q1/2021"/>
    <s v="Vain elinkeinotoimintaa harjoittaville"/>
    <m/>
    <s v="Työttömyysturvalaki (1290/2002)"/>
    <x v="0"/>
    <s v="Pirkanmaa"/>
    <x v="4"/>
    <s v="Sosiaali- ja terveysministeriö"/>
  </r>
  <r>
    <x v="58"/>
    <s v="Tasa-arvosuunnittelutyökalu"/>
    <s v="Tarkoitus on käyttää digitalisointia ja automatisointia työpaikkojen tasa-arvosuunnitelmien valvonnan apuna. Työkalun avulla ei ole tarkoitus tehdä tasa-arvosuunnitelmaa, vaan tarkoitus on antaa digitalisoidusti  palautetta jo tehdystä työpaikan tasa-arvosuunnitelmasta."/>
    <s v="Tasa-arvosuunnittelutyökalu"/>
    <x v="3"/>
    <x v="0"/>
    <s v="Myöhemmin"/>
    <s v="Vain elinkeinotoimintaa harjoittaville"/>
    <s v="Resurssien (henkilö- ja taloudelliset resurssit) puute; mahdolliset teknisen kehittämisen haasteet"/>
    <m/>
    <x v="1"/>
    <s v="Oikeusministeriö"/>
    <x v="1"/>
    <s v=""/>
  </r>
  <r>
    <x v="59"/>
    <s v="Ilmoitus alkutuotantopaikasta"/>
    <m/>
    <s v="Alkutuotantopaikkailmoitus"/>
    <x v="0"/>
    <x v="1"/>
    <s v="Myöhemmin"/>
    <s v="Myös luonnollisille henkilöille"/>
    <s v="Palvelun tuottaa Suupohjan peruspalveluliikelaitokuntayhtymä, Toimii vastuu organisaationa"/>
    <s v="Elintarvikelaki (23/2006)"/>
    <x v="2"/>
    <s v="Etelä-Pohjanmaa"/>
    <x v="0"/>
    <s v="Maa- ja metsätalousministeriö"/>
  </r>
  <r>
    <x v="59"/>
    <s v="Elintarvikelain mukainen ilmoitus toiminnan lopettamisesta, keskeytyksestä tai muutoksesta"/>
    <m/>
    <s v="Elintarvikehuoneistoilmoitus"/>
    <x v="0"/>
    <x v="1"/>
    <s v="Myöhemmin"/>
    <s v="Vain elinkeinotoimintaa harjoittaville"/>
    <s v="Palvelun tuottaa Suupohjan peruspalveluliikelaitokuntayhtymä, Toimii vastuu organisaationa"/>
    <s v="Elintarvikelaki (23/2006)"/>
    <x v="2"/>
    <s v="Etelä-Pohjanmaa"/>
    <x v="0"/>
    <s v="Maa- ja metsätalousministeriö"/>
  </r>
  <r>
    <x v="59"/>
    <s v="Ilmoitus elintarvike huoneistosta"/>
    <m/>
    <s v="Elintarvikehuoneistoilmoitus"/>
    <x v="0"/>
    <x v="1"/>
    <s v="Myöhemmin"/>
    <s v="Vain elinkeinotoimintaa harjoittaville"/>
    <s v="Palvelun tuottaa Suupohjan peruspalveluliikelaitokuntayhtymä, Toimii vastuu organisaationa"/>
    <s v="Elintarvikelaki (23/2006)"/>
    <x v="2"/>
    <s v="Etelä-Pohjanmaa"/>
    <x v="0"/>
    <s v="Maa- ja metsätalousministeriö"/>
  </r>
  <r>
    <x v="59"/>
    <s v="Ympäristönsuojelu, ympäristöluvat ja ilmoitukset"/>
    <m/>
    <s v="Ilmoitus ympäristölle vaaraa aiheuttavasta toiminnasta"/>
    <x v="0"/>
    <x v="1"/>
    <s v="Myöhemmin"/>
    <s v="Myös luonnollisille henkilöille"/>
    <s v="Palvelun tuottaa Suupohjan peruspalveluliikelaitokuntayhtymä, Toimii vastuu organisaationa"/>
    <s v="Ympäristönsuojelulaki (527/2014)"/>
    <x v="2"/>
    <s v="Etelä-Pohjanmaa"/>
    <x v="0"/>
    <s v="Ympäristöministeriö"/>
  </r>
  <r>
    <x v="59"/>
    <s v="Terveydensuojelulain mukaiset ilmoitukset"/>
    <m/>
    <s v="Ilmoitus ympäristölle vaaraa aiheuttavasta toiminnasta"/>
    <x v="0"/>
    <x v="1"/>
    <s v="Myöhemmin"/>
    <s v="Vain elinkeinotoimintaa harjoittaville"/>
    <s v="Palvelun tuottaa Suupohjan peruspalveluliikelaitokuntayhtymä, Toimii vastuu organisaationa"/>
    <s v="Ympäristönsuojelulaki (527/2014)"/>
    <x v="2"/>
    <s v="Etelä-Pohjanmaa"/>
    <x v="0"/>
    <s v="Ympäristöministeriö"/>
  </r>
  <r>
    <x v="59"/>
    <s v="Ilmoitus yleisötilaisuudesta"/>
    <m/>
    <s v="Tapahtumailmoitus"/>
    <x v="0"/>
    <x v="1"/>
    <s v="Myöhemmin"/>
    <s v="Myös luonnollisille henkilöille"/>
    <s v="Palvelun tuottaa Suupohjan peruspalveluliikelaitokuntayhtymä, Toimii vastuu organisaationa"/>
    <m/>
    <x v="2"/>
    <s v="Etelä-Pohjanmaa"/>
    <x v="0"/>
    <s v=""/>
  </r>
  <r>
    <x v="59"/>
    <s v="Rakennus- ja toimenpidelupahakemus"/>
    <s v="Voi hakea rakennus- tai toimenpidelupaa"/>
    <s v="Rakennuslupa"/>
    <x v="1"/>
    <x v="1"/>
    <s v="Myöhemmin"/>
    <s v="Myös luonnollisille henkilöille"/>
    <m/>
    <s v="Maankäyttö- ja rakennuslaki (132/1999)"/>
    <x v="2"/>
    <s v="Etelä-Pohjanmaa"/>
    <x v="0"/>
    <s v="Ympäristöministeriö"/>
  </r>
  <r>
    <x v="59"/>
    <s v="Tupakkatuotteiden vähittäismyyntilupa"/>
    <m/>
    <s v="Tupakkatuotteiden vähittäismyyntilupa"/>
    <x v="1"/>
    <x v="0"/>
    <s v="Myöhemmin"/>
    <s v="Vain elinkeinotoimintaa harjoittaville"/>
    <s v="Palvelun tuottaa Suupohjan peruspalveluliikelaitokuntayhtymä, Toimii vastuu organisaationa"/>
    <s v="Tupakkalaki (549/2016)"/>
    <x v="2"/>
    <s v="Etelä-Pohjanmaa"/>
    <x v="0"/>
    <s v="Sosiaali- ja terveysministeriö"/>
  </r>
  <r>
    <x v="59"/>
    <s v="Ympäristönsuojelu, vesiensuojelu"/>
    <m/>
    <s v="Ympäristölupa"/>
    <x v="1"/>
    <x v="1"/>
    <s v="Myöhemmin"/>
    <s v="Myös luonnollisille henkilöille"/>
    <s v="Palvelun tuottaa Suupohjan peruspalveluliikelaitokuntayhtymä, Toimii vastuu organisaationa"/>
    <m/>
    <x v="2"/>
    <s v="Etelä-Pohjanmaa"/>
    <x v="0"/>
    <s v=""/>
  </r>
  <r>
    <x v="59"/>
    <s v="Kunnan myöntämä yksinyrittäjäntuki"/>
    <s v="Yksinyrittäjä voi hakea toimintatukea kunnalta"/>
    <s v="Liiketoiminnan kehittämistuki"/>
    <x v="5"/>
    <x v="5"/>
    <s v="Myöhemmin"/>
    <s v="Vain elinkeinotoimintaa harjoittaville"/>
    <s v="Haku loppuu 30.9.2020. Toteutusta voidaan käyttää jatkossa muissa vastaavissa hauissa, ja se on päivitettävissä tasolle 1.1"/>
    <m/>
    <x v="2"/>
    <s v="Etelä-Pohjanmaa"/>
    <x v="0"/>
    <s v=""/>
  </r>
  <r>
    <x v="59"/>
    <s v="Avustukset yhdistyksille ja yhteisöille"/>
    <s v="Yhdistykset ja yhteisöt voivat hakea avustuksia kunnanhallitukselta. Avustuksia voidaan myöntää toimintaan tai tapahtumien järjestämiseen."/>
    <s v="Toiminta-avustukset yhdistyksille ja yhteisöille"/>
    <x v="5"/>
    <x v="1"/>
    <s v="Myöhemmin"/>
    <s v="Myös luonnollisille henkilöille"/>
    <m/>
    <m/>
    <x v="2"/>
    <s v="Etelä-Pohjanmaa"/>
    <x v="0"/>
    <s v=""/>
  </r>
  <r>
    <x v="60"/>
    <s v="Asiantuntijamikrobiologia"/>
    <s v="Analyysi- ja tutkimuspalvelut, mm laboratoriopalvelut. Palvelut on suunnattu pääosin terveydenhuollon ammattilaisille ja asiantuntijoille. Osa palveluista on maksullisia, ne eritelty tässä taulukossa. Tarjolla yhteydenottomahdollisuus asiakkaille."/>
    <s v="Asiantuntijamikrobiologia"/>
    <x v="2"/>
    <x v="1"/>
    <s v="Q4/2022"/>
    <s v="Myös luonnollisille henkilöille"/>
    <s v="Toiminnalliset syyt. Asiointipalvelua ei voida kokonaisuudessaan digitalisoida fyysisistä näytteistä johtuen"/>
    <m/>
    <x v="1"/>
    <s v="Sosiaali- ja terveysministeriö"/>
    <x v="1"/>
    <s v=""/>
  </r>
  <r>
    <x v="60"/>
    <s v="Avoin data"/>
    <s v="THL tarjoaa tuottamaansa ja kokoamaansa tietoa avoimesti ja edistää sosiaali- ja terveysalan tietovarantojen laaja-alaista käyttöä. Avoimena datana julkaistavat tiedot eivät sisällä henkilötietoja tai muita salassa pidettäviä tietoja. Dataa avattaessa siitä poistetaan kaikki suorat tunnistetiedot. Avointa dataa tarjotaan niin tietojärjestelmärajapinnan, tilastopalveluiden kuin aineistolataustenkin kautta. Datan lataamiseen ja hyödyntämiseen tarjotaan opastusta sähköpostitse."/>
    <s v="Avoin data"/>
    <x v="6"/>
    <x v="5"/>
    <m/>
    <s v="Myös luonnollisille henkilöille"/>
    <s v="Yhteydenotto: tavanomaisesti muutama kymmenen / vuosi, koronan aikana kymmeniä/kuukausi. Palvelu: Kokonaisuudessaan palvelun käyttöaste on merkittävä. Tilanteesta, asiakkaan tarpeesta ja tiedostomuodosta riippuen määrä voi olla tuhansista kymmeniin tuhansiin päivässä."/>
    <m/>
    <x v="1"/>
    <s v="Sosiaali- ja terveysministeriö"/>
    <x v="1"/>
    <s v=""/>
  </r>
  <r>
    <x v="60"/>
    <s v="Biopankkipalvelut"/>
    <s v="THL:n Biopankki tukee tutkimusta, joka selvittää sairauksien syitä ja perimän, ympäristön ja elintapojen vaikutusta niihin. THL Biopankki myöntää tutkimusryhmälle oikeuden näytteiden ja niihin liittyvän tiedon käyttöön sellaisiin tutkimusprojekteihin, jotka ovat tieteellisesti korkealaatuisia ja joilla on suuri vaikutus oman alansa tiedon tuottoon. Tutkimusprojektien tulee kuulua THL Biopankin tutkimusaiheisiin."/>
    <s v="Biopankkipalvelut"/>
    <x v="4"/>
    <x v="5"/>
    <m/>
    <m/>
    <m/>
    <m/>
    <x v="1"/>
    <s v="Sosiaali- ja terveysministeriö"/>
    <x v="1"/>
    <s v=""/>
  </r>
  <r>
    <x v="60"/>
    <s v="Data-analytiikkapalvelut"/>
    <s v="THL tarjoaa räätälöityjä data-analytiikkapalveluita, esim. tarvittavan aineiston kokoaminen (THL:n aineistot ja asiakkaan omat aineistot) ja siitä tehtävät analyysit (myös koneoppimisen menetelmin), visualisoinnit ja raportoinnin. Raportit voivat olla myös interaktiivisia.Tarvittaessa palveluun voidaan"/>
    <s v="Data-analytiikkapalvelut"/>
    <x v="4"/>
    <x v="5"/>
    <m/>
    <s v="Myös luonnollisille henkilöille"/>
    <m/>
    <m/>
    <x v="1"/>
    <s v="Sosiaali- ja terveysministeriö"/>
    <x v="1"/>
    <s v=""/>
  </r>
  <r>
    <x v="60"/>
    <s v="HIV-mapa diagnostiikka"/>
    <s v="HIV resistenssi-, integraasi- ja tropismimääritykset"/>
    <s v="HIV-mapa diagnostiikka"/>
    <x v="2"/>
    <x v="1"/>
    <s v="Q4/2022"/>
    <m/>
    <s v="Toiminnalliset syyt. Asiointipalvelua ei voida kokonaisuudessaan digitalisoida fyysisistä näytteistä johtuen"/>
    <m/>
    <x v="1"/>
    <s v="Sosiaali- ja terveysministeriö"/>
    <x v="1"/>
    <s v=""/>
  </r>
  <r>
    <x v="60"/>
    <s v="Hometaloanalytiikka"/>
    <s v="Ympäristöterveysyksikön laboratoriossa analysoidaan asiakkaiden toimittamia rakennusmateriaali-, pinta- ja ilmanäytteitä. Palvelu on tarjolla kaikille."/>
    <s v="Hometaloanalytiikka"/>
    <x v="2"/>
    <x v="0"/>
    <s v="Myöhemmin"/>
    <s v="Myös luonnollisille henkilöille"/>
    <s v="Toiminnalliset syyt. Asiointipalvelua ei voida kokonaisuudessaan digitalisoida fyysisistä näytteistä johtuen"/>
    <m/>
    <x v="1"/>
    <s v="Sosiaali- ja terveysministeriö"/>
    <x v="1"/>
    <s v=""/>
  </r>
  <r>
    <x v="60"/>
    <s v="Imeväisikäisten ruokintaan liittyvän kaupallisen tiedotusaineiston ennakkotarkastus"/>
    <s v="Terveyden ja hyvinvoinnin laitos (THL) tarkistaa imeväisikäisten ruokintaan liittyvän kaupallisen tiedotusaineiston. Kaikille, jotka tuottavat kaupallista aineistoa liittyen imeväisikäisten ravitsemukseen ja ruokintaan."/>
    <s v="Imeväisikäisten ruokintaan liittyvän kaupallisen tiedotusaineiston ennakkotarkastus"/>
    <x v="2"/>
    <x v="0"/>
    <s v="Q4/2022"/>
    <s v="Myös luonnollisille henkilöille"/>
    <s v="Toiminnalliset syyt."/>
    <m/>
    <x v="1"/>
    <s v="Sosiaali- ja terveysministeriö"/>
    <x v="1"/>
    <s v=""/>
  </r>
  <r>
    <x v="60"/>
    <s v="Kansallinen elintarvikkeiden koostumustietokanta Fineli"/>
    <s v="Fineli on elintarvikkeiden kansallinen koostumustietopankki, jota ylläpitää Terveyden ja hyvinvoinnin laitos (THL). Asiakas voi ottaa yhteyttä ylläpitäjiin sähköisen lomakkeen kautta. Asiakas voi ladata tietoja itselleen ilman rekisteröintiä (avoin data). Palvelun käyttäjäjillä tulee olla mahdollisuus myös anonyymiin käyttöön, minkä vuoksi vahvaa tunnistautumista ei edellytetä. Samoin asiakas voi tallentaa ruokapäiväkirjaa joko rekisteröityneenä käyttäjänä tai ilman rekisteröintiä. Palvelua voi käyttää myös rajapinnan (API) kautta."/>
    <s v="Kansallinen elintarvikkeiden koostumustietokanta Fineli"/>
    <x v="4"/>
    <x v="5"/>
    <m/>
    <s v="Myös luonnollisille henkilöille"/>
    <m/>
    <m/>
    <x v="1"/>
    <s v="Sosiaali- ja terveysministeriö"/>
    <x v="1"/>
    <s v=""/>
  </r>
  <r>
    <x v="60"/>
    <s v="Kirjaamo- ja arkistopalvelut"/>
    <s v="Terveyden ja hyvinvoinnin laitoksen (THL) kirjaamo vastaa rekisteröityjä asiakirjoja koskeviin kysymyksiin ja asiakirjapyyntöihin. Viranomaisten toimintaa julkisuudessa koskevan lain mukaan jokaisella on oikeus saada tieto viranomaisen julkisista asiakirjoista. Asiakkaalla mahdollisuus käyttää turvapostia tai THL:n kirjaamon julkisella avaimella salattua sähköpostia sekä Suomi.fi-viestipalvelua"/>
    <s v="Kirjaamo- ja arkistopalvelut"/>
    <x v="2"/>
    <x v="5"/>
    <s v="Myöhemmin"/>
    <s v="Myös luonnollisille henkilöille"/>
    <m/>
    <m/>
    <x v="1"/>
    <s v="Sosiaali- ja terveysministeriö"/>
    <x v="1"/>
    <s v=""/>
  </r>
  <r>
    <x v="60"/>
    <s v="Kliinisen mikrobiologian laboratorioiden toimilupamenettely"/>
    <s v="Toimilupamenettely perustuu Tartuntatautilain 18§ 21.12.2016/1227, jossa määritellään tartuntatautien toteaminen ja torjuminen sekä näihin tarkoitetut potilasnäytediagnostiikkaa tekevien laboratorioiden toiminta luvanvaraiseksi."/>
    <s v="Kliinisen mikrobiologian laboratorioiden toimilupamenettely"/>
    <x v="1"/>
    <x v="4"/>
    <s v="Q2/2022"/>
    <m/>
    <m/>
    <m/>
    <x v="1"/>
    <s v="Sosiaali- ja terveysministeriö"/>
    <x v="1"/>
    <s v=""/>
  </r>
  <r>
    <x v="60"/>
    <s v="Kuolemansyyn selvittämisen ohjaus ja valvonta"/>
    <s v="Terveyden ja hyvinvoinnin laitoksen (THL) oikeuslääkärit tarkastavat kaikki Suomessa laaditut kuolintodistukset ja kuolinselvitykset. Poliisille ja terveydenhuollon ammattilaisille tarkoitettu valtakunnallinen konsultaatiopuhelin palvelee kuolemansyyn selvittämistä koskevissa kysymyksissä"/>
    <s v="Kuolemansyyn selvittämisen ohjaus ja valvonta"/>
    <x v="2"/>
    <x v="0"/>
    <m/>
    <s v="Myös luonnollisille henkilöille"/>
    <s v="Nykyinen lainsäädäntö estää kuolintodistuslomakkeen liikkumisen sähköisesti sote-toimijoilta THL:een. Tavoitetasossa 1.1 saavutetaan sillä edellytyksellä että lainsäädäntöön saadaan muutoksia ja potilastietojärjestelmät siirtyvät käyttämään sähköistä kuolintodistuslomaketta."/>
    <m/>
    <x v="1"/>
    <s v="Sosiaali- ja terveysministeriö"/>
    <x v="1"/>
    <s v=""/>
  </r>
  <r>
    <x v="60"/>
    <s v="Lähisuhdeväkivallan auttava puhelin -Nollalinjan tuottamisesta maksettava korvaus"/>
    <s v="Valtakunnallinen auttava puhelin kaikille, jotka kokevat lähisuhdeväkivaltaa tai sen uhkaa. Nollalinja on auttava puhelin kaikille, jotka ovat läheisessä ihmissuhteessaan kokeneet väkivaltaa tai sen uhkaa. THL jakaa valtionavustusta ko. palvelun tuottajalle."/>
    <s v="Lähisuhdeväkivallan auttava puhelin -Nollalinjan tuottamisesta maksettava korvaus"/>
    <x v="5"/>
    <x v="0"/>
    <s v="Myöhemmin"/>
    <s v="Myös luonnollisille henkilöille"/>
    <s v="Odottaa VM:llä käynnissä olevaa valtionavustusten digitalisaatiohanketta"/>
    <m/>
    <x v="1"/>
    <s v="Sosiaali- ja terveysministeriö"/>
    <x v="1"/>
    <s v=""/>
  </r>
  <r>
    <x v="60"/>
    <s v="Matkailuterveys"/>
    <s v="Terveyden ja hyvinvoinnin laitos (THL) tukee terveydenhuollon ammattihenkilöstön valmiuksia matkalle lähtijän neuvonnassa. Puhelinpalvelu on tarkoitettu vain terveydenhuollon ammattilaisille. THL ylläpitää laajaa sote -toimijoita tukevaa verkkosivustoa ja koulutustoimintaa. Sote-kentän toimijoilla tulee kuitenkin jatkossakin olla mahdollisuus myös puhelinkonsultaatioon."/>
    <s v="Matkailuterveys"/>
    <x v="3"/>
    <x v="0"/>
    <s v="Myöhemmin"/>
    <s v="Myös luonnollisille henkilöille"/>
    <s v="Palvelu on puhelinkonsultaatiota. On tarpeen kokeilla eri mahdollisuuksia sähköiseen asiointiin."/>
    <m/>
    <x v="1"/>
    <s v="Sosiaali- ja terveysministeriö"/>
    <x v="1"/>
    <s v=""/>
  </r>
  <r>
    <x v="60"/>
    <s v="Mediaviestintä"/>
    <s v="Terveyden ja hyvinvoinnin laitoksen (THL) viestinnän päivystys palvelee toimittajia arkisin klo 9–16"/>
    <s v="Mediaviestintä"/>
    <x v="3"/>
    <x v="0"/>
    <m/>
    <s v="Myös luonnollisille henkilöille"/>
    <s v="Viestinnän mediapalvelussa ei käsitellä luottamuksellisia asioita. Kanavina toimivat puhelin ja sähköposti. On tarpeen kokeilla eri mahdollisuuksia sähköiseen asiointiin."/>
    <m/>
    <x v="1"/>
    <s v="Sosiaali- ja terveysministeriö"/>
    <x v="1"/>
    <s v=""/>
  </r>
  <r>
    <x v="60"/>
    <s v="Mykobakteerien laboratoriotutkimukset"/>
    <s v="Tukee kliinisen mikrobiologian laboratorioita mykobakteerien laji- ja lääkeherkkyysmääritysten diagnostiikassa. Tarjolla yhteydenottomahdollisuus asiakkaille."/>
    <s v="Mykobakteerien laboratoriotutkimukset"/>
    <x v="2"/>
    <x v="1"/>
    <s v="Q4/2022"/>
    <m/>
    <s v="Toiminnalliset syyt. Asiointipalvelua ei voida kokonaisuudessaan digitalisoida fyysisistä näytteistä johtuen"/>
    <m/>
    <x v="1"/>
    <s v="Sosiaali- ja terveysministeriö"/>
    <x v="1"/>
    <s v=""/>
  </r>
  <r>
    <x v="60"/>
    <s v="Näytehallinnan palvelut"/>
    <s v="THL Biopankin laboratorio tarjoaa räätälöityjä näytehallintapalveluita tutkimusprojekteille ja -ryhmille ympäri Suomen. Tutkimuslaitoksille ja -ryhmille kansallisesti ja kansainvälisesti yhteistyö/palvelusopimuksella. Asiakas ottaa yhteyden THL biopankin asiantuntijaan, joka määrittelee yhdessä asiakkaan kanssa hänen tarpeisiinsa sopivan palvelukokonaisuuden. Palvelu on luonteeltaan sen kaltainen, että sen muotoileminen vaatii usein runsasta viestien vaihtoa asiakkaan ja palvelun tarjoajan välillä. Henkilötiedon siirtämiseen käytetään turvapostia."/>
    <s v="Näytehallinnan palvelut"/>
    <x v="2"/>
    <x v="0"/>
    <s v="Q4/2022"/>
    <m/>
    <s v="Räätälöity palvelu kullekin asiakkaalle."/>
    <m/>
    <x v="1"/>
    <s v="Sosiaali- ja terveysministeriö"/>
    <x v="1"/>
    <s v=""/>
  </r>
  <r>
    <x v="60"/>
    <s v="Näytekeräyspalvelut"/>
    <s v="Terveyden ja hyvinvoinnin laitoksen (THL) biopankki tarjoaa tutkimusprojekteille ja -ryhmille näytekeräysten konsultaatiota ja projektisuunnittelua.Tutkimuslaitoksille ja -ryhmille kansallisesti ja kansainvälisesti yhteistyösopimuksella."/>
    <s v="Näytekeräyspalvelut"/>
    <x v="2"/>
    <x v="0"/>
    <s v="Q4/2022"/>
    <m/>
    <s v="Räätälöity palvelu kullekin asiakkaalle."/>
    <m/>
    <x v="1"/>
    <s v="Sosiaali- ja terveysministeriö"/>
    <x v="1"/>
    <s v=""/>
  </r>
  <r>
    <x v="60"/>
    <s v="Opiskelun aikainen huumetestaus"/>
    <s v="Opiskelun aikaisessa huumetestauksessa selvitetään koulutuksen järjestäjän pyynnöstä mitä päihteitä henkilöllä on tai on ollut elimistössään. Tehdään koulutuksen järjestäjän pyynnöstä. Asiakas ottaa yhteyden puhelimitse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Opiskelun aikainen huumetestaus"/>
    <x v="2"/>
    <x v="5"/>
    <m/>
    <m/>
    <m/>
    <m/>
    <x v="1"/>
    <s v="Sosiaali- ja terveysministeriö"/>
    <x v="1"/>
    <s v=""/>
  </r>
  <r>
    <x v="60"/>
    <s v="Rikos- ja riita-asioiden sovittelupalveluiden tuottamisesta maksettava korvaus"/>
    <s v="Rikos- ja riita-asioiden sovittelupalvelujen tuottamiseen myönnetään valtionkorvauksia vuodeksi kerrallaan.Hakijoina voivat olla sekä yksityiset että kunnalliset palveluntuottajat. Hakijoiden kanssa on puitesopimukset koskien palvelun tuottamista."/>
    <s v="Rikos- ja riita-asioiden sovittelupalveluiden tuottamisesta maksettava korvaus"/>
    <x v="5"/>
    <x v="0"/>
    <s v="Myöhemmin"/>
    <m/>
    <s v="Odottaa VM:llä käynnissä olevaa valtionavustusten digitalisaatiohanketta"/>
    <m/>
    <x v="1"/>
    <s v="Sosiaali- ja terveysministeriö"/>
    <x v="1"/>
    <s v=""/>
  </r>
  <r>
    <x v="60"/>
    <s v="Rokoteimmunologian laboratorion muut tutkimuspalvelut"/>
    <s v="Rokoteimmunologian laboratorio tekee määrityksiä ja tutkimuksia rokotevasteiden arvioimiseksi. Rokoteimmunologian laboratorio tekee vasta-ainevälitteisen ja soluvälitteisen immuniteetin tutkimuksia myös tutkimusyhteistyönä yliopistojen, tutkimusryhmien ja yritysten kanssa. Tarjolla yhteydenottomahdollisuus asiakkaille."/>
    <s v="Rokoteimmunologian laboratorion muut tutkimuspalvelut"/>
    <x v="2"/>
    <x v="1"/>
    <s v="Q4/2022"/>
    <m/>
    <s v="Toiminnalliset syyt. Asiointipalvelua ei voida kokonaisuudessaan digitalisoida fyysisistä näytteistä johtuen"/>
    <m/>
    <x v="1"/>
    <s v="Sosiaali- ja terveysministeriö"/>
    <x v="1"/>
    <s v=""/>
  </r>
  <r>
    <x v="60"/>
    <s v="Rokoteimmunologian vasta-ainemääritykset"/>
    <s v="Rokoteimmunologian laboratorio määrittää maksullisena palveluna vasta-aineiden pitoisuuksia seeruminäytteistä. Tarjolla yhteydenottomahdollisuus asiakkaille."/>
    <s v="Rokoteimmunologian vasta-ainemääritykset"/>
    <x v="2"/>
    <x v="1"/>
    <s v="Q4/2022"/>
    <m/>
    <s v="Toiminnalliset syyt. Asiointipalvelua ei voida kokonaisuudessaan digitalisoida fyysisistä näytteistä johtuen"/>
    <m/>
    <x v="1"/>
    <s v="Sosiaali- ja terveysministeriö"/>
    <x v="1"/>
    <s v=""/>
  </r>
  <r>
    <x v="60"/>
    <s v="Sähköinen tartuntatauti-ilmoitus"/>
    <s v="Lääkäri ja/tai laboratorio voi tehdä tartuntatauti-ilmoituksen tai tartuntatautiepäilyilmoituksen täysin sähköisesti Terveyden ja hyvinvoinnin laitokselle."/>
    <s v="Sähköinen tartuntatauti-ilmoitus"/>
    <x v="0"/>
    <x v="5"/>
    <m/>
    <s v="Myös luonnollisille henkilöille"/>
    <m/>
    <m/>
    <x v="1"/>
    <s v="Sosiaali- ja terveysministeriö"/>
    <x v="1"/>
    <s v=""/>
  </r>
  <r>
    <x v="60"/>
    <s v="Tartuntatautilääkärin konsultaatio"/>
    <s v="Infektiotautien torjuntayksikössä toimivaa tartuntatautilääkäriä voi konsultoida puhelimitse liittyen infektiotauteihin. Palvelu on tarkoitettu terveydenhuollon ammattilaisille. THL ylläpitää laajaa sote -toimijoita tukevaa verkkosivustoa ja koulutustoimintaa. Sote-kentän toimijoilla tulee kuitenkin jatkossakin olla mahdollisuus myös puhelinkonsultaatioon."/>
    <s v="Tartuntatautilääkärin konsultaatio"/>
    <x v="3"/>
    <x v="0"/>
    <m/>
    <s v="Myös luonnollisille henkilöille"/>
    <s v="Palvelu on puhelinkonsultaatiota, joka toiminnallisesti tarkoituksenmukaista. On tarpeen kokeilla eri mahdollisuuksia sähköiseen asiointiin."/>
    <m/>
    <x v="1"/>
    <s v="Sosiaali- ja terveysministeriö"/>
    <x v="1"/>
    <s v=""/>
  </r>
  <r>
    <x v="60"/>
    <s v="TB-Diagnostiikka"/>
    <s v="Tukee kliinisen mikrobiologian laboratorioita M.tuberculosis TB-diagnostiikassa ja nontuberkuloottisen mykobakteerien (NTM) diagnostiikassa maksupalveluna."/>
    <s v="TB-Diagnostiikka"/>
    <x v="2"/>
    <x v="1"/>
    <s v="Q4/2022"/>
    <m/>
    <s v="Toiminnalliset syyt. Asiointipalvelua ei voida kokonaisuudessaan digitalisoida fyysisistä näytteistä johtuen"/>
    <m/>
    <x v="1"/>
    <s v="Sosiaali- ja terveysministeriö"/>
    <x v="1"/>
    <s v=""/>
  </r>
  <r>
    <x v="60"/>
    <s v="Terveyden edistämisen määrärahan hakeminen"/>
    <s v="Terveyden edistämisen määräraha on harkinnanvarainen, vuosittain haettavaksi julkaistava rahallinen tuki"/>
    <s v="Terveyden edistämisen määrärahan hakeminen"/>
    <x v="5"/>
    <x v="5"/>
    <m/>
    <m/>
    <s v="Odottaa VM:llä käynnissä olevaa valtionavustusten digitalisaatiohanketta."/>
    <m/>
    <x v="1"/>
    <s v="Sosiaali- ja terveysministeriö"/>
    <x v="1"/>
    <s v=""/>
  </r>
  <r>
    <x v="60"/>
    <s v="Terveydenhoidollinen päihdetestaus"/>
    <s v="Terveydenhoidollista testausta tehdään potilaan taudinmäärityksen, hoidon seurannan tai esimerkiksi yliannostapausten yhteydessä. Terveyden- ja sosiaalihuollon alkoholi-, huumausaine- ja lääkeainemäärityksiä tehdään terveyden- tai sosiaalihuollon toimintayksiköiden pyynnöstä. Asiakas ottaa yhteyden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Terveydenhoidollinen päihdetestaus"/>
    <x v="2"/>
    <x v="5"/>
    <m/>
    <m/>
    <m/>
    <m/>
    <x v="1"/>
    <s v="Sosiaali- ja terveysministeriö"/>
    <x v="1"/>
    <s v=""/>
  </r>
  <r>
    <x v="60"/>
    <s v="THL Koodistopalvelu"/>
    <s v="Koodistopalvelun tehtävänä on varmistaa sosiaali- ja terveydenhuollossa käytettävien tietorakenteiden laatu sekä huolehtia niiden ylläpidosta. Terveydenhuollon tietorakenteet ja sosiaalihuollon luokitukset ovat haettavissa koodistopalvelimelta ja sosiaalihuollon asiakasasiakirjarakenteet SOSMETA:sta maksutta. Tietorakenteita käyttävät ensisijaisesti Suomessa toimivat järjestelmätoimittajat. Asiointi ei edellytä henkilötietojen tai salassapidettävien tietojen käyttöä, vaan asiointipalvelu on avoimen rajapinnan kautta toteutuvaa. Asiakkaalle neuvontaa sähköpostitse."/>
    <s v="THL Koodistopalvelu"/>
    <x v="4"/>
    <x v="5"/>
    <m/>
    <m/>
    <s v="Tarvitaan tiivis yhteistyö Kelan Kanta-palveluiden kanssa, jotta tuotanto turvataan myös muutostilanteissa. Kanta-palvelut edellyttää 24/7 toimivaa Koodistopalvelinta sekä SOSMETAa."/>
    <m/>
    <x v="1"/>
    <s v="Sosiaali- ja terveysministeriö"/>
    <x v="1"/>
    <s v=""/>
  </r>
  <r>
    <x v="60"/>
    <s v="Tiedonkeruupalvelu/lomakepalvelu"/>
    <s v="Lomake-, tiedosto- ja API-muotoinen tietojen toimitus THL:lle yrityksistä ja yhteisöistä sekä väestökyselyihin ja -tutkimuksiin osallistujille. Palvelunkäyttö perustuu pääsääntöisesti joko THL lain mukaisiin hallintopäätöksiin tiedonannosta tai tutkimussuunnitelmien nojalla laadittuihin otoksiin"/>
    <s v="Tiedonkeruupalvelu/lomakepalvelu"/>
    <x v="4"/>
    <x v="5"/>
    <m/>
    <s v="Myös luonnollisille henkilöille"/>
    <m/>
    <m/>
    <x v="1"/>
    <s v="Sosiaali- ja terveysministeriö"/>
    <x v="1"/>
    <s v=""/>
  </r>
  <r>
    <x v="60"/>
    <s v="Tietolupahakemus salassa pidettävän tiedon tutkimuskäytölle"/>
    <s v="Sosiaali- ja terveysalan tietolupaviranomainen Findata voi myöntää tietoluvan salassapidettävien sosiaali- ja terveydenhuollon rekisteri- ja asiakirja-aineistojen tutkimuskäyttöön. Lisäksi tietyissä poikkeustapauksissa lupaa voidaan hakea THL:ltä suoraan. THL myös myöntää luvan oikeuslääketieteellisten aineistojen tutkimuskäyttöön. Palvelun kohderyhmänä ovat tieteellistä tutkimusta tekevät organisaatiot, joilla on edellytykset salassapidettävän tiedon turvalliseen käsittelyyn."/>
    <s v="Tietolupahakemus salassa pidettävän tiedon tutkimuskäytölle"/>
    <x v="1"/>
    <x v="4"/>
    <s v="Q4/2021"/>
    <m/>
    <m/>
    <m/>
    <x v="1"/>
    <s v="Sosiaali- ja terveysministeriö"/>
    <x v="1"/>
    <s v=""/>
  </r>
  <r>
    <x v="60"/>
    <s v="Turvakotipalvelujen tuottamisesta maksettava korvaus"/>
    <s v="Terveyden ja hyvinvoinnin laitos (THL) vastaanottaa ja arvioi korvaushakemukset ja tekee turvakotikohtaiset valtionkorvauspäätökset. Palvelu on tarkoitettu palveluntuottajaksi valituille turvakodeille."/>
    <s v="Turvakotipalvelujen tuottamisesta maksettava korvaus"/>
    <x v="5"/>
    <x v="0"/>
    <s v="Myöhemmin"/>
    <m/>
    <s v="Odottaa VM:llä käynnissä olevaa valtionavustusten digitalisaatiohanketta"/>
    <m/>
    <x v="1"/>
    <s v="Sosiaali- ja terveysministeriö"/>
    <x v="1"/>
    <s v=""/>
  </r>
  <r>
    <x v="60"/>
    <s v="Työelämän huumetestaus"/>
    <s v="Työelämän huumetestauksessa selvitetään työnantajan pyynnöstä mitä päihteitä henkilöllä on näytteenottohetkellä tai sitä ennen ollut elimistössään. Työelämän huumetestausta voi pyytää joko työnantaja tai terveydenhuollon toimintayksikkö. Asiakas ottaa yhteyden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Työelämän huumetestaus"/>
    <x v="2"/>
    <x v="5"/>
    <m/>
    <m/>
    <m/>
    <m/>
    <x v="1"/>
    <s v="Sosiaali- ja terveysministeriö"/>
    <x v="1"/>
    <s v=""/>
  </r>
  <r>
    <x v="60"/>
    <s v="THL verkkokirjakauppa"/>
    <s v="THL verkkokirjakauppa. Kaikille avoin verkkokirjakauppa, josta voi ostaa Terveyden ja hyvinvoinnin laitoksen (THL) kustantamia julkaisuja. Terveyden ja hyvinvoinnin laitoksen verkkokirjakauppaa ylläpitää Kirjavälitys Oy. Palvelu on tarkoitettu kaikille, jotka haluavat ostaa THL:n julkaisuja. Verkkokaupasta voi ostaa kirjoja rekisteröitymättä asiakkaaksi, jos maksu tapahtuu ostohetkellä."/>
    <s v="Tämä oli kuntien täytettävänä, ei koske THL:ä"/>
    <x v="2"/>
    <x v="2"/>
    <m/>
    <s v="Myös luonnollisille henkilöille"/>
    <s v="Asiointi perustuu yleisiin verkkokauppakäytäntöhin. Palvelun tuotanto on ulkoistettu."/>
    <m/>
    <x v="1"/>
    <s v="Sosiaali- ja terveysministeriö"/>
    <x v="1"/>
    <s v=""/>
  </r>
  <r>
    <x v="60"/>
    <s v="Vesimikrobien analytiikka"/>
    <s v="Terveyden ja hyvinvoinnin laitoksen Vesimikrobiologian laboratorio analysoi mm. mikrobien ja legionellabakteerien esiintymistä vesinäytteistä. Palvelu on tarkoitettu viranomaisille ja vesilaitoksille."/>
    <s v="Vesimikrobien analytiikka"/>
    <x v="2"/>
    <x v="0"/>
    <s v="Myöhemmin"/>
    <m/>
    <s v="Toiminnalliset syyt. Asiointipalvelua ei voida kokonaisuudessaan digitalisoida fyysisistä näytteistä johtuen"/>
    <m/>
    <x v="1"/>
    <s v="Sosiaali- ja terveysministeriö"/>
    <x v="1"/>
    <s v=""/>
  </r>
  <r>
    <x v="60"/>
    <s v="Ympäristömyrkkyjen analytiikka"/>
    <s v="Terveyden ja hyvinvoinnin laitoksen (THL) Ympäristöterveysyksikkö tekee maksullista ympäristömyrkkyjen analytiikkaa. Ennen näytteiden lähettämistä asiakasta pyydetään ottamaan yhteyttä laboratorioon tarvittavan analyysipalvelun sopimiseksi"/>
    <s v="Ympäristömyrkkyjen analytiikka"/>
    <x v="2"/>
    <x v="0"/>
    <s v="Q4/2022"/>
    <s v="Myös luonnollisille henkilöille"/>
    <s v="Toiminnalliset syyt. Asiointipalvelua ei voida kokonaisuudessaan digitalisoida fyysisistä näytteistä johtuen."/>
    <m/>
    <x v="1"/>
    <s v="Sosiaali- ja terveysministeriö"/>
    <x v="1"/>
    <s v=""/>
  </r>
  <r>
    <x v="61"/>
    <s v="Rekisteripalvelut"/>
    <s v="Rekisteripalveluista voit tilata yritysten ja oppilaitosten toimipistekohtaisia osoite- ja muita tietoja."/>
    <s v="Rekisteripalvelut"/>
    <x v="2"/>
    <x v="0"/>
    <s v="Myöhemmin"/>
    <s v="Vain elinkeinotoimintaa harjoittaville"/>
    <s v="Vaatii omien palveluiden kehittämistä"/>
    <m/>
    <x v="1"/>
    <s v="Valtiovarainministeriö"/>
    <x v="1"/>
    <s v=""/>
  </r>
  <r>
    <x v="61"/>
    <s v="Tietojen antaminen tilastointia varten (yritykset ja yhteisöt)"/>
    <s v="Löydät tietoa Tilastokeskuksen yritys- ja yhteisötiedonkeruihin osallistumisesta."/>
    <s v="Tietojen antaminen tilastointia varten (yritykset ja yhteisöt)"/>
    <x v="2"/>
    <x v="4"/>
    <s v="Myöhemmin"/>
    <s v="Myös luonnollisille henkilöille"/>
    <s v="Suomi.fi-palvelun viestit-palvelujen voimakas kehittäminen on ehto sille, että koko palvelu voidaan tuottaa digitaalisesti. Tällä hetkellä tiedonkeruuta koskeva saatekirje lähetetään yrityksille useimmissa tapauksissa postin välityksellä."/>
    <m/>
    <x v="1"/>
    <s v="Valtiovarainministeriö"/>
    <x v="1"/>
    <s v=""/>
  </r>
  <r>
    <x v="61"/>
    <s v="Tilastointi- ja tutkimuspalvelut"/>
    <s v="Voit tilata asiantuntijoiden tuottamia tilastoselvityksiä eri aihealueilta tai saada käyttöösi tutkimusta varten laajoja yksikkötason aineistoja."/>
    <s v="Tilastointi- ja tutkimuspalvelut"/>
    <x v="4"/>
    <x v="4"/>
    <s v="Q4/2021"/>
    <s v="Myös luonnollisille henkilöille"/>
    <s v="Edellyttää usein vuoropuhelua palvelun käyttäjän kanssa. Käyttölupahakemuksen digitaalista prosessia otetaan parhaillaan käyttöön."/>
    <m/>
    <x v="1"/>
    <s v="Valtiovarainministeriö"/>
    <x v="1"/>
    <s v=""/>
  </r>
  <r>
    <x v="62"/>
    <s v="Ahvenanmaan verorajailmoituspalvelu (yhteenvetoilmoitusten antaminen)"/>
    <s v="Rekisteröidyn veroraja-asiakkaan on annettava tavaran siirrosta yksinkertaistettu tulli-ilmoitus, lähetyksistä veroilmoitus ja yhteenvetoilmoitus."/>
    <s v="Ahvenanmaan verorajailmoituspalvelu (yhteenvetoilmoitusten antaminen)"/>
    <x v="0"/>
    <x v="2"/>
    <m/>
    <s v="Vain elinkeinotoimintaa harjoittaville"/>
    <m/>
    <m/>
    <x v="1"/>
    <s v="Valtiovarainministeriö"/>
    <x v="1"/>
    <s v=""/>
  </r>
  <r>
    <x v="62"/>
    <s v="Banaanien valtuutetun punnitsijan asemaa koskeva valtuutus"/>
    <s v="Yritys voi punnita CN-koodin 0809 9010 tuoreet banaanit omissa tiloissaan ilman Tullin läsnäoloa."/>
    <s v="Banaanien valtuutetun punnitsijan asemaa koskeva valtuutus"/>
    <x v="1"/>
    <x v="0"/>
    <s v="Q4/2022"/>
    <s v="Vain elinkeinotoimintaa harjoittaville"/>
    <m/>
    <m/>
    <x v="1"/>
    <s v="Valtiovarainministeriö"/>
    <x v="1"/>
    <s v=""/>
  </r>
  <r>
    <x v="62"/>
    <s v="Ennakkoratkaisu"/>
    <s v="Voit hakea Tullista sitovan ennakkoratkaisun väylämaksusta sekä maahantuonnin arvonlisäverosta ja valmisteverotuslain soveltamisesta."/>
    <s v="Ennakkoratkaisu"/>
    <x v="0"/>
    <x v="0"/>
    <s v="Myöhemmin"/>
    <s v="Myös luonnollisille henkilöille"/>
    <m/>
    <m/>
    <x v="1"/>
    <s v="Valtiovarainministeriö"/>
    <x v="1"/>
    <s v=""/>
  </r>
  <r>
    <x v="62"/>
    <s v="EORI-numeron hakeminen"/>
    <s v="Suomalainen yritys hakee EU-alueen tulli-ilmoituksissa käytettävää EORI-numeroa Tullista."/>
    <s v="EORI-numeron hakeminen"/>
    <x v="1"/>
    <x v="2"/>
    <m/>
    <s v="Vain elinkeinotoimintaa harjoittaville"/>
    <m/>
    <m/>
    <x v="1"/>
    <s v="Valtiovarainministeriö"/>
    <x v="1"/>
    <s v=""/>
  </r>
  <r>
    <x v="62"/>
    <s v="EU-Ahvenanmaa -kaupan kotitullauslupa"/>
    <s v="Tulli-ilmoitus voidaan tehdä kirjanpitomerkinnällä yrityksen omassa kirjanpidossa ja antaa myöhemmin täydentävä ilmoitus."/>
    <s v="EU-Ahvenanmaa -kaupan kotitullauslupa"/>
    <x v="1"/>
    <x v="0"/>
    <m/>
    <s v="Vain elinkeinotoimintaa harjoittaville"/>
    <s v="Lupatyypin jatko selviää vuoden 2021 aikana, ilmeisesti poistuu."/>
    <m/>
    <x v="1"/>
    <s v="Valtiovarainministeriö"/>
    <x v="1"/>
    <s v=""/>
  </r>
  <r>
    <x v="62"/>
    <s v="EU-kaupan maksunlykkäys- ja yleisvakuuslupa"/>
    <s v="Lupa oikeuttaa tuonnissa yksinkertaistetun ilmoituksen menettelyn käyttöön."/>
    <s v="EU-kaupan maksunlykkäys- ja yleisvakuuslupa"/>
    <x v="1"/>
    <x v="0"/>
    <m/>
    <s v="Vain elinkeinotoimintaa harjoittaville"/>
    <s v="Lupatyypin jatko selviää vuoden 2021 aikana, ilmeisesti poistuu."/>
    <m/>
    <x v="1"/>
    <s v="Valtiovarainministeriö"/>
    <x v="1"/>
    <s v=""/>
  </r>
  <r>
    <x v="62"/>
    <s v="EUR.1- ja A.TR.-tavaratodistusten vahvistaminen"/>
    <s v="Tulli vahvistaa viejäyrityksen tai sen valtuutetun edustajan täyttämiä EUR.1- ja A.TR.-todistuksia."/>
    <s v="EUR.1- ja A.TR.-tavaratodistusten vahvistaminen"/>
    <x v="1"/>
    <x v="6"/>
    <s v="Myöhemmin"/>
    <s v="Myös luonnollisille henkilöille"/>
    <s v="Perustuu EU-tason sopimuksiin"/>
    <m/>
    <x v="1"/>
    <s v="Valtiovarainministeriö"/>
    <x v="1"/>
    <s v=""/>
  </r>
  <r>
    <x v="62"/>
    <s v="Intrastat-ilmoituspalvelu yrityksille"/>
    <s v="Anna tilastoilmoitus tuonnista ja viennistä EU-sisäkaupassa."/>
    <s v="Intrastat-ilmoituspalvelu yrityksille"/>
    <x v="0"/>
    <x v="2"/>
    <m/>
    <s v="Vain elinkeinotoimintaa harjoittaville"/>
    <m/>
    <m/>
    <x v="1"/>
    <s v="Valtiovarainministeriö"/>
    <x v="1"/>
    <s v=""/>
  </r>
  <r>
    <x v="62"/>
    <s v="Intrastat-sanoma-asiointi yrityksille"/>
    <s v="Anna tilastoilmoitus tuonnista ja viennistä EU-sisäkaupassa sanoma-asioinnilla."/>
    <s v="Intrastat-sanoma-asiointi yrityksille"/>
    <x v="0"/>
    <x v="7"/>
    <m/>
    <s v="Vain elinkeinotoimintaa harjoittaville"/>
    <m/>
    <m/>
    <x v="1"/>
    <s v="Valtiovarainministeriö"/>
    <x v="1"/>
    <s v=""/>
  </r>
  <r>
    <x v="62"/>
    <s v="Keskitetyn tulliselvityksen lupa"/>
    <s v="Yritys voi tullata tavarat kotipaikkansa Tullissa, vaikka ne sijaitsevat toisessa EU-maassa."/>
    <s v="Keskitetyn tulliselvityksen lupa"/>
    <x v="1"/>
    <x v="2"/>
    <m/>
    <s v="Vain elinkeinotoimintaa harjoittaville"/>
    <m/>
    <m/>
    <x v="1"/>
    <s v="Valtiovarainministeriö"/>
    <x v="1"/>
    <s v=""/>
  </r>
  <r>
    <x v="62"/>
    <s v="Kirjanpidollisen materiaalin erottelun lupa"/>
    <s v="Kirjanpidollisen materiaalin erottelun lupa koskee alkueräselvitystä."/>
    <s v="Kirjanpidollisen materiaalin erottelun lupa"/>
    <x v="1"/>
    <x v="0"/>
    <s v="Q4/2021"/>
    <s v="Vain elinkeinotoimintaa harjoittaville"/>
    <m/>
    <m/>
    <x v="1"/>
    <s v="Valtiovarainministeriö"/>
    <x v="1"/>
    <s v=""/>
  </r>
  <r>
    <x v="62"/>
    <s v="Lupa erityismallisten sinettien käyttöön"/>
    <s v="Yritys, joka vastaa tavaroiden passituksista, voi saada Tullilta luvan kiinnittää kuljetusvälineisiin tai pakkauksiin erityismallisia sinettejä."/>
    <s v="Lupa erityismallisten sinettien käyttöön"/>
    <x v="1"/>
    <x v="2"/>
    <m/>
    <s v="Vain elinkeinotoimintaa harjoittaville"/>
    <m/>
    <m/>
    <x v="1"/>
    <s v="Valtiovarainministeriö"/>
    <x v="1"/>
    <s v=""/>
  </r>
  <r>
    <x v="62"/>
    <s v="Lupa käyttää sähköistä kuljetusasiakirjaa passitusilmoituksena"/>
    <s v="Lentoyhtiöt ja varustamot voivat käyttää sähköistä kuljetusasiakirjaa passitusilmoituksena."/>
    <s v="Lupa käyttää sähköistä kuljetusasiakirjaa passitusilmoituksena"/>
    <x v="1"/>
    <x v="2"/>
    <m/>
    <s v="Vain elinkeinotoimintaa harjoittaville"/>
    <m/>
    <m/>
    <x v="1"/>
    <s v="Valtiovarainministeriö"/>
    <x v="1"/>
    <s v=""/>
  </r>
  <r>
    <x v="62"/>
    <s v="Lupa palautustavaran palautusajan pidentämiseen"/>
    <s v="Lupa tullittomaan palautustavaran tuontiin voidaan myöntää kolmen vuoden määräajan päättymisen jälkeen."/>
    <s v="Lupa palautustavaran palautusajan pidentämiseen"/>
    <x v="1"/>
    <x v="0"/>
    <s v="Q4/2021"/>
    <s v="Myös luonnollisille henkilöille"/>
    <m/>
    <m/>
    <x v="1"/>
    <s v="Valtiovarainministeriö"/>
    <x v="1"/>
    <s v=""/>
  </r>
  <r>
    <x v="62"/>
    <s v="Lupa passitusilmoituksen pienemmän sisällön käyttöön"/>
    <s v="Lentoyhtiöt, varustamot ja rautatieyhtiöt voivat käyttää paperipohjaista passitusmenettelyä."/>
    <s v="Lupa passitusilmoituksen pienemmän sisällön käyttöön"/>
    <x v="1"/>
    <x v="2"/>
    <m/>
    <s v="Vain elinkeinotoimintaa harjoittaville"/>
    <m/>
    <m/>
    <x v="1"/>
    <s v="Valtiovarainministeriö"/>
    <x v="1"/>
    <s v=""/>
  </r>
  <r>
    <x v="62"/>
    <s v="Lupa sisäisen jalostusmenettelyn käyttöön"/>
    <s v="Yritys voi tuoda unioniin tavaroita jalostettavaksi ilman, että niihin sovelletaan tuontitullia, maksuja tai kauppapoliittisia toimenpiteitä."/>
    <s v="Lupa sisäisen jalostusmenettelyn käyttöön"/>
    <x v="1"/>
    <x v="2"/>
    <m/>
    <s v="Vain elinkeinotoimintaa harjoittaville"/>
    <m/>
    <m/>
    <x v="1"/>
    <s v="Valtiovarainministeriö"/>
    <x v="1"/>
    <s v=""/>
  </r>
  <r>
    <x v="62"/>
    <s v="Lupa tavaroiden väliaikaiseen varastointiin"/>
    <s v="Yritys ei maksa varastointimenettelyssä olevista tavaroista tullia eikä veroja ja ne voivat odottaa tuonnissa tarvittavia lupia ja lisenssejä."/>
    <s v="Lupa tavaroiden väliaikaiseen varastointiin"/>
    <x v="1"/>
    <x v="2"/>
    <m/>
    <s v="Vain elinkeinotoimintaa harjoittaville"/>
    <m/>
    <m/>
    <x v="1"/>
    <s v="Valtiovarainministeriö"/>
    <x v="1"/>
    <s v=""/>
  </r>
  <r>
    <x v="62"/>
    <s v="Lupa tietyn käyttötarkoituksen menettelyn käyttöön"/>
    <s v="Yritys voi tuoda tavaroita unionin tullialueelle edullisella tullikohtelulla tiettyyn käyttötarkoitukseen."/>
    <s v="Lupa tietyn käyttötarkoituksen menettelyn käyttöön"/>
    <x v="1"/>
    <x v="0"/>
    <s v="Q4/2021"/>
    <s v="Vain elinkeinotoimintaa harjoittaville"/>
    <m/>
    <m/>
    <x v="1"/>
    <s v="Valtiovarainministeriö"/>
    <x v="1"/>
    <s v=""/>
  </r>
  <r>
    <x v="62"/>
    <s v="Lupa tulliselvitykseen kirjanpitoon tehtävällä merkinnällä"/>
    <s v="Tulli-ilmoitus voidaan tehdä kirjanpitomerkinnällä yrityksen omassa kirjanpidossa ja antaa myöhemmin täydentävä ilmoitus."/>
    <s v="Lupa tulliselvitykseen kirjanpitoon tehtävällä merkinnällä"/>
    <x v="1"/>
    <x v="2"/>
    <m/>
    <s v="Vain elinkeinotoimintaa harjoittaville"/>
    <m/>
    <m/>
    <x v="1"/>
    <s v="Valtiovarainministeriö"/>
    <x v="1"/>
    <s v=""/>
  </r>
  <r>
    <x v="62"/>
    <s v="Lupa ulkoisen jalostusmenettelyn käyttöön"/>
    <s v="Ulkoisessa jalostusmenettelyssä olleet tavarat voi tuoda maahan kokonaan tai osittain tuontitullitta."/>
    <s v="Lupa ulkoisen jalostusmenettelyn käyttöön"/>
    <x v="1"/>
    <x v="2"/>
    <m/>
    <s v="Vain elinkeinotoimintaa harjoittaville"/>
    <m/>
    <m/>
    <x v="1"/>
    <s v="Valtiovarainministeriö"/>
    <x v="1"/>
    <s v=""/>
  </r>
  <r>
    <x v="62"/>
    <s v="Lupa valtuutetun antajan asemaan"/>
    <s v="Yritys voi itse vahvistaa tavaroiden unioniaseman."/>
    <s v="Lupa valtuutetun antajan asemaan"/>
    <x v="1"/>
    <x v="2"/>
    <m/>
    <s v="Vain elinkeinotoimintaa harjoittaville"/>
    <m/>
    <m/>
    <x v="1"/>
    <s v="Valtiovarainministeriö"/>
    <x v="1"/>
    <s v=""/>
  </r>
  <r>
    <x v="62"/>
    <s v="Lupa valtuutetun vastaanottajan asemaan"/>
    <s v="Yritys voi ottaa vastaan T- tai TIR-passituksella saapuvaa tavaraa tulli- tai väliaikaiseen varastoonsa."/>
    <s v="Lupa valtuutetun vastaanottajan asemaan"/>
    <x v="1"/>
    <x v="2"/>
    <m/>
    <s v="Vain elinkeinotoimintaa harjoittaville"/>
    <m/>
    <m/>
    <x v="1"/>
    <s v="Valtiovarainministeriö"/>
    <x v="1"/>
    <s v=""/>
  </r>
  <r>
    <x v="62"/>
    <s v="Lupa väliaikaisen maahantuonnin menettelyn käyttöön"/>
    <s v="Yritys voi tuoda unioniin tavaroita väliaikaisesti ilman, että niihin sovelletaan tuontitullia, maksuja tai kauppapoliittisia toimenpiteitä."/>
    <s v="Lupa väliaikaisen maahantuonnin menettelyn käyttöön"/>
    <x v="1"/>
    <x v="0"/>
    <s v="Q4/2021"/>
    <s v="Vain elinkeinotoimintaa harjoittaville"/>
    <m/>
    <m/>
    <x v="1"/>
    <s v="Valtiovarainministeriö"/>
    <x v="1"/>
    <s v=""/>
  </r>
  <r>
    <x v="62"/>
    <s v="Lupa yksinkertaistetun ilmoitusmenettelyn käyttöön"/>
    <s v="Yritys voi asettaa tavaroita tullimenettelyyn yksinkertaistetulla ilmoituksella."/>
    <s v="Lupa yksinkertaistetun ilmoitusmenettelyn käyttöön"/>
    <x v="1"/>
    <x v="2"/>
    <m/>
    <s v="Vain elinkeinotoimintaa harjoittaville"/>
    <m/>
    <m/>
    <x v="1"/>
    <s v="Valtiovarainministeriö"/>
    <x v="1"/>
    <s v=""/>
  </r>
  <r>
    <x v="62"/>
    <s v="Lupa yksityiseen, I tyypin tai II tyypin tullivarastoon"/>
    <s v="Yritys ei maksa varastointimenettelyssä olevista tavaroista tullia eikä veroja ja ne voivat odottaa tuonnissa tarvittavia lupia ja lisenssejä."/>
    <s v="Lupa yksityiseen, I tyypin tai II tyypin tullivarastoon"/>
    <x v="1"/>
    <x v="2"/>
    <m/>
    <s v="Vain elinkeinotoimintaa harjoittaville"/>
    <m/>
    <m/>
    <x v="1"/>
    <s v="Valtiovarainministeriö"/>
    <x v="1"/>
    <s v=""/>
  </r>
  <r>
    <x v="62"/>
    <s v="Maksunlykkäyksen hakeminen"/>
    <s v="Yritys voi hakea kirjallisesti erityisistä syistä maksunlykkäystä maahantuonnin arvonlisäveron ja tullin maksamiseen sekä valmisteveron maksamiseen."/>
    <s v="Maksunlykkäyksen hakeminen"/>
    <x v="1"/>
    <x v="0"/>
    <s v="Myöhemmin"/>
    <s v="Myös luonnollisille henkilöille"/>
    <m/>
    <m/>
    <x v="1"/>
    <s v="Valtiovarainministeriö"/>
    <x v="1"/>
    <s v=""/>
  </r>
  <r>
    <x v="62"/>
    <s v="Maksunlykkäyslupa"/>
    <s v="Maksunlykkäysluvan edellytys on yleisvakuuslupa."/>
    <s v="Maksunlykkäyslupa"/>
    <x v="1"/>
    <x v="2"/>
    <m/>
    <s v="Vain elinkeinotoimintaa harjoittaville"/>
    <m/>
    <m/>
    <x v="1"/>
    <s v="Valtiovarainministeriö"/>
    <x v="1"/>
    <s v=""/>
  </r>
  <r>
    <x v="62"/>
    <s v="Manner-Suomi-Ahvenanmaa -kaupan kotitullauslupa"/>
    <s v="Tulli-ilmoitus voidaan tehdä kirjanpitomerkinnällä yrityksen omassa kirjanpidossa ja antaa myöhemmin täydentävä ilmoitus."/>
    <s v="Manner-Suomi-Ahvenanmaa -kaupan kotitullauslupa"/>
    <x v="1"/>
    <x v="0"/>
    <m/>
    <s v="Vain elinkeinotoimintaa harjoittaville"/>
    <s v="Lupatyypin jatko selviää vuoden 2021 aikana, ilmeisesti poistuu."/>
    <m/>
    <x v="1"/>
    <s v="Valtiovarainministeriö"/>
    <x v="1"/>
    <s v=""/>
  </r>
  <r>
    <x v="62"/>
    <s v="Oma-aloitteisen määräämisen lupa"/>
    <s v="Yritys voi määritellä tuonti- ja vientitullien määrät sekä suorittaa tietyt tarkastukset tullivalvonnassa."/>
    <s v="Oma-aloitteisen määräämisen lupa"/>
    <x v="1"/>
    <x v="0"/>
    <s v="Myöhemmin"/>
    <s v="Vain elinkeinotoimintaa harjoittaville"/>
    <s v="Lupatyyppi ei käytännössä vielä käytössä."/>
    <m/>
    <x v="1"/>
    <s v="Valtiovarainministeriö"/>
    <x v="1"/>
    <s v=""/>
  </r>
  <r>
    <x v="62"/>
    <s v="Passitusilmoittamisen sanoma-asiointi yritysasiakkaille"/>
    <s v="Yritys antaa passitusilmoituksen sanoma-asioinnnilla Tullille tullaamattoman tavaran kuljettamisesta Euroopan unionin alueella."/>
    <s v="Passitusilmoittamisen sanoma-asiointi yritysasiakkaille"/>
    <x v="0"/>
    <x v="7"/>
    <m/>
    <s v="Vain elinkeinotoimintaa harjoittaville"/>
    <m/>
    <m/>
    <x v="1"/>
    <s v="Valtiovarainministeriö"/>
    <x v="1"/>
    <s v=""/>
  </r>
  <r>
    <x v="62"/>
    <s v="Passitusilmoituksen tekeminen yritysasiakkaana"/>
    <s v="Yritys antaa passitusilmoituksen Tullille tullaamattoman tavaran kuljettamisesta Euroopan unionin alueella."/>
    <s v="Passitusilmoituksen tekeminen yritysasiakkaana"/>
    <x v="4"/>
    <x v="2"/>
    <m/>
    <s v="Myös luonnollisille henkilöille"/>
    <m/>
    <m/>
    <x v="1"/>
    <s v="Valtiovarainministeriö"/>
    <x v="1"/>
    <s v=""/>
  </r>
  <r>
    <x v="62"/>
    <s v="Päätös TIR-järjestelmään hyväksymisestä"/>
    <s v="Tullin päätös TIR-järjestelmään hyväksymisestä on edellytys TIR-passitusmenettelyn käytölle."/>
    <s v="Päätös TIR-järjestelmään hyväksymisestä"/>
    <x v="1"/>
    <x v="0"/>
    <s v="Q3/2022"/>
    <s v="Vain elinkeinotoimintaa harjoittaville"/>
    <s v="Hakemus lähetetään SKAL ry:lle eli palvelutapahtuman aloitus on toisen organisaation hallinnassa."/>
    <m/>
    <x v="1"/>
    <s v="Valtiovarainministeriö"/>
    <x v="1"/>
    <s v=""/>
  </r>
  <r>
    <x v="62"/>
    <s v="Rekisteröity viejä"/>
    <s v="REX-rekisteröinti koskee alkuperäselvitystä."/>
    <s v="Rekisteröity viejä"/>
    <x v="1"/>
    <x v="0"/>
    <s v="Q4/2021"/>
    <s v="Vain elinkeinotoimintaa harjoittaville"/>
    <m/>
    <m/>
    <x v="1"/>
    <s v="Valtiovarainministeriö"/>
    <x v="1"/>
    <s v=""/>
  </r>
  <r>
    <x v="62"/>
    <s v="Rekisteröity väylämaksuasiakas"/>
    <s v="Laivanisäntä tai yhteisvastuullinen edustaja voivat hakea rekisteröidyksi väylämaksuasiakkaaksi."/>
    <s v="Rekisteröity väylämaksuasiakas"/>
    <x v="1"/>
    <x v="0"/>
    <s v="Q4/2022"/>
    <s v="Vain elinkeinotoimintaa harjoittaville"/>
    <m/>
    <m/>
    <x v="1"/>
    <s v="Valtiovarainministeriö"/>
    <x v="1"/>
    <s v=""/>
  </r>
  <r>
    <x v="62"/>
    <s v="Saapumisen ja poistumisen ilmoitusten sanoma-asiointi yritysasiakkaille"/>
    <s v="Yritys antaa tarvittavat saapumisen ja poistumisen ilmoitukset EU:n alueelle tuotavista tai EU:n alueelta vietävistä tai siellä väliaikaisesti varastoitavista tavaroista  sanoma-asioinnilla Tullille ."/>
    <s v="Saapumisen ja poistumisen ilmoitusten sanoma-asiointi yritysasiakkaille"/>
    <x v="0"/>
    <x v="7"/>
    <m/>
    <s v="Vain elinkeinotoimintaa harjoittaville"/>
    <m/>
    <m/>
    <x v="1"/>
    <s v="Valtiovarainministeriö"/>
    <x v="1"/>
    <s v=""/>
  </r>
  <r>
    <x v="62"/>
    <s v="Saapumisen ja poistumisen ilmoitusten tekeminen yritysasiakkaana"/>
    <s v="Yritys antaa tarvittavat saapumisen ja poistumisen ilmoitukset Tullille EU:n alueelle tuotavista tai EU:n alueelta vietävistä tai siellä väliaikaisesti varastoitavista tavaroista."/>
    <s v="Saapumisen ja poistumisen ilmoitusten tekeminen yritysasiakkaana"/>
    <x v="0"/>
    <x v="2"/>
    <m/>
    <s v="Vain elinkeinotoimintaa harjoittaville"/>
    <m/>
    <m/>
    <x v="1"/>
    <s v="Valtiovarainministeriö"/>
    <x v="1"/>
    <s v=""/>
  </r>
  <r>
    <x v="62"/>
    <s v="Sitovan tariffitiedon hakeminen"/>
    <s v="Voit hakea sitovaa tariffitietoa tosiasiallisesti suunniteltua tuonti- tai vientitapahtumaa varten."/>
    <s v="Sitovan tariffitiedon hakeminen"/>
    <x v="1"/>
    <x v="2"/>
    <m/>
    <s v="Vain elinkeinotoimintaa harjoittaville"/>
    <m/>
    <m/>
    <x v="1"/>
    <s v="Valtiovarainministeriö"/>
    <x v="1"/>
    <s v=""/>
  </r>
  <r>
    <x v="62"/>
    <s v="Säännöllistä alusliikennettä koskeva lupa"/>
    <s v="Lupa myönnetään tavaraa unionin tullialueen satamien välillä säännöllisesti kuljettavalle varustamolle."/>
    <s v="Säännöllistä alusliikennettä koskeva lupa"/>
    <x v="1"/>
    <x v="2"/>
    <m/>
    <s v="Vain elinkeinotoimintaa harjoittaville"/>
    <m/>
    <m/>
    <x v="1"/>
    <s v="Valtiovarainministeriö"/>
    <x v="1"/>
    <s v=""/>
  </r>
  <r>
    <x v="62"/>
    <s v="T2L- ja T2LF-lomakkeiden vahvistaminen (unioniaseman vahvistaminen)"/>
    <s v="Lähtöpaikan Tulli vahvistaa tavaran unioniaseman Tullille esitettävälle dokumentille."/>
    <s v="T2L- ja T2LF-lomakkeiden vahvistaminen (unioniaseman vahvistaminen)"/>
    <x v="0"/>
    <x v="6"/>
    <s v="Myöhemmin"/>
    <s v="Vain elinkeinotoimintaa harjoittaville"/>
    <m/>
    <m/>
    <x v="1"/>
    <s v="Valtiovarainministeriö"/>
    <x v="1"/>
    <s v=""/>
  </r>
  <r>
    <x v="62"/>
    <s v="Tavaroiden tullausarvon yksinkertaistuslupa"/>
    <s v="Tullausarvo voidaan joissakin tilanteissa määritellä yksinkertaistetulla tavalla."/>
    <s v="Tavaroiden tullausarvon yksinkertaistuslupa"/>
    <x v="1"/>
    <x v="0"/>
    <s v="Q4/2022"/>
    <s v="Vain elinkeinotoimintaa harjoittaville"/>
    <m/>
    <m/>
    <x v="1"/>
    <s v="Valtiovarainministeriö"/>
    <x v="1"/>
    <s v=""/>
  </r>
  <r>
    <x v="62"/>
    <s v="Tavaroiden väliaikainen vienti ATA-carnet -tulliasiakirjalla"/>
    <s v="Esittämällä Tullille ATA-carnet -asiakirjan yritys voi kuljettaa muita kuin kaupallisia tavaroita väliaikaisesti ilman tulli-ilmoitusta."/>
    <s v="Tavaroiden väliaikainen vienti ATA-carnet -tulliasiakirjalla"/>
    <x v="1"/>
    <x v="6"/>
    <s v="Myöhemmin"/>
    <s v="Vain elinkeinotoimintaa harjoittaville"/>
    <s v="Kauppakamarin myöntämä kansainvälinen asiakirja, josta ei ole tiedossa digitalisoimissuunnitelmia"/>
    <m/>
    <x v="1"/>
    <s v="Valtiovarainministeriö"/>
    <x v="1"/>
    <s v=""/>
  </r>
  <r>
    <x v="62"/>
    <s v="Tietty käyttötarkoitus - tavaroita koskevien oikeuksien ja velvollisuuksien siirron lupa"/>
    <s v="Yritys voi siirtää tietyn käyttötarkoituksen menettelyssä olevien tavaroiden oikeuksia ja velvollisuuksia."/>
    <s v="Tietty käyttötarkoitus - tavaroita koskevien oikeuksien ja velvollisuuksien siirron lupa"/>
    <x v="1"/>
    <x v="0"/>
    <s v="Q4/2021"/>
    <s v="Vain elinkeinotoimintaa harjoittaville"/>
    <m/>
    <m/>
    <x v="1"/>
    <s v="Valtiovarainministeriö"/>
    <x v="1"/>
    <s v=""/>
  </r>
  <r>
    <x v="62"/>
    <s v="TIR-kuntoisuusasiantuntijan rekisteröinti"/>
    <s v="Tullin rekisteröimät TIR-kuntoisuusasiantuntijat voivat antaa lausunnon kuljetusyksiköiden TIR-kuntoisuudesta."/>
    <s v="TIR-kuntoisuusasiantuntijan rekisteröinti"/>
    <x v="1"/>
    <x v="0"/>
    <s v="Myöhemmin"/>
    <s v="Myös luonnollisille henkilöille"/>
    <m/>
    <m/>
    <x v="1"/>
    <s v="Valtiovarainministeriö"/>
    <x v="1"/>
    <s v=""/>
  </r>
  <r>
    <x v="62"/>
    <s v="Tullin hyväksymä paikka"/>
    <s v="Tullaamattomia tavaroita voidaan varastoida väliaikaisesti Tullin hyväksymässä paikassa."/>
    <s v="Tullin hyväksymä paikka"/>
    <x v="1"/>
    <x v="0"/>
    <s v="Q4/2021"/>
    <s v="Vain elinkeinotoimintaa harjoittaville"/>
    <m/>
    <m/>
    <x v="1"/>
    <s v="Valtiovarainministeriö"/>
    <x v="1"/>
    <s v=""/>
  </r>
  <r>
    <x v="62"/>
    <s v="Tullittomuuslupa"/>
    <s v="Luvanhaltija voi tuoda unioniin tiettyjä tavaroita tullitta tullittomuusasetuksen perusteella."/>
    <s v="Tullittomuuslupa"/>
    <x v="1"/>
    <x v="0"/>
    <s v="Q4/2022"/>
    <s v="Myös luonnollisille henkilöille"/>
    <m/>
    <m/>
    <x v="1"/>
    <s v="Valtiovarainministeriö"/>
    <x v="1"/>
    <s v=""/>
  </r>
  <r>
    <x v="62"/>
    <s v="Tullivarastoinnin sanoma-asiointi yritysasiakkaille"/>
    <s v="Voit asettaa tavarat tullivarastointimenettelyyn antamalla Tullille tullivarastoinnin tulli-ilmoituksen sanoma-asioinnilla."/>
    <s v="Tullivarastoinnin sanoma-asiointi yritysasiakkaille"/>
    <x v="0"/>
    <x v="7"/>
    <m/>
    <s v="Vain elinkeinotoimintaa harjoittaville"/>
    <m/>
    <m/>
    <x v="1"/>
    <s v="Valtiovarainministeriö"/>
    <x v="1"/>
    <s v=""/>
  </r>
  <r>
    <x v="62"/>
    <s v="Tullivarastoinnin tulli-ilmoituksen tekeminen"/>
    <s v="Voit asettaa tavarat tullivarastointimenettelyyn antamalla Tullille tullivarastoinnin tulli-ilmoituksen."/>
    <s v="Tullivarastoinnin tulli-ilmoituksen tekeminen"/>
    <x v="0"/>
    <x v="2"/>
    <m/>
    <s v="Myös luonnollisille henkilöille"/>
    <m/>
    <m/>
    <x v="1"/>
    <s v="Valtiovarainministeriö"/>
    <x v="1"/>
    <s v=""/>
  </r>
  <r>
    <x v="62"/>
    <s v="Tuonnin yksinkertaistetun tai erityismenettelyjen tulli-ilmoituksen tekeminen"/>
    <s v="Voit tehdä erityimenettelyjen eli sisäisen jalostuksen, väliaikaisen maahantuonnin ja loppukäytön tuonnin tulli-ilmoituksia."/>
    <s v="Tuonnin erityismenettelyjen tulli-ilmoituksen tekeminen"/>
    <x v="0"/>
    <x v="2"/>
    <m/>
    <s v="Vain elinkeinotoimintaa harjoittaville"/>
    <m/>
    <m/>
    <x v="1"/>
    <s v="Valtiovarainministeriö"/>
    <x v="1"/>
    <s v=""/>
  </r>
  <r>
    <x v="62"/>
    <s v="Tuonnin tulliselvityksen sanoma-asiointi yritysasiakkaille"/>
    <s v="Voit tulliselvittää eli tullata lähetyksen ja antaa tuonti-ilmoituksen sanoma-asioinnilla (ja maksaa mahdolliset maahantuontiverot)"/>
    <s v="Tuonnin tulliselvityksen sanoma-asiointi yritysasiakkaille"/>
    <x v="0"/>
    <x v="7"/>
    <m/>
    <s v="Vain elinkeinotoimintaa harjoittaville"/>
    <m/>
    <m/>
    <x v="1"/>
    <s v="Valtiovarainministeriö"/>
    <x v="1"/>
    <s v=""/>
  </r>
  <r>
    <x v="62"/>
    <s v="Tuonnin vapaaseen liikkeeseen tullauksen tai tullivarastoinnin ilmoituksen tekeminen yritysasiakkaana"/>
    <s v="Voit tulliselvittää eli tullata lähetyksen ja maksaa mahdolliset maahantuontiverot Tullille antamalla tuonti-ilmoituksen."/>
    <s v="Tuonnin tulliselvityksen tekeminen yritysasiakkaana"/>
    <x v="0"/>
    <x v="2"/>
    <m/>
    <s v="Vain elinkeinotoimintaa harjoittaville"/>
    <m/>
    <m/>
    <x v="1"/>
    <s v="Valtiovarainministeriö"/>
    <x v="1"/>
    <s v=""/>
  </r>
  <r>
    <x v="62"/>
    <s v="Valtuutettu talouden toimija"/>
    <s v="AEO-toimija on saanut Tullin turvallisuustodistuksen tullaus- ja logistiikkatoiminnoilleen ja on sen vuoksi oikeutettu etuihin koko EU:n alueella."/>
    <s v="Valtuutettu talouden toimija"/>
    <x v="1"/>
    <x v="2"/>
    <m/>
    <s v="Vain elinkeinotoimintaa harjoittaville"/>
    <m/>
    <m/>
    <x v="1"/>
    <s v="Valtiovarainministeriö"/>
    <x v="1"/>
    <s v=""/>
  </r>
  <r>
    <x v="62"/>
    <s v="Valtuutetun lähettäjän lupa"/>
    <s v="Valtuutettu lähettäjä on unionin passituksen yksinkertaistetun luvan saanut yritys."/>
    <s v="Valtuutetun lähettäjän lupa"/>
    <x v="1"/>
    <x v="2"/>
    <m/>
    <s v="Vain elinkeinotoimintaa harjoittaville"/>
    <m/>
    <m/>
    <x v="1"/>
    <s v="Valtiovarainministeriö"/>
    <x v="1"/>
    <s v=""/>
  </r>
  <r>
    <x v="62"/>
    <s v="Valtuutetun viejän lupa"/>
    <s v="Yritys voi itse laatia kauppalasku- ja alkuperäilmoituksia sekä vahvistaa A.TR-tavaratodistuksia."/>
    <s v="Valtuutetun viejän lupa"/>
    <x v="1"/>
    <x v="0"/>
    <s v="Q4/2022"/>
    <s v="Vain elinkeinotoimintaa harjoittaville"/>
    <m/>
    <m/>
    <x v="1"/>
    <s v="Valtiovarainministeriö"/>
    <x v="1"/>
    <s v=""/>
  </r>
  <r>
    <x v="62"/>
    <s v="Venäjän puutullikiintiöluvan hakeminen"/>
    <s v="Tuoja voi hakea alennettua vientitullia Venäjältä EU:hun tuotavalle kuuselle ja männylle."/>
    <s v="Venäjän puutullikiintiöluvan hakeminen"/>
    <x v="1"/>
    <x v="0"/>
    <s v="Myöhemmin"/>
    <s v="Vain elinkeinotoimintaa harjoittaville"/>
    <m/>
    <m/>
    <x v="1"/>
    <s v="Valtiovarainministeriö"/>
    <x v="1"/>
    <s v=""/>
  </r>
  <r>
    <x v="62"/>
    <s v="Verohuojennuksen hakeminen"/>
    <s v="Yritys voi hakea veronhuojennusta, jos Tulli on kantanut arvonlisäveron tai valmisteveron tullauksen yhteydessä tai väylämaksua."/>
    <s v="Verohuojennuksen hakeminen"/>
    <x v="1"/>
    <x v="0"/>
    <s v="Myöhemmin"/>
    <s v="Myös luonnollisille henkilöille"/>
    <m/>
    <m/>
    <x v="1"/>
    <s v="Valtiovarainministeriö"/>
    <x v="1"/>
    <s v=""/>
  </r>
  <r>
    <x v="62"/>
    <s v="Vienti- ja passitusilmoitusten ja yritysasiakkaan erityismenettelyjen tuonti-ilmoitusten liitteiden lähettäminen"/>
    <s v="Yritysasiakkaat voivat lähettää Tullille tiettyjen tulli-ilmoitusten liiteasiakirjoja Liitetiedoston lähetyspalvelun kautta."/>
    <s v="Vienti- ja passitusilmoitusten ja yritysasiakkaan erityismenettelyjen tuonti-ilmoitusten liitteiden lähettäminen"/>
    <x v="0"/>
    <x v="2"/>
    <m/>
    <s v="Vain elinkeinotoimintaa harjoittaville"/>
    <m/>
    <m/>
    <x v="1"/>
    <s v="Valtiovarainministeriö"/>
    <x v="1"/>
    <s v=""/>
  </r>
  <r>
    <x v="62"/>
    <s v="Vientilupien esittäminen ja niiden vahvistaminen"/>
    <s v="Viejän on esitettävä Tullille vientilupa tavaran vienti-ilmoituksen kanssa."/>
    <s v="Vientilupien esittäminen ja niiden vahvistaminen"/>
    <x v="1"/>
    <x v="3"/>
    <m/>
    <m/>
    <s v="Toisen viranomaisen palvelut, joita käytetään palvelun mukaan."/>
    <m/>
    <x v="1"/>
    <s v="Valtiovarainministeriö"/>
    <x v="1"/>
    <s v=""/>
  </r>
  <r>
    <x v="62"/>
    <s v="Vientiselvityksen sanoma-asiointi yritysasiakkaille"/>
    <s v="Voit tulliselvittää eli antaa vienti-ilmoituksen vientitavarasta Tullille sanoma-asioinnilla."/>
    <s v="Vientiselvityksen sanoma-asiointi yritysasiakkaille"/>
    <x v="0"/>
    <x v="7"/>
    <m/>
    <s v="Vain elinkeinotoimintaa harjoittaville"/>
    <m/>
    <m/>
    <x v="1"/>
    <s v="Valtiovarainministeriö"/>
    <x v="1"/>
    <s v=""/>
  </r>
  <r>
    <x v="62"/>
    <s v="Vientiselvityksen tekeminen yritysasiakkaana"/>
    <s v="Voit tulliselvittää eli antaa vienti-ilmoituksen vientitavarasta Tullille."/>
    <s v="Vientiselvityksen tekeminen yritysasiakkaana"/>
    <x v="0"/>
    <x v="2"/>
    <m/>
    <s v="Myös luonnollisille henkilöille"/>
    <m/>
    <m/>
    <x v="1"/>
    <s v="Valtiovarainministeriö"/>
    <x v="1"/>
    <s v=""/>
  </r>
  <r>
    <x v="62"/>
    <s v="Väylämaksun yhteisvastuullisen edustajan lupa"/>
    <s v="Laivanisäntä ja väylämaksun yhteisvastuullisen edustajan luvanhaltija ovat yhteisvastuussa väylämaksun maksamisesta."/>
    <s v="Väylämaksun yhteisvastuullisen edustajan lupa"/>
    <x v="1"/>
    <x v="0"/>
    <s v="Q4/2022"/>
    <s v="Vain elinkeinotoimintaa harjoittaville"/>
    <m/>
    <m/>
    <x v="1"/>
    <s v="Valtiovarainministeriö"/>
    <x v="1"/>
    <s v=""/>
  </r>
  <r>
    <x v="62"/>
    <s v="Yleisvakuuslupa"/>
    <s v="Hae yleisvakuuslupaa, jos yrityksellä on säännöllisiä passituksia tai taloudellisesti merkittävää maahantuontia EU:n ulkopuolelta."/>
    <s v="Yleisvakuuslupa"/>
    <x v="1"/>
    <x v="2"/>
    <m/>
    <s v="Vain elinkeinotoimintaa harjoittaville"/>
    <m/>
    <m/>
    <x v="1"/>
    <s v="Valtiovarainministeriö"/>
    <x v="1"/>
    <s v=""/>
  </r>
  <r>
    <x v="63"/>
    <s v="Asiointi hallinto- ja erityistuomioistuinten lainkäyttöasioissa"/>
    <s v="Niiden lainkäyttöasioiden hoitaminen hallinto- ja erityistuomioistuimissa, jotka käsitellään tuomioistuimen vanhassa asianhallintajärjestelmässä. Palveluun kuuluvat mm. valituksen, hakemuksen ja haastehakemuksen toimittamisen, selvityksen toimittamisen, kuulemispyyntöjen vastaanottamisen ja niihin vastaamisen sekä päätöksen ja tuomion vastaanottamisen. "/>
    <s v="Asiointi hallinto- ja erityistuomioistuinten lainkäyttöasioissa"/>
    <x v="1"/>
    <x v="0"/>
    <s v="Q4/2021"/>
    <s v="Myös luonnollisille henkilöille"/>
    <m/>
    <m/>
    <x v="1"/>
    <s v="Oikeusministeriö"/>
    <x v="1"/>
    <s v=""/>
  </r>
  <r>
    <x v="63"/>
    <s v="Asiointi hallinto- ja erityistuomioistuinten lainkäyttöasioissa"/>
    <s v="Niiden lainkäyttöasioiden hoitaminen hallinto- ja erityistuomioistuimissa, jotka käsitellään tuomioistuimen uudessa asianhallintajärjestelmässä. Palveluun kuuluvat mm. valituksen, hakemuksen ja haastehakemuksen toimittamisen, selvityksen toimittamisen, kuulemispyyntöjen vastaanottamisen ja niihin vastaamisen sekä päätöksen ja tuomion vastaanottamisen. "/>
    <s v="Asiointi hallinto- ja erityistuomioistuinten lainkäyttöasioissa"/>
    <x v="1"/>
    <x v="5"/>
    <m/>
    <s v="Myös luonnollisille henkilöille"/>
    <m/>
    <m/>
    <x v="1"/>
    <s v="Oikeusministeriö"/>
    <x v="1"/>
    <s v=""/>
  </r>
  <r>
    <x v="63"/>
    <s v="Asiointi tuomioistuinten hallinnollisissa asioissa"/>
    <s v="Lainkäyttöasioihin kuulumaton asiointi tuomioistuimissa."/>
    <s v="Asiointi tuomioistuinten hallinnollisissa asioissa"/>
    <x v="1"/>
    <x v="0"/>
    <m/>
    <s v="Myös luonnollisille henkilöille"/>
    <s v="Lainkäyttöasioihin kuulumattoman asioinnin kehittäminen kytkeytyy oikeusministeriön hallinnonalan hallinnollisten asioiden asianhallintajärjestelmän hankinta- ja käyttöönottohankkeeseen (HILDA). Hankkeen toimikausi päättyy vuoden 2023 lopussa."/>
    <m/>
    <x v="1"/>
    <s v="Oikeusministeriö"/>
    <x v="1"/>
    <s v=""/>
  </r>
  <r>
    <x v="63"/>
    <s v="Asiointi yleisten tuomioistuinten lainkäyttöasioissa"/>
    <s v="Lainkäyttöasioiden hoitaminen yleisissä tuomioistuimissa.  Palveluun kuuluvat mm. haastehakemuksen ja vastauksen toimittaminen,  istuntokutsujen vastaanottaminen sekä lausumapyyntöjen vastaanottaminen ja niihin vastaaminen. Palveluun kuuluvat myös ratkaisun vastaanottaminen sekä mahdollisen valituksen tekeminen."/>
    <s v="Asiointi yleisten tuomioistuinten lainkäyttöasioissa"/>
    <x v="1"/>
    <x v="0"/>
    <s v="Q4/2022"/>
    <s v="Myös luonnollisille henkilöille"/>
    <m/>
    <m/>
    <x v="1"/>
    <s v="Oikeusministeriö"/>
    <x v="1"/>
    <s v=""/>
  </r>
  <r>
    <x v="64"/>
    <s v="Alkutuotantopaikasta ilmoittaminen"/>
    <s v="Alkutuotantopaikasta tulee ilmoittaa kunnan viranomaiselle"/>
    <s v="Alkutuotantopaikkailmoitus"/>
    <x v="0"/>
    <x v="0"/>
    <m/>
    <s v="Myös luonnollisille henkilöille"/>
    <s v="Ruokavirasto valmistelee. Ruokaviraston ilppa-Ympäristöterveydenhuollon sähköisen ilmoituspalvelun toimivuus"/>
    <s v="Elintarvikelaki (297/2021)"/>
    <x v="0"/>
    <s v="Varsinais-Suomi"/>
    <x v="4"/>
    <s v="Maa- ja metsätalousministeriö"/>
  </r>
  <r>
    <x v="64"/>
    <s v="Aumausilmoitus"/>
    <s v="Aumasta eli lannan patteroinnista tulee ilmoittaa etukäteen kunnan ympäristöviranomaiselle"/>
    <s v="Aumausilmoitus"/>
    <x v="0"/>
    <x v="1"/>
    <m/>
    <s v="Myös luonnollisille henkilöille"/>
    <s v="Pieni volyyminen palvelu (5-10 kpl vuodessa)"/>
    <s v="Ympäristönsuojelulaki (527/2014)"/>
    <x v="0"/>
    <s v="Varsinais-Suomi"/>
    <x v="4"/>
    <s v="Ympäristöministeriö"/>
  </r>
  <r>
    <x v="64"/>
    <s v="Liikkuvasta elintarvikehuoneistosta tiedottaminen"/>
    <s v="Elintarvikealan toimijan on tiedotettava elintarvikkeen myynnistä ja muusta käsittelystä liikkuvassa elintarvikehuoneistossa."/>
    <s v="Elintarvikehuoneistoilmoitus"/>
    <x v="0"/>
    <x v="0"/>
    <s v="Myöhemmin"/>
    <s v="Myös luonnollisille henkilöille"/>
    <s v="Valtakunnallisen tai paikallisen järjestelmän luonti"/>
    <s v="Elintarvikelaki (297/2021)"/>
    <x v="0"/>
    <s v="Varsinais-Suomi"/>
    <x v="4"/>
    <s v="Maa- ja metsätalousministeriö"/>
  </r>
  <r>
    <x v="64"/>
    <s v="Elintarvikehuoneiston ilmoitus (esim. ravintola, kahvila, myymälä, kioski, ulkomyynti)"/>
    <s v="Toiminnan aloittamisesta, toiminnan olennaisesta muuttamisesta tai toimijan (toiminnanharjoittajan) vaihtumisesta tulee tehdä ilmoitus."/>
    <s v="Elintarvikehuoneistoilmoitus"/>
    <x v="0"/>
    <x v="4"/>
    <m/>
    <s v="Myös luonnollisille henkilöille"/>
    <s v="Ruokaviraston ilppa-Ympäristöterveydenhuollon sähköisen ilmoituspalvelun toimivuus"/>
    <s v="Elintarvikelaki (297/2021)"/>
    <x v="0"/>
    <s v="Varsinais-Suomi"/>
    <x v="4"/>
    <s v="Maa- ja metsätalousministeriö"/>
  </r>
  <r>
    <x v="64"/>
    <s v="Elintarvikekontaktimateriaalialan toimijan ilmoitus toiminnasta ja tiloista"/>
    <s v="Elintarvikekontaktimateriaalialan toimijan on tehtävä ilmoitus toiminnasta ja tiloista sijaintikunnan elintarvikevalvontaviranomaiselle."/>
    <s v="Elintarvikekontaktimateriaalialan toimintailmoitus"/>
    <x v="0"/>
    <x v="4"/>
    <m/>
    <s v="Myös luonnollisille henkilöille"/>
    <s v="Ruokaviraston ilppa-Ympäristöterveydenhuollon sähköisen ilmoituspalvelun toimivuus"/>
    <s v="Elintarvikelaki (297/2021)"/>
    <x v="0"/>
    <s v="Varsinais-Suomi"/>
    <x v="4"/>
    <s v="Maa- ja metsätalousministeriö"/>
  </r>
  <r>
    <x v="64"/>
    <s v="Ilmoitus eläintenpidosta ja ilmoitus eläintenpitopaikasta"/>
    <s v="Kuntien maaseutuelinkeinoviranomaiset ohjaavat ja neuvovat käyttäjiä eläintenpitopaikka- ja eläintenpitoilmoitusten kanssa"/>
    <s v="Eläintenpidon ilmoitukset"/>
    <x v="0"/>
    <x v="5"/>
    <m/>
    <s v="Myös luonnollisille henkilöille"/>
    <m/>
    <s v="Eläintautilaki (441/2013)"/>
    <x v="0"/>
    <s v="Varsinais-Suomi"/>
    <x v="4"/>
    <s v="Maa- ja metsätalousministeriö"/>
  </r>
  <r>
    <x v="64"/>
    <s v="Haaskaruokintapaikan rekisteröinti"/>
    <s v="Ota yhteyttä oman kuntasi kunnaneläinlääkäriin, joka rekisteröi haaskapaikan eläintenpito- ja pitopaikkarekisterin sisältämään haaskaruokintapaikkarekisteriin"/>
    <s v="Haaskaruokintapaikan rekisteröinti"/>
    <x v="0"/>
    <x v="5"/>
    <m/>
    <s v="Myös luonnollisille henkilöille"/>
    <m/>
    <s v="Laki eläimistä saatavista sivutuotteista (517/2015)"/>
    <x v="0"/>
    <s v="Varsinais-Suomi"/>
    <x v="4"/>
    <s v="Maa- ja metsätalousministeriö"/>
  </r>
  <r>
    <x v="64"/>
    <s v="Ilmoitus haaskalle viedyn sivutuotteen määrästä"/>
    <s v="Haaskanpitäjän tulee ilmoittaa kaupungineläinlääkärille kuukausittain haaskapaikalle viemänsä sivutuote ja sen määrä."/>
    <s v="Ilmoitus haaskalle viedyn sivutuotteen määrästä"/>
    <x v="0"/>
    <x v="0"/>
    <s v="Myöhemmin"/>
    <s v="Myös luonnollisille henkilöille"/>
    <s v="Järjestelmän valmistelu joko valtakunnallisesti tai paikallisesti"/>
    <s v="Elintarvikelaki (23/2006)"/>
    <x v="0"/>
    <s v="Varsinais-Suomi"/>
    <x v="4"/>
    <s v="Maa- ja metsätalousministeriö"/>
  </r>
  <r>
    <x v="64"/>
    <s v="Ilmoitus vesirakennustyöstä"/>
    <s v="Ruoppausilmoitus"/>
    <s v="Ilmoitus vesirakennustyöstä"/>
    <x v="0"/>
    <x v="1"/>
    <s v="Myöhemmin"/>
    <s v="Myös luonnollisille henkilöille"/>
    <s v="ELY-keskus käsittelee luvat, valtion ys-viranomaisen lomake ollut"/>
    <m/>
    <x v="0"/>
    <s v="Varsinais-Suomi"/>
    <x v="4"/>
    <s v=""/>
  </r>
  <r>
    <x v="64"/>
    <s v="Ilmoitus jätteen ammattimaisesta keräystoiminnasta jätehuoltorekisteriin"/>
    <s v="Jätteen ammattimaisesta keräystoiminnasta on tehtävä ilmoitus jätehuoltorekisteriin merkitsemistä varten kunnan ympäristönsuojeluviranomaiselle."/>
    <s v="Jätteen ammattimaisen keräyksen ilmoitus"/>
    <x v="0"/>
    <x v="0"/>
    <s v="2023, jos sähköinen lupajärjestelmä saadaan käyttöön"/>
    <s v="Vain elinkeinotoimintaa harjoittaville"/>
    <m/>
    <s v="Jätelaki (646/2011)"/>
    <x v="0"/>
    <s v="Varsinais-Suomi"/>
    <x v="4"/>
    <s v="Ympäristöministeriö"/>
  </r>
  <r>
    <x v="64"/>
    <s v="Ilmoitus leirintäalueesta"/>
    <s v="Tee leirintäalueilmoitus seudun ympäristötoimelle, kun perustat leirintäaluetta."/>
    <s v="Leirintäalueilmoitus"/>
    <x v="0"/>
    <x v="0"/>
    <s v="2023, jos sähköinen lupajärjestelmä saadaan käyttöön"/>
    <s v="Vain elinkeinotoimintaa harjoittaville"/>
    <s v="Pieni volyyminen palvelu (0-5 kpl vuodessa)"/>
    <s v="Terveydensuojelulaki (763/1994)"/>
    <x v="0"/>
    <s v="Varsinais-Suomi"/>
    <x v="4"/>
    <s v="Sosiaali- ja terveysministeriö"/>
  </r>
  <r>
    <x v="64"/>
    <s v="Terveydensuojelulain mukainen ilmoitus"/>
    <s v="Toiminnasta, josta voi aiheutua terveyshaittaa, on tehtävä terveydensuojelulain mukainen ilmoitus."/>
    <s v="Mahdollista terveyshaittaa aiheuttavan toiminnan aloittamisilmoitus"/>
    <x v="0"/>
    <x v="4"/>
    <m/>
    <s v="Myös luonnollisille henkilöille"/>
    <s v="Ruokaviraston ilppa-Ympäristöterveydenhuollon sähköisen ilmoituspalvelun toimivuus"/>
    <s v="Terveydensuojelulaki (763/1994)"/>
    <x v="0"/>
    <s v="Varsinais-Suomi"/>
    <x v="4"/>
    <s v="Sosiaali- ja terveysministeriö"/>
  </r>
  <r>
    <x v="64"/>
    <s v="Ilmoitus melusta ja tärinästä"/>
    <s v="Erityisen häiritsevää melua koskeva ilmoitus"/>
    <s v="Meluilmoitus"/>
    <x v="0"/>
    <x v="0"/>
    <s v="2023, jos sähköinen lupajärjestelmä saadaan käyttöön"/>
    <s v="Myös luonnollisille henkilöille"/>
    <m/>
    <s v="Ympäristönsuojelulaki (527/2014)"/>
    <x v="0"/>
    <s v="Varsinais-Suomi"/>
    <x v="4"/>
    <s v="Ympäristöministeriö"/>
  </r>
  <r>
    <x v="64"/>
    <s v="Sisämarkkinavalvonta"/>
    <s v="Elintarvikkeiden maahantuonti muista EU-maista."/>
    <s v="Sisämarkkinavalvonta"/>
    <x v="0"/>
    <x v="4"/>
    <m/>
    <s v="Myös luonnollisille henkilöille"/>
    <s v="Ruokaviraston ilppa-Ympäristöterveydenhuollon sähköisen ilmoituspalvelun toimivuus"/>
    <s v="Elintarvikelaki (297/2021)"/>
    <x v="0"/>
    <s v="Varsinais-Suomi"/>
    <x v="4"/>
    <s v="Maa- ja metsätalousministeriö"/>
  </r>
  <r>
    <x v="64"/>
    <s v="Ilmoitus yleisötilaisuudesta"/>
    <s v="Tee ilmoitus yleisötapahtumasta Kunnan Ympäristöterveyteen."/>
    <s v="Tapahtumailmoitus"/>
    <x v="0"/>
    <x v="1"/>
    <s v="Myöhemmin"/>
    <s v="Myös luonnollisille henkilöille"/>
    <s v="Lakiperusteet ja lainsäädännön muutokset"/>
    <s v="Terveydensuojelulaki (763/1994)"/>
    <x v="0"/>
    <s v="Varsinais-Suomi"/>
    <x v="4"/>
    <s v="Sosiaali- ja terveysministeriö"/>
  </r>
  <r>
    <x v="64"/>
    <s v="Yleisötilaisuuden jätehuoltosuunnitelma"/>
    <s v="Tapahtuman järjestäjän on tehtävä jätehuoltosuunnitelma yli 500 henkilön yleisötapahtumasta"/>
    <s v="Tapahtuman jätehuoltoilmoitus"/>
    <x v="0"/>
    <x v="0"/>
    <m/>
    <s v="Vain elinkeinotoimintaa harjoittaville"/>
    <m/>
    <s v="Jätelaki (646/2011)"/>
    <x v="0"/>
    <s v="Varsinais-Suomi"/>
    <x v="4"/>
    <s v="Ympäristöministeriö"/>
  </r>
  <r>
    <x v="64"/>
    <s v="Asunnontarkastus"/>
    <s v="Pyydetään asunnontarkastusta epäiltäessä terveyshaittaa"/>
    <s v="Terveyshaitta-asian selvityspyyntö"/>
    <x v="0"/>
    <x v="0"/>
    <m/>
    <s v="Myös luonnollisille henkilöille"/>
    <s v="Järjestelmän toimivuus ja tietosuoja-asiat"/>
    <s v="Terveydensuojelulaki (763/1994)"/>
    <x v="0"/>
    <s v="Varsinais-Suomi"/>
    <x v="4"/>
    <s v="Sosiaali- ja terveysministeriö"/>
  </r>
  <r>
    <x v="64"/>
    <s v="Toiminnan rekisteröinti ympäristönsuojelun tietojärjestelmään"/>
    <s v="Rekisteröinti-ilmoitus"/>
    <s v="Toiminnan rekisteröinti ympäristönsuojelun tietojärjestelmään"/>
    <x v="0"/>
    <x v="0"/>
    <s v="2023, jos sähköinen lupajärjestelmä saadaan käyttöön"/>
    <s v="Vain elinkeinotoimintaa harjoittaville"/>
    <m/>
    <s v="Ympäristönsuojelulaki (527/2014)"/>
    <x v="0"/>
    <s v="Varsinais-Suomi"/>
    <x v="4"/>
    <s v="Ympäristöministeriö"/>
  </r>
  <r>
    <x v="64"/>
    <s v="Ympäristönsuojelulain mukainen ilmoitus koeluontoisesta toiminnasta"/>
    <s v="Koetoimintailmoitus"/>
    <s v="Ympäristön äkillisestä pilaantumisesta tai vaarasta tehtävä ilmoitus"/>
    <x v="0"/>
    <x v="1"/>
    <s v="2023, jos sähköinen lupajärjestelmä saadaan käyttöön"/>
    <s v="Vain elinkeinotoimintaa harjoittaville"/>
    <s v="Pieni volyyminen palvelu (0-5 kpl vuodessa)"/>
    <s v="Ympäristönsuojelulaki (527/2014)"/>
    <x v="0"/>
    <s v="Varsinais-Suomi"/>
    <x v="4"/>
    <s v="Ympäristöministeriö"/>
  </r>
  <r>
    <x v="64"/>
    <s v="Ilmoitus poikkeuksellisesta tilanteesta, ympäristönsuojelu"/>
    <s v="Ympäristönsuojelu, ilmoitus poikkeuksellisesta tilanteesta"/>
    <s v="Ympäristön äkillisestä pilaantumisesta tai vaarasta tehtävä ilmoitus"/>
    <x v="0"/>
    <x v="0"/>
    <s v="2023, jos sähköinen lupajärjestelmä saadaan käyttöön"/>
    <s v="Vain elinkeinotoimintaa harjoittaville"/>
    <s v="Pieni volyyminen palvelu (0-5 kpl vuodessa)"/>
    <s v="Ympäristönsuojelulaki (527/2014)"/>
    <x v="0"/>
    <s v="Varsinais-Suomi"/>
    <x v="4"/>
    <s v="Ympäristöministeriö"/>
  </r>
  <r>
    <x v="64"/>
    <s v="Alusten saniteettitodistuksen myöntäminen"/>
    <s v="Alusten pitää hakea todistusta säännöllisin väliajoin"/>
    <s v="Alusten saniteettitodistuksen myöntäminen"/>
    <x v="1"/>
    <x v="0"/>
    <m/>
    <s v="Vain elinkeinotoimintaa harjoittaville"/>
    <s v="ilppa-järjestelmän tai vastaavan toimivuus"/>
    <s v="Terveydensuojelulaki (763/1994)"/>
    <x v="0"/>
    <s v="Varsinais-Suomi"/>
    <x v="4"/>
    <s v="Sosiaali- ja terveysministeriö"/>
  </r>
  <r>
    <x v="64"/>
    <s v="Elintarvikehuoneiston hyväksyminen laitokseksi"/>
    <s v="Hae elintarvikehuoneiston hyväksymistä laitokseksi, kun perustat laitosta tai muutat toimintaa, jossa käsitellään eläimistä saatavia elintarvikkeita."/>
    <s v="Elintarvikehuoneiston hyväksyminen laitokseksi"/>
    <x v="1"/>
    <x v="0"/>
    <m/>
    <s v="Myös luonnollisille henkilöille"/>
    <s v="Ruokavirasto valmistelee. Ruokaviraston ilppa-Ympäristöterveydenhuollon sähköisen ilmoituspalvelun toimivuus"/>
    <s v="Elintarvikelaki (297/2021)"/>
    <x v="0"/>
    <s v="Varsinais-Suomi"/>
    <x v="4"/>
    <s v="Maa- ja metsätalousministeriö"/>
  </r>
  <r>
    <x v="64"/>
    <s v="Elintarvikelain mukaiset hakemukset"/>
    <s v="Eläinperäisiä elintarvikkeita käsittelevän tai varastoivan elintarvikehuoneiston toiminnan aloittamisesta tulee tehdä hakemus tai muun hyväksymistä vaativa toiminta."/>
    <s v="Elintarvikehuoneiston hyväksyminen laitokseksi"/>
    <x v="1"/>
    <x v="0"/>
    <m/>
    <s v="Myös luonnollisille henkilöille"/>
    <s v="Ruokavirasto valmistelee. Ruokaviraston ilppa-Ympäristöterveydenhuollon sähköisen ilmoituspalvelun toimivuus"/>
    <s v="Elintarvikelaki (297/2021)"/>
    <x v="0"/>
    <s v="Varsinais-Suomi"/>
    <x v="4"/>
    <s v="Maa- ja metsätalousministeriö"/>
  </r>
  <r>
    <x v="64"/>
    <s v="Sivutuotelaitoksen rekisteröinti/hyväksyminen"/>
    <s v="Kaikkien sivutuotealan laitosten on oltava hyväksyttyjä tai rekisteröityjä ennen toiminnan aloittamista."/>
    <s v="Elintarvikelaitoksen sivutuotelaitoksen rekisteröinti"/>
    <x v="1"/>
    <x v="1"/>
    <m/>
    <s v="Myös luonnollisille henkilöille"/>
    <s v="Ruokaviraston ilppa-Ympäristöterveydenhuollon sähköisen ilmoituspalvelun toimivuus"/>
    <s v="Elintarvikelaki (23/2006)"/>
    <x v="0"/>
    <s v="Varsinais-Suomi"/>
    <x v="4"/>
    <s v="Maa- ja metsätalousministeriö"/>
  </r>
  <r>
    <x v="64"/>
    <s v="Raskaan liikenteen erityislupa Turun keskusta-alueelle"/>
    <s v="Yli 15 metriä pitkät ajoneuvot tarvitsevat erityisluvan ajaakseen Turun keskusta-alueen rajoitusalueella."/>
    <s v="Erikoiskuljetuksen lupa"/>
    <x v="1"/>
    <x v="1"/>
    <m/>
    <s v="Myös luonnollisille henkilöille"/>
    <s v="Toteutus ePermit-palvelussa mahdollinen, mutta asiakkaat todennäköisesti eivät käyttäisi sähköistä asiointia"/>
    <m/>
    <x v="0"/>
    <s v="Varsinais-Suomi"/>
    <x v="4"/>
    <s v=""/>
  </r>
  <r>
    <x v="64"/>
    <s v="Erikoiskuljetukset"/>
    <s v="Hakija jättää hakemuksen ELY-keskukselle, joka kadunkäyttösopimuksen mukaan joko myöntää luvan erikoiskuljetukselle suoraan tai alistaa ylimassaisen kuljetuksen reittiluvan Turun kaupungin päätettäväksi"/>
    <s v="Erikoiskuljetuksen lupa"/>
    <x v="1"/>
    <x v="0"/>
    <m/>
    <s v="Vain elinkeinotoimintaa harjoittaville"/>
    <s v="Kuormakaaviot ovat ainoastaan paperisessa muodossa"/>
    <m/>
    <x v="0"/>
    <s v="Varsinais-Suomi"/>
    <x v="4"/>
    <s v=""/>
  </r>
  <r>
    <x v="64"/>
    <s v="Kaivulupa"/>
    <s v="Yleisellä alueella tapahtuvaan kaivamiseen tarvitset aina erillisen kaivuluvan."/>
    <s v="Kaivu- ja sijoituslupa"/>
    <x v="1"/>
    <x v="4"/>
    <m/>
    <s v="Myös luonnollisille henkilöille"/>
    <m/>
    <s v="Maankäyttö- ja rakennuslaki (132/1999)"/>
    <x v="0"/>
    <s v="Varsinais-Suomi"/>
    <x v="4"/>
    <s v="Ympäristöministeriö"/>
  </r>
  <r>
    <x v="64"/>
    <s v="Kalastuslupa ammattikalastajille"/>
    <s v="Ammattikalastaja hakee lupaa kalastaa kaupungin vesialueilla"/>
    <s v="Kalastuslupa ammattikalastajille"/>
    <x v="1"/>
    <x v="1"/>
    <m/>
    <s v="Vain elinkeinotoimintaa harjoittaville"/>
    <s v="Pieni volyymi (0-5 kpl vuodessa). Hakemukset ovat vapaamuotoisia, niitä on vähän ja harvoin. Ei kannata tätä varten kehittää digitaalista palvelua tai luvan hakua."/>
    <m/>
    <x v="0"/>
    <s v="Varsinais-Suomi"/>
    <x v="4"/>
    <s v=""/>
  </r>
  <r>
    <x v="64"/>
    <s v="Aluevuokraus"/>
    <s v="Aitaamislupa väliaikaiseen työmaakäyttöön"/>
    <s v="Katutyölupa"/>
    <x v="1"/>
    <x v="5"/>
    <m/>
    <s v="Myös luonnollisille henkilöille"/>
    <m/>
    <m/>
    <x v="0"/>
    <s v="Varsinais-Suomi"/>
    <x v="4"/>
    <s v=""/>
  </r>
  <r>
    <x v="64"/>
    <s v="Liikenteenohjauslaitteiden asentaminen yksityisteille"/>
    <s v="Pysyvien liikenteenohjauslaitteiden sijoittaminen yksityisteille vaatii kaupungin luvan."/>
    <s v="Liikenteenohjauslaitteiden sijoittaminen"/>
    <x v="1"/>
    <x v="6"/>
    <m/>
    <s v="Vain elinkeinotoimintaa harjoittaville"/>
    <s v="Pieni volyyminen palvelu (noin 10 kpl vuodessa)"/>
    <s v="Tieliikennelaki (267/1981)"/>
    <x v="0"/>
    <s v="Varsinais-Suomi"/>
    <x v="4"/>
    <s v="Liikenne- ja viestintäministeriö"/>
  </r>
  <r>
    <x v="64"/>
    <s v="Maa-ainesten ottamislupa"/>
    <s v="Kaupallisessa tarkoituksessa suoritettuun maa-ainesten ottamiseen tarvitaan maa-aineslupa."/>
    <s v="Maa-aineslupa"/>
    <x v="1"/>
    <x v="0"/>
    <s v="2023, jos sähköinen lupajärjestelmä saadaan käyttöön"/>
    <s v="Myös luonnollisille henkilöille"/>
    <s v="Pieni volyyminen palvelu (0-5 kpl vuodessa)"/>
    <s v="Maa-aineslaki (555/1981)"/>
    <x v="0"/>
    <s v="Varsinais-Suomi"/>
    <x v="4"/>
    <s v="Ympäristöministeriö"/>
  </r>
  <r>
    <x v="64"/>
    <s v="Maastoliikennelain mukainen lupa"/>
    <s v="Jos maastossa järjestetään luonnolle, asutukselle ja virkistäytymiselle haittaa aiheuttavia tapahtumia, sille on haettava lupa."/>
    <s v="Maastossa tai vesistössä tapahtuvan kilpailun tai harjoituksen ilmoitus"/>
    <x v="1"/>
    <x v="0"/>
    <s v="2023, jos sähköinen lupajärjestelmä saadaan käyttöön"/>
    <s v="Myös luonnollisille henkilöille"/>
    <s v="Pieni volyyminen palvelu (0-5 kpl vuodessa)"/>
    <s v="Maastoliikennelaki (1710/1995)"/>
    <x v="0"/>
    <s v="Varsinais-Suomi"/>
    <x v="4"/>
    <s v="Ympäristöministeriö"/>
  </r>
  <r>
    <x v="64"/>
    <s v="Mainos- ja viitoituslupa"/>
    <s v="Tarvitset luvan yleiselle alueelle laitettaville tilapäisille mainoksille ja viitoituksille."/>
    <s v="Mainos- ja viitoituslupa"/>
    <x v="1"/>
    <x v="1"/>
    <m/>
    <s v="Myös luonnollisille henkilöille"/>
    <m/>
    <m/>
    <x v="0"/>
    <s v="Varsinais-Suomi"/>
    <x v="4"/>
    <s v=""/>
  </r>
  <r>
    <x v="64"/>
    <s v="Maisematyölupa"/>
    <s v="Maa-alueen omistajan tai haltijan on haettava lupa maisemaa muuttavaan maanrakennustyöhön, puiden kaatamiseen ym. toimiin asemakaava-alueella."/>
    <s v="Maisematyölupa"/>
    <x v="1"/>
    <x v="5"/>
    <m/>
    <s v="Myös luonnollisille henkilöille"/>
    <m/>
    <s v="Maankäyttö- ja rakennuslaki (132/1999)"/>
    <x v="0"/>
    <s v="Varsinais-Suomi"/>
    <x v="4"/>
    <s v="Ympäristöministeriö"/>
  </r>
  <r>
    <x v="64"/>
    <s v="Joulukuusien myyntipaikat"/>
    <s v="Kaupunki järjestää joulukuusien myyjille myyntipaikkoja toreilta, puistoista ja aukioilta. Myyntipaikat jaetaan huutokauppana"/>
    <s v="Myyntipaikkahakemus ja -lupa"/>
    <x v="1"/>
    <x v="4"/>
    <m/>
    <s v="Myös luonnollisille henkilöille"/>
    <s v="Pieni volyyminen palvelu (66 myyntipaikkaa)"/>
    <m/>
    <x v="0"/>
    <s v="Varsinais-Suomi"/>
    <x v="4"/>
    <s v=""/>
  </r>
  <r>
    <x v="64"/>
    <s v="Kauppahallin myyntipaikkojen vuokraus"/>
    <s v="Yrittäjät voivat vuokrata myyntipaikkoja kauppahalleista."/>
    <s v="Myyntipaikkahakemus ja -lupa"/>
    <x v="1"/>
    <x v="6"/>
    <m/>
    <s v="Vain elinkeinotoimintaa harjoittaville"/>
    <s v="Pieni volyyminen palvelu (0-1 kpl vuodessa, yrittäjät kauppahallissa vaihtuvat todella harvoin)"/>
    <m/>
    <x v="0"/>
    <s v="Varsinais-Suomi"/>
    <x v="4"/>
    <s v=""/>
  </r>
  <r>
    <x v="64"/>
    <s v="Kioskipaikat"/>
    <s v="Kioskipaikat ovat jäätelön, grillituotteiden tai muiden elintarvikkeiden myyntiin tarkoitettuja myyntipaikkoja."/>
    <s v="Myyntipaikkahakemus ja -lupa"/>
    <x v="1"/>
    <x v="6"/>
    <m/>
    <s v="Vain elinkeinotoimintaa harjoittaville"/>
    <s v="Pieni volyyminen palvelu (pitkät useiden vuosien mittaiset vuokrasopimukset, 1 kpl 2021)"/>
    <m/>
    <x v="0"/>
    <s v="Varsinais-Suomi"/>
    <x v="4"/>
    <s v=""/>
  </r>
  <r>
    <x v="64"/>
    <s v="Itsehoitoon tarkoitettujen nikotiinivalmisteiden vähittäismyyntilupa"/>
    <s v="Lääkelain 54 a §:ssä tarkoitettua lupaa nikotiinikorvaushoitovalmisteiden vähittäismyyntiin haetaan ympäristöterveydenhuollosta. (NIKOTIINIPURKAT JA- LAASTARIT = KORVAUSHOITO)"/>
    <s v="Nikotiinivalmisteiden vähittäismyyntilupa"/>
    <x v="1"/>
    <x v="0"/>
    <s v="Myöhemmin"/>
    <s v="Vain elinkeinotoimintaa harjoittaville"/>
    <s v="Valviran/Fimean kehitystyö järjestelmää varten"/>
    <s v="Lääkelaki (395/1987)"/>
    <x v="0"/>
    <s v="Varsinais-Suomi"/>
    <x v="4"/>
    <s v="Sosiaali- ja terveysministeriö"/>
  </r>
  <r>
    <x v="64"/>
    <s v="Pysäköintiluvat yrityksille ja viranomaisille"/>
    <s v="Pysäköintiluvat yrityksille ja viranomaisille kaupungin aikarajoitetuilla pysäköintialueilla"/>
    <s v="Pysäköintilupa"/>
    <x v="1"/>
    <x v="0"/>
    <m/>
    <s v="Vain elinkeinotoimintaa harjoittaville"/>
    <s v="Pieni volyyminen palvelu"/>
    <m/>
    <x v="0"/>
    <s v="Varsinais-Suomi"/>
    <x v="4"/>
    <s v=""/>
  </r>
  <r>
    <x v="64"/>
    <s v="Purkamislupa"/>
    <s v="Rakennuksen tai sen osan purkamiseen tarvitaan lupa asemakaava-alueella ja alueilla, joissa on rakennuskielto tai yleiskaavan määräys asiasta."/>
    <s v="Rakennuksen purkamislupa"/>
    <x v="1"/>
    <x v="5"/>
    <m/>
    <s v="Myös luonnollisille henkilöille"/>
    <m/>
    <s v="Maankäyttö- ja rakennuslaki (132/1999)"/>
    <x v="0"/>
    <s v="Varsinais-Suomi"/>
    <x v="4"/>
    <s v="Ympäristöministeriö"/>
  </r>
  <r>
    <x v="64"/>
    <s v="Rakennuslupa"/>
    <s v="Rakennusluvat myöntää rakennusvalvonta. Lupaa tarvitaan rakentamiseen, laajentamiseen, merkittäviin korjaustöihin ja käyttötarkoituksen muutokseen."/>
    <s v="Rakennuslupa"/>
    <x v="1"/>
    <x v="5"/>
    <m/>
    <s v="Myös luonnollisille henkilöille"/>
    <m/>
    <s v="Maankäyttö- ja rakennuslaki (132/1999)"/>
    <x v="0"/>
    <s v="Varsinais-Suomi"/>
    <x v="4"/>
    <s v="Ympäristöministeriö"/>
  </r>
  <r>
    <x v="64"/>
    <s v="Rakennusvalvontamittaukset"/>
    <s v="Aidan merkitseminen, rajan osoittaminen maastoon, rakennuksen paikan merkintä sekä sijaintikatselmukset"/>
    <s v="Rakennusvalvonta"/>
    <x v="1"/>
    <x v="4"/>
    <m/>
    <s v="Myös luonnollisille henkilöille"/>
    <m/>
    <s v="Maankäyttö- ja rakennuslaki (132/1999)"/>
    <x v="0"/>
    <s v="Varsinais-Suomi"/>
    <x v="4"/>
    <s v="Ympäristöministeriö"/>
  </r>
  <r>
    <x v="64"/>
    <s v="Toimenpidelupa"/>
    <s v="Toimenpidelupaa haetaan, kun kyseessä on erillislaite, vesirajalaite, liikuteltava laite, säilytys- tai varastointialue, yleisörakennelma, aurinkokeräin, julkisivutoimenpide (esimerkiksi värimuutokset) tai rakennelma."/>
    <s v="Rakentamisen toimenpidelupa"/>
    <x v="1"/>
    <x v="5"/>
    <m/>
    <s v="Myös luonnollisille henkilöille"/>
    <m/>
    <s v="Maankäyttö- ja rakennuslaki (132/1999)"/>
    <x v="0"/>
    <s v="Varsinais-Suomi"/>
    <x v="4"/>
    <s v="Ympäristöministeriö"/>
  </r>
  <r>
    <x v="64"/>
    <s v="Ruumiin siirtolupa"/>
    <s v="Ruumiin siirtämiseksi tarvitaan terveystarkastajan lupa"/>
    <s v="Ruumiin siirtolupa"/>
    <x v="1"/>
    <x v="1"/>
    <m/>
    <s v="Myös luonnollisille henkilöille"/>
    <s v="ilppa-järjestelmän tai vastaavan toimivuus"/>
    <s v="Elintarvikelaki (297/2021)"/>
    <x v="0"/>
    <s v="Varsinais-Suomi"/>
    <x v="4"/>
    <s v="Maa- ja metsätalousministeriö"/>
  </r>
  <r>
    <x v="64"/>
    <s v="Tupakkatuotteiden ja nikotiinivalmisteiden vähittäismyyntilupa"/>
    <s v="Vähittäismyyntiluvan  hakeminen tupakka- ja nikotiininestetuotteille"/>
    <s v="Tupakkatuotteiden vähittäismyyntilupa"/>
    <x v="1"/>
    <x v="5"/>
    <m/>
    <s v="Vain elinkeinotoimintaa harjoittaville"/>
    <m/>
    <s v="Tupakkalaki (549/2016)"/>
    <x v="0"/>
    <s v="Varsinais-Suomi"/>
    <x v="4"/>
    <s v="Sosiaali- ja terveysministeriö"/>
  </r>
  <r>
    <x v="64"/>
    <s v="Hakemus vesilaitoksen tai vesiosuuskunnan perustamisesta"/>
    <s v="Vesilaitoksen tai vesiosuuskunnan perustamisesta tulee tehdä hakemus kaupunkiympäristön toimialan elintarviketurvallisuusyksikköön."/>
    <s v="Vesilaitoksen tai vesiosuuskunnan perustamisilmoitus"/>
    <x v="1"/>
    <x v="0"/>
    <m/>
    <s v="Myös luonnollisille henkilöille"/>
    <s v="Ruokavirasto valmistelee. Ruokaviraston ilppa-Ympäristöterveydenhuollon sähköisen ilmoituspalvelun toimivuus"/>
    <s v="Vesihuoltolaki (119/2001)"/>
    <x v="0"/>
    <s v="Varsinais-Suomi"/>
    <x v="4"/>
    <s v="Maa- ja metsätalousministeriö"/>
  </r>
  <r>
    <x v="64"/>
    <s v="Kaupungin omistamien alueiden käyttö"/>
    <s v="Kaupungin omistamia alueita voi hakea tilapäiseen käyttöön. =TAPAHTUMALUVAT"/>
    <s v="Yleisen alueen käyttölupa"/>
    <x v="1"/>
    <x v="4"/>
    <m/>
    <s v="Myös luonnollisille henkilöille"/>
    <m/>
    <m/>
    <x v="0"/>
    <s v="Varsinais-Suomi"/>
    <x v="4"/>
    <s v=""/>
  </r>
  <r>
    <x v="64"/>
    <s v="Terassilupa"/>
    <s v="Ravintolan tai kahvilan ulkotarjoilualuetta varten tarvitset terassiluvan, jos terassi tulee kaupungin julkiselle katu- tai puistoalueelle"/>
    <s v="Yleisen alueen käyttölupa"/>
    <x v="1"/>
    <x v="4"/>
    <m/>
    <s v="Vain elinkeinotoimintaa harjoittaville"/>
    <m/>
    <m/>
    <x v="0"/>
    <s v="Varsinais-Suomi"/>
    <x v="4"/>
    <s v=""/>
  </r>
  <r>
    <x v="64"/>
    <s v="Lupa yleisen alueen käyttöön"/>
    <s v="Kun haluat vuokrata yleistä aluetta käyttöösi - kadun, aukion tai puiston - luvan myöntää kaupunkiympäristön toimiala."/>
    <s v="Yleisen alueen käyttölupa"/>
    <x v="1"/>
    <x v="6"/>
    <m/>
    <s v="Myös luonnollisille henkilöille"/>
    <s v="Yleisten alueiden vuokrausta tehdään vain poikkeustapauksissa, joten se on erittäin pienivolyyminen palvelu"/>
    <m/>
    <x v="0"/>
    <s v="Varsinais-Suomi"/>
    <x v="4"/>
    <s v=""/>
  </r>
  <r>
    <x v="64"/>
    <s v="Lupa ympäristönsuojelumääräyksistä poikkeamisesta"/>
    <s v="Kunnan ympäristönsuojeluviranomainen voi erityisestä syystä hakemuksesta myöntää yksittäistapauksessa luvan poiketa näistä määräyksistä.  Esimerkiksi hakemus käytöstä poistetun öljysäiliön jättämiseksi maahan"/>
    <s v="Ympäristönsuojelumääräyksistä poikkeamisen lupa"/>
    <x v="1"/>
    <x v="1"/>
    <m/>
    <s v="Myös luonnollisille henkilöille"/>
    <m/>
    <s v="Ympäristönsuojelulaki (527/2014)"/>
    <x v="0"/>
    <s v="Varsinais-Suomi"/>
    <x v="4"/>
    <s v="Ympäristöministeriö"/>
  </r>
  <r>
    <x v="64"/>
    <s v="Johtotietopalvelu"/>
    <s v="Kaupungin keskitetty maanalaisten johtojen ja rakenteiden sijaintipalvelu. Ennen kaivutöihin ryhtymistä kaivajan on hankittava ajantasaiset tiedot"/>
    <s v="Johtotietopalvelu"/>
    <x v="2"/>
    <x v="4"/>
    <m/>
    <s v="Myös luonnollisille henkilöille"/>
    <s v="Valtio valmistelee valtakunnallista palvelua"/>
    <s v="Maankäyttö- ja rakennuslaki (132/1999)"/>
    <x v="0"/>
    <s v="Varsinais-Suomi"/>
    <x v="4"/>
    <s v="Ympäristöministeriö"/>
  </r>
  <r>
    <x v="64"/>
    <s v="Rakennuspiirustukset"/>
    <s v="Rakennuspiirustusten myynti asiakkaille"/>
    <s v="Rakennuspiirustukset"/>
    <x v="2"/>
    <x v="4"/>
    <m/>
    <s v="Myös luonnollisille henkilöille"/>
    <s v="Uusi automatisoidumpi piirustusten selailu- ja myyntipalvelu on kilpailutusvaiheessa."/>
    <s v="Maankäyttö- ja rakennuslaki (132/1999)"/>
    <x v="0"/>
    <s v="Varsinais-Suomi"/>
    <x v="4"/>
    <s v="Ympäristöministeriö"/>
  </r>
  <r>
    <x v="64"/>
    <s v="Rakennuslupa- ja suunnittelukarttaaineistot"/>
    <s v="Kartta-, ilmakuva- ja maanpintamalliaineistot esimerkiksi suunnittelutöiden lähtöaineistoksi"/>
    <s v="Rakennuspiirustukset"/>
    <x v="2"/>
    <x v="4"/>
    <m/>
    <s v="Myös luonnollisille henkilöille"/>
    <m/>
    <s v="Maankäyttö- ja rakennuslaki (132/1999)"/>
    <x v="0"/>
    <s v="Varsinais-Suomi"/>
    <x v="4"/>
    <s v="Ympäristöministeriö"/>
  </r>
  <r>
    <x v="64"/>
    <s v="Ympäristönsuojelu, jätehuollon valvonta"/>
    <s v="Jätehuollon valvonta"/>
    <s v="Ympäristönsuojelu, jätehuollon valvonta"/>
    <x v="2"/>
    <x v="0"/>
    <s v="2023, jos sähköinen lupajärjestelmä saadaan käyttöön"/>
    <s v="Myös luonnollisille henkilöille"/>
    <m/>
    <s v="Jätelaki (646/2011)"/>
    <x v="0"/>
    <s v="Varsinais-Suomi"/>
    <x v="4"/>
    <s v="Ympäristöministeriö"/>
  </r>
  <r>
    <x v="64"/>
    <s v="Asiakirja- ja sopimusjäljennökset"/>
    <s v="Vuokrasopimukset, kauppa- ja toimitusasiakirjat, kiinteistötoimialan pöytäkirjat ja muut asiakirjat"/>
    <s v="Asiakirja- ja sopimusjäljennökset"/>
    <x v="4"/>
    <x v="4"/>
    <m/>
    <s v="Myös luonnollisille henkilöille"/>
    <m/>
    <m/>
    <x v="0"/>
    <s v="Varsinais-Suomi"/>
    <x v="4"/>
    <s v=""/>
  </r>
  <r>
    <x v="64"/>
    <s v="Kartta- ja ilmakuvajäjennökset sekä teemakartat"/>
    <s v="Historiallisten karttojen ja ilmakuvien jäljennökset sekä painetutu opaskartat ja teemakartat"/>
    <s v="Karttapalvelu"/>
    <x v="4"/>
    <x v="4"/>
    <m/>
    <s v="Myös luonnollisille henkilöille"/>
    <m/>
    <s v="Maankäyttö- ja rakennuslaki (132/1999)"/>
    <x v="0"/>
    <s v="Varsinais-Suomi"/>
    <x v="4"/>
    <s v="Ympäristöministeriö"/>
  </r>
  <r>
    <x v="64"/>
    <s v="Todistukset ja otteet"/>
    <s v="Todistukset kiinteistölle kohdistuvista kiinnityksistä, oikeuksista, muistututuksista ja myönnetyistä lainhuudoistasekä otteet kiinteistöjen perustiedoista"/>
    <s v="Todistukset ja otteet"/>
    <x v="4"/>
    <x v="4"/>
    <m/>
    <s v="Myös luonnollisille henkilöille"/>
    <m/>
    <m/>
    <x v="0"/>
    <s v="Varsinais-Suomi"/>
    <x v="4"/>
    <s v=""/>
  </r>
  <r>
    <x v="64"/>
    <s v="Hissiavustukset"/>
    <s v="Taloyhtiöt voivat saada hissiavustusta ja konsulttiapua kaupungilta hissin rakentamiseen asuinkerrostaloonsa."/>
    <s v="Hissi- ja esteettömyysavustus"/>
    <x v="5"/>
    <x v="1"/>
    <m/>
    <s v="Vain elinkeinotoimintaa harjoittaville"/>
    <s v="Pienivolyyminen palvelu (alle 10 kpl vuodessa)"/>
    <m/>
    <x v="0"/>
    <s v="Varsinais-Suomi"/>
    <x v="4"/>
    <s v=""/>
  </r>
  <r>
    <x v="64"/>
    <s v="Korkotukilainahakemusten vastaanotto"/>
    <s v="Hakija jättää hakemusasiakirjat kuntaan, joka antaa hankkeesta lausuntonsa ja toimittaa asiakirjat ARAan."/>
    <s v="Korkotukilainahakemus"/>
    <x v="5"/>
    <x v="0"/>
    <m/>
    <s v="Vain elinkeinotoimintaa harjoittaville"/>
    <m/>
    <s v="Laki omistusasuntolainojen korkotuesta (1204/1993)"/>
    <x v="0"/>
    <s v="Varsinais-Suomi"/>
    <x v="4"/>
    <s v="Ympäristöministeriö"/>
  </r>
  <r>
    <x v="64"/>
    <s v="Korotettu Turku-lisä"/>
    <s v="Kuntalisä on tuki 3. sektorin toimijoille (järjestöt, yhdistykset ja säätiöt) vaikeasti työllistyvän henkilön palkkaukseen siltä osin kuin palkkatuki ei kata"/>
    <s v="Liiketoiminnan kehittämistuki"/>
    <x v="5"/>
    <x v="5"/>
    <m/>
    <s v="Vain elinkeinotoimintaa harjoittaville"/>
    <m/>
    <m/>
    <x v="0"/>
    <s v="Varsinais-Suomi"/>
    <x v="4"/>
    <s v=""/>
  </r>
  <r>
    <x v="64"/>
    <s v="Avustukset yhdistyksille ja yhteisöille"/>
    <s v="Yhdistykset ja yhteisöt voivat hakea avustuksia kunnanhallitukselta. Avustuksia voidaan myöntää toimintaan tai tapahtumien järjestämiseen."/>
    <s v="Toiminta-avustukset yhdistyksille ja yhteisöille"/>
    <x v="5"/>
    <x v="5"/>
    <m/>
    <s v="Myös luonnollisille henkilöille"/>
    <m/>
    <m/>
    <x v="0"/>
    <s v="Varsinais-Suomi"/>
    <x v="4"/>
    <s v=""/>
  </r>
  <r>
    <x v="64"/>
    <s v="Kesätyösetelituki työnantajille"/>
    <s v="Kun palkkaat 15-18-vuotiaan nuoren kesätöihin, saat tukea nuoren palkkakustannuksiin. Kunnan myöntämä harkinnanvarainen työllistämistuki"/>
    <s v="Työllistämistuki"/>
    <x v="5"/>
    <x v="0"/>
    <m/>
    <s v="Vain elinkeinotoimintaa harjoittaville"/>
    <s v="Tukihakemuksen käynnistäminen vaatii nuoren henkilöllisyyden varmistamisen. Kaikilla alaikäisillä ei ole vahvan tunnistautumisen välineitä esimerkiksi pankkitunnuksia, eikä kuntaeikä kunta voi edellyttää, että ne hankittaisiin kesätyötukihakemuksen vuoksi. Lisäksi täytyy varmistaa nuoren kotikunta, jonka täytyy olla Turku."/>
    <s v="Työttömyysturvalaki (1290/2002)"/>
    <x v="0"/>
    <s v="Varsinais-Suomi"/>
    <x v="4"/>
    <s v="Sosiaali- ja terveysministeriö"/>
  </r>
  <r>
    <x v="64"/>
    <s v="Hankinnoilla työllistäminen"/>
    <s v="Heikommassa työmarkkina-asemassa olevien työllistäminen julkisten hankintojen avulla."/>
    <s v="Työllistämistuki"/>
    <x v="5"/>
    <x v="0"/>
    <m/>
    <s v="Vain elinkeinotoimintaa harjoittaville"/>
    <m/>
    <s v="Työttömyysturvalaki (1290/2002)"/>
    <x v="0"/>
    <s v="Varsinais-Suomi"/>
    <x v="4"/>
    <s v="Sosiaali- ja terveysministeriö"/>
  </r>
  <r>
    <x v="64"/>
    <s v="Rekrylisä"/>
    <s v="Kun palkkaat työttömän turkulaisen työnhakijan tai alle 30-vuotiaan palkkatuettuun työsuhteeseen tai oppisopimustyösuhteeseen. Rekrylisä on tarkoitettu työllistettävän työelämän valmiuksen parantamiseen työsuhteessa. Kunnan myöntämä harkinnanvarainen työllistämistuki"/>
    <s v="Työllistämistuki"/>
    <x v="5"/>
    <x v="5"/>
    <m/>
    <s v="Vain elinkeinotoimintaa harjoittaville"/>
    <m/>
    <s v="Työttömyysturvalaki (1290/2002)"/>
    <x v="0"/>
    <s v="Varsinais-Suomi"/>
    <x v="4"/>
    <s v="Sosiaali- ja terveysministeriö"/>
  </r>
  <r>
    <x v="64"/>
    <s v="Turku-lisä"/>
    <s v="Toimintatuella/kuntalisällä kannustetaan yhdistyksiä, seurakuntia ja yrityksiä tarjoamaan työtehtäviä työttömille. Tuki on tarkoitettu työllistettävän työelämän valmiuksen parantamiseen. Kunnan myöntämä harkinnanvarainen työllistämistuki."/>
    <s v="Työllistämistuki"/>
    <x v="5"/>
    <x v="5"/>
    <m/>
    <s v="Vain elinkeinotoimintaa harjoittaville"/>
    <m/>
    <s v="Työttömyysturvalaki (1290/2002)"/>
    <x v="0"/>
    <s v="Varsinais-Suomi"/>
    <x v="4"/>
    <s v="Sosiaali- ja terveysministeriö"/>
  </r>
  <r>
    <x v="64"/>
    <s v="Yksityisteiden avustukset"/>
    <s v="Perusparannus- ja kunnossapitoavustus"/>
    <s v="Yksityistieavustukset"/>
    <x v="5"/>
    <x v="0"/>
    <s v="Q4/2022"/>
    <s v="Vain elinkeinotoimintaa harjoittaville"/>
    <s v="Siirrytään käyttämään kaupungin yhteistä Kulta2-järjestelmää"/>
    <s v="Laki yksityisistä teistä (560/2018)"/>
    <x v="0"/>
    <s v="Varsinais-Suomi"/>
    <x v="4"/>
    <s v="Liikenne- ja viestintäministeriö"/>
  </r>
  <r>
    <x v="65"/>
    <s v="Akkreditointihakemus"/>
    <m/>
    <s v="Akkreditointihakemus"/>
    <x v="1"/>
    <x v="0"/>
    <s v="Myöhemmin"/>
    <s v="Vain elinkeinotoimintaa harjoittaville"/>
    <s v="Henkilö- ja raharesurssit"/>
    <m/>
    <x v="1"/>
    <s v="Työ- ja elinkeinoministeriö"/>
    <x v="1"/>
    <s v=""/>
  </r>
  <r>
    <x v="65"/>
    <s v="Akkreditointipäätöksen muutoshakemus"/>
    <m/>
    <s v="Akkreditointipäätöksen muutoshakemus"/>
    <x v="1"/>
    <x v="0"/>
    <s v="Myöhemmin"/>
    <s v="Vain elinkeinotoimintaa harjoittaville"/>
    <s v="Henkilö- ja raharesurssit"/>
    <m/>
    <x v="1"/>
    <s v="Työ- ja elinkeinoministeriö"/>
    <x v="1"/>
    <s v=""/>
  </r>
  <r>
    <x v="65"/>
    <s v="Biosidivalmisteiden hyväksyntään liittyvä asiointi (lomakkeita 4 kpl)"/>
    <s v="Haetaan lupaa biosidivalmisteelle"/>
    <s v="Biosidivalmisteiden hyväksyntään liittyvä asiointi (lomakkeita 4 kpl)"/>
    <x v="1"/>
    <x v="0"/>
    <s v="Myöhemmin"/>
    <s v="Vain elinkeinotoimintaa harjoittaville"/>
    <s v="Henkilö- ja raharesurssit. Tekniset esteet, jos osa hakijoista on ulkomaalaisia."/>
    <m/>
    <x v="1"/>
    <s v="Työ- ja elinkeinoministeriö"/>
    <x v="1"/>
    <s v=""/>
  </r>
  <r>
    <x v="65"/>
    <s v="Hakemus nestekaasun teollisesta käsittelystä ja varastoinnista"/>
    <s v="Lupahakemus uudelle laitokselle tai muutoksia olemassaolevaan lupaan"/>
    <s v="Hakemus nestekaasun teollisesta käsittelystä ja varastoinnista"/>
    <x v="1"/>
    <x v="0"/>
    <s v="Q4/2022"/>
    <s v="Vain elinkeinotoimintaa harjoittaville"/>
    <s v="Henkilö- ja raharesurssit"/>
    <m/>
    <x v="1"/>
    <s v="Työ- ja elinkeinoministeriö"/>
    <x v="1"/>
    <s v=""/>
  </r>
  <r>
    <x v="65"/>
    <s v="Hakemus tuholaistorjujan kouluttajaksi/tutkinnon vastaanottajaksi"/>
    <m/>
    <s v="Hakemus tuholaistorjujan kouluttajaksi/tutkinnon vastaanottajaksi"/>
    <x v="1"/>
    <x v="0"/>
    <s v="Q4/2022"/>
    <s v="Myös luonnollisille henkilöille"/>
    <s v="Henkilö- ja raharesurssit"/>
    <m/>
    <x v="1"/>
    <s v="Työ- ja elinkeinoministeriö"/>
    <x v="1"/>
    <s v=""/>
  </r>
  <r>
    <x v="65"/>
    <s v="Hyväksytyn liikkeen toimintailmoitus"/>
    <s v="Hyväksytyn liikkeen ilmoitus toiminnan aloituksesta, vastuuhenkilöstä ja toimintaan liittyvistä muutoksista"/>
    <s v="Hyväksytyn liikkeen toimintailmoitus"/>
    <x v="0"/>
    <x v="5"/>
    <m/>
    <s v="Vain elinkeinotoimintaa harjoittaville"/>
    <m/>
    <m/>
    <x v="1"/>
    <s v="Työ- ja elinkeinoministeriö"/>
    <x v="1"/>
    <s v=""/>
  </r>
  <r>
    <x v="65"/>
    <s v="Ilmoitus kasvinsuojelututkinnon suorittaneista"/>
    <s v="KS-tutkinnon järjestäjä ilmoittaa Tukesiin tutkinnon suorittaneet"/>
    <s v="Ilmoitus kasvinsuojelututkinnon suorittaneista"/>
    <x v="0"/>
    <x v="5"/>
    <m/>
    <s v="Myös luonnollisille henkilöille"/>
    <m/>
    <m/>
    <x v="1"/>
    <s v="Työ- ja elinkeinoministeriö"/>
    <x v="1"/>
    <s v=""/>
  </r>
  <r>
    <x v="65"/>
    <s v="Ilmoitus laitoksen toiminnan lopettamisesta/keskeyttämisestä/muutoksista"/>
    <s v="Ilmoitetaan laajamittaisen laitoksen toiminnan muutoksista"/>
    <s v="Ilmoitus laitoksen toiminnan lopettamisesta/keskeyttämisestä/muutoksista"/>
    <x v="0"/>
    <x v="0"/>
    <s v="Q2/2022"/>
    <s v="Vain elinkeinotoimintaa harjoittaville"/>
    <s v="Henkilö- ja raharesurssit"/>
    <m/>
    <x v="1"/>
    <s v="Työ- ja elinkeinoministeriö"/>
    <x v="1"/>
    <s v=""/>
  </r>
  <r>
    <x v="65"/>
    <s v="Ilmoitus maa/biokaasun käytön valvojasta"/>
    <s v="Ilmoitetaan maa- ja/tai biokaasulaitoksen käytön valvoja"/>
    <s v="Ilmoitus maa/biokaasun käytön valvojasta"/>
    <x v="0"/>
    <x v="0"/>
    <s v="Q1/2022"/>
    <s v="Myös luonnollisille henkilöille"/>
    <s v="Henkilö- ja raharesurssit"/>
    <m/>
    <x v="1"/>
    <s v="Työ- ja elinkeinoministeriö"/>
    <x v="1"/>
    <s v=""/>
  </r>
  <r>
    <x v="65"/>
    <s v="Ilmoitus tuholaistorjujan tutkinnosta tai yritystoiminnasta"/>
    <m/>
    <s v="Ilmoitus tuholaistorjujan tutkinnosta tai yritystoiminnasta"/>
    <x v="0"/>
    <x v="0"/>
    <s v="Q4/2022"/>
    <s v="Myös luonnollisille henkilöille"/>
    <s v="Henkilö- ja raharesurssit"/>
    <m/>
    <x v="1"/>
    <s v="Työ- ja elinkeinoministeriö"/>
    <x v="1"/>
    <s v=""/>
  </r>
  <r>
    <x v="65"/>
    <s v="Ilmoitukset vaarallisista tai puutteellisista tuotteista ja vaarallisista kuluttajapalveluista"/>
    <m/>
    <s v="Ilmoitus vaarallisesta tai  puutteellisesta tuotteesta tai palvelusta"/>
    <x v="0"/>
    <x v="0"/>
    <s v="Myöhemmin"/>
    <s v="Myös luonnollisille henkilöille"/>
    <s v="Henkilö- ja raharesurssit"/>
    <m/>
    <x v="1"/>
    <s v="Työ- ja elinkeinoministeriö"/>
    <x v="1"/>
    <s v=""/>
  </r>
  <r>
    <x v="65"/>
    <s v="Kaivoslupa"/>
    <m/>
    <s v="Kaivoslupa"/>
    <x v="1"/>
    <x v="0"/>
    <s v="Q4/2022"/>
    <s v="Vain elinkeinotoimintaa harjoittaville"/>
    <s v="Henkilö- ja raharesurssit. Viraston päässä prosessien monimutkaisuus täytyy huomioida kehittämisessä."/>
    <m/>
    <x v="1"/>
    <s v="Työ- ja elinkeinoministeriö"/>
    <x v="1"/>
    <s v=""/>
  </r>
  <r>
    <x v="65"/>
    <s v="Kaivosturvallisuuslupa"/>
    <m/>
    <s v="Kaivosturvallisuuslupa"/>
    <x v="1"/>
    <x v="0"/>
    <s v="Q4/2022"/>
    <s v="Vain elinkeinotoimintaa harjoittaville"/>
    <s v="Henkilö- ja raharesurssit. Viraston päässä prosessien monimutkaisuus täytyy huomioida kehittämisessä."/>
    <m/>
    <x v="1"/>
    <s v="Työ- ja elinkeinoministeriö"/>
    <x v="1"/>
    <s v=""/>
  </r>
  <r>
    <x v="65"/>
    <s v="Kasvinsuojeluaineisiin liittyvä asiointi (lomakkeita 6 kpl)"/>
    <s v="Haetaan kasvinsuojeluainelupaa"/>
    <s v="Kasvinsuojeluaineisiin liittyvä asiointi (lomakkeita 6 kpl)"/>
    <x v="0"/>
    <x v="0"/>
    <s v="Myöhemmin"/>
    <s v="Vain elinkeinotoimintaa harjoittaville"/>
    <s v="Henkilö- ja raharesurssit. Tekniset esteet, jos osa hakijoista on ulkomaalaisia."/>
    <m/>
    <x v="1"/>
    <s v="Työ- ja elinkeinoministeriö"/>
    <x v="1"/>
    <s v=""/>
  </r>
  <r>
    <x v="65"/>
    <s v="Kasvinsuojeluainekouluttajaksi/tutkinnonjärjestäjäksi/ruiskuntestaajaksi haku"/>
    <m/>
    <s v="Kasvinsuojeluainekouluttajaksi/tutkinnonjärjestäjäksi/ruiskuntestaajaksi haku"/>
    <x v="1"/>
    <x v="0"/>
    <s v="Q2/2022"/>
    <s v="Myös luonnollisille henkilöille"/>
    <s v="Henkilö- ja raharesurssit"/>
    <m/>
    <x v="1"/>
    <s v="Työ- ja elinkeinoministeriö"/>
    <x v="1"/>
    <s v=""/>
  </r>
  <r>
    <x v="65"/>
    <s v="Kemikaali-ilmoitus"/>
    <s v="Ilmoitetaan kemikaalin tiedot"/>
    <s v="Kemikaali-ilmoitus"/>
    <x v="0"/>
    <x v="5"/>
    <m/>
    <s v="Vain elinkeinotoimintaa harjoittaville"/>
    <m/>
    <m/>
    <x v="1"/>
    <s v="Työ- ja elinkeinoministeriö"/>
    <x v="1"/>
    <s v=""/>
  </r>
  <r>
    <x v="65"/>
    <s v="Reach/CLP/Biosidit Kemikaalineuvontapalvelu"/>
    <m/>
    <s v="Kemikaalineuvonta"/>
    <x v="3"/>
    <x v="5"/>
    <m/>
    <s v="Vain elinkeinotoimintaa harjoittaville"/>
    <m/>
    <m/>
    <x v="1"/>
    <s v="Työ- ja elinkeinoministeriö"/>
    <x v="1"/>
    <s v=""/>
  </r>
  <r>
    <x v="65"/>
    <s v="Kemikaaliturvallisuuslupa"/>
    <s v="Lupa uudelle laajamittaiselle laitokselle tai olemassaolevan laitoksen muutoksille"/>
    <s v="Kemikaaliturvallisuuslupa"/>
    <x v="1"/>
    <x v="5"/>
    <m/>
    <s v="Vain elinkeinotoimintaa harjoittaville"/>
    <m/>
    <m/>
    <x v="1"/>
    <s v="Työ- ja elinkeinoministeriö"/>
    <x v="1"/>
    <s v=""/>
  </r>
  <r>
    <x v="65"/>
    <s v="Kullanhuuhdonta-asiointi"/>
    <s v="Lupahakemus kullanhuuhdontaa varten, vuosittainen selvitys kullanhuuhdonnasta sekä kaivannaisjätteen jätehuoltosuunnitelma"/>
    <s v="Kullanhuuhdonta-asiointi"/>
    <x v="1"/>
    <x v="0"/>
    <s v="Q3/2022"/>
    <s v="Myös luonnollisille henkilöille"/>
    <s v="Henkilö- ja raharesurssit. Viraston päässä prosessien monimutkaisuus täytyy huomioida kehittämisessä."/>
    <m/>
    <x v="1"/>
    <s v="Työ- ja elinkeinoministeriö"/>
    <x v="1"/>
    <s v=""/>
  </r>
  <r>
    <x v="65"/>
    <s v="Kylmäalan pätevyyshakemus"/>
    <s v="Kylmäalan vastuuhenkilön pätevyyshakemus"/>
    <s v="Kylmäalan pätevyyshakemus"/>
    <x v="1"/>
    <x v="5"/>
    <m/>
    <s v="Myös luonnollisille henkilöille"/>
    <m/>
    <m/>
    <x v="1"/>
    <s v="Työ- ja elinkeinoministeriö"/>
    <x v="1"/>
    <s v=""/>
  </r>
  <r>
    <x v="65"/>
    <s v="Kylmälaiteliikkeen toimintailmoitus"/>
    <s v="Kylmäalan toiminnanharjoittajan ilmoitus toiminnan aloituksesta, vastuuhenkilöstä ja toimintaan liittyvistä muutoksista"/>
    <s v="Kylmälaiteliikkeen toimintailmoitus"/>
    <x v="0"/>
    <x v="5"/>
    <m/>
    <s v="Vain elinkeinotoimintaa harjoittaville"/>
    <m/>
    <m/>
    <x v="1"/>
    <s v="Työ- ja elinkeinoministeriö"/>
    <x v="1"/>
    <s v=""/>
  </r>
  <r>
    <x v="65"/>
    <s v="Maa- ja biokaasulupa"/>
    <s v="Maa- ja biokaasukohteen rakentamislupa"/>
    <s v="Maa- ja biokaasulupa"/>
    <x v="1"/>
    <x v="5"/>
    <m/>
    <s v="Vain elinkeinotoimintaa harjoittaville"/>
    <m/>
    <m/>
    <x v="1"/>
    <s v="Työ- ja elinkeinoministeriö"/>
    <x v="1"/>
    <s v=""/>
  </r>
  <r>
    <x v="65"/>
    <s v="Malminetsintä-asiointi"/>
    <s v="Haetaan malminetsintälupaa, luvan siirtoa tai tehdään varausilmoitus"/>
    <s v="Malminetsintä-asiointi"/>
    <x v="1"/>
    <x v="0"/>
    <s v="Q3/2022"/>
    <s v="Vain elinkeinotoimintaa harjoittaville"/>
    <s v="Henkilö- ja raharesurssit. Viraston päässä prosessien monimutkaisuus täytyy huomioida kehittämisessä."/>
    <m/>
    <x v="1"/>
    <s v="Työ- ja elinkeinoministeriö"/>
    <x v="1"/>
    <s v=""/>
  </r>
  <r>
    <x v="65"/>
    <s v="Markkinoille saatettujen BS-aineiden määrätietojen ilmoittaminen"/>
    <m/>
    <s v="Markkinoille saatettujen BS-aineiden määrätietojen ilmoittaminen"/>
    <x v="0"/>
    <x v="5"/>
    <m/>
    <s v="Vain elinkeinotoimintaa harjoittaville"/>
    <m/>
    <m/>
    <x v="1"/>
    <s v="Työ- ja elinkeinoministeriö"/>
    <x v="1"/>
    <s v=""/>
  </r>
  <r>
    <x v="65"/>
    <s v="Markkinoille saatettujen KS-aineiden määrätietojen ilmoittaminen"/>
    <m/>
    <s v="Markkinoille saatettujen KS-aineiden määrätietojen ilmoittaminen"/>
    <x v="0"/>
    <x v="5"/>
    <m/>
    <s v="Vain elinkeinotoimintaa harjoittaville"/>
    <m/>
    <m/>
    <x v="1"/>
    <s v="Työ- ja elinkeinoministeriö"/>
    <x v="1"/>
    <s v=""/>
  </r>
  <r>
    <x v="65"/>
    <s v="Nimileima-asiointi"/>
    <s v="Jalometallituotteen nimileiman hallinta; uuden hakeminen, rekisteröinti, siirto ja lopetus"/>
    <s v="Nimileima-asiointi"/>
    <x v="0"/>
    <x v="5"/>
    <m/>
    <s v="Vain elinkeinotoimintaa harjoittaville"/>
    <m/>
    <m/>
    <x v="1"/>
    <s v="Työ- ja elinkeinoministeriö"/>
    <x v="1"/>
    <s v=""/>
  </r>
  <r>
    <x v="65"/>
    <s v="Onnettomuusilmoitukset"/>
    <s v="Ilmoitetaan eri toimialoilla sattuneista vaaratilanteista tai onnettomuuksista"/>
    <s v="Onnettomuusilmoitukset"/>
    <x v="0"/>
    <x v="0"/>
    <s v="Q3/2022"/>
    <s v="Vain elinkeinotoimintaa harjoittaville"/>
    <s v="Henkilö- ja raharesurssit"/>
    <m/>
    <x v="1"/>
    <s v="Työ- ja elinkeinoministeriö"/>
    <x v="1"/>
    <s v=""/>
  </r>
  <r>
    <x v="65"/>
    <s v="Painelaitteiden muutosilmoitukset"/>
    <s v="Ilmoitetaan muutoksista painelaitteisiin liittyen"/>
    <s v="Painelaitteiden muutosilmoitukset"/>
    <x v="0"/>
    <x v="0"/>
    <s v="Q2/2022"/>
    <s v="Myös luonnollisille henkilöille"/>
    <s v="Henkilö- ja raharesurssit"/>
    <m/>
    <x v="1"/>
    <s v="Työ- ja elinkeinoministeriö"/>
    <x v="1"/>
    <s v=""/>
  </r>
  <r>
    <x v="65"/>
    <s v="Pelastustoimen laiteliikkeen toimintailmoitus"/>
    <s v="Toiminnanharjoittajan ilmoitus toiminnasta, vastuuhenkilöstä tai muutoksista"/>
    <s v="Pelastustoimen laiteliikkeen toimintailmoitus"/>
    <x v="0"/>
    <x v="5"/>
    <m/>
    <s v="Vain elinkeinotoimintaa harjoittaville"/>
    <m/>
    <m/>
    <x v="1"/>
    <s v="Työ- ja elinkeinoministeriö"/>
    <x v="1"/>
    <s v=""/>
  </r>
  <r>
    <x v="65"/>
    <s v="Pelastustoimen laitteiden asennus-, huolto- ja tarkastusliikkeen vastuuhenkilön pätevyyshakemus"/>
    <s v="Vastuuhenkilön pätevyyshakemus"/>
    <s v="Pelastustoimen laitteiden asennus-, huolto- ja tarkastusliikkeen vastuuhenkilön pätevyyshakemus"/>
    <x v="1"/>
    <x v="5"/>
    <m/>
    <s v="Myös luonnollisille henkilöille"/>
    <m/>
    <m/>
    <x v="1"/>
    <s v="Työ- ja elinkeinoministeriö"/>
    <x v="1"/>
    <s v=""/>
  </r>
  <r>
    <x v="65"/>
    <s v="Räjähteiden siirtotodistus (kansallinen)"/>
    <s v="Haetaan lupaa räjähteiden siirtoon"/>
    <s v="Räjähteiden siirtotodistus (kansallinen)"/>
    <x v="1"/>
    <x v="0"/>
    <s v="Q2/2022"/>
    <s v="Myös luonnollisille henkilöille"/>
    <s v="Henkilö- ja raharesurssit"/>
    <m/>
    <x v="1"/>
    <s v="Työ- ja elinkeinoministeriö"/>
    <x v="1"/>
    <s v=""/>
  </r>
  <r>
    <x v="65"/>
    <s v="Räjähteiden varastoinnin lupa"/>
    <m/>
    <s v="Räjähteiden varastoinnin lupa"/>
    <x v="1"/>
    <x v="0"/>
    <s v="Q1/2022"/>
    <s v="Vain elinkeinotoimintaa harjoittaville"/>
    <s v="Henkilö- ja raharesurssit. Viraston päässä prosessien monimutkaisuus täytyy huomioida kehittämisessä."/>
    <m/>
    <x v="1"/>
    <s v="Työ- ja elinkeinoministeriö"/>
    <x v="1"/>
    <s v=""/>
  </r>
  <r>
    <x v="65"/>
    <s v="Suomi.fi Viestien vastaanotto"/>
    <s v="Kirjaamo vastaanottaa mm. omien tietojen tarkastamis- ja tietopyyntöä koskevat suomi.fi viestit"/>
    <s v="Suomi.fi Viestien vastaanotto"/>
    <x v="2"/>
    <x v="5"/>
    <m/>
    <s v="Myös luonnollisille henkilöille"/>
    <m/>
    <m/>
    <x v="1"/>
    <s v="Työ- ja elinkeinoministeriö"/>
    <x v="1"/>
    <s v=""/>
  </r>
  <r>
    <x v="65"/>
    <s v="Sähkö- ja hissiurakointi-ilmoitukset"/>
    <s v="Sähkö- ja hissialan toiminnanharjoittajien ilmoitus toiminnan aloituksesta, vastuuhenkilöstä ja toimintaan liittyvistä muutoksista"/>
    <s v="Sähkö- ja hissiurakointi-ilmoitukset"/>
    <x v="0"/>
    <x v="5"/>
    <m/>
    <s v="Vain elinkeinotoimintaa harjoittaville"/>
    <m/>
    <m/>
    <x v="1"/>
    <s v="Työ- ja elinkeinoministeriö"/>
    <x v="1"/>
    <s v=""/>
  </r>
  <r>
    <x v="65"/>
    <s v="Sähkölaitteistorekisteri-ilmoitukset"/>
    <s v="Sähkölaitteiston haltijan ilmoitus uudesta laitteistosta, vastuuhenkilöstä tai muutoksista laitteistoon liittyen"/>
    <s v="Sähkölaitteistorekisteri-ilmoitukset"/>
    <x v="0"/>
    <x v="5"/>
    <m/>
    <s v="Vain elinkeinotoimintaa harjoittaville"/>
    <m/>
    <m/>
    <x v="1"/>
    <s v="Työ- ja elinkeinoministeriö"/>
    <x v="1"/>
    <s v=""/>
  </r>
  <r>
    <x v="65"/>
    <s v="Talouden toimijan ilmoitus/selvitys vaarallisesta tavarasta tai palvelusta"/>
    <m/>
    <s v="Talouden toimijan ilmoitus/selvitys vaarallisesta tavarasta/palvelusta"/>
    <x v="0"/>
    <x v="0"/>
    <s v="Myöhemmin"/>
    <s v="Vain elinkeinotoimintaa harjoittaville"/>
    <s v="Henkilö- ja raharesurssit. Huomioidaan jatkotyössä komission ylläpitämä Business Gateway https://webgate.ec.europa.eu/gpsd/ jolla yritykset voi tehdä ilmoituksen kootusti kaikkien jäsenvaltioiden viranomaisille."/>
    <m/>
    <x v="1"/>
    <s v="Työ- ja elinkeinoministeriö"/>
    <x v="1"/>
    <s v=""/>
  </r>
  <r>
    <x v="65"/>
    <s v="Varausilmoitus"/>
    <m/>
    <s v="Varausilmoitus (kaivosasiointi)"/>
    <x v="0"/>
    <x v="0"/>
    <s v="Q3/2022"/>
    <s v="Vain elinkeinotoimintaa harjoittaville"/>
    <s v="Henkilö- ja raharesurssit. Viraston päässä prosessien monimutkaisuus täytyy huomioida kehittämisessä."/>
    <m/>
    <x v="1"/>
    <s v="Työ- ja elinkeinoministeriö"/>
    <x v="1"/>
    <s v=""/>
  </r>
  <r>
    <x v="66"/>
    <s v="Yritystonttien ostaminen"/>
    <s v="Yritystonttien ostaminen"/>
    <s v="Yritystonttien myynti ja vuokraus"/>
    <x v="1"/>
    <x v="6"/>
    <s v="Myöhemmin"/>
    <s v="Vain elinkeinotoimintaa harjoittaville"/>
    <m/>
    <m/>
    <x v="0"/>
    <s v="Uusimaa"/>
    <x v="5"/>
    <s v=""/>
  </r>
  <r>
    <x v="66"/>
    <s v="Omakotitonttien sähköinen ostaminen"/>
    <s v="Omakotitontin ostaminen"/>
    <s v="Omakotitonttien myynti"/>
    <x v="2"/>
    <x v="2"/>
    <m/>
    <s v="Myös luonnollisille henkilöille"/>
    <m/>
    <m/>
    <x v="0"/>
    <s v="Uusimaa"/>
    <x v="5"/>
    <s v=""/>
  </r>
  <r>
    <x v="66"/>
    <s v="Vapaiden yritystonttien hakemisto"/>
    <s v="Tarpeisiin sopivan yritystontin löytäminen"/>
    <s v="Vapaat toimitilat"/>
    <x v="2"/>
    <x v="1"/>
    <s v="Q2/2021"/>
    <s v="Vain elinkeinotoimintaa harjoittaville"/>
    <m/>
    <m/>
    <x v="0"/>
    <s v="Uusimaa"/>
    <x v="5"/>
    <s v=""/>
  </r>
  <r>
    <x v="66"/>
    <s v="Yritysneuvonta"/>
    <s v="Sähköinen asiointi ja ajanvaraus, neuvonta Teams-kokouksessa"/>
    <s v="Yritysten neuvontapalvelut"/>
    <x v="3"/>
    <x v="0"/>
    <m/>
    <s v="Myös luonnollisille henkilöille"/>
    <m/>
    <m/>
    <x v="0"/>
    <s v="Uusimaa"/>
    <x v="5"/>
    <s v=""/>
  </r>
  <r>
    <x v="66"/>
    <s v="Yrityshakemisto"/>
    <s v="Ilmoittautuminen yrityshakemistoon ja kunnan yritysten hakeminen"/>
    <s v="Yritys- ja palveluhakemisto"/>
    <x v="4"/>
    <x v="0"/>
    <m/>
    <s v="Vain elinkeinotoimintaa harjoittaville"/>
    <m/>
    <m/>
    <x v="0"/>
    <s v="Uusimaa"/>
    <x v="5"/>
    <s v=""/>
  </r>
  <r>
    <x v="66"/>
    <s v="Avustuksien hakeminen"/>
    <s v="Avustuksien hakeminen, käsittely ja oikaisuvaatimuksen tekeminen"/>
    <s v="Toiminta-avustukset yhdistyksille ja yhteisöille"/>
    <x v="5"/>
    <x v="2"/>
    <m/>
    <s v="Vain elinkeinotoimintaa harjoittaville"/>
    <m/>
    <m/>
    <x v="0"/>
    <s v="Uusimaa"/>
    <x v="5"/>
    <s v=""/>
  </r>
  <r>
    <x v="67"/>
    <s v="Ulkoministeriön ja Puolustusministeriön online asiointipalvelu kaksikäyttötuotteita  vieville yrityksille  ja kehitysaputuen haku- ja myöntöprosessille"/>
    <s v="Ulkoministeriön ja Puolustusministeriön online asiointipalvelu; Kaksikäyttötuotteiden sekä suojatoimien alaisen kaupan  vientilupien  hakemiseen tarkoitettu asiointipalvelu                                                                                                                                                                                                                                                                                                              Myös henkilöasiakkaille on  mm. osoitetietojen ja asiakirjojen hankkimiselle ulkomailta menettely asiontipalvelun kautta."/>
    <s v="Asiointipalvelu kaksikäyttötuotteita vieville yrityksille ml. suojatoimien alainen kauppa"/>
    <x v="1"/>
    <x v="2"/>
    <m/>
    <s v="Myös luonnollisille henkilöille"/>
    <m/>
    <m/>
    <x v="1"/>
    <s v="Ulkoministeriö"/>
    <x v="1"/>
    <s v=""/>
  </r>
  <r>
    <x v="67"/>
    <s v="Ulkoministeriön ja Puolustusministeriön online asiointipalvelu kaksikäyttötuotteita vieville yrityksille sekä kehitysaputuen haku- ja myöntöprosessille"/>
    <s v="Ulkoministeriön ja Puolustusministeriön online asiointipalvelu kehitysaputuen hakemiseen liittyvälle  haku- ja myöntöprosessille"/>
    <s v="Asiointipalvelu kehitysaputuen haku- ja myöntöprosessille"/>
    <x v="5"/>
    <x v="2"/>
    <m/>
    <m/>
    <m/>
    <m/>
    <x v="1"/>
    <s v="Ulkoministeriö"/>
    <x v="1"/>
    <s v=""/>
  </r>
  <r>
    <x v="68"/>
    <s v="Katujen ja yleisten alueiden kunnossapito"/>
    <s v="Kunnan vastuulla on pääsääntöisesti asemakaava-alueella olevien katujen, torien, katuaukioiden, puistojen, istutusten ja muiden näihin verrattavien yleisten alueiden kunnossa- ja puhtaanapito."/>
    <s v="Katutyölupa"/>
    <x v="1"/>
    <x v="5"/>
    <m/>
    <s v="Myös luonnollisille henkilöille"/>
    <m/>
    <s v="Laki kadun ja eräiden yleisten alueiden kunnossa- ja puhtaanapidosta (669/1978)"/>
    <x v="0"/>
    <s v="Pohjois-Pohjanmaa"/>
    <x v="0"/>
    <s v="Liikenne- ja viestintäministeriö"/>
  </r>
  <r>
    <x v="68"/>
    <s v="Kaupanvahvistus"/>
    <s v="Kaupanvahvistuksessa kiinteistön luovutus vahvistetaan kaikkien luovutuskirjan allekirjoittajien läsnä ollessa."/>
    <s v="Kaupanvahvistus"/>
    <x v="1"/>
    <x v="6"/>
    <s v="Q4/2022"/>
    <s v="Myös luonnollisille henkilöille"/>
    <m/>
    <s v="Laki kaupanvahvistajista (573/2009)"/>
    <x v="0"/>
    <s v="Pohjois-Pohjanmaa"/>
    <x v="0"/>
    <s v="Maa- ja metsätalousministeriö"/>
  </r>
  <r>
    <x v="68"/>
    <s v="Liittyminen vesi- ja viemäriverkostoon"/>
    <s v="Kun kiinteistönomistaja haluaa liittää kiinteistön vesihuoltolaitoksen vesijohtoon ja jätevesiviemäriin, on käännyttävä vesihuoltolaitoksen puoleen."/>
    <s v="Liittyminen vesi- ja viemäriverkostoon"/>
    <x v="1"/>
    <x v="1"/>
    <s v="Q4/2022"/>
    <s v="Myös luonnollisille henkilöille"/>
    <m/>
    <s v="Vesihuoltolaki (119/2001)"/>
    <x v="0"/>
    <s v="Pohjois-Pohjanmaa"/>
    <x v="0"/>
    <s v="Maa- ja metsätalousministeriö"/>
  </r>
  <r>
    <x v="68"/>
    <s v="Maisematyölupa"/>
    <s v="Kiinteistön omistaja hakee lupaa maisemaa muuttavaan rakennustyöhön ja puiden kaatamiseen asemakaava-alueilla."/>
    <s v="Maisematyölupa"/>
    <x v="1"/>
    <x v="5"/>
    <m/>
    <s v="Myös luonnollisille henkilöille"/>
    <m/>
    <s v="Maankäyttö- ja rakennuslaki (132/1999)"/>
    <x v="0"/>
    <s v="Pohjois-Pohjanmaa"/>
    <x v="0"/>
    <s v="Ympäristöministeriö"/>
  </r>
  <r>
    <x v="68"/>
    <s v="Purkamislupa"/>
    <s v="Asemakaava-alueella sijaitsevan rakennuksen tai sen osan purkamiseen tarvitaan purkamislupa. Luvasta päättää kunnan rakennusvalvonta."/>
    <s v="Rakennuksen purkamislupa"/>
    <x v="1"/>
    <x v="5"/>
    <m/>
    <s v="Myös luonnollisille henkilöille"/>
    <m/>
    <s v="Maankäyttö- ja rakennuslaki (132/1999)"/>
    <x v="0"/>
    <s v="Pohjois-Pohjanmaa"/>
    <x v="0"/>
    <s v="Ympäristöministeriö"/>
  </r>
  <r>
    <x v="68"/>
    <s v="Rakennuslupa"/>
    <s v="Kaikki rakentaminen on luvanvaraista. Rakentamiseen tarvitaan joko rakennus-, toimenpide- tai ilmoituslupa."/>
    <s v="Rakennuslupa"/>
    <x v="1"/>
    <x v="5"/>
    <m/>
    <s v="Myös luonnollisille henkilöille"/>
    <m/>
    <s v="Maankäyttö- ja rakennuslaki (132/1999)"/>
    <x v="0"/>
    <s v="Pohjois-Pohjanmaa"/>
    <x v="0"/>
    <s v="Ympäristöministeriö"/>
  </r>
  <r>
    <x v="68"/>
    <s v="Suunnittelutarveratkaisu tai poikkeamispäätös"/>
    <s v="Suunnittelutarveratkaisua ja poikkeamispäätöstä on haettava kunnan määräämältä viranomaiselta ennen rakennusluvan hakemista."/>
    <s v="Rakennuslupa suunnittelutarveratkaisualueelle"/>
    <x v="1"/>
    <x v="5"/>
    <m/>
    <s v="Myös luonnollisille henkilöille"/>
    <m/>
    <s v="Maankäyttö- ja rakennuslaki (132/1999)"/>
    <x v="0"/>
    <s v="Pohjois-Pohjanmaa"/>
    <x v="0"/>
    <s v="Ympäristöministeriö"/>
  </r>
  <r>
    <x v="68"/>
    <s v="Tontit ja toimitilat"/>
    <s v="Utajärveltä löytyy tontit ja toimitilat niin asumiseen kuin yrittämiseenkin! Utajärven kunnan myynnissä olevat tontit ja kiinteistöt löydät kunnan Tonttipörssistä."/>
    <s v="Tilavuokraus"/>
    <x v="1"/>
    <x v="0"/>
    <s v="Myöhemmin"/>
    <s v="Myös luonnollisille henkilöille"/>
    <m/>
    <m/>
    <x v="0"/>
    <s v="Pohjois-Pohjanmaa"/>
    <x v="0"/>
    <s v=""/>
  </r>
  <r>
    <x v="68"/>
    <s v="Tilavaraukset"/>
    <s v="Utajärven kunnalla on useita eri tarpeisiin sopivia tiloja käytettäviksi mm. kokouskäyttöön. Kokoustilojen varaus on keskitetty Utajärven asiointipisteeseen."/>
    <s v="Tilavuokraus"/>
    <x v="1"/>
    <x v="6"/>
    <s v="Myöhemmin"/>
    <s v="Myös luonnollisille henkilöille"/>
    <m/>
    <m/>
    <x v="0"/>
    <s v="Pohjois-Pohjanmaa"/>
    <x v="0"/>
    <s v=""/>
  </r>
  <r>
    <x v="68"/>
    <s v="Toimitilojen vuokraus"/>
    <s v="Yritykset ja yhteisöt voivat tiedustella Utajärven Yrityspuisto Oy:n omistamia ja tiedossa olevia kunnan sekä yksityisten omistamia vuokratiloja."/>
    <s v="Tilavuokraus"/>
    <x v="1"/>
    <x v="6"/>
    <s v="Q4/2022"/>
    <s v="Vain elinkeinotoimintaa harjoittaville"/>
    <m/>
    <m/>
    <x v="0"/>
    <s v="Pohjois-Pohjanmaa"/>
    <x v="0"/>
    <s v=""/>
  </r>
  <r>
    <x v="68"/>
    <s v="Katujen ja viheralueiden käyttöluvat ja vuokraus"/>
    <s v="Kunnalta täytyy hakea lupaa katu- ja viheralueiden tavallisesta poikkeavaan käyttöön tai vuokraamiseen. Käyttölupa on haettava esimerkiksi kulttuuritapahtumaa varten."/>
    <s v="Yleisen alueen käyttölupa"/>
    <x v="1"/>
    <x v="5"/>
    <m/>
    <s v="Myös luonnollisille henkilöille"/>
    <m/>
    <m/>
    <x v="0"/>
    <s v="Pohjois-Pohjanmaa"/>
    <x v="0"/>
    <s v=""/>
  </r>
  <r>
    <x v="68"/>
    <s v="Asemakaavoitukseen vaikuttaminen"/>
    <s v="Kunta vastaa asemakaavoituksesta omalla alueellaan. Kunnan on seurattava asemakaavoituksensa tilaa ja tarvittaessa uudistettava vanhentuneet asemakaavat. Asemakaavassa vahvistetaan nimet kaduille, puistoille, ulkoilualueille ja aukioille."/>
    <s v="Asemakaavoitukseen vaikuttaminen"/>
    <x v="2"/>
    <x v="6"/>
    <s v="Q2/2022"/>
    <s v="Myös luonnollisille henkilöille"/>
    <m/>
    <s v="Elintarvikelaki (23/2006)"/>
    <x v="0"/>
    <s v="Pohjois-Pohjanmaa"/>
    <x v="0"/>
    <s v="Maa- ja metsätalousministeriö"/>
  </r>
  <r>
    <x v="68"/>
    <s v="Järjestötyö"/>
    <s v="Yhdistykset ja järjestöt voivat olla yhteydessä kulttuuripalveluiden työtekijöihin kaikissa yhteistyön tiimoilta kunnan kanssa."/>
    <s v="Järjestötyö"/>
    <x v="2"/>
    <x v="6"/>
    <s v="Myöhemmin"/>
    <s v="Vain elinkeinotoimintaa harjoittaville"/>
    <m/>
    <m/>
    <x v="0"/>
    <s v="Pohjois-Pohjanmaa"/>
    <x v="0"/>
    <s v=""/>
  </r>
  <r>
    <x v="68"/>
    <s v="Kiinteistöhuolto"/>
    <s v="Kiinteistöhuolto vastaa kunnan oman kiinteistökannan hoidosta ja taajaman ympäristön ylläpidosta. Kiinteistöhuollon palvelupyynnöt tehdään sähköisen ilmoituslomakkeen kautta."/>
    <s v="Kiinteistöhuolto"/>
    <x v="2"/>
    <x v="5"/>
    <m/>
    <s v="Myös luonnollisille henkilöille"/>
    <m/>
    <m/>
    <x v="0"/>
    <s v="Pohjois-Pohjanmaa"/>
    <x v="0"/>
    <s v=""/>
  </r>
  <r>
    <x v="68"/>
    <s v="Kotiseutuarkisto"/>
    <s v="Asiakas voi ottaa yhteyttä tarjotakseen aineistoa kotiseutuarkistoon, tai tehdä tutkimusajanvarauksen."/>
    <s v="Kotiseutuarkisto"/>
    <x v="2"/>
    <x v="1"/>
    <s v="Myöhemmin"/>
    <s v="Vain elinkeinotoimintaa harjoittaville"/>
    <m/>
    <m/>
    <x v="0"/>
    <s v="Pohjois-Pohjanmaa"/>
    <x v="0"/>
    <s v=""/>
  </r>
  <r>
    <x v="68"/>
    <s v="Kulttuuripalvelut"/>
    <s v="Asiakkaat voivat ottaa yhteyssä kulttuuripalveluiden työntekijöihin järjestämistoiveiden ja yhteistyöehdotusten osalta."/>
    <s v="Kulttuuripalvelut"/>
    <x v="2"/>
    <x v="6"/>
    <s v="Myöhemmin"/>
    <s v="Myös luonnollisille henkilöille"/>
    <m/>
    <m/>
    <x v="0"/>
    <s v="Pohjois-Pohjanmaa"/>
    <x v="0"/>
    <s v=""/>
  </r>
  <r>
    <x v="68"/>
    <s v="Kunnan järjestämät ateriapalvelut"/>
    <s v="Kunnan ateriapalvelut valmistaa ateriat ikäihmisten, lasten, oppilaiden ja erityisryhmien tarpeisiin, henkilöstöruokailuun sekä erilaisiin kunnan koulutuksiin, tapahtumiin ja kokouksiin."/>
    <s v="Kunnan järjestämät ruokapalvelut"/>
    <x v="2"/>
    <x v="6"/>
    <s v="Q4/2022"/>
    <s v="Myös luonnollisille henkilöille"/>
    <m/>
    <m/>
    <x v="0"/>
    <s v="Pohjois-Pohjanmaa"/>
    <x v="0"/>
    <s v=""/>
  </r>
  <r>
    <x v="68"/>
    <s v="Kunnan vuokra-asunnot"/>
    <s v="Vuokra-asuntoa etsivä asiakas voi tiedustella vuokra-asuntoa kunnan asuntotoimistosta isännöitsijältä."/>
    <s v="Kunnan vuokra-asunnot"/>
    <x v="2"/>
    <x v="1"/>
    <s v="Q4/2021"/>
    <s v="Myös luonnollisille henkilöille"/>
    <m/>
    <m/>
    <x v="0"/>
    <s v="Pohjois-Pohjanmaa"/>
    <x v="0"/>
    <s v=""/>
  </r>
  <r>
    <x v="68"/>
    <s v="Liikuntapaikat"/>
    <s v="Utajärven kunnassa on hyvät mahdollisuudet liikunnan harrastamiseen; liikuntapaikkoja on sekä kesä- että talviurheiluun."/>
    <s v="Liikuntapaikat"/>
    <x v="2"/>
    <x v="5"/>
    <m/>
    <s v="Myös luonnollisille henkilöille"/>
    <m/>
    <m/>
    <x v="0"/>
    <s v="Pohjois-Pohjanmaa"/>
    <x v="0"/>
    <s v=""/>
  </r>
  <r>
    <x v="68"/>
    <s v="Maakuntakaavoitukseen vaikuttaminen"/>
    <s v="Kaikilla, joiden oloihin tai etuihin maakuntakaavoitus vaikuttaa, on oikeus osallistua maakunnan kaavoitusprosessiin ja vaikuttaa siihen osaltaan. Kunta neuvoo asiakasta miten voi vaikuttaa maakuntakaavoitukseen."/>
    <s v="Maakuntakaavoitukseen vaikuttaminen"/>
    <x v="2"/>
    <x v="6"/>
    <s v="Q2/2022"/>
    <s v="Myös luonnollisille henkilöille"/>
    <m/>
    <m/>
    <x v="0"/>
    <s v="Pohjois-Pohjanmaa"/>
    <x v="0"/>
    <s v=""/>
  </r>
  <r>
    <x v="68"/>
    <s v="Osallistu ja vaikuta"/>
    <s v="Voit lähettää Utajärven kunnalle kysymyksiä ja palautetta, tai saattaa tietoomme kehitysideoita, epäkohtia sekä kiitosta."/>
    <s v="Osallistu ja vaikuta"/>
    <x v="2"/>
    <x v="0"/>
    <s v="Myöhemmin"/>
    <s v="Myös luonnollisille henkilöille"/>
    <m/>
    <m/>
    <x v="0"/>
    <s v="Pohjois-Pohjanmaa"/>
    <x v="0"/>
    <s v=""/>
  </r>
  <r>
    <x v="68"/>
    <s v="Rakennusvalvonnan arkistopalvelut"/>
    <s v="Rakennusvalvonnan arkisto on tietovarasto, jonka asiakirjat ovat julkisia. Rakennusvalvonnan arkisto sisältää luvanvaraisten rakennushankkeiden lupapäätökset liitteineen. Lisäksi arkistosta löytyvät mm. loppukatselmuspöytäkirjat ja energiatodistukset."/>
    <s v="Rakennuspiirustukset"/>
    <x v="2"/>
    <x v="1"/>
    <s v="Q1/2022"/>
    <s v="Myös luonnollisille henkilöille"/>
    <m/>
    <s v="Maankäyttö- ja rakennuslaki (132/1999)"/>
    <x v="0"/>
    <s v="Pohjois-Pohjanmaa"/>
    <x v="0"/>
    <s v="Ympäristöministeriö"/>
  </r>
  <r>
    <x v="68"/>
    <s v="Ranta-asemakaavoitukseen vaikuttaminen"/>
    <s v="Maanomistaja voi tehdä ranta-asemakaavaa koskevan ehdotuksen laatimisesta omistamalleen ranta-alueelle. Ranta-alueita koskevasta kaavoituksesta vastaa kunta."/>
    <s v="Ranta-asemakaavoitukseen vaikuttaminen"/>
    <x v="2"/>
    <x v="6"/>
    <s v="Q2/2022"/>
    <s v="Myös luonnollisille henkilöille"/>
    <m/>
    <m/>
    <x v="0"/>
    <s v="Pohjois-Pohjanmaa"/>
    <x v="0"/>
    <s v=""/>
  </r>
  <r>
    <x v="68"/>
    <s v="Tonttijako"/>
    <s v="Tonttijako on osa asemakaavaa. Tonttijaolla osoitetaan miten asemakaavan mukainen alue jaetaan tonteiksi."/>
    <s v="Tonttijako"/>
    <x v="2"/>
    <x v="6"/>
    <s v="Q2/2022"/>
    <s v="Myös luonnollisille henkilöille"/>
    <m/>
    <s v="Kiinteistönmuodostamislaki (554/1995)"/>
    <x v="0"/>
    <s v="Pohjois-Pohjanmaa"/>
    <x v="0"/>
    <s v="Ympäristöministeriö"/>
  </r>
  <r>
    <x v="68"/>
    <s v="Yleiskaavoitukseen vaikuttaminen"/>
    <s v="Yleiskaava kertoo, miten kunta suunnittelee alueidensa käyttöä ja jakamista asumisen, työelämän, liikenteen, virkistyksen ja muiden toimintojen kesken."/>
    <s v="Yleiskaavoitukseen vaikuttaminen"/>
    <x v="2"/>
    <x v="6"/>
    <s v="Q2/2022"/>
    <s v="Myös luonnollisille henkilöille"/>
    <m/>
    <s v="Maankäyttö- ja rakennuslaki (132/1999)"/>
    <x v="0"/>
    <s v="Pohjois-Pohjanmaa"/>
    <x v="0"/>
    <s v="Ympäristöministeriö"/>
  </r>
  <r>
    <x v="68"/>
    <s v="Asiakaspalvelu"/>
    <s v="Asiakaspalvelua tarjoaa mm. kunnan asiointipiste. Asiakaspalveluun kuuluu mm. neuvonta kunnan tuottamien palveluiden osalta."/>
    <s v="Yritysten neuvontapalvelut"/>
    <x v="3"/>
    <x v="6"/>
    <s v="Myöhemmin"/>
    <s v="Myös luonnollisille henkilöille"/>
    <m/>
    <m/>
    <x v="0"/>
    <s v="Pohjois-Pohjanmaa"/>
    <x v="0"/>
    <s v=""/>
  </r>
  <r>
    <x v="68"/>
    <s v="Yritysneuvonta"/>
    <s v="Utajärvellä yritysneuvontaa saat Utajärven Yrityspuisto Oy:ltä."/>
    <s v="Yritysten neuvontapalvelut"/>
    <x v="3"/>
    <x v="6"/>
    <s v="Q4/2022"/>
    <s v="Myös luonnollisille henkilöille"/>
    <m/>
    <m/>
    <x v="0"/>
    <s v="Pohjois-Pohjanmaa"/>
    <x v="0"/>
    <s v=""/>
  </r>
  <r>
    <x v="68"/>
    <s v="Aineisto- ja tietopalvelu"/>
    <s v="Aineisto- ja tietopalvelu auttaa julkisten asiakirjojen saatavuudessa ja käytössä. Palvelun kuuluu myös henkilötietojen tarkastus, oikaisu, täydennys ja käytönrajoituspyynnöt."/>
    <s v="Aineisto- ja tietopalvelu"/>
    <x v="4"/>
    <x v="1"/>
    <s v="Q1/2022"/>
    <s v="Myös luonnollisille henkilöille"/>
    <m/>
    <s v="Laki viranomaisen toiminnan julkisuudesta (621/1999)"/>
    <x v="0"/>
    <s v="Pohjois-Pohjanmaa"/>
    <x v="0"/>
    <s v="Oikeusministeriö"/>
  </r>
  <r>
    <x v="68"/>
    <s v="Kulttuuriin liittyvän kansalaistoiminnan tuki ja avustukset"/>
    <s v="Yhdistykset, säätiöt, laitokset ja muut kunnassa toimivat yhteisöt voivat hakea kulttuuritoiminnan harjoittamiseen ja edistämiseen avustuksia kunnalta."/>
    <s v="Kansalaistoiminnan tuet ja avustukset"/>
    <x v="5"/>
    <x v="1"/>
    <s v="Q1/2022"/>
    <s v="Vain elinkeinotoimintaa harjoittaville"/>
    <m/>
    <m/>
    <x v="0"/>
    <s v="Pohjois-Pohjanmaa"/>
    <x v="0"/>
    <s v=""/>
  </r>
  <r>
    <x v="68"/>
    <s v="Liikunnan kansalaistoiminnan tuki ja avustukset"/>
    <s v="Liikuntajärjestöt ja -yhdistykset voivat hakea avustuksia toimintaansa sekä esimerkiksi liikuntatapahtumien järjestämiseen kunnalta, jonka alueella toimivat."/>
    <s v="Kansalaistoiminnan tuet ja avustukset"/>
    <x v="5"/>
    <x v="1"/>
    <s v="Q1/2022"/>
    <s v="Vain elinkeinotoimintaa harjoittaville"/>
    <m/>
    <m/>
    <x v="0"/>
    <s v="Pohjois-Pohjanmaa"/>
    <x v="0"/>
    <s v=""/>
  </r>
  <r>
    <x v="68"/>
    <s v="Yksityistiet ja tieavustukset"/>
    <s v="Kunnat voivat halutessaan edelleen avustaa yksityisteitä yksityistielain nojalla. Palveluun kuuluu myös liikennemerkkien asettamisesta  koskeva hakemus yksityistielle."/>
    <s v="Yksityistieavustukset"/>
    <x v="5"/>
    <x v="1"/>
    <s v="Q4/2022"/>
    <s v="Vain elinkeinotoimintaa harjoittaville"/>
    <m/>
    <s v="Laki yksityisistä teistä (560/2018)"/>
    <x v="0"/>
    <s v="Pohjois-Pohjanmaa"/>
    <x v="0"/>
    <s v="Liikenne- ja viestintäministeriö"/>
  </r>
  <r>
    <x v="69"/>
    <s v="Ajoneuvon siirtopyyntö"/>
    <s v="Organisaatiomuutos on käynnissä  ja käynnissä on useita sähköiseen asiointiin liittyviä uudistuksia, joita ei ole vielä otettu täysimääräisesti käyttöön."/>
    <s v="Ajoneuvon siirtopyyntö"/>
    <x v="0"/>
    <x v="0"/>
    <s v="Myöhemmin"/>
    <s v="Myös luonnollisille henkilöille"/>
    <m/>
    <s v="Laki ajoneuvojen siirtämisestä (1508/2019)"/>
    <x v="0"/>
    <s v="Pohjanmaa"/>
    <x v="6"/>
    <s v="Liikenne- ja viestintäministeriö"/>
  </r>
  <r>
    <x v="69"/>
    <s v="Alkutuotantopaikkailmoitus"/>
    <s v="Ilmoitus elintarvikkeiden alkutuotantotoiminnasta"/>
    <s v="Alkutuotantopaikkailmoitus"/>
    <x v="0"/>
    <x v="0"/>
    <s v="Myöhemmin"/>
    <s v="Vain elinkeinotoimintaa harjoittaville"/>
    <s v="Huom. Nykyinen elintarvikelaki on 297/2021 ja MMM:n asetus elintarvikehygieniasta on 318/2021"/>
    <s v="Elintarvikelaki (23/2006)"/>
    <x v="0"/>
    <s v="Pohjanmaa"/>
    <x v="6"/>
    <s v="Maa- ja metsätalousministeriö"/>
  </r>
  <r>
    <x v="69"/>
    <s v="Elintarvikekontaktimateriaalialan toimintailmoitus"/>
    <s v="Ilmoitus toimipaikasta ja siellä harjoitettavasta kontaktimateriaalitoiminnasta toiminnan rekisteröintiä varten"/>
    <s v="Elintarvikekontaktimateriaalialan toimintailmoitus"/>
    <x v="0"/>
    <x v="5"/>
    <m/>
    <s v="Vain elinkeinotoimintaa harjoittaville"/>
    <m/>
    <s v="Elintarvikelaki (23/2006)"/>
    <x v="0"/>
    <s v="Pohjanmaa"/>
    <x v="6"/>
    <s v="Maa- ja metsätalousministeriö"/>
  </r>
  <r>
    <x v="69"/>
    <s v="Elintarvikelaitoksen sivutuotelaitoksen rekisteröinti"/>
    <s v="Ilmoitus sivutuotelaitokseksi hyväksymiseksi"/>
    <s v="Elintarvikelaitoksen sivutuotelaitoksen rekisteröinti"/>
    <x v="0"/>
    <x v="0"/>
    <s v="Myöhemmin"/>
    <s v="Vain elinkeinotoimintaa harjoittaville"/>
    <m/>
    <s v="Elintarvikelaki (23/2006)"/>
    <x v="0"/>
    <s v="Pohjanmaa"/>
    <x v="6"/>
    <s v="Maa- ja metsätalousministeriö"/>
  </r>
  <r>
    <x v="69"/>
    <s v="Elintarvikkeen takaisinvetoilmoitus"/>
    <s v="Ilmoitus elintarvikkeen tai elintarvikekontaktimateriaalin takaisinvedosta"/>
    <s v="Elintarvikkeen takaisinvetoilmoitus"/>
    <x v="0"/>
    <x v="0"/>
    <s v="Myöhemmin"/>
    <s v="Vain elinkeinotoimintaa harjoittaville"/>
    <m/>
    <s v="Elintarvikeasetus (178/2002/EY)"/>
    <x v="0"/>
    <s v="Pohjanmaa"/>
    <x v="6"/>
    <s v="Maa- ja metsätalousministeriö"/>
  </r>
  <r>
    <x v="69"/>
    <s v="Ilmoitus elintarviketoiminnasta"/>
    <s v="Ilmoitus elintarviketoiminnasta toiminnan rekisteröintiä varten. Ilmoitus käsitellään ja toiminnan rekisteröinnistä tehdään todistus."/>
    <s v="Ilmoitus elintarviketoiminnasta"/>
    <x v="0"/>
    <x v="5"/>
    <m/>
    <s v="Vain elinkeinotoimintaa harjoittaville"/>
    <m/>
    <s v="Elintarvikelaki (23/2006)"/>
    <x v="0"/>
    <s v="Pohjanmaa"/>
    <x v="6"/>
    <s v="Maa- ja metsätalousministeriö"/>
  </r>
  <r>
    <x v="69"/>
    <s v="Jätemaksun muutoshakemus"/>
    <s v="Ekomaksujen kohtuullistamishakemukset saapuvat meille joko kotisivun tai s-postin kautta. Hakemuksia tulee myös postitse."/>
    <s v="Jätehuolto"/>
    <x v="0"/>
    <x v="0"/>
    <s v="Myöhemmin"/>
    <s v="Myös luonnollisille henkilöille"/>
    <m/>
    <s v="Jätelaki (646/2011)"/>
    <x v="0"/>
    <s v="Pohjanmaa"/>
    <x v="6"/>
    <s v="Ympäristöministeriö"/>
  </r>
  <r>
    <x v="69"/>
    <s v="Jätevesien käsittelyn poikkeamisilmoitus"/>
    <s v="Määräaikainen poikkeamismahdollisuus jäteveden puhdistusvaatimuksista"/>
    <s v="Jätevesien käsittelyn poikkeamisilmoitus"/>
    <x v="0"/>
    <x v="0"/>
    <m/>
    <s v="Myös luonnollisille henkilöille"/>
    <m/>
    <s v="Ympäristönsuojelulaki (527/2014)"/>
    <x v="0"/>
    <s v="Pohjanmaa"/>
    <x v="6"/>
    <s v="Ympäristöministeriö"/>
  </r>
  <r>
    <x v="69"/>
    <s v="Jätteen ammattimaisen keräyksen ilmoitus"/>
    <s v="Camilla Enell-Öst"/>
    <s v="Jätteen ammattimaisen keräyksen ilmoitus"/>
    <x v="0"/>
    <x v="0"/>
    <m/>
    <s v="Vain elinkeinotoimintaa harjoittaville"/>
    <m/>
    <s v="Jätelaki (646/2011)"/>
    <x v="0"/>
    <s v="Pohjanmaa"/>
    <x v="6"/>
    <s v="Ympäristöministeriö"/>
  </r>
  <r>
    <x v="69"/>
    <s v="Sijoituspaikkalupa (johdot, kaapelit, putket)"/>
    <s v="Haetaan katualueella tehtäville kaivuilla jos ei tarvita sijoituslupaa. Haetaan ePermit ohjelmalla"/>
    <s v="Kaivu- ja sijoituslupa"/>
    <x v="0"/>
    <x v="5"/>
    <m/>
    <s v="Myös luonnollisille henkilöille"/>
    <m/>
    <s v="Maankäyttö- ja rakennuslaki (132/1999)"/>
    <x v="0"/>
    <s v="Pohjanmaa"/>
    <x v="6"/>
    <s v="Ympäristöministeriö"/>
  </r>
  <r>
    <x v="69"/>
    <s v="Leirintäalueilmoitus"/>
    <s v="Leirintäalueen hyväksyminen"/>
    <s v="Leirintäalueilmoitus"/>
    <x v="0"/>
    <x v="0"/>
    <m/>
    <s v="Vain elinkeinotoimintaa harjoittaville"/>
    <s v="Huom. Ulkoilulaki (606/1973)"/>
    <s v="Terveydensuojelulaki (763/1994)"/>
    <x v="0"/>
    <s v="Pohjanmaa"/>
    <x v="6"/>
    <s v="Sosiaali- ja terveysministeriö"/>
  </r>
  <r>
    <x v="69"/>
    <s v="Mahdollista terveyshaittaa aiheuttavan toiminnan aloittamisilmoitus"/>
    <s v="Ilmoitus terveyshaittariskin sisältävän toiminnan aloittamisesta"/>
    <s v="Mahdollista terveyshaittaa aiheuttavan toiminnan aloittamisilmoitus"/>
    <x v="0"/>
    <x v="5"/>
    <m/>
    <s v="Vain elinkeinotoimintaa harjoittaville"/>
    <m/>
    <s v="Terveydensuojelulaki (763/1994)"/>
    <x v="0"/>
    <s v="Pohjanmaa"/>
    <x v="6"/>
    <s v="Sosiaali- ja terveysministeriö"/>
  </r>
  <r>
    <x v="69"/>
    <s v="Sosiaalihuollon toimipaikkailmoitus"/>
    <s v="Ilmoitus laitoksen käyttöönotosta"/>
    <s v="Sosiaalialan palvelun tuottamisilmoitus"/>
    <x v="0"/>
    <x v="5"/>
    <m/>
    <s v="Vain elinkeinotoimintaa harjoittaville"/>
    <m/>
    <s v="Laki sosiaali- ja terveydenhuollon palvelusetelistä (569/2009)"/>
    <x v="0"/>
    <s v="Pohjanmaa"/>
    <x v="6"/>
    <s v="Sosiaali- ja terveysministeriö"/>
  </r>
  <r>
    <x v="69"/>
    <s v="Vedenjakelualueesta ilmoittaminen"/>
    <s v="Ilmoitus merkittävästä talousveden jakelusta"/>
    <s v="Vesimittarilukeman ilmoittaminen"/>
    <x v="0"/>
    <x v="0"/>
    <m/>
    <s v="Vain elinkeinotoimintaa harjoittaville"/>
    <m/>
    <s v="Vesihuoltolaki (119/2001)"/>
    <x v="0"/>
    <s v="Pohjanmaa"/>
    <x v="6"/>
    <s v="Maa- ja metsätalousministeriö"/>
  </r>
  <r>
    <x v="69"/>
    <s v="Vesimittarilukeman ilmoittaminen"/>
    <s v="Vesimittarinlukema on ilmoitettavissa verkkopalvelussa"/>
    <s v="Vesimittarilukeman ilmoittaminen"/>
    <x v="0"/>
    <x v="5"/>
    <m/>
    <s v="Myös luonnollisille henkilöille"/>
    <m/>
    <s v="Vesihuoltolaki (119/2001)"/>
    <x v="0"/>
    <s v="Pohjanmaa"/>
    <x v="6"/>
    <s v="Maa- ja metsätalousministeriö"/>
  </r>
  <r>
    <x v="69"/>
    <s v="Vesivälitteisen epidemian ilmoitus"/>
    <s v="Ilmoitus leviävästä epidemiasta"/>
    <s v="Vesivälitteisen epidemian ilmoitus"/>
    <x v="0"/>
    <x v="0"/>
    <s v="Myöhemmin"/>
    <s v="Myös luonnollisille henkilöille"/>
    <m/>
    <s v="Tartuntatautilaki (1227/2016)"/>
    <x v="0"/>
    <s v="Pohjanmaa"/>
    <x v="6"/>
    <s v="Sosiaali- ja terveysministeriö"/>
  </r>
  <r>
    <x v="69"/>
    <s v="Ympäristön äkillisestä pilaantumisesta tai vaarasta tehtävä ilmoitus"/>
    <s v="Ilmoitus jätteen tai aineen pääsystä /riskistä päästä ympäristöön"/>
    <s v="Ympäristön äkillisestä pilaantumisesta tai vaarasta tehtävä ilmoitus"/>
    <x v="0"/>
    <x v="0"/>
    <s v="Myöhemmin"/>
    <s v="Vain elinkeinotoimintaa harjoittaville"/>
    <m/>
    <s v="Ympäristönsuojelulaki (527/2014)"/>
    <x v="0"/>
    <s v="Pohjanmaa"/>
    <x v="6"/>
    <s v="Ympäristöministeriö"/>
  </r>
  <r>
    <x v="69"/>
    <s v="Hakemus itujen alkutuotantopaikan hyväksymiseksi"/>
    <s v="Itujen alkutuotantopaikan hakemuksen käsittely"/>
    <s v="Alkutuotantopaikkailmoitus"/>
    <x v="1"/>
    <x v="0"/>
    <s v="Myöhemmin"/>
    <s v="Vain elinkeinotoimintaa harjoittaville"/>
    <m/>
    <s v="Elintarvikelaki 297/2021 ja MMM:n asetus elintarvikehygieniasta 318/2021"/>
    <x v="0"/>
    <s v="Pohjanmaa"/>
    <x v="6"/>
    <s v="Maa- ja metsätalousministeriö"/>
  </r>
  <r>
    <x v="69"/>
    <s v="Elintarvikehuoneiston hyväksyminen laitokseksi"/>
    <s v="Eläimistä saatavien elintarvikkeiden käsittelyä ennen vähittäismyyntiä suorittavan laitoksen hyväksyntä"/>
    <s v="Elintarvikehuoneiston hyväksyminen laitokseksi"/>
    <x v="1"/>
    <x v="5"/>
    <m/>
    <s v="Vain elinkeinotoimintaa harjoittaville"/>
    <m/>
    <s v="Elintarvikelaki (23/2006)"/>
    <x v="0"/>
    <s v="Pohjanmaa"/>
    <x v="6"/>
    <s v="Maa- ja metsätalousministeriö"/>
  </r>
  <r>
    <x v="69"/>
    <s v="Eläintarhan sivutuotelupa"/>
    <s v="Lupa eläintarhaeläinten ruokkimiseksi eläintarhaeläimillä."/>
    <s v="Eläintarhan sivutuotelupa"/>
    <x v="1"/>
    <x v="0"/>
    <s v="Myöhemmin"/>
    <s v="Vain elinkeinotoimintaa harjoittaville"/>
    <m/>
    <s v="Laki eläimistä saatavista sivutuotteista (517/2015)"/>
    <x v="0"/>
    <s v="Pohjanmaa"/>
    <x v="6"/>
    <s v="Maa- ja metsätalousministeriö"/>
  </r>
  <r>
    <x v="69"/>
    <s v="Jätteen sijoittaminen maaperään"/>
    <s v="Jätteen hyödyntäminen maanrakentamisessa ympäristöluvalla"/>
    <s v="Jätteen sijoittaminen maaperään"/>
    <x v="1"/>
    <x v="0"/>
    <s v="Myöhemmin"/>
    <s v="Vain elinkeinotoimintaa harjoittaville"/>
    <s v="Huom. Tiettyjä jätteitä voidaan hyödyntää maanrakentamisessa asetuksen 843/2017 nojalla ilmoittamalla ELY-keskukselle"/>
    <s v="Ympäristönsuojelulaki (527/2014)"/>
    <x v="0"/>
    <s v="Pohjanmaa"/>
    <x v="6"/>
    <s v="Ympäristöministeriö"/>
  </r>
  <r>
    <x v="69"/>
    <s v="Liikenteenohjauslaitteiden sijoittaminen"/>
    <s v="Organisaatiomuutos on käynnissä  ja käynnissä on useita sähköiseen asiointiin liittyviä uudistuksia, joita ei ole vielä otettu täysimääräisesti käyttöön."/>
    <s v="Liikenteenohjauslaitteiden sijoittaminen"/>
    <x v="1"/>
    <x v="0"/>
    <s v="Myöhemmin"/>
    <s v="Myös luonnollisille henkilöille"/>
    <m/>
    <s v="Tieliikennelaki (267/1981)"/>
    <x v="0"/>
    <s v="Pohjanmaa"/>
    <x v="6"/>
    <s v="Liikenne- ja viestintäministeriö"/>
  </r>
  <r>
    <x v="69"/>
    <s v="Maa-aineslupa"/>
    <s v="Luvan hakua ei ole sähköistetty asiointipalveluun."/>
    <s v="Maa-aineslupa"/>
    <x v="1"/>
    <x v="0"/>
    <s v="Myöhemmin"/>
    <m/>
    <m/>
    <s v="Maa-aineslaki (555/1981)"/>
    <x v="0"/>
    <s v="Pohjanmaa"/>
    <x v="6"/>
    <s v="Ympäristöministeriö"/>
  </r>
  <r>
    <x v="69"/>
    <s v="Maastossa tai vesistössä tapahtuvan kilpailun tai harjoituksen ilmoitus"/>
    <s v="Kilpailuun tai harjoitteluun tietyllä alueella liittyvän hakemuksen käsittely"/>
    <s v="Maastossa tai vesistössä tapahtuvan kilpailun tai harjoituksen ilmoitus"/>
    <x v="1"/>
    <x v="0"/>
    <s v="Myöhemmin"/>
    <s v="Myös luonnollisille henkilöille"/>
    <m/>
    <s v="Maastoliikennelaki (1710/1995)"/>
    <x v="0"/>
    <s v="Pohjanmaa"/>
    <x v="6"/>
    <s v="Ympäristöministeriö"/>
  </r>
  <r>
    <x v="69"/>
    <s v="Maastossa tai vesistössä tapahtuvan kilpailun tai harjoituksen ilmoitus"/>
    <s v="Organisaatiomuutos on käynnissä  ja käynnissä on useita sähköiseen asiointiin liittyviä uudistuksia, joita ei ole vielä otettu täysimääräisesti käyttöön."/>
    <s v="Maastossa tai vesistössä tapahtuvan kilpailun tai harjoituksen ilmoitus"/>
    <x v="1"/>
    <x v="0"/>
    <s v="Myöhemmin"/>
    <s v="Myös luonnollisille henkilöille"/>
    <m/>
    <s v="Maastoliikennelaki (1710/1995)"/>
    <x v="0"/>
    <s v="Pohjanmaa"/>
    <x v="6"/>
    <s v="Ympäristöministeriö"/>
  </r>
  <r>
    <x v="69"/>
    <s v="Maisematyölupa"/>
    <s v="Päivi Korkealaakso; Paula Frank"/>
    <s v="Maisematyölupa"/>
    <x v="1"/>
    <x v="0"/>
    <m/>
    <s v="Myös luonnollisille henkilöille"/>
    <m/>
    <s v="Maankäyttö- ja rakennuslaki (132/1999)"/>
    <x v="0"/>
    <s v="Pohjanmaa"/>
    <x v="6"/>
    <s v="Ympäristöministeriö"/>
  </r>
  <r>
    <x v="69"/>
    <s v="Moottorikelkkareitin perustamishakemus"/>
    <s v="Reitin pitäjän ja reittisuunnitelman hyväksyminen"/>
    <s v="Moottorikelkkareitin perustamishakemus"/>
    <x v="1"/>
    <x v="0"/>
    <s v="Myöhemmin"/>
    <s v="Myös luonnollisille henkilöille"/>
    <m/>
    <s v="Maastoliikennelaki (1710/1995)"/>
    <x v="0"/>
    <s v="Pohjanmaa"/>
    <x v="6"/>
    <s v="Ympäristöministeriö"/>
  </r>
  <r>
    <x v="69"/>
    <s v="Moottorikelkkareitin perustamishakemus"/>
    <s v="Organisaatiomuutos on käynnissä  ja käynnissä on useita sähköiseen asiointiin liittyviä uudistuksia, joita ei ole vielä otettu täysimääräisesti käyttöön."/>
    <s v="Moottorikelkkareitin perustamishakemus"/>
    <x v="1"/>
    <x v="0"/>
    <s v="Myöhemmin"/>
    <s v="Myös luonnollisille henkilöille"/>
    <m/>
    <s v="Maastoliikennelaki (1710/1995)"/>
    <x v="0"/>
    <s v="Pohjanmaa"/>
    <x v="6"/>
    <s v="Ympäristöministeriö"/>
  </r>
  <r>
    <x v="69"/>
    <s v="Nikotiinivalmisteiden vähittäismyyntilupa"/>
    <s v="Nikotiinivalmisteiden myyntiin tarvittavan lupahakemuksen käsittely"/>
    <s v="Nikotiinivalmisteiden vähittäismyyntilupa"/>
    <x v="1"/>
    <x v="5"/>
    <m/>
    <s v="Vain elinkeinotoimintaa harjoittaville"/>
    <m/>
    <s v="Lääkelaki (395/1987)"/>
    <x v="0"/>
    <s v="Pohjanmaa"/>
    <x v="6"/>
    <s v="Sosiaali- ja terveysministeriö"/>
  </r>
  <r>
    <x v="69"/>
    <s v="Rakennuksen purkamislupa"/>
    <s v="Rakennuksen purkamislupaa voi hakea sähköisessä palvelussa, epermit."/>
    <s v="Rakennuksen purkamislupa"/>
    <x v="1"/>
    <x v="5"/>
    <m/>
    <s v="Myös luonnollisille henkilöille"/>
    <m/>
    <s v="Maankäyttö- ja rakennuslaki (132/1999)"/>
    <x v="0"/>
    <s v="Pohjanmaa"/>
    <x v="6"/>
    <s v="Ympäristöministeriö"/>
  </r>
  <r>
    <x v="69"/>
    <s v="Rakennuslupa"/>
    <s v="Rakennuslupaa voi hakea sähköisessä palvelussa, epermit"/>
    <s v="Rakennuslupa"/>
    <x v="1"/>
    <x v="5"/>
    <m/>
    <s v="Myös luonnollisille henkilöille"/>
    <m/>
    <s v="Maankäyttö- ja rakennuslaki (132/1999)"/>
    <x v="0"/>
    <s v="Pohjanmaa"/>
    <x v="6"/>
    <s v="Ympäristöministeriö"/>
  </r>
  <r>
    <x v="69"/>
    <s v="Suunnittelutarveratkaisu"/>
    <s v="Suunnittelutarveratkaisun hakemista työstetään parhaillaan myös epermitiin."/>
    <s v="Rakennuslupa suunnittelutarveratkaisualueelle"/>
    <x v="1"/>
    <x v="4"/>
    <m/>
    <s v="Myös luonnollisille henkilöille"/>
    <m/>
    <s v="Maankäyttö- ja rakennuslaki (132/1999)"/>
    <x v="0"/>
    <s v="Pohjanmaa"/>
    <x v="6"/>
    <s v="Ympäristöministeriö"/>
  </r>
  <r>
    <x v="69"/>
    <s v="Rakennusrasite"/>
    <s v="Rakennusrasitetta haetaan luvan yhteydessä. Käytössä sähköposti ja Kaarle."/>
    <s v="Rakennusrasite"/>
    <x v="1"/>
    <x v="5"/>
    <m/>
    <s v="Myös luonnollisille henkilöille"/>
    <m/>
    <s v="Maankäyttö- ja rakennuslaki (132/1999)"/>
    <x v="0"/>
    <s v="Pohjanmaa"/>
    <x v="6"/>
    <s v="Ympäristöministeriö"/>
  </r>
  <r>
    <x v="69"/>
    <s v="Rakennusvalvontamittaukset"/>
    <s v="Klas Blom"/>
    <s v="Rakennusvalvonta"/>
    <x v="1"/>
    <x v="5"/>
    <m/>
    <s v="Myös luonnollisille henkilöille"/>
    <m/>
    <s v="Maankäyttö- ja rakennuslaki (132/1999)"/>
    <x v="0"/>
    <s v="Pohjanmaa"/>
    <x v="6"/>
    <s v="Ympäristöministeriö"/>
  </r>
  <r>
    <x v="69"/>
    <s v="Rakentamisen poikkeuslupa"/>
    <s v="Poikkeusluvan hakemista työstetään parhaillaan epermitiin."/>
    <s v="Rakentamisen poikkeuslupa"/>
    <x v="1"/>
    <x v="5"/>
    <m/>
    <s v="Myös luonnollisille henkilöille"/>
    <m/>
    <s v="Maankäyttö- ja rakennuslaki (132/1999)"/>
    <x v="0"/>
    <s v="Pohjanmaa"/>
    <x v="6"/>
    <s v="Ympäristöministeriö"/>
  </r>
  <r>
    <x v="69"/>
    <s v="Rakentamisen toimenpidelupa"/>
    <s v="Toimenpidelupaa voi hakea sähköisessä palvelussa, epermit."/>
    <s v="Rakentamisen toimenpidelupa"/>
    <x v="1"/>
    <x v="5"/>
    <m/>
    <s v="Myös luonnollisille henkilöille"/>
    <m/>
    <s v="Maankäyttö- ja rakennuslaki (132/1999)"/>
    <x v="0"/>
    <s v="Pohjanmaa"/>
    <x v="6"/>
    <s v="Ympäristöministeriö"/>
  </r>
  <r>
    <x v="69"/>
    <s v="Tupakkatuotteiden vähittäismyyntilupa"/>
    <s v="Tupakkatuotteiden myyntiin tarvittavan lupahakemuksen käsittely"/>
    <s v="Tupakkatuotteiden vähittäismyyntilupa"/>
    <x v="1"/>
    <x v="5"/>
    <m/>
    <s v="Vain elinkeinotoimintaa harjoittaville"/>
    <m/>
    <s v="Tupakkalaki (549/2016)"/>
    <x v="0"/>
    <s v="Pohjanmaa"/>
    <x v="6"/>
    <s v="Sosiaali- ja terveysministeriö"/>
  </r>
  <r>
    <x v="69"/>
    <s v="Asuntoyhteisön hakema tupakointikielto"/>
    <s v="Asuntoyhteisö hakee tupakointikieltopäätöstä huoneistojen parvekkeille tai sisätiloihin"/>
    <s v="Tupakointikieltohakemus"/>
    <x v="1"/>
    <x v="0"/>
    <s v="Myöhemmin"/>
    <s v="Vain elinkeinotoimintaa harjoittaville"/>
    <s v="Hakija on asuinyhteisön edustaja yl. Isännöitsijä"/>
    <s v="Tupakkalaki (549/2016)"/>
    <x v="0"/>
    <s v="Pohjanmaa"/>
    <x v="6"/>
    <s v="Sosiaali- ja terveysministeriö"/>
  </r>
  <r>
    <x v="69"/>
    <s v="Vesilaitoksen tai vesiosuuskunnan perustamisilmoitus"/>
    <s v="Talousvesilaitoksen hyväksyminen"/>
    <s v="Vesilaitoksen tai vesiosuuskunnan perustamisilmoitus"/>
    <x v="1"/>
    <x v="0"/>
    <m/>
    <s v="Vain elinkeinotoimintaa harjoittaville"/>
    <m/>
    <s v="Vesihuoltolaki (119/2001)"/>
    <x v="0"/>
    <s v="Pohjanmaa"/>
    <x v="6"/>
    <s v="Maa- ja metsätalousministeriö"/>
  </r>
  <r>
    <x v="69"/>
    <s v="Vesitaloushankkeen lupa"/>
    <s v="Lupa haetaan kansallisessa asiointijärjestelmässä."/>
    <s v="Vesilaitoksen tai vesiosuuskunnan perustamisilmoitus"/>
    <x v="1"/>
    <x v="0"/>
    <m/>
    <s v="Myös luonnollisille henkilöille"/>
    <m/>
    <s v="Vesihuoltolaki (119/2001)"/>
    <x v="0"/>
    <s v="Pohjanmaa"/>
    <x v="6"/>
    <s v="Maa- ja metsätalousministeriö"/>
  </r>
  <r>
    <x v="69"/>
    <s v="Ympäristölupa"/>
    <s v="Laissa mainittujen toimintojen vaatima lupamenettely"/>
    <s v="Ympäristölupa"/>
    <x v="1"/>
    <x v="0"/>
    <s v="Myöhemmin"/>
    <s v="Vain elinkeinotoimintaa harjoittaville"/>
    <m/>
    <s v="Ympäristönsuojelulaki (527/2014)"/>
    <x v="0"/>
    <s v="Pohjanmaa"/>
    <x v="6"/>
    <s v="Ympäristöministeriö"/>
  </r>
  <r>
    <x v="69"/>
    <s v="Ympäristönsuojelumääräyksistä poikkeamisen lupa"/>
    <s v="Perustellusta syystä voidaan ympäristönsuojelumääräyksistä myöntää poikkeus"/>
    <s v="Ympäristönsuojelumääräyksistä poikkeamisen lupa"/>
    <x v="1"/>
    <x v="0"/>
    <s v="Myöhemmin"/>
    <s v="Myös luonnollisille henkilöille"/>
    <m/>
    <s v="Ympäristönsuojelulaki (527/2014)"/>
    <x v="0"/>
    <s v="Pohjanmaa"/>
    <x v="6"/>
    <s v="Ympäristöministeriö"/>
  </r>
  <r>
    <x v="69"/>
    <s v="Elintarvikkeiden ja eläinperäisten tuotteiden viennille myönnettävä eläinlääkärin todistus"/>
    <s v="Eläinlääkintötodistuksen myöntäminen maastavientiä varten"/>
    <s v="Elintarvikkeiden ja eläinperäisten tuotteiden viennille myönnettävä eläinlääkärin todistus"/>
    <x v="2"/>
    <x v="0"/>
    <s v="Myöhemmin"/>
    <s v="Vain elinkeinotoimintaa harjoittaville"/>
    <m/>
    <s v="Eläintautilaki (441/2013)"/>
    <x v="0"/>
    <s v="Pohjanmaa"/>
    <x v="6"/>
    <s v="Maa- ja metsätalousministeriö"/>
  </r>
  <r>
    <x v="69"/>
    <s v="Ojituserimielisyyden ratkaiseminen"/>
    <s v="Kahden välisen ojituserimielisyyden ratkaiseminen"/>
    <s v="Ojituserimielisyyden ratkaiseminen"/>
    <x v="2"/>
    <x v="0"/>
    <m/>
    <s v="Myös luonnollisille henkilöille"/>
    <m/>
    <s v="Vesilaki (587/2011)"/>
    <x v="0"/>
    <s v="Pohjanmaa"/>
    <x v="6"/>
    <s v="Ympäristöministeriö"/>
  </r>
  <r>
    <x v="69"/>
    <s v="Ympäristönsuojelulain mukainen rekisteröinti"/>
    <s v="Laissa mainittujen toimintojen rekisteröinti ja merkitseminen ympäristönsuojelun tietojärjestelmään"/>
    <s v="Ympäristönsuojelulain mukainen rekisteröinti"/>
    <x v="2"/>
    <x v="0"/>
    <s v="Myöhemmin"/>
    <s v="Vain elinkeinotoimintaa harjoittaville"/>
    <m/>
    <s v="Ympäristönsuojelulaki (527/2014)"/>
    <x v="0"/>
    <s v="Pohjanmaa"/>
    <x v="6"/>
    <s v="Ympäristöministeriö"/>
  </r>
  <r>
    <x v="69"/>
    <s v="Korkotukilainahakemus"/>
    <s v="Petur Eklund"/>
    <s v="Korkotukilainahakemus"/>
    <x v="5"/>
    <x v="0"/>
    <m/>
    <s v="Myös luonnollisille henkilöille"/>
    <m/>
    <s v="Laki omistusasuntolainojen korkotuesta (1204/1993)"/>
    <x v="0"/>
    <s v="Pohjanmaa"/>
    <x v="6"/>
    <s v="Ympäristöministeriö"/>
  </r>
  <r>
    <x v="69"/>
    <s v="Maaseututuet"/>
    <s v="Vipu on viljelijöiden verkkoasiointipalvelu"/>
    <s v="Maaseututuet"/>
    <x v="5"/>
    <x v="5"/>
    <m/>
    <s v="Vain elinkeinotoimintaa harjoittaville"/>
    <m/>
    <s v="Laki maatalouden tukien toimeenpanosta (192/2013)"/>
    <x v="0"/>
    <s v="Pohjanmaa"/>
    <x v="6"/>
    <s v="Maa- ja metsätalousministeriö"/>
  </r>
  <r>
    <x v="69"/>
    <s v="Työllistämistuki"/>
    <s v="Työsllistämisen Vaasa-lisä on haettavissa sähköisellä asioinnilla"/>
    <s v="Työllistämistuki"/>
    <x v="5"/>
    <x v="5"/>
    <m/>
    <s v="Vain elinkeinotoimintaa harjoittaville"/>
    <m/>
    <s v="Työttömyysturvalaki (1290/2002)"/>
    <x v="0"/>
    <s v="Pohjanmaa"/>
    <x v="6"/>
    <s v="Sosiaali- ja terveysministeriö"/>
  </r>
  <r>
    <x v="69"/>
    <s v="Yksityistieavustukset"/>
    <s v="Organisaatiomuutos on käynnissä  ja käynnissä on useita sähköiseen asiointiin liittyviä uudistuksia, joita ei ole vielä otettu täysimääräisesti käyttöön."/>
    <s v="Yksityistieavustukset"/>
    <x v="5"/>
    <x v="0"/>
    <s v="Myöhemmin"/>
    <s v="Myös luonnollisille henkilöille"/>
    <m/>
    <s v="Laki yksityisistä teistä (560/2018)"/>
    <x v="0"/>
    <s v="Pohjanmaa"/>
    <x v="6"/>
    <s v="Liikenne- ja viestintäministeriö"/>
  </r>
  <r>
    <x v="70"/>
    <s v="Alkoholielinkeinon harjoittamiseen liittyvä raportointi"/>
    <s v="Valmistajat, tukkumyyjät ja maahantuojat ovat velvollisia raportoimaan Valviraan valmistamansa, myymänsä ja/tai maahantuomansa alkoholimäärät."/>
    <s v="Alkoholielinkeinon harjoittamiseen liittyvä raportointi"/>
    <x v="2"/>
    <x v="0"/>
    <s v="Q2/2022"/>
    <s v="Vain elinkeinotoimintaa harjoittaville"/>
    <m/>
    <m/>
    <x v="1"/>
    <s v="Sosiaali- ja terveysministeriö"/>
    <x v="1"/>
    <s v=""/>
  </r>
  <r>
    <x v="70"/>
    <s v="Alkoholijuomien valmistus ja tukkumyyntilupa"/>
    <s v="Alkoholin valmistuslupa tai tukkumyyntilupa voidaan myöntää rekisteröityneelle elinkeinonharjoittajalle tai yhteisölle. (Tämä palvelu sisältää myös elintarvikehuoneistoa koskevan ilmoituksen ja luonnonmukaisen tuotannon valvontajärjestelmään hyväksymisen)."/>
    <s v="Alkoholijuomien valmistus ja tukkumyyntilupa"/>
    <x v="1"/>
    <x v="1"/>
    <s v="Q2/2022"/>
    <s v="Vain elinkeinotoimintaa harjoittaville"/>
    <m/>
    <m/>
    <x v="1"/>
    <s v="Sosiaali- ja terveysministeriö"/>
    <x v="1"/>
    <s v=""/>
  </r>
  <r>
    <x v="70"/>
    <s v="Anniskelu- ja vähittäismyyntiluvan haltijan ilmoitus maahantuonnista"/>
    <s v="Luvanhaltija saa tuoda maahan omaa anniskelu- tai vähittäismyyntiä varten niitä alkoholijuomia, joita hänellä on oikeus anniskella tai myydä."/>
    <s v="Anniskelu- ja vähittäismyyntiluvan haltijan ilmoitus maahantuonnista"/>
    <x v="1"/>
    <x v="1"/>
    <s v="Q2/2022"/>
    <s v="Vain elinkeinotoimintaa harjoittaville"/>
    <m/>
    <m/>
    <x v="1"/>
    <s v="Sosiaali- ja terveysministeriö"/>
    <x v="1"/>
    <s v=""/>
  </r>
  <r>
    <x v="70"/>
    <s v="Hedelmöityshoitolupa"/>
    <s v="Valvira myöntää luvan sukusolujen ja alkioiden varastointiin ja hedelmöityshoidon antamiseen. Hedelmöityshoidoista annetun lain mukaan hedelmöityshoitoja antavilla terveydenhuollon toimintayksiköillä on oltava Valviran lupa sukusolujen ja alkioiden varastointiin ja hedelmöityshoidon antamiseen."/>
    <s v="Hedelmöityshoitolupa"/>
    <x v="1"/>
    <x v="6"/>
    <s v="Q1/2022"/>
    <s v="Vain elinkeinotoimintaa harjoittaville"/>
    <m/>
    <m/>
    <x v="1"/>
    <s v="Sosiaali- ja terveysministeriö"/>
    <x v="1"/>
    <s v=""/>
  </r>
  <r>
    <x v="70"/>
    <s v="Ilmoitus alkoholijuomien myynnistä kansainvälisessä liikenteessä"/>
    <s v="Suomen ja ulkomaiden välillä liikennettä harjoittavasta suomalaisesta laivasta tai lentokoneesta, jossa myydään alkoholijuomia matkustajille, on ennen myyntitoiminnan aloittamista tehtävä kirjallinen ilmoitus. Ilmoitus tehdään myös lentoasemalla verottomien tavaroiden myymälässä tapahtuvaan alkoholijuomien vähittäismyynnistä vain ulkomaille matkustaville mukaan otettavaksi ja anniskelusta ulkomaanliikenteeseen käytettävällä lentoasema-alueella, jonne vain matkustajat pääsevät lentolipun esittämällä."/>
    <s v="Ilmoitus alkoholijuomien myynnistä kansainvälisessä liikenteessä"/>
    <x v="0"/>
    <x v="1"/>
    <s v="Q2/2022"/>
    <s v="Vain elinkeinotoimintaa harjoittaville"/>
    <m/>
    <m/>
    <x v="1"/>
    <s v="Sosiaali- ja terveysministeriö"/>
    <x v="1"/>
    <s v=""/>
  </r>
  <r>
    <x v="70"/>
    <s v="Ilmoitus potilas- ja asiakastietojen käsittelyyn tarkoitetun tietojärjestelmän poikkeamasta"/>
    <s v="Ilmoitus potilas- ja asiakastietojen käsittelyyn tarkoitetun tietojärjestelmän aiheuttamasta merkittävästä poikkeamasta"/>
    <s v="Ilmoitus potilas- ja asiakastietojen käsittelyyn tarkoitetun tietojärjestelmän poikkeamasta"/>
    <x v="0"/>
    <x v="0"/>
    <s v="Q4/2022"/>
    <s v="Vain elinkeinotoimintaa harjoittaville"/>
    <m/>
    <m/>
    <x v="1"/>
    <s v="Sosiaali- ja terveysministeriö"/>
    <x v="1"/>
    <s v=""/>
  </r>
  <r>
    <x v="70"/>
    <s v="Lievästi denaturoidun väkiviinan myynti-ilmoitus"/>
    <s v="Se, joka myy lievästi denaturoitua väkiviinaa, on velvollinen ilmoittamaan toiminnan aloittamisesta Valviraan."/>
    <s v="Lievästi denaturoidun väkiviinan myynti-ilmoitus"/>
    <x v="0"/>
    <x v="1"/>
    <s v="Q2/2022"/>
    <s v="Vain elinkeinotoimintaa harjoittaville"/>
    <m/>
    <m/>
    <x v="1"/>
    <s v="Sosiaali- ja terveysministeriö"/>
    <x v="1"/>
    <s v=""/>
  </r>
  <r>
    <x v="70"/>
    <s v="Lupa adoptiotoimiston ylläpitämiseen"/>
    <s v="Adoptioneuvontaa saavat antaa kuntien sosiaalihuollon toimielimet sekä adoptiotoimistot, jotka ovat saaneet Valviran luvan."/>
    <s v="Lupa adoptiotoimiston ylläpitämiseen"/>
    <x v="1"/>
    <x v="6"/>
    <s v="Q2/2022"/>
    <s v="Vain elinkeinotoimintaa harjoittaville"/>
    <m/>
    <m/>
    <x v="1"/>
    <s v="Sosiaali- ja terveysministeriö"/>
    <x v="1"/>
    <s v=""/>
  </r>
  <r>
    <x v="70"/>
    <s v="Lupa kansainvälisen adoptiopalvelun antamiseen, lupa yhteistyöhön ulkomaisen palvelunantajan kanssa"/>
    <s v="Valviran yhteydessä toimiva adoptiolautakunta myöntää toimiluvat kansainvälisille adoptiopalvelun antajille ja valvoo palvelunantajien toimintaa."/>
    <s v="Lupa kansainvälisen adoptiopalvelun antamiseen, lupa yhteistyöhön ulkomaisen palvelunantajan kanssa"/>
    <x v="1"/>
    <x v="6"/>
    <s v="Q2/2022"/>
    <s v="Vain elinkeinotoimintaa harjoittaville"/>
    <m/>
    <m/>
    <x v="1"/>
    <s v="Sosiaali- ja terveysministeriö"/>
    <x v="1"/>
    <s v=""/>
  </r>
  <r>
    <x v="70"/>
    <s v="Lupa toimia raskauden keskeyttämissairaalana"/>
    <s v="Lupaa toimia raskauden keskeyttämissairaalana haetaan Valviralta."/>
    <s v="Lupa toimia raskauden keskeyttämissairaalana"/>
    <x v="1"/>
    <x v="6"/>
    <s v="Q4/2022"/>
    <s v="Vain elinkeinotoimintaa harjoittaville"/>
    <m/>
    <m/>
    <x v="1"/>
    <s v="Sosiaali- ja terveysministeriö"/>
    <x v="1"/>
    <s v=""/>
  </r>
  <r>
    <x v="70"/>
    <s v="Lupa tuottaa yksityisiä sosiaalihuollon palveluja"/>
    <s v="Valvira myöntää luvan yksityisille ympärivuorokautisten sosiaalihuollon palvelujen tuottajille, jos ne toimivat usean aluehallintoviraston alueella."/>
    <s v="Lupa tuottaa yksityisiä sosiaalihuollon palveluja"/>
    <x v="1"/>
    <x v="5"/>
    <m/>
    <s v="Vain elinkeinotoimintaa harjoittaville"/>
    <m/>
    <m/>
    <x v="1"/>
    <s v="Sosiaali- ja terveysministeriö"/>
    <x v="1"/>
    <s v=""/>
  </r>
  <r>
    <x v="70"/>
    <s v="Lupa tuottaa yksityisiä terveydenhuollon palveluja"/>
    <s v="Valvira myöntää toimintaluvan yksityisille terveydenhuollon palvelujen tuottajille, jos ne toimivat usean aluehallintoviraston alueella."/>
    <s v="Lupa tuottaa yksityisiä terveydenhuollon palveluja"/>
    <x v="1"/>
    <x v="5"/>
    <m/>
    <s v="Vain elinkeinotoimintaa harjoittaville"/>
    <m/>
    <m/>
    <x v="1"/>
    <s v="Sosiaali- ja terveysministeriö"/>
    <x v="1"/>
    <s v=""/>
  </r>
  <r>
    <x v="70"/>
    <s v="Sosiaali- ja terveydenhuollon tietojärjestelmien rekisteröinti"/>
    <s v="Valvira ylläpitää julkista rekisteriä tietojärjestelmistä. Valmistajan on ilmoitettava tuotantokäyttöön otettavasta tietojärjestelmästä Valviralle. Tietojärjestelmällä tarkoitetaan sosiaali- tai terveydenhuollon asiakastietojen sähköistä käsittelyä varten toteutettua ohjelmistoa tai järjestelmää, jonka avulla tallennetaan ja ylläpidetään asiakas- tai potilasasiakirjoja ja niissä olevia tietoja. Valvira ylläpitää myös julkista rekisteriä sille ilmoitetuista, vaatimukset täyttävistä sosiaali- ja terveystietojen toissijaiseen käyttöön tarkoitetuista käyttöympäristöistä. Tietoturvallisuuden arviointilaitoksen on ilmoitettava Sosiaali- ja terveysalan lupa- ja valvontavirastolle tiedot kaikista myönnetyistä, muutetuista, täydennetyistä, määräajaksi tai kokonaan peruutetuista tai evätyistä todistuksista."/>
    <s v="Sosiaali- ja terveydenhuollon tietojärjestelmien rekisteröinti"/>
    <x v="0"/>
    <x v="0"/>
    <s v="Q4/2021"/>
    <s v="Vain elinkeinotoimintaa harjoittaville"/>
    <m/>
    <m/>
    <x v="1"/>
    <s v="Sosiaali- ja terveysministeriö"/>
    <x v="1"/>
    <s v=""/>
  </r>
  <r>
    <x v="70"/>
    <s v="Talous- ja allasvesiosaajien testaajalupa"/>
    <s v="Valvira hyväksyy hakemuksesta talous- ja/tai allasvesiosaamisen testaajiksi terveydensuojelulain mukaiset kelpoisuusehdot täyttävät hakijat."/>
    <s v="Talous- ja allasvesiosaajien testaajalupa"/>
    <x v="1"/>
    <x v="6"/>
    <s v="Q1/2022"/>
    <s v="Myös luonnollisille henkilöille"/>
    <m/>
    <m/>
    <x v="1"/>
    <s v="Sosiaali- ja terveysministeriö"/>
    <x v="1"/>
    <s v=""/>
  </r>
  <r>
    <x v="70"/>
    <s v="Teollisuus- ja keittiöalkoholin käyttölupa"/>
    <s v="Valviralta voi hakea lupaa teollisuus- ja keittiöalkoholin käyttöön."/>
    <s v="Teollisuus- ja keittiöalkoholin käyttölupa"/>
    <x v="1"/>
    <x v="1"/>
    <s v="Q2/2022"/>
    <s v="Vain elinkeinotoimintaa harjoittaville"/>
    <m/>
    <m/>
    <x v="1"/>
    <s v="Sosiaali- ja terveysministeriö"/>
    <x v="1"/>
    <s v=""/>
  </r>
  <r>
    <x v="70"/>
    <s v="Toisiokäytön ympäristöjen rekisteröinti"/>
    <s v="Valvira ylläpitää julkista rekisteriä sille ilmoitetuista, tietoturva- ja tietosuojavaatimukset täyttävistä toisiokäyttöympäristöistä. Toisiokäyttöympäristö täytyy ilmoittaa Valviran ylläpitämään rekisteriin ennen käyttöympäristön käyttöönottoa siinä vaiheessa, kun se on saanut tietoturvallisuuden arviointilaitoksen vaatimustenmukaisuustodistuksen."/>
    <s v="Toisiokäytön ympäristöjen rekisteröinti"/>
    <x v="0"/>
    <x v="0"/>
    <s v="Q2/2022"/>
    <s v="Vain elinkeinotoimintaa harjoittaville"/>
    <m/>
    <m/>
    <x v="1"/>
    <s v="Sosiaali- ja terveysministeriö"/>
    <x v="1"/>
    <s v=""/>
  </r>
  <r>
    <x v="70"/>
    <s v="Tupakkalain alaisiin tuotteisiin liittyvät ilmoitukset ja raportointi"/>
    <s v="Valmistajien ja maahantuojien on toimitettava Valviraan ilmoituksia ja raportteja tupakkalain alaisista tuotteista."/>
    <s v="Tupakkalain alaisiin tuotteisiin liittyvät ilmoitukset ja raportointi"/>
    <x v="0"/>
    <x v="0"/>
    <m/>
    <s v="Vain elinkeinotoimintaa harjoittaville"/>
    <s v="Tiedot toimitetaan viranomaisille sähköisesti EU-komission tarjoaman keskitetyn tietojärjestelmän (EU-CEG) avulla, joten kehitys on riippuvaista ko. palvelusta."/>
    <m/>
    <x v="1"/>
    <s v="Sosiaali- ja terveysministeriö"/>
    <x v="1"/>
    <s v=""/>
  </r>
  <r>
    <x v="70"/>
    <s v="Tupakkatuotteen valmistuslaboratorion hyväksyntä"/>
    <s v="Tupakkatuotteiden päästömittauksia varmistavan ja savukkeiden palamisominaisuuksia osoittavan laboratorion on oltava Valviran hyväksymä ja valvoma."/>
    <s v="Tupakkatuotteen valmistuslaboratorion hyväksyntä"/>
    <x v="1"/>
    <x v="6"/>
    <s v="Myöhemmin"/>
    <s v="Vain elinkeinotoimintaa harjoittaville"/>
    <m/>
    <m/>
    <x v="1"/>
    <s v="Sosiaali- ja terveysministeriö"/>
    <x v="1"/>
    <s v=""/>
  </r>
  <r>
    <x v="70"/>
    <s v="Vesityökortti"/>
    <s v="Talous- tai allasvesihygieeninen osaaminen osoitetaan suorittamalla osaamistesti, jonka hyväksytysti suorittaneet saavat vesityökortin."/>
    <s v="Vesityökortti"/>
    <x v="1"/>
    <x v="6"/>
    <s v="Q1/2022"/>
    <s v="Myös luonnollisille henkilöille"/>
    <m/>
    <m/>
    <x v="1"/>
    <s v="Sosiaali- ja terveysministeriö"/>
    <x v="1"/>
    <s v=""/>
  </r>
  <r>
    <x v="70"/>
    <s v="Väkiviinan maahantuonti-, valmistus- ja tukkumyyntilupa"/>
    <s v="Väkiviinan maahantuonti-, valmistus- sekä tukkumyyntilupa voidaan myöntää rekisteröidylle elinkeinonharjoittajallle tai yhteisölle."/>
    <s v="Väkiviinan maahantuonti-, valmistus- ja tukkumyyntilupa"/>
    <x v="1"/>
    <x v="1"/>
    <s v="Q2/2022"/>
    <s v="Vain elinkeinotoimintaa harjoittaville"/>
    <m/>
    <m/>
    <x v="1"/>
    <s v="Sosiaali- ja terveysministeriö"/>
    <x v="1"/>
    <s v=""/>
  </r>
  <r>
    <x v="70"/>
    <s v="Yksityisten sosiaali- ja terveydenhuollon palvelujen tuottajien raportointi (toimintakertomus)"/>
    <s v="Yksityisen sosiaali- ja terveydenhuollon palvelujen tuottajan on annettava vuosittain toimintakertomus seuraavan vuoden helmikuun loppuun mennessä."/>
    <s v="Yksityisten sosiaali- ja terveydenhuollon palvelujen tuottajien raportointi (toimintakertomus)"/>
    <x v="2"/>
    <x v="4"/>
    <s v="Q4/2022"/>
    <s v="Vain elinkeinotoimintaa harjoittaville"/>
    <m/>
    <m/>
    <x v="1"/>
    <s v="Sosiaali- ja terveysministeriö"/>
    <x v="1"/>
    <s v=""/>
  </r>
  <r>
    <x v="71"/>
    <s v="Ympäristöterveydenhuollon ilmoitukset, tiedoitukset ja hakemukset Oma Vantaa palvelussa"/>
    <s v="Vantaan Ympäristöterveydenhuollon ilmoitukset, tiedoitukset ja hakemukset Oma Vantaa palvelussa"/>
    <s v="Mahdollista terveyshaittaa aiheuttavan toiminnan aloittamisilmoitus"/>
    <x v="0"/>
    <x v="2"/>
    <s v="Q1/2022"/>
    <m/>
    <s v="Saavutettavuuden huomiointi kesken, ratkaisun tiekartta tekeillä"/>
    <s v="Terveydensuojelulaki (763/1994)"/>
    <x v="0"/>
    <s v="Uusimaa"/>
    <x v="4"/>
    <s v="Sosiaali- ja terveysministeriö"/>
  </r>
  <r>
    <x v="71"/>
    <s v="Vantaan tapahtumakalenteri"/>
    <s v="Mahdollisuus ilmoittaa tapahtuma kaupungin tapahtumakalenteriin"/>
    <s v="Tapahtumailmoitus"/>
    <x v="0"/>
    <x v="0"/>
    <s v="Q3/2021"/>
    <m/>
    <s v="Uusi ratkaisu hankinnassa"/>
    <m/>
    <x v="0"/>
    <s v="Uusimaa"/>
    <x v="4"/>
    <s v=""/>
  </r>
  <r>
    <x v="71"/>
    <s v="YritysVantaa kasvu ja kansainvälistymispalvelut"/>
    <s v="Sähköinen yhteydenotto ja ajanvaraus neuvontapalveluun - neuvonta mahdollista etäyhteydellä"/>
    <s v="YritysVantaa kasvu ja kansainvälistymispalvelut"/>
    <x v="3"/>
    <x v="0"/>
    <s v="Q4/2022"/>
    <m/>
    <s v="kartoitus meneillään"/>
    <m/>
    <x v="0"/>
    <s v="Uusimaa"/>
    <x v="4"/>
    <s v=""/>
  </r>
  <r>
    <x v="71"/>
    <s v="YritysVantaa -koulutus- ja kehityspalvelut"/>
    <s v="Sähköinen yhteydenotto ja ajanvaraus neuvontapalveluun - neuvonta mahdollista etäyhteydellä"/>
    <s v="YritysVantaa -koulutus- ja kehityspalvelut"/>
    <x v="3"/>
    <x v="0"/>
    <s v="Q4/2022"/>
    <m/>
    <s v="kartoitus meneillään"/>
    <m/>
    <x v="0"/>
    <s v="Uusimaa"/>
    <x v="4"/>
    <s v=""/>
  </r>
  <r>
    <x v="71"/>
    <s v="YritysVantaa -rekrytointipalvelut"/>
    <s v="Sähköinen yhteydenotto ja ajanvaraus neuvontapalveluun - neuvonta mahdollista etäyhteydellä"/>
    <s v="YritysVantaa -rekrytointipalvelut"/>
    <x v="3"/>
    <x v="0"/>
    <s v="Q4/2022"/>
    <s v="Myös luonnollisille henkilöille"/>
    <s v="kartoitus meneillään"/>
    <m/>
    <x v="0"/>
    <s v="Uusimaa"/>
    <x v="4"/>
    <s v=""/>
  </r>
  <r>
    <x v="71"/>
    <s v="YritysVantaa -sijoittumispalvelut"/>
    <s v="Sähköinen yhteydenotto ja ajanvaraus neuvontapalveluun - neuvonta mahdollista etäyhteydellä"/>
    <s v="YritysVantaa -sijoittumispalvelut"/>
    <x v="3"/>
    <x v="0"/>
    <s v="Q4/2022"/>
    <m/>
    <s v="kartoitus meneillään"/>
    <m/>
    <x v="0"/>
    <s v="Uusimaa"/>
    <x v="4"/>
    <s v=""/>
  </r>
  <r>
    <x v="71"/>
    <s v="YritysVantaa työnantajapalvelut"/>
    <s v="Sähköinen yhteydenotto ja ajanvaraus neuvontapalveluun - neuvonta mahdollista etäyhteydellä"/>
    <s v="YritysVantaa työnantajapalvelut"/>
    <x v="3"/>
    <x v="0"/>
    <s v="Q4/2022"/>
    <m/>
    <s v="kartoitus meneillään"/>
    <m/>
    <x v="0"/>
    <s v="Uusimaa"/>
    <x v="4"/>
    <s v=""/>
  </r>
  <r>
    <x v="71"/>
    <s v="YritysVantaa yhteydenottolomake"/>
    <s v="Sähköinen yhteydenotto ja ajanvaraus neuvontapalveluun - neuvonta mahdollista etäyhteydellä"/>
    <s v="YritysVantaa yhteydenottolomake"/>
    <x v="3"/>
    <x v="0"/>
    <s v="Q4/2022"/>
    <m/>
    <s v="kartoitus meneillään"/>
    <m/>
    <x v="0"/>
    <s v="Uusimaa"/>
    <x v="4"/>
    <s v=""/>
  </r>
  <r>
    <x v="71"/>
    <s v="YritysVantaa -yritysneuvontatapaamiset"/>
    <s v="Sähköinen yhteydenotto ja ajanvaraus neuvontapalveluun - neuvonta mahdollista etäyhteydellä"/>
    <s v="YritysVantaa -yritysneuvontatapaamiset"/>
    <x v="3"/>
    <x v="0"/>
    <s v="Q4/2022"/>
    <s v="Myös luonnollisille henkilöille"/>
    <s v="kartoitus meneillään"/>
    <m/>
    <x v="0"/>
    <s v="Uusimaa"/>
    <x v="4"/>
    <s v=""/>
  </r>
  <r>
    <x v="71"/>
    <s v="Vantaan Yksinyrittäjän koronatuen haku"/>
    <s v="Mahdollisuus hakea tukea COVID-19 viruksen johdosta tukea"/>
    <s v="Liiketoiminnan kehittämistuki"/>
    <x v="5"/>
    <x v="0"/>
    <s v="Q4/2022"/>
    <m/>
    <s v="tilapäinen palvelu"/>
    <m/>
    <x v="0"/>
    <s v="Uusimaa"/>
    <x v="4"/>
    <s v=""/>
  </r>
  <r>
    <x v="71"/>
    <s v="Vantaan hyvinvoinnin ja terveyden edistämisen avustukset"/>
    <s v="Vantaan avustushakemukset Oma Vantaa -palvelussa osoitteessa asiointi.vantaa.fi"/>
    <s v="Toiminta-avustukset yhdistyksille ja yhteisöille"/>
    <x v="5"/>
    <x v="2"/>
    <s v="Q1/2022"/>
    <m/>
    <s v="Saavutettavuuden huomiointi kesken, ratkaisun tiekartta tekeillä"/>
    <m/>
    <x v="0"/>
    <s v="Uusimaa"/>
    <x v="4"/>
    <s v=""/>
  </r>
  <r>
    <x v="71"/>
    <s v="Vantaan kulttuuriavustukset"/>
    <s v="Vantaan avustushakemukset Oma Vantaa -palvelussa osoitteessa asiointi.vantaa.fi"/>
    <s v="Toiminta-avustukset yhdistyksille ja yhteisöille"/>
    <x v="5"/>
    <x v="2"/>
    <s v="Q1/2022"/>
    <s v="Myös luonnollisille henkilöille"/>
    <s v="Saavutettavuuden huomiointi kesken, ratkaisun tiekartta tekeillä"/>
    <m/>
    <x v="0"/>
    <s v="Uusimaa"/>
    <x v="4"/>
    <s v=""/>
  </r>
  <r>
    <x v="71"/>
    <s v="Vantaan liikunta-avustukset"/>
    <s v="Vantaan avustushakemukset Oma Vantaa -palvelussa osoitteessa asiointi.vantaa.fi"/>
    <s v="Toiminta-avustukset yhdistyksille ja yhteisöille"/>
    <x v="5"/>
    <x v="2"/>
    <s v="Q1/2022"/>
    <s v="Myös luonnollisille henkilöille"/>
    <s v="Saavutettavuuden huomiointi kesken, ratkaisun tiekartta tekeillä"/>
    <m/>
    <x v="0"/>
    <s v="Uusimaa"/>
    <x v="4"/>
    <s v=""/>
  </r>
  <r>
    <x v="71"/>
    <s v="Vantaan nuorisoavustukset"/>
    <s v="Vantaan avustushakemukset Oma Vantaa -palvelussa osoitteessa asiointi.vantaa.fi"/>
    <s v="Toiminta-avustukset yhdistyksille ja yhteisöille"/>
    <x v="5"/>
    <x v="2"/>
    <s v="Q1/2022"/>
    <m/>
    <s v="Saavutettavuuden huomiointi kesken, ratkaisun tiekartta tekeillä"/>
    <m/>
    <x v="0"/>
    <s v="Uusimaa"/>
    <x v="4"/>
    <s v=""/>
  </r>
  <r>
    <x v="71"/>
    <s v="Vantaan paikallisen kansalaistoiminnan avustukset"/>
    <s v="Vantaan avustushakemukset Oma Vantaa -palvelussa osoitteessa asiointi.vantaa.fi"/>
    <s v="Toiminta-avustukset yhdistyksille ja yhteisöille"/>
    <x v="5"/>
    <x v="2"/>
    <s v="Q1/2022"/>
    <m/>
    <s v="Saavutettavuuden huomiointi kesken, ratkaisun tiekartta tekeillä"/>
    <m/>
    <x v="0"/>
    <s v="Uusimaa"/>
    <x v="4"/>
    <s v=""/>
  </r>
  <r>
    <x v="71"/>
    <s v="Vantaan työllisyyspalvelun tuet"/>
    <s v="Vantaan avustushakemukset Oma Vantaa -palvelussa osoitteessa asiointi.vantaa.fi"/>
    <s v="Työllistämistuki"/>
    <x v="5"/>
    <x v="2"/>
    <s v="Q1/2022"/>
    <m/>
    <s v="Saavutettavuuden huomiointi kesken, ratkaisun tiekartta tekeillä"/>
    <s v="Työttömyysturvalaki (1290/2002)"/>
    <x v="0"/>
    <s v="Uusimaa"/>
    <x v="4"/>
    <s v="Sosiaali- ja terveysministeriö"/>
  </r>
  <r>
    <x v="71"/>
    <s v="Nuorten kesätyöseteli"/>
    <s v="Kesätyöseteli - haku sähköisesti ja paperilomakkeella"/>
    <s v="Työllistämistuki"/>
    <x v="5"/>
    <x v="0"/>
    <s v="Q4/2022"/>
    <s v="Myös luonnollisille henkilöille"/>
    <s v="kartoitus meneillään"/>
    <s v="Työttömyysturvalaki (1290/2002)"/>
    <x v="0"/>
    <s v="Uusimaa"/>
    <x v="4"/>
    <s v="Sosiaali- ja terveysministeriö"/>
  </r>
  <r>
    <x v="72"/>
    <s v="Ajoneuvon käyttöönottoilmoitus"/>
    <s v="Palvelussa voit antaa ajoneuvon käyttöönottoilmoituksen sähköisesti. Käyttöönottoilmoitus annetaan ajoneuvoista, jotka on tarkoitus rekisteröidä Suomeen."/>
    <s v="Ajoneuvon käyttöönottoilmoitus"/>
    <x v="0"/>
    <x v="2"/>
    <m/>
    <s v="Myös luonnollisille henkilöille"/>
    <m/>
    <m/>
    <x v="1"/>
    <s v="Valtiovarainministeriö"/>
    <x v="1"/>
    <s v=""/>
  </r>
  <r>
    <x v="72"/>
    <s v="Ajoneuvon väliaikaisen verottoman käytön ilmoitus"/>
    <s v="Palvelussa voit ilmoittaa siitä, että tuot ajoneuvon väliaikaisesti Suomeen omaan käyttöösi ja ajoneuvon käyttö on verotonta. Ajoneuvoa voi käyttää verottomasti enintään 14 vuorokautta kalenterivuodessa."/>
    <s v="Ajoneuvon väliaikaisen verottoman käytön ilmoitus"/>
    <x v="0"/>
    <x v="2"/>
    <m/>
    <s v="Myös luonnollisille henkilöille"/>
    <m/>
    <m/>
    <x v="1"/>
    <s v="Valtiovarainministeriö"/>
    <x v="1"/>
    <s v=""/>
  </r>
  <r>
    <x v="72"/>
    <s v="Arvonlisävero ja muut oma-aloitteiset verot"/>
    <s v="Arvonlisävero sekä muut oma-aloitteisesti ilmoitettavat ja maksettavat verot kuten arpajaisvero,apteekkivero, vakuutusmaksuvero ja ennakonpidätykset ja lähdeverot pitää ilmoittaa sähköisesti OmaVerossa tai Ilmoitin.fi-palvelussa. Näiden palvelujen kautta voi antaa myös arvonlisäveron yhteenvetoilmoituksen sekä ilmoituksen toimitusvarastoon siirrosta. OmaVerossa voi hakea arvonlisäveron palautusta toisesta EU-maasta ja ilmoittaa arvonlisäveron erityisjärjestelmän tietoja. Ilmoitin.fi-palvelussa voi hakea maahantuonnon arvonlisäveron vertailutietoja."/>
    <s v="Arvonlisävero ja muut oma-aloitteiset verot"/>
    <x v="0"/>
    <x v="2"/>
    <m/>
    <s v="Vain elinkeinotoimintaa harjoittaville"/>
    <m/>
    <m/>
    <x v="1"/>
    <s v="Valtiovarainministeriö"/>
    <x v="1"/>
    <s v=""/>
  </r>
  <r>
    <x v="72"/>
    <s v="Arvonlisäverovelvollisten rekisteri"/>
    <s v="Arvonlisäverovelvollisten rekisteriin voi ilmoittautua tai hakeutua ja rekisteröintiä muuttaa OmaVerossa. OmaVerossa rekistereihin voi ilmoittautua/hakeutua ja rekisteröintejä muuttaa ja päättää ne, joilla on Y-tunnus."/>
    <s v="Arvonlisäverovelvollisten rekisteri"/>
    <x v="0"/>
    <x v="2"/>
    <m/>
    <s v="Vain elinkeinotoimintaa harjoittaville"/>
    <m/>
    <m/>
    <x v="1"/>
    <s v="Valtiovarainministeriö"/>
    <x v="1"/>
    <s v=""/>
  </r>
  <r>
    <x v="72"/>
    <s v="Autoveroilmoitus"/>
    <s v="Palvelussa voit lähettää  autoveroilmoituksen liitteineen tai hakemuksen autoveron vientipalautuksesta sähköisesti Verohallinnolle. Palvelun kautta annettuun autoveroilmoitukseen saat autoveropäätöksen sähköisesti. Autojen maahantuojat ja autoliikkeet /rekisteröidyt asiamiehet) voivat ilmoittaa XML-sanomalla, rekisterit ja käteisasiakkaat."/>
    <s v="Autoveroilmoitus"/>
    <x v="0"/>
    <x v="2"/>
    <m/>
    <s v="Myös luonnollisille henkilöille"/>
    <m/>
    <m/>
    <x v="1"/>
    <s v="Valtiovarainministeriö"/>
    <x v="1"/>
    <s v=""/>
  </r>
  <r>
    <x v="72"/>
    <s v="Ennakkoperintärekisteri"/>
    <s v="Ennakkoperintärekisteriin voi ilmoittautua ja rekisteröinnin päättää OmaVerossa. OmaVerossa rekisteriin voi ilmoittautua ja rekisteröinnin päättää ne, joilla on Y-tunnus."/>
    <s v="Ennakkoperintärekisteri"/>
    <x v="0"/>
    <x v="2"/>
    <m/>
    <s v="Vain elinkeinotoimintaa harjoittaville"/>
    <m/>
    <m/>
    <x v="1"/>
    <s v="Valtiovarainministeriö"/>
    <x v="1"/>
    <s v=""/>
  </r>
  <r>
    <x v="72"/>
    <s v="Ennakkoratkaisu"/>
    <s v="Yritykset ja yhteisöt voivat hakea eri verolajien ennakkoratkaisuja OmaVerossa."/>
    <s v="Ennakkoratkaisu"/>
    <x v="0"/>
    <x v="2"/>
    <m/>
    <s v="Myös luonnollisille henkilöille"/>
    <m/>
    <m/>
    <x v="1"/>
    <s v="Valtiovarainministeriö"/>
    <x v="1"/>
    <s v=""/>
  </r>
  <r>
    <x v="72"/>
    <s v="Ennakkovero"/>
    <s v="Yritykset ja yhteisöt voivat hakea ennakkoveroa, tehdä muutoksia ennakkoveroon ja hakea lisäennakkoa OmaVerossa."/>
    <s v="Ennakkovero"/>
    <x v="0"/>
    <x v="2"/>
    <m/>
    <s v="Myös luonnollisille henkilöille"/>
    <m/>
    <m/>
    <x v="1"/>
    <s v="Valtiovarainministeriö"/>
    <x v="1"/>
    <s v=""/>
  </r>
  <r>
    <x v="72"/>
    <s v="Ennakonpidätystiedot maksajille"/>
    <s v="Yrityksen ja yhteisöt voivat kysellä API rajapinnan kautta suorituksensaajan ennakonpidätystiedot ennen suorituksen maksamista."/>
    <s v="Ennakonpidätystiedot maksajille"/>
    <x v="6"/>
    <x v="2"/>
    <m/>
    <s v="Myös luonnollisille henkilöille"/>
    <m/>
    <m/>
    <x v="1"/>
    <s v="Valtiovarainministeriö"/>
    <x v="1"/>
    <s v=""/>
  </r>
  <r>
    <x v="72"/>
    <s v="Ennakonpidätystietojen suorasiirto maksajille"/>
    <s v="Yritykset ja yhteisöt saavat peruslaskennan ennakonpidätystiedot suorasiirtomenettelyllä"/>
    <s v="Ennakonpidätystietojen suorasiirto"/>
    <x v="4"/>
    <x v="2"/>
    <m/>
    <s v="Myös luonnollisille henkilöille"/>
    <m/>
    <m/>
    <x v="1"/>
    <s v="Valtiovarainministeriö"/>
    <x v="1"/>
    <s v=""/>
  </r>
  <r>
    <x v="72"/>
    <s v="Eräiden yleishyödyllisten yhteisöjen veronhuojennus"/>
    <s v="Verohallinto voi vapauttaa yleishyödyllisen yhteisön kokonaan tai osittain suorittamasta tuloveroa eräiden yleishyödyllisten yhteisöjen veronhuojennuksista annetun lain (1976/680) mukaisesti. Veronhuojennusta voi hakea OmaVerossa tai paperilomakkeella."/>
    <s v="Eräiden yleishyödyllisten yhteisöjen veronhuojennus"/>
    <x v="1"/>
    <x v="2"/>
    <m/>
    <s v="Vain elinkeinotoimintaa harjoittaville"/>
    <m/>
    <m/>
    <x v="1"/>
    <s v="Valtiovarainministeriö"/>
    <x v="1"/>
    <s v=""/>
  </r>
  <r>
    <x v="72"/>
    <s v="Kiinteistöveroilmoitus"/>
    <s v="Yritykset ja yhteisöt voivat tarkistaa ja antaa kiinteistöveroilmoituksen OmaVerossa."/>
    <s v="Kiinteistöveroilmoitus"/>
    <x v="0"/>
    <x v="2"/>
    <m/>
    <s v="Myös luonnollisille henkilöille"/>
    <m/>
    <m/>
    <x v="1"/>
    <s v="Valtiovarainministeriö"/>
    <x v="1"/>
    <s v=""/>
  </r>
  <r>
    <x v="72"/>
    <s v="Kirjallinen ohjauspyyntö"/>
    <s v="OmaVerossa voi hakea kirjallista ohjausta arvonlisäverotuksesta ja vakuutusmaksuverotuksesta."/>
    <s v="Kirjallinen ohjauspyyntö"/>
    <x v="2"/>
    <x v="2"/>
    <m/>
    <s v="Vain elinkeinotoimintaa harjoittaville"/>
    <m/>
    <m/>
    <x v="1"/>
    <s v="Valtiovarainministeriö"/>
    <x v="1"/>
    <s v=""/>
  </r>
  <r>
    <x v="72"/>
    <s v="Lahjaveroilmoitus"/>
    <s v="Yritys tai yhteisö voi antaa lahjaveroilmoituksen OmaVerossa sekä hakea pidennystä lahjaveroilmoituksen jättämiseen OmaVerossa."/>
    <s v="Lahjaveroilmoitus ja hakemus lahjaveroilmoituksen antamisajan pidentämiseksi"/>
    <x v="0"/>
    <x v="2"/>
    <m/>
    <s v="Myös luonnollisille henkilöille"/>
    <m/>
    <m/>
    <x v="1"/>
    <s v="Valtiovarainministeriö"/>
    <x v="1"/>
    <s v=""/>
  </r>
  <r>
    <x v="72"/>
    <s v="Lähdeverokorttihakemus - ulkomainen yritys tai yhteisö"/>
    <s v="Ulkomainen yritys tai yhteisö hakee lähdeverokorttia Suomesta saamaansa tuloa varten paperilomakkeella. Lähetä hakemus lomakkeessa mainittuun osoitteeseen. Voit myös viedä hakemuksen mihin tahansa Verohallinnon toimipisteeseen."/>
    <s v="Lähdeverokorttihakemus - ulkomainen yritys tai yhteisö"/>
    <x v="0"/>
    <x v="1"/>
    <m/>
    <s v="Vain elinkeinotoimintaa harjoittaville"/>
    <s v="Nykyään vain paperilomake mahdollinen.  Jatkokehityksen osalta edellytyksenä viestinvaihdon mahdollistaminen palvelussa ja ulkomaisen yrityksen vahvan tunnistautumisen mahdollistaminen laajemmin."/>
    <m/>
    <x v="1"/>
    <s v="Valtiovarainministeriö"/>
    <x v="1"/>
    <s v=""/>
  </r>
  <r>
    <x v="72"/>
    <s v="Lähdeveron palautushakemus - ulkomainen yhteisö"/>
    <s v="Ulkomainen yhteisö voi hakea takaisin Suomessa liikaa tai aiheettomasti perittyä lähdeveroa. Verohallinnon sähköisen asiointipalvelun kautta voi jättää lähdeveron palautushakemuksia osinko-, korko- ja roljaltituloista. Ulkomainen yhteisö voi hyödyntää Finnish Authenticator -tunnistuspalvelua."/>
    <s v="Lähdeveron palautushakemus - ulkomainen yhteisö"/>
    <x v="0"/>
    <x v="2"/>
    <m/>
    <s v="Vain elinkeinotoimintaa harjoittaville"/>
    <m/>
    <m/>
    <x v="1"/>
    <s v="Valtiovarainministeriö"/>
    <x v="1"/>
    <s v=""/>
  </r>
  <r>
    <x v="72"/>
    <s v="Maatalouden energiatuotteiden valmisteveron palautus"/>
    <s v="Yritykset ja yhteisöt voivat hakea maatalouden energiatuotteiden valmisteveron palautusta OmaVerossa tai ilmoitin.fi:ssä."/>
    <s v="Maatalouden energiatuotteiden valmisteveron palautus"/>
    <x v="0"/>
    <x v="2"/>
    <m/>
    <s v="Vain elinkeinotoimintaa harjoittaville"/>
    <m/>
    <m/>
    <x v="1"/>
    <s v="Valtiovarainministeriö"/>
    <x v="1"/>
    <s v=""/>
  </r>
  <r>
    <x v="72"/>
    <s v="Maksujärjestelypyyntö"/>
    <s v="Yritys tai yhteisö voi tehdä maksujärjestelypyynnön OmaVerossa."/>
    <s v="Maksujärjestelypyyntö"/>
    <x v="0"/>
    <x v="2"/>
    <m/>
    <s v="Myös luonnollisille henkilöille"/>
    <m/>
    <m/>
    <x v="1"/>
    <s v="Valtiovarainministeriö"/>
    <x v="1"/>
    <s v=""/>
  </r>
  <r>
    <x v="72"/>
    <s v="Maksuviitekysely"/>
    <s v="OmaVerossa on nähtävillä verojenmaksuyhteystiedot: Verohallinnon tilinumerot ja viitenumerot. API rajapinnan kautta voi kysyä maksuviitteitä. Myös kiinteistönvälittäjä voi kysyä asiakkaan puolesta tämän viitenumeroa rajapinnan kautta."/>
    <s v="Maksuviitekysely"/>
    <x v="4"/>
    <x v="7"/>
    <m/>
    <s v="Myös luonnollisille henkilöille"/>
    <m/>
    <m/>
    <x v="1"/>
    <s v="Valtiovarainministeriö"/>
    <x v="1"/>
    <s v=""/>
  </r>
  <r>
    <x v="72"/>
    <s v="Muutoksenhaku"/>
    <s v="Voit hakea muutosta eri verolajien verotukseen, ennakkoratkaisuihin ja muihin päätöksiin OmaVerossa."/>
    <s v="Muutoksenhaku"/>
    <x v="0"/>
    <x v="2"/>
    <m/>
    <s v="Myös luonnollisille henkilöille"/>
    <m/>
    <m/>
    <x v="1"/>
    <s v="Valtiovarainministeriö"/>
    <x v="1"/>
    <s v=""/>
  </r>
  <r>
    <x v="72"/>
    <s v="Nimeämispäätös"/>
    <s v="Lahjoituksen saajana oleva, euroopan talousalueella sijaitseva yhdistys, säätiö tai niiden yhteydessä oleva rahasto, voi hakea nimeämispäätöstä lahjoitusvähennystä varten OmaVerossa."/>
    <s v="Nimeämispäätös"/>
    <x v="2"/>
    <x v="2"/>
    <m/>
    <s v="Vain elinkeinotoimintaa harjoittaville"/>
    <m/>
    <m/>
    <x v="1"/>
    <s v="Valtiovarainministeriö"/>
    <x v="1"/>
    <s v=""/>
  </r>
  <r>
    <x v="72"/>
    <s v="Palkka.fi (palkanlaskenta)"/>
    <s v="Voit käyttää palkanlaskentaan ilmaista palkka.fi-palvelua. Palvelu laskee palkan sivukuluineen, muodostaa maksutiedot, hoitaa arkistoinnin ja tulorekisteri-ilmoitukset puolestasi."/>
    <s v="Palkka.fi (palkanlaskenta)"/>
    <x v="2"/>
    <x v="4"/>
    <m/>
    <s v="Myös luonnollisille henkilöille"/>
    <s v="Palkanlaskentaan ja ilmoittamiseen tarkoitettu palvelu, jossa ei ole lisäselvityspyyntöjen tai päätösten viestinvaihtoa, koska ko. toiminnallisuuksille ei ole tässä palvelussa tarvetta. Tietojen tarkastelu ja viestinvaihto kunkin organisaation muissa palveluissa."/>
    <m/>
    <x v="1"/>
    <s v="Valtiovarainministeriö"/>
    <x v="1"/>
    <s v=""/>
  </r>
  <r>
    <x v="72"/>
    <s v="Rakentamisilmoitukset"/>
    <s v="Rakennustyön tilaajien on kerättävä tietoja rakennusurakoista, ja päätoteuttajan on kerättävä tietoja yhteisen työmaan työntekijöistä. Tiedot voi ilmoittaa OmaVerossa tai Ilmoitin.fi-palvelussa."/>
    <s v="Rakentamisilmoitukset"/>
    <x v="0"/>
    <x v="2"/>
    <m/>
    <s v="Myös luonnollisille henkilöille"/>
    <m/>
    <m/>
    <x v="1"/>
    <s v="Valtiovarainministeriö"/>
    <x v="1"/>
    <s v=""/>
  </r>
  <r>
    <x v="72"/>
    <s v="Satovahinko-, kasvintuhooja- ja eläintautivakuutusten tukitiedot"/>
    <s v="Vakuutuksenantajan pitää joka vuosi ilmoittaa Verohallinnolle tiedot satovahinko-, maatalouden alkutuotannon kasvintuhooja- ja eläintautivakuutussopimuksista. Tiedot ilmoitetaan sähköisessä muodossa, esim. Excel-taulukossa turvasähköpostin liitteenä."/>
    <s v="Satovahinko-, kasvintuhooja- ja eläintautivakuutusten tukitiedot"/>
    <x v="0"/>
    <x v="0"/>
    <m/>
    <s v="Vain elinkeinotoimintaa harjoittaville"/>
    <s v="Ilmoittaminen mahdollista nykyään vain sähköpostin liitetiedostona. Ilmoittajia vähäinen määrä. Väliaikainen laki."/>
    <m/>
    <x v="1"/>
    <s v="Valtiovarainministeriö"/>
    <x v="1"/>
    <s v=""/>
  </r>
  <r>
    <x v="72"/>
    <s v="Tappioiden käyttämistä koskeva poikkeuslupahakemus"/>
    <s v="Jos avoimen yhtiön, kommandiittiyhtiön, osakeyhtiön tai osuuskunnan omistuksesta tai osuuksista yli puolet vaihtuu, edellisten vuosien tappioita ei voi enää vähentää. Osakeyhtiö tai osuuskunta ei voi myöskään käyttää edellisten vuosien yhtiöveron hyvityksiä. Vähentämiseen voi kuitenkin hakea poikkeuslupaa. Hakemuksen voi tehdä se yhtiö tai osuuskunta, jonka tappioista tai yhtiöveron hyvityksistä on kysymys. Poikkeuslupaa voi hakea OmaVerossa."/>
    <s v="Tappioiden käyttämistä koskeva poikkeuslupahakemus"/>
    <x v="1"/>
    <x v="2"/>
    <m/>
    <s v="Vain elinkeinotoimintaa harjoittaville"/>
    <m/>
    <m/>
    <x v="1"/>
    <s v="Valtiovarainministeriö"/>
    <x v="1"/>
    <s v=""/>
  </r>
  <r>
    <x v="72"/>
    <s v="Tilinumeroilmoitus"/>
    <s v="Tilinumero ilmoitetaan Verohallinnolle veronpalautusten maksamista varten sähköisesti OmaVero-palvelussa."/>
    <s v="Tilinumeroilmoitus"/>
    <x v="0"/>
    <x v="2"/>
    <m/>
    <s v="Myös luonnollisille henkilöille"/>
    <m/>
    <m/>
    <x v="1"/>
    <s v="Valtiovarainministeriö"/>
    <x v="1"/>
    <s v=""/>
  </r>
  <r>
    <x v="72"/>
    <s v="Todistus arvonlisäverovelvollisuudesta"/>
    <s v="Yritys tai yhteisö voi pyytää todistusta arvonlisäverovelvollisuudesta OmaVerossa."/>
    <s v="Todistus arvonlisäverovelvollisuudesta"/>
    <x v="4"/>
    <x v="2"/>
    <m/>
    <s v="Vain elinkeinotoimintaa harjoittaville"/>
    <m/>
    <m/>
    <x v="1"/>
    <s v="Valtiovarainministeriö"/>
    <x v="1"/>
    <s v=""/>
  </r>
  <r>
    <x v="72"/>
    <s v="Todistus Suomessa asumisesta (kotipaikkatodistus)"/>
    <s v="Yritys tai yhteisö voi hakea todistusta Suomessa asumisesta OmaVerossa."/>
    <s v="Todistus Suomessa asumisesta (kotipaikkatodistus)"/>
    <x v="4"/>
    <x v="2"/>
    <m/>
    <s v="Myös luonnollisille henkilöille"/>
    <m/>
    <m/>
    <x v="1"/>
    <s v="Valtiovarainministeriö"/>
    <x v="1"/>
    <s v=""/>
  </r>
  <r>
    <x v="72"/>
    <s v="Todistus varainsiirtoverosta"/>
    <s v="Varainsiirtovero ilmoitetaan OmaVerossa. Sen jälkeen saat yleensä noin 2 arkipäivän kuluessa todistuksen varainsiirtoverosta OmaVeron postilaatikkoon."/>
    <s v="Todistus varainsiirtoverosta"/>
    <x v="4"/>
    <x v="2"/>
    <m/>
    <s v="Myös luonnollisille henkilöille"/>
    <m/>
    <m/>
    <x v="1"/>
    <s v="Valtiovarainministeriö"/>
    <x v="1"/>
    <s v=""/>
  </r>
  <r>
    <x v="72"/>
    <s v="Tulorekisteri (palkkatiedot)"/>
    <s v="Tulorekisteriin ilmoitetaan tiedot palkoista, luontoisedut, palkkiot, työkorvaukset (kun suorituksen saaja ei ole ennakkoperintärekisterissä), muut ansiotulot ja verovapaat ja veronalaiset kustannusten korvaukset. Jos käytät palkanlaskentaan Palkka.fi-palvelua, tiedot voit lähettää sitä kautta tulorekisteriin."/>
    <s v="Tulorekisteri (palkkatiedot)"/>
    <x v="0"/>
    <x v="2"/>
    <m/>
    <s v="Myös luonnollisille henkilöille"/>
    <m/>
    <m/>
    <x v="1"/>
    <s v="Valtiovarainministeriö"/>
    <x v="1"/>
    <s v=""/>
  </r>
  <r>
    <x v="72"/>
    <s v="Työnantajarekisteri"/>
    <s v="Työnantajarekisteriin voi ilmoittautua OmaVerossa tai YTJ asiointipalvelussa. OmaVerossa rekisteriin voivat ilmoittautua ja rekisteröintitietoja muuttaa ja päättää ne, joilla on y-tunnus."/>
    <s v="Työnantajarekisteri"/>
    <x v="0"/>
    <x v="2"/>
    <m/>
    <s v="Vain elinkeinotoimintaa harjoittaville"/>
    <m/>
    <m/>
    <x v="1"/>
    <s v="Valtiovarainministeriö"/>
    <x v="1"/>
    <s v=""/>
  </r>
  <r>
    <x v="72"/>
    <s v="Valmisteveroilmoitus"/>
    <s v="Voit antaa ennakkoilmoituksia, valmisteveroilmoituksia, sähkönmyyjän luovutustietoilmoituksia, tehdä palautushakemuksia ja maksaa valmisteveron suorituksia sekä selailla omia aikaisempia valmisteverotietoja OmaVerossa."/>
    <s v="Valmisteveroilmoitus"/>
    <x v="0"/>
    <x v="2"/>
    <m/>
    <s v="Myös luonnollisille henkilöille"/>
    <m/>
    <m/>
    <x v="1"/>
    <s v="Valtiovarainministeriö"/>
    <x v="1"/>
    <s v=""/>
  </r>
  <r>
    <x v="72"/>
    <s v="Valmisteveronalaisten tuotteiden verottomien siirtojen ilmoituspalvelu"/>
    <s v="EMCS on sähköinen järjestelmä, jonka avulla valvotaan EU:ssa yhdenmukaistetun valmisteveron alaisten tuotteiden eli alkoholin, alkoholijuomien, tupakan ja nestemäisten energiatuotteiden verottomuusjärjestelmässä tapahtuvia siirtoja."/>
    <s v="Valmisteveronalaisten tuotteiden verottomien siirtojen ilmoituspalvelu"/>
    <x v="0"/>
    <x v="2"/>
    <m/>
    <s v="Vain elinkeinotoimintaa harjoittaville"/>
    <m/>
    <m/>
    <x v="1"/>
    <s v="Valtiovarainministeriö"/>
    <x v="1"/>
    <s v=""/>
  </r>
  <r>
    <x v="72"/>
    <s v="Valmisteverotuksen tuensaajarekisteri"/>
    <s v="Teollisuusyrityksen pitää rekisteröityä tuensaajaksi, jos yritykselle ei makseta tukea veronpalautuksena vaan yritys saa tuen suoraan verotuksen yhteydessä alempana verotasona. Tässä palvelussa voit rekisteröityä sähköiseen valmisteverotuksen tuensaajarekisteriin."/>
    <s v="Valmisteverotuksen tuensaajarekisteri"/>
    <x v="0"/>
    <x v="2"/>
    <m/>
    <s v="Vain elinkeinotoimintaa harjoittaville"/>
    <m/>
    <m/>
    <x v="1"/>
    <s v="Valtiovarainministeriö"/>
    <x v="1"/>
    <s v=""/>
  </r>
  <r>
    <x v="72"/>
    <s v="Varainsiirtoveroilmoitus"/>
    <s v="Voit ilmoittaa ja maksaa varainsiirtoveron OmaVero-palvelussa. Kiinteistövälittäjä ja arvopaperikauppiaan on annettava varainsiirtoveroilmoitus sähköisesti VeroAPI-rajapinnan kautta tai Lomake.fi:ssä."/>
    <s v="Varainsiirtoveroilmoitus"/>
    <x v="0"/>
    <x v="7"/>
    <m/>
    <s v="Myös luonnollisille henkilöille"/>
    <m/>
    <m/>
    <x v="1"/>
    <s v="Valtiovarainministeriö"/>
    <x v="1"/>
    <s v=""/>
  </r>
  <r>
    <x v="72"/>
    <s v="Veroilmoitus, tuloverotus"/>
    <s v="Voit antaa ilmoituksen toiminnan tuloista ja menoista OmaVerossa, Ilmoitin.fi-palvelussa tai rajapinnan kautta. OmaVerossa voi myös hakea lisäaikaa veroilmoituksen antamiseen."/>
    <s v="Veroilmoitus, tuloverotus"/>
    <x v="0"/>
    <x v="7"/>
    <m/>
    <s v="Myös luonnollisille henkilöille"/>
    <m/>
    <m/>
    <x v="1"/>
    <s v="Valtiovarainministeriö"/>
    <x v="1"/>
    <s v=""/>
  </r>
  <r>
    <x v="72"/>
    <s v="Verojen maksaminen"/>
    <s v="Voit maksaa verosi OmaVerossa. Jos maksat veron OmaVeron kautta, maksupäivä on aina kuluva päivä, jota ei voi muuttaa. Maksu näkyy OmaVerossa yleensä 1–2 arkipäivän kuluttua maksusta."/>
    <s v="Verojen maksaminen"/>
    <x v="2"/>
    <x v="2"/>
    <m/>
    <s v="Myös luonnollisille henkilöille"/>
    <m/>
    <m/>
    <x v="1"/>
    <s v="Valtiovarainministeriö"/>
    <x v="1"/>
    <s v=""/>
  </r>
  <r>
    <x v="72"/>
    <s v="Työkorvaus verokortti arvolisäverovelvolliselle tai ei-arvonlisäverovelvolliselle"/>
    <s v="Verokortti"/>
    <s v="Verokortti"/>
    <x v="0"/>
    <x v="2"/>
    <m/>
    <s v="Myös luonnollisille henkilöille"/>
    <m/>
    <m/>
    <x v="1"/>
    <s v="Valtiovarainministeriö"/>
    <x v="1"/>
    <s v=""/>
  </r>
  <r>
    <x v="72"/>
    <s v="Veronumerorekisteröinti"/>
    <s v="Ammatinharjoittaja voi merkitä veronumeron rekisteriin OmaVerossa. Yritys tai yhteisö voi työnantajana hakea työntekijöilleen veronumerot OmaVerosta tai Ilmoitin.fi-palvelun kautta."/>
    <s v="Veronumerorekisteröinti"/>
    <x v="0"/>
    <x v="2"/>
    <m/>
    <s v="Myös luonnollisille henkilöille"/>
    <m/>
    <m/>
    <x v="1"/>
    <s v="Valtiovarainministeriö"/>
    <x v="1"/>
    <s v=""/>
  </r>
  <r>
    <x v="72"/>
    <s v="Verovelkatodistus"/>
    <s v="Yritys tai yhteisö voi tilata verovelkatodistuksen OmaVerosta tai sähköisellä lomakkeella (vero.fi/verovelkatodistus). OmaVerossa tilattu todistus toimitetaan palveluun heti tilauksen jälkeen ja sen voi tulostaa sieltä itse."/>
    <s v="Verovelkatodistus"/>
    <x v="4"/>
    <x v="2"/>
    <m/>
    <s v="Vain elinkeinotoimintaa harjoittaville"/>
    <m/>
    <m/>
    <x v="1"/>
    <s v="Valtiovarainministeriö"/>
    <x v="1"/>
    <s v=""/>
  </r>
  <r>
    <x v="72"/>
    <s v="Vuosi-ilmoitus"/>
    <s v="Vuosi-ilmoituksia voi antaa Lomake.fi-, Ilmoitin.fi- ja Verohallinnon asiointipalveluissa. Vuosi-ilmoituksen voi antaa muun muassa rajoitetusti verovelvolliselle maksetuista suorituksista, osingoista, eläkkeistä ja etuuksista, ammattiyhdistysjäsenmaksuista ja  työttömyyskassamaksuista sekä puukaupoista (puun ostajan vuosi-ilmoitus)."/>
    <s v="Vuosi-ilmoitus"/>
    <x v="0"/>
    <x v="4"/>
    <m/>
    <s v="Myös luonnollisille henkilöille"/>
    <s v="Ilmoitin.fi ja Lomake.fi on tarkoitettu vain ilmoitusten antamiseen. Viestinvaihto ja mahdolliset ilmoituksista aiheutuvat päätökset ovat OmaVerossa."/>
    <m/>
    <x v="1"/>
    <s v="Valtiovarainministeriö"/>
    <x v="1"/>
    <s v=""/>
  </r>
  <r>
    <x v="72"/>
    <s v="Y-tunnuksen hakeminen"/>
    <s v="Y-tunnuksen hakeminen elinkeinotoiminnan tai maatalouden harjoittamista varten on mahdollista OmaVerossa."/>
    <s v="Y-tunnuksen hakeminen"/>
    <x v="2"/>
    <x v="2"/>
    <m/>
    <s v="Vain elinkeinotoimintaa harjoittaville"/>
    <m/>
    <m/>
    <x v="1"/>
    <s v="Valtiovarainministeriö"/>
    <x v="1"/>
    <s v=""/>
  </r>
  <r>
    <x v="73"/>
    <s v="Rakentamiseen liittyvät lupapalvelut"/>
    <s v="Rakennuslupien myöntäminen"/>
    <s v="Rakennuslupa"/>
    <x v="1"/>
    <x v="5"/>
    <m/>
    <s v="Myös luonnollisille henkilöille"/>
    <m/>
    <s v="Maankäyttö- ja rakennuslaki (132/1999)"/>
    <x v="0"/>
    <s v="Uusimaa"/>
    <x v="5"/>
    <s v="Ympäristöministeriö"/>
  </r>
  <r>
    <x v="73"/>
    <s v="Tapahtumakalenteri"/>
    <s v="Yrityksille, järjestöille ja luonnollisille henkilöille suunnattujen tapahtumien ilmoitusalusta"/>
    <s v="Tapahtumakalenteri"/>
    <x v="2"/>
    <x v="5"/>
    <m/>
    <s v="Myös luonnollisille henkilöille"/>
    <m/>
    <m/>
    <x v="0"/>
    <s v="Uusimaa"/>
    <x v="5"/>
    <s v=""/>
  </r>
  <r>
    <x v="73"/>
    <s v="Toimitilapalvelut"/>
    <s v="Vapaista toimitiloista tiedottaminen"/>
    <s v="Vapaat toimitilat"/>
    <x v="2"/>
    <x v="5"/>
    <m/>
    <s v="Myös luonnollisille henkilöille"/>
    <m/>
    <m/>
    <x v="0"/>
    <s v="Uusimaa"/>
    <x v="5"/>
    <s v=""/>
  </r>
  <r>
    <x v="73"/>
    <s v="Tonttipalvelut"/>
    <s v="Vapaista yritystonteista tiedottaminen"/>
    <s v="Vapaat toimitilat"/>
    <x v="2"/>
    <x v="5"/>
    <m/>
    <s v="Myös luonnollisille henkilöille"/>
    <m/>
    <m/>
    <x v="0"/>
    <s v="Uusimaa"/>
    <x v="5"/>
    <s v=""/>
  </r>
  <r>
    <x v="73"/>
    <s v="Alkavan yrityksen sähköiset työkalut"/>
    <s v="Liiketoimintasuunnitelmapohjat ja laskurit"/>
    <s v="Liiketoiminnan kehittämisneuvonta"/>
    <x v="3"/>
    <x v="0"/>
    <s v="Myöhemmin"/>
    <s v="Myös luonnollisille henkilöille"/>
    <s v="Asiakkaiden digiosaaminen"/>
    <m/>
    <x v="0"/>
    <s v="Uusimaa"/>
    <x v="5"/>
    <s v=""/>
  </r>
  <r>
    <x v="73"/>
    <s v="Alkavien yritysten palveluun hakeutuminen"/>
    <s v="Ilmoittautuminen neuvontapalvelun asiakkaaksi"/>
    <s v="Yritysten neuvontapalvelut"/>
    <x v="3"/>
    <x v="4"/>
    <s v="Myöhemmin"/>
    <s v="Myös luonnollisille henkilöille"/>
    <m/>
    <m/>
    <x v="0"/>
    <s v="Uusimaa"/>
    <x v="5"/>
    <s v=""/>
  </r>
  <r>
    <x v="73"/>
    <s v="Toimivien yritysten palveluun hakeutuminen"/>
    <s v="Ilmoittautuminen neuvontapalvelun asiakkaaksi"/>
    <s v="Yritysten neuvontapalvelut"/>
    <x v="3"/>
    <x v="4"/>
    <s v="Myöhemmin"/>
    <s v="Vain elinkeinotoimintaa harjoittaville"/>
    <s v="Asiakkaiden digiosaaminen"/>
    <m/>
    <x v="0"/>
    <s v="Uusimaa"/>
    <x v="5"/>
    <s v=""/>
  </r>
  <r>
    <x v="73"/>
    <s v="Toimivan yrityksen sähköiset työkalut"/>
    <s v="Liiketoiminnan kehittämisen ja rahoitushaun verkossa tapahtuvat ennakkokyselyt ja palvelutarpeen tunnistamistyökalut."/>
    <s v="Yritysten neuvontapalvelut"/>
    <x v="3"/>
    <x v="1"/>
    <s v="Myöhemmin"/>
    <s v="Vain elinkeinotoimintaa harjoittaville"/>
    <s v="Asiakkaiden digiosaaminen; kuntakoko ja resurssit rajaavat palveluiden syventämistä"/>
    <m/>
    <x v="0"/>
    <s v="Uusimaa"/>
    <x v="5"/>
    <s v=""/>
  </r>
  <r>
    <x v="73"/>
    <s v="Toimivien yritysten neuvonta"/>
    <s v="Yrityksen kasvuun, kehittämiseen ja rahoitukseen liittyvät neuvontapalvelut"/>
    <s v="Yritysten neuvontapalvelut"/>
    <x v="3"/>
    <x v="0"/>
    <s v="Myöhemmin"/>
    <s v="Vain elinkeinotoimintaa harjoittaville"/>
    <s v="Asiakkaiden digiosaaminen"/>
    <m/>
    <x v="0"/>
    <s v="Uusimaa"/>
    <x v="5"/>
    <s v=""/>
  </r>
  <r>
    <x v="73"/>
    <s v="Alkavien yritysten alkuneuvonta"/>
    <s v="Yrityksen perustamiseen liittyvien asioiden kertominen"/>
    <s v="Yritysten neuvontapalvelut"/>
    <x v="3"/>
    <x v="0"/>
    <s v="Myöhemmin"/>
    <s v="Myös luonnollisille henkilöille"/>
    <s v="Asiakkaiden digiosaaminen"/>
    <m/>
    <x v="0"/>
    <s v="Uusimaa"/>
    <x v="5"/>
    <s v=""/>
  </r>
  <r>
    <x v="74"/>
    <s v="Aumausilmoitus"/>
    <s v="Aumausilmoitus hoidetaan kokonaisuudessaan Lupapiste -palvelussa&quot;&quot;"/>
    <s v="Aumausilmoitus"/>
    <x v="0"/>
    <x v="7"/>
    <m/>
    <s v="Myös luonnollisille henkilöille"/>
    <m/>
    <s v="Ympäristönsuojelulaki (527/2014)"/>
    <x v="0"/>
    <s v="Pirkanmaa"/>
    <x v="5"/>
    <s v="Ympäristöministeriö"/>
  </r>
  <r>
    <x v="74"/>
    <s v="Ilmoitus jätteen ammattimaisesta käsittelystä"/>
    <s v="Ilmoitus jätteen ammattimaisesta käsittelystä hoidetaan kokonaisuudessaan Lupapiste -palvelussa&quot;&quot;"/>
    <s v="Jätteen ammattimaisen keräyksen ilmoitus"/>
    <x v="0"/>
    <x v="7"/>
    <m/>
    <s v="Myös luonnollisille henkilöille"/>
    <m/>
    <s v="Jätelaki (646/2011)"/>
    <x v="0"/>
    <s v="Pirkanmaa"/>
    <x v="5"/>
    <s v="Ympäristöministeriö"/>
  </r>
  <r>
    <x v="74"/>
    <s v="Ilmoitus melusta ja tärinästä"/>
    <s v="Ilmoitus melusta ja tärinästä hoidetaan kokonaisuudessaan Lupapiste -palvelussa tai erillisellä lomakkeella.&quot;&quot;"/>
    <s v="Meluilmoitus"/>
    <x v="0"/>
    <x v="7"/>
    <m/>
    <s v="Myös luonnollisille henkilöille"/>
    <m/>
    <s v="Ympäristönsuojelulaki (527/2014)"/>
    <x v="0"/>
    <s v="Pirkanmaa"/>
    <x v="5"/>
    <s v="Ympäristöministeriö"/>
  </r>
  <r>
    <x v="74"/>
    <s v="Toimenpideilmoitus"/>
    <s v="Toimenpideilmoitusprosessi suoritetaan kokonaisuudessaan Lupapiste -palvelussa&quot;&quot;"/>
    <s v="Rakentamisen toimenpidelupa"/>
    <x v="0"/>
    <x v="7"/>
    <m/>
    <s v="Myös luonnollisille henkilöille"/>
    <m/>
    <s v="Maankäyttö- ja rakennuslaki (132/1999)"/>
    <x v="0"/>
    <s v="Pirkanmaa"/>
    <x v="5"/>
    <s v="Ympäristöministeriö"/>
  </r>
  <r>
    <x v="74"/>
    <s v="Julkipano (rakentamisen luvat)"/>
    <s v="Lupapäätösten sähköinen julkipano"/>
    <s v="Julkipano"/>
    <x v="1"/>
    <x v="7"/>
    <m/>
    <s v="Myös luonnollisille henkilöille"/>
    <m/>
    <s v="Maankäyttö- ja rakennuslaki (132/1999)"/>
    <x v="0"/>
    <s v="Pirkanmaa"/>
    <x v="5"/>
    <s v="Ympäristöministeriö"/>
  </r>
  <r>
    <x v="74"/>
    <s v="Katulupa"/>
    <s v="Katulupa hakemuksineen hoidetaan kokonaisuudessaan Lupapiste -palvelussa&quot;&quot;"/>
    <s v="Katutyölupa"/>
    <x v="1"/>
    <x v="7"/>
    <m/>
    <s v="Myös luonnollisille henkilöille"/>
    <m/>
    <s v="Laki kadun ja eräiden yleisten alueiden kunnossa- ja puhtaanapidosta (669/1978)"/>
    <x v="0"/>
    <s v="Pirkanmaa"/>
    <x v="5"/>
    <s v="Liikenne- ja viestintäministeriö"/>
  </r>
  <r>
    <x v="74"/>
    <s v="Maa-aineslupa"/>
    <s v="Maa-aineslupa hakemuksineen hoidetaan kokonaisuudessaan Lupapiste -palvelussa&quot;&quot;"/>
    <s v="Maa-aineslupa"/>
    <x v="1"/>
    <x v="7"/>
    <m/>
    <s v="Myös luonnollisille henkilöille"/>
    <m/>
    <s v="Maa-aineslaki (555/1981)"/>
    <x v="0"/>
    <s v="Pirkanmaa"/>
    <x v="5"/>
    <s v="Ympäristöministeriö"/>
  </r>
  <r>
    <x v="74"/>
    <s v="Maastoliikennelain mukaiset hakemukset"/>
    <s v="Maastoliikennelain mukaiset hakemukset hoidetaan kokonaisuudessaan Lupapiste -palvelussa&quot;&quot;"/>
    <s v="Maastossa tai vesistössä tapahtuvan kilpailun tai harjoituksen ilmoitus"/>
    <x v="1"/>
    <x v="7"/>
    <m/>
    <s v="Myös luonnollisille henkilöille"/>
    <m/>
    <s v="Maastoliikennelaki (1710/1995)"/>
    <x v="0"/>
    <s v="Pirkanmaa"/>
    <x v="5"/>
    <s v="Ympäristöministeriö"/>
  </r>
  <r>
    <x v="74"/>
    <s v="Maisematyölupa (kaavoitus ja rakennusvalvonta)"/>
    <s v="Maisematyölupa hakemuksineen hoidetaan kokonaisuudessaan Lupapiste -palvelussa&quot;&quot;"/>
    <s v="Maisematyölupa"/>
    <x v="1"/>
    <x v="7"/>
    <m/>
    <s v="Myös luonnollisille henkilöille"/>
    <m/>
    <s v="Maankäyttö- ja rakennuslaki (132/1999)"/>
    <x v="0"/>
    <s v="Pirkanmaa"/>
    <x v="5"/>
    <s v="Ympäristöministeriö"/>
  </r>
  <r>
    <x v="74"/>
    <s v="Purkulupa"/>
    <s v="Purkulupa hakemuksineen hoidetaan kokonaisuudessaan Lupapiste -palvelussa&quot;&quot;"/>
    <s v="Rakennuksen purkamislupa"/>
    <x v="1"/>
    <x v="7"/>
    <m/>
    <s v="Myös luonnollisille henkilöille"/>
    <m/>
    <s v="Maankäyttö- ja rakennuslaki (132/1999)"/>
    <x v="0"/>
    <s v="Pirkanmaa"/>
    <x v="5"/>
    <s v="Ympäristöministeriö"/>
  </r>
  <r>
    <x v="74"/>
    <s v="Rakennuslupa"/>
    <s v="Rakennuslupa hakemuksineen hoidetaan kokonaisuudessaan Lupapiste -palvelussa&quot;&quot;"/>
    <s v="Rakennuslupa"/>
    <x v="1"/>
    <x v="7"/>
    <m/>
    <s v="Myös luonnollisille henkilöille"/>
    <m/>
    <s v="Maankäyttö- ja rakennuslaki (132/1999)"/>
    <x v="0"/>
    <s v="Pirkanmaa"/>
    <x v="5"/>
    <s v="Ympäristöministeriö"/>
  </r>
  <r>
    <x v="74"/>
    <s v="Poikkeamislupa"/>
    <s v="Poikkeamislupa hakemuksineen hoidetaan kokonaisuudessaan Lupapiste -palvelussa&quot;&quot;"/>
    <s v="Rakentamisen poikkeuslupa"/>
    <x v="1"/>
    <x v="7"/>
    <m/>
    <s v="Myös luonnollisille henkilöille"/>
    <m/>
    <s v="Maankäyttö- ja rakennuslaki (132/1999)"/>
    <x v="0"/>
    <s v="Pirkanmaa"/>
    <x v="5"/>
    <s v="Ympäristöministeriö"/>
  </r>
  <r>
    <x v="74"/>
    <s v="Toimenpidelupa"/>
    <s v="Toimenpidelupa hakemuksineen hoidetaan kokonaisuudessaan Lupapiste -palvelussa&quot;&quot;"/>
    <s v="Rakentamisen toimenpidelupa"/>
    <x v="1"/>
    <x v="7"/>
    <m/>
    <s v="Myös luonnollisille henkilöille"/>
    <m/>
    <s v="Maankäyttö- ja rakennuslaki (132/1999)"/>
    <x v="0"/>
    <s v="Pirkanmaa"/>
    <x v="5"/>
    <s v="Ympäristöministeriö"/>
  </r>
  <r>
    <x v="74"/>
    <s v="Jatkoaikahakemus"/>
    <s v="Rakennusluvan jatkoaikahakemus hoidetaan kokonaisuudessaan Lupapiste -palvelussa&quot;&quot;"/>
    <s v="Rakentamisen toimenpidelupa"/>
    <x v="1"/>
    <x v="7"/>
    <m/>
    <s v="Myös luonnollisille henkilöille"/>
    <m/>
    <s v="Maankäyttö- ja rakennuslaki (132/1999)"/>
    <x v="0"/>
    <s v="Pirkanmaa"/>
    <x v="5"/>
    <s v="Ympäristöministeriö"/>
  </r>
  <r>
    <x v="74"/>
    <s v="Sijoituslupa"/>
    <s v="Sijoituslupa hakemuksineen hoidetaan kokonaisuudessaan Lupapiste -palvelussa&quot;&quot;"/>
    <s v="Kaivu- ja sijoituslupa"/>
    <x v="1"/>
    <x v="7"/>
    <m/>
    <s v="Myös luonnollisille henkilöille"/>
    <m/>
    <s v="Maankäyttö- ja rakennuslaki (132/1999)"/>
    <x v="0"/>
    <s v="Pirkanmaa"/>
    <x v="5"/>
    <s v="Ympäristöministeriö"/>
  </r>
  <r>
    <x v="74"/>
    <s v="Vesihuoltolain mukainen vapautushakemus"/>
    <s v="Vesihuoltolain mukainen vapautushakemus hoidetaan kokonaisuudessaan Lupapiste -palvelussa&quot;&quot;"/>
    <s v="Vapautus vesi- ja viemäriverkostoon liittymisestä."/>
    <x v="1"/>
    <x v="7"/>
    <m/>
    <s v="Myös luonnollisille henkilöille"/>
    <m/>
    <s v="Vesihuoltolaki (119/2001)"/>
    <x v="0"/>
    <s v="Pirkanmaa"/>
    <x v="5"/>
    <s v="Maa- ja metsätalousministeriö"/>
  </r>
  <r>
    <x v="74"/>
    <s v="Lupa yleisten alueiden käyttöön"/>
    <s v="Yleisten alueiden käyttölupaa haetaan ja käsitellään Lupapiste -palvelussa&quot;. Päätöksestä tehdään viranhaltijapäätös, joka julkaistaan valitusajaksi kaupungin nettisivuille.&quot;"/>
    <s v="Yleisen alueen käyttölupa"/>
    <x v="1"/>
    <x v="7"/>
    <m/>
    <s v="Myös luonnollisille henkilöille"/>
    <m/>
    <m/>
    <x v="0"/>
    <s v="Pirkanmaa"/>
    <x v="5"/>
    <s v=""/>
  </r>
  <r>
    <x v="74"/>
    <s v="Ympäristölupa"/>
    <s v="Ympäristölupa hakemuksineen hoidetaan kokonaisuudessaan Lupapiste -palvelussa&quot;&quot;"/>
    <s v="Ympäristölupa"/>
    <x v="1"/>
    <x v="7"/>
    <m/>
    <s v="Myös luonnollisille henkilöille"/>
    <m/>
    <s v="Ympäristönsuojelulaki (527/2014)"/>
    <x v="0"/>
    <s v="Pirkanmaa"/>
    <x v="5"/>
    <s v="Ympäristöministeriö"/>
  </r>
  <r>
    <x v="74"/>
    <s v="Ilmoitus käytöstä poistetun öljy- tai kemikaalisäiliön jättämisestä maaperään"/>
    <s v="Ilmoitus käytöstä poistetun öljy- tai kemikaalisäiliön jättämisestä maaperään hoidetaan kokonaisuudessaan Lupapiste -palvelussa&quot;&quot;"/>
    <s v="Ympäristönsuojelumääräyksistä poikkeamisen lupa"/>
    <x v="1"/>
    <x v="7"/>
    <m/>
    <s v="Myös luonnollisille henkilöille"/>
    <m/>
    <s v="Ympäristönsuojelulaki (527/2014)"/>
    <x v="0"/>
    <s v="Pirkanmaa"/>
    <x v="5"/>
    <s v="Ympäristöministeriö"/>
  </r>
  <r>
    <x v="74"/>
    <s v="Yksityisten kiinteistöjen vuokraaminen"/>
    <s v="Toimitilapörssi kaupungin internetsivuilla"/>
    <s v="Toimitilahakemisto"/>
    <x v="2"/>
    <x v="0"/>
    <s v="Myöhemmin"/>
    <s v="Myös luonnollisille henkilöille"/>
    <m/>
    <m/>
    <x v="0"/>
    <s v="Pirkanmaa"/>
    <x v="5"/>
    <s v=""/>
  </r>
  <r>
    <x v="74"/>
    <s v="Yritystontin ostaminen"/>
    <s v="Toimijan ostoanomus yritystontista kaupunginhallitukselle"/>
    <s v="Yritystonttien myynti ja vuokraus"/>
    <x v="2"/>
    <x v="1"/>
    <s v="Myöhemmin"/>
    <s v="Myös luonnollisille henkilöille"/>
    <m/>
    <m/>
    <x v="0"/>
    <s v="Pirkanmaa"/>
    <x v="5"/>
    <s v=""/>
  </r>
  <r>
    <x v="74"/>
    <s v="Yritystontin vuokraaminen"/>
    <s v="Toimijan vuokrausanomus yritystontista kaupunginhallitukselle"/>
    <s v="Yritystonttien myynti ja vuokraus"/>
    <x v="2"/>
    <x v="1"/>
    <s v="Myöhemmin"/>
    <s v="Myös luonnollisille henkilöille"/>
    <m/>
    <m/>
    <x v="0"/>
    <s v="Pirkanmaa"/>
    <x v="5"/>
    <s v=""/>
  </r>
  <r>
    <x v="74"/>
    <s v="Yhtiömuotoisten tonttien haku"/>
    <s v="Webropol-työkalulla tehty nettilomake, jolla hakija voi hakea yhtiömuotoista tonttia."/>
    <s v="Yritystonttien myynti ja vuokraus"/>
    <x v="2"/>
    <x v="0"/>
    <s v="Myöhemmin"/>
    <s v="Myös luonnollisille henkilöille"/>
    <m/>
    <m/>
    <x v="0"/>
    <s v="Pirkanmaa"/>
    <x v="5"/>
    <s v=""/>
  </r>
  <r>
    <x v="74"/>
    <s v="Kesätyösetelituki työnantajille"/>
    <s v="Yritys tai yhdistys saa tukea 16-23 -vuotiaan nuoren kesätyön palkkakustannuksiin"/>
    <s v="Työllistämistuki"/>
    <x v="5"/>
    <x v="0"/>
    <s v="Myöhemmin"/>
    <s v="Vain elinkeinotoimintaa harjoittaville"/>
    <m/>
    <s v="Työttömyysturvalaki (1290/2002)"/>
    <x v="0"/>
    <s v="Pirkanmaa"/>
    <x v="5"/>
    <s v="Sosiaali- ja terveysministeriö"/>
  </r>
</pivotCacheRecords>
</file>

<file path=xl/pivotCache/pivotCacheRecords8.xml><?xml version="1.0" encoding="utf-8"?>
<pivotCacheRecords xmlns="http://schemas.openxmlformats.org/spreadsheetml/2006/main" xmlns:r="http://schemas.openxmlformats.org/officeDocument/2006/relationships" count="112">
  <r>
    <x v="0"/>
    <s v="kyllä"/>
    <m/>
    <x v="0"/>
    <x v="0"/>
    <x v="0"/>
  </r>
  <r>
    <x v="1"/>
    <s v="kyllä"/>
    <s v="Rahoituksen niukkuus, toimittajavaihdokset, vähäiset henkilöresurssit."/>
    <x v="1"/>
    <x v="1"/>
    <x v="1"/>
  </r>
  <r>
    <x v="2"/>
    <s v="kyllä"/>
    <s v="Digitaalisten palveluiden kehittämisen tiekartta edellyttää, että ulkomaalaisten henkilöiden (myös EU:n ulkopuolisille) vahvalle tunnistamiselle on olemassa kansallinen ratkaisu. Julkiset hankinnat tuovat omat haasteensa ketterään kehitykseen.   "/>
    <x v="1"/>
    <x v="1"/>
    <x v="2"/>
  </r>
  <r>
    <x v="3"/>
    <s v="kyllä"/>
    <m/>
    <x v="1"/>
    <x v="1"/>
    <x v="3"/>
  </r>
  <r>
    <x v="4"/>
    <s v="kyllä"/>
    <s v="Pelkosenniemen koko kunnan alueella ei ole riittävää laajakaistaverkkoa, joka mahdollistaisi digitaalisten palveluiden hyödyntämisen tarkoituksenmukaisesti."/>
    <x v="0"/>
    <x v="2"/>
    <x v="4"/>
  </r>
  <r>
    <x v="5"/>
    <s v="kyllä"/>
    <s v="-"/>
    <x v="1"/>
    <x v="1"/>
    <x v="2"/>
  </r>
  <r>
    <x v="6"/>
    <s v="EI"/>
    <m/>
    <x v="1"/>
    <x v="1"/>
    <x v="2"/>
  </r>
  <r>
    <x v="7"/>
    <s v="kyllä"/>
    <m/>
    <x v="0"/>
    <x v="3"/>
    <x v="5"/>
  </r>
  <r>
    <x v="8"/>
    <s v="kyllä"/>
    <m/>
    <x v="0"/>
    <x v="4"/>
    <x v="6"/>
  </r>
  <r>
    <x v="9"/>
    <s v="kyllä"/>
    <m/>
    <x v="0"/>
    <x v="0"/>
    <x v="5"/>
  </r>
  <r>
    <x v="10"/>
    <s v="kyllä"/>
    <m/>
    <x v="0"/>
    <x v="5"/>
    <x v="7"/>
  </r>
  <r>
    <x v="11"/>
    <s v="kyllä"/>
    <s v="Asiakaskunnan digiosaaminen ja kuntakoon vaikutus palvelutarjonnan laajuuteen."/>
    <x v="0"/>
    <x v="3"/>
    <x v="6"/>
  </r>
  <r>
    <x v="12"/>
    <s v="kyllä"/>
    <m/>
    <x v="0"/>
    <x v="2"/>
    <x v="8"/>
  </r>
  <r>
    <x v="13"/>
    <s v="kyllä"/>
    <s v="Moni kunnan ja kaupungin käyttämä kansallinen / valtion tai ministeriön tuottama taustajärjestelmä on otettu käyttöön &quot;raakileena&quot; (esim. VATI), kunnat ovat otona kehittäneet näitä järjestelmiä. Eri ministeriöiden yhteistyön puute johtaa siihen, että kuntakenttä joutuu syöttämään tietoja moneen eri taustajärjestelmään, kunnan/kaupungin on vaikea paikata tätä omassa palveluympäristössään. Suuri osa kaupungin yrityksille ja elinkenoelämälle tuottamista palveluista on myös palveluja yksityishenkilöille. [2021-&gt;] COVID19-pandemian vaikutus kuntakentän toimintaympäristöön vaikuttaa myös digitaalisten palvelujen kehittämisen prioriteetteihin. Tältä osin akuutti Koronatilanne ja siitä elpyminen on otettu huomioon kehityshankkeiden tavoiteaikatauluissa (siirretty vuodella eteenpäin). Edelleen, tuleva SoTe-toimialan hyvinvointialuerakenne ja sen muodostumisen kautta SoTe-järjestämisvastuiden siirtyminen pois kunnilta/kaupungeilta on johtanut SoTe-alueen kehitysprioriteettien uudelleenarvioiontiin. Edelleen, tuleva TE2024-muutos aiheuttaa myös toimenpiteitä kunnissa/kaupungeissa. Tällä hetkellä ne toteutuvat &quot;Työllisyyden iuntakokeilu&quot; - hankkeena, ja digitaalisten palvelujen osalta odotusarvot kohdistuvat tulevaa &quot;Työmarkkinatori&quot;-palveluun."/>
    <x v="0"/>
    <x v="4"/>
    <x v="9"/>
  </r>
  <r>
    <x v="14"/>
    <s v="kyllä"/>
    <s v="lainsäädännölliset esteet, resurssien puute, osaaminen, asenteet"/>
    <x v="0"/>
    <x v="3"/>
    <x v="6"/>
  </r>
  <r>
    <x v="15"/>
    <s v="kyllä"/>
    <s v="Kehittämisresurssit tulevat olemaan haaste. Kelaan toimitetaan valtava määrä liitteitä. Näissä korostuu lääkärintodistusten määrä. Sähköisten lääkärintodistusten tuottamista koskeva lainsäädäntö on voimassa, ja Kelassa on rakennettu sähköisten lääkärintodistusten vastaanotto, jota käytetään kuitenkin vain vähän. Tilanne on A-todistusten osalta hieman parantunut: tammi-heinäkuun aikana 2021 lähes 25 % A-todistuksista tuli suoraan sähköisinä. "/>
    <x v="1"/>
    <x v="1"/>
    <x v="10"/>
  </r>
  <r>
    <x v="16"/>
    <s v="kyllä"/>
    <m/>
    <x v="1"/>
    <x v="1"/>
    <x v="2"/>
  </r>
  <r>
    <x v="17"/>
    <s v="kyllä"/>
    <s v="Palveluita ei ole kunnolla kuvattu ja luetteloitu. Palvelut ovat kovasti hajallaan eri osissa kaupunkiorganisaatiota. Palveluiden kehittäminen on tällöin pistemäistä ja hyvin vastuuyksikköriippuvaista. Kaupungin talouden heikkeneminen vie kehittämisresursseja digikehittämiseltäkin."/>
    <x v="0"/>
    <x v="4"/>
    <x v="5"/>
  </r>
  <r>
    <x v="18"/>
    <s v="kyllä"/>
    <s v="Pienessä kunnassa yrittäjät ovat toivoneet, että yritysneuvonta ja -kehittäminen tarjotaan kohtaamisten kautta."/>
    <x v="0"/>
    <x v="0"/>
    <x v="0"/>
  </r>
  <r>
    <x v="19"/>
    <s v="kyllä"/>
    <m/>
    <x v="1"/>
    <x v="1"/>
    <x v="2"/>
  </r>
  <r>
    <x v="20"/>
    <s v="kyllä"/>
    <s v="Kaikkia toimintoja ei ole järkevä asiakkaan kannalta tuottaa digitaalisina. "/>
    <x v="0"/>
    <x v="5"/>
    <x v="0"/>
  </r>
  <r>
    <x v="21"/>
    <s v="kyllä"/>
    <s v="Digilupaus sote-puolella käytössä jo hyvin. Elinkeinopalveluiden osalta resursseja ei juuri ole. Toimivat yhteydet haastavat paikoin asiakkaiden yhteysmahdollisuuksia. Kuntaympäristöpalveluissa erityisesti rakennusvalvonnassa käytössä verraten hyvä digiaste."/>
    <x v="0"/>
    <x v="2"/>
    <x v="4"/>
  </r>
  <r>
    <x v="22"/>
    <s v="kyllä"/>
    <m/>
    <x v="0"/>
    <x v="2"/>
    <x v="11"/>
  </r>
  <r>
    <x v="23"/>
    <s v="kyllä"/>
    <m/>
    <x v="0"/>
    <x v="2"/>
    <x v="4"/>
  </r>
  <r>
    <x v="24"/>
    <s v="kyllä"/>
    <m/>
    <x v="0"/>
    <x v="6"/>
    <x v="12"/>
  </r>
  <r>
    <x v="25"/>
    <s v="kyllä"/>
    <m/>
    <x v="0"/>
    <x v="5"/>
    <x v="13"/>
  </r>
  <r>
    <x v="26"/>
    <s v="kyllä"/>
    <m/>
    <x v="1"/>
    <x v="1"/>
    <x v="14"/>
  </r>
  <r>
    <x v="27"/>
    <s v="kyllä"/>
    <s v="Korona, suuri henkilöstön vaihtuvuus eläköitymisten johdosta,digipalvelujen kysynnän vähyys"/>
    <x v="0"/>
    <x v="5"/>
    <x v="9"/>
  </r>
  <r>
    <x v="28"/>
    <s v="kyllä"/>
    <s v="Elinkeinoharjoittajille suunnattujen asiointipalveluiden vähäinen osuus Luken toiminnassa, rajalliset resurssit palveluiden uudistamiseen, digitaalisen palvelukehitysosaamisen puute"/>
    <x v="1"/>
    <x v="1"/>
    <x v="1"/>
  </r>
  <r>
    <x v="29"/>
    <s v="kyllä"/>
    <s v="Suurimmalla osalla asiakkaista ei ole käytössä vahvan tunnistautumisen mahdollistavia välineitä. Suurin osa asiakkaista ei ole Suomen kansalaisia (koskeeko tavoite v. 2023 osalta vain Suomen kansalaisia?). Laki ei mahdollista yleensä kokonaan digitaalista asiointia, vaan asiakkaan on suuressa osassa hakemuksia käytävä antamassa biometriset tunnisteet ja tunnistautumassa. "/>
    <x v="1"/>
    <x v="1"/>
    <x v="15"/>
  </r>
  <r>
    <x v="30"/>
    <s v="kyllä"/>
    <s v="Digitaalisten palveluiden kehittämisen rahoituksen riittävyys. Joissain palveluissa on edelleen laissa sanottu velvoite toimittaa tai näyttää viranomaiselle alkuperäinen paperinen asiakirja. Sähköisen asioinnin yhteisenä tukipalveluna ei ole saatavilla sähköisen allekirjoituksen palvelua, jossa yritys (ja viranomainen) voisivat allekirjoittaa hakemuksia, käyttölupia ja sopimuksia."/>
    <x v="1"/>
    <x v="1"/>
    <x v="16"/>
  </r>
  <r>
    <x v="31"/>
    <s v="kyllä"/>
    <s v="Osaa palveluista ei koeta tarpeelliseksi viedä digikanavaan"/>
    <x v="0"/>
    <x v="4"/>
    <x v="17"/>
  </r>
  <r>
    <x v="32"/>
    <s v="kyllä"/>
    <s v="Henkilöresurssien rajallisuus, kustannukset"/>
    <x v="0"/>
    <x v="5"/>
    <x v="18"/>
  </r>
  <r>
    <x v="33"/>
    <s v="kyllä"/>
    <s v="Nykyisten verkkosivujen soveltuvuus sähköiseen tunnistautumiseen ja liitteiden lähettämiseen"/>
    <x v="2"/>
    <x v="5"/>
    <x v="18"/>
  </r>
  <r>
    <x v="34"/>
    <s v="kyllä"/>
    <m/>
    <x v="1"/>
    <x v="1"/>
    <x v="19"/>
  </r>
  <r>
    <x v="35"/>
    <s v="kyllä"/>
    <s v="Tietotekniset resurssit sekä henkilöstöresurssit."/>
    <x v="0"/>
    <x v="3"/>
    <x v="7"/>
  </r>
  <r>
    <x v="36"/>
    <s v="kyllä"/>
    <m/>
    <x v="0"/>
    <x v="3"/>
    <x v="6"/>
  </r>
  <r>
    <x v="37"/>
    <s v="kyllä"/>
    <s v="Digitalisoinnin kehittäminen valtion tietojärjestelmässä on riippuvainen valtion panostuksista. Lupahakemusten määrä on erittäin pieni, joten digitalisointia ei ole kannattavaa tehdä kunnassa. Asia mukana kehittämislistassa, muttei kovin korkealla prioriteetilla. Sähköisen kiinteistökaupan toimivuus, kokemuksia Suomessa vielä vähän. Valtion vastuulla oleva tehtävä, johon liittyviä tehtäviä kunnan viranhaltijat hoitavat. Kunta ei vastaa palvelujen digitalisoinnista. Heikot digitaidot. Mielellään digitalisoidaan, mutta ei ole resursseja itse viedä asiaa eteenpäin."/>
    <x v="0"/>
    <x v="6"/>
    <x v="6"/>
  </r>
  <r>
    <x v="38"/>
    <s v="kyllä"/>
    <m/>
    <x v="1"/>
    <x v="1"/>
    <x v="2"/>
  </r>
  <r>
    <x v="39"/>
    <s v="kyllä"/>
    <s v="Todennäköisesti suurin osa kartoituksessa olevista palveluista on sellaisia, että niissä kysytään tiettyjä tietoja, joiden perusteella tehdään päätös. Lisäksi yksi palvelu saattaa olla vain pieni osa koko palveluketjusta. Digitaalisuuden kehittämisen pitäisi olla kokonaisvaltaisempaa eikä lomakelähtöistä."/>
    <x v="0"/>
    <x v="4"/>
    <x v="7"/>
  </r>
  <r>
    <x v="40"/>
    <s v="kyllä"/>
    <s v="Taloudelliset ja henkilöresurssit"/>
    <x v="0"/>
    <x v="5"/>
    <x v="7"/>
  </r>
  <r>
    <x v="41"/>
    <s v="kyllä"/>
    <m/>
    <x v="1"/>
    <x v="1"/>
    <x v="2"/>
  </r>
  <r>
    <x v="42"/>
    <s v="kyllä"/>
    <m/>
    <x v="1"/>
    <x v="1"/>
    <x v="15"/>
  </r>
  <r>
    <x v="43"/>
    <s v="kyllä"/>
    <s v="Osassa palveluprosesseja on mukana valtion viranomaisia, jolloin koko palveluketjun digitalisaatioaste on eri tahojen käsissä. Olemme Mahdolliset esteet -sarakkeeseen kuvanneet myös tietoa kehittämisen etenemisestä: usein on käyttöönotossa työkalu, jonka avulla saadaan edistettyä prosesseja, mutta eteneminen tehdään vaiheittain."/>
    <x v="0"/>
    <x v="4"/>
    <x v="0"/>
  </r>
  <r>
    <x v="44"/>
    <s v="kyllä"/>
    <s v="VNK vastaa valtioneuvoston yhteisistä verkkopalveluista. VNK:lla ei kuitenkaan ole meneillään hanketta sähköisestä asioinnista kun taas PLM:llä on tarve kehittää asiointia pikaisesti. Asiakkaina voi olla muualla kuin Suomessa asuvia ulkomaan kansalaisia. Jos asiointitapahtumia on vain vähän (esim. 10 / viikko) on asiointipalvelujen kehittäminen kallista / tapahtuma."/>
    <x v="1"/>
    <x v="1"/>
    <x v="20"/>
  </r>
  <r>
    <x v="45"/>
    <m/>
    <m/>
    <x v="1"/>
    <x v="1"/>
    <x v="20"/>
  </r>
  <r>
    <x v="46"/>
    <s v="kyllä"/>
    <s v="Käytössä olevien järjestelmien taipumattomuus asetettuihin digiaste-tavoitetasovaatimuksiin."/>
    <x v="0"/>
    <x v="2"/>
    <x v="0"/>
  </r>
  <r>
    <x v="47"/>
    <s v="kyllä"/>
    <s v="Lupapisteen käyttö ympäristöasioiden osalta voi loppua vuonna 2021. Neuvottelut ja tarjouspyyntöjen valmistelu Lupapisteestaan palveluntarjoajasta ovat meneillään. VATI-kohdetietojärjestelmän kehittäjät eivät toteuta Suomi.fi kautta täytettävien sähköisten lomakeiden käyttöönottoa jo vuonna 2021."/>
    <x v="0"/>
    <x v="6"/>
    <x v="21"/>
  </r>
  <r>
    <x v="48"/>
    <s v="kyllä"/>
    <s v="Resurssipulan vuoksi digitalisaatio etenee vaiheittain. Suuren osan 1.1 -tason palveluista tuottaa kolmas osapuoli kuten Ruokavirasto tms. palveluntuottaja.  Tällä hetkellä on testausvaiheessa mm. elintarvikevalvontaan liittyvä asiointikokonaisuus ja on odotettavissa, että se otetaan 1.1 -tasolla käyttöön vuonna 2021.Osa asiakkaista haluaa hyödyntää kasvokkain tuotettuja palveluita ja asiantuntija-apua mahdollisten digipalvelujen käytössä. Yleinen osaamispuute on asiakkaiden digitaidoissa, esim. liitetietojen liittämisessä. "/>
    <x v="0"/>
    <x v="2"/>
    <x v="0"/>
  </r>
  <r>
    <x v="49"/>
    <s v="kyllä"/>
    <m/>
    <x v="0"/>
    <x v="3"/>
    <x v="9"/>
  </r>
  <r>
    <x v="49"/>
    <s v="kyllä"/>
    <m/>
    <x v="0"/>
    <x v="3"/>
    <x v="9"/>
  </r>
  <r>
    <x v="50"/>
    <s v="kyllä"/>
    <m/>
    <x v="0"/>
    <x v="5"/>
    <x v="13"/>
  </r>
  <r>
    <x v="51"/>
    <s v="kyllä"/>
    <s v="Yleinen taloudellinen tilanne, käytettävissä olevat resurssit, sijoittumispalvelut ja yritysneuvonta ovat lähipalvelua ja vaativat aina henkilökohtaista kontaktia ei voida 100% digitalisoida, toimijoiden pieni volyymi"/>
    <x v="0"/>
    <x v="3"/>
    <x v="6"/>
  </r>
  <r>
    <x v="52"/>
    <s v="kyllä"/>
    <m/>
    <x v="0"/>
    <x v="4"/>
    <x v="22"/>
  </r>
  <r>
    <x v="53"/>
    <s v="kyllä"/>
    <m/>
    <x v="1"/>
    <x v="1"/>
    <x v="16"/>
  </r>
  <r>
    <x v="54"/>
    <s v="kyllä"/>
    <s v="Digiasteen nostamisen esteitä ovat mm valtakunnallisten palveluiden kehittymisen odottaminen, sopivan välineen tai tietyn ominaisuuden puuttuminen (esim sähköinen asiointi ja lomakkeet) tai olemassaolevien toimintojen hidas käyttöönotto (sähköinen allekirjoitus / arkisto, vahva tunnistautuminen) ja resurssivajaus sekä henkilöissä että taloudessa."/>
    <x v="0"/>
    <x v="6"/>
    <x v="4"/>
  </r>
  <r>
    <x v="55"/>
    <s v="kyllä"/>
    <m/>
    <x v="1"/>
    <x v="1"/>
    <x v="15"/>
  </r>
  <r>
    <x v="56"/>
    <s v="kyllä"/>
    <m/>
    <x v="1"/>
    <x v="1"/>
    <x v="23"/>
  </r>
  <r>
    <x v="57"/>
    <m/>
    <m/>
    <x v="1"/>
    <x v="1"/>
    <x v="24"/>
  </r>
  <r>
    <x v="58"/>
    <s v="kyllä"/>
    <s v="Monet palvelut ovat volyymiltaan pieniä,  kehittyshankkeita priorisoidaan saatavan hyödyn perusteella."/>
    <x v="1"/>
    <x v="1"/>
    <x v="23"/>
  </r>
  <r>
    <x v="59"/>
    <s v="kyllä"/>
    <s v="Pienen kunnan digitalisaation toteuttaminen on kiinni resursseista, niin taloudellisista kuin työntekijäresursseista sekä osaamisen puutteesta. "/>
    <x v="0"/>
    <x v="2"/>
    <x v="11"/>
  </r>
  <r>
    <x v="60"/>
    <s v="kyllä"/>
    <s v="Palvelun kehittämisessä tietotekniset haasteet (tehtävä kehitystyönä, ei valmista ratkaisua tarjolla), taloudelliset resurssit ja henkilöresurssit"/>
    <x v="1"/>
    <x v="1"/>
    <x v="19"/>
  </r>
  <r>
    <x v="59"/>
    <s v="kyllä"/>
    <s v="Pienen kunnan digitalisaation toteuttaminen on kiinni resursseista, niin taloudellisista kuin henkilöresursseistakin sekä osaamisen puutteesta. Alati lisääntyvät lakisääteiset tehtävät vievät leijonaosan jo muutoinkin sotemaksujen takia tiukille ajetun kunnan organisaatioon. Olemme mukana Kainuun kuntien yhteisessä projektissa, jossa kehitetään erityisesti sähköisiä palveluita. Projekti on vielä alkutekijöissään, joten emme pysty vielä arvioimaan täysin aikataulua tai digitalisaatioastetta toimintojen osalta."/>
    <x v="0"/>
    <x v="2"/>
    <x v="11"/>
  </r>
  <r>
    <x v="61"/>
    <s v="kyllä"/>
    <s v="Lainsäädännölliset esteet, valtionhallinnon yhteisten hankkeiden aikataulu, yhteistyökumppaneista johtuvat esteet, toiminnalliset syyt kuten asiointipalvelu ei kokonaisuudessaan digitalisoitavissa vaan sisältää välttämättömiä elementtejä (mm. näytteiden lähettäminen postitse), lopullinen palvelu räätälöidään kullekin asiakkaalle."/>
    <x v="1"/>
    <x v="1"/>
    <x v="23"/>
  </r>
  <r>
    <x v="62"/>
    <s v="kyllä"/>
    <s v="Suomi.fi-palvelun viestit-palvelun kanssa haasteita."/>
    <x v="1"/>
    <x v="1"/>
    <x v="3"/>
  </r>
  <r>
    <x v="63"/>
    <s v="kyllä"/>
    <s v="Kansainvälisiin sopimuksiin pohjautuvat toimintatavat ovat osittain paperisiin asiakirjoihin perustuvia. "/>
    <x v="1"/>
    <x v="1"/>
    <x v="3"/>
  </r>
  <r>
    <x v="64"/>
    <s v="kyllä"/>
    <s v="Yritystoimintaan liittyvien sähköisten palveluiden kehittäminen kytkeytyy suoraan tuomioistuinten asiankäsittelyjärjestelmien kehittämiseen. Molemmilla tuomioistuinlinjoilla käynnissä olevat laajat hankkeet (AIPA ja HAIPA) luovat edellytykset kattavalle sähköiselle asioinnille. HAIPA-hanke on päättynyt vuoden 2020 lopussa, mutta kattavasti tarjolla olevan sähköisen asioinnin käyttöaste on jäänyt varsin alhaiseksi (noin 10 % uusista asioista). Valtionhallinnon yhteisiin ratkaisuihin pohjautuvat asiointipalvelu ei ole nykyisellään houkutteleva vaihtoehto sähköpostin kautta tapahtuvalle asioinnille, jolla on tuomioistuimmissa on pitkät perinteet. Yleisten tuomioistuinten AIPA-hanke jatkuu vuoteen 2022 ja asiointiratkaisujen tuottaminen on vielä kesken. On kuitenkin ilmeistä, että sähköisen asioinnin käyttöaste tulee myös yleisten tuomiostuinten puolella jäämään alhaiseksi, ellei sen käyttämiseen ole pakkoa tai käytettävyttä saada merkittävästi nykyist HAIPA-asiointia paremmaksi."/>
    <x v="1"/>
    <x v="1"/>
    <x v="19"/>
  </r>
  <r>
    <x v="65"/>
    <s v="kyllä"/>
    <s v="Tietyt palvelut halutaan vielä henkilökohtaisina tapaamisilla. Ei ole resursseja tehdä eikä ostaa näitä palveluita"/>
    <x v="0"/>
    <x v="3"/>
    <x v="6"/>
  </r>
  <r>
    <x v="66"/>
    <s v="kyllä"/>
    <s v="Resurssit (henkilö, raha). Joissakin lupa- ja valvonta-asioissa prosessit ovat laajoja ja monimutkaisia (esim. asianosaisten kuuleminen), joten viraston päässä voi koitua tosi suuri työmäärä prosessien liinauksessa digikuntoon. "/>
    <x v="1"/>
    <x v="1"/>
    <x v="2"/>
  </r>
  <r>
    <x v="67"/>
    <s v="kyllä"/>
    <s v="Ohjelmistotoimittajasta johtuvat syyt, toisen viranomaisen tarjoama lomake joka lähetetään kuntaan"/>
    <x v="0"/>
    <x v="2"/>
    <x v="17"/>
  </r>
  <r>
    <x v="68"/>
    <s v="kyllä"/>
    <s v="Hallinnon johtoryhmä"/>
    <x v="1"/>
    <x v="1"/>
    <x v="25"/>
  </r>
  <r>
    <x v="69"/>
    <s v="kyllä"/>
    <m/>
    <x v="0"/>
    <x v="4"/>
    <x v="6"/>
  </r>
  <r>
    <x v="70"/>
    <s v="kyllä"/>
    <m/>
    <x v="2"/>
    <x v="2"/>
    <x v="26"/>
  </r>
  <r>
    <x v="71"/>
    <s v="kyllä"/>
    <m/>
    <x v="1"/>
    <x v="1"/>
    <x v="23"/>
  </r>
  <r>
    <x v="72"/>
    <s v="kyllä"/>
    <m/>
    <x v="0"/>
    <x v="5"/>
    <x v="13"/>
  </r>
  <r>
    <x v="73"/>
    <s v="kyllä"/>
    <s v="Ulkomainen yritys tai yhteisö voi asioida tällä hetkellä sähköisissä palveluissa vahvasti tunnistautuneena vain jos heillä on käytössä mobiilitunnistautuminen tai suomalaiset verkkopankkitunnukset.  EIDAS-tunnistauminen mahdollistaa myöhemmin EU-jäsenvaltioiden yrityksille vahvan tunnistautumisen sähköisissä palveluissa ko. tunnistautumisen käyttöönottaneiden ja tunnustaneiden maiden yritysten ja yhteisöjen osalta.  Tunnistuspalvelua tarjoavan viranomaisen tulisi kehittää ulkomaalaisille, erityisesti EU:n ulkopuolisille toimijoille, vahva sähköinen tunnistusratkaisu."/>
    <x v="1"/>
    <x v="1"/>
    <x v="3"/>
  </r>
  <r>
    <x v="74"/>
    <s v="kyllä"/>
    <m/>
    <x v="0"/>
    <x v="2"/>
    <x v="0"/>
  </r>
  <r>
    <x v="75"/>
    <s v="kyllä"/>
    <s v="Pienet käyttäjämäärät tietyissä palveluissa. Sähköisen toteutuksen rakentaminen ei välttämättä ole mielekästä, jos palvelua käytetään muutamia kertoja vuodessa."/>
    <x v="0"/>
    <x v="2"/>
    <x v="1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r>
    <x v="76"/>
    <m/>
    <m/>
    <x v="3"/>
    <x v="7"/>
    <x v="27"/>
  </r>
</pivotCacheRecords>
</file>

<file path=xl/pivotCache/pivotCacheRecords9.xml><?xml version="1.0" encoding="utf-8"?>
<pivotCacheRecords xmlns="http://schemas.openxmlformats.org/spreadsheetml/2006/main" xmlns:r="http://schemas.openxmlformats.org/officeDocument/2006/relationships" count="2399">
  <r>
    <s v="Alavuden kaupunki"/>
    <s v="Ilmoitus eläintenpidosta ja pitopaikasta"/>
    <s v="Ilmoitus eräinten eläinten pidosta ja pitopaikasta"/>
    <s v="Alkutuotantopaikkailmoitus"/>
    <x v="0"/>
    <x v="0"/>
    <s v="Q3/2021"/>
    <s v="Myös luonnollisille henkilöille"/>
    <s v="Valtakunnallinen palvelu, digipalvelu suljettu väliaikaisesti käyttöliittymän kehittämisen vuoksi. Esteenä palvelua ylläpitävän ruokaviraston resurssipula."/>
    <x v="0"/>
    <x v="0"/>
    <s v="Pohjois-Pohjanmaa"/>
    <s v="alle 6001"/>
    <s v="Maa- ja metsätalousministeriö"/>
  </r>
  <r>
    <s v="Alavuden kaupunki"/>
    <s v="Ilmoitus alkutuotantopaikasta"/>
    <s v="Ilmoitus alkutuotantopaikasta tai ilmoitus alkutuotannon tuotteiden kuljetuksesta tai niissä tapahtuvasta olennaisesta muuttamisesta on lähetettävä ympäristöterveydenhuoltoon. Ilmoitus uudesta toiminnasta on tehtävä hyvissä ajoin ennen toiminnan aloittamista."/>
    <s v="Alkutuotantopaikkailmoitus"/>
    <x v="0"/>
    <x v="1"/>
    <s v="Q4/2021"/>
    <m/>
    <m/>
    <x v="0"/>
    <x v="0"/>
    <s v="Pohjois-Pohjanmaa"/>
    <s v="alle 6001"/>
    <s v="Maa- ja metsätalousministeriö"/>
  </r>
  <r>
    <s v="Alavuden kaupunki"/>
    <s v="Hakemus elintarvikehuoneiston ja/tai omavalvontasuunnitelman hyväksymiseksi_liha-alan laitos"/>
    <s v="Yrittäjä hakee hyväksyntää käyttämälleen elintarvikehuoneistolle ja/tai omavalvontasuunnitelmalleen."/>
    <s v="Elintarvikehuoneistoilmoitus"/>
    <x v="0"/>
    <x v="1"/>
    <s v="Q2/2021"/>
    <m/>
    <m/>
    <x v="0"/>
    <x v="0"/>
    <s v="Pohjois-Pohjanmaa"/>
    <s v="alle 6001"/>
    <s v="Maa- ja metsätalousministeriö"/>
  </r>
  <r>
    <s v="Alavuden kaupunki"/>
    <s v="Elintarvikehuoneistoilmoitus, toimijan vaihtuminen"/>
    <s v="Ilmoitus elintarvikehuoneistosta tai siinä tapahtuvasta toiminnan olennaisesta muuttamisesta on lähetettävä ympäristöterveydenhuoltoon"/>
    <s v="Elintarvikehuoneistoilmoitus"/>
    <x v="0"/>
    <x v="1"/>
    <s v="Q4/2021"/>
    <m/>
    <m/>
    <x v="0"/>
    <x v="0"/>
    <s v="Pohjois-Pohjanmaa"/>
    <s v="alle 6001"/>
    <s v="Maa- ja metsätalousministeriö"/>
  </r>
  <r>
    <s v="Alavuden kaupunki"/>
    <s v="Tiedottaminen liikkuvasta elintarvikehuoneistosta tapahtuvasta toiminnasta"/>
    <s v="Toimijan on tiedotettava elintarvikkeen myynnistä tai muusta käsittelystä liikkuvassa, elintarvikelain 13 §:n mukaan ilmoitetussa tai 15 §:n mukaan hyväksytyssä liikkuvassa elintarvikehuoneistossa niiden kuntien valvontaviranomaisille, joiden alueella toimintaa harjoitetaan"/>
    <s v="Elintarvikehuoneistoilmoitus"/>
    <x v="0"/>
    <x v="1"/>
    <s v="Q4/2021"/>
    <m/>
    <m/>
    <x v="0"/>
    <x v="0"/>
    <s v="Pohjois-Pohjanmaa"/>
    <s v="alle 6001"/>
    <s v="Maa- ja metsätalousministeriö"/>
  </r>
  <r>
    <s v="Alavuden kaupunki"/>
    <s v="Hakemus elintarvikehuoneiston ja/tai omavalvontasuunnitelman hyväksymiseksi_kala-alan laitos"/>
    <s v="Yrittäjä hakee hyväksyntää käyttämälleen elintarvikehuoneistolle ja/tai omavalvontasuunnitelmalleen."/>
    <s v="Elintarvikehuoneistoilmoitus"/>
    <x v="0"/>
    <x v="1"/>
    <s v="Q4/2021"/>
    <m/>
    <m/>
    <x v="0"/>
    <x v="0"/>
    <s v="Pohjois-Pohjanmaa"/>
    <s v="alle 6001"/>
    <s v="Maa- ja metsätalousministeriö"/>
  </r>
  <r>
    <s v="Alavuden kaupunki"/>
    <s v="Hakemus elintarvikehuoneiston ja/tai omavalvontasuunnitelman hyväksymiseksi_maito-alan laitos"/>
    <s v="Yrittäjä hakee hyväksyntää käyttämälleen elintarvikehuoneistolle ja/tai omavalvontasuunnitelmalleen."/>
    <s v="Elintarvikehuoneistoilmoitus"/>
    <x v="0"/>
    <x v="1"/>
    <s v="Q4/2021"/>
    <m/>
    <m/>
    <x v="0"/>
    <x v="0"/>
    <s v="Pohjois-Pohjanmaa"/>
    <s v="alle 6001"/>
    <s v="Maa- ja metsätalousministeriö"/>
  </r>
  <r>
    <s v="Alavuden kaupunki"/>
    <s v="Hakemus elintarvikehuoneiston ja/tai omavalvontasuunnitelman hyväksymiseksi_muna-alan laitos"/>
    <s v="Yrittäjä hakee hyväksyntää käyttämälleen elintarvikehuoneistolle ja/tai omavalvontasuunnitelmalleen."/>
    <s v="Elintarvikehuoneistoilmoitus"/>
    <x v="0"/>
    <x v="1"/>
    <s v="Q4/2021"/>
    <m/>
    <m/>
    <x v="0"/>
    <x v="0"/>
    <s v="Pohjois-Pohjanmaa"/>
    <s v="alle 6001"/>
    <s v="Maa- ja metsätalousministeriö"/>
  </r>
  <r>
    <s v="Alavuden kaupunki"/>
    <s v="Hakemus elintarvikehuoneiston ja/tai omavalvontasuunnitelman hyväksymiseksi_munapakkaamo"/>
    <s v="Yrittäjä hakee hyväksyntää käyttämälleen elintarvikehuoneistolle ja/tai omavalvontasuunnitelmalleen."/>
    <s v="Elintarvikehuoneistoilmoitus"/>
    <x v="0"/>
    <x v="1"/>
    <s v="Q4/2021"/>
    <m/>
    <m/>
    <x v="0"/>
    <x v="0"/>
    <s v="Pohjois-Pohjanmaa"/>
    <s v="alle 6001"/>
    <s v="Maa- ja metsätalousministeriö"/>
  </r>
  <r>
    <s v="Alavuden kaupunki"/>
    <s v="Hakemus elintarvikehuoneiston ja/tai omavalvontasuunnitelman hyväksymiseksi_varastolaitos"/>
    <s v="Yrittäjä hakee hyväksyntää käyttämälleen elintarvikehuoneistolle ja/tai omavalvontasuunnitelmalleen."/>
    <s v="Elintarvikehuoneistoilmoitus"/>
    <x v="0"/>
    <x v="1"/>
    <s v="Q4/2021"/>
    <m/>
    <m/>
    <x v="0"/>
    <x v="0"/>
    <s v="Pohjois-Pohjanmaa"/>
    <s v="alle 6001"/>
    <s v="Maa- ja metsätalousministeriö"/>
  </r>
  <r>
    <s v="Alavuden kaupunki"/>
    <s v="Virtuaalinen elintarvikehuoneisto toimijan ilmoitus"/>
    <s v="Esim. vienti- ja tuontikauppaa harjoittava agentuuriliike tms.toimija, joka välittää tai luovuttaa elintarvikkeita puhelimen tai internetin välityksellä tehtyjen tilausten välityksellä ilmoittaa virtuaalisesta elintarvikehuoneistostaan tai siinä tapahtuneesta muutoksesta."/>
    <s v="Elintarvikehuoneistoilmoitus"/>
    <x v="0"/>
    <x v="1"/>
    <s v="Q4/2021"/>
    <m/>
    <m/>
    <x v="0"/>
    <x v="0"/>
    <s v="Pohjois-Pohjanmaa"/>
    <s v="alle 6001"/>
    <s v="Maa- ja metsätalousministeriö"/>
  </r>
  <r>
    <s v="Alavuden kaupunki"/>
    <s v="Kontaktimateriaalitoimijan ilmoituslomake"/>
    <s v="Elintarvikelain (23/2006) muutoksen (643/2010) mukaan toimijan, joka saattaa markkinoille elintarvikkeen kanssa kosketukseen joutuvia materiaaleja ja tarvikkeita, on tehtävä ilmoitus toimipaikastaan ja siellä harjoitettavasta toiminnasta"/>
    <s v="Elintarvikekontaktimateriaalialan toimintailmoitus"/>
    <x v="0"/>
    <x v="1"/>
    <s v="Q4/2021"/>
    <m/>
    <m/>
    <x v="0"/>
    <x v="0"/>
    <s v="Pohjois-Pohjanmaa"/>
    <s v="alle 6001"/>
    <s v="Maa- ja metsätalousministeriö"/>
  </r>
  <r>
    <s v="Alavuden kaupunki"/>
    <s v="Ilmoitus eläinperäisten elintarvikkeiden sisämarkkinatuonnista"/>
    <s v="Eläinperäisten elintarvikkeiden sisämarkkinatuonnin aloittamisesta, olennaisesta muutoksesta tai lopettamisesta ilmoittaminen."/>
    <s v="Ilmoitus elintarvikkeiden sisämarkkinatuonnista"/>
    <x v="0"/>
    <x v="1"/>
    <s v="Q4/2021"/>
    <m/>
    <m/>
    <x v="0"/>
    <x v="0"/>
    <s v="Pohjois-Pohjanmaa"/>
    <s v="alle 6001"/>
    <s v="Maa- ja metsätalousministeriö"/>
  </r>
  <r>
    <s v="Alavuden kaupunki"/>
    <s v="Ilmoitus toiminnan keskeyttämisestä tai lopettamisesta"/>
    <s v="Elintarvikehuoneiston toiminnan keskeyttämisestä tai toiminnan lopettamisesta on viivytyksettä ilmoitettava valvontaviranomaiselle."/>
    <s v="Ilmoitus toiminnan keskeyttämisestä tai lopettamisesta"/>
    <x v="0"/>
    <x v="1"/>
    <s v="Q4/2021"/>
    <m/>
    <m/>
    <x v="1"/>
    <x v="0"/>
    <s v="Pohjois-Pohjanmaa"/>
    <s v="alle 6001"/>
    <s v=""/>
  </r>
  <r>
    <s v="Alavuden kaupunki"/>
    <s v="Terveydensuojelulain mukainen lomake eläintenpito asemakaava-alueella ja muualla taajaan asutulla alueella"/>
    <s v="Toimija ilmoittaa eläinten pidosta asemakaava-alueella tai muualla taajaan asutulla alueella."/>
    <s v="Ilmoitus ympäristölle vaaraa aiheuttavasta toiminnasta"/>
    <x v="0"/>
    <x v="1"/>
    <s v="Q1/2022"/>
    <m/>
    <m/>
    <x v="2"/>
    <x v="0"/>
    <s v="Pohjois-Pohjanmaa"/>
    <s v="alle 6001"/>
    <s v="Ympäristöministeriö"/>
  </r>
  <r>
    <s v="Alavuden kaupunki"/>
    <s v="Terveydensuojelulain mukainen lomake työtila asuinrakennuksessa tai -alueella"/>
    <s v="Toimija ilmoittaa työtilasta asuinrakennuksessa tai asuinalueella."/>
    <s v="Ilmoitus ympäristölle vaaraa aiheuttavasta toiminnasta"/>
    <x v="0"/>
    <x v="1"/>
    <s v="Q1/2022"/>
    <m/>
    <m/>
    <x v="2"/>
    <x v="0"/>
    <s v="Pohjois-Pohjanmaa"/>
    <s v="alle 6001"/>
    <s v="Ympäristöministeriö"/>
  </r>
  <r>
    <s v="Alavuden kaupunki"/>
    <s v="Terveydensuojelulain mukainen lomake uimaranta"/>
    <s v="Ilmoitus uuden uimarannan perustamisesta/käyttöönotosta tai toiminnan/tilojen olennaisesta muutoksesta."/>
    <s v="Ilmoitus ympäristölle vaaraa aiheuttavasta toiminnasta"/>
    <x v="0"/>
    <x v="1"/>
    <s v="Q1/2022"/>
    <m/>
    <m/>
    <x v="2"/>
    <x v="0"/>
    <s v="Pohjois-Pohjanmaa"/>
    <s v="alle 6001"/>
    <s v="Ympäristöministeriö"/>
  </r>
  <r>
    <s v="Alavuden kaupunki"/>
    <s v="Terveydensuojelulain mukainen lomake  yleislomake"/>
    <s v="Yleislomake ilmoittamista varten."/>
    <s v="Ilmoitus ympäristölle vaaraa aiheuttavasta toiminnasta"/>
    <x v="0"/>
    <x v="1"/>
    <s v="Q1/2022"/>
    <m/>
    <m/>
    <x v="2"/>
    <x v="0"/>
    <s v="Pohjois-Pohjanmaa"/>
    <s v="alle 6001"/>
    <s v="Ympäristöministeriö"/>
  </r>
  <r>
    <s v="Alavuden kaupunki"/>
    <s v="Terveydensuojelulain mukainen lomake toiminnanharjoittajan vaihtuminen"/>
    <s v="Ilmoitus toiminnan harjoittajan vaihtumisesta."/>
    <s v="Ilmoitus ympäristölle vaaraa aiheuttavasta toiminnasta"/>
    <x v="0"/>
    <x v="1"/>
    <s v="Q1/2022"/>
    <m/>
    <m/>
    <x v="2"/>
    <x v="0"/>
    <s v="Pohjois-Pohjanmaa"/>
    <s v="alle 6001"/>
    <s v="Ympäristöministeriö"/>
  </r>
  <r>
    <s v="Alavuden kaupunki"/>
    <s v="Terveydensuojelulain mukainen lomake koulu oppilaitos"/>
    <s v="Ilmoitus uuden koulutus-/opetustilan perustamisesta, käyttöönotosta tai toiminnan/tilojen olennaisesta muutoksesta."/>
    <s v="Ilmoitus ympäristölle vaaraa aiheuttavasta toiminnasta"/>
    <x v="0"/>
    <x v="1"/>
    <s v="Q4/2021"/>
    <m/>
    <m/>
    <x v="2"/>
    <x v="0"/>
    <s v="Pohjois-Pohjanmaa"/>
    <s v="alle 6001"/>
    <s v="Ympäristöministeriö"/>
  </r>
  <r>
    <s v="Alavuden kaupunki"/>
    <s v="Terveydensuojelulain mukainen lomake päiväkoti"/>
    <s v="Ilmoitus uudenpäiväkotitilan perustamisesta, käyttöönotosta tai toiminnan/tilojen olennaisesta muutoksesta."/>
    <s v="Ilmoitus ympäristölle vaaraa aiheuttavasta toiminnasta"/>
    <x v="0"/>
    <x v="1"/>
    <s v="Q4/2021"/>
    <m/>
    <m/>
    <x v="2"/>
    <x v="0"/>
    <s v="Pohjois-Pohjanmaa"/>
    <s v="alle 6001"/>
    <s v="Ympäristöministeriö"/>
  </r>
  <r>
    <s v="Alavuden kaupunki"/>
    <s v="Terveydensuojelulain mukainen lomake uimahalli kylpylä uu allastila"/>
    <s v="Ilmoitus uuden uimahallin, kylpylän tai muun allastilan perustamisesta, käyttöönotosta tai toiminnan/tilojen olennaisesta muutoksesta."/>
    <s v="Ilmoitus ympäristölle vaaraa aiheuttavasta toiminnasta"/>
    <x v="0"/>
    <x v="1"/>
    <s v="Q4/2021"/>
    <m/>
    <m/>
    <x v="2"/>
    <x v="0"/>
    <s v="Pohjois-Pohjanmaa"/>
    <s v="alle 6001"/>
    <s v="Ympäristöministeriö"/>
  </r>
  <r>
    <s v="Alavuden kaupunki"/>
    <s v="Terveydensuojelulain mukainen lomake lastenkoti vanhainkoti muu sosiaalialan huoneisto"/>
    <s v="Ilmoitus uuden lastenkodin, vanhainkodin tai muun sosiaalialan huoneiston perustamisesta, käyttöönotosta tai toiminnan/tilojen olennaisesta muutoksesta."/>
    <s v="Ilmoitus ympäristölle vaaraa aiheuttavasta toiminnasta"/>
    <x v="0"/>
    <x v="1"/>
    <s v="Q4/2021"/>
    <m/>
    <m/>
    <x v="2"/>
    <x v="0"/>
    <s v="Pohjois-Pohjanmaa"/>
    <s v="alle 6001"/>
    <s v="Ympäristöministeriö"/>
  </r>
  <r>
    <s v="Alavuden kaupunki"/>
    <s v="Terveydensuojelulain mukainen lomake solarium liitelomake"/>
    <s v="Ilmoitus uuden kauneus- tai jalkahoitolan, tatuointiliikkeen, solariumin tms. perustamisesta, käyttöönotosta tai toiminnan/tilojen olennaisesta muutoksesta."/>
    <s v="Ilmoitus ympäristölle vaaraa aiheuttavasta toiminnasta"/>
    <x v="0"/>
    <x v="1"/>
    <s v="Q4/2021"/>
    <m/>
    <m/>
    <x v="2"/>
    <x v="0"/>
    <s v="Pohjois-Pohjanmaa"/>
    <s v="alle 6001"/>
    <s v="Ympäristöministeriö"/>
  </r>
  <r>
    <s v="Alavuden kaupunki"/>
    <s v="Terveydensuojelulain mukainen lomake kokoontumishuoneisto liikuntatila kuntosali"/>
    <s v="Ilmoitus uuden julkisen huvi- tai kokoontumishuoneiston, liikuntatilan, kuntosalin tms. perustamisesta, käyttöönotosta tai toiminnan/tilojen olennaisesta muutoksesta."/>
    <s v="Ilmoitus ympäristölle vaaraa aiheuttavasta toiminnasta"/>
    <x v="0"/>
    <x v="1"/>
    <s v="Q4/2021"/>
    <m/>
    <m/>
    <x v="2"/>
    <x v="0"/>
    <s v="Pohjois-Pohjanmaa"/>
    <s v="alle 6001"/>
    <s v="Ympäristöministeriö"/>
  </r>
  <r>
    <s v="Alavuden kaupunki"/>
    <s v="Terveydensuojelulain mukainen lomake hotelli ja muu vastaava majoitushuoneisto"/>
    <s v="Ilmoitus uuden hotellin ja muun vastaavan majoitushuoneiston perustamisesta, käyttöönotosta tai toiminnan/tilojen olennaisesta muutoksesta."/>
    <s v="Ilmoitus ympäristölle vaaraa aiheuttavasta toiminnasta"/>
    <x v="0"/>
    <x v="1"/>
    <s v="Q4/2021"/>
    <m/>
    <m/>
    <x v="2"/>
    <x v="0"/>
    <s v="Pohjois-Pohjanmaa"/>
    <s v="alle 6001"/>
    <s v="Ympäristöministeriö"/>
  </r>
  <r>
    <s v="Alavuden kaupunki"/>
    <s v="Terveydensuojelulain mukainen lomake loma-asuntojen liitelomake"/>
    <s v="Liite ilmoitukseen toiminnanharjoittajan uudesta loma-asunnosta."/>
    <s v="Ilmoitus ympäristölle vaaraa aiheuttavasta toiminnasta"/>
    <x v="0"/>
    <x v="1"/>
    <s v="Q4/2021"/>
    <m/>
    <m/>
    <x v="2"/>
    <x v="0"/>
    <s v="Pohjois-Pohjanmaa"/>
    <s v="alle 6001"/>
    <s v="Ympäristöministeriö"/>
  </r>
  <r>
    <s v="Alavuden kaupunki"/>
    <s v="Terveydensuojelulain mukainen lomake yleinen sauna"/>
    <s v="Ilmoitus uuden yleisen saunan perustamisesta/käyttöönotosta tai olennaisesta muutoksesta."/>
    <s v="Ilmoitus ympäristölle vaaraa aiheuttavasta toiminnasta"/>
    <x v="0"/>
    <x v="1"/>
    <s v="Q4/2021"/>
    <m/>
    <m/>
    <x v="2"/>
    <x v="0"/>
    <s v="Pohjois-Pohjanmaa"/>
    <s v="alle 6001"/>
    <s v="Ympäristöministeriö"/>
  </r>
  <r>
    <s v="Alavuden kaupunki"/>
    <s v="Selvitys suuresta yleisötilaisuudesta"/>
    <s v="Toimija selvittää yli 500 henkilöä käsittävän yleisötilaisuuden järjestelyt."/>
    <s v="Tapahtumailmoitus"/>
    <x v="0"/>
    <x v="1"/>
    <s v="Q4/2021"/>
    <m/>
    <m/>
    <x v="1"/>
    <x v="0"/>
    <s v="Pohjois-Pohjanmaa"/>
    <s v="alle 6001"/>
    <s v=""/>
  </r>
  <r>
    <s v="Alavuden kaupunki"/>
    <s v="Erikoiskuljetuslupahakemus"/>
    <s v="Tarvittava erikoiskuljetuslupa haetaan Ely-keskukselta"/>
    <s v="Erikoiskuljetuksen lupa"/>
    <x v="1"/>
    <x v="2"/>
    <m/>
    <m/>
    <m/>
    <x v="1"/>
    <x v="0"/>
    <s v="Pohjois-Pohjanmaa"/>
    <s v="alle 6001"/>
    <s v=""/>
  </r>
  <r>
    <s v="Alavuden kaupunki"/>
    <s v="Maatalousyrittäjän lomituspalvelut"/>
    <s v="Maatalousyrittäjä hakee vuosilomitusta, sijaisapua ja maksullista lomittaja-apua, turkistuottaja hakee vuosilomaa ja lisävapaata"/>
    <s v="Lomituspalvelu"/>
    <x v="1"/>
    <x v="2"/>
    <m/>
    <m/>
    <s v="Valtakunnallinen palvelu, ylläpitäjä ruokavirasto. Osa asiakkaista haluaa lomituspalvleujen tuottamaa apua palvelun käytössä."/>
    <x v="3"/>
    <x v="0"/>
    <s v="Pohjois-Pohjanmaa"/>
    <s v="alle 6001"/>
    <s v="Maa- ja metsätalousministeriö"/>
  </r>
  <r>
    <s v="Alavuden kaupunki"/>
    <s v="Maa-ainesluvat"/>
    <s v="Yrittäjä ilmoittaa vuotuiset maa-ainesten ottomäärät."/>
    <s v="Maa-aineslupa"/>
    <x v="1"/>
    <x v="2"/>
    <m/>
    <m/>
    <m/>
    <x v="4"/>
    <x v="0"/>
    <s v="Pohjois-Pohjanmaa"/>
    <s v="alle 6001"/>
    <s v="Ympäristöministeriö"/>
  </r>
  <r>
    <s v="Alavuden kaupunki"/>
    <s v="Maisematyöluvat"/>
    <s v="Kun toimenpide vaikuttaa ympäristönäkymään haetaan lupa lupapiste.fi -palvelun kautta."/>
    <s v="Maisematyölupa"/>
    <x v="1"/>
    <x v="2"/>
    <m/>
    <s v="Myös luonnollisille henkilöille"/>
    <m/>
    <x v="5"/>
    <x v="0"/>
    <s v="Pohjois-Pohjanmaa"/>
    <s v="alle 6001"/>
    <s v="Ympäristöministeriö"/>
  </r>
  <r>
    <s v="Alavuden kaupunki"/>
    <s v="Hakemus nikotiinivalmiesteiden myyntiin"/>
    <m/>
    <s v="Nikotiinivalmisteiden vähittäismyyntilupa"/>
    <x v="1"/>
    <x v="1"/>
    <s v="Myöhemmin"/>
    <m/>
    <s v="Valviran aikatauista riippuvainen toteutus"/>
    <x v="6"/>
    <x v="0"/>
    <s v="Pohjois-Pohjanmaa"/>
    <s v="alle 6001"/>
    <s v="Sosiaali- ja terveysministeriö"/>
  </r>
  <r>
    <s v="Alavuden kaupunki"/>
    <s v="Rakennusluvat"/>
    <s v="Rskennuslupa haetaan lupapiste.fi -palvelusta"/>
    <s v="Rakennuslupa"/>
    <x v="1"/>
    <x v="2"/>
    <m/>
    <s v="Myös luonnollisille henkilöille"/>
    <m/>
    <x v="5"/>
    <x v="0"/>
    <s v="Pohjois-Pohjanmaa"/>
    <s v="alle 6001"/>
    <s v="Ympäristöministeriö"/>
  </r>
  <r>
    <s v="Alavuden kaupunki"/>
    <s v="Poikkeamisluvat"/>
    <s v="Kun tarvitaan lupaa poiketa kaavan asettamista määräyksistä haetaan lupa lupapiste.fi -palvelusta"/>
    <s v="Rakentamisen poikkeuslupa"/>
    <x v="1"/>
    <x v="2"/>
    <m/>
    <s v="Myös luonnollisille henkilöille"/>
    <m/>
    <x v="5"/>
    <x v="0"/>
    <s v="Pohjois-Pohjanmaa"/>
    <s v="alle 6001"/>
    <s v="Ympäristöministeriö"/>
  </r>
  <r>
    <s v="Alavuden kaupunki"/>
    <s v="Toimenpideluvat"/>
    <s v="Rakentamiseen liittyvät luvat (esim. varastoalueen toteutus, rakennuksen ulkonäön muutos) lupapiste.fi"/>
    <s v="Rakentamisen toimenpidelupa"/>
    <x v="1"/>
    <x v="2"/>
    <m/>
    <s v="Myös luonnollisille henkilöille"/>
    <m/>
    <x v="5"/>
    <x v="0"/>
    <s v="Pohjois-Pohjanmaa"/>
    <s v="alle 6001"/>
    <s v="Ympäristöministeriö"/>
  </r>
  <r>
    <s v="Alavuden kaupunki"/>
    <s v="Toimenpideilmoitukset"/>
    <s v="Lupa kevyen rakennelmat tekemiseen (puuvajat, katokset) lupapiste.fi"/>
    <s v="Rakentamisen toimenpidelupa"/>
    <x v="1"/>
    <x v="2"/>
    <m/>
    <s v="Myös luonnollisille henkilöille"/>
    <m/>
    <x v="5"/>
    <x v="0"/>
    <s v="Pohjois-Pohjanmaa"/>
    <s v="alle 6001"/>
    <s v="Ympäristöministeriö"/>
  </r>
  <r>
    <s v="Alavuden kaupunki"/>
    <s v="Hakemus tupakkatuotteiden ja nikotiininesteiden vähittäismyyntiin/ilmoitus tukkumyynnistä"/>
    <m/>
    <s v="Tupakkatuotteiden vähittäismyyntilupa"/>
    <x v="1"/>
    <x v="1"/>
    <s v="Myöhemmin"/>
    <m/>
    <s v="Valviran aikatauista riippuvainen toteutus"/>
    <x v="7"/>
    <x v="0"/>
    <s v="Pohjois-Pohjanmaa"/>
    <s v="alle 6001"/>
    <s v="Sosiaali- ja terveysministeriö"/>
  </r>
  <r>
    <s v="Alavuden kaupunki"/>
    <s v="Terveydensuojelulain mukainen lomake vesilaitoshakemus"/>
    <s v="Hakemus talousvettä toimittavasta laitoksesta."/>
    <s v="Vesilaitoksen tai vesiosuuskunnan perustamisilmoitus"/>
    <x v="1"/>
    <x v="1"/>
    <s v="Q4/2021"/>
    <m/>
    <m/>
    <x v="8"/>
    <x v="0"/>
    <s v="Pohjois-Pohjanmaa"/>
    <s v="alle 6001"/>
    <s v="Maa- ja metsätalousministeriö"/>
  </r>
  <r>
    <s v="Alavuden kaupunki"/>
    <s v="Hakemus vuokra-asunnosta"/>
    <s v="toimija hakee vuokra-asuntoa"/>
    <s v="Hakemus vuokra-asunnosta"/>
    <x v="2"/>
    <x v="2"/>
    <m/>
    <s v="Myös luonnollisille henkilöille"/>
    <s v="Ruokavirasto ylläpitää palvelua, kunnan viranomainen neuvoo käytössä."/>
    <x v="1"/>
    <x v="0"/>
    <s v="Pohjois-Pohjanmaa"/>
    <s v="alle 6001"/>
    <s v=""/>
  </r>
  <r>
    <s v="Alavuden kaupunki"/>
    <s v="Ajanvaraus yritysneuvontaan"/>
    <s v="Verkkosivun kautta voi varata ajan yritysneuvontaan"/>
    <s v="Yritysten neuvontapalvelut"/>
    <x v="3"/>
    <x v="0"/>
    <s v="Q4/2021"/>
    <m/>
    <m/>
    <x v="1"/>
    <x v="0"/>
    <s v="Pohjois-Pohjanmaa"/>
    <s v="alle 6001"/>
    <s v=""/>
  </r>
  <r>
    <s v="Alavuden kaupunki"/>
    <s v="Kaupungin karttapalvelut"/>
    <s v="Palvelussa voi tutustua kaavoihin, tontteihin yms."/>
    <s v="Karttapalvelu"/>
    <x v="4"/>
    <x v="3"/>
    <m/>
    <s v="Myös luonnollisille henkilöille"/>
    <m/>
    <x v="5"/>
    <x v="0"/>
    <s v="Pohjois-Pohjanmaa"/>
    <s v="alle 6001"/>
    <s v="Ympäristöministeriö"/>
  </r>
  <r>
    <s v="Alavuden kaupunki"/>
    <s v="Investointituki yritykselle"/>
    <s v="Yritys hakee investointitukea Hyrrä-palvelun kautta ely-keskukselta tai Leader-yhdistykseltä"/>
    <s v="Liiketoiminnan kehittämistuki"/>
    <x v="5"/>
    <x v="2"/>
    <m/>
    <m/>
    <s v="Valtakunnallinen palvelu, ylläpitäjä ruokavirasto. Osa asiakkaista haluaa yrityspalveluiden tuottmaa apua palvelun käytössä."/>
    <x v="1"/>
    <x v="0"/>
    <s v="Pohjois-Pohjanmaa"/>
    <s v="alle 6001"/>
    <s v=""/>
  </r>
  <r>
    <s v="Alavuden kaupunki"/>
    <s v="Yksinyrittäjän tuki"/>
    <s v="Yksinyrittäjä voi hakea hänelle suunnattua koronatukea. Palvelu väliaikainen."/>
    <s v="Liiketoiminnan kehittämistuki"/>
    <x v="5"/>
    <x v="2"/>
    <m/>
    <m/>
    <m/>
    <x v="1"/>
    <x v="0"/>
    <s v="Pohjois-Pohjanmaa"/>
    <s v="alle 6001"/>
    <s v=""/>
  </r>
  <r>
    <s v="Alavuden kaupunki"/>
    <s v="Kunnan maaseutuviranomaiselta haettavat kansalliset ja EU-maataloustuet"/>
    <s v="Verkkoasiointipalvelu viljelijöille, jossa voi laatia sähköisen tukihakemuksen ja tarkastella maatilan tukihakemustietoja ja karttakuvia."/>
    <s v="Maaseututuet"/>
    <x v="5"/>
    <x v="4"/>
    <s v="Myöhemmin"/>
    <s v="Myös luonnollisille henkilöille"/>
    <s v="Asiakkaiden puuttuvat digitaidot, puuttuvat tekniikat ja huonot verkkoyhteydet sekä lähettäjän sähköpostin tietoturvapuutteet. Hybridimalli käytössä osassa palveluita (palvelupyyntö sähköpostitse) laskee digiasteen 0,9:ään, osa palveluista asteeltaan 1.1"/>
    <x v="9"/>
    <x v="0"/>
    <s v="Pohjois-Pohjanmaa"/>
    <s v="alle 6001"/>
    <s v="Maa- ja metsätalousministeriö"/>
  </r>
  <r>
    <s v="Alavuden kaupunki"/>
    <s v="Avustukset yhdistyksille ja yhteisöille"/>
    <s v="Yhdistykset ja yhteisöt voivat hakea avustuksia kaupunginhallitukselta. Avustuksia voidaan myöntää toimintaan tai tapahtumien järjestämiseen."/>
    <s v="Toiminta-avustukset yhdistyksille ja yhteisöille"/>
    <x v="5"/>
    <x v="2"/>
    <m/>
    <s v="Myös luonnollisille henkilöille"/>
    <m/>
    <x v="1"/>
    <x v="0"/>
    <s v="Pohjois-Pohjanmaa"/>
    <s v="alle 6001"/>
    <s v=""/>
  </r>
  <r>
    <s v="Alavuden kaupunki"/>
    <s v="Kesätyöllistämistuki"/>
    <s v="Kaupungin kesätyöllistämistuki yrityksille ja yhteisöille alavutelaisen nuoren työllistämiseen."/>
    <s v="Työllistämistuki"/>
    <x v="5"/>
    <x v="2"/>
    <m/>
    <m/>
    <m/>
    <x v="10"/>
    <x v="0"/>
    <s v="Pohjois-Pohjanmaa"/>
    <s v="alle 6001"/>
    <s v="Sosiaali- ja terveysministeriö"/>
  </r>
  <r>
    <s v="Asumisen rahoitus- ja kehittämiskeskus"/>
    <s v="Asumisneuvoja-avustus"/>
    <s v="Avustuksen hakupalvelu"/>
    <s v="Asumisneuvoja-avustus"/>
    <x v="5"/>
    <x v="0"/>
    <s v="Myöhemmin"/>
    <s v="Vain elinkeinotoimintaa harjoittaville"/>
    <s v="Avustuksen jatkuminen on ollut epävarmaa"/>
    <x v="1"/>
    <x v="1"/>
    <s v="Ympäristöministeriö"/>
    <s v=""/>
    <s v=""/>
  </r>
  <r>
    <s v="Asumisen rahoitus- ja kehittämiskeskus"/>
    <s v="Asunnot ikääntyneille sopiviksi -avustus"/>
    <m/>
    <s v="Asunnot ikääntyneille sopiviksi -avustus"/>
    <x v="5"/>
    <x v="5"/>
    <m/>
    <s v="Vain elinkeinotoimintaa harjoittaville"/>
    <m/>
    <x v="1"/>
    <x v="1"/>
    <s v="Ympäristöministeriö"/>
    <s v=""/>
    <s v=""/>
  </r>
  <r>
    <s v="Asumisen rahoitus- ja kehittämiskeskus"/>
    <s v="Avustus liikuntaesteen poistoon"/>
    <s v="Avustuksen hakeminen esteetömyyteen liittyviin korjauksiin"/>
    <s v="Avustus liikuntaesteen poistoon"/>
    <x v="5"/>
    <x v="5"/>
    <m/>
    <s v="Vain elinkeinotoimintaa harjoittaville"/>
    <m/>
    <x v="1"/>
    <x v="1"/>
    <s v="Ympäristöministeriö"/>
    <s v=""/>
    <s v=""/>
  </r>
  <r>
    <s v="Asumisen rahoitus- ja kehittämiskeskus"/>
    <s v="Avustus sähköautojen latausinfran rakentamiseen"/>
    <s v="Avustuksen hakeminen sähköauton latausinfran rakentamiseen."/>
    <s v="Avustus sähköautojen latausinfran rakentamiseen"/>
    <x v="5"/>
    <x v="5"/>
    <m/>
    <s v="Vain elinkeinotoimintaa harjoittaville"/>
    <m/>
    <x v="1"/>
    <x v="1"/>
    <s v="Ympäristöministeriö"/>
    <s v=""/>
    <s v=""/>
  </r>
  <r>
    <s v="Asumisen rahoitus- ja kehittämiskeskus"/>
    <s v="Energia-avustukset"/>
    <s v="Avustuksen hakeminen asuinrakennusten energiatehokkuutta parantaviin korjaushankkeisiin"/>
    <s v="Energia-avustukset"/>
    <x v="5"/>
    <x v="5"/>
    <m/>
    <s v="Myös luonnollisille henkilöille"/>
    <m/>
    <x v="1"/>
    <x v="1"/>
    <s v="Ympäristöministeriö"/>
    <s v=""/>
    <s v=""/>
  </r>
  <r>
    <s v="Asumisen rahoitus- ja kehittämiskeskus"/>
    <s v="Energiatodistusrekisteri"/>
    <s v="Rekisteri energiatodistuksista ja niiden laatijoista"/>
    <s v="Energiatodistusrekisteri"/>
    <x v="2"/>
    <x v="5"/>
    <m/>
    <s v="Myös luonnollisille henkilöille"/>
    <m/>
    <x v="1"/>
    <x v="1"/>
    <s v="Ympäristöministeriö"/>
    <s v=""/>
    <s v=""/>
  </r>
  <r>
    <s v="Asumisen rahoitus- ja kehittämiskeskus"/>
    <s v="Erityísryhmien investointiavustus"/>
    <s v="Avustuksen hakupalvelu"/>
    <s v="Erityísryhmien investointiavustus"/>
    <x v="5"/>
    <x v="0"/>
    <s v="Q4/2022"/>
    <s v="Vain elinkeinotoimintaa harjoittaville"/>
    <m/>
    <x v="1"/>
    <x v="1"/>
    <s v="Ympäristöministeriö"/>
    <s v=""/>
    <s v=""/>
  </r>
  <r>
    <s v="Asumisen rahoitus- ja kehittämiskeskus"/>
    <s v="Hissiavustus"/>
    <s v="Avustuksen hakeminen hissin rakentamiseen"/>
    <s v="Hissiavustus"/>
    <x v="5"/>
    <x v="5"/>
    <m/>
    <s v="Vain elinkeinotoimintaa harjoittaville"/>
    <m/>
    <x v="1"/>
    <x v="1"/>
    <s v="Ympäristöministeriö"/>
    <s v=""/>
    <s v=""/>
  </r>
  <r>
    <s v="Asumisen rahoitus- ja kehittämiskeskus"/>
    <s v="Korkotukilainat rakentamiseen, korjaamiseen ja hankintaan"/>
    <s v="Korkotukilainan hakeminen vuokra-, asumisoikeus- ja osaomistustalohankkeisiin."/>
    <s v="Korkotukilainat rakentamiseen, korjaamiseen ja hankintaan"/>
    <x v="5"/>
    <x v="0"/>
    <s v="Q4/2022"/>
    <s v="Vain elinkeinotoimintaa harjoittaville"/>
    <m/>
    <x v="1"/>
    <x v="1"/>
    <s v="Ympäristöministeriö"/>
    <s v=""/>
    <s v=""/>
  </r>
  <r>
    <s v="Asumisen rahoitus- ja kehittämiskeskus"/>
    <s v="Kunnallistekniikan rakentamisavustus"/>
    <s v="Avustuksen hakupalvelu "/>
    <s v="Kunnallistekniikan rakentamisavustus"/>
    <x v="5"/>
    <x v="5"/>
    <m/>
    <s v="Vain elinkeinotoimintaa harjoittaville"/>
    <m/>
    <x v="1"/>
    <x v="1"/>
    <s v="Ympäristöministeriö"/>
    <s v=""/>
    <s v=""/>
  </r>
  <r>
    <s v="Asumisen rahoitus- ja kehittämiskeskus"/>
    <s v="Kuntotutkimus"/>
    <m/>
    <s v="Kuntotutkimus"/>
    <x v="5"/>
    <x v="5"/>
    <m/>
    <s v="Myös luonnollisille henkilöille"/>
    <m/>
    <x v="1"/>
    <x v="1"/>
    <s v="Ympäristöministeriö"/>
    <s v=""/>
    <s v=""/>
  </r>
  <r>
    <s v="Asumisen rahoitus- ja kehittämiskeskus"/>
    <s v="Käynnistysavustus"/>
    <s v="Avustuksen hakupalvelu"/>
    <s v="Käynnistysavustus"/>
    <x v="5"/>
    <x v="0"/>
    <s v="Q4/2022"/>
    <s v="Vain elinkeinotoimintaa harjoittaville"/>
    <m/>
    <x v="1"/>
    <x v="1"/>
    <s v="Ympäristöministeriö"/>
    <s v=""/>
    <s v=""/>
  </r>
  <r>
    <s v="Asumisen rahoitus- ja kehittämiskeskus"/>
    <s v="Käyttötarkoituksen muutosavustus"/>
    <s v="Avustuksen hakupalvelu"/>
    <s v="Käyttötarkoituksen muutosavustus"/>
    <x v="5"/>
    <x v="0"/>
    <s v="Myöhemmin"/>
    <s v="Vain elinkeinotoimintaa harjoittaville"/>
    <s v="Pieni määräaikainen avustus, ei digitoteutusta ainakaan vielä"/>
    <x v="1"/>
    <x v="1"/>
    <s v="Ympäristöministeriö"/>
    <s v=""/>
    <s v=""/>
  </r>
  <r>
    <s v="Asumisen rahoitus- ja kehittämiskeskus"/>
    <s v="Lähiöavustus"/>
    <s v="Avustuksen hakupalvelu"/>
    <s v="Lähiöavustus"/>
    <x v="5"/>
    <x v="5"/>
    <m/>
    <s v="Vain elinkeinotoimintaa harjoittaville"/>
    <m/>
    <x v="1"/>
    <x v="1"/>
    <s v="Ympäristöministeriö"/>
    <s v=""/>
    <s v=""/>
  </r>
  <r>
    <s v="Asumisen rahoitus- ja kehittämiskeskus"/>
    <s v="Ohjauspalvelut ja valvonta -palvelualue"/>
    <s v="Verkkoasiointi ohjauksen ja valvonnan asiointiin (mm. yhteydenpito ja ilmoitukset)"/>
    <s v="Ohjauspalvelut ja valvonta -palvelualue"/>
    <x v="2"/>
    <x v="5"/>
    <m/>
    <s v="Vain elinkeinotoimintaa harjoittaville"/>
    <m/>
    <x v="1"/>
    <x v="1"/>
    <s v="Ympäristöministeriö"/>
    <s v=""/>
    <s v=""/>
  </r>
  <r>
    <s v="Asumisen rahoitus- ja kehittämiskeskus"/>
    <s v="Purkuavustus"/>
    <s v="Avustuksen hakeminen ARA-talon purkamiskustannuksiin"/>
    <s v="Purkuavustus"/>
    <x v="5"/>
    <x v="0"/>
    <s v="Q4/2022"/>
    <s v="Vain elinkeinotoimintaa harjoittaville"/>
    <s v="Odottaa vuoroaan toteutettavien priorisointilistalla ko. tietojärjestelmän osalta (useita avustuksia samassa järjestelmässä)."/>
    <x v="1"/>
    <x v="1"/>
    <s v="Ympäristöministeriö"/>
    <s v=""/>
    <s v=""/>
  </r>
  <r>
    <s v="Asumisen rahoitus- ja kehittämiskeskus"/>
    <s v="RAVA-hakemukset"/>
    <s v="Rajoituksia ja luovutuksia koskevat hakemukset"/>
    <s v="RAVA-hakemukset"/>
    <x v="2"/>
    <x v="0"/>
    <s v="Q4/2022"/>
    <s v="Vain elinkeinotoimintaa harjoittaville"/>
    <s v="Odottaa vuoroaan toteutettavien priorisointilistalla ko. tietojärjestelmän osalta (useita avustuksia samassa järjestelmässä)."/>
    <x v="1"/>
    <x v="1"/>
    <s v="Ympäristöministeriö"/>
    <s v=""/>
    <s v=""/>
  </r>
  <r>
    <s v="Business Finland"/>
    <s v="Dealflow"/>
    <s v="Verkossa toimiva, maksuton Match-making&quot; palvelu suomalaisille start-up yrityksille (rahoituksen hakemiseen) ja ulkomaalaisten pääomasijoittajien [VC, CVC] (sijoituskohteiden etsintään). Palvelun yhdistämisalgoritmissä hyödynnetään tekoälyä.&quot;"/>
    <s v="Dealflow"/>
    <x v="3"/>
    <x v="0"/>
    <s v="Myöhemmin"/>
    <s v="Vain elinkeinotoimintaa harjoittaville"/>
    <s v="Edellyttää, että ulkomaalaisten henkilöiden (myös EU:n ulkopuolisille) vahvalle tunnistamiselle on olemassa kansallinen ratkaisu. Saavutettavuus analyysi menossa 05-06/2020."/>
    <x v="1"/>
    <x v="1"/>
    <s v="Työ- ja elinkeinoministeriö"/>
    <s v=""/>
    <s v=""/>
  </r>
  <r>
    <s v="Business Finland"/>
    <s v="Expert search"/>
    <s v="Haku ja toimeksiantopalvelu, jossa yritys voi etsiä palveluntarjoajia innovaatioseteli, kansainvälistymis- ja tuotekehityshankkeisiin."/>
    <s v="Expert search"/>
    <x v="4"/>
    <x v="0"/>
    <s v="Q4/2022"/>
    <s v="Vain elinkeinotoimintaa harjoittaville"/>
    <s v="Edellyttää, että ulkomaalaisten henkilöiden (myös EU:n ulkopuolisille) vahvalle tunnistamiselle on olemassa kansallinen ratkaisu. Saavutettavuus analyysi menossa 05-06/2020."/>
    <x v="1"/>
    <x v="1"/>
    <s v="Työ- ja elinkeinoministeriö"/>
    <s v=""/>
    <s v=""/>
  </r>
  <r>
    <s v="Business Finland"/>
    <s v="Finnish supplier list"/>
    <s v="Suomalaisen tarjooman hakupalvelu, joka sisältää 1500 vientiyrityksen yritys, tuote ja palvelutiedot. Yritykset vastaavat itse oman vientiprofiilin&quot; ylläpidosta.&quot;"/>
    <s v="Finnish supplier list"/>
    <x v="4"/>
    <x v="0"/>
    <s v="Q4/2022"/>
    <s v="Vain elinkeinotoimintaa harjoittaville"/>
    <s v="Master tiedon hallinta, julkiset hankinnat"/>
    <x v="1"/>
    <x v="1"/>
    <s v="Työ- ja elinkeinoministeriö"/>
    <s v=""/>
    <s v=""/>
  </r>
  <r>
    <s v="Business Finland"/>
    <s v="Jobs in Finland"/>
    <s v="Jobs in Finland is part of Talent Boost, an initiative that aims to promote employment-based immigration to tackle the labor shortage in Finland. This service aims to aggregate job openings that don’t require Finnish skills, serving employers in Finland and job seekers in Finland and abroad."/>
    <s v="Jobs in Finland"/>
    <x v="4"/>
    <x v="0"/>
    <s v="Q4/2022"/>
    <s v="Myös luonnollisille henkilöille"/>
    <s v="https://kokeile.tyomarkkinatori.fi/en/Etusivu on tarkoitus korvata tämän palvelu."/>
    <x v="1"/>
    <x v="1"/>
    <s v="Työ- ja elinkeinoministeriö"/>
    <s v=""/>
    <s v=""/>
  </r>
  <r>
    <s v="Business Finland"/>
    <s v="Laivauskäsikirja (Shipping handbook)"/>
    <s v="Vientiä harjoittavan tai suunnittelevan yrityksen ajantasainen tietopalvelu, joka kattaa 190 maan tiedot tuontirajoituksista, vaadittavista asiakirjoista ja muista vientiin liittyvistä muodollisuuksista. Tiedonkeruussa hyödynnetään ohjelmistorobotiikkaa."/>
    <s v="Laivauskäsikirja (Shipping handbook)"/>
    <x v="4"/>
    <x v="4"/>
    <s v="Myöhemmin"/>
    <s v="Vain elinkeinotoimintaa harjoittaville"/>
    <s v="Master tiedon hallinta, julkiset hankinnat"/>
    <x v="1"/>
    <x v="1"/>
    <s v="Työ- ja elinkeinoministeriö"/>
    <s v=""/>
    <s v=""/>
  </r>
  <r>
    <s v="Business Finland"/>
    <s v="Marketopportunities"/>
    <s v="Maailman markkinamahdollisuuksien hakupalvelu yrityksille ja organisaatioille. Palvelu sisältää Team Finland globaalin verkoston tuottamia, konkreettisiä myynti mahdollisuuksia (sales opportunities), maaraportteja, sekä future watch -katsauksia."/>
    <s v="Marketopportunities"/>
    <x v="4"/>
    <x v="0"/>
    <s v="Myöhemmin"/>
    <s v="Vain elinkeinotoimintaa harjoittaville"/>
    <s v="Master tiedon hallinta, julkiset hankinnat"/>
    <x v="1"/>
    <x v="1"/>
    <s v="Työ- ja elinkeinoministeriö"/>
    <s v=""/>
    <s v=""/>
  </r>
  <r>
    <s v="Business Finland"/>
    <s v="Rahoituksen asiointipalvelu"/>
    <s v="Business Finlandin asiointipalvelussa voit lähettää rahoitushakemuksen sekä hoitaa rahoitettavan projektin raportoinnin ja tilityksen. Myös projektikohtaiset asiakirjat, rahoitusehdot ja päätökset löytyvät asiointipalvelusta. Asiointipalveluun kirjaudutaan Suomi.fi-tunnistamisen kautta Business Finlandin verkkosivulla (www.businessfinland.fi/suomalaisille-asiakkaille/asiointipalvelu/)"/>
    <s v="Rahoituksen asiointipalvelu"/>
    <x v="5"/>
    <x v="5"/>
    <m/>
    <s v="Vain elinkeinotoimintaa harjoittaville"/>
    <m/>
    <x v="1"/>
    <x v="1"/>
    <s v="Työ- ja elinkeinoministeriö"/>
    <s v=""/>
    <s v=""/>
  </r>
  <r>
    <s v="Business Finland"/>
    <s v="Sustainable Travel Finland"/>
    <s v="Matkailuyrityksille ja -alueille tarkoitetun Sustainable Travel Finland -ohjelman verkkoalusta, jonka avulla  suoritetaan Sustainable Travel Finland –merkki."/>
    <s v="Sustainable Travel Finland"/>
    <x v="3"/>
    <x v="0"/>
    <s v="Q4/2022"/>
    <s v="Vain elinkeinotoimintaa harjoittaville"/>
    <s v="Master tiedon hallinta, julkiset hankinnat"/>
    <x v="1"/>
    <x v="1"/>
    <s v="Työ- ja elinkeinoministeriö"/>
    <s v=""/>
    <s v=""/>
  </r>
  <r>
    <s v="Business Finland"/>
    <s v="Visit Travel Data Hub"/>
    <s v="A database where Finnish travel companies can register and insert data of their company and travel services and products"/>
    <s v="Visit Travel Data Hub"/>
    <x v="4"/>
    <x v="0"/>
    <s v="Q4/2022"/>
    <s v="Vain elinkeinotoimintaa harjoittaville"/>
    <s v="Master tiedon hallinta, julkiset hankinnat"/>
    <x v="1"/>
    <x v="1"/>
    <s v="Työ- ja elinkeinoministeriö"/>
    <s v=""/>
    <s v=""/>
  </r>
  <r>
    <s v="Digi- ja väestötietovirasto"/>
    <s v="DVV:n eräistä henkilörekistereistä annettavat tietojen luovutukset"/>
    <s v="Lahjoitusasioiden rekisterin, avioehtoasioiden rekisterin, vihkimisoikeusrekisterin sekä avoliittoasioiden rekisterin tietopalvelut"/>
    <s v="DVV:n eräistä henkilörekistereistä annettavat tietojen luovutukset"/>
    <x v="4"/>
    <x v="4"/>
    <s v="Myöhemmin"/>
    <s v="Vain elinkeinotoimintaa harjoittaville"/>
    <s v="Tietopalvelu on digitalisoitu. Vain muutamia lupa-hakemuksia vuodessa, joille prosessi sähköpostitse."/>
    <x v="1"/>
    <x v="1"/>
    <s v="Valtiovarainministeriö"/>
    <s v=""/>
    <s v=""/>
  </r>
  <r>
    <s v="Digi- ja väestötietovirasto"/>
    <s v="Holhousasioiden rekisteri"/>
    <s v="Holhousasioiden rekisterin tietopalvelu"/>
    <s v="Holhousasioiden rekisteri"/>
    <x v="4"/>
    <x v="4"/>
    <s v="Myöhemmin"/>
    <s v="Vain elinkeinotoimintaa harjoittaville"/>
    <s v="Tietopalvelu digitalisoitu. Vain muutamia lupa-hakemuksia vuodessa, joille prosessi sähköpostitse."/>
    <x v="1"/>
    <x v="1"/>
    <s v="Valtiovarainministeriö"/>
    <s v=""/>
    <s v=""/>
  </r>
  <r>
    <s v="Digi- ja väestötietovirasto"/>
    <s v="Julkisen notaarin palvelut"/>
    <s v="Asiakirjojen ja allekirjoitusten oikeaksi todistaminen, toimivallan vahvistaminen, apostille -todistukset"/>
    <s v="Julkisen notaarin palvelut"/>
    <x v="2"/>
    <x v="1"/>
    <s v="Myöhemmin"/>
    <s v="Myös luonnollisille henkilöille"/>
    <s v="Palvelua ei voi kaikilta osin sähköistää. Palvelussa käsitellään alkuperäisiä muista viranomaislähteistä peräisin olevia asiakirjoja."/>
    <x v="1"/>
    <x v="1"/>
    <s v="Valtiovarainministeriö"/>
    <s v=""/>
    <s v=""/>
  </r>
  <r>
    <s v="Digi- ja väestötietovirasto"/>
    <s v="Valtuudet-palvelu"/>
    <s v="Palvelun avulla voidaan tarkistaa, onko henkilöllä tai yrityksellä valtuus, valtakirja ja oikeus asioida sähköisesti toisen henkilön tai edustamansa yrityksen puolesta."/>
    <s v="Valtuudet-palvelu"/>
    <x v="4"/>
    <x v="5"/>
    <m/>
    <s v="Myös luonnollisille henkilöille"/>
    <m/>
    <x v="1"/>
    <x v="1"/>
    <s v="Valtiovarainministeriö"/>
    <s v=""/>
    <s v=""/>
  </r>
  <r>
    <s v="Digi- ja väestötietovirasto"/>
    <s v="Varmenteet (toimikortit ja varmenteet)"/>
    <s v="Varmennepalvelut kansalaisille, organisaatioille sekä sosiaali- ja terveydenhuoltosektorille"/>
    <s v="Varmenteet (toimikortit ja varmenteet)"/>
    <x v="1"/>
    <x v="4"/>
    <s v="Myöhemmin"/>
    <s v="Vain elinkeinotoimintaa harjoittaville"/>
    <s v="Palvelu digitalisoitu lukuun ottamatta pienasiakasprosessia, jonka digitalisointi  ylittää merkittävästi kustannuksista saatavat hyödyt."/>
    <x v="1"/>
    <x v="1"/>
    <s v="Valtiovarainministeriö"/>
    <s v=""/>
    <s v=""/>
  </r>
  <r>
    <s v="Digi- ja väestötietovirasto"/>
    <s v="Viestit-palvelu"/>
    <s v="Julkishallinnon yhteinen järjestelmäratkaisu viestien välittämiseen. Organisaatiot voivat liittää palvelun omiin asiointipalveluihinsa välittääkseen organisaationsa viestejä sähköisesti omille asiakkailleen"/>
    <s v="Viestit-palvelu"/>
    <x v="2"/>
    <x v="5"/>
    <m/>
    <s v="Myös luonnollisille henkilöille"/>
    <m/>
    <x v="1"/>
    <x v="1"/>
    <s v="Valtiovarainministeriö"/>
    <s v=""/>
    <s v=""/>
  </r>
  <r>
    <s v="Digi- ja väestötietovirasto"/>
    <s v="VTJ Tietopalvelut (rekisteri-, poiminta- ja kyselypalvelut)"/>
    <s v="Väestötietojärjestelmän tietopalvelut"/>
    <s v="VTJ Tietopalvelut (rekisteri-, poiminta- ja kyselypalvelut)"/>
    <x v="4"/>
    <x v="5"/>
    <m/>
    <s v="Myös luonnollisille henkilöille"/>
    <m/>
    <x v="1"/>
    <x v="1"/>
    <s v="Valtiovarainministeriö"/>
    <s v=""/>
    <s v=""/>
  </r>
  <r>
    <s v="Euran kunta"/>
    <s v="Toimitilojen vuokraus"/>
    <s v="Toimitilojen vuokraus sähköpostila"/>
    <s v="Tilavuokraus"/>
    <x v="1"/>
    <x v="0"/>
    <m/>
    <m/>
    <m/>
    <x v="1"/>
    <x v="0"/>
    <s v="Satakunta"/>
    <s v="10 001 - 20 000"/>
    <s v=""/>
  </r>
  <r>
    <s v="Euran kunta"/>
    <s v="Tonttien varaus"/>
    <s v="Yritystontin varaus sähköpostilla"/>
    <s v="Yritystonttien myynti ja vuokraus"/>
    <x v="1"/>
    <x v="0"/>
    <m/>
    <m/>
    <m/>
    <x v="1"/>
    <x v="0"/>
    <s v="Satakunta"/>
    <s v="10 001 - 20 000"/>
    <s v=""/>
  </r>
  <r>
    <s v="Euran kunta"/>
    <s v="Asuntojen vuokraus"/>
    <s v="Asuntojen vuokraus sähköpostilla"/>
    <s v="Asuntohakemukset"/>
    <x v="2"/>
    <x v="0"/>
    <m/>
    <m/>
    <m/>
    <x v="1"/>
    <x v="0"/>
    <s v="Satakunta"/>
    <s v="10 001 - 20 000"/>
    <s v=""/>
  </r>
  <r>
    <s v="Euran kunta"/>
    <s v="Tapahtumiin ilmoittautuminen"/>
    <s v="Tapahtumiin ilmoittautuminen sähköpostilla"/>
    <s v="Tapahtumien 3D huoneet/eteiset"/>
    <x v="2"/>
    <x v="0"/>
    <m/>
    <m/>
    <m/>
    <x v="1"/>
    <x v="0"/>
    <s v="Satakunta"/>
    <s v="10 001 - 20 000"/>
    <s v=""/>
  </r>
  <r>
    <s v="Euran kunta"/>
    <s v="Neuvottelut"/>
    <s v="Neuvottelut toimistolla, asiakkaan luonna tai teams-kokouksina"/>
    <s v="Yritysten neuvontapalvelu"/>
    <x v="3"/>
    <x v="0"/>
    <m/>
    <m/>
    <m/>
    <x v="1"/>
    <x v="0"/>
    <s v="Satakunta"/>
    <s v="10 001 - 20 000"/>
    <s v=""/>
  </r>
  <r>
    <s v="Euran kunta"/>
    <s v="Tontin myynti"/>
    <s v="Yritystontin myynti tunnistautumisella"/>
    <s v="Yritystonttien myynti ja vuokraus"/>
    <x v="3"/>
    <x v="5"/>
    <m/>
    <m/>
    <m/>
    <x v="1"/>
    <x v="0"/>
    <s v="Satakunta"/>
    <s v="10 001 - 20 000"/>
    <s v=""/>
  </r>
  <r>
    <s v="Euran kunta"/>
    <s v="Yritysneuvonta"/>
    <s v="Yritysneuvontaa puhelimella, toimistolla, asiakkaan luonna, sähköpostilla"/>
    <s v="Yritys- ja palveluhakemisto"/>
    <x v="4"/>
    <x v="0"/>
    <m/>
    <m/>
    <m/>
    <x v="1"/>
    <x v="0"/>
    <s v="Satakunta"/>
    <s v="10 001 - 20 000"/>
    <s v=""/>
  </r>
  <r>
    <s v="Euran kunta"/>
    <s v="Yritystuet"/>
    <s v="Yritystuet, esim. koronatuet tunnistautumisella."/>
    <s v="Liiketoiminnan kehittämistuki"/>
    <x v="5"/>
    <x v="5"/>
    <m/>
    <m/>
    <m/>
    <x v="1"/>
    <x v="0"/>
    <s v="Satakunta"/>
    <s v="10 001 - 20 000"/>
    <s v=""/>
  </r>
  <r>
    <s v="Finnvera Oyj"/>
    <s v="Finnveran rahoituspalvelu: Finnveran rahoituspalvelut ovat suomalaisten asiakkaiden digitaalisesti haettavissa"/>
    <s v="Finnvera parantaa ja monipuolistaa yritysten rahoitusmahdollisuuksia lainoin, takauksin ja vienninrahoituspalveluin"/>
    <s v="Finnveran rahoituspalvelu: Finnveran rahoituspalvelut ovat suomalaisten asiakkaiden digitaalisesti haettavissa"/>
    <x v="5"/>
    <x v="5"/>
    <m/>
    <s v="Myös luonnollisille henkilöille"/>
    <m/>
    <x v="1"/>
    <x v="1"/>
    <s v="Työ- ja elinkeinoministeriö"/>
    <s v=""/>
    <s v=""/>
  </r>
  <r>
    <s v="Haapaveden kaupunki"/>
    <s v="Yritysneuvonta"/>
    <s v="yrityksen perustamiseen tai kehittämiseen liittyvä neuvonta ja tukitoimet. Kysymyksiin voi saada vastauksen digitaalisesti."/>
    <s v="Yritysten neuvontapalvelut"/>
    <x v="3"/>
    <x v="6"/>
    <s v="Q2/2021"/>
    <s v="Vain elinkeinotoimintaa harjoittaville"/>
    <m/>
    <x v="1"/>
    <x v="0"/>
    <s v="Pohjois-Pohjanmaa"/>
    <s v="6 001 - 10000"/>
    <s v=""/>
  </r>
  <r>
    <s v="Helsingin kaupunki"/>
    <s v="Kiinteistön alueelle hylätty ajoneuvo"/>
    <s v="Isännöitsijän pyynnöstä kaupunki huolehtii myös yksityisen kiinteistön alueelle hylätyn ajoneuvon siirrosta."/>
    <s v="Ajoneuvon siirtopyyntö"/>
    <x v="0"/>
    <x v="0"/>
    <m/>
    <m/>
    <m/>
    <x v="11"/>
    <x v="0"/>
    <s v="Uusimaa"/>
    <s v="yli 100 000"/>
    <s v="Liikenne- ja viestintäministeriö"/>
  </r>
  <r>
    <s v="Helsingin kaupunki"/>
    <s v="Auto pois auran tai pesuauton tieltä"/>
    <s v="Tilaa tekstiviestillä tieto seuraavan päivän katupuhdistuskohteista ja siirrä autosi pois auran tieltä."/>
    <s v="Ajoneuvon siirtopyyntö"/>
    <x v="0"/>
    <x v="3"/>
    <m/>
    <s v="Myös luonnollisille henkilöille"/>
    <m/>
    <x v="11"/>
    <x v="0"/>
    <s v="Uusimaa"/>
    <s v="yli 100 000"/>
    <s v="Liikenne- ja viestintäministeriö"/>
  </r>
  <r>
    <s v="Helsingin kaupunki"/>
    <s v="Ilmoitus alkutuotantopaikasta tai alkutuotantotuotteiden kuljetuksesta"/>
    <s v="Ilmoitus alkutuotantopaikasta tai ilmoitus alkutuotantotuotteiden kuljetuksesta."/>
    <s v="Alkutuotantopaikkailmoitus"/>
    <x v="0"/>
    <x v="0"/>
    <m/>
    <m/>
    <s v="Pieni volyymi"/>
    <x v="0"/>
    <x v="0"/>
    <s v="Uusimaa"/>
    <s v="yli 100 000"/>
    <s v="Maa- ja metsätalousministeriö"/>
  </r>
  <r>
    <s v="Helsingin kaupunki"/>
    <s v="Ilmoitus eläintenpidon pitopaikasta"/>
    <s v="Eläintenpidon pitopaikan ilmoitusvelvollisuus koskee nautojen, lampaiden, vuohien, sikojen (mukaan lukien mikro- ja minisiat), hevosten, siipikarjan ja mehiläisten pitopaikkoja. Ohjeet ja lomakkeet eläinten pitopaikasta löytyvät Ruokaviraston verkkosivuilta."/>
    <s v="Alkutuotantopaikkailmoitus"/>
    <x v="0"/>
    <x v="3"/>
    <m/>
    <s v="Vain elinkeinotoimintaa harjoittaville"/>
    <m/>
    <x v="0"/>
    <x v="0"/>
    <s v="Uusimaa"/>
    <s v="yli 100 000"/>
    <s v="Maa- ja metsätalousministeriö"/>
  </r>
  <r>
    <s v="Helsingin kaupunki"/>
    <s v="Ilmoitus elintarvikehuoneistosta: Elintarvikehuoneiston perustaminen (esim. ravintola, kahvila, myymälä, kioski, ulkomyynti)"/>
    <s v="Toiminnan aloittamisesta, toiminnan olennaisesta muuttamisesta tai toimijan (toiminnanharjoittajan) vaihtumisesta tulee tehdä ilmoitus."/>
    <s v="Elintarvikehuoneistoilmoitus"/>
    <x v="0"/>
    <x v="2"/>
    <m/>
    <m/>
    <m/>
    <x v="0"/>
    <x v="0"/>
    <s v="Uusimaa"/>
    <s v="yli 100 000"/>
    <s v="Maa- ja metsätalousministeriö"/>
  </r>
  <r>
    <s v="Helsingin kaupunki"/>
    <s v="Kontaktimateriaalitoimijoille tarkoitettu ilmoituslomake"/>
    <s v="Elintarvikkeiden kanssa kosketuksiin joutuvat astiat ja muut tarvikkeet ovat kontaktimateriaaleja."/>
    <s v="Elintarvikekontaktimateriaalialan toimintailmoitus"/>
    <x v="0"/>
    <x v="0"/>
    <m/>
    <m/>
    <m/>
    <x v="0"/>
    <x v="0"/>
    <s v="Uusimaa"/>
    <s v="yli 100 000"/>
    <s v="Maa- ja metsätalousministeriö"/>
  </r>
  <r>
    <s v="Helsingin kaupunki"/>
    <s v="Elintarvikekuljetus"/>
    <s v="Elintarvikelain (297/2021) 10 §:n mukaan elintarvikealan toimijan on tehtävä ilmoitus elintarviketoiminnasta toiminnan rekisteröintiä varten elintarvikevalvontaviranomaiselle viimeistään neljä viikkoa ennen toiminnan aloittamista tai olennaista muuttamista."/>
    <s v="Elintarvikekuljetus"/>
    <x v="0"/>
    <x v="3"/>
    <m/>
    <m/>
    <m/>
    <x v="0"/>
    <x v="0"/>
    <s v="Uusimaa"/>
    <s v="yli 100 000"/>
    <s v="Maa- ja metsätalousministeriö"/>
  </r>
  <r>
    <s v="Helsingin kaupunki"/>
    <s v="Sivutuotelaitoksen rekisteröinti"/>
    <s v="Kaikkien sivutuotealan laitosten on oltava hyväksyttyjä tai rekisteröityjä ennen toiminnan aloittamista. Sivutuotealan laitokset, joissa käsitellään tiettyjä vähäriskisiä sivutuotteita tai johdettuja tuotteita, eivät tarvitse toimiakseen viranomaisen hyväksyntää vaan rekisteröinti sivutuoteasetuksen mukaiseksi toimijaksi riittää. Nämä laitokset ovat pääasiassa teknisiä tuotteita valmistavia laitoksia. Lomake rekisteröintiä varten löytyy Ruokaviraston verkkosivuilta (lomake K). Täytetty lomake toimitetaan Helsingin ympäristöpalveluiden eläinlääkäreille."/>
    <s v="Elintarvikelaitoksen sivutuotelaitoksen rekisteröinti"/>
    <x v="0"/>
    <x v="0"/>
    <m/>
    <m/>
    <s v="Pieni volyymi"/>
    <x v="0"/>
    <x v="0"/>
    <s v="Uusimaa"/>
    <s v="yli 100 000"/>
    <s v="Maa- ja metsätalousministeriö"/>
  </r>
  <r>
    <s v="Helsingin kaupunki"/>
    <s v="Haaskaruokintapaikan rekisteröinti"/>
    <s v="Eläinperäisten sivutuotteiden käytöstä luonnonvaraisten eläinten ruokinnassa on tehtävä ilmoitus haaskapaikkarekisteriin ennen haaskatoiminnan aloittamista. Lisätietoa ja rekisteröintilomake löytyvät Ruokaviraston verkkosivuilta. Ilmoituksen voi tehdä myös Ruokaviraston verkkopalvelussa. Täytetty lomake lähetetään Helsingin ympäristöpalveluiden eläinlääkärille."/>
    <s v="Haaskaruokintapaikan rekisteröinti"/>
    <x v="0"/>
    <x v="0"/>
    <m/>
    <m/>
    <s v="Pieni volyymi"/>
    <x v="12"/>
    <x v="0"/>
    <s v="Uusimaa"/>
    <s v="yli 100 000"/>
    <s v="Maa- ja metsätalousministeriö"/>
  </r>
  <r>
    <s v="Helsingin kaupunki"/>
    <s v="Ilmoitus haaskalle viedyn sivutuotteen määrästä"/>
    <m/>
    <s v="Ilmoitus haaskalle viedyn sivutuotteen määrästä"/>
    <x v="0"/>
    <x v="0"/>
    <m/>
    <m/>
    <s v="Pieni volyymi"/>
    <x v="0"/>
    <x v="0"/>
    <s v="Uusimaa"/>
    <s v="yli 100 000"/>
    <s v="Maa- ja metsätalousministeriö"/>
  </r>
  <r>
    <s v="Helsingin kaupunki"/>
    <s v="Ympäristönsuojelulain 120 §:n mukainen ilmoitus poikkeuksellisesta tilanteesta tai"/>
    <s v="Poikkeuksellista tilannetta koskeva ilmoitus on tehtävä viipymättä ilmoitus ympäristönsuojeluviranomaiselle, jos siitä voi aiheutua ympäristön pilaantumisen vaaraa tai jätteen määrän tai ominaisuuksien vuoksi tavanomaisesta poikkeavia toimia jätehuollossa. Velvoite koskee kaikkia toimijoita."/>
    <s v="Ilmoitus poikkeuksellisesta tilanteesta"/>
    <x v="0"/>
    <x v="6"/>
    <m/>
    <s v="Myös luonnollisille henkilöille"/>
    <m/>
    <x v="2"/>
    <x v="0"/>
    <s v="Uusimaa"/>
    <s v="yli 100 000"/>
    <s v="Ympäristöministeriö"/>
  </r>
  <r>
    <s v="Helsingin kaupunki"/>
    <s v="Ympäristönsuojelulain 123 §:n mukainen ilmoitus poikkeuksellisesta tilanteesta luvanvaraisessa, ilmoituksenvaraisessa tai rekisteröitävässä toiminnassa"/>
    <s v="Poikkeuksellista tilannetta koskeva ilmoitus on tehtävä viipymättä ilmoitus ympäristönsuojeluviranomaiselle, jos siitä voi aiheutua ympäristön pilaantumisen vaaraa tai jätteen määrän tai ominaisuuksien vuoksi tavanomaisesta poikkeavia toimia jätehuollossa. Velvoite koskee luvanvaraista, ilmotuksenvaraista ja rekisteröitävää toimintaa."/>
    <s v="Ilmoitus poikkeuksellisesta tilanteesta"/>
    <x v="0"/>
    <x v="3"/>
    <m/>
    <m/>
    <m/>
    <x v="2"/>
    <x v="0"/>
    <s v="Uusimaa"/>
    <s v="yli 100 000"/>
    <s v="Ympäristöministeriö"/>
  </r>
  <r>
    <s v="Helsingin kaupunki"/>
    <s v="Kasvatus ja koulutus, ilmoitus yksityisten varhaiskasvatuspalvelujen tuottamisesta"/>
    <s v="Yksityisen palveluntuottajan on varhaiskasvatuslain mukaan ilmoitettava palvelustaan kunnalle ennen toiminnan aloittamista. Ilmoitus tehdään lomakkeella Ilmoitus yksityisten varhaiskasvatuspalvelun tuottamisesta. Lomakkeeseen lisätään toimipaikkaa, palveluntuottajaa ja vastuuhenkilöä koskevat liitteet."/>
    <s v="Ilmoitus yksityisten varhaiskasvatuspalvelujen tuottamisesta"/>
    <x v="0"/>
    <x v="3"/>
    <m/>
    <s v="Vain elinkeinotoimintaa harjoittaville"/>
    <m/>
    <x v="1"/>
    <x v="0"/>
    <s v="Uusimaa"/>
    <s v="yli 100 000"/>
    <s v=""/>
  </r>
  <r>
    <s v="Helsingin kaupunki"/>
    <s v="Huvivene- ja kalastussataman jätehuoltosuunnitelman hyväksyminen"/>
    <s v="Merenkulun ympäristönsuojelulain mukaan  huvivenesataman ja sellaisen kalastussataman, johon vuosittain purettu saalismäärä on alle 20 000 kilogrammaa on esitettävä jätehuoltosuunnitelma kunnan ympäristönsuojeluviranomaiselle arvioitavaksi ja hyväksyttäväksi."/>
    <s v="Jätehuolto"/>
    <x v="0"/>
    <x v="6"/>
    <m/>
    <m/>
    <m/>
    <x v="13"/>
    <x v="0"/>
    <s v="Uusimaa"/>
    <s v="yli 100 000"/>
    <s v="Ympäristöministeriö"/>
  </r>
  <r>
    <s v="Helsingin kaupunki"/>
    <s v="Ilmoitus keräystoiminnasta jätehuoltorekisteriin"/>
    <s v="Jätteen ammattimaista keräystä varten tarvitaan ilmoitus jätehuoltorekisteriin."/>
    <s v="Jätteen ammattimaisen keräyksen ilmoitus"/>
    <x v="0"/>
    <x v="0"/>
    <m/>
    <m/>
    <s v="Pieni volyymi"/>
    <x v="14"/>
    <x v="0"/>
    <s v="Uusimaa"/>
    <s v="yli 100 000"/>
    <s v="Ympäristöministeriö"/>
  </r>
  <r>
    <s v="Helsingin kaupunki"/>
    <s v="Ilmoitus pienimuotoisesta jätteiden sijoittamisesta maaperään"/>
    <s v="Ilmoitus tehdään pienimuotoisesta jätteen hyödyntämisestä luvantarpeen harkintaa ja valvonnan toteuttamista varten."/>
    <s v="Jätteen sijoittaminen maaperään"/>
    <x v="0"/>
    <x v="0"/>
    <m/>
    <m/>
    <s v="Pieni volyymi"/>
    <x v="2"/>
    <x v="0"/>
    <s v="Uusimaa"/>
    <s v="yli 100 000"/>
    <s v="Ympäristöministeriö"/>
  </r>
  <r>
    <s v="Helsingin kaupunki"/>
    <s v="Haittojen hallintasuunnitelman lomake (Katutyöt)"/>
    <m/>
    <s v="Katutyölupa"/>
    <x v="0"/>
    <x v="0"/>
    <m/>
    <m/>
    <m/>
    <x v="1"/>
    <x v="0"/>
    <s v="Uusimaa"/>
    <s v="yli 100 000"/>
    <s v=""/>
  </r>
  <r>
    <s v="Helsingin kaupunki"/>
    <s v="Ilmoitus koeluonteisesta toiminnasta"/>
    <s v="Ilmoitus tehdään koeluonteisesta lyhytaikaisesta muuten ympäristöluvanvaraisesta toiminnasta, kun tarkoituksena on kokeilla esimerkiksi uutta tekniikkaa tai raaka-ainetta halutaan selvittää toiminnan ympäristövaikutuksia, käyttökelpoisuutta tai muuta vastaavaa seikkaa."/>
    <s v="Koeluonteisen toiminnan ilmoitus"/>
    <x v="0"/>
    <x v="6"/>
    <m/>
    <m/>
    <s v="Pieni volyymi"/>
    <x v="2"/>
    <x v="0"/>
    <s v="Uusimaa"/>
    <s v="yli 100 000"/>
    <s v="Ympäristöministeriö"/>
  </r>
  <r>
    <s v="Helsingin kaupunki"/>
    <s v="Meluilmoitus Ympäristönsuojelulain 118 §:n mukainen ilmoitus melua ja tärinää aiheuttava tilapäinen toiminta"/>
    <s v="Erityisen häiritsevää melua tai tärinää aiheuttavasta tilapäisestä toiminnasta on tehtävä ilmoitus kaupungin ympäristöpalvelujen ympäristönsuojeluyksikköön."/>
    <s v="Meluilmoitus"/>
    <x v="0"/>
    <x v="5"/>
    <m/>
    <m/>
    <m/>
    <x v="2"/>
    <x v="0"/>
    <s v="Uusimaa"/>
    <s v="yli 100 000"/>
    <s v="Ympäristöministeriö"/>
  </r>
  <r>
    <s v="Helsingin kaupunki"/>
    <s v="Selvitys kiinteistön jätevesijärjestelmästä"/>
    <s v="Jätevesien kiinteistökohtaisen käsittelyjärjestelmän on täytettävä ympäristönsuojelulaissa annetut puhdistustehovaatimukset."/>
    <s v="Rakennuslupa"/>
    <x v="0"/>
    <x v="0"/>
    <m/>
    <m/>
    <s v="Pieni volyymi"/>
    <x v="5"/>
    <x v="0"/>
    <s v="Uusimaa"/>
    <s v="yli 100 000"/>
    <s v="Ympäristöministeriö"/>
  </r>
  <r>
    <s v="Helsingin kaupunki"/>
    <s v="Selvitys rakennus- ja purkujätteen käsittelystä "/>
    <m/>
    <s v="Rakennuslupa"/>
    <x v="0"/>
    <x v="0"/>
    <m/>
    <m/>
    <m/>
    <x v="5"/>
    <x v="0"/>
    <s v="Uusimaa"/>
    <s v="yli 100 000"/>
    <s v="Ympäristöministeriö"/>
  </r>
  <r>
    <s v="Helsingin kaupunki"/>
    <s v="Tonttikorkeusilmoitus"/>
    <s v="Tonttikorkeusilmoitus on osa rakennuslupaan tarvittavaa kartta-aineistoa. Ilmoituksessa annetaan pihamaan korkeusasemat suhteessa katukorkeuksiin ja naapurikiinteistöihin."/>
    <s v="Rakennuslupa"/>
    <x v="0"/>
    <x v="0"/>
    <m/>
    <m/>
    <m/>
    <x v="5"/>
    <x v="0"/>
    <s v="Uusimaa"/>
    <s v="yli 100 000"/>
    <s v="Ympäristöministeriö"/>
  </r>
  <r>
    <s v="Helsingin kaupunki"/>
    <s v="Aloituskokous ja aloittamisilmoitus"/>
    <s v="Rakennushankkeeseen ryhtyvän tulee sopia kaupungin rakennusvalvonnan kanssa aloituskokouksen ajankohdasta, jos rakennusluvassa on edellytetty kokouksen pitämistä. Kokous pitää kutsua koolle ennen rakennustyön aloittamista. Kaikesta muusta luvanvaraisesta rakennustyöstä tai toimenpiteestä on ennen sen aloittamista tehtävä aloittamisilmoitus Helsingin rakennusvalvontaan, jos aloituskokousta ei tule kutsua koolle."/>
    <s v="Rakennuslupa"/>
    <x v="0"/>
    <x v="3"/>
    <m/>
    <m/>
    <m/>
    <x v="5"/>
    <x v="0"/>
    <s v="Uusimaa"/>
    <s v="yli 100 000"/>
    <s v="Ympäristöministeriö"/>
  </r>
  <r>
    <s v="Helsingin kaupunki"/>
    <s v="Rottahavainnoista ilmoittaminen"/>
    <s v="Rotan ja muiden tuhoeläinten hävittäminen kuuluu kiinteistön omistajan tai haltijan vastuulle. Ympäristöterveysyksikön tehtävä on tarvittaessa arvioida voiko rottien esiintymisestä aiheutua terveyshaittaa."/>
    <s v="Rottahavainnoista ilmoittaminen"/>
    <x v="0"/>
    <x v="6"/>
    <m/>
    <s v="Myös luonnollisille henkilöille"/>
    <m/>
    <x v="15"/>
    <x v="0"/>
    <s v="Uusimaa"/>
    <s v="yli 100 000"/>
    <s v="Sosiaali- ja terveysministeriö"/>
  </r>
  <r>
    <s v="Helsingin kaupunki"/>
    <s v="Elinkeinonharjoittajan ilmoitus ruokamyrkytysepäilystä"/>
    <s v="Mikäli olet syönyt helsinkiläisessä elintarvikehuoneistossa tai ostanut elintarvikkeita Helsingistä ja epäilet sairastuneesi ruokamyrkytykseen ruokailun jälkeen voit ilmoittaa ruokamyrkytyksestäsi kaupunkiympäristön toimialan elintarviketurvallisuusyksikköön, joka vastaa ruokamyrkytysten selvitystyöstä."/>
    <s v="Ruokamyrkytysepäilyilmoitus"/>
    <x v="0"/>
    <x v="0"/>
    <m/>
    <m/>
    <m/>
    <x v="0"/>
    <x v="0"/>
    <s v="Uusimaa"/>
    <s v="yli 100 000"/>
    <s v="Maa- ja metsätalousministeriö"/>
  </r>
  <r>
    <s v="Helsingin kaupunki"/>
    <s v="Tapahtumailmoitus"/>
    <s v="Tarvitset luvan tapahtuman järjestämiseen kadulla, torilla tai puistossa, jos tapahtuma rajoittaa alueen yleistä käyttöä."/>
    <s v="Tapahtumailmoitus"/>
    <x v="0"/>
    <x v="5"/>
    <m/>
    <m/>
    <m/>
    <x v="1"/>
    <x v="0"/>
    <s v="Uusimaa"/>
    <s v="yli 100 000"/>
    <s v=""/>
  </r>
  <r>
    <s v="Helsingin kaupunki"/>
    <s v="Terveydensuojelulain mukainen ilmoitus"/>
    <s v="Ympäristöterveydenhuoltoon kuuluvat terveydensuojelulain, elintarvikelain, tupakkalain ja eläinlääkintähuoltolain mukaiset tehtävät."/>
    <s v="Terveydensuojelulain mukainen ilmoitus"/>
    <x v="0"/>
    <x v="5"/>
    <m/>
    <m/>
    <m/>
    <x v="15"/>
    <x v="0"/>
    <s v="Uusimaa"/>
    <s v="yli 100 000"/>
    <s v="Sosiaali- ja terveysministeriö"/>
  </r>
  <r>
    <s v="Helsingin kaupunki"/>
    <s v="Tiedottaminen tilapäisestä elintarvikemyynnistä"/>
    <m/>
    <s v="Tiedotus liikkuvan elintarvikehuoneiston toiminnasta"/>
    <x v="0"/>
    <x v="5"/>
    <m/>
    <m/>
    <m/>
    <x v="0"/>
    <x v="0"/>
    <s v="Uusimaa"/>
    <s v="yli 100 000"/>
    <s v="Maa- ja metsätalousministeriö"/>
  </r>
  <r>
    <s v="Helsingin kaupunki"/>
    <s v="Tilapäiset liikennejärjestelyt"/>
    <s v="Jos työskentely kadulla tai puistossa vaikuttaa jalankulkuun, pyöräliikenteeseen tai muuhun ajoneuvoliikenteeseen, tarvitaan suunnitelma tilapäisistä liikennejärjestelyistä. Suunnitelma tarvitaan myös silloin, kun pysäköintipaikkoja varataan muuhun käyttöön siirtokehotuskyltillä."/>
    <s v="Tilapäiset liikennejärjestelyt"/>
    <x v="0"/>
    <x v="0"/>
    <m/>
    <m/>
    <m/>
    <x v="1"/>
    <x v="0"/>
    <s v="Uusimaa"/>
    <s v="yli 100 000"/>
    <s v=""/>
  </r>
  <r>
    <s v="Helsingin kaupunki"/>
    <s v="Ulkoilmatapahtuman jätehuoltosuunnitelma ja loppuraportti"/>
    <s v="Yleisötilaisuuden, johon ennakoidaan osallistuvan yhtä aikaa yli 500 henkilöä, järjestäjän on toimitettava jätehuoltosuunnitelma kaupungin ympäristöpalveluille."/>
    <s v="Ulkoilmatapahtuman jätehuoltosuunnitelma ja loppuraportti"/>
    <x v="0"/>
    <x v="0"/>
    <m/>
    <m/>
    <m/>
    <x v="15"/>
    <x v="0"/>
    <s v="Uusimaa"/>
    <s v="yli 100 000"/>
    <s v="Sosiaali- ja terveysministeriö"/>
  </r>
  <r>
    <s v="Helsingin kaupunki"/>
    <s v="Ilmoitus vedenjakelualueesta"/>
    <m/>
    <s v="Vedenjakelualueesta ilmoittaminen"/>
    <x v="0"/>
    <x v="0"/>
    <m/>
    <m/>
    <s v="Pieni volyymi"/>
    <x v="15"/>
    <x v="0"/>
    <s v="Uusimaa"/>
    <s v="yli 100 000"/>
    <s v="Sosiaali- ja terveysministeriö"/>
  </r>
  <r>
    <s v="Helsingin kaupunki"/>
    <s v="Ympäristöhaittaa koskeva toimenpidepyyntö"/>
    <s v="Ympäristöhaittaa koskeva toimenpidepyyntö on ilmoitus asiasta, joka aiheuttaa haittaa ympäristössä ja jota asukas pyytää kaupunkiympäristön toimialan ympäristöpalveluita selvittämään."/>
    <s v="Ympäristön äkillisestä pilaantumisesta tai vaarasta tehtävä ilmoitus"/>
    <x v="0"/>
    <x v="0"/>
    <m/>
    <m/>
    <m/>
    <x v="2"/>
    <x v="0"/>
    <s v="Uusimaa"/>
    <s v="yli 100 000"/>
    <s v="Ympäristöministeriö"/>
  </r>
  <r>
    <s v="Helsingin kaupunki"/>
    <s v="Ympäristönsuojelulain 136 §:n mukainen ilmoitus pilaantuneen maaperän puhdistamisesta"/>
    <s v="Pilaantuneen maaperän puhdistamisesta ja pilaantuneen maa-aineksen käsittelystä tulee tehdä ilmoitus kaupunkiympäristön toimialan ympäristönsuojeluyksikölle."/>
    <s v="Ympäristön äkillisestä pilaantumisesta tai vaarasta tehtävä ilmoitus"/>
    <x v="0"/>
    <x v="6"/>
    <m/>
    <m/>
    <m/>
    <x v="2"/>
    <x v="0"/>
    <s v="Uusimaa"/>
    <s v="yli 100 000"/>
    <s v="Ympäristöministeriö"/>
  </r>
  <r>
    <s v="Helsingin kaupunki"/>
    <s v="Ympäristönsuojelulain 136 §:n mukainen ilmoitus pilaantuneen maaperän puhdistamisesta"/>
    <s v="Pilaantuneen maaperän puhdistamisesta ja pilaantuneen maa-aineksen käsittelystä tulee tehdä ilmoitus kaupunkiympäristön toimialan ympäristönsuojeluyksikölle."/>
    <s v="Ympäristön äkillisestä pilaantumisesta tai vaarasta tehtävä ilmoitus"/>
    <x v="0"/>
    <x v="6"/>
    <m/>
    <m/>
    <m/>
    <x v="2"/>
    <x v="0"/>
    <s v="Uusimaa"/>
    <s v="yli 100 000"/>
    <s v="Ympäristöministeriö"/>
  </r>
  <r>
    <s v="Helsingin kaupunki"/>
    <s v="Asemakaavan muutoksen hakeminen"/>
    <s v="Tontin omistaja tai haltija voi hakea muutosta voimassa olevaan asemakaavaan."/>
    <s v="Asemakaavan muutoksen hakeminen"/>
    <x v="1"/>
    <x v="0"/>
    <m/>
    <s v="Myös luonnollisille henkilöille"/>
    <m/>
    <x v="5"/>
    <x v="0"/>
    <s v="Uusimaa"/>
    <s v="yli 100 000"/>
    <s v="Ympäristöministeriö"/>
  </r>
  <r>
    <s v="Helsingin kaupunki"/>
    <s v="Elintarvikehuoneiston hyväksyminen laitokseksi"/>
    <s v="Elintarvikelain (297/2021) 11 § mukaan elintarvikealan toimijan, joka käsittelee eläinperäisiä elintarvikkeita ennen vähittäismyyntiä (Euroopan parlamentin ja neuvoston asetus (EY) N:o 853/2004) on haettava toimivaltaiselta valvontaviranomaiselta elintarvikehuoneiston hyväksymistä ennen toiminnan aloittamista tai olennaista muuttamista."/>
    <s v="Elintarvikehuoneiston hyväksyminen laitokseksi"/>
    <x v="1"/>
    <x v="3"/>
    <m/>
    <m/>
    <m/>
    <x v="0"/>
    <x v="0"/>
    <s v="Uusimaa"/>
    <s v="yli 100 000"/>
    <s v="Maa- ja metsätalousministeriö"/>
  </r>
  <r>
    <s v="Helsingin kaupunki"/>
    <s v="Hakemus laitostoiminnan hyväksymiseksi"/>
    <m/>
    <s v="Elintarvikehuoneiston hyväksyminen laitokseksi"/>
    <x v="1"/>
    <x v="0"/>
    <m/>
    <m/>
    <s v="Pieni volyymi"/>
    <x v="0"/>
    <x v="0"/>
    <s v="Uusimaa"/>
    <s v="yli 100 000"/>
    <s v="Maa- ja metsätalousministeriö"/>
  </r>
  <r>
    <s v="Helsingin kaupunki"/>
    <s v="Eläinperäisten elintarvikkeiden sisämarkkinatuonti"/>
    <s v="Elintarvikkeiden maahantuonti muista EU-maista."/>
    <s v="Eläinperäisten elintarvikkeiden sisämarkkinatuonti"/>
    <x v="1"/>
    <x v="2"/>
    <m/>
    <m/>
    <m/>
    <x v="0"/>
    <x v="0"/>
    <s v="Uusimaa"/>
    <s v="yli 100 000"/>
    <s v="Maa- ja metsätalousministeriö"/>
  </r>
  <r>
    <s v="Helsingin kaupunki"/>
    <s v="Eläintarhan sivutuotelupa"/>
    <m/>
    <s v="Eläintarhan sivutuotelupa"/>
    <x v="1"/>
    <x v="0"/>
    <m/>
    <m/>
    <s v="Pieni volyymi"/>
    <x v="12"/>
    <x v="0"/>
    <s v="Uusimaa"/>
    <s v="yli 100 000"/>
    <s v="Maa- ja metsätalousministeriö"/>
  </r>
  <r>
    <s v="Helsingin kaupunki"/>
    <s v="Kasvatus ja koulutus, iltapäivätoiminnan maksuvapautuskompensaatiohakemus"/>
    <s v="Järjestöt ja muut yhteisöt voivat hakea perusopetuslain mukaisen iltapäivätoiminnan maksuvapautuskompensaatiota maksuhuojennusten takia menetetyistä asiakasmaksuista."/>
    <s v="iltapäivätoiminnan maksuvapautuskompensaatiohakemus"/>
    <x v="1"/>
    <x v="3"/>
    <m/>
    <s v="Vain elinkeinotoimintaa harjoittaville"/>
    <m/>
    <x v="1"/>
    <x v="0"/>
    <s v="Uusimaa"/>
    <s v="yli 100 000"/>
    <s v=""/>
  </r>
  <r>
    <s v="Helsingin kaupunki"/>
    <s v="Aluevuokraus: Kadun, torin tai puiston käyttö työalueena"/>
    <s v="Katua, toria tai puistoa voidaan käyttää kaupungin luvalla työalueena esimerkiksi rakennustyössä, muutossa, nostotyössä, kiinteistöremontissa, lumenpudotuksessa, elokuva- ja tv-tuotannoissa tai vaihtolavalle."/>
    <s v="Katutyölupa"/>
    <x v="1"/>
    <x v="0"/>
    <m/>
    <m/>
    <m/>
    <x v="1"/>
    <x v="0"/>
    <s v="Uusimaa"/>
    <s v="yli 100 000"/>
    <s v=""/>
  </r>
  <r>
    <s v="Helsingin kaupunki"/>
    <s v="Aluevuokraus: Kaivutyöt katu- tai puistoalueella"/>
    <s v="Kaivuilmoituksella ilmoitat kaivutyöstä yleisellä alueella."/>
    <s v="Katutyölupa"/>
    <x v="1"/>
    <x v="0"/>
    <m/>
    <m/>
    <m/>
    <x v="1"/>
    <x v="0"/>
    <s v="Uusimaa"/>
    <s v="yli 100 000"/>
    <s v=""/>
  </r>
  <r>
    <s v="Helsingin kaupunki"/>
    <s v="Katutyölupa"/>
    <s v="Kun katualueella tai puistossa kaivetaan tai tehdään muuta työtä, tarvitaan katutyölupa."/>
    <s v="Katutyölupa"/>
    <x v="1"/>
    <x v="3"/>
    <m/>
    <m/>
    <m/>
    <x v="16"/>
    <x v="0"/>
    <s v="Uusimaa"/>
    <s v="yli 100 000"/>
    <s v="Liikenne- ja viestintäministeriö"/>
  </r>
  <r>
    <s v="Helsingin kaupunki"/>
    <s v="Maisematyölupa MRL 128 §"/>
    <s v="Maisemaa muuttavalle toimenpiteelle myönnettävä lupa"/>
    <s v="Maisematyölupa"/>
    <x v="1"/>
    <x v="5"/>
    <m/>
    <s v="Myös luonnollisille henkilöille"/>
    <m/>
    <x v="5"/>
    <x v="0"/>
    <s v="Uusimaa"/>
    <s v="yli 100 000"/>
    <s v="Ympäristöministeriö"/>
  </r>
  <r>
    <s v="Helsingin kaupunki"/>
    <s v="Myyntitila liikkeen edustalla"/>
    <s v="Voit käyttää liikkeen edustan jalkakäytävää esittely- ja myyntitoimintaan ilman kaupungin lupaa tietyin ehdoin. Myyntitilan ulottuessa kauemmaksi kuin 80 senttimetriä kiinteistön seinästä tarvitset myyntitoiminnalle luvan."/>
    <s v="Myyntitila liikkeen edustalla"/>
    <x v="1"/>
    <x v="0"/>
    <m/>
    <m/>
    <m/>
    <x v="1"/>
    <x v="0"/>
    <s v="Uusimaa"/>
    <s v="yli 100 000"/>
    <s v=""/>
  </r>
  <r>
    <s v="Helsingin kaupunki"/>
    <s v="Nikotiinivalmisteiden vähittäismyyntilupa"/>
    <s v="Nikotiinivalmisteiden vähittäismyyntilupa sekä tukkumyynti-ilmoitus"/>
    <s v="Nikotiinivalmisteiden vähittäismyyntilupa"/>
    <x v="1"/>
    <x v="0"/>
    <m/>
    <m/>
    <m/>
    <x v="6"/>
    <x v="0"/>
    <s v="Uusimaa"/>
    <s v="yli 100 000"/>
    <s v="Sosiaali- ja terveysministeriö"/>
  </r>
  <r>
    <s v="Helsingin kaupunki"/>
    <s v="Purkamislupa ja purkamisilmoitus"/>
    <s v="Rakennuksen tai sen osan purkamiseen asemakaava-alueella haetaan rakennusvalvonnalta purkamislupa. Lupa tarvitaan myös asemakaava-alueen ulkopuolella, jos alueella on voimassa rakennuskielto asemakaavan laatimiseksi tai jos yleiskaavassa niin määrätään. Purkamisluvan voi hakea erikseen tai rakennusluvan yhteydessä. Jos purkamislupaa ei tarvita, niin purkamisesta pitää tehdä purkamisilmoitus rakennusvalvontaan 30 päivää ennen purkamistöiden aloittamista. Perustellusta syystä rakennusvalvonta voi vaatia purkamisluvan hakemista ennen purkamisen aloittamispäivää."/>
    <s v="Rakennuksen purkamislupa"/>
    <x v="1"/>
    <x v="5"/>
    <m/>
    <s v="Myös luonnollisille henkilöille"/>
    <m/>
    <x v="5"/>
    <x v="0"/>
    <s v="Uusimaa"/>
    <s v="yli 100 000"/>
    <s v="Ympäristöministeriö"/>
  </r>
  <r>
    <s v="Helsingin kaupunki"/>
    <s v="Rakennelman rakentaminen"/>
    <s v="Katoksen, vajan, kioskin tai vastaavan rakennelman rakentamiseen tarvitaan toimenpidelupa, jos toimenpiteellä on vaikutusta luonnonoloihin, ympäröivän alueen maankäyttöön tai kaupunki- tai maisemakuvaan. Lupaa ei tarvita yhden pientalotontille rakennettavan korkeintaan 20 m2:n suuruisen piharakennelman rakentamiseen."/>
    <s v="Rakennuslupa"/>
    <x v="1"/>
    <x v="3"/>
    <m/>
    <s v="Myös luonnollisille henkilöille"/>
    <m/>
    <x v="5"/>
    <x v="0"/>
    <s v="Uusimaa"/>
    <s v="yli 100 000"/>
    <s v="Ympäristöministeriö"/>
  </r>
  <r>
    <s v="Helsingin kaupunki"/>
    <s v="Rakennuksen korjaaminen ja/tai muuttaminen"/>
    <s v="Rakennuslupa tarvitaan sellaiseen korjaus- ja muutostyöhön, joka on verrattavissa rakennuksen rakentamiseen tai laajentamiseen tai joka lisää kerrosalaan laskettavaa tilaa. Rakennuslupa tarvitaan myös, jos toimenpiteillä on vaikutusta rakennuksen käyttäjien turvallisuuteen tai terveyteen. Samoin lupa tarvitaan rakennuksen tai sen osan käyttötarkoituksen muuttamiseen."/>
    <s v="Rakennuslupa"/>
    <x v="1"/>
    <x v="3"/>
    <m/>
    <s v="Myös luonnollisille henkilöille"/>
    <m/>
    <x v="5"/>
    <x v="0"/>
    <s v="Uusimaa"/>
    <s v="yli 100 000"/>
    <s v="Ympäristöministeriö"/>
  </r>
  <r>
    <s v="Helsingin kaupunki"/>
    <s v="Rakennuksen laajentaminen"/>
    <s v="Rakennuksen uusille laajennuksille sekä kerrosalan lisäämiselle olemassa olevan rakennuksen sisällä on haettava rakennuslupa. Laajennuksiin kuuluvat muun muassa: - ullakkorakentaminen - kerrosalaan laskettavan tilan lisääminen rakennuksen kellariin - puolilämpimät viherhuoneet"/>
    <s v="Rakennuslupa"/>
    <x v="1"/>
    <x v="3"/>
    <m/>
    <s v="Myös luonnollisille henkilöille"/>
    <m/>
    <x v="5"/>
    <x v="0"/>
    <s v="Uusimaa"/>
    <s v="yli 100 000"/>
    <s v="Ympäristöministeriö"/>
  </r>
  <r>
    <s v="Helsingin kaupunki"/>
    <s v="Poikkeaminen asemakaavasta"/>
    <s v="Kiinteistön omistaja tai haltija voi hakea poikkeamista asemakaavasta"/>
    <s v="Rakennuslupa"/>
    <x v="1"/>
    <x v="0"/>
    <m/>
    <s v="Myös luonnollisille henkilöille"/>
    <m/>
    <x v="5"/>
    <x v="0"/>
    <s v="Uusimaa"/>
    <s v="yli 100 000"/>
    <s v="Ympäristöministeriö"/>
  </r>
  <r>
    <s v="Helsingin kaupunki"/>
    <s v="Vastaavan työnjohtajan hyväksyminen"/>
    <m/>
    <s v="Rakennuslupa"/>
    <x v="1"/>
    <x v="0"/>
    <m/>
    <s v="Myös luonnollisille henkilöille"/>
    <m/>
    <x v="5"/>
    <x v="0"/>
    <s v="Uusimaa"/>
    <s v="yli 100 000"/>
    <s v="Ympäristöministeriö"/>
  </r>
  <r>
    <s v="Helsingin kaupunki"/>
    <s v="Linjasaneeraus"/>
    <s v="Linjasaneeraus eli putkiremontti on normaali kiinteistön kunnossapitoon kuuluva toimenpide, jossa uusitaan tai kunnostetaan talon vesi- ja viemärijärjestelmä. Remontille tulee hakea lupa."/>
    <s v="Rakennuslupa"/>
    <x v="1"/>
    <x v="0"/>
    <m/>
    <m/>
    <m/>
    <x v="5"/>
    <x v="0"/>
    <s v="Uusimaa"/>
    <s v="yli 100 000"/>
    <s v="Ympäristöministeriö"/>
  </r>
  <r>
    <s v="Helsingin kaupunki"/>
    <s v="Piirustusten tarkastaminen"/>
    <s v="Pääpiirrustukset hyväksytään ja muut toimitetaan"/>
    <s v="Rakennuslupa"/>
    <x v="1"/>
    <x v="0"/>
    <m/>
    <m/>
    <m/>
    <x v="5"/>
    <x v="0"/>
    <s v="Uusimaa"/>
    <s v="yli 100 000"/>
    <s v="Ympäristöministeriö"/>
  </r>
  <r>
    <s v="Helsingin kaupunki"/>
    <s v="Märkätilamuutosten rakennuslupa"/>
    <s v="Kylpyhuone, sauna ja suihkuhuone ovat kaikki märkätiloja. Osa niiden remonteista on luvanvaraisia."/>
    <s v="Rakennuslupa"/>
    <x v="1"/>
    <x v="0"/>
    <m/>
    <m/>
    <m/>
    <x v="5"/>
    <x v="0"/>
    <s v="Uusimaa"/>
    <s v="yli 100 000"/>
    <s v="Ympäristöministeriö"/>
  </r>
  <r>
    <s v="Helsingin kaupunki"/>
    <s v="Suunnittelutarveratkaisu"/>
    <s v="Kiinteistön omistaja tai haltija voi hakea suunnittelutarveratkaisua"/>
    <s v="Rakennuslupa suunnittelutarveratkaisualueelle"/>
    <x v="1"/>
    <x v="0"/>
    <m/>
    <s v="Myös luonnollisille henkilöille"/>
    <m/>
    <x v="5"/>
    <x v="0"/>
    <s v="Uusimaa"/>
    <s v="yli 100 000"/>
    <s v="Ympäristöministeriö"/>
  </r>
  <r>
    <s v="Helsingin kaupunki"/>
    <s v="Maalämpökaivon poraamiseen lupa"/>
    <s v="Maalämmön hyödyntämiseen tehtävä porakaivo edellyttää Suomessa aina toimenpideluvan."/>
    <s v="Rakentamisen toimenpidelupa"/>
    <x v="1"/>
    <x v="0"/>
    <m/>
    <m/>
    <m/>
    <x v="5"/>
    <x v="0"/>
    <s v="Uusimaa"/>
    <s v="yli 100 000"/>
    <s v="Ympäristöministeriö"/>
  </r>
  <r>
    <s v="Helsingin kaupunki"/>
    <s v="Raskaan liikenteen erityislupa Helsingin kantakaupunkiin"/>
    <s v="Yli 12 metriä pitkät ajoneuvot tarvitsevat erityisluvan ajaakseen Helsingin kantakaupungin rajoitusalueella."/>
    <s v="Raskaan liikenteen erityislupa Helsingin kantakaupunkiin"/>
    <x v="1"/>
    <x v="0"/>
    <m/>
    <m/>
    <m/>
    <x v="1"/>
    <x v="0"/>
    <s v="Uusimaa"/>
    <s v="yli 100 000"/>
    <s v=""/>
  </r>
  <r>
    <s v="Helsingin kaupunki"/>
    <s v="Ruumiinkuljetuslupien antaminen"/>
    <s v="Kunnan terveydensuojeluviranomainen antaa toimivaltaisena viranomaisena ruumiiden maasta kuljettamisesta tehdyn sopimuksen (Sopimus ruumiiden kuljettamisesta, valtiosopimus 13/1989) mukaisia ruumiinkuljetuslupia."/>
    <s v="Ruumiin siirtolupa"/>
    <x v="1"/>
    <x v="6"/>
    <m/>
    <m/>
    <m/>
    <x v="15"/>
    <x v="0"/>
    <s v="Uusimaa"/>
    <s v="yli 100 000"/>
    <s v="Sosiaali- ja terveysministeriö"/>
  </r>
  <r>
    <s v="Helsingin kaupunki"/>
    <s v="Sijoitussopimus: Pysyvien rakenteiden sijoittaminen katu-tai puistoalueelle"/>
    <s v="Jos haluat sijoittaa kadulle tai puistoon pysyviä rakenteita, kuten johtoliittymiä, ajoliittymiä, maanalaisia perustuksia tai aidan, tarvitset tähän luvan kaupungilta. Kaupungin lupa rakenteille on nimeltään sijoitussopimus."/>
    <s v="Kaivu- ja sijoituslupa"/>
    <x v="1"/>
    <x v="0"/>
    <m/>
    <m/>
    <m/>
    <x v="1"/>
    <x v="0"/>
    <s v="Uusimaa"/>
    <s v="yli 100 000"/>
    <s v=""/>
  </r>
  <r>
    <s v="Helsingin kaupunki"/>
    <s v="Siltamainospaikat"/>
    <s v="Kaupunki vuokraa tiettyjen siltojen kaiteista siltamainospaikkoja banderollimainontaa varten."/>
    <s v="Mainos- ja viitoituslupa"/>
    <x v="1"/>
    <x v="0"/>
    <m/>
    <s v="Myös luonnollisille henkilöille"/>
    <m/>
    <x v="1"/>
    <x v="0"/>
    <s v="Uusimaa"/>
    <s v="yli 100 000"/>
    <s v=""/>
  </r>
  <r>
    <s v="Helsingin kaupunki"/>
    <s v="Sivutuotenäytteitä ja näyttelyesineitä koskeva lupa"/>
    <s v="Sivutuotteisiin kuuluvien tutkimusnäytteiden, diagnostisten näytteiden, kaupallisten näytteiden ja näyttelyesineiden tuonti Suomeen tai kauttakuljetus Suomen kautta on sallittua ainoastaan Ruokaviraston myöntämällä tuontiluvalla. Tuontiluvassa asetetaan tuontia koskevat välttämättömät tuontiehdot."/>
    <s v="Sivutuotenäytteitä ja näyttelyesineitä koskeva lupa"/>
    <x v="1"/>
    <x v="3"/>
    <m/>
    <s v="Vain elinkeinotoimintaa harjoittaville"/>
    <m/>
    <x v="1"/>
    <x v="0"/>
    <s v="Uusimaa"/>
    <s v="yli 100 000"/>
    <s v=""/>
  </r>
  <r>
    <s v="Helsingin kaupunki"/>
    <s v="Malmin lentokentän tapahtumat"/>
    <m/>
    <s v="Tapahtumailmoitus"/>
    <x v="1"/>
    <x v="6"/>
    <m/>
    <m/>
    <m/>
    <x v="1"/>
    <x v="0"/>
    <s v="Uusimaa"/>
    <s v="yli 100 000"/>
    <s v=""/>
  </r>
  <r>
    <s v="Helsingin kaupunki"/>
    <s v="Terassi- ja parkletlupa"/>
    <s v="Ravintolan tai kahvilan ulkotarjoilualuetta varten tarvitset terassiluvan, jos terassi tulee kaupungin julkiselle katu- tai puistoalueelle. Lasitetun katuterassin pystyttämiseen tarvitset lisäksi rakennus- tai toimenpideluvan. Kivijalkayritys voi hakea liiketilansa edustalla sijaitsevaa ruutua parklet-käyttöön ja perustaa ruutuun terassin tai muuta paikkaan sopivaa toimintaa."/>
    <s v="Terassi- ja parkletlupa"/>
    <x v="1"/>
    <x v="5"/>
    <m/>
    <m/>
    <m/>
    <x v="1"/>
    <x v="0"/>
    <s v="Uusimaa"/>
    <s v="yli 100 000"/>
    <s v=""/>
  </r>
  <r>
    <s v="Helsingin kaupunki"/>
    <s v="Vakituisen torimyyntipaikan hakeminen"/>
    <s v="Tulostettava lomake, jolla yrittäjät voivat hakea vakituista myyntipaikkaa torilla."/>
    <s v="Tilavuokraus"/>
    <x v="1"/>
    <x v="3"/>
    <m/>
    <s v="Vain elinkeinotoimintaa harjoittaville"/>
    <m/>
    <x v="1"/>
    <x v="0"/>
    <s v="Uusimaa"/>
    <s v="yli 100 000"/>
    <s v=""/>
  </r>
  <r>
    <s v="Helsingin kaupunki"/>
    <s v="Tupakkatuotteiden vähittäismyyntilupa"/>
    <s v="Tupakkatuotteiden vähittäismyyntilupa sekä tukkumyynti-ilmoitus"/>
    <s v="Tupakkatuotteiden vähittäismyyntilupa"/>
    <x v="1"/>
    <x v="0"/>
    <m/>
    <m/>
    <m/>
    <x v="7"/>
    <x v="0"/>
    <s v="Uusimaa"/>
    <s v="yli 100 000"/>
    <s v="Sosiaali- ja terveysministeriö"/>
  </r>
  <r>
    <s v="Helsingin kaupunki"/>
    <s v="Asuntoyhteisöjen tupakointikiellot"/>
    <s v="Tupakkalaki (549/2016) antaa asuntoyhteisöille oikeuden hakea tupakointikieltoa kunnalta huoneistoon kuuluvalle parvekkeelle, huoneiston käytössä olevaan ulkotilaan ja huoneistojen sisätiloihin."/>
    <s v="Tupakointikieltohakemus"/>
    <x v="1"/>
    <x v="0"/>
    <m/>
    <m/>
    <m/>
    <x v="7"/>
    <x v="0"/>
    <s v="Uusimaa"/>
    <s v="yli 100 000"/>
    <s v="Sosiaali- ja terveysministeriö"/>
  </r>
  <r>
    <s v="Helsingin kaupunki"/>
    <s v="Hakemus talousvettä toimittavan laitoksen perustamisesta"/>
    <s v="Talousvettä toimittavan laitoksen, jolla on omaa veden tuotantoa tai käsittelyä, on haettava toimintansa hyväksymistä kunnan terveydensuojeluviranomaiselta viimeistään 3 kuukautta ennen suunniteltua toiminnan aloittamista. Talousvettä ei saa toimittaa ennen kuin toiminta on hyväksytty."/>
    <s v="Vesitaloushankkeen lupa"/>
    <x v="1"/>
    <x v="0"/>
    <m/>
    <m/>
    <s v="Pieni volyymi"/>
    <x v="8"/>
    <x v="0"/>
    <s v="Uusimaa"/>
    <s v="yli 100 000"/>
    <s v="Maa- ja metsätalousministeriö"/>
  </r>
  <r>
    <s v="Helsingin kaupunki"/>
    <s v="Ulkoilmatapahtumat:katujen ja viheralueiden käyttöluvat ja vuokraus"/>
    <s v="Tarvitset luvan tapahtuman järjestämiseen kadulla, torilla tai puistossa, jos tapahtuma rajoittaa alueen yleistä käyttöä."/>
    <s v="Yleisen alueen käyttölupa"/>
    <x v="1"/>
    <x v="3"/>
    <m/>
    <m/>
    <m/>
    <x v="1"/>
    <x v="0"/>
    <s v="Uusimaa"/>
    <s v="yli 100 000"/>
    <s v=""/>
  </r>
  <r>
    <s v="Helsingin kaupunki"/>
    <s v="Ympäristölupa"/>
    <s v="Ympäristöluvanvaraiset toiminnat hakevat ympäristölupaa ennen toiminnan aloittamista, toiminnan muuttuessa tai kun muuten on tarve muuttaa ympäristölupaa."/>
    <s v="Ympäristölupa"/>
    <x v="1"/>
    <x v="3"/>
    <m/>
    <m/>
    <m/>
    <x v="2"/>
    <x v="0"/>
    <s v="Uusimaa"/>
    <s v="yli 100 000"/>
    <s v="Ympäristöministeriö"/>
  </r>
  <r>
    <s v="Helsingin kaupunki"/>
    <s v="Ympäristönsuojelulain yleinen ilmoitusmenettely"/>
    <s v="Ympäristönsuojelulaissa ilmoitusvelvolliseksi säädetystä toiminnasta tulee ennen toiminnan aloittamista tehdä ympäristönsuojeluviranomaiselle ilmoitus."/>
    <s v="Ympäristön äkillisestä pilaantumisesta tai vaarasta tehtävä ilmoitus"/>
    <x v="1"/>
    <x v="3"/>
    <m/>
    <m/>
    <m/>
    <x v="2"/>
    <x v="0"/>
    <s v="Uusimaa"/>
    <s v="yli 100 000"/>
    <s v="Ympäristöministeriö"/>
  </r>
  <r>
    <s v="Helsingin kaupunki"/>
    <s v="Yrityspysäköintiluvan hakeminen, muuttaminen tai uusiminen"/>
    <m/>
    <s v="Yrityspysäköintiluvan hakeminen, muuttaminen tai uusiminen"/>
    <x v="1"/>
    <x v="6"/>
    <m/>
    <m/>
    <m/>
    <x v="1"/>
    <x v="0"/>
    <s v="Uusimaa"/>
    <s v="yli 100 000"/>
    <s v=""/>
  </r>
  <r>
    <s v="Helsingin kaupunki"/>
    <s v="Z-lausunto: vähäisten rakennus- ja taloteknisten korjaus- ja muutostoimenpiteiden luvanvaraisuusharkintaa"/>
    <m/>
    <s v="Z-lausunto: vähäisten rakennus- ja taloteknisten korjaus- ja muutostoimenpiteiden luvanvaraisuusharkintaa"/>
    <x v="1"/>
    <x v="0"/>
    <m/>
    <m/>
    <m/>
    <x v="5"/>
    <x v="0"/>
    <s v="Uusimaa"/>
    <s v="yli 100 000"/>
    <s v="Ympäristöministeriö"/>
  </r>
  <r>
    <s v="Helsingin kaupunki"/>
    <s v="Elintarvikkeiden ja eläinperäisten tuotteiden viennille myönnettävä eläinlääkärin todistus"/>
    <s v="Tietyt maat vaativat elintarvikkeille virkaeläinlääkärin laatimia virallisia vientitodistuksia. Vientitodistuksia laativat Helsingin elintarviketurvallisuusyksikön virkaeläinlääkärit elintarvikkeiden viejien pyynnöstä."/>
    <s v="Elintarvikkeiden ja eläinperäisten tuotteiden viennille myönnettävä eläinlääkärin todistus"/>
    <x v="2"/>
    <x v="3"/>
    <m/>
    <m/>
    <m/>
    <x v="17"/>
    <x v="0"/>
    <s v="Uusimaa"/>
    <s v="yli 100 000"/>
    <s v="Maa- ja metsätalousministeriö"/>
  </r>
  <r>
    <s v="Helsingin kaupunki"/>
    <s v="Jatkuva tonttihaku"/>
    <s v="Tontit, joille ei ole löydetty toteuttajaa (varaajaa), siirtyvät jatkuvaan tonttihakuun, jolloin tontit ovat kaikkien kiinnostuneiden haettavissa."/>
    <s v="Jatkuva tonttihaku"/>
    <x v="2"/>
    <x v="0"/>
    <m/>
    <m/>
    <m/>
    <x v="1"/>
    <x v="0"/>
    <s v="Uusimaa"/>
    <s v="yli 100 000"/>
    <s v=""/>
  </r>
  <r>
    <s v="Helsingin kaupunki"/>
    <s v="Kauneushoitoloiden valvonta"/>
    <s v="Kauneushoitoloiden, tatuointiliikkeiden ja muiden vastaavien hygieniahuoneistojen terveydellisten olojen valvonta kuuluu kaupunkiympäristön toimialan ympäristöterveysyksikön tehtäviin."/>
    <s v="Kauneushoitoloiden valvonta"/>
    <x v="2"/>
    <x v="6"/>
    <m/>
    <m/>
    <m/>
    <x v="15"/>
    <x v="0"/>
    <s v="Uusimaa"/>
    <s v="yli 100 000"/>
    <s v="Sosiaali- ja terveysministeriö"/>
  </r>
  <r>
    <s v="Helsingin kaupunki"/>
    <s v="Kaupanvahvistus"/>
    <s v="Kaupanvahvistajan tehtävänä on toimia todistamisviranomaisena kiinteistönluovutuksessaluovutuskirjaa allekirjoitettaessa."/>
    <s v="Kaupanvahvistus"/>
    <x v="2"/>
    <x v="6"/>
    <m/>
    <m/>
    <m/>
    <x v="18"/>
    <x v="0"/>
    <s v="Uusimaa"/>
    <s v="yli 100 000"/>
    <s v="Maa- ja metsätalousministeriö"/>
  </r>
  <r>
    <s v="Helsingin kaupunki"/>
    <s v="Kiinteistöjen omistajatiedot"/>
    <s v="Kiinteistöjen omistajatietojen maksullinen omistajaselvitys sisältää kiinteistöjen omistajatiedot erilaisia lupahankkeita, kuten rakennuslupaa varten."/>
    <s v="Kiinteistöjen omistajatiedot"/>
    <x v="2"/>
    <x v="0"/>
    <m/>
    <m/>
    <m/>
    <x v="1"/>
    <x v="0"/>
    <s v="Uusimaa"/>
    <s v="yli 100 000"/>
    <s v=""/>
  </r>
  <r>
    <s v="Helsingin kaupunki"/>
    <s v="Kiinteistönmuodostuspalvelut"/>
    <s v="Tonttijaot, kiinteistötoimitukset ja kiinteistörekisterin pitäjän päätökset"/>
    <s v="Kiinteistönmuodostus"/>
    <x v="2"/>
    <x v="5"/>
    <m/>
    <s v="Myös luonnollisille henkilöille"/>
    <m/>
    <x v="19"/>
    <x v="0"/>
    <s v="Uusimaa"/>
    <s v="yli 100 000"/>
    <s v="Ympäristöministeriö"/>
  </r>
  <r>
    <s v="Helsingin kaupunki"/>
    <s v="Koirankoulutuskentät"/>
    <s v="Koirankoulutuskentiltä voi vuokrata vakioviikkovuoron koirien koulutukseen. Samoilla kentillä voi järjestää myös päiväkoulutuksia, koiranäyttelyitä, tottelevaisuuskokeita, match show -tapahtumia tai muita päivätapahtumia."/>
    <s v="Koirankoulutuskentät"/>
    <x v="2"/>
    <x v="0"/>
    <m/>
    <m/>
    <m/>
    <x v="1"/>
    <x v="0"/>
    <s v="Uusimaa"/>
    <s v="yli 100 000"/>
    <s v=""/>
  </r>
  <r>
    <s v="Helsingin kaupunki"/>
    <s v="Laivatarkastus"/>
    <s v="Kaupungin ympäristöpalvelut tekee Helsingin satamissa WHO:n kansainvälisen terveyssäännöstön (IHR) mukaisia laivatarkastuksia alusten pyynnöstä."/>
    <s v="Laivatarkastus"/>
    <x v="2"/>
    <x v="6"/>
    <m/>
    <m/>
    <m/>
    <x v="15"/>
    <x v="0"/>
    <s v="Uusimaa"/>
    <s v="yli 100 000"/>
    <s v="Sosiaali- ja terveysministeriö"/>
  </r>
  <r>
    <s v="Helsingin kaupunki"/>
    <s v="Ketterän (kioskin) luvan ennakkoneuvottelu"/>
    <m/>
    <s v="Liikkuvasta elintarvikehuoneistosta ilmoittaminen"/>
    <x v="2"/>
    <x v="6"/>
    <m/>
    <m/>
    <m/>
    <x v="0"/>
    <x v="0"/>
    <s v="Uusimaa"/>
    <s v="yli 100 000"/>
    <s v="Maa- ja metsätalousministeriö"/>
  </r>
  <r>
    <s v="Helsingin kaupunki"/>
    <s v="Ketterän kioskin paikan varaaminen"/>
    <s v="Kioskipaikat ovat jäätelön, grillituotteiden tai muiden elintarvikkeiden myyntiin tarkoitettuja myyntipaikkoja."/>
    <s v="Liikkuvasta elintarvikehuoneistosta ilmoittaminen"/>
    <x v="2"/>
    <x v="0"/>
    <m/>
    <m/>
    <m/>
    <x v="0"/>
    <x v="0"/>
    <s v="Uusimaa"/>
    <s v="yli 100 000"/>
    <s v="Maa- ja metsätalousministeriö"/>
  </r>
  <r>
    <s v="Helsingin kaupunki"/>
    <s v="Ketterät kioskit (sopimuksen tekeminen)"/>
    <s v="Ketterä kioski on liikkuva elintarvikekioski eli ruokarekka. Se on rekisteröity moottoriajoneuvo tai vaunu, josta myydään elintarvikkeita. Sillä ei ole omaa pysyvää myyntipaikkaa, vaan kioski tuo tullessaan kaiken tarvitsemansa ja vie lähtiessään jätteet pois."/>
    <s v="Liikkuvasta elintarvikehuoneistosta ilmoittaminen"/>
    <x v="2"/>
    <x v="6"/>
    <m/>
    <m/>
    <m/>
    <x v="0"/>
    <x v="0"/>
    <s v="Uusimaa"/>
    <s v="yli 100 000"/>
    <s v="Maa- ja metsätalousministeriö"/>
  </r>
  <r>
    <s v="Helsingin kaupunki"/>
    <s v="Luontotietojärjestelmän käyttöoikeushakemus"/>
    <s v="Luontotietojärjestelmässä voi tutustua Helsingin monipuoliseen luontoon. Keskeisimpiä luontoaineistoja ovat luonnonsuojelukohteet ja sadat muut arvokkaat luontokohteet."/>
    <s v="Luontotietojärjestelmän käyttöoikeushakemus"/>
    <x v="2"/>
    <x v="0"/>
    <m/>
    <m/>
    <m/>
    <x v="1"/>
    <x v="0"/>
    <s v="Uusimaa"/>
    <s v="yli 100 000"/>
    <s v=""/>
  </r>
  <r>
    <s v="Helsingin kaupunki"/>
    <s v="Muu lyhytaikainen maanvuokraus"/>
    <s v="Kaupungin maa-alueita on mahdollista vuokrata monenlaista tilapäistä ja pienimuotoista toimintaa varten. Tällaista toimintaa ovat hiekkasiilot, sirkukset ja tivolit, minigolf-radat, kesäteatterit, keräyslaatikot, laivapaikat, lehtienjakelupaikat, metsästysoikeudet ja tilataideteokset."/>
    <s v="Muu lyhytaikainen maanvuokraus"/>
    <x v="2"/>
    <x v="0"/>
    <m/>
    <m/>
    <m/>
    <x v="1"/>
    <x v="0"/>
    <s v="Uusimaa"/>
    <s v="yli 100 000"/>
    <s v=""/>
  </r>
  <r>
    <s v="Helsingin kaupunki"/>
    <s v="Pakastus- ja viileätilojen vuokraus"/>
    <s v="Elintarvikeyritykset voivat vuokrata pakastamosta pakastus- ja viileäsäilytystilaa."/>
    <s v="Pakastus- ja viileätilojen vuokraus"/>
    <x v="2"/>
    <x v="5"/>
    <m/>
    <m/>
    <m/>
    <x v="1"/>
    <x v="0"/>
    <s v="Uusimaa"/>
    <s v="yli 100 000"/>
    <s v=""/>
  </r>
  <r>
    <s v="Helsingin kaupunki"/>
    <s v="Oikaisuvaatimus ajoneuvon siirtokustannusten korvauspäätöksestä"/>
    <m/>
    <s v="Pysäköintivirhemaksun oikaisuvaatimus"/>
    <x v="2"/>
    <x v="5"/>
    <m/>
    <m/>
    <m/>
    <x v="20"/>
    <x v="0"/>
    <s v="Uusimaa"/>
    <s v="yli 100 000"/>
    <s v="Sisäministeriö"/>
  </r>
  <r>
    <s v="Helsingin kaupunki"/>
    <s v="Pysäköintivirhemaksun eräpäivän siirtäminen"/>
    <s v="Asiakas voi hakea pysäköintivirhemaksun eräpäivän siirtämistä"/>
    <s v="Pysäköintivirhemaksun oikaisuvaatimus"/>
    <x v="2"/>
    <x v="5"/>
    <m/>
    <s v="Myös luonnollisille henkilöille"/>
    <m/>
    <x v="20"/>
    <x v="0"/>
    <s v="Uusimaa"/>
    <s v="yli 100 000"/>
    <s v="Sisäministeriö"/>
  </r>
  <r>
    <s v="Helsingin kaupunki"/>
    <s v="Pysäköintivirhemaksun oikaisuvaatimus"/>
    <s v="Asiakas voi hakea pysäköintivirhemaksuun oikaisua"/>
    <s v="Pysäköintivirhemaksun oikaisuvaatimus"/>
    <x v="2"/>
    <x v="5"/>
    <m/>
    <m/>
    <m/>
    <x v="21"/>
    <x v="0"/>
    <s v="Uusimaa"/>
    <s v="yli 100 000"/>
    <s v="Liikenne- ja viestintäministeriö"/>
  </r>
  <r>
    <s v="Helsingin kaupunki"/>
    <s v="Päiväkotien, koulujen ja hoitolaitosten terveellisyys"/>
    <s v="Julkisten tilojen, kuten päiväkotien, koulujen, oppilaitosten ja muiden vastaavien oleskelutilojen, terveydellisten olojen valvonta kuuluu kaupunkiympäristön toimialan ympäristöterveysyksikön tehtäviin."/>
    <s v="Päiväkotien, koulujen ja hoitolaitosten terveellisyys"/>
    <x v="2"/>
    <x v="5"/>
    <m/>
    <m/>
    <m/>
    <x v="15"/>
    <x v="0"/>
    <s v="Uusimaa"/>
    <s v="yli 100 000"/>
    <s v="Sosiaali- ja terveysministeriö"/>
  </r>
  <r>
    <s v="Helsingin kaupunki"/>
    <s v="Pohja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0"/>
    <m/>
    <s v="Myös luonnollisille henkilöille"/>
    <m/>
    <x v="5"/>
    <x v="0"/>
    <s v="Uusimaa"/>
    <s v="yli 100 000"/>
    <s v="Ympäristöministeriö"/>
  </r>
  <r>
    <s v="Helsingin kaupunki"/>
    <s v="Ilmanvaihto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0"/>
    <m/>
    <m/>
    <m/>
    <x v="5"/>
    <x v="0"/>
    <s v="Uusimaa"/>
    <s v="yli 100 000"/>
    <s v="Ympäristöministeriö"/>
  </r>
  <r>
    <s v="Helsingin kaupunki"/>
    <s v="Kiinteistön vesi- ja viemärilaitteisto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0"/>
    <m/>
    <m/>
    <m/>
    <x v="5"/>
    <x v="0"/>
    <s v="Uusimaa"/>
    <s v="yli 100 000"/>
    <s v="Ympäristöministeriö"/>
  </r>
  <r>
    <s v="Helsingin kaupunki"/>
    <s v="Loppukatselmus ja osittainen loppukatselmus"/>
    <s v="Rakennuksen tai sen osan saa ottaa käyttöön, kun vaaditut katselmukset on toimitettu, tarkastukset on suoritettu, ja kun se on hyväksytty käyttöön loppukatselmuksessa."/>
    <s v="Rakennuslupa"/>
    <x v="2"/>
    <x v="0"/>
    <m/>
    <m/>
    <m/>
    <x v="5"/>
    <x v="0"/>
    <s v="Uusimaa"/>
    <s v="yli 100 000"/>
    <s v="Ympäristöministeriö"/>
  </r>
  <r>
    <s v="Helsingin kaupunki"/>
    <s v="Rakennekatselmus"/>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0"/>
    <m/>
    <m/>
    <m/>
    <x v="5"/>
    <x v="0"/>
    <s v="Uusimaa"/>
    <s v="yli 100 000"/>
    <s v="Ympäristöministeriö"/>
  </r>
  <r>
    <s v="Helsingin kaupunki"/>
    <s v="Rakennustyömaan katselmukset"/>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0"/>
    <m/>
    <m/>
    <m/>
    <x v="5"/>
    <x v="0"/>
    <s v="Uusimaa"/>
    <s v="yli 100 000"/>
    <s v="Ympäristöministeriö"/>
  </r>
  <r>
    <s v="Helsingin kaupunki"/>
    <s v="Tee valvontapyyntö: tontit ja rakennukset"/>
    <m/>
    <s v="Rakennuslupa"/>
    <x v="2"/>
    <x v="0"/>
    <m/>
    <m/>
    <m/>
    <x v="5"/>
    <x v="0"/>
    <s v="Uusimaa"/>
    <s v="yli 100 000"/>
    <s v="Ympäristöministeriö"/>
  </r>
  <r>
    <s v="Helsingin kaupunki"/>
    <s v="Rakennuksen maastoon merkintä"/>
    <s v="Voit tarkastaa hankkeellesi ennakkoon määrätyt katselmukset rakennusluvasta. Työmaan edetessä voidaan määrätä myös muita katselmuksia. Maastoon merkintä ja sijaintikatselmus tilataan kaupunkimittauksen asiakaspalvelusta. Rakentamisen katselmukset tilataan rakennusvalvonnan alueellisilta tarkastajilta."/>
    <s v="Rakennuslupa"/>
    <x v="2"/>
    <x v="6"/>
    <m/>
    <m/>
    <m/>
    <x v="5"/>
    <x v="0"/>
    <s v="Uusimaa"/>
    <s v="yli 100 000"/>
    <s v="Ympäristöministeriö"/>
  </r>
  <r>
    <s v="Helsingin kaupunki"/>
    <s v="Rakennuspiirustusten myyntipalvelu"/>
    <s v="Helsingin rakennusvalvonta arkistoi Helsingin rakennushankkeisiin liittyviä piirustuksia ja lupa-asiakirjoja. Niihin voi tutustua kaupunkiympäristön asiakaspalvelun arkistossa sekä niistä voi ostaa kopioita arkistosta tai sähköisestä Lupapiste Kaupasta."/>
    <s v="Rakennuspiirustukset"/>
    <x v="2"/>
    <x v="3"/>
    <m/>
    <s v="Myös luonnollisille henkilöille"/>
    <m/>
    <x v="5"/>
    <x v="0"/>
    <s v="Uusimaa"/>
    <s v="yli 100 000"/>
    <s v="Ympäristöministeriö"/>
  </r>
  <r>
    <s v="Helsingin kaupunki"/>
    <s v="Rakennusrasite- ja kiinteistön yhteisjärjestelypäätökset"/>
    <s v="Kiinteistöjen välisten oikeuksien perustaminen"/>
    <s v="Rakennusrasite"/>
    <x v="2"/>
    <x v="1"/>
    <m/>
    <s v="Myös luonnollisille henkilöille"/>
    <m/>
    <x v="5"/>
    <x v="0"/>
    <s v="Uusimaa"/>
    <s v="yli 100 000"/>
    <s v="Ympäristöministeriö"/>
  </r>
  <r>
    <s v="Helsingin kaupunki"/>
    <s v="Rasitetoimitus"/>
    <s v="Tonttia varten voidaan perustaa rasite toisen tontin alueelle. Rasitteella tarkoitetaan pysyvää oikeutta esimerkiksi kulkuyhteyteen, ajoneuvojen pitämiseen ja vesi-, viemäri-, sähkö- tai muun johdon sijoittamiseen."/>
    <s v="Rakennusrasite"/>
    <x v="2"/>
    <x v="0"/>
    <m/>
    <m/>
    <s v="Pieni volyymi"/>
    <x v="5"/>
    <x v="0"/>
    <s v="Uusimaa"/>
    <s v="yli 100 000"/>
    <s v="Ympäristöministeriö"/>
  </r>
  <r>
    <s v="Helsingin kaupunki"/>
    <s v="Siirtokehotustaulujen pystytyspöytäkirja"/>
    <m/>
    <s v="Siirtokehotustaulujen pystytyspöytäkirja"/>
    <x v="2"/>
    <x v="6"/>
    <m/>
    <m/>
    <m/>
    <x v="11"/>
    <x v="0"/>
    <s v="Uusimaa"/>
    <s v="yli 100 000"/>
    <s v="Liikenne- ja viestintäministeriö"/>
  </r>
  <r>
    <s v="Helsingin kaupunki"/>
    <s v="Tilaustyö (esim. rajan näyttö)"/>
    <m/>
    <s v="Tilaustyö (esim. rajan näyttö)"/>
    <x v="2"/>
    <x v="6"/>
    <m/>
    <m/>
    <m/>
    <x v="5"/>
    <x v="0"/>
    <s v="Uusimaa"/>
    <s v="yli 100 000"/>
    <s v="Ympäristöministeriö"/>
  </r>
  <r>
    <s v="Helsingin kaupunki"/>
    <s v="Teurastamon tilojen vuokraus"/>
    <s v="Teurastamon alueella on erilaisia toimitiloja, joita vuokrataan sekä avoimien hakujen että tarjouskilpailujen kautta."/>
    <s v="Tilavuokraus"/>
    <x v="2"/>
    <x v="0"/>
    <m/>
    <m/>
    <m/>
    <x v="1"/>
    <x v="0"/>
    <s v="Uusimaa"/>
    <s v="yli 100 000"/>
    <s v=""/>
  </r>
  <r>
    <s v="Helsingin kaupunki"/>
    <s v="Torimyyntipaikkojen vuokraus"/>
    <s v="Yrittäjät voivat vuokrata kaupungin toreilta vakituisen tai kausimyyntipaikan. Kausimyyntiluvalla voi myydä torilla joka päivä (ma-la) tai vain yhden päivän. Kausimyyntipaikkoja voi hakea milloin vain. Vakituiset myyntipaikat vuokrataan hakemusten perusteella vuosittain helmikuun lopussa."/>
    <s v="Tilavuokraus"/>
    <x v="2"/>
    <x v="0"/>
    <m/>
    <m/>
    <m/>
    <x v="1"/>
    <x v="0"/>
    <s v="Uusimaa"/>
    <s v="yli 100 000"/>
    <s v=""/>
  </r>
  <r>
    <s v="Helsingin kaupunki"/>
    <s v="Kauppahallin myyntipaikkojen vuokraus"/>
    <s v="Yrittäjät voivat vuokrata myyntipaikkoja kauppahalleista."/>
    <s v="Tilavuokraus"/>
    <x v="2"/>
    <x v="6"/>
    <m/>
    <m/>
    <m/>
    <x v="1"/>
    <x v="0"/>
    <s v="Uusimaa"/>
    <s v="yli 100 000"/>
    <s v=""/>
  </r>
  <r>
    <s v="Helsingin kaupunki"/>
    <s v="Sesonkimyyntipaikat"/>
    <s v="Juhlapäivien ja kaupunkitapahtumien aikaan Helsingin keskustasta voi vuokrata tavaroiden ja elintarvikkeiden myyntipaikkoja lyhyeksi aikaa."/>
    <s v="Tilavuokraus"/>
    <x v="2"/>
    <x v="0"/>
    <m/>
    <m/>
    <m/>
    <x v="1"/>
    <x v="0"/>
    <s v="Uusimaa"/>
    <s v="yli 100 000"/>
    <s v=""/>
  </r>
  <r>
    <s v="Helsingin kaupunki"/>
    <s v="Hietalahden kirpputorin myyntipaikat"/>
    <s v="Voit vuokrata myyntipöydän Hietalahden kirpputorilta. Tori on toiminnassa ympäri vuoden."/>
    <s v="Tilavuokraus"/>
    <x v="2"/>
    <x v="5"/>
    <m/>
    <s v="Myös luonnollisille henkilöille"/>
    <m/>
    <x v="1"/>
    <x v="0"/>
    <s v="Uusimaa"/>
    <s v="yli 100 000"/>
    <s v=""/>
  </r>
  <r>
    <s v="Helsingin kaupunki"/>
    <s v="Toimitilatontit"/>
    <s v="Kaupunki vuokraa yrityksille ja yrittäjille liike-, toimisto- ja teollisuustontteja eri puolilta kaupunkia."/>
    <s v="Toimitilatontit"/>
    <x v="2"/>
    <x v="0"/>
    <m/>
    <m/>
    <m/>
    <x v="1"/>
    <x v="0"/>
    <s v="Uusimaa"/>
    <s v="yli 100 000"/>
    <s v=""/>
  </r>
  <r>
    <s v="Helsingin kaupunki"/>
    <s v="Toimitilojen vuokraus"/>
    <s v="Kaupunki tarjoaa monipuolisia liike- ja toimitiloja yrittäjän tarpeisiin."/>
    <s v="Toimitilojen vuokraus"/>
    <x v="2"/>
    <x v="0"/>
    <m/>
    <m/>
    <m/>
    <x v="1"/>
    <x v="0"/>
    <s v="Uusimaa"/>
    <s v="yli 100 000"/>
    <s v=""/>
  </r>
  <r>
    <s v="Helsingin kaupunki"/>
    <s v="Tukkutorin tuotanto- ja varastotilojen vuokraus"/>
    <s v="Elintarvikeyrittäjät voivat vuokrata erityyppisiä ja erikokoisia elintarviketuotanto- ja varastotiloja tukkutorin alueelta."/>
    <s v="Toimitilojen vuokraus"/>
    <x v="2"/>
    <x v="0"/>
    <m/>
    <m/>
    <m/>
    <x v="1"/>
    <x v="0"/>
    <s v="Uusimaa"/>
    <s v="yli 100 000"/>
    <s v=""/>
  </r>
  <r>
    <s v="Helsingin kaupunki"/>
    <s v="Tontin lohkominen"/>
    <s v="Tontilla tarkoitetaan asemakaava-alueella sitovan tonttijaon mukaan muodostettua kiinteistöä, joka on merkitty tonttina kiinteistörekisteriin. Tontti muodostetaan lohkomisella."/>
    <s v="Tonttijako"/>
    <x v="2"/>
    <x v="0"/>
    <m/>
    <m/>
    <m/>
    <x v="22"/>
    <x v="0"/>
    <s v="Uusimaa"/>
    <s v="yli 100 000"/>
    <s v="Ympäristöministeriö"/>
  </r>
  <r>
    <s v="Helsingin kaupunki"/>
    <s v="Tonttijako"/>
    <s v="Rakennuskortteliin kuuluva alue jaetaan asemakaavassa tontteihin, kun maanomistaja sitä pyytää tai se havaitaan muuten tarpeelliseksi."/>
    <s v="Tonttijako"/>
    <x v="2"/>
    <x v="0"/>
    <m/>
    <m/>
    <m/>
    <x v="23"/>
    <x v="0"/>
    <s v="Uusimaa"/>
    <s v="yli 100 000"/>
    <s v="Ympäristöministeriö"/>
  </r>
  <r>
    <s v="Helsingin kaupunki"/>
    <s v="Uima-allastilojen ja uimarantojen terveellisyys"/>
    <s v="Uimarantojen sekä uimahallien ja muiden uima-altaiden veden laatua seurataan näytteitä tutkimalla."/>
    <s v="Uima-allastilojen ja uimarantojen terveellisyys"/>
    <x v="2"/>
    <x v="5"/>
    <m/>
    <m/>
    <m/>
    <x v="1"/>
    <x v="0"/>
    <s v="Uusimaa"/>
    <s v="yli 100 000"/>
    <s v=""/>
  </r>
  <r>
    <s v="Helsingin kaupunki"/>
    <s v="Ulkomainoslaitteet"/>
    <s v="Kun haluat sijoittaa yleiselle alueelle pysyvästi sellaisen mainoslaitteen, josta vuokraat mainostilaa yrittäjille, tarvitset siihen vuokrasopimuksen."/>
    <s v="Ulkomainoslaitteet"/>
    <x v="2"/>
    <x v="6"/>
    <m/>
    <m/>
    <s v="Vain yksi toimija Helsingissä"/>
    <x v="1"/>
    <x v="0"/>
    <s v="Uusimaa"/>
    <s v="yli 100 000"/>
    <s v=""/>
  </r>
  <r>
    <s v="Helsingin kaupunki"/>
    <s v="Vahingonkorvaushakemukset"/>
    <s v="Kaupunkiympäristön toimiala vastaa niistä vahingoista, joita kaupunkilaisille syntyy, jos katu ei ole liikennettä tyydyttävässä kunnossa."/>
    <s v="Vahingonkorvaushakemukset"/>
    <x v="2"/>
    <x v="0"/>
    <m/>
    <s v="Myös luonnollisille henkilöille"/>
    <m/>
    <x v="16"/>
    <x v="0"/>
    <s v="Uusimaa"/>
    <s v="yli 100 000"/>
    <s v="Liikenne- ja viestintäministeriö"/>
  </r>
  <r>
    <s v="Helsingin kaupunki"/>
    <s v="Vapautus vesihuoltolaitoksen hulevesiviemäriin liittämisestä"/>
    <s v="Hulevesiverkkoon liittymisestä voi hakea vapautusta."/>
    <s v="Vapautus vesi- ja viemäriverkostoon liittymisestä."/>
    <x v="2"/>
    <x v="6"/>
    <m/>
    <m/>
    <m/>
    <x v="8"/>
    <x v="0"/>
    <s v="Uusimaa"/>
    <s v="yli 100 000"/>
    <s v="Maa- ja metsätalousministeriö"/>
  </r>
  <r>
    <s v="Helsingin kaupunki"/>
    <s v="Vapautushakemus vesi- ja viemäriverkkoon liittymisestä "/>
    <s v="Vesi- ja viemäriverkkoon liittymisestä voi hakea vapautusta."/>
    <s v="Vapautus vesi- ja viemäriverkostoon liittymisestä."/>
    <x v="2"/>
    <x v="6"/>
    <m/>
    <m/>
    <m/>
    <x v="8"/>
    <x v="0"/>
    <s v="Uusimaa"/>
    <s v="yli 100 000"/>
    <s v="Maa- ja metsätalousministeriö"/>
  </r>
  <r>
    <s v="Helsingin kaupunki"/>
    <s v="Vesialueen vuokraus"/>
    <s v="Vesialuetta voi vuokrata esimerkiksi ravintolalaivalle ja vedenpäällistä terassia varten."/>
    <s v="Vesialueen vuokraus"/>
    <x v="2"/>
    <x v="0"/>
    <m/>
    <m/>
    <m/>
    <x v="1"/>
    <x v="0"/>
    <s v="Uusimaa"/>
    <s v="yli 100 000"/>
    <s v=""/>
  </r>
  <r>
    <s v="Helsingin kaupunki"/>
    <s v="Vihertukkutorin myyntipaikkojen vuokraus ja kausimyyntihakemus"/>
    <s v="Vihertukkutorin paikkoja vuokrataan vihannesten, perunan, sienten, marjojen ja kukkien myyntiä varten. Tori toimii öisin huhtikuusta syyskuun loppuun."/>
    <s v="Vihertukkutorin myyntipaikkojen vuokraus ja kausimyyntihakemus"/>
    <x v="2"/>
    <x v="6"/>
    <m/>
    <m/>
    <m/>
    <x v="1"/>
    <x v="0"/>
    <s v="Uusimaa"/>
    <s v="yli 100 000"/>
    <s v=""/>
  </r>
  <r>
    <s v="Helsingin kaupunki"/>
    <s v="Vähäpäästöisten autojen pysäköintimaksujen alennus"/>
    <m/>
    <s v="Vähäpäästöisten autojen pysäköintimaksujen alennus"/>
    <x v="2"/>
    <x v="6"/>
    <m/>
    <m/>
    <m/>
    <x v="1"/>
    <x v="0"/>
    <s v="Uusimaa"/>
    <s v="yli 100 000"/>
    <s v=""/>
  </r>
  <r>
    <s v="Helsingin kaupunki"/>
    <s v="Yleinen asuntotonttien varauskierros"/>
    <s v="Kaupunki vuokraa ja myy tontteja omakoti-, kerros- ja rivitalojen rakentamiseen."/>
    <s v="Yleinen asuntotonttien varauskierros"/>
    <x v="2"/>
    <x v="0"/>
    <m/>
    <m/>
    <m/>
    <x v="1"/>
    <x v="0"/>
    <s v="Uusimaa"/>
    <s v="yli 100 000"/>
    <s v=""/>
  </r>
  <r>
    <s v="Helsingin kaupunki"/>
    <s v="Ympäristönsuojelulain mukainen rekisteröinti"/>
    <s v="Ympäristönsuojelulaissa rekisteröitäviksi säädetyistä toiminnoista tarvitaan ilmoitus, jonka perusteella viranomainen tekee rekisteröintimerkinnän ympäristönsuojeluntietojärjestelmään."/>
    <s v="Ympäristönsuojelulain mukainen rekisteröinti"/>
    <x v="2"/>
    <x v="0"/>
    <m/>
    <m/>
    <m/>
    <x v="2"/>
    <x v="0"/>
    <s v="Uusimaa"/>
    <s v="yli 100 000"/>
    <s v="Ympäristöministeriö"/>
  </r>
  <r>
    <s v="Helsingin kaupunki"/>
    <s v="Asumisterveysneuvonta"/>
    <s v="Asumisterveyteen liittyvä neuvontapuhelin ja -sähköposti."/>
    <s v="Asumisterveysneuvonta"/>
    <x v="3"/>
    <x v="6"/>
    <m/>
    <m/>
    <m/>
    <x v="1"/>
    <x v="0"/>
    <s v="Uusimaa"/>
    <s v="yli 100 000"/>
    <s v=""/>
  </r>
  <r>
    <s v="Helsingin kaupunki"/>
    <s v="Maankäytön ja rakentamisen asiakaspalvelu, rakennusvalvonnan arkisto"/>
    <s v="Maankäytön ja rakentamisen asiakaspalvelu neuvoo yleisissä rakennushankkeen käynnistämiseen liittyvissä kysymyksissä paikan päällä ja puhelimessa. Myös rakennusvalvonnan arkiston asiakaspalvelu palvelee paikan päällä ja puhelimessa.Katso yhteystiedot alta."/>
    <s v="Maankäytön ja rakentamisen asiakaspalvelu, rakennusvalvonnan arkisto"/>
    <x v="3"/>
    <x v="3"/>
    <m/>
    <s v="Myös luonnollisille henkilöille"/>
    <m/>
    <x v="1"/>
    <x v="0"/>
    <s v="Uusimaa"/>
    <s v="yli 100 000"/>
    <s v=""/>
  </r>
  <r>
    <s v="Helsingin kaupunki"/>
    <s v="Helsingin värikaava"/>
    <s v="Joidenkin talojen ja alueiden julkisivuvärityksien suunnitelmia saa Helsingin julkisivuväritysten hakupalvelusta. Hakupalvelu auttaa vanhojen, ennen vuotta 1960 rakennettujen rakennusten alkuperäisen tai aikakauteen kuuluvan värityksen selvittämisessä."/>
    <s v="Helsingin värikaava"/>
    <x v="4"/>
    <x v="3"/>
    <m/>
    <s v="Vain elinkeinotoimintaa harjoittaville"/>
    <m/>
    <x v="1"/>
    <x v="0"/>
    <s v="Uusimaa"/>
    <s v="yli 100 000"/>
    <s v=""/>
  </r>
  <r>
    <s v="Helsingin kaupunki"/>
    <s v="Johtoselvitys"/>
    <s v="Kaupungin keskitetty maanalaisten johtojen ja rakenteiden sijaintipalvelu. Ennen kaivutöihin ryhtymistä kaivajan on hankittava ajantasaiset tiedot johtotietopalvelusta (Jopa)."/>
    <s v="Johtotietopalvelu"/>
    <x v="4"/>
    <x v="5"/>
    <m/>
    <s v="Myös luonnollisille henkilöille"/>
    <m/>
    <x v="5"/>
    <x v="0"/>
    <s v="Uusimaa"/>
    <s v="yli 100 000"/>
    <s v="Ympäristöministeriö"/>
  </r>
  <r>
    <s v="Helsingin kaupunki"/>
    <s v="Kartta-aineistot"/>
    <s v="Kaupungin kartta-aineistojen tilaaminen, erityisesti suunnittelu- ja rakentamiskäyttöön"/>
    <s v="Karttapalvelu"/>
    <x v="4"/>
    <x v="5"/>
    <m/>
    <s v="Myös luonnollisille henkilöille"/>
    <m/>
    <x v="5"/>
    <x v="0"/>
    <s v="Uusimaa"/>
    <s v="yli 100 000"/>
    <s v="Ympäristöministeriö"/>
  </r>
  <r>
    <s v="Helsingin kaupunki"/>
    <s v="Rakennusvalvontamittaukset"/>
    <s v="Rakennuksen paikan merkinnät ja sijaintikatselmukset"/>
    <s v="Rakennusvalvonta"/>
    <x v="4"/>
    <x v="5"/>
    <m/>
    <s v="Myös luonnollisille henkilöille"/>
    <m/>
    <x v="5"/>
    <x v="0"/>
    <s v="Uusimaa"/>
    <s v="yli 100 000"/>
    <s v="Ympäristöministeriö"/>
  </r>
  <r>
    <s v="Helsingin kaupunki"/>
    <s v="Hissiavustukset"/>
    <s v="Taloyhtiöt voivat saada kaupungin hissiavustusta  jälkiasennushissin"/>
    <s v="Hissi- ja esteettömyysavustus"/>
    <x v="5"/>
    <x v="0"/>
    <m/>
    <s v="Vain elinkeinotoimintaa harjoittaville"/>
    <s v="Pieni volyymi"/>
    <x v="1"/>
    <x v="0"/>
    <s v="Uusimaa"/>
    <s v="yli 100 000"/>
    <s v=""/>
  </r>
  <r>
    <s v="Helsingin kaupunki"/>
    <s v="Kasvatus ja koulutus, iltapäivätoiminnan harkinnanvarainen lisäavustushakemus"/>
    <s v="Kasvatus- ja koulutuslautakunnan periaatteiden mukaisesti myönnettävät harkinnanvaraiset lisäavustukset perusopetuslain mukaisen iltapäivätoiminnan järjestäjille."/>
    <s v="iltapäivätoiminnan harkinnanvarainen lisäavustushakemus"/>
    <x v="5"/>
    <x v="3"/>
    <m/>
    <s v="Vain elinkeinotoimintaa harjoittaville"/>
    <m/>
    <x v="1"/>
    <x v="0"/>
    <s v="Uusimaa"/>
    <s v="yli 100 000"/>
    <s v=""/>
  </r>
  <r>
    <s v="Helsingin kaupunki"/>
    <s v="Kaupunginhallitus, asukasosallisuusavustus"/>
    <s v="Kaupunginhallitus myöntää vuosittain asukasosallisuuden avustuksia. Avustuslajit ovat:1. Yleisavustus muiden kuin kaupungin ylläpitämien asukastilojen ylläpitämiseen ja toiminnan koordinointiin2. Toiminta-avustus asukasosallisuutta parantavien rakenteiden ja menetelmien kehittämiseen3. Pienavustus edellisten avustuslajien mukaisten uusien, alkavien tai kertaluonteisten hankkeiden toteuttamiseen"/>
    <s v="Kansalaistoiminnan tuet ja avustukset"/>
    <x v="5"/>
    <x v="3"/>
    <m/>
    <s v="Myös luonnollisille henkilöille"/>
    <m/>
    <x v="1"/>
    <x v="0"/>
    <s v="Uusimaa"/>
    <s v="yli 100 000"/>
    <s v=""/>
  </r>
  <r>
    <s v="Helsingin kaupunki"/>
    <s v="Kaupunginhallitus, yleisavustushakemus"/>
    <s v="Kaupunginhallitus myöntää avustuksia vuosittain sellaisille järjestöille joiden toiminta ei kuulu minkään lautakunnan toimialaan."/>
    <s v="Kansalaistoiminnan tuet ja avustukset"/>
    <x v="5"/>
    <x v="3"/>
    <m/>
    <s v="Vain elinkeinotoimintaa harjoittaville"/>
    <m/>
    <x v="1"/>
    <x v="0"/>
    <s v="Uusimaa"/>
    <s v="yli 100 000"/>
    <s v=""/>
  </r>
  <r>
    <s v="Helsingin kaupunki"/>
    <s v="Liikuntapalvelu, Starttiavustushakemus"/>
    <s v="Helsinkiläiset alle vuoden toimineet yhdistykset tai rekisteröintiprosessin käynnistäneet yhdistykset, joiden pääasiallinen toiminta sääntöjen mukaan on liikuntatoiminta voivat hakea 500 € suuruista starttiavustusta."/>
    <s v="Kansalaistoiminnan tuet ja avustukset"/>
    <x v="5"/>
    <x v="3"/>
    <m/>
    <s v="Vain elinkeinotoimintaa harjoittaville"/>
    <m/>
    <x v="1"/>
    <x v="0"/>
    <s v="Uusimaa"/>
    <s v="yli 100 000"/>
    <s v=""/>
  </r>
  <r>
    <s v="Helsingin kaupunki"/>
    <s v="Liikuntapalvelu, suunnistuskartta-avustushakemus"/>
    <s v="Helsinkiläiset suunnistusseurat voivat hakea suunnistuskartta-avustusta kartan valmistamisesta aiheutuneisiin kustannuksiin."/>
    <s v="Kansalaistoiminnan tuet ja avustukset"/>
    <x v="5"/>
    <x v="3"/>
    <m/>
    <s v="Vain elinkeinotoimintaa harjoittaville"/>
    <m/>
    <x v="1"/>
    <x v="0"/>
    <s v="Uusimaa"/>
    <s v="yli 100 000"/>
    <s v=""/>
  </r>
  <r>
    <s v="Helsingin kaupunki"/>
    <s v="Liikuntapalvelu, tapahtuma-avustushakemus"/>
    <s v="Yritykset ja yhteisöt voivat hakea avustusta liikuntatapahtumiin. Tapahtuma-avustukset myönnetään tapahtumille, jotka liikuttavat helsinkiläisiä sekä elävöittävät kaupunkikuvaa."/>
    <s v="Kansalaistoiminnan tuet ja avustukset"/>
    <x v="5"/>
    <x v="3"/>
    <m/>
    <s v="Vain elinkeinotoimintaa harjoittaville"/>
    <m/>
    <x v="1"/>
    <x v="0"/>
    <s v="Uusimaa"/>
    <s v="yli 100 000"/>
    <s v=""/>
  </r>
  <r>
    <s v="Helsingin kaupunki"/>
    <s v="Liikuntapalvelu, toiminta- ja tilankäyttöavustushakemus"/>
    <s v="Helsinkiläiset liikuntaseurat ja  eläkeläis- ja erityisjärjestöt voivat hakea avustusta liikuntatoimintaansa."/>
    <s v="Kansalaistoiminnan tuet ja avustukset"/>
    <x v="5"/>
    <x v="3"/>
    <m/>
    <s v="Vain elinkeinotoimintaa harjoittaville"/>
    <m/>
    <x v="1"/>
    <x v="0"/>
    <s v="Uusimaa"/>
    <s v="yli 100 000"/>
    <s v=""/>
  </r>
  <r>
    <s v="Helsingin kaupunki"/>
    <s v="Nuorisopalvelut, projektiavustushakemus"/>
    <s v="Tällä hakemuslomakkeella voi hakea avustusta projekteihin, talokerhotoimintaan ja yhdistyksen toiminnan käynnistämiseen. Avustukset on tarkoitettu helsinkiläisille nuorten ryhmille, varhaisnuoriso- ja nuorisoyhdistyksille sekä talokerhojen nuorisotoiminnalle."/>
    <s v="Kansalaistoiminnan tuet ja avustukset"/>
    <x v="5"/>
    <x v="3"/>
    <m/>
    <s v="Vain elinkeinotoimintaa harjoittaville"/>
    <m/>
    <x v="1"/>
    <x v="0"/>
    <s v="Uusimaa"/>
    <s v="yli 100 000"/>
    <s v=""/>
  </r>
  <r>
    <s v="Helsingin kaupunki"/>
    <s v="Nuorisopalvelut, toiminta- ja palkkausavustusennakkohakemus"/>
    <s v="Tällä verkkolomakkeella voi hakea toiminta- ja/tai palkkausavustusennakkoa. Avustukset on tarkoitettu helsinkiläisten varhaisnuorisoyhdistysten ja nuorisoyhdistysten vuosittaiseen toimintaan ja palkkaukseen."/>
    <s v="Kansalaistoiminnan tuet ja avustukset"/>
    <x v="5"/>
    <x v="3"/>
    <m/>
    <s v="Myös luonnollisille henkilöille"/>
    <m/>
    <x v="1"/>
    <x v="0"/>
    <s v="Uusimaa"/>
    <s v="yli 100 000"/>
    <s v=""/>
  </r>
  <r>
    <s v="Helsingin kaupunki"/>
    <s v="Nuorisopalvelut, toiminta- ja palkkausavustushakemus"/>
    <s v="Tällä hakemuslomakkeella voi hakea toiminta-avustusta (sisältäen vuokra-avustuksen) ja/tai palkkausavustusta. Avustukset on tarkoitettu helsinkiläisten varhaisnuorisoyhdistysten ja nuorisoyhdistysten vuosittaiseen toimintaan ja palkkaukseen."/>
    <s v="Kansalaistoiminnan tuet ja avustukset"/>
    <x v="5"/>
    <x v="3"/>
    <m/>
    <s v="Myös luonnollisille henkilöille"/>
    <m/>
    <x v="1"/>
    <x v="0"/>
    <s v="Uusimaa"/>
    <s v="yli 100 000"/>
    <s v=""/>
  </r>
  <r>
    <s v="Helsingin kaupunki"/>
    <s v="Pelastustoimi, yleisavustushakemus"/>
    <s v="Järjestöt, joiden toiminta liittyy onnettomuuksien ehkäisyyn, pelastustoimintaan tai väestönsuojeluun voivat hakea avustusta toimintaansa."/>
    <s v="Kansalaistoiminnan tuet ja avustukset"/>
    <x v="5"/>
    <x v="3"/>
    <m/>
    <s v="Vain elinkeinotoimintaa harjoittaville"/>
    <m/>
    <x v="1"/>
    <x v="0"/>
    <s v="Uusimaa"/>
    <s v="yli 100 000"/>
    <s v=""/>
  </r>
  <r>
    <s v="Helsingin kaupunki"/>
    <s v="Sosiaali- ja terveystoimi, yleisavustushakemus"/>
    <s v="Järjestöt, joiden toiminta tukee ja täydentää sosiaali- ja terveystoimen toimialaa, voivat hakea avustusta toimintaansa. Tarkemmat tiedot: www.hel.fi/sote &gt; Päätöksenteko &gt; Järjestöyhteistyö ja avustukset."/>
    <s v="Kansalaistoiminnan tuet ja avustukset"/>
    <x v="5"/>
    <x v="3"/>
    <m/>
    <s v="Vain elinkeinotoimintaa harjoittaville"/>
    <m/>
    <x v="1"/>
    <x v="0"/>
    <s v="Uusimaa"/>
    <s v="yli 100 000"/>
    <s v=""/>
  </r>
  <r>
    <s v="Helsingin kaupunki"/>
    <s v="Korkotukilainahakemusten vastaanotto"/>
    <s v="Korkotukilainoja myönnetään vuokra- ja asumisoikeustalojen rakentamiseen ja perusparantamiseen, vuokra-asunnon tai vuokratalon hankintaan, omakotitalon rakentamiseen sekä asunto-osakeyhtiötalojen perusparantamiseen."/>
    <s v="Korkotukilainahakemus"/>
    <x v="5"/>
    <x v="0"/>
    <m/>
    <s v="Vain elinkeinotoimintaa harjoittaville"/>
    <m/>
    <x v="24"/>
    <x v="0"/>
    <s v="Uusimaa"/>
    <s v="yli 100 000"/>
    <s v="Ympäristöministeriö"/>
  </r>
  <r>
    <s v="Helsingin kaupunki"/>
    <s v="Kaupunginkanslia, kotouttamistyön avustus järjestöille"/>
    <s v="Kaupunginkanslia myöntää avustuksia järjestöille kaupungin kotouttamisohjelman tavoitteiden toteuttamiseksi. Kotouttamisavustusta jaetaan vuosittain kotouttamisohjelman eri teemojen mukaisesti."/>
    <s v="Kotouttamistyön avustus järjestöille"/>
    <x v="5"/>
    <x v="5"/>
    <m/>
    <s v="Vain elinkeinotoimintaa harjoittaville"/>
    <s v="HUOM! Palvelun kohderyhmä ovat rekisteröidyt yhdistykset (ry). Ei ole lakisääteistä toimintaa."/>
    <x v="1"/>
    <x v="0"/>
    <s v="Uusimaa"/>
    <s v="yli 100 000"/>
    <s v=""/>
  </r>
  <r>
    <s v="Helsingin kaupunki"/>
    <s v="Lausuntopyyntö: Takauslainat vuokrataloille"/>
    <s v="Takauslainoilla voidaan rakentaa tavallisia vuokrataloja, mutta ei erityisryhmille tarkoitettuja taloja."/>
    <s v="Lausuntopyyntö: Takauslainat vuokrataloille"/>
    <x v="5"/>
    <x v="0"/>
    <m/>
    <m/>
    <s v="Pieni volyymi"/>
    <x v="1"/>
    <x v="0"/>
    <s v="Uusimaa"/>
    <s v="yli 100 000"/>
    <s v=""/>
  </r>
  <r>
    <s v="Helsingin kaupunki"/>
    <s v="Starttirahapäätös"/>
    <s v="Starttiraha on tuki aloittaville yrittäjille, jota myönnetään maksimissaan 12 kuukaudeksi 6 kuukauden jaksoissa. Tämä koskee Helsingin kuntakokeilun asiakkaita. Palvelu toteuttamisessa käytetään lähinnä valtiotoimijan toteuttamaa digiratkaisua, mutta paperihakemukset ja oikaisuvaatimukset käsitellään osittain manuaalisesti."/>
    <s v="Liiketoiminnan kehittämistuki"/>
    <x v="5"/>
    <x v="4"/>
    <m/>
    <s v="Vain elinkeinotoimintaa harjoittaville"/>
    <m/>
    <x v="1"/>
    <x v="0"/>
    <s v="Uusimaa"/>
    <s v="yli 100 000"/>
    <s v=""/>
  </r>
  <r>
    <s v="Helsingin kaupunki"/>
    <s v="Helsinki-lisä"/>
    <s v="Helsinki-lisä on työnantajalle maksettava kaupungin harkinnanvarainen tuki, jota voivat hakea yksityisen ja kolmannen sektorin työnantajat, kun ovat työllistäneet kohderyhmään kuuluvan helsinkiläisen työttömän."/>
    <s v="Liiketoiminnan kehittämistuki"/>
    <x v="5"/>
    <x v="1"/>
    <s v="Q2/2022"/>
    <s v="Vain elinkeinotoimintaa harjoittaville"/>
    <s v="Helsinki-lisän digitalisointi kuuluu YJDH-projektikokonaisuuteen (Yritysten ja järjestöjen digitaalinen Helsinki-hanke). Kehitettävässä Helsinki-lisän digitaalisessa palvelussa tullaan käyttämään kaupunkiyhteisiä komponentteja (mm. puolesta asiointi). Edellä mainittujen aikataulut vaikuttavat suoraan Helsinki-lisä palveluun."/>
    <x v="1"/>
    <x v="0"/>
    <s v="Uusimaa"/>
    <s v="yli 100 000"/>
    <s v=""/>
  </r>
  <r>
    <s v="Helsingin kaupunki"/>
    <s v="Liikuntapalvelu, laitosavustushakemus"/>
    <s v="Urheilulaitokset ja -säätiöt voivat hakea avustusta toimintaansa."/>
    <s v="Liiketoiminnan kehittämistuki"/>
    <x v="5"/>
    <x v="3"/>
    <m/>
    <s v="Vain elinkeinotoimintaa harjoittaville"/>
    <m/>
    <x v="1"/>
    <x v="0"/>
    <s v="Uusimaa"/>
    <s v="yli 100 000"/>
    <s v=""/>
  </r>
  <r>
    <s v="Helsingin kaupunki"/>
    <s v="Palkkatuki"/>
    <s v="Palkkatuki on työttömän työnhakijan työllistymisen edistämiseksi tarkoitettu tuki, joka voidaan myöntää työnantajalle palkkauskustannuksiin. Palkkatuetun työn tarkoituksena on parantaa työttömän työnhakijan ammatillista osaamista ja edistää työllistymistä avoimille työmarkkinoille. Työ- ja elinkeinoministeriö hallinnoi järjestelmää, jota myös kaupunki käyttää, koska työllisyyden kuntakokeilun myötä näitä tehtäviä on siirretty myös kunnille."/>
    <s v="Palkkatuki"/>
    <x v="5"/>
    <x v="5"/>
    <m/>
    <s v="Myös luonnollisille henkilöille"/>
    <s v="Huom! Luonnollinen henkilö voi hakea palkkatukea silloin, kun hän toimii työnantajana, mutta hakemusta ei tällöin voi tehdä sähköisesti. Tukea ei ole rajattu vain elinkeinonharjoittajille, vaan myös esim. yhdistykset voivat hakea."/>
    <x v="25"/>
    <x v="0"/>
    <s v="Uusimaa"/>
    <s v="yli 100 000"/>
    <s v="Työ- ja elinkeinoministeriö"/>
  </r>
  <r>
    <s v="Helsingin kaupunki"/>
    <s v="Kasvatus ja koulutus, avustukset järjestöille, jotka tarjoavat harrastustoimintaa varhaiskasvatuksen palvelujen ulkopuolelle jääville alle kouluikäisille lapsille"/>
    <s v="Kasvatus- ja koulutuslautakunta myöntää avustuksia helsinkiläisille järjestöille, varhaiskasvatuspalvelujen ulkopuolella olevien alle kouluikäisten lasten arkisin päiväaikaan (klo 8-17) tapahtuvan harrastustoimintaan. Hakuaika on vuosittain tammikuussa."/>
    <s v="Toiminta-avustukset yhdistyksille ja yhteisöille"/>
    <x v="5"/>
    <x v="3"/>
    <m/>
    <s v="Vain elinkeinotoimintaa harjoittaville"/>
    <m/>
    <x v="1"/>
    <x v="0"/>
    <s v="Uusimaa"/>
    <s v="yli 100 000"/>
    <s v=""/>
  </r>
  <r>
    <s v="Helsingin kaupunki"/>
    <s v="Kasvatus ja koulutus, toiminta-avustushakemus koululaisten iltapäivätoiminnan järjestäjille"/>
    <s v="Järjestöt, seurakunnat, säätiöt, yhteisöt ja yksityiset palveluntuottajat voivat hakea iltapäivätoiminnan toiminta-avustusta. Avustus kohdentuu Helsingissä koulua käyvien 1-2 lk:n ja kaikkien vuosiluokkien erityisopetuksessa olevien oppilaiden perusopetuslain mukaisen iltapäivätoiminnan järjestämiseen."/>
    <s v="Toiminta-avustukset yhdistyksille ja yhteisöille"/>
    <x v="5"/>
    <x v="3"/>
    <m/>
    <s v="Vain elinkeinotoimintaa harjoittaville"/>
    <m/>
    <x v="1"/>
    <x v="0"/>
    <s v="Uusimaa"/>
    <s v="yli 100 000"/>
    <s v=""/>
  </r>
  <r>
    <s v="Helsingin kaupunki"/>
    <s v="Kaupunginkanslia, työllisyysavustus"/>
    <s v="Työllisyysavustusta voivat hakea vähintään vuoden toimineet rekisteröidyt yhdistykset ja säätiöt, joiden toiminta edistää työttömien helsinkiläisten työllistymismahdollisuuksia."/>
    <s v="Työllistämistuki"/>
    <x v="5"/>
    <x v="5"/>
    <m/>
    <s v="Vain elinkeinotoimintaa harjoittaville"/>
    <s v="HUOM! Palvelun kohderyhmä on rekisteröidyt yhdistykset (ry) tai säätiöt. Ei ole lakisääteistä toimintaa."/>
    <x v="10"/>
    <x v="0"/>
    <s v="Uusimaa"/>
    <s v="yli 100 000"/>
    <s v="Sosiaali- ja terveysministeriö"/>
  </r>
  <r>
    <s v="Helsingin kaupunki"/>
    <s v="Kasvatus ja koulutus, yleisavustushakemus"/>
    <s v="Yleisavustuksia voivat hakea rekisteröityneet vähintään vuoden toimineet järjestöt, joiden toiminta kohdistuu helsinkiläisiin."/>
    <s v="Yleisavustushakemus, Kasvatus ja koulutus"/>
    <x v="5"/>
    <x v="3"/>
    <m/>
    <s v="Vain elinkeinotoimintaa harjoittaville"/>
    <m/>
    <x v="1"/>
    <x v="0"/>
    <s v="Uusimaa"/>
    <s v="yli 100 000"/>
    <s v=""/>
  </r>
  <r>
    <s v="Helsingin kaupunki"/>
    <s v="Ympäristötoimi, yleisavustushakemus"/>
    <m/>
    <s v="Ympäristötoimi, yleisavustushakemus"/>
    <x v="5"/>
    <x v="5"/>
    <m/>
    <m/>
    <m/>
    <x v="1"/>
    <x v="0"/>
    <s v="Uusimaa"/>
    <s v="yli 100 000"/>
    <s v=""/>
  </r>
  <r>
    <s v="Huittisten kaupunki"/>
    <s v="Kuntalaisaloite"/>
    <s v="Kuntalaisaloite on asukkaiden tai asukasryhmien laatima kirjallinen aloite, jonka kautta kunnan asukas voi vaikuttaa suoraan oman kuntansa toimintaan ja päätöksentekoon."/>
    <s v="Aloitteet"/>
    <x v="0"/>
    <x v="1"/>
    <s v="Q4/2022"/>
    <s v="Myös luonnollisille henkilöille"/>
    <m/>
    <x v="26"/>
    <x v="0"/>
    <s v="Satakunta"/>
    <s v="10 001 - 20 000"/>
    <s v="Valtiovarainministeriö"/>
  </r>
  <r>
    <s v="Huittisten kaupunki"/>
    <s v="Ympäristönsuojelun luvat ja ilmoitukset"/>
    <s v="Etelä-Satakunnan ympäristötoimisto on toimijana.  Toimintaan kuuluu seuraavat toimet ja niihin liittyvät luvat:  ympäristön pilaantumisen valvonta ja ennaltaehkäisy, ympäristöluvat, jätehuollon, vesihuollon, ojitusasioiden, vesirakentamisen ja maa-ainesten oton lupa- ja valvontatehtävät, maasto- ja vesiliikenteen lupa-asiat, maisematyöluvat asemakaava-alueilla, ajoneuvojen siirtotehtävät, luonnonmuistomerkkien rauhoittaminen"/>
    <s v="Ilmoitus ympäristölle vaaraa aiheuttavasta toiminnasta"/>
    <x v="0"/>
    <x v="0"/>
    <s v="Q4/2022"/>
    <s v="Myös luonnollisille henkilöille"/>
    <m/>
    <x v="2"/>
    <x v="0"/>
    <s v="Satakunta"/>
    <s v="10 001 - 20 000"/>
    <s v="Ympäristöministeriö"/>
  </r>
  <r>
    <s v="Huittisten kaupunki"/>
    <s v="Palvelusetelituottaja"/>
    <s v="Hakemus palvelusetelituottajaksi sivistys- ja perusturvapalvelukeskuksiin"/>
    <s v="Sosiaalialan palvelun tuottamisilmoitus"/>
    <x v="0"/>
    <x v="1"/>
    <s v="Q4/2022"/>
    <s v="Vain elinkeinotoimintaa harjoittaville"/>
    <m/>
    <x v="27"/>
    <x v="0"/>
    <s v="Satakunta"/>
    <s v="10 001 - 20 000"/>
    <s v="Sosiaali- ja terveysministeriö"/>
  </r>
  <r>
    <s v="Huittisten kaupunki"/>
    <s v="Vesimittarien lukeminen"/>
    <s v="Vesiliittymien omistajat ilmoittavat mittarilukemat"/>
    <s v="Vesimittarilukeman ilmoittaminen"/>
    <x v="0"/>
    <x v="0"/>
    <s v="Q4/2022"/>
    <m/>
    <m/>
    <x v="8"/>
    <x v="0"/>
    <s v="Satakunta"/>
    <s v="10 001 - 20 000"/>
    <s v="Maa- ja metsätalousministeriö"/>
  </r>
  <r>
    <s v="Huittisten kaupunki"/>
    <s v="Lupapiste"/>
    <s v="Sähköinen lupapiste kattaa rakennus- ja toimenpidelupien, toimenpideilmoitusten sekä poikkeamispäätösten hakemisen."/>
    <s v="Rakennuslupa"/>
    <x v="1"/>
    <x v="5"/>
    <m/>
    <s v="Myös luonnollisille henkilöille"/>
    <m/>
    <x v="5"/>
    <x v="0"/>
    <s v="Satakunta"/>
    <s v="10 001 - 20 000"/>
    <s v="Ympäristöministeriö"/>
  </r>
  <r>
    <s v="Huittisten kaupunki"/>
    <s v="Sijoitusluvat"/>
    <s v="Katu- ja muilla yleisillä alueilla tehtäviin töihin on haettava ennakkoon lupa. Pysyvät ja tilaipäiset sijoittamis- ja käyttöluvat kaupungin alueella."/>
    <s v="Kaivu- ja sijoituslupa"/>
    <x v="1"/>
    <x v="1"/>
    <s v="Q4/2022"/>
    <s v="Myös luonnollisille henkilöille"/>
    <m/>
    <x v="5"/>
    <x v="0"/>
    <s v="Satakunta"/>
    <s v="10 001 - 20 000"/>
    <s v="Ympäristöministeriö"/>
  </r>
  <r>
    <s v="Huittisten kaupunki"/>
    <s v="Tonttien varaus"/>
    <s v="Sähköinen kartta- ja varausjärjestelmä"/>
    <s v="Yritystonttien myynti ja vuokraus"/>
    <x v="1"/>
    <x v="0"/>
    <s v="Myöhemmin"/>
    <s v="Myös luonnollisille henkilöille"/>
    <m/>
    <x v="1"/>
    <x v="0"/>
    <s v="Satakunta"/>
    <s v="10 001 - 20 000"/>
    <s v=""/>
  </r>
  <r>
    <s v="Huittisten kaupunki"/>
    <s v="Hankinnat"/>
    <s v="Hankintayksikkö avaa hankintailmoituksen sähköisessä järjestelmässä, jossa tarjoajat voivat jättää tarjouksen. Pienhankintajärjestelmä ja Porin hankintapalveluiden kautta hankintajärjestelmä ovat käytössä"/>
    <s v="Hankinnat"/>
    <x v="2"/>
    <x v="5"/>
    <m/>
    <s v="Vain elinkeinotoimintaa harjoittaville"/>
    <m/>
    <x v="1"/>
    <x v="0"/>
    <s v="Satakunta"/>
    <s v="10 001 - 20 000"/>
    <s v=""/>
  </r>
  <r>
    <s v="Huittisten kaupunki"/>
    <s v="Laskutus / ei tarvitse laittaa"/>
    <s v="Kaupungin laskutus ja laskujen vastaanottaminen. E-lasku on jo käytössä."/>
    <s v="Laskutus / ei tarvitse laittaa"/>
    <x v="2"/>
    <x v="5"/>
    <m/>
    <s v="Myös luonnollisille henkilöille"/>
    <m/>
    <x v="1"/>
    <x v="0"/>
    <s v="Satakunta"/>
    <s v="10 001 - 20 000"/>
    <s v=""/>
  </r>
  <r>
    <s v="Huittisten kaupunki"/>
    <s v="Ympäristönterveyden huollon luvat ja ilmoitukset"/>
    <s v="Etelä-Satakunnan ympäristötoimisto on toimijana. Toimintaan kuuluu seuraavat toimet ja niihin liittyvät luvat: eläinlääkintähuolto, terveydensuojelu-, elintarvike- ja tupakkavalvonta sekä lääkelain mukainen valvonta"/>
    <s v="Ympäristön äkillisestä pilaantumisesta tai vaarasta tehtävä ilmoitus"/>
    <x v="2"/>
    <x v="0"/>
    <s v="Q4/2022"/>
    <s v="Myös luonnollisille henkilöille"/>
    <m/>
    <x v="2"/>
    <x v="0"/>
    <s v="Satakunta"/>
    <s v="10 001 - 20 000"/>
    <s v="Ympäristöministeriö"/>
  </r>
  <r>
    <s v="Huittisten kaupunki"/>
    <s v="Yrityspalvelut"/>
    <s v="Alkavien ja toimivien yritysten neuvonta, tiedottaminen."/>
    <s v="Yrityspalvelut"/>
    <x v="3"/>
    <x v="4"/>
    <m/>
    <s v="Myös luonnollisille henkilöille"/>
    <m/>
    <x v="1"/>
    <x v="0"/>
    <s v="Satakunta"/>
    <s v="10 001 - 20 000"/>
    <s v=""/>
  </r>
  <r>
    <s v="Huittisten kaupunki"/>
    <s v="Yhdistysten avustukset"/>
    <s v="Yhdistysten liikunta- ja kulttuuriavustusten hakeminen tapahtuu sähköisen avustusverkon kautta."/>
    <s v="Toiminta-avustukset yhdistyksille ja yhteisöille"/>
    <x v="5"/>
    <x v="4"/>
    <m/>
    <s v="Vain elinkeinotoimintaa harjoittaville"/>
    <m/>
    <x v="1"/>
    <x v="0"/>
    <s v="Satakunta"/>
    <s v="10 001 - 20 000"/>
    <s v=""/>
  </r>
  <r>
    <s v="Iin kunta "/>
    <s v="Ympäristöterveydenhuoltoviranomaisen lupapalvelut"/>
    <s v="Elintarvike- ja terveydensuojelulain mukaiset ilmoitukset ja luvat"/>
    <s v="Mahdollista terveyshaittaa aiheuttavan toiminnan aloittamisilmoitus"/>
    <x v="0"/>
    <x v="0"/>
    <s v="Myöhemmin"/>
    <s v="Myös luonnollisille henkilöille"/>
    <s v="Valtakunnallinen digitaalinen menettely tulossa, aikataulu eri riipu kunnasta. Tulee käyttöön automaattisesti."/>
    <x v="15"/>
    <x v="0"/>
    <s v="Pohjois-Pohjanmaa"/>
    <s v="6 001 - 10000"/>
    <s v="Sosiaali- ja terveysministeriö"/>
  </r>
  <r>
    <s v="Iin kunta "/>
    <s v="Ympäristöterveydenhuoltoviranomaisen lupapalvelut"/>
    <s v="Tupakan ja nikotiininesteiden myyntiluvat"/>
    <s v="Mahdollista terveyshaittaa aiheuttavan toiminnan aloittamisilmoitus"/>
    <x v="0"/>
    <x v="5"/>
    <m/>
    <s v="Vain elinkeinotoimintaa harjoittaville"/>
    <m/>
    <x v="15"/>
    <x v="0"/>
    <s v="Pohjois-Pohjanmaa"/>
    <s v="6 001 - 10000"/>
    <s v="Sosiaali- ja terveysministeriö"/>
  </r>
  <r>
    <s v="Iin kunta "/>
    <s v="Rakennusvalvonta"/>
    <s v="Rakennus-, toimenpide- ja poikkeamisluvat, maisematyöluvat."/>
    <s v="Rakennusvalvonta"/>
    <x v="1"/>
    <x v="4"/>
    <m/>
    <s v="Myös luonnollisille henkilöille"/>
    <m/>
    <x v="5"/>
    <x v="0"/>
    <s v="Pohjois-Pohjanmaa"/>
    <s v="6 001 - 10000"/>
    <s v="Ympäristöministeriö"/>
  </r>
  <r>
    <s v="Iin kunta "/>
    <s v="Ympäristönsuojeluviranomaisen lupapalvelut"/>
    <s v="Ympäristönsuojelu- ja maa-aineslain mukaiset ilmoitukset, luvat ja rekisteröinnit"/>
    <s v="Ympäristönsuojelumääräyksistä poikkeamisen lupa"/>
    <x v="1"/>
    <x v="4"/>
    <s v="Myöhemmin"/>
    <s v="Myös luonnollisille henkilöille"/>
    <s v="Valtakunnallinen digitaalinen menettely tulossa, aikataulu eri riipu kunnasta. Kunta (Ok. ym.palv.) on ilmaissut kiin. hankintaan."/>
    <x v="2"/>
    <x v="0"/>
    <s v="Pohjois-Pohjanmaa"/>
    <s v="6 001 - 10000"/>
    <s v="Ympäristöministeriö"/>
  </r>
  <r>
    <s v="Iin kunta "/>
    <s v="Rahoitusneuvonta"/>
    <s v="Rahoituskanavien neuvonta, mahdolliset tukihakemukset"/>
    <s v="Rahoitusneuvonta"/>
    <x v="3"/>
    <x v="0"/>
    <m/>
    <s v="Vain elinkeinotoimintaa harjoittaville"/>
    <s v="tavoitteena ei ole palvella yrittäjää täysin digitaalisesti, yrittäjien kanssa yhdessä suunniteltu palvelukokonaisuus sisältää kohtaamisia"/>
    <x v="1"/>
    <x v="0"/>
    <s v="Pohjois-Pohjanmaa"/>
    <s v="6 001 - 10000"/>
    <s v=""/>
  </r>
  <r>
    <s v="Iin kunta "/>
    <s v="Vihreän kasvun neuvonta"/>
    <s v="Vähähiilisyys- ja energianeuvonta, ympäristölupaukset"/>
    <s v="Vihreän kasvun neuvonta"/>
    <x v="3"/>
    <x v="0"/>
    <m/>
    <s v="Vain elinkeinotoimintaa harjoittaville"/>
    <s v="Vaatii usein fyysistä kohtaamista"/>
    <x v="1"/>
    <x v="0"/>
    <s v="Pohjois-Pohjanmaa"/>
    <s v="6 001 - 10000"/>
    <s v=""/>
  </r>
  <r>
    <s v="Iin kunta "/>
    <s v="Alkavan yrittäjän neuvonta"/>
    <s v="Yritysidean työstö, liketoimintasuunnitelma, neuvontatoimet"/>
    <s v="Yritysten neuvontapalvelut"/>
    <x v="3"/>
    <x v="0"/>
    <m/>
    <s v="Myös luonnollisille henkilöille"/>
    <s v="tavoitteena ei ole palvella yrittäjää täysin digitaalisesti, yrittäjien kanssa yhdessä suunniteltu palvelukokonaisuus sisältää kohtaamisia"/>
    <x v="1"/>
    <x v="0"/>
    <s v="Pohjois-Pohjanmaa"/>
    <s v="6 001 - 10000"/>
    <s v=""/>
  </r>
  <r>
    <s v="Iin kunta "/>
    <s v="Yrityksen perustamisneuvonta"/>
    <s v="Starttirahan hakeminen, tukihaut, yrityksen varsinainen perustaminen"/>
    <s v="Yritysten neuvontapalvelut"/>
    <x v="3"/>
    <x v="0"/>
    <m/>
    <s v="Myös luonnollisille henkilöille"/>
    <s v="tavoitteena ei ole palvella yrittäjää täysin digitaalisesti, yrittäjien kanssa yhdessä suunniteltu palvelukokonaisuus sisältää kohtaamisia"/>
    <x v="1"/>
    <x v="0"/>
    <s v="Pohjois-Pohjanmaa"/>
    <s v="6 001 - 10000"/>
    <s v=""/>
  </r>
  <r>
    <s v="Iin kunta "/>
    <s v="Yritysneuvonta, yleinen"/>
    <s v="Yleinen olemassa olevien yritysten neuvonta, liiketoiminta- ja kannattavuuslaskelmien pohdinta"/>
    <s v="Yritysten neuvontapalvelut"/>
    <x v="3"/>
    <x v="0"/>
    <m/>
    <s v="Vain elinkeinotoimintaa harjoittaville"/>
    <s v="tavoitteena ei ole palvella yrittäjää täysin digitaalisesti, yrittäjien kanssa yhdessä suunniteltu palvelukokonaisuus sisältää kohtaamisia"/>
    <x v="1"/>
    <x v="0"/>
    <s v="Pohjois-Pohjanmaa"/>
    <s v="6 001 - 10000"/>
    <s v=""/>
  </r>
  <r>
    <s v="Iin kunta "/>
    <s v="Yritystilaisuudet"/>
    <s v="Yritysten verkottaminen ja koulutus"/>
    <s v="Yritystilaisuudet"/>
    <x v="3"/>
    <x v="0"/>
    <m/>
    <s v="Vain elinkeinotoimintaa harjoittaville"/>
    <s v="Verkostoituminen vaatii tapaamisia."/>
    <x v="1"/>
    <x v="0"/>
    <s v="Pohjois-Pohjanmaa"/>
    <s v="6 001 - 10000"/>
    <s v=""/>
  </r>
  <r>
    <s v="Iin kunta "/>
    <s v="Toimitilojen vuokraus ja rakentaminen"/>
    <s v="Palvelut tarkoitettu yritysten ja yhdistysten toimintaa tukemaan toimitilojen kautta."/>
    <s v="Toimitilojen vuokraus"/>
    <x v="4"/>
    <x v="0"/>
    <s v="Q4/2021"/>
    <s v="Vain elinkeinotoimintaa harjoittaville"/>
    <m/>
    <x v="1"/>
    <x v="0"/>
    <s v="Pohjois-Pohjanmaa"/>
    <s v="6 001 - 10000"/>
    <s v=""/>
  </r>
  <r>
    <s v="Iin kunta "/>
    <s v="Yritystonttien vuokraus ja osto"/>
    <s v="Yritystonttien vuokraus ja osto"/>
    <s v="Yritystonttien vuokraus ja osto"/>
    <x v="4"/>
    <x v="0"/>
    <m/>
    <m/>
    <m/>
    <x v="1"/>
    <x v="0"/>
    <s v="Pohjois-Pohjanmaa"/>
    <s v="6 001 - 10000"/>
    <s v=""/>
  </r>
  <r>
    <s v="Jyväskylän kaupunki"/>
    <s v="SOTE - APTJ"/>
    <s v="Lifecare - integraatio palvelutuottajille"/>
    <s v="SOTE - APTJ"/>
    <x v="6"/>
    <x v="2"/>
    <m/>
    <s v="Vain elinkeinotoimintaa harjoittaville"/>
    <s v="Integraatio saatavilla perustellusti."/>
    <x v="1"/>
    <x v="0"/>
    <s v="Keski-Suomi"/>
    <s v="yli 100 000"/>
    <s v=""/>
  </r>
  <r>
    <s v="Jyväskylän kaupunki"/>
    <s v="KRP - Ympäristöterveydenhuolto: Alkutuotantopaikasta ilmoittaminen"/>
    <s v="Ilmoitus alkutuotantopaikasta kunnan elintarvikevalvontaviranomaiselle"/>
    <s v="Alkutuotantopaikkailmoitus"/>
    <x v="0"/>
    <x v="0"/>
    <s v="Q4/2022"/>
    <s v="Myös luonnollisille henkilöille"/>
    <m/>
    <x v="0"/>
    <x v="0"/>
    <s v="Keski-Suomi"/>
    <s v="yli 100 000"/>
    <s v="Maa- ja metsätalousministeriö"/>
  </r>
  <r>
    <s v="Jyväskylän kaupunki"/>
    <s v="KRP - Ympäristönsuojelun luvat: Lannan varastointi aulassa"/>
    <s v="Ilmoitus kuivalannan ja pakkaamattomien orgaanisten lannotteiden varastoinnista aumassa"/>
    <s v="Aumausilmoitus"/>
    <x v="0"/>
    <x v="5"/>
    <m/>
    <s v="Myös luonnollisille henkilöille"/>
    <m/>
    <x v="2"/>
    <x v="0"/>
    <s v="Keski-Suomi"/>
    <s v="yli 100 000"/>
    <s v="Ympäristöministeriö"/>
  </r>
  <r>
    <s v="Jyväskylän kaupunki"/>
    <s v="KRP - Ympäristöterveydenhuolto: Elintarvikehuoneiston ilmoitus"/>
    <s v="Ilmoitus toiminnan aloittamisesta, toiminnan muuttamisesta tai toimijan vaihtumisesta"/>
    <s v="Elintarvikehuoneistoilmoitus"/>
    <x v="0"/>
    <x v="0"/>
    <s v="Q4/2022"/>
    <s v="Myös luonnollisille henkilöille"/>
    <m/>
    <x v="0"/>
    <x v="0"/>
    <s v="Keski-Suomi"/>
    <s v="yli 100 000"/>
    <s v="Maa- ja metsätalousministeriö"/>
  </r>
  <r>
    <s v="Jyväskylän kaupunki"/>
    <s v="KRP - Ympäristöterveydenhuolto: Liikkuvasta elintarvikehuoneistosta tiedottaminen"/>
    <s v="Ilmoitus elintarvikkeen myynnistä ja ksäittelystä liikkuvassa elintarvikehuoneistossa."/>
    <s v="Elintarvikehuoneistoilmoitus"/>
    <x v="0"/>
    <x v="0"/>
    <s v="Q4/2022"/>
    <s v="Myös luonnollisille henkilöille"/>
    <m/>
    <x v="0"/>
    <x v="0"/>
    <s v="Keski-Suomi"/>
    <s v="yli 100 000"/>
    <s v="Maa- ja metsätalousministeriö"/>
  </r>
  <r>
    <s v="Jyväskylän kaupunki"/>
    <s v="KRP - Ympäristönsuojelun luvat: Ympäristösuojelulain mukainen yleinen ilmoiuts"/>
    <s v="Ympäristölupaa korvaava kevyempi ilmoitus"/>
    <s v="Ilmoitus ympäristölle vaaraa aiheuttavasta toiminnasta"/>
    <x v="0"/>
    <x v="5"/>
    <m/>
    <s v="Myös luonnollisille henkilöille"/>
    <m/>
    <x v="2"/>
    <x v="0"/>
    <s v="Keski-Suomi"/>
    <s v="yli 100 000"/>
    <s v="Ympäristöministeriö"/>
  </r>
  <r>
    <s v="Jyväskylän kaupunki"/>
    <s v="KRP - Jätehuollon luvat: Muutoksen hakeminen jätemaksuun"/>
    <s v="Hekmus jätehuollon maksujen kohtuullistamisesta"/>
    <s v="Jätehuolto"/>
    <x v="0"/>
    <x v="5"/>
    <m/>
    <s v="Myös luonnollisille henkilöille"/>
    <m/>
    <x v="14"/>
    <x v="0"/>
    <s v="Keski-Suomi"/>
    <s v="yli 100 000"/>
    <s v="Ympäristöministeriö"/>
  </r>
  <r>
    <s v="Jyväskylän kaupunki"/>
    <s v="KRP - Ympäristönsuojelun luvat: Jätteen ammattimainen keräys"/>
    <s v="Ilmoitus jätteen ammattimaisesta keräyksestä."/>
    <s v="Jätteen ammattimaisen keräyksen ilmoitus"/>
    <x v="0"/>
    <x v="5"/>
    <m/>
    <s v="Myös luonnollisille henkilöille"/>
    <m/>
    <x v="14"/>
    <x v="0"/>
    <s v="Keski-Suomi"/>
    <s v="yli 100 000"/>
    <s v="Ympäristöministeriö"/>
  </r>
  <r>
    <s v="Jyväskylän kaupunki"/>
    <s v="KRP - Ympäristöterveydenhuolto: Terveydensuojelulain mukainen ilmoitus"/>
    <s v="Ilmoitus toiminnasta, josta mahdollisesti koituu terveyshaittaa"/>
    <s v="Mahdollista terveyshaittaa aiheuttavan toiminnan aloittamisilmoitus"/>
    <x v="0"/>
    <x v="0"/>
    <s v="Q4/2022"/>
    <s v="Myös luonnollisille henkilöille"/>
    <m/>
    <x v="15"/>
    <x v="0"/>
    <s v="Keski-Suomi"/>
    <s v="yli 100 000"/>
    <s v="Sosiaali- ja terveysministeriö"/>
  </r>
  <r>
    <s v="Jyväskylän kaupunki"/>
    <s v="KRP - Ympäristönsuojelun luvat: Meluilmoitus"/>
    <s v="Ilmoitus melua tuottavasta toiminnasta"/>
    <s v="Meluilmoitus"/>
    <x v="0"/>
    <x v="5"/>
    <m/>
    <s v="Myös luonnollisille henkilöille"/>
    <m/>
    <x v="2"/>
    <x v="0"/>
    <s v="Keski-Suomi"/>
    <s v="yli 100 000"/>
    <s v="Ympäristöministeriö"/>
  </r>
  <r>
    <s v="Jyväskylän kaupunki"/>
    <s v="KRP - Tapahtumaluvat: Maa-alueen käyttölupa tapahtuman jörjestämiseen"/>
    <s v="Lupa alueella järjestettävälle tapahtumalle"/>
    <s v="Tapahtumailmoitus"/>
    <x v="0"/>
    <x v="5"/>
    <m/>
    <s v="Myös luonnollisille henkilöille"/>
    <m/>
    <x v="1"/>
    <x v="0"/>
    <s v="Keski-Suomi"/>
    <s v="yli 100 000"/>
    <s v=""/>
  </r>
  <r>
    <s v="Jyväskylän kaupunki"/>
    <s v="KRP - Jatehuollon luvat: Hakemus sekajätteen pidennetystä tyhjennysvälistä"/>
    <s v="Lupa 8 viikon tyhjennysvälille"/>
    <s v="Jäteastian tyhjennysvälin muutoshakemus"/>
    <x v="0"/>
    <x v="5"/>
    <m/>
    <s v="Myös luonnollisille henkilöille"/>
    <m/>
    <x v="14"/>
    <x v="0"/>
    <s v="Keski-Suomi"/>
    <s v="yli 100 000"/>
    <s v="Ympäristöministeriö"/>
  </r>
  <r>
    <s v="Jyväskylän kaupunki"/>
    <s v="KRP - Jätehuollon luvat: Hakemus jäteastian tyhjennysten keskeyttämisestä"/>
    <s v="Lupa jätehuollon keskeyttämiselle"/>
    <s v="Jäteastian tyhjennysvälin muutoshakemus"/>
    <x v="0"/>
    <x v="5"/>
    <m/>
    <s v="Myös luonnollisille henkilöille"/>
    <m/>
    <x v="14"/>
    <x v="0"/>
    <s v="Keski-Suomi"/>
    <s v="yli 100 000"/>
    <s v="Ympäristöministeriö"/>
  </r>
  <r>
    <s v="Jyväskylän kaupunki"/>
    <s v="KRP - Kaavamuistutukset ja kaavalausunnot"/>
    <s v="Yritys voi esittää muistutuksen tai lausunnon liittyen kaavoitukseen"/>
    <s v="Asemakaavan muutoksen hakeminen"/>
    <x v="1"/>
    <x v="6"/>
    <s v="Q4/2022"/>
    <s v="Myös luonnollisille henkilöille"/>
    <m/>
    <x v="5"/>
    <x v="0"/>
    <s v="Keski-Suomi"/>
    <s v="yli 100 000"/>
    <s v="Ympäristöministeriö"/>
  </r>
  <r>
    <s v="Jyväskylän kaupunki"/>
    <s v="KRP - Asemakaavamuutos"/>
    <s v="Yritys voi hakea asemakaavan muutosta."/>
    <s v="Asemakaavan muutoksen hakeminen"/>
    <x v="1"/>
    <x v="5"/>
    <m/>
    <s v="Myös luonnollisille henkilöille"/>
    <m/>
    <x v="5"/>
    <x v="0"/>
    <s v="Keski-Suomi"/>
    <s v="yli 100 000"/>
    <s v="Ympäristöministeriö"/>
  </r>
  <r>
    <s v="Jyväskylän kaupunki"/>
    <s v="KRP - Ympäristöterveydenhuolto: Elintarvikehuoneiston hyväksyminen laitokseksi"/>
    <s v="Ilmoitus laitoksesta tai toiminnasta jossa käsitellään eläimistä saatavia elintarvikkeita"/>
    <s v="Elintarvikehuoneiston hyväksyminen laitokseksi"/>
    <x v="1"/>
    <x v="0"/>
    <s v="Q4/2022"/>
    <s v="Myös luonnollisille henkilöille"/>
    <m/>
    <x v="0"/>
    <x v="0"/>
    <s v="Keski-Suomi"/>
    <s v="yli 100 000"/>
    <s v="Maa- ja metsätalousministeriö"/>
  </r>
  <r>
    <s v="Jyväskylän kaupunki"/>
    <s v="KRP - Ympäristönsuojelun luvat: Energiatuotantolaitoksen rekisteröinti-ilmoitus"/>
    <s v="Ilmoitus alle 50MW energiatuotantolaitoksen käyttöönotosta (jos ei tarvitse ympäristölupaa)"/>
    <s v="Energiatuotantolaitoksen rekisteröinti-ilmoitus"/>
    <x v="1"/>
    <x v="5"/>
    <m/>
    <s v="Myös luonnollisille henkilöille"/>
    <m/>
    <x v="2"/>
    <x v="0"/>
    <s v="Keski-Suomi"/>
    <s v="yli 100 000"/>
    <s v="Ympäristöministeriö"/>
  </r>
  <r>
    <s v="Jyväskylän kaupunki"/>
    <s v="KRP - Lupa erikoiskuljetuksille"/>
    <s v="Lupa normaaliliikenteen mittarajat ja painorajoitukset ylittävälle kuljetukselle."/>
    <s v="Erikoiskuljetuksen lupa"/>
    <x v="1"/>
    <x v="5"/>
    <m/>
    <s v="Myös luonnollisille henkilöille"/>
    <s v="Haetaan ELY:n kautta"/>
    <x v="1"/>
    <x v="0"/>
    <s v="Keski-Suomi"/>
    <s v="yli 100 000"/>
    <s v=""/>
  </r>
  <r>
    <s v="Jyväskylän kaupunki"/>
    <s v="KRP - Ympäristönsuojelun luvat: Kemikaalisäiliön jättäminen maaperään"/>
    <s v="Lupa jättää kemikaaliusäiliö maaperään"/>
    <s v="Hakemus käytöstä poistetun kemikaalisäiliön jättämiseksi maahan"/>
    <x v="1"/>
    <x v="5"/>
    <m/>
    <s v="Myös luonnollisille henkilöille"/>
    <m/>
    <x v="2"/>
    <x v="0"/>
    <s v="Keski-Suomi"/>
    <s v="yli 100 000"/>
    <s v="Ympäristöministeriö"/>
  </r>
  <r>
    <s v="Jyväskylän kaupunki"/>
    <s v="KRP - Tulossa olevat palvelut: Ilmoitus asumisessa syntyvien jätevesilietteiden omatoimisesta käsittelystä"/>
    <s v="Ilmoitys jätevesilietteen käsittelyn aloittamisesta tai lopettamisesta"/>
    <s v="Jätevesien käsittelyn poikkeamisilmoitus"/>
    <x v="1"/>
    <x v="5"/>
    <m/>
    <s v="Myös luonnollisille henkilöille"/>
    <m/>
    <x v="2"/>
    <x v="0"/>
    <s v="Keski-Suomi"/>
    <s v="yli 100 000"/>
    <s v="Ympäristöministeriö"/>
  </r>
  <r>
    <s v="Jyväskylän kaupunki"/>
    <s v="KRP - Ympäristönsuojelun luvat: Poikkeamishakemus jätevesien käsittelystä"/>
    <s v="Lupa poiketa jätevesien lainmukaisesta käsittelystä haja-asutusalueella"/>
    <s v="Jätevesien käsittelyn poikkeamisilmoitus"/>
    <x v="1"/>
    <x v="5"/>
    <m/>
    <s v="Myös luonnollisille henkilöille"/>
    <m/>
    <x v="2"/>
    <x v="0"/>
    <s v="Keski-Suomi"/>
    <s v="yli 100 000"/>
    <s v="Ympäristöministeriö"/>
  </r>
  <r>
    <s v="Jyväskylän kaupunki"/>
    <s v="KRP - Ympäristönsuojelun luvat: Vapautus liittymisestä vesi- tai veimäriverkostoon"/>
    <s v="Lupa olla liittymättä vesihuolto- ja viemäriverkostoon"/>
    <s v="Jätevesien käsittelyn poikkeamisilmoitus"/>
    <x v="1"/>
    <x v="5"/>
    <m/>
    <s v="Myös luonnollisille henkilöille"/>
    <m/>
    <x v="2"/>
    <x v="0"/>
    <s v="Keski-Suomi"/>
    <s v="yli 100 000"/>
    <s v="Ympäristöministeriö"/>
  </r>
  <r>
    <s v="Jyväskylän kaupunki"/>
    <s v="KRP - Ympäristönsuojelun luvat: Jätteen pienimuotoinen hyödyntäminen maanrakentamisessa"/>
    <s v="Lupa käyttää jätettä pienimuotoisesti maanrakentamisessa"/>
    <s v="Jätteen sijoittaminen maaperään"/>
    <x v="1"/>
    <x v="5"/>
    <m/>
    <s v="Myös luonnollisille henkilöille"/>
    <m/>
    <x v="2"/>
    <x v="0"/>
    <s v="Keski-Suomi"/>
    <s v="yli 100 000"/>
    <s v="Ympäristöministeriö"/>
  </r>
  <r>
    <s v="Jyväskylän kaupunki"/>
    <s v="KRP - Yleisten alueiden luvat: Maa-alueen omistajan lupa muuntamon sijoittamista varten"/>
    <s v="Lupa sitjoittaa muuntamo tai pumppaamo kaupungin omistamalle maalle"/>
    <s v="Kaivu- ja sijoituslupa"/>
    <x v="1"/>
    <x v="5"/>
    <m/>
    <s v="Myös luonnollisille henkilöille"/>
    <m/>
    <x v="16"/>
    <x v="0"/>
    <s v="Keski-Suomi"/>
    <s v="yli 100 000"/>
    <s v="Liikenne- ja viestintäministeriö"/>
  </r>
  <r>
    <s v="Jyväskylän kaupunki"/>
    <s v="KRP - Yleisten alueiden luvat: Katutyölupa"/>
    <s v="Lupa tehdä työtä katualueella"/>
    <s v="Katutyölupa"/>
    <x v="1"/>
    <x v="5"/>
    <m/>
    <s v="Myös luonnollisille henkilöille"/>
    <m/>
    <x v="16"/>
    <x v="0"/>
    <s v="Keski-Suomi"/>
    <s v="yli 100 000"/>
    <s v="Liikenne- ja viestintäministeriö"/>
  </r>
  <r>
    <s v="Jyväskylän kaupunki"/>
    <s v="KRP - Hakemus kaupunkikuvatoimikunnan ennakkolausunnosta"/>
    <s v="Hakemus kaupunkikuvatoimikunnan ennakkolausunnosta"/>
    <s v="Kaupunkikuvatoimikunnan ennakkolausunnon hakeminen"/>
    <x v="1"/>
    <x v="5"/>
    <m/>
    <s v="Myös luonnollisille henkilöille"/>
    <m/>
    <x v="1"/>
    <x v="0"/>
    <s v="Keski-Suomi"/>
    <s v="yli 100 000"/>
    <s v=""/>
  </r>
  <r>
    <s v="Jyväskylän kaupunki"/>
    <s v="KRP - Ympäristönsuojelun luvat: Ilmoitus koeluontoisesta toiminnasta"/>
    <s v="Ilmoitus koeluontoisesta lyhytaikaisesta toiminnasta ympäristössä"/>
    <s v="Koeluonteisen toiminnan ilmoitus"/>
    <x v="1"/>
    <x v="5"/>
    <m/>
    <s v="Myös luonnollisille henkilöille"/>
    <m/>
    <x v="2"/>
    <x v="0"/>
    <s v="Keski-Suomi"/>
    <s v="yli 100 000"/>
    <s v="Ympäristöministeriö"/>
  </r>
  <r>
    <s v="Jyväskylän kaupunki"/>
    <s v="KRP - Tulossa olevat palvelut: Yksityistiet / Kaupungin suostumus liikenteen ohjauslaitteen asentamiseksi"/>
    <s v="Ilmoitus / Lupa liikenteen ohjauslaitteen asentamiseksi yksityistielle"/>
    <s v="Liikenteenohjauslaitteiden sijoittaminen"/>
    <x v="1"/>
    <x v="5"/>
    <m/>
    <s v="Myös luonnollisille henkilöille"/>
    <m/>
    <x v="21"/>
    <x v="0"/>
    <s v="Keski-Suomi"/>
    <s v="yli 100 000"/>
    <s v="Liikenne- ja viestintäministeriö"/>
  </r>
  <r>
    <s v="Jyväskylän kaupunki"/>
    <s v="KRP - Maatalousyrittäjien lomituspalvelut"/>
    <s v="Lomittaja-apu maatalousyrittäjille ja turkistuottajille"/>
    <s v="Lomituspalvelu"/>
    <x v="1"/>
    <x v="1"/>
    <s v="Q4/2022"/>
    <s v="Myös luonnollisille henkilöille"/>
    <s v="Ulkoistettu Keuruulle"/>
    <x v="3"/>
    <x v="0"/>
    <s v="Keski-Suomi"/>
    <s v="yli 100 000"/>
    <s v="Maa- ja metsätalousministeriö"/>
  </r>
  <r>
    <s v="Jyväskylän kaupunki"/>
    <s v="KRP - Ympäristönsuojelun luvat: Maa-aineslupa"/>
    <s v="Lupa maa-aineksen ottamiseksi pois kuljetettavaksi"/>
    <s v="Maa-aineslupa"/>
    <x v="1"/>
    <x v="5"/>
    <m/>
    <s v="Myös luonnollisille henkilöille"/>
    <m/>
    <x v="4"/>
    <x v="0"/>
    <s v="Keski-Suomi"/>
    <s v="yli 100 000"/>
    <s v="Ympäristöministeriö"/>
  </r>
  <r>
    <s v="Jyväskylän kaupunki"/>
    <s v="KRP - Ympäristönsuojelun luvat: Maastoliikennelain mukainen lupa"/>
    <s v="Lupa moottoriurheiluun (kilpailu &amp; harjoittelu) sekä tapahtuman järjestämiseen maastossa"/>
    <s v="Maastossa tai vesistössä tapahtuvan kilpailun tai harjoituksen ilmoitus"/>
    <x v="1"/>
    <x v="5"/>
    <m/>
    <s v="Myös luonnollisille henkilöille"/>
    <m/>
    <x v="28"/>
    <x v="0"/>
    <s v="Keski-Suomi"/>
    <s v="yli 100 000"/>
    <s v="Ympäristöministeriö"/>
  </r>
  <r>
    <s v="Jyväskylän kaupunki"/>
    <s v="KRP - Ympäristönsuojelun luvat: Vesiliikennelain mukainen lupa"/>
    <s v="Lupa moottoriurheiluun (kilpailu &amp; harjoittelu) sekä tapahtuman järjestämiseen vesialueella."/>
    <s v="Maastossa tai vesistössä tapahtuvan kilpailun tai harjoituksen ilmoitus"/>
    <x v="1"/>
    <x v="5"/>
    <m/>
    <s v="Myös luonnollisille henkilöille"/>
    <m/>
    <x v="28"/>
    <x v="0"/>
    <s v="Keski-Suomi"/>
    <s v="yli 100 000"/>
    <s v="Ympäristöministeriö"/>
  </r>
  <r>
    <s v="Jyväskylän kaupunki"/>
    <s v="KRP - Ympäristönsuojelun luvat: Jakelusaseman rekisteröinti-ilmoitus"/>
    <s v="Ilmoitus yli 10m3 polttoainesäiliön käyttöönotosta"/>
    <s v="Mahdollista terveyshaittaa aiheuttavan toiminnan aloittamisilmoitus"/>
    <x v="1"/>
    <x v="5"/>
    <m/>
    <s v="Myös luonnollisille henkilöille"/>
    <m/>
    <x v="15"/>
    <x v="0"/>
    <s v="Keski-Suomi"/>
    <s v="yli 100 000"/>
    <s v="Sosiaali- ja terveysministeriö"/>
  </r>
  <r>
    <s v="Jyväskylän kaupunki"/>
    <s v="KRP - Maisematyöluvat: Maisematyölupa"/>
    <s v="Lupa tehdä muutostyö rakennuskielto- tai kaava-alueella"/>
    <s v="Maisematyölupa"/>
    <x v="1"/>
    <x v="5"/>
    <m/>
    <s v="Myös luonnollisille henkilöille"/>
    <m/>
    <x v="5"/>
    <x v="0"/>
    <s v="Keski-Suomi"/>
    <s v="yli 100 000"/>
    <s v="Ympäristöministeriö"/>
  </r>
  <r>
    <s v="Jyväskylän kaupunki"/>
    <s v="KRP - Maisematyöluvat: Puiden kaataminen"/>
    <s v="Lupa yli kymmenen puun kaatamiselle"/>
    <s v="Maisematyölupa"/>
    <x v="1"/>
    <x v="5"/>
    <m/>
    <s v="Myös luonnollisille henkilöille"/>
    <m/>
    <x v="5"/>
    <x v="0"/>
    <s v="Keski-Suomi"/>
    <s v="yli 100 000"/>
    <s v="Ympäristöministeriö"/>
  </r>
  <r>
    <s v="Jyväskylän kaupunki"/>
    <s v="KRP - Yleisten alueiden luvat: Viherhoitolupa"/>
    <s v="Lupa kaupungin asemakaava-alueen hoitamiseen"/>
    <s v="Maisematyölupa"/>
    <x v="1"/>
    <x v="5"/>
    <m/>
    <s v="Myös luonnollisille henkilöille"/>
    <m/>
    <x v="5"/>
    <x v="0"/>
    <s v="Keski-Suomi"/>
    <s v="yli 100 000"/>
    <s v="Ympäristöministeriö"/>
  </r>
  <r>
    <s v="Jyväskylän kaupunki"/>
    <s v="KRP - Joulukuusien myynti"/>
    <s v="Myyntipaikoista ilmoittaminen, myyntipaikkojen lunastaminen (kauppatori)"/>
    <s v="Myyntipaikkahakemus ja -lupa"/>
    <x v="1"/>
    <x v="6"/>
    <s v="Q4/2022"/>
    <s v="Myös luonnollisille henkilöille"/>
    <m/>
    <x v="1"/>
    <x v="0"/>
    <s v="Keski-Suomi"/>
    <s v="yli 100 000"/>
    <s v=""/>
  </r>
  <r>
    <s v="Jyväskylän kaupunki"/>
    <s v="KRP - Ympäristöterveydenhuolto: Itsehoitoon tarkoitettujen nikotiinivalmisteiden vähittäismyyntilupa"/>
    <s v="Hakemus itsehoitoon tarkoitetujen nikotiinivalmisteiden vähittäismyynnille"/>
    <s v="Nikotiinivalmisteiden vähittäismyyntilupa"/>
    <x v="1"/>
    <x v="0"/>
    <s v="Q4/2022"/>
    <s v="Vain elinkeinotoimintaa harjoittaville"/>
    <m/>
    <x v="6"/>
    <x v="0"/>
    <s v="Keski-Suomi"/>
    <s v="yli 100 000"/>
    <s v="Sosiaali- ja terveysministeriö"/>
  </r>
  <r>
    <s v="Jyväskylän kaupunki"/>
    <s v="KRP - Pysäköintiluvat yrityksille ja yhdistyksille"/>
    <s v="Huolto- tai muiden pysäköintilupien hakeminen"/>
    <s v="Pysäköintilupa"/>
    <x v="1"/>
    <x v="5"/>
    <m/>
    <s v="Myös luonnollisille henkilöille"/>
    <m/>
    <x v="1"/>
    <x v="0"/>
    <s v="Keski-Suomi"/>
    <s v="yli 100 000"/>
    <s v=""/>
  </r>
  <r>
    <s v="Jyväskylän kaupunki"/>
    <s v="KRP - Rakennuslupa: Rakennuksen purkaminen"/>
    <s v="Rakennuslupahakemus rakennuksen purkamiselle"/>
    <s v="Rakennuksen purkamislupa"/>
    <x v="1"/>
    <x v="5"/>
    <m/>
    <s v="Myös luonnollisille henkilöille"/>
    <m/>
    <x v="5"/>
    <x v="0"/>
    <s v="Keski-Suomi"/>
    <s v="yli 100 000"/>
    <s v="Ympäristöministeriö"/>
  </r>
  <r>
    <s v="Jyväskylän kaupunki"/>
    <s v="KRP - Poikkeamispäätös (MRL 171)"/>
    <s v="Lupa kaavasta tai määräyksistä poikkeavalle rakentamiselle"/>
    <s v="Rakennuslupa"/>
    <x v="1"/>
    <x v="5"/>
    <m/>
    <s v="Myös luonnollisille henkilöille"/>
    <m/>
    <x v="5"/>
    <x v="0"/>
    <s v="Keski-Suomi"/>
    <s v="yli 100 000"/>
    <s v="Ympäristöministeriö"/>
  </r>
  <r>
    <s v="Jyväskylän kaupunki"/>
    <s v="KRP - Rakennuslupa: Käyttötarkoituksen muutos"/>
    <s v="Rakennuslupahakemus kantavan tai paloa osastoivan rakenteen muutokselle"/>
    <s v="Rakennuslupa"/>
    <x v="1"/>
    <x v="5"/>
    <m/>
    <s v="Myös luonnollisille henkilöille"/>
    <m/>
    <x v="5"/>
    <x v="0"/>
    <s v="Keski-Suomi"/>
    <s v="yli 100 000"/>
    <s v="Ympäristöministeriö"/>
  </r>
  <r>
    <s v="Jyväskylän kaupunki"/>
    <s v="KRP - Rakennuslupa: Luvan voimassaolon jatkaminen"/>
    <s v="Rakennuslupahakemus luvan voimassaolon jatkamiselle"/>
    <s v="Rakennuslupa"/>
    <x v="1"/>
    <x v="5"/>
    <m/>
    <s v="Myös luonnollisille henkilöille"/>
    <m/>
    <x v="5"/>
    <x v="0"/>
    <s v="Keski-Suomi"/>
    <s v="yli 100 000"/>
    <s v="Ympäristöministeriö"/>
  </r>
  <r>
    <s v="Jyväskylän kaupunki"/>
    <s v="KRP - Rakennuslupa: Muu muutos"/>
    <s v="Rakennuslupahakemus muille muutoksille"/>
    <s v="Rakennuslupa"/>
    <x v="1"/>
    <x v="5"/>
    <m/>
    <s v="Myös luonnollisille henkilöille"/>
    <m/>
    <x v="5"/>
    <x v="0"/>
    <s v="Keski-Suomi"/>
    <s v="yli 100 000"/>
    <s v="Ympäristöministeriö"/>
  </r>
  <r>
    <s v="Jyväskylän kaupunki"/>
    <s v="KRP - Rakennuslupa: Rakennuksen laajennus"/>
    <s v="Rakennuslupahakemus rakennuksen laajennusta varten"/>
    <s v="Rakennuslupa"/>
    <x v="1"/>
    <x v="5"/>
    <m/>
    <s v="Myös luonnollisille henkilöille"/>
    <m/>
    <x v="5"/>
    <x v="0"/>
    <s v="Keski-Suomi"/>
    <s v="yli 100 000"/>
    <s v="Ympäristöministeriö"/>
  </r>
  <r>
    <s v="Jyväskylän kaupunki"/>
    <s v="KRP - Rakennuslupa: Tulisijan tai savuhormin rakentaminen jne."/>
    <s v="Rakennuslupahakemus tulisijan ja savuhoirmin rakentamiselle tai uusimiselle"/>
    <s v="Rakennuslupa"/>
    <x v="1"/>
    <x v="5"/>
    <m/>
    <s v="Myös luonnollisille henkilöille"/>
    <m/>
    <x v="5"/>
    <x v="0"/>
    <s v="Keski-Suomi"/>
    <s v="yli 100 000"/>
    <s v="Ympäristöministeriö"/>
  </r>
  <r>
    <s v="Jyväskylän kaupunki"/>
    <s v="KRP - Rakennuslupa: Uusi rakennus, asuinpientalot jne."/>
    <s v="Rakennuslupahakemus asuinpientaloille, autotalleille, loma-asunnoille, jne."/>
    <s v="Rakennuslupa"/>
    <x v="1"/>
    <x v="5"/>
    <m/>
    <s v="Myös luonnollisille henkilöille"/>
    <m/>
    <x v="5"/>
    <x v="0"/>
    <s v="Keski-Suomi"/>
    <s v="yli 100 000"/>
    <s v="Ympäristöministeriö"/>
  </r>
  <r>
    <s v="Jyväskylän kaupunki"/>
    <s v="KRP - Rakennuslupa: Uusi rakennus, kerrotalo jne."/>
    <s v="Rakennuslupahakemus kerrostaloille, teollisuushalleille jne."/>
    <s v="Rakennuslupa"/>
    <x v="1"/>
    <x v="5"/>
    <m/>
    <s v="Myös luonnollisille henkilöille"/>
    <m/>
    <x v="5"/>
    <x v="0"/>
    <s v="Keski-Suomi"/>
    <s v="yli 100 000"/>
    <s v="Ympäristöministeriö"/>
  </r>
  <r>
    <s v="Jyväskylän kaupunki"/>
    <s v="KRP - Rakennusvalvonnan ilmoitukset: Ilmoitusmenettely"/>
    <s v="Lupa vaikutukselta vähäisen rakennelman rakentamiselle"/>
    <s v="Rakentamisen toimenpidelupa"/>
    <x v="1"/>
    <x v="5"/>
    <m/>
    <s v="Myös luonnollisille henkilöille"/>
    <m/>
    <x v="5"/>
    <x v="0"/>
    <s v="Keski-Suomi"/>
    <s v="yli 100 000"/>
    <s v="Ympäristöministeriö"/>
  </r>
  <r>
    <s v="Jyväskylän kaupunki"/>
    <s v="KRP - Toimenpidelupa: Aitaaminen"/>
    <s v="Lupa aidan tai muurin rakentamiselle rakennettuun ympäristöön"/>
    <s v="Rakentamisen toimenpidelupa"/>
    <x v="1"/>
    <x v="5"/>
    <m/>
    <s v="Myös luonnollisille henkilöille"/>
    <m/>
    <x v="5"/>
    <x v="0"/>
    <s v="Keski-Suomi"/>
    <s v="yli 100 000"/>
    <s v="Ympäristöministeriö"/>
  </r>
  <r>
    <s v="Jyväskylän kaupunki"/>
    <s v="KRP - Toimenpidelupa: Erillislaite"/>
    <s v="Lupa erillislaitteen (mastot, hiihtohissit, jne) rakentamiselle"/>
    <s v="Rakentamisen toimenpidelupa"/>
    <x v="1"/>
    <x v="5"/>
    <m/>
    <s v="Myös luonnollisille henkilöille"/>
    <m/>
    <x v="5"/>
    <x v="0"/>
    <s v="Keski-Suomi"/>
    <s v="yli 100 000"/>
    <s v="Ympäristöministeriö"/>
  </r>
  <r>
    <s v="Jyväskylän kaupunki"/>
    <s v="KRP - Toimenpidelupa: Huoneistojärjestely"/>
    <s v="Lupa asuinhuoneiston jakamiselle tai yhdistämiselle"/>
    <s v="Rakentamisen toimenpidelupa"/>
    <x v="1"/>
    <x v="5"/>
    <m/>
    <s v="Myös luonnollisille henkilöille"/>
    <m/>
    <x v="5"/>
    <x v="0"/>
    <s v="Keski-Suomi"/>
    <s v="yli 100 000"/>
    <s v="Ympäristöministeriö"/>
  </r>
  <r>
    <s v="Jyväskylän kaupunki"/>
    <s v="KRP - Toimenpidelupa: Julkisivutoimenpide"/>
    <s v="Lupa määrityille julkisivutoimenpiteille"/>
    <s v="Rakentamisen toimenpidelupa"/>
    <x v="1"/>
    <x v="5"/>
    <m/>
    <s v="Myös luonnollisille henkilöille"/>
    <m/>
    <x v="5"/>
    <x v="0"/>
    <s v="Keski-Suomi"/>
    <s v="yli 100 000"/>
    <s v="Ympäristöministeriö"/>
  </r>
  <r>
    <s v="Jyväskylän kaupunki"/>
    <s v="KRP - Toimenpidelupa: Jätevesijärjestelmän uusiminen"/>
    <s v="Lupa viemäriverkosta erillisen jätevesijärjestelmän rakentamiselle"/>
    <s v="Rakentamisen toimenpidelupa"/>
    <x v="1"/>
    <x v="5"/>
    <m/>
    <s v="Myös luonnollisille henkilöille"/>
    <m/>
    <x v="5"/>
    <x v="0"/>
    <s v="Keski-Suomi"/>
    <s v="yli 100 000"/>
    <s v="Ympäristöministeriö"/>
  </r>
  <r>
    <s v="Jyväskylän kaupunki"/>
    <s v="KRP - Toimenpidelupa: Kaupunkikuvajärjestely"/>
    <s v="Lupa tehdä pitkäaikainen muutos kaupunkikuvaan"/>
    <s v="Rakentamisen toimenpidelupa"/>
    <x v="1"/>
    <x v="5"/>
    <m/>
    <s v="Myös luonnollisille henkilöille"/>
    <m/>
    <x v="5"/>
    <x v="0"/>
    <s v="Keski-Suomi"/>
    <s v="yli 100 000"/>
    <s v="Ympäristöministeriö"/>
  </r>
  <r>
    <s v="Jyväskylän kaupunki"/>
    <s v="KRP - Toimenpidelupa: Laituri"/>
    <s v="Lupa laiturin tai vastaavan rakentamiselle"/>
    <s v="Rakentamisen toimenpidelupa"/>
    <x v="1"/>
    <x v="5"/>
    <m/>
    <s v="Myös luonnollisille henkilöille"/>
    <m/>
    <x v="5"/>
    <x v="0"/>
    <s v="Keski-Suomi"/>
    <s v="yli 100 000"/>
    <s v="Ympäristöministeriö"/>
  </r>
  <r>
    <s v="Jyväskylän kaupunki"/>
    <s v="KRP - Toimenpidelupa: Liikuteltava laite"/>
    <s v="Lupa liikuteltavan laitteen sijoittamiseksi paikalleen (ei käytetä retkeilyyn / veneilyyn)"/>
    <s v="Rakentamisen toimenpidelupa"/>
    <x v="1"/>
    <x v="5"/>
    <m/>
    <s v="Myös luonnollisille henkilöille"/>
    <m/>
    <x v="5"/>
    <x v="0"/>
    <s v="Keski-Suomi"/>
    <s v="yli 100 000"/>
    <s v="Ympäristöministeriö"/>
  </r>
  <r>
    <s v="Jyväskylän kaupunki"/>
    <s v="KRP - Toimenpidelupa: Maalämpökaivon poraus"/>
    <s v="Lupa maalämpökaivon tai maastoon sijoittuvan lämmönkeruuputkiston rakentamiselle"/>
    <s v="Rakentamisen toimenpidelupa"/>
    <x v="1"/>
    <x v="5"/>
    <m/>
    <s v="Myös luonnollisille henkilöille"/>
    <m/>
    <x v="5"/>
    <x v="0"/>
    <s v="Keski-Suomi"/>
    <s v="yli 100 000"/>
    <s v="Ympäristöministeriö"/>
  </r>
  <r>
    <s v="Jyväskylän kaupunki"/>
    <s v="KRP - Toimenpidelupa: Mainostoimenpide"/>
    <s v="Lupa mainostaulun (ei tieliikennalain alainen) tai ikkunaa peittävän mainoksen sijoittamisesta"/>
    <s v="Rakentamisen toimenpidelupa"/>
    <x v="1"/>
    <x v="5"/>
    <m/>
    <s v="Myös luonnollisille henkilöille"/>
    <m/>
    <x v="5"/>
    <x v="0"/>
    <s v="Keski-Suomi"/>
    <s v="yli 100 000"/>
    <s v="Ympäristöministeriö"/>
  </r>
  <r>
    <s v="Jyväskylän kaupunki"/>
    <s v="KRP - Toimenpidelupa: Rakennelmat"/>
    <s v="Lupa erilaisten rakennelmien rakentamiselle (esim. grillit, vajat, viemärittömät käymälät jne.)"/>
    <s v="Rakentamisen toimenpidelupa"/>
    <x v="1"/>
    <x v="5"/>
    <m/>
    <s v="Myös luonnollisille henkilöille"/>
    <m/>
    <x v="5"/>
    <x v="0"/>
    <s v="Keski-Suomi"/>
    <s v="yli 100 000"/>
    <s v="Ympäristöministeriö"/>
  </r>
  <r>
    <s v="Jyväskylän kaupunki"/>
    <s v="KRP - Toimenpidelupa: Säilytys ja varastointialue"/>
    <s v="Lupa varastointi- tai pysäköintialueen rajaamiselle"/>
    <s v="Rakentamisen toimenpidelupa"/>
    <x v="1"/>
    <x v="5"/>
    <m/>
    <s v="Myös luonnollisille henkilöille"/>
    <m/>
    <x v="5"/>
    <x v="0"/>
    <s v="Keski-Suomi"/>
    <s v="yli 100 000"/>
    <s v="Ympäristöministeriö"/>
  </r>
  <r>
    <s v="Jyväskylän kaupunki"/>
    <s v="KRP - Yleisten alueiden luvat: Sijoituspaikkalupa"/>
    <s v="Lupa sijoittaa uusia johtoja, kaapeleita tai putkia rakennettuun ympäristöön"/>
    <s v="Kaivu- ja sijoituslupa"/>
    <x v="1"/>
    <x v="5"/>
    <m/>
    <s v="Myös luonnollisille henkilöille"/>
    <m/>
    <x v="5"/>
    <x v="0"/>
    <s v="Keski-Suomi"/>
    <s v="yli 100 000"/>
    <s v="Ympäristöministeriö"/>
  </r>
  <r>
    <s v="Jyväskylän kaupunki"/>
    <s v="KRP - Ympäristöterveydenhuolto: Tupakkatuotteiden ja nikotiinivalmisteiden vähittäismyyntilupa"/>
    <s v="Hakemus tupakkatuotteiden ja nikotiinivalmisteiden vähittäismyynnille"/>
    <s v="Tupakkatuotteiden vähittäismyyntilupa"/>
    <x v="1"/>
    <x v="0"/>
    <s v="Q4/2022"/>
    <s v="Vain elinkeinotoimintaa harjoittaville"/>
    <m/>
    <x v="7"/>
    <x v="0"/>
    <s v="Keski-Suomi"/>
    <s v="yli 100 000"/>
    <s v="Sosiaali- ja terveysministeriö"/>
  </r>
  <r>
    <s v="Jyväskylän kaupunki"/>
    <s v="KRP - Ympäristöterveydenhuolto: Hakemus vesilaitoksen tai vesiosuuskunnan perustamisesta"/>
    <s v="Hakemus vesilaitoksen tai vesiosuuskunnan perustamisesta"/>
    <s v="Vesilaitoksen tai vesiosuuskunnan perustamisilmoitus"/>
    <x v="1"/>
    <x v="0"/>
    <s v="Q4/2022"/>
    <s v="Myös luonnollisille henkilöille"/>
    <m/>
    <x v="8"/>
    <x v="0"/>
    <s v="Keski-Suomi"/>
    <s v="yli 100 000"/>
    <s v="Maa- ja metsätalousministeriö"/>
  </r>
  <r>
    <s v="Jyväskylän kaupunki"/>
    <s v="KRP - Ympäristönsuojelun luvat: VOC-laitoksen rekisteröinti-ilmoitus"/>
    <s v="Ilmoitus VOC-laitoksen käyttöönotosta (orgaanisten liuttimien kulutus alle 10 tonnia vuodessa)."/>
    <s v="VOC-laitoksen rekisteröinti-ilmoitus"/>
    <x v="1"/>
    <x v="5"/>
    <m/>
    <s v="Myös luonnollisille henkilöille"/>
    <m/>
    <x v="2"/>
    <x v="0"/>
    <s v="Keski-Suomi"/>
    <s v="yli 100 000"/>
    <s v="Ympäristöministeriö"/>
  </r>
  <r>
    <s v="Jyväskylän kaupunki"/>
    <s v="KRP - Yleisörakennelma"/>
    <s v="Lupa yli 2 viikkoa olemassa olevalle yleisörakennelmalle"/>
    <s v="Yleisörakennelmalupa"/>
    <x v="1"/>
    <x v="5"/>
    <m/>
    <s v="Myös luonnollisille henkilöille"/>
    <m/>
    <x v="5"/>
    <x v="0"/>
    <s v="Keski-Suomi"/>
    <s v="yli 100 000"/>
    <s v="Ympäristöministeriö"/>
  </r>
  <r>
    <s v="Jyväskylän kaupunki"/>
    <s v="KRP - Ympäristönsuojelun luvat: Asfalttiaseman rekisteröinti-ilmoitus:"/>
    <s v="Ilmoitus asfalttiaseman käyttöönotosta (jos ei tarvitse ympäristölupaa)"/>
    <s v="Ympäristölupa"/>
    <x v="1"/>
    <x v="5"/>
    <m/>
    <s v="Myös luonnollisille henkilöille"/>
    <m/>
    <x v="2"/>
    <x v="0"/>
    <s v="Keski-Suomi"/>
    <s v="yli 100 000"/>
    <s v="Ympäristöministeriö"/>
  </r>
  <r>
    <s v="Jyväskylän kaupunki"/>
    <s v="KRP - Ympäristönsuojelun luvat: Betoniaseman rekisteröinti-ilmoitus"/>
    <s v="Ilmoitus betoniaseman käyttöönotosta (jos ei tarvitse ympäristölupaa)"/>
    <s v="Ympäristölupa"/>
    <x v="1"/>
    <x v="5"/>
    <m/>
    <s v="Myös luonnollisille henkilöille"/>
    <m/>
    <x v="2"/>
    <x v="0"/>
    <s v="Keski-Suomi"/>
    <s v="yli 100 000"/>
    <s v="Ympäristöministeriö"/>
  </r>
  <r>
    <s v="Jyväskylän kaupunki"/>
    <s v="KRP - Ympäristönsuojelun luvat: Ympäristölupa (jätteen käsittely, muu toimiala)"/>
    <s v="Lupa ympäristön vaaraa aiheuttavalle toiminnalle (jätteen käsittely tai muu toimiala)"/>
    <s v="Ympäristölupa"/>
    <x v="1"/>
    <x v="5"/>
    <m/>
    <s v="Myös luonnollisille henkilöille"/>
    <m/>
    <x v="2"/>
    <x v="0"/>
    <s v="Keski-Suomi"/>
    <s v="yli 100 000"/>
    <s v="Ympäristöministeriö"/>
  </r>
  <r>
    <s v="Jyväskylän kaupunki"/>
    <s v="KRP - Ympäristönsuojelun luvat: Ympäristölupa (louhinta ja murskaus), yhteislupa"/>
    <s v="Lupa ympäristön vaaraa aiheuttavalle toiminnalle (louhinta ja murskaus)"/>
    <s v="Ympäristölupa"/>
    <x v="1"/>
    <x v="5"/>
    <m/>
    <s v="Myös luonnollisille henkilöille"/>
    <m/>
    <x v="2"/>
    <x v="0"/>
    <s v="Keski-Suomi"/>
    <s v="yli 100 000"/>
    <s v="Ympäristöministeriö"/>
  </r>
  <r>
    <s v="Jyväskylän kaupunki"/>
    <s v="KRP - Tontinmyynti"/>
    <s v="Yritystonttien myyminen"/>
    <s v="Yritystonttien myynti ja vuokraus"/>
    <x v="1"/>
    <x v="4"/>
    <m/>
    <s v="Vain elinkeinotoimintaa harjoittaville"/>
    <m/>
    <x v="1"/>
    <x v="0"/>
    <s v="Keski-Suomi"/>
    <s v="yli 100 000"/>
    <s v=""/>
  </r>
  <r>
    <s v="Jyväskylän kaupunki"/>
    <s v="HANK - Tarjouspalvelu"/>
    <s v="Kaupungin hankinnoista tiedottaminen, yksittäisen hankinnan valinta siirtää Cloudiaan"/>
    <s v="HANK - Tarjouspalvelu"/>
    <x v="2"/>
    <x v="5"/>
    <m/>
    <s v="Vain elinkeinotoimintaa harjoittaville"/>
    <s v="Hankintaprosessi kansallisessa portaalissa, Tarjouspalvelu enemmän tiedottamisen kanava."/>
    <x v="1"/>
    <x v="0"/>
    <s v="Keski-Suomi"/>
    <s v="yli 100 000"/>
    <s v=""/>
  </r>
  <r>
    <s v="Jyväskylän kaupunki"/>
    <s v="SIV - DigiOne"/>
    <s v="Sivistystoimi mukana kansallisessa DigiOne-hankkeessa, jossa tavoitteena luoda digitaalinen palvelualusta ja ekosysteemi, johon erilaiset koulutuspalvelujen tuottajat voivat liittyä"/>
    <s v="SIV - DigiOne"/>
    <x v="2"/>
    <x v="2"/>
    <s v="Myöhemmin"/>
    <s v="Vain elinkeinotoimintaa harjoittaville"/>
    <m/>
    <x v="1"/>
    <x v="0"/>
    <s v="Keski-Suomi"/>
    <s v="yli 100 000"/>
    <s v=""/>
  </r>
  <r>
    <s v="Jyväskylän kaupunki"/>
    <s v="SOTE - Kotihoidon mobiili- ja optimointi"/>
    <s v="Kotihoidon mobiilipalvelu sekä palvelujen optimointi"/>
    <s v="SOTE - Kotihoidon mobiili- ja optimointi"/>
    <x v="2"/>
    <x v="5"/>
    <m/>
    <s v="Myös luonnollisille henkilöille"/>
    <m/>
    <x v="1"/>
    <x v="0"/>
    <s v="Keski-Suomi"/>
    <s v="yli 100 000"/>
    <s v=""/>
  </r>
  <r>
    <s v="Jyväskylän kaupunki"/>
    <s v="SIV - Kaupungin tilojen varaaminen"/>
    <s v="Sivistystoimi tuottaa tällä hetkellä liikuntapalvelujen kautta erityisesti liikuntatilojen varauspalvelun"/>
    <s v="Tilavaraukset"/>
    <x v="2"/>
    <x v="5"/>
    <m/>
    <s v="Myös luonnollisille henkilöille"/>
    <m/>
    <x v="1"/>
    <x v="0"/>
    <s v="Keski-Suomi"/>
    <s v="yli 100 000"/>
    <s v=""/>
  </r>
  <r>
    <s v="Jyväskylän kaupunki"/>
    <s v="KRP - Sunnittelutarveratkaisu"/>
    <s v="Lupa aloittaa rakennussuunnittelu rakennuslupaa varten haja-asutusalueilla"/>
    <s v="KRP - Sunnittelutarveratkaisu"/>
    <x v="3"/>
    <x v="5"/>
    <m/>
    <s v="Myös luonnollisille henkilöille"/>
    <m/>
    <x v="1"/>
    <x v="0"/>
    <s v="Keski-Suomi"/>
    <s v="yli 100 000"/>
    <s v=""/>
  </r>
  <r>
    <s v="Jyväskylän kaupunki"/>
    <s v="ELTY - Työllisyyden kuntakokeilu (Työmarkkinatori)"/>
    <s v="Työllistymisen uuden palveluympäristön kuntatasoinen käyttöönotto"/>
    <s v="Työvoimapalvelut"/>
    <x v="3"/>
    <x v="2"/>
    <s v="Q4/2022"/>
    <s v="Myös luonnollisille henkilöille"/>
    <m/>
    <x v="1"/>
    <x v="0"/>
    <s v="Keski-Suomi"/>
    <s v="yli 100 000"/>
    <s v=""/>
  </r>
  <r>
    <s v="Jyväskylän kaupunki"/>
    <s v="ELTY - Yrityspalvelut"/>
    <s v="Yrityksten kehittämispalvelut"/>
    <s v="Yrityspalvelut"/>
    <x v="3"/>
    <x v="1"/>
    <s v="Q4/2022"/>
    <s v="Vain elinkeinotoimintaa harjoittaville"/>
    <m/>
    <x v="1"/>
    <x v="0"/>
    <s v="Keski-Suomi"/>
    <s v="yli 100 000"/>
    <s v=""/>
  </r>
  <r>
    <s v="Jyväskylän kaupunki"/>
    <s v="ELTY - Kansainvälistymispalvelut"/>
    <s v="Yritysten kansaivälistymispalvelut"/>
    <s v="Yritysten kansainvälistymispalvelut"/>
    <x v="3"/>
    <x v="1"/>
    <s v="Q4/2022"/>
    <s v="Vain elinkeinotoimintaa harjoittaville"/>
    <m/>
    <x v="1"/>
    <x v="0"/>
    <s v="Keski-Suomi"/>
    <s v="yli 100 000"/>
    <s v=""/>
  </r>
  <r>
    <s v="Jyväskylän kaupunki"/>
    <s v="ELTY - Yritysklinikka"/>
    <s v="Yrityksille järjestettävä teemakohtainen sparraus."/>
    <s v="Yritysten neuvontapalvelu"/>
    <x v="3"/>
    <x v="0"/>
    <s v="Q4/2022"/>
    <s v="Vain elinkeinotoimintaa harjoittaville"/>
    <m/>
    <x v="1"/>
    <x v="0"/>
    <s v="Keski-Suomi"/>
    <s v="yli 100 000"/>
    <s v=""/>
  </r>
  <r>
    <s v="Jyväskylän kaupunki"/>
    <s v="ELTY - Ekosysteemi- ja arvoverkostopalvelut"/>
    <s v="Yritysten arvoverkosto- ja ekosysteemipalvelut"/>
    <s v="Yritysten neuvontapalvelut"/>
    <x v="3"/>
    <x v="4"/>
    <s v="Q4/2022"/>
    <s v="Vain elinkeinotoimintaa harjoittaville"/>
    <m/>
    <x v="1"/>
    <x v="0"/>
    <s v="Keski-Suomi"/>
    <s v="yli 100 000"/>
    <s v=""/>
  </r>
  <r>
    <s v="Jyväskylän kaupunki"/>
    <s v="ELTY - Sijoittumispalvelut"/>
    <s v="Yrityksten sijoittumispalvelut"/>
    <s v="Yritysten sijoittumispalvelut"/>
    <x v="3"/>
    <x v="1"/>
    <s v="Q4/2022"/>
    <s v="Vain elinkeinotoimintaa harjoittaville"/>
    <m/>
    <x v="1"/>
    <x v="0"/>
    <s v="Keski-Suomi"/>
    <s v="yli 100 000"/>
    <s v=""/>
  </r>
  <r>
    <s v="Jyväskylän kaupunki"/>
    <s v="KRP - Johtotietopalvelu"/>
    <s v="Kaupungin keskitetty karttasovellut (Trimble), jossa johtotiedot osana muuta rakennetun infran tietopalvelua"/>
    <s v="Karttapalvelu"/>
    <x v="4"/>
    <x v="5"/>
    <m/>
    <s v="Myös luonnollisille henkilöille"/>
    <m/>
    <x v="1"/>
    <x v="0"/>
    <s v="Keski-Suomi"/>
    <s v="yli 100 000"/>
    <s v=""/>
  </r>
  <r>
    <s v="Jyväskylän kaupunki"/>
    <s v="KRP - Hissi- ja esteettömyysavustukset"/>
    <s v="ARA:lta haettavan avustukseen lisäksi kaupungilta haettava avustus"/>
    <s v="Hissi- ja esteettömyysavustus"/>
    <x v="5"/>
    <x v="1"/>
    <s v="Q4/2022"/>
    <s v="Myös luonnollisille henkilöille"/>
    <m/>
    <x v="1"/>
    <x v="0"/>
    <s v="Keski-Suomi"/>
    <s v="yli 100 000"/>
    <s v=""/>
  </r>
  <r>
    <s v="Jyväskylän kaupunki"/>
    <s v="KRP - Korkotukilainahakemuksten vastaanotto"/>
    <s v="ARA-hakemusten vastaanotto, lausuminen ja toimittaminen ARA:an."/>
    <s v="Korkotukilainahakemus"/>
    <x v="5"/>
    <x v="6"/>
    <s v="Q4/2022"/>
    <s v="Myös luonnollisille henkilöille"/>
    <m/>
    <x v="24"/>
    <x v="0"/>
    <s v="Keski-Suomi"/>
    <s v="yli 100 000"/>
    <s v="Ympäristöministeriö"/>
  </r>
  <r>
    <s v="Jyväskylän kaupunki"/>
    <s v="KRP - Yksityistieavustukset"/>
    <s v="Yksityisteiden asiamiehet voivat hakea yksityistien hoidolle tukea kaupungilta"/>
    <s v="Liiketoiminnan kehittämistuki"/>
    <x v="5"/>
    <x v="1"/>
    <s v="Q4/2022"/>
    <s v="Myös luonnollisille henkilöille"/>
    <m/>
    <x v="29"/>
    <x v="0"/>
    <s v="Keski-Suomi"/>
    <s v="yli 100 000"/>
    <s v="Maa- ja metsätalousministeriö"/>
  </r>
  <r>
    <s v="Jyväskylän kaupunki"/>
    <s v="ELTY - Yrityspalveluseteli, palvelun tuottaja"/>
    <s v="Yrityksille haettava kehittämisen avustus, palvelun tuottajan osio"/>
    <s v="Liiketoiminnan kehittämistuki"/>
    <x v="5"/>
    <x v="4"/>
    <s v="Q4/2022"/>
    <s v="Vain elinkeinotoimintaa harjoittaville"/>
    <m/>
    <x v="1"/>
    <x v="0"/>
    <s v="Keski-Suomi"/>
    <s v="yli 100 000"/>
    <s v=""/>
  </r>
  <r>
    <s v="Jyväskylän kaupunki"/>
    <s v="ELTY - Yksinyrittäjän avustus (Korona)"/>
    <s v="Yksinyrittäjille haettava Korona-avustus"/>
    <s v="Liiketoiminnan kehittämistuki"/>
    <x v="5"/>
    <x v="5"/>
    <m/>
    <s v="Myös luonnollisille henkilöille"/>
    <m/>
    <x v="1"/>
    <x v="0"/>
    <s v="Keski-Suomi"/>
    <s v="yli 100 000"/>
    <s v=""/>
  </r>
  <r>
    <s v="Jyväskylän kaupunki"/>
    <s v="SOTE - Sosiaali- ja terveyspalvelujen avustukset"/>
    <s v="Sosiaali- ja terveyspalveluita haettavat avustulset"/>
    <s v="Liiketoiminnan kehittämistuki"/>
    <x v="5"/>
    <x v="5"/>
    <m/>
    <s v="Myös luonnollisille henkilöille"/>
    <m/>
    <x v="1"/>
    <x v="0"/>
    <s v="Keski-Suomi"/>
    <s v="yli 100 000"/>
    <s v=""/>
  </r>
  <r>
    <s v="Jyväskylän kaupunki"/>
    <s v="ELTY - Yrityspalveluseteli, setelin hakija"/>
    <s v="Yrityksille haettava kehittämisen avustus, kehittämisen palvelun käyttäjän osio"/>
    <s v="Liiketoiminnan kehittämistuki"/>
    <x v="5"/>
    <x v="5"/>
    <m/>
    <s v="Vain elinkeinotoimintaa harjoittaville"/>
    <m/>
    <x v="1"/>
    <x v="0"/>
    <s v="Keski-Suomi"/>
    <s v="yli 100 000"/>
    <s v=""/>
  </r>
  <r>
    <s v="Jyväskylän kaupunki"/>
    <s v="SOTE - Palvelusetelit"/>
    <s v="Effector / Palse - integraatio palvelutuottajille"/>
    <s v="Liiketoiminnan kehittämistuki"/>
    <x v="5"/>
    <x v="2"/>
    <m/>
    <s v="Vain elinkeinotoimintaa harjoittaville"/>
    <s v="Integraatio saatavilla perustellusti."/>
    <x v="1"/>
    <x v="0"/>
    <s v="Keski-Suomi"/>
    <s v="yli 100 000"/>
    <s v=""/>
  </r>
  <r>
    <s v="Jyväskylän kaupunki"/>
    <s v="SIV - Kansalaistoiminnan avustukset"/>
    <s v="Sivistystoimelta haettavat kansalaistoiminnan avustukset"/>
    <s v="Toiminta-avustukset yhdistyksille ja yhteisöille"/>
    <x v="5"/>
    <x v="5"/>
    <m/>
    <s v="Myös luonnollisille henkilöille"/>
    <m/>
    <x v="1"/>
    <x v="0"/>
    <s v="Keski-Suomi"/>
    <s v="yli 100 000"/>
    <s v=""/>
  </r>
  <r>
    <s v="Jyväskylän kaupunki"/>
    <s v="SIV - Kulttuuriavustukset"/>
    <s v="Sivistystoimelta haettavat kulttuuritoiminnan avustukset"/>
    <s v="Toiminta-avustukset yhdistyksille ja yhteisöille"/>
    <x v="5"/>
    <x v="5"/>
    <m/>
    <s v="Myös luonnollisille henkilöille"/>
    <m/>
    <x v="1"/>
    <x v="0"/>
    <s v="Keski-Suomi"/>
    <s v="yli 100 000"/>
    <s v=""/>
  </r>
  <r>
    <s v="Jyväskylän kaupunki"/>
    <s v="SIV - Liikunta-avustukset"/>
    <s v="Sivistystoimelta haettavat liikuntatoiminnan avustukset"/>
    <s v="Toiminta-avustukset yhdistyksille ja yhteisöille"/>
    <x v="5"/>
    <x v="5"/>
    <m/>
    <s v="Myös luonnollisille henkilöille"/>
    <m/>
    <x v="1"/>
    <x v="0"/>
    <s v="Keski-Suomi"/>
    <s v="yli 100 000"/>
    <s v=""/>
  </r>
  <r>
    <s v="Jyväskylän kaupunki"/>
    <s v="SIV - Nuorisoavustukset"/>
    <s v="Sivistystoimelta haettavat nuorisoavustukset"/>
    <s v="Toiminta-avustukset yhdistyksille ja yhteisöille"/>
    <x v="5"/>
    <x v="5"/>
    <m/>
    <s v="Myös luonnollisille henkilöille"/>
    <m/>
    <x v="1"/>
    <x v="0"/>
    <s v="Keski-Suomi"/>
    <s v="yli 100 000"/>
    <s v=""/>
  </r>
  <r>
    <s v="Jyväskylän kaupunki"/>
    <s v="ELTY - Kuntalisä"/>
    <s v="Palkkatuki yrityksille ja yhdistyksille tukemaan työttömän työllistämistä"/>
    <s v="Työllistämistuki"/>
    <x v="5"/>
    <x v="5"/>
    <m/>
    <s v="Vain elinkeinotoimintaa harjoittaville"/>
    <m/>
    <x v="10"/>
    <x v="0"/>
    <s v="Keski-Suomi"/>
    <s v="yli 100 000"/>
    <s v="Sosiaali- ja terveysministeriö"/>
  </r>
  <r>
    <s v="Jyväskylän kaupunki"/>
    <s v="ELTY - Lisäpalkkatuki työnantajille"/>
    <s v="Voidaan myöntää yritykselle kuntalaisen työllistämisestä"/>
    <s v="Työllistämistuki"/>
    <x v="5"/>
    <x v="5"/>
    <m/>
    <s v="Vain elinkeinotoimintaa harjoittaville"/>
    <m/>
    <x v="10"/>
    <x v="0"/>
    <s v="Keski-Suomi"/>
    <s v="yli 100 000"/>
    <s v="Sosiaali- ja terveysministeriö"/>
  </r>
  <r>
    <s v="Jämsän kaupunki"/>
    <s v="Jätehuolto - Kiinteistön omistajan vaihdos"/>
    <s v="Asiakas täyttää lomakkeen nettisivuilla"/>
    <s v="Jätehuolto"/>
    <x v="0"/>
    <x v="0"/>
    <s v="Myöhemmin"/>
    <s v="Myös luonnollisille henkilöille"/>
    <m/>
    <x v="14"/>
    <x v="0"/>
    <s v="Keski-Suomi"/>
    <s v="20 001 - 40 000"/>
    <s v="Ympäristöministeriö"/>
  </r>
  <r>
    <s v="Jämsän kaupunki"/>
    <s v="Jätehuolto - osoitteen muutos"/>
    <s v="Asiakas täyttää lomakkeen nettisivuilla"/>
    <s v="Jätehuolto"/>
    <x v="0"/>
    <x v="0"/>
    <s v="Myöhemmin"/>
    <s v="Myös luonnollisille henkilöille"/>
    <m/>
    <x v="14"/>
    <x v="0"/>
    <s v="Keski-Suomi"/>
    <s v="20 001 - 40 000"/>
    <s v="Ympäristöministeriö"/>
  </r>
  <r>
    <s v="Jämsän kaupunki"/>
    <s v="Jätehuolto - Jätemaksun kohtuullistaminen"/>
    <s v="Asiakas täyttää Word-lomakkeen ja lähettää sen sähköpostilla tai tulostettuna"/>
    <s v="Jätehuolto"/>
    <x v="0"/>
    <x v="1"/>
    <s v="Myöhemmin"/>
    <s v="Myös luonnollisille henkilöille"/>
    <m/>
    <x v="14"/>
    <x v="0"/>
    <s v="Keski-Suomi"/>
    <s v="20 001 - 40 000"/>
    <s v="Ympäristöministeriö"/>
  </r>
  <r>
    <s v="Jämsän kaupunki"/>
    <s v="Vesiliikelaitos"/>
    <s v="VesikantaPlus sekä KulutusWeb"/>
    <s v="Vesimittarilukeman ilmoittaminen"/>
    <x v="0"/>
    <x v="0"/>
    <s v="Myöhemmin"/>
    <s v="Myös luonnollisille henkilöille"/>
    <m/>
    <x v="8"/>
    <x v="0"/>
    <s v="Keski-Suomi"/>
    <s v="20 001 - 40 000"/>
    <s v="Maa- ja metsätalousministeriö"/>
  </r>
  <r>
    <s v="Jämsän kaupunki"/>
    <s v="Jätehuolto - jäteastian tyhjennysvälin pidentäminen"/>
    <s v="Asiakas täyttää Word-lomakkeen ja lähettää sen sähköpostilla tai tulostettuna"/>
    <s v="Jäteastian tyhjennysvälin muutoshakemus"/>
    <x v="0"/>
    <x v="1"/>
    <s v="Myöhemmin"/>
    <s v="Myös luonnollisille henkilöille"/>
    <m/>
    <x v="14"/>
    <x v="0"/>
    <s v="Keski-Suomi"/>
    <s v="20 001 - 40 000"/>
    <s v="Ympäristöministeriö"/>
  </r>
  <r>
    <s v="Jämsän kaupunki"/>
    <s v="Jätehuolto - jätteen sijoittaminen maaperään"/>
    <s v="Asiakas täyttää Word-lomakkeen ja lähettää sen sähköpostilla tai tulostettuna"/>
    <s v="Jätteen sijoittaminen maaperään"/>
    <x v="1"/>
    <x v="1"/>
    <s v="Myöhemmin"/>
    <s v="Myös luonnollisille henkilöille"/>
    <m/>
    <x v="2"/>
    <x v="0"/>
    <s v="Keski-Suomi"/>
    <s v="20 001 - 40 000"/>
    <s v="Ympäristöministeriö"/>
  </r>
  <r>
    <s v="Jämsän kaupunki"/>
    <s v="Maisematyölupa"/>
    <s v="Asiakas hakee lupaa lupapiste.fi palvelun kautta"/>
    <s v="Maisematyölupa"/>
    <x v="1"/>
    <x v="4"/>
    <s v="Myöhemmin"/>
    <s v="Myös luonnollisille henkilöille"/>
    <m/>
    <x v="5"/>
    <x v="0"/>
    <s v="Keski-Suomi"/>
    <s v="20 001 - 40 000"/>
    <s v="Ympäristöministeriö"/>
  </r>
  <r>
    <s v="Jämsän kaupunki"/>
    <s v="Rakennuksen purkamislupa"/>
    <s v="Asiakas hakee lupaa lupapiste.fi palvelun kautta"/>
    <s v="Rakennuksen purkamislupa"/>
    <x v="1"/>
    <x v="4"/>
    <s v="Myöhemmin"/>
    <s v="Myös luonnollisille henkilöille"/>
    <m/>
    <x v="5"/>
    <x v="0"/>
    <s v="Keski-Suomi"/>
    <s v="20 001 - 40 000"/>
    <s v="Ympäristöministeriö"/>
  </r>
  <r>
    <s v="Jämsän kaupunki"/>
    <s v="Kaavoitus- poikkeamislupa"/>
    <s v="Asiakas hakee lupaa lupapiste.fi palvelun kautta"/>
    <s v="Rakennuslupa"/>
    <x v="1"/>
    <x v="4"/>
    <s v="Myöhemmin"/>
    <s v="Myös luonnollisille henkilöille"/>
    <m/>
    <x v="5"/>
    <x v="0"/>
    <s v="Keski-Suomi"/>
    <s v="20 001 - 40 000"/>
    <s v="Ympäristöministeriö"/>
  </r>
  <r>
    <s v="Jämsän kaupunki"/>
    <s v="Rakennuslupa"/>
    <s v="Asiakas hakee lupaa lupapiste.fi palvelun kautta"/>
    <s v="Rakennuslupa"/>
    <x v="1"/>
    <x v="4"/>
    <s v="Myöhemmin"/>
    <s v="Myös luonnollisille henkilöille"/>
    <m/>
    <x v="5"/>
    <x v="0"/>
    <s v="Keski-Suomi"/>
    <s v="20 001 - 40 000"/>
    <s v="Ympäristöministeriö"/>
  </r>
  <r>
    <s v="Jämsän kaupunki"/>
    <s v="Toimenpidelupa"/>
    <s v="Asiakas hakee lupaa lupapiste.fi palvelun kautta"/>
    <s v="Rakennuslupa"/>
    <x v="1"/>
    <x v="4"/>
    <s v="Myöhemmin"/>
    <s v="Myös luonnollisille henkilöille"/>
    <m/>
    <x v="5"/>
    <x v="0"/>
    <s v="Keski-Suomi"/>
    <s v="20 001 - 40 000"/>
    <s v="Ympäristöministeriö"/>
  </r>
  <r>
    <s v="Jämsän kaupunki"/>
    <s v="Kaavoitus- suunnittelutarveratkaisu"/>
    <s v="Asiakas hakee lupaa lupapiste.fi palvelun kautta"/>
    <s v="Rakennuslupa suunnittelutarveratkaisualueelle"/>
    <x v="1"/>
    <x v="4"/>
    <s v="Myöhemmin"/>
    <s v="Myös luonnollisille henkilöille"/>
    <m/>
    <x v="5"/>
    <x v="0"/>
    <s v="Keski-Suomi"/>
    <s v="20 001 - 40 000"/>
    <s v="Ympäristöministeriö"/>
  </r>
  <r>
    <s v="Jämsän kaupunki"/>
    <s v="Palvelusetelituottajaksi hakeutuminen"/>
    <s v="Sote-alan yrittäjä hakeutuu palveluseteliyrittäjäksi"/>
    <s v="Sosiaalialan palvelun tuottamisilmoitus"/>
    <x v="1"/>
    <x v="5"/>
    <m/>
    <s v="Vain elinkeinotoimintaa harjoittaville"/>
    <m/>
    <x v="27"/>
    <x v="0"/>
    <s v="Keski-Suomi"/>
    <s v="20 001 - 40 000"/>
    <s v="Sosiaali- ja terveysministeriö"/>
  </r>
  <r>
    <s v="Jämsän kaupunki"/>
    <s v="Etätyötilan varaus (Jämsä Tehdas -hanke)"/>
    <s v="Asiakas varaa etätyötilan sähköisestä varausjärjestelmästä"/>
    <s v="Etätyötilan varaus (Jämsä Tehdas -hanke)"/>
    <x v="2"/>
    <x v="5"/>
    <m/>
    <s v="Myös luonnollisille henkilöille"/>
    <m/>
    <x v="1"/>
    <x v="0"/>
    <s v="Keski-Suomi"/>
    <s v="20 001 - 40 000"/>
    <s v=""/>
  </r>
  <r>
    <s v="Jämsän kaupunki"/>
    <s v="Tapahtumakalenteri"/>
    <s v="Asiakas täyttää sähköiseen lomakkeeseen järjestämänsä tapahtuman tiedot"/>
    <s v="Tapahtumakalenteri"/>
    <x v="2"/>
    <x v="5"/>
    <m/>
    <s v="Myös luonnollisille henkilöille"/>
    <m/>
    <x v="1"/>
    <x v="0"/>
    <s v="Keski-Suomi"/>
    <s v="20 001 - 40 000"/>
    <s v=""/>
  </r>
  <r>
    <s v="Jämsän kaupunki"/>
    <s v="Yrittäjille tarjottavat omalle koneelle ladattavat lomakkeet"/>
    <s v="Yritystulkin täytettävät laskelma- ja suunnittelupohjat"/>
    <s v="Yrittäjille tarjottavat omalle koneelle ladattavat lomakkeet"/>
    <x v="2"/>
    <x v="1"/>
    <m/>
    <s v="Myös luonnollisille henkilöille"/>
    <m/>
    <x v="1"/>
    <x v="0"/>
    <s v="Keski-Suomi"/>
    <s v="20 001 - 40 000"/>
    <s v=""/>
  </r>
  <r>
    <s v="Jämsän kaupunki"/>
    <s v="Toimitilahakemisto"/>
    <s v="Tyhjän toimisto-, liiketilan tai teollisuustilan tiedot voi asiakas syöttää Jämsän toimitilahakemistoon"/>
    <s v="Toimitilahakemisto"/>
    <x v="3"/>
    <x v="0"/>
    <s v="Myöhemmin"/>
    <s v="Myös luonnollisille henkilöille"/>
    <m/>
    <x v="1"/>
    <x v="0"/>
    <s v="Keski-Suomi"/>
    <s v="20 001 - 40 000"/>
    <s v=""/>
  </r>
  <r>
    <s v="Jämsän kaupunki"/>
    <s v="Toimitilahakemisto"/>
    <s v="Tyhjän toimisto-, liiketilan tai teollisuustilan tiedot voi asiakas syöttää Jämsän toimitilahakemistoon"/>
    <s v="Toimitilahakemisto"/>
    <x v="3"/>
    <x v="0"/>
    <m/>
    <s v="Myös luonnollisille henkilöille"/>
    <m/>
    <x v="1"/>
    <x v="0"/>
    <s v="Keski-Suomi"/>
    <s v="20 001 - 40 000"/>
    <s v=""/>
  </r>
  <r>
    <s v="Jämsän kaupunki"/>
    <s v="Yrittäjille tarjottavat omalle koneelle ladattavat lomakkeet"/>
    <s v="Yritystulkin täytettävät laskelma- ja suunnittelupohjat"/>
    <s v="Yrittäjille tarjottavat omalle koneelle ladattavat lomakkeet"/>
    <x v="3"/>
    <x v="1"/>
    <s v="Myöhemmin"/>
    <s v="Myös luonnollisille henkilöille"/>
    <m/>
    <x v="1"/>
    <x v="0"/>
    <s v="Keski-Suomi"/>
    <s v="20 001 - 40 000"/>
    <s v=""/>
  </r>
  <r>
    <s v="Jämsän kaupunki"/>
    <s v="Verkossa täytettävä liiketoimintasuunnitelma"/>
    <s v="Asiakas täyttää liiketoimintasuunnitelman ennen tapaamista"/>
    <s v="Yritysten kehittämispalvelu"/>
    <x v="3"/>
    <x v="1"/>
    <s v="Myöhemmin"/>
    <s v="Myös luonnollisille henkilöille"/>
    <m/>
    <x v="1"/>
    <x v="0"/>
    <s v="Keski-Suomi"/>
    <s v="20 001 - 40 000"/>
    <s v=""/>
  </r>
  <r>
    <s v="Jämsän kaupunki"/>
    <s v="Ajanvaraus yritysneuvontaan"/>
    <s v="Asiakas täyttää ajanvarauslomakkeen nettisivuilla"/>
    <s v="Yritysten neuvontapalvelut"/>
    <x v="3"/>
    <x v="0"/>
    <s v="Myöhemmin"/>
    <s v="Myös luonnollisille henkilöille"/>
    <m/>
    <x v="1"/>
    <x v="0"/>
    <s v="Keski-Suomi"/>
    <s v="20 001 - 40 000"/>
    <s v=""/>
  </r>
  <r>
    <s v="Jämsän kaupunki"/>
    <s v="Yritysneuvonta etäyhteyksien kautta"/>
    <s v="Asiakastapaaminen voidaan toteuttaa sähköisesti - esim. Teams sovelluksella"/>
    <s v="Yritysten neuvontapalvelut"/>
    <x v="3"/>
    <x v="0"/>
    <s v="Myöhemmin"/>
    <s v="Myös luonnollisille henkilöille"/>
    <m/>
    <x v="1"/>
    <x v="0"/>
    <s v="Keski-Suomi"/>
    <s v="20 001 - 40 000"/>
    <s v=""/>
  </r>
  <r>
    <s v="Jämsän kaupunki"/>
    <s v="Ajanvaraus yritysneuvontaan"/>
    <s v="Asiakas täyttää ajanvarauslomakkeen nettisivuilla"/>
    <s v="Yritysten neuvontapalvelut"/>
    <x v="3"/>
    <x v="0"/>
    <m/>
    <s v="Myös luonnollisille henkilöille"/>
    <m/>
    <x v="1"/>
    <x v="0"/>
    <s v="Keski-Suomi"/>
    <s v="20 001 - 40 000"/>
    <s v=""/>
  </r>
  <r>
    <s v="Jämsän kaupunki"/>
    <s v="Yritysneuvonta etäyhteyksien kautta"/>
    <s v="Asiakastapaaminen voidaan toteuttaa sähköisesti - esim. Teams sovelluksella"/>
    <s v="Yritysten neuvontapalvelut"/>
    <x v="3"/>
    <x v="0"/>
    <m/>
    <s v="Myös luonnollisille henkilöille"/>
    <m/>
    <x v="1"/>
    <x v="0"/>
    <s v="Keski-Suomi"/>
    <s v="20 001 - 40 000"/>
    <s v=""/>
  </r>
  <r>
    <s v="Jämsän kaupunki"/>
    <s v="Yrityshakemisto"/>
    <s v="Yrittäjän tiedot haetaan Virre-järjestelmästä ja syötetään Jämsän yrityshakemistoon, minkä jälkeen pyydetään tietojen julkaisulupa yrittäjältä"/>
    <s v="Yritys- ja palveluhakemisto"/>
    <x v="4"/>
    <x v="0"/>
    <s v="Myöhemmin"/>
    <s v="Vain elinkeinotoimintaa harjoittaville"/>
    <m/>
    <x v="1"/>
    <x v="0"/>
    <s v="Keski-Suomi"/>
    <s v="20 001 - 40 000"/>
    <s v=""/>
  </r>
  <r>
    <s v="Jämsän kaupunki"/>
    <s v="Yrityshakemisto"/>
    <s v="Yrittäjä ilmoittaa tiedot ja tietojen muutokset yrityshakemistoon"/>
    <s v="Yritys- ja palveluhakemisto"/>
    <x v="4"/>
    <x v="4"/>
    <m/>
    <s v="Vain elinkeinotoimintaa harjoittaville"/>
    <m/>
    <x v="1"/>
    <x v="0"/>
    <s v="Keski-Suomi"/>
    <s v="20 001 - 40 000"/>
    <s v=""/>
  </r>
  <r>
    <s v="Jämsän kaupunki"/>
    <s v="Yrityshakemisto"/>
    <s v="Yrittäjän tiedot haetaan Virre-järjestelmästä ja syötetään Jämsän yrityshakemistoon, minkä jälkeen pyydetään tietojen julkaisulupa yrittäjältä"/>
    <s v="Yritys- ja palveluhakemisto"/>
    <x v="4"/>
    <x v="0"/>
    <m/>
    <s v="Vain elinkeinotoimintaa harjoittaville"/>
    <m/>
    <x v="1"/>
    <x v="0"/>
    <s v="Keski-Suomi"/>
    <s v="20 001 - 40 000"/>
    <s v=""/>
  </r>
  <r>
    <s v="Jämsän kaupunki"/>
    <s v="Kesätyöseteli"/>
    <s v="Asiakas tulostaa täyttää ja tulostaa pdf lomakkeen ja toimittaa sen postin välityksellä tai suojatulla sähköpostilla, mikäli mahdollista."/>
    <s v="Kesätyösetelituki työnantajille"/>
    <x v="5"/>
    <x v="1"/>
    <s v="Myöhemmin"/>
    <s v="Vain elinkeinotoimintaa harjoittaville"/>
    <m/>
    <x v="1"/>
    <x v="0"/>
    <s v="Keski-Suomi"/>
    <s v="20 001 - 40 000"/>
    <s v=""/>
  </r>
  <r>
    <s v="Jämsän kaupunki"/>
    <s v="Kuntalaisdemokratia, osallistuva budjetointi"/>
    <s v="Asiakas ehdottaa tai tekee aloitteen jonkin uudistuksen tai parannuksen toteuttamiseksi   kaupungin toimintaan tai alueeseen"/>
    <s v="Kuntalaisdemokratia, osallistuva budjetointi"/>
    <x v="5"/>
    <x v="6"/>
    <s v="Q4/2021"/>
    <s v="Myös luonnollisille henkilöille"/>
    <m/>
    <x v="1"/>
    <x v="0"/>
    <s v="Keski-Suomi"/>
    <s v="20 001 - 40 000"/>
    <s v=""/>
  </r>
  <r>
    <s v="Jämsän kaupunki"/>
    <s v="Jämsä-lisä"/>
    <s v="Asiakas tulostaa täyttää ja tulostaa pdf lomakkeen ja toimittaa sen postin välityksellä tai suojatulla sähköpostilla, mikäli mahdollista."/>
    <s v="Liiketoiminnan kehittämistuki"/>
    <x v="5"/>
    <x v="1"/>
    <s v="Myöhemmin"/>
    <s v="Vain elinkeinotoimintaa harjoittaville"/>
    <m/>
    <x v="1"/>
    <x v="0"/>
    <s v="Keski-Suomi"/>
    <s v="20 001 - 40 000"/>
    <s v=""/>
  </r>
  <r>
    <s v="Jämsän kaupunki"/>
    <s v="Maaseututoimi"/>
    <s v="Lomituspalvelut sähköpostitse (Keuruun yhteistoiminta-alue)"/>
    <s v="Maaseututuet"/>
    <x v="5"/>
    <x v="1"/>
    <s v="Myöhemmin"/>
    <s v="Myös luonnollisille henkilöille"/>
    <m/>
    <x v="9"/>
    <x v="0"/>
    <s v="Keski-Suomi"/>
    <s v="20 001 - 40 000"/>
    <s v="Maa- ja metsätalousministeriö"/>
  </r>
  <r>
    <s v="Kankaanpään kaupunki"/>
    <s v="Eläin- ja muut vahingonkorvaukset"/>
    <s v="Toimija voi hakea vahingonkorvauksia vain paperilla"/>
    <s v="Eläin- ja muut vahingonkorvaukset"/>
    <x v="0"/>
    <x v="1"/>
    <s v="Myöhemmin"/>
    <s v="Myös luonnollisille henkilöille"/>
    <m/>
    <x v="1"/>
    <x v="0"/>
    <s v="Satakunta"/>
    <s v="10 001 - 20 000"/>
    <s v=""/>
  </r>
  <r>
    <s v="Kankaanpään kaupunki"/>
    <s v="Eläinten pitoon liittyvän toiminnan aloittaminen- ilmoitukset"/>
    <s v="Toimija ilmoittaa eläinten pidon aloittamisesta kunnan maaseutuelinkeinoviranomaiselle"/>
    <s v="Eläintenpidon ilmoitukset"/>
    <x v="0"/>
    <x v="0"/>
    <s v="Myöhemmin"/>
    <s v="Myös luonnollisille henkilöille"/>
    <m/>
    <x v="17"/>
    <x v="0"/>
    <s v="Satakunta"/>
    <s v="10 001 - 20 000"/>
    <s v="Maa- ja metsätalousministeriö"/>
  </r>
  <r>
    <s v="Kankaanpään kaupunki"/>
    <s v="Eläinten pidon lopettaminen-ilmoitukset"/>
    <s v="Ilmoitus eläintenpidon lopettamisesta rekisteriin"/>
    <s v="Eläintenpidon ilmoitukset"/>
    <x v="0"/>
    <x v="0"/>
    <s v="Q4/2022"/>
    <s v="Myös luonnollisille henkilöille"/>
    <m/>
    <x v="17"/>
    <x v="0"/>
    <s v="Satakunta"/>
    <s v="10 001 - 20 000"/>
    <s v="Maa- ja metsätalousministeriö"/>
  </r>
  <r>
    <s v="Kankaanpään kaupunki"/>
    <s v="Maisematyölupa"/>
    <s v="on haettava lupa maisemaa muuttavaan maanrakennustyöhön, puiden kaatamiseen ym. toimiin"/>
    <s v="Maisematyölupa"/>
    <x v="1"/>
    <x v="1"/>
    <s v="Q4/2021"/>
    <s v="Myös luonnollisille henkilöille"/>
    <m/>
    <x v="5"/>
    <x v="0"/>
    <s v="Satakunta"/>
    <s v="10 001 - 20 000"/>
    <s v="Ympäristöministeriö"/>
  </r>
  <r>
    <s v="Kankaanpään kaupunki"/>
    <s v="Purkamislupa"/>
    <s v="Rakennuksen tai sen osan purkamiseen tarvitaan lupa asemakaava-alueella"/>
    <s v="Rakennuksen purkamislupa"/>
    <x v="1"/>
    <x v="1"/>
    <s v="Q4/2021"/>
    <s v="Myös luonnollisille henkilöille"/>
    <m/>
    <x v="5"/>
    <x v="0"/>
    <s v="Satakunta"/>
    <s v="10 001 - 20 000"/>
    <s v="Ympäristöministeriö"/>
  </r>
  <r>
    <s v="Kankaanpään kaupunki"/>
    <s v="Rakennuslupa"/>
    <s v="Lupaa tarvitaan rakentamiseen, laajentamiseen, merkittäviin korjaustöihin ja käyttötarkoituksen muutokseen."/>
    <s v="Rakennuslupa"/>
    <x v="1"/>
    <x v="1"/>
    <s v="Q4/2021"/>
    <s v="Myös luonnollisille henkilöille"/>
    <m/>
    <x v="5"/>
    <x v="0"/>
    <s v="Satakunta"/>
    <s v="10 001 - 20 000"/>
    <s v="Ympäristöministeriö"/>
  </r>
  <r>
    <s v="Kankaanpään kaupunki"/>
    <s v="Suunnittelutarveluvat"/>
    <s v="Lupa joka mahdollistaa rakennusluvan hakemisen suunnittelutarvealueella"/>
    <s v="Rakennuslupa suunnittelutarveratkaisualueelle"/>
    <x v="1"/>
    <x v="1"/>
    <s v="Q4/2021"/>
    <s v="Myös luonnollisille henkilöille"/>
    <m/>
    <x v="5"/>
    <x v="0"/>
    <s v="Satakunta"/>
    <s v="10 001 - 20 000"/>
    <s v="Ympäristöministeriö"/>
  </r>
  <r>
    <s v="Kankaanpään kaupunki"/>
    <s v="Poikkeamisluvat"/>
    <s v="Luvalla haetaan poikkeusta rakentaa kaavan vastaisesti"/>
    <s v="Rakentamisen poikkeuslupa"/>
    <x v="1"/>
    <x v="1"/>
    <s v="Q4/2021"/>
    <s v="Myös luonnollisille henkilöille"/>
    <m/>
    <x v="5"/>
    <x v="0"/>
    <s v="Satakunta"/>
    <s v="10 001 - 20 000"/>
    <s v="Ympäristöministeriö"/>
  </r>
  <r>
    <s v="Kankaanpään kaupunki"/>
    <s v="Toimitilarekisteri"/>
    <s v="Mahdollisuus yrityksille ja yksityisille tarjota ja hakea vapaana olevia, myytäviä tai vuokrattavia paikkakunnan yritystoimitiloja (tuotantotilat, toimisto- ja liiketilat, varastotilat) kaupungin www-sivujen yhteydessä."/>
    <s v="Toimitilahakemisto"/>
    <x v="2"/>
    <x v="0"/>
    <s v="Myöhemmin"/>
    <s v="Myös luonnollisille henkilöille"/>
    <s v="Palveluun rekisteröityminen ja ilmoituksen jättäminen tapahtuu sähköisesti. Ei kuitenkaan vahvaa tunnistautumista, joka kyllä ehkä voisi olla järkevää ottaa käyttöön. Palvelu ei sisällä sensitiivistä tietoa, joten erityisen tietoturvalliselle tiedonvaihdolle asiakkaan ja kaupungin välillä jatkovaiheissa ei ole vaadetta. Toki voi niinkin toimia."/>
    <x v="1"/>
    <x v="0"/>
    <s v="Satakunta"/>
    <s v="10 001 - 20 000"/>
    <s v=""/>
  </r>
  <r>
    <s v="Kankaanpään kaupunki"/>
    <s v="Rahoitushakemusneuvonta"/>
    <s v="Yrityksille tuotettava rahoitushakemusneuvonta (sisältyy kylläkin edellä olevaan Yritysneuvonta -palveluun, mutta pitää sisällään erityispiirteitä, joiden vuoksi tuodaan tässä esiin myös erikseen). Erityispiirteenä se, että rahoitushakemusneuvonnassa saatetaan toimia eri rahoittajaviranomaisten hakemusten digitaalisessa täyttämisessä asiakkaan asiamiehenä, asiakkaalta saadun digitaalisen valtuutuksen mahdollistamana."/>
    <s v="Rahoitusneuvonta"/>
    <x v="3"/>
    <x v="0"/>
    <s v="Myöhemmin"/>
    <s v="Vain elinkeinotoimintaa harjoittaville"/>
    <s v="Sisältää neuvonnallisia elementtejä, jotka osin tuotettavissa digitaalisin järjestelmin."/>
    <x v="1"/>
    <x v="0"/>
    <s v="Satakunta"/>
    <s v="10 001 - 20 000"/>
    <s v=""/>
  </r>
  <r>
    <s v="Kankaanpään kaupunki"/>
    <s v="Neuvonta"/>
    <s v="Kaikken toimintaan toimialalla liittyen. Vaikea digitalisoida, vaatii asiakaan tilanteen ymmärtämisen"/>
    <s v="Yritysten neuvontapalvelu"/>
    <x v="3"/>
    <x v="6"/>
    <s v="Myöhemmin"/>
    <s v="Myös luonnollisille henkilöille"/>
    <s v="Monisyisyys"/>
    <x v="1"/>
    <x v="0"/>
    <s v="Satakunta"/>
    <s v="10 001 - 20 000"/>
    <s v=""/>
  </r>
  <r>
    <s v="Kankaanpään kaupunki"/>
    <s v="Yritysneuvonta"/>
    <s v="Kaupungin elinkeinopalvelut -yksikkö tuottaa yritysneuvontaa yrittäjäksi ryhtymistä suunnitteleville ja toimiville yrityksille niiden elinkaaren kaikkiin vaiheisiin."/>
    <s v="Yritysten neuvontapalvelut"/>
    <x v="3"/>
    <x v="1"/>
    <s v="Q4/2022"/>
    <s v="Myös luonnollisille henkilöille"/>
    <s v="Yritysneuvonnassa palvelun digiastetta voidaan osittain/tai osalla asiakkaita nostaa, mutta rinnalla tulee kulkea toistaiseksi mahdollisuus myös muuhun asiointitapaan. Yritysneuvonnassa eräissä asioissa/asiontivaiheissa/joidenkin asiakkaiden kohdalla kasvoikkainen vuorovaikutus tärkeää ja joskus välttämätöntäkin. Toki osa siitä/joskus, voidaan hoitaa myös digitaalisin kanavin (esim. etäneuvottelu). Jo nytkin asiakkaan kanssa niin sovittaessa neuvontaa annetaan puhelimitse (onko se digitaalinen kanava?), sähköpostitse ja etäneuvotteluin. Näitä toimia voidaan ottaa tavoitteeksi digitalisoida esim. tietoturvallisen yhteyden varmistamisen osalta ja asiakkaan tunnistautumisen osalta. E-sarakkeen aikataulutavoite voisi koskea näitä toimia. Samoin voidaan osin hyödyntää digitaalisia työkaluja, esim. sähköinen liiketoimintasuunnitelma ja yrityksen perustamispalvelu verkossa."/>
    <x v="1"/>
    <x v="0"/>
    <s v="Satakunta"/>
    <s v="10 001 - 20 000"/>
    <s v=""/>
  </r>
  <r>
    <s v="Kankaanpään kaupunki"/>
    <s v="Kaavamuutos"/>
    <s v="Asemakaavan tai yleiskaavan muutos vastaamaan hakijan tarpeita"/>
    <s v="Kaavatiedot"/>
    <x v="4"/>
    <x v="1"/>
    <s v="Q1/2022"/>
    <s v="Myös luonnollisille henkilöille"/>
    <m/>
    <x v="1"/>
    <x v="0"/>
    <s v="Satakunta"/>
    <s v="10 001 - 20 000"/>
    <s v=""/>
  </r>
  <r>
    <s v="Kankaanpään kaupunki"/>
    <s v="Kaavatuotanto"/>
    <s v="Asema tai yleiskaavan tekeminen"/>
    <s v="Kaavatiedot"/>
    <x v="4"/>
    <x v="1"/>
    <s v="Q1/2022"/>
    <s v="Myös luonnollisille henkilöille"/>
    <m/>
    <x v="1"/>
    <x v="0"/>
    <s v="Satakunta"/>
    <s v="10 001 - 20 000"/>
    <s v=""/>
  </r>
  <r>
    <s v="Kankaanpään kaupunki"/>
    <s v="Karttatuotanto"/>
    <s v="Toimitetaan tarvittava karttaaineisto"/>
    <s v="Karttapalvelu"/>
    <x v="4"/>
    <x v="0"/>
    <s v="Q1/2022"/>
    <s v="Myös luonnollisille henkilöille"/>
    <m/>
    <x v="5"/>
    <x v="0"/>
    <s v="Satakunta"/>
    <s v="10 001 - 20 000"/>
    <s v="Ympäristöministeriö"/>
  </r>
  <r>
    <s v="Kankaanpään kaupunki"/>
    <s v="Mittaustoimiston palvelut"/>
    <s v="Rajojen näytöt,merkkaukset ja mittaukset"/>
    <s v="Rakennusvalvonta"/>
    <x v="4"/>
    <x v="6"/>
    <m/>
    <s v="Myös luonnollisille henkilöille"/>
    <m/>
    <x v="5"/>
    <x v="0"/>
    <s v="Satakunta"/>
    <s v="10 001 - 20 000"/>
    <s v="Ympäristöministeriö"/>
  </r>
  <r>
    <s v="Kankaanpään kaupunki"/>
    <s v="Eläinten pitäminen-Eläintuet"/>
    <s v="Eläinten pitäjä voi hakea tukea toiminnan harjoittamiseen. Suurin osa tuista on jo mahdollista hakea sähköisen asointipalvelun kautta"/>
    <s v="Eläintenpidon ilmoitukset"/>
    <x v="5"/>
    <x v="1"/>
    <s v="Myöhemmin"/>
    <s v="Myös luonnollisille henkilöille"/>
    <m/>
    <x v="17"/>
    <x v="0"/>
    <s v="Satakunta"/>
    <s v="10 001 - 20 000"/>
    <s v="Maa- ja metsätalousministeriö"/>
  </r>
  <r>
    <s v="Kankaanpään kaupunki"/>
    <s v="Kuntien jakama yksinyrittäjien koronatuki"/>
    <s v="Yksinyrittäjien oli mahdollista hakea kaupungilta yksinyrittäjän tukea ajanjaksolla 04-09/2020. Sähköinen haku tapahtui Porin kaupungin sähköisen asiointipalvelun kautta, Porin oman yksinyrittäjätukihaun rinnalla, heidän järjestelmää hyödyntäen. Järjestelmästä hakemukset ohjautuivat Kankaanpään kaupungille käsiteltäväksi. Sähköisen tukihaun rinnalla asiakkaan oli mahdollista vaihtoehtoisesti ladata Kankaanpään www-sivuilta täytettävä lomake, jonka sitten toimittaa sähköpostitse/paperisena kaupungin kirjaamoon. Sähköistä hakemusta jätettäessä vahva tunnistautuminen, ei kuitenkaan enää myöhemmissä prosessin vaiheissa/tiedonvälityksessä."/>
    <s v="Liiketoiminnan kehittämistuki"/>
    <x v="5"/>
    <x v="0"/>
    <m/>
    <s v="Vain elinkeinotoimintaa harjoittaville"/>
    <s v="Tämä yksinyrittäjätukihaku oli koronasta johtuvana toivottavasti kertaluonteinen, tätä nimenomaista prosessia ei siten jälkikäteen ole tarkoituksenmukaista digitalisoida. Voidaan kuitenkin olettaa, että jotain vastaavanlaista voisi olla tulossa tulevaisuudessakin. Ja jopa voidaan toivoakin ja tehdä työtä sen eteen, että kuntien elinkeinopalveluilla voisi tulevaisuudessa olla joidenkin tukien/avustusten myöntämisessä rooli. Yritystuen sähköisen hakemustenjättämisen jälkeisissä prosessivaiheissa tulisi sitten olemaan paljonkin hiomisen varaa,  jos jokin tuki uudelleen tulee kaupungin kautta haettavaksi. Mihin järjestelmään saapunut hakemus istutetaan&quot;, kytkennät kaupungin viranhaltijapäätösjärjestelmään ja rahaliikennejärjestelmään. Viestintä asiakkaan suuntaan saapuneen hakemuksen jälkeen.&quot;"/>
    <x v="1"/>
    <x v="0"/>
    <s v="Satakunta"/>
    <s v="10 001 - 20 000"/>
    <s v=""/>
  </r>
  <r>
    <s v="Kankaanpään kaupunki"/>
    <s v="Peltotuet"/>
    <s v="Toimija voi hakea tukea peltoviljelyyn. Osa tuista on haettavissa vain paperilla."/>
    <s v="Maaseututuet"/>
    <x v="5"/>
    <x v="1"/>
    <s v="Myöhemmin"/>
    <s v="Myös luonnollisille henkilöille"/>
    <m/>
    <x v="9"/>
    <x v="0"/>
    <s v="Satakunta"/>
    <s v="10 001 - 20 000"/>
    <s v="Maa- ja metsätalousministeriö"/>
  </r>
  <r>
    <s v="Kankaanpään kaupunki"/>
    <s v="Kesätyötuki yrityksille"/>
    <s v="Kaupungin avustus yrityksille/yhteisöille, jotka työllistävät paikkakuntalaisen nuoren kesätyösuhteeseen"/>
    <s v="Työllistämistuki"/>
    <x v="5"/>
    <x v="1"/>
    <s v="Myöhemmin"/>
    <s v="Vain elinkeinotoimintaa harjoittaville"/>
    <s v="Tällä hetkellä kesätyötuki ei ole ollut käytössä kaupungin säästötoimien vuoksi. Jos palautuu, sitten digitalisoitavissa. Viimeksi ollut lomake nettisivuilta ladaten ja palautus paperisena tai sähköpostilla. Voisi olla vahva tunnistautuminen, sähköinen lomake ja käsittely. Viestintä ja päätöstiedot turvatuin viestikanavin, koska henkilötietojen käsittelyä sisältäviä."/>
    <x v="10"/>
    <x v="0"/>
    <s v="Satakunta"/>
    <s v="10 001 - 20 000"/>
    <s v="Sosiaali- ja terveysministeriö"/>
  </r>
  <r>
    <s v="Kansaneläkelaitos"/>
    <s v="Ajantasaisen tiedon saaminen yritysten ja yhteisöjen keskeneräisistä takaisinperinnässä olevista etuuksista."/>
    <s v="Yritys- ja yhteisöasiakkaiden mahdollisuus nähdä omien keskeneräisten perintöjen sekä lähetettyjen perintä- tai asiakaskirjeiden tietoja Kelan asiointipalvelussa"/>
    <s v="Ajantasaisen tiedon saaminen yritysten ja yhteisöjen keskeneräisistä takaisinperinnässä olevista etuuksista."/>
    <x v="4"/>
    <x v="6"/>
    <s v="Myöhemmin"/>
    <s v="Vain elinkeinotoimintaa harjoittaville"/>
    <m/>
    <x v="1"/>
    <x v="1"/>
    <s v="Eduskunta"/>
    <s v=""/>
    <s v=""/>
  </r>
  <r>
    <s v="Kansaneläkelaitos"/>
    <s v="Apteekkien suorakorvaussopimuksiin liittyvä asiointi"/>
    <s v="Apteekin suorakorvaussopimuksiin (muutosilmoitukset ja sitoumukset) liittyvä yhteydenpito Kelan kanssa."/>
    <s v="Apteekkien suorakorvaussopimuksiin liittyvä asiointi"/>
    <x v="2"/>
    <x v="1"/>
    <s v="Myöhemmin"/>
    <s v="Vain elinkeinotoimintaa harjoittaville"/>
    <m/>
    <x v="1"/>
    <x v="1"/>
    <s v="Eduskunta"/>
    <s v=""/>
    <s v=""/>
  </r>
  <r>
    <s v="Kansaneläkelaitos"/>
    <s v="Apteekkien tilitysten käsittelyyn liittyvä asiointi"/>
    <s v="Apteekin suorakorvaustilityksiin ja perustoimeentulotuen tilityksiin liittyvä yhteydenpito tilityksiä käsittelevän vakuutuspiirin kanssa (sis.lääkekorvaukset ja perustoimeentulotuen maksusitoumuksella toimitetut lääkkeet/valmisteet)."/>
    <s v="Apteekkien tilitysten käsittelyyn liittyvä asiointi"/>
    <x v="5"/>
    <x v="6"/>
    <s v="Myöhemmin"/>
    <s v="Vain elinkeinotoimintaa harjoittaville"/>
    <m/>
    <x v="1"/>
    <x v="1"/>
    <s v="Eduskunta"/>
    <s v=""/>
    <s v=""/>
  </r>
  <r>
    <s v="Kansaneläkelaitos"/>
    <s v="Apteekkitilityserän palautetietojen kyselypalvelu"/>
    <s v="Apteekit voivat kysellä apteekkijärjestelmästään Kelaan lähettämiensä ostotietojen koontitietoja."/>
    <s v="Apteekkitilityserän palautetietojen kyselypalvelu"/>
    <x v="5"/>
    <x v="7"/>
    <m/>
    <s v="Vain elinkeinotoimintaa harjoittaville"/>
    <m/>
    <x v="1"/>
    <x v="1"/>
    <s v="Eduskunta"/>
    <s v=""/>
    <s v=""/>
  </r>
  <r>
    <s v="Kansaneläkelaitos"/>
    <s v="Ateriatuen laskutus"/>
    <s v="Opiskelijaravintola laskuttaa Kelasta ateriatukea."/>
    <s v="Ateriatuen laskutus"/>
    <x v="5"/>
    <x v="0"/>
    <s v="Myöhemmin"/>
    <s v="Vain elinkeinotoimintaa harjoittaville"/>
    <m/>
    <x v="1"/>
    <x v="1"/>
    <s v="Eduskunta"/>
    <s v=""/>
    <s v=""/>
  </r>
  <r>
    <s v="Kansaneläkelaitos"/>
    <s v="Ateriatukioikeuden hakemispalvelu"/>
    <s v="Opiskelijaravintoja hakee oikeutta toimia ateriatukeen oikeuttavana toimijana."/>
    <s v="Ateriatukioikeuden hakemispalvelu"/>
    <x v="2"/>
    <x v="0"/>
    <s v="Myöhemmin"/>
    <s v="Vain elinkeinotoimintaa harjoittaville"/>
    <m/>
    <x v="1"/>
    <x v="1"/>
    <s v="Eduskunta"/>
    <s v=""/>
    <s v=""/>
  </r>
  <r>
    <s v="Kansaneläkelaitos"/>
    <s v="Ilman Y-tunnusta toimivien elinkeinonharjoittajien asiointi eri etuuksissa."/>
    <s v="Elinkeinonharjoittajia toimii mm. palveluntuottajina ja työnantajina Kelan kanssa henkilötunnuksella. Heillä on tarve hakea etuuksia, tehdä sopimuksia, ilmoittaa muutoksista ym."/>
    <s v="Ilman Y-tunnusta toimivien elinkeinonharjoittajien asiointi eri etuuksissa."/>
    <x v="5"/>
    <x v="0"/>
    <s v="Myöhemmin"/>
    <s v="Vain elinkeinotoimintaa harjoittaville"/>
    <m/>
    <x v="1"/>
    <x v="1"/>
    <s v="Eduskunta"/>
    <s v=""/>
    <s v=""/>
  </r>
  <r>
    <s v="Kansaneläkelaitos"/>
    <s v="Kanta-asiakkuuden irtisanominen"/>
    <s v="Asiakas päättää asiakassopimuksen Kelan kanssa."/>
    <s v="Kanta-asiakkuuden irtisanominen"/>
    <x v="2"/>
    <x v="4"/>
    <s v="Myöhemmin"/>
    <s v="Vain elinkeinotoimintaa harjoittaville"/>
    <m/>
    <x v="1"/>
    <x v="1"/>
    <s v="Eduskunta"/>
    <s v=""/>
    <s v=""/>
  </r>
  <r>
    <s v="Kansaneläkelaitos"/>
    <s v="Kanta-asiakkuuden sitoumuksen allekirjoittaminen ja toimittaminen"/>
    <s v="Asiakas allekirjoittaa asiakassopimuksen Kelan kanssa Kanta Ekstranetissä"/>
    <s v="Kanta-asiakkuuden sitoumuksen allekirjoittaminen ja toimittaminen"/>
    <x v="2"/>
    <x v="5"/>
    <m/>
    <s v="Vain elinkeinotoimintaa harjoittaville"/>
    <m/>
    <x v="1"/>
    <x v="1"/>
    <s v="Eduskunta"/>
    <s v=""/>
    <s v=""/>
  </r>
  <r>
    <s v="Kansaneläkelaitos"/>
    <s v="Kanta-palvelun hallinnollinen käyttöönotto"/>
    <s v="Asiakas tekee hakemuksen Kanta-palvelun käyttäjäksi Kanta Ekstranetissä"/>
    <s v="Kanta-palvelun hallinnollinen käyttöönotto"/>
    <x v="2"/>
    <x v="5"/>
    <m/>
    <s v="Vain elinkeinotoimintaa harjoittaville"/>
    <m/>
    <x v="1"/>
    <x v="1"/>
    <s v="Eduskunta"/>
    <s v=""/>
    <s v=""/>
  </r>
  <r>
    <s v="Kansaneläkelaitos"/>
    <s v="Koulukuljetukseen liittyvä koulumatkatuen laskuttaminen"/>
    <s v="Kuljetuspalvelun järjestäjä laskuttaa koulumatkatuet."/>
    <s v="Koulukuljetukseen liittyvä koulumatkatuen laskuttaminen"/>
    <x v="5"/>
    <x v="1"/>
    <s v="Myöhemmin"/>
    <s v="Vain elinkeinotoimintaa harjoittaville"/>
    <s v="Tarve palvelulle voi muuttua/päättyä tulossa olevan lainmuutoksen (1.8.2023) myötä."/>
    <x v="1"/>
    <x v="1"/>
    <s v="Eduskunta"/>
    <s v=""/>
    <s v=""/>
  </r>
  <r>
    <s v="Kansaneläkelaitos"/>
    <s v="Kuntoutuksen kurssijärjestelmä"/>
    <s v="Kurssien päivitys kuntoutuksen kurssijärjestelmään."/>
    <s v="Kuntoutuksen kurssijärjestelmä"/>
    <x v="2"/>
    <x v="7"/>
    <m/>
    <s v="Vain elinkeinotoimintaa harjoittaville"/>
    <m/>
    <x v="1"/>
    <x v="1"/>
    <s v="Eduskunta"/>
    <s v=""/>
    <s v=""/>
  </r>
  <r>
    <s v="Kansaneläkelaitos"/>
    <s v="Kuntoutuksen palveluntuottajat"/>
    <s v="Sähköinen laskutus (kuntoutustilitykset)"/>
    <s v="Kuntoutuksen palveluntuottajat"/>
    <x v="5"/>
    <x v="6"/>
    <s v="Q4/2021"/>
    <s v="Vain elinkeinotoimintaa harjoittaville"/>
    <m/>
    <x v="1"/>
    <x v="1"/>
    <s v="Eduskunta"/>
    <s v=""/>
    <s v=""/>
  </r>
  <r>
    <s v="Kansaneläkelaitos"/>
    <s v="Kuntoutuksen vaikuttavuuden arviointi"/>
    <s v="Kuntoutuksen palveluntuottaja  kerää arviointitiedot asiakkaalta ja toimittaa ne Kelaan"/>
    <s v="Kuntoutuksen vaikuttavuuden arviointi"/>
    <x v="5"/>
    <x v="7"/>
    <m/>
    <s v="Vain elinkeinotoimintaa harjoittaville"/>
    <m/>
    <x v="1"/>
    <x v="1"/>
    <s v="Eduskunta"/>
    <s v=""/>
    <s v=""/>
  </r>
  <r>
    <s v="Kansaneläkelaitos"/>
    <s v="Kuntoutuspalvelun rekisteröinti Kelan kuntoutuspalveluiden palveluntuottajaksi"/>
    <s v="Uusi palvelu, jossa kuntoutuksen palveluntuottaja rekisteröityy"/>
    <s v="Kuntoutuspalvelun rekisteröinti Kelan kuntoutuspalveluiden palveluntuottajaksi"/>
    <x v="2"/>
    <x v="2"/>
    <m/>
    <s v="Vain elinkeinotoimintaa harjoittaville"/>
    <m/>
    <x v="1"/>
    <x v="1"/>
    <s v="Eduskunta"/>
    <s v=""/>
    <s v=""/>
  </r>
  <r>
    <s v="Kansaneläkelaitos"/>
    <s v="Kuntoutustarpeen ilmoittamisen järjestelmä (KIILA)"/>
    <s v="Työnantaja hakee KIILA-kuntoutuskurssia asiontipalvelussa."/>
    <s v="Kuntoutustarpeen ilmoittamisen järjestelmä (KIILA)"/>
    <x v="2"/>
    <x v="2"/>
    <m/>
    <s v="Vain elinkeinotoimintaa harjoittaville"/>
    <m/>
    <x v="1"/>
    <x v="1"/>
    <s v="Eduskunta"/>
    <s v=""/>
    <s v=""/>
  </r>
  <r>
    <s v="Kansaneläkelaitos"/>
    <s v="Kyselypalvelu terveydenhuollon palveluntuottajille"/>
    <s v="Yksityiset terveydenhuollon palveluntuottajat (sekä laitokset että ammatinharjoittajat) tarvisevat tiedon siitä, voiko asiakkaalle antaa sairausvakuutuslain mukaisen suorakorvauksen."/>
    <s v="Kyselypalvelu terveydenhuollon palveluntuottajille"/>
    <x v="5"/>
    <x v="6"/>
    <s v="Q4/2022"/>
    <s v="Vain elinkeinotoimintaa harjoittaville"/>
    <m/>
    <x v="1"/>
    <x v="1"/>
    <s v="Eduskunta"/>
    <s v=""/>
    <s v=""/>
  </r>
  <r>
    <s v="Kansaneläkelaitos"/>
    <s v="Käytössä olevan palvelun teknisten tietojen muutoksista ilmoittaminen"/>
    <s v="Asiakas päivittää käytössä olevan palvelun teknisiä tietoja."/>
    <s v="Käytössä olevan palvelun teknisten tietojen muutoksista ilmoittaminen"/>
    <x v="2"/>
    <x v="4"/>
    <s v="Myöhemmin"/>
    <s v="Vain elinkeinotoimintaa harjoittaville"/>
    <m/>
    <x v="1"/>
    <x v="1"/>
    <s v="Eduskunta"/>
    <s v=""/>
    <s v=""/>
  </r>
  <r>
    <s v="Kansaneläkelaitos"/>
    <s v="Lääkeosto- ja tilitystietojen vastaanottopalvelu"/>
    <s v="Apteekki lähettää toimitetun oston tiedot vastaanottopalveluun sekä  kuukausitilityksen yhteenvedon."/>
    <s v="Lääkeosto- ja tilitystietojen vastaanottopalvelu"/>
    <x v="5"/>
    <x v="2"/>
    <m/>
    <s v="Vain elinkeinotoimintaa harjoittaville"/>
    <m/>
    <x v="1"/>
    <x v="1"/>
    <s v="Eduskunta"/>
    <s v=""/>
    <s v=""/>
  </r>
  <r>
    <s v="Kansaneläkelaitos"/>
    <s v="Lääkeyritysten asiointipalvelu"/>
    <s v="Lääkeyritykset ilmoittavat palvelussa lääkevaihtoon ja viitehintajärjestelmän hintailmoitusmenettelyyn kuuluvien lääkevalmisteiden hinnat neljännesvuosittain."/>
    <s v="Lääkeyritysten asiointipalvelu"/>
    <x v="2"/>
    <x v="7"/>
    <m/>
    <s v="Vain elinkeinotoimintaa harjoittaville"/>
    <m/>
    <x v="1"/>
    <x v="1"/>
    <s v="Eduskunta"/>
    <s v=""/>
    <s v=""/>
  </r>
  <r>
    <s v="Kansaneläkelaitos"/>
    <s v="Maksettua maksua koskevat selvittelyt"/>
    <s v="Asiakas selvittää maksettuun maksuun liittyviä yksityiskohtia."/>
    <s v="Maksettua maksua koskevat selvittelyt"/>
    <x v="5"/>
    <x v="1"/>
    <s v="Myöhemmin"/>
    <s v="Myös luonnollisille henkilöille"/>
    <m/>
    <x v="1"/>
    <x v="1"/>
    <s v="Eduskunta"/>
    <s v=""/>
    <s v=""/>
  </r>
  <r>
    <s v="Kansaneläkelaitos"/>
    <s v="Maksuhäiriöilmoitusten ja maksuvaatimusten sähköinen vastaanottaminen pankeista"/>
    <s v="Pankit toimittavat maksuhäiriöilmoituksia ja maksuvaatimuksia sähköisesti."/>
    <s v="Maksuhäiriöilmoitusten ja maksuvaatimusten sähköinen vastaanottaminen pankeista"/>
    <x v="6"/>
    <x v="7"/>
    <m/>
    <s v="Vain elinkeinotoimintaa harjoittaville"/>
    <m/>
    <x v="1"/>
    <x v="1"/>
    <s v="Eduskunta"/>
    <s v=""/>
    <s v=""/>
  </r>
  <r>
    <s v="Kansaneläkelaitos"/>
    <s v="Maksusitoumusten laskutus"/>
    <s v="Palveluntuottaja laskuttaa Kelaa maksusitoumuksella tehdyistä ostoista."/>
    <s v="Maksusitoumusten laskutus"/>
    <x v="5"/>
    <x v="4"/>
    <m/>
    <s v="Vain elinkeinotoimintaa harjoittaville"/>
    <s v="Perustoimeentulotuen maksusitoumuslaskut palveluntarjoaja voi toimittaa nykyisin tavanomaisena verkkolaskuna paperilaskun sijaan verkkolaskutusstandardien mukaisesti. Maksusitoumusten laskujen toimittamista varten ei ole tarvetta rakentaa erillistä palvelua."/>
    <x v="1"/>
    <x v="1"/>
    <s v="Eduskunta"/>
    <s v=""/>
    <s v=""/>
  </r>
  <r>
    <s v="Kansaneläkelaitos"/>
    <s v="Maksuvaatimukset"/>
    <s v="Muiden kuin kuntien maksuvaatimukset Kelaan."/>
    <s v="Maksuvaatimukset"/>
    <x v="5"/>
    <x v="6"/>
    <s v="Myöhemmin"/>
    <s v="Vain elinkeinotoimintaa harjoittaville"/>
    <s v="Digitaalisen palvelun toteutus sovittava yhteistyökumppaneiden kanssa, koska edellyttää digitalisointia myös heillä."/>
    <x v="1"/>
    <x v="1"/>
    <s v="Eduskunta"/>
    <s v=""/>
    <s v=""/>
  </r>
  <r>
    <s v="Kansaneläkelaitos"/>
    <s v="Matkalipunmyyjille laskutuspalvelu koulumatkatuesta"/>
    <s v="Matkalipunmyyjä laskuttaa Kelalta koulumatkatuet."/>
    <s v="Matkalipunmyyjille laskutuspalvelu koulumatkatuesta"/>
    <x v="5"/>
    <x v="4"/>
    <s v="Myöhemmin"/>
    <s v="Vain elinkeinotoimintaa harjoittaville"/>
    <s v="Tarve palvelulle voi muuttua/päättyä tulossa olevan lainmuutoksen (1.8.2023) myötä."/>
    <x v="1"/>
    <x v="1"/>
    <s v="Eduskunta"/>
    <s v=""/>
    <s v=""/>
  </r>
  <r>
    <s v="Kansaneläkelaitos"/>
    <s v="Muutoksenhaku työnantajille annettavista etuuspäätöksistä"/>
    <s v="Työnantaja hakee muutosta päivärahaetuuksista ja työterveyshuollon kustannusten korvauksista annetuista päätöksistä."/>
    <s v="Muutoksenhaku työnantajille annettavista etuuspäätöksistä"/>
    <x v="5"/>
    <x v="6"/>
    <s v="Q4/2022"/>
    <s v="Vain elinkeinotoimintaa harjoittaville"/>
    <m/>
    <x v="1"/>
    <x v="1"/>
    <s v="Eduskunta"/>
    <s v=""/>
    <s v=""/>
  </r>
  <r>
    <s v="Kansaneläkelaitos"/>
    <s v="Opintolainan takaussaatavien perintään liittyvien velkakirjojen sähköinen välittäminen"/>
    <s v="Pankeille mahdollisuus toimittaa opintolainojen velkakirjoja sähköisesti Kelaan."/>
    <s v="Opintolainan takaussaatavien perintään liittyvien velkakirjojen sähköinen välittäminen"/>
    <x v="2"/>
    <x v="6"/>
    <s v="Q4/2022"/>
    <s v="Vain elinkeinotoimintaa harjoittaville"/>
    <m/>
    <x v="1"/>
    <x v="1"/>
    <s v="Eduskunta"/>
    <s v=""/>
    <s v=""/>
  </r>
  <r>
    <s v="Kansaneläkelaitos"/>
    <s v="Oppilaitosten asiointipalvelu"/>
    <s v="Koulutusta koskevat tiedot (opintolinjatiedot)"/>
    <s v="Oppilaitosten asiointipalvelu"/>
    <x v="2"/>
    <x v="5"/>
    <m/>
    <s v="Vain elinkeinotoimintaa harjoittaville"/>
    <m/>
    <x v="1"/>
    <x v="1"/>
    <s v="Eduskunta"/>
    <s v=""/>
    <s v=""/>
  </r>
  <r>
    <s v="Kansaneläkelaitos"/>
    <s v="Oppilaitosten ilmoituspalvelu"/>
    <s v="Henkilöiden opiskelutietojen ja oppilaitosta koskevien tietojen ilmoittaminen opintoetuuksia varten"/>
    <s v="Oppilaitosten ilmoituspalvelu"/>
    <x v="2"/>
    <x v="1"/>
    <s v="Myöhemmin"/>
    <s v="Vain elinkeinotoimintaa harjoittaville"/>
    <s v="Jos kaikkien oppilaitosten ja opiskelijoiden tiedot saataisiin kansallisista opiskelutietovarannosta, ei kyseiselle palvelulle ole tarvetta."/>
    <x v="1"/>
    <x v="1"/>
    <s v="Eduskunta"/>
    <s v=""/>
    <s v=""/>
  </r>
  <r>
    <s v="Kansaneläkelaitos"/>
    <s v="Palveluntuottajien haku"/>
    <s v="Asiakas voi hakea järjestelmästä kuntoutuksen palveluntuottajia"/>
    <s v="Palveluntuottajien haku"/>
    <x v="4"/>
    <x v="7"/>
    <m/>
    <s v="Myös luonnollisille henkilöille"/>
    <m/>
    <x v="1"/>
    <x v="1"/>
    <s v="Eduskunta"/>
    <s v=""/>
    <s v=""/>
  </r>
  <r>
    <s v="Kansaneläkelaitos"/>
    <s v="Pankille tiedot opintolainan takauksesta"/>
    <s v="Pankille opintolainakannan ylläpitoon liittyvät tiedot sekä opiskelijoiden opintolainan nostamiseen liittyvät tiedot tiedonsiirtona"/>
    <s v="Pankille tiedot opintolainan takauksesta"/>
    <x v="4"/>
    <x v="7"/>
    <m/>
    <s v="Vain elinkeinotoimintaa harjoittaville"/>
    <m/>
    <x v="1"/>
    <x v="1"/>
    <s v="Eduskunta"/>
    <s v=""/>
    <s v=""/>
  </r>
  <r>
    <s v="Kansaneläkelaitos"/>
    <s v="Sairaanhoitokorvausten (esim. lääkärinpalkkiot) ja matkakorvausten sähköinen tilityspavelu"/>
    <s v="Yhteisöasiakkaat (mm. vakuutusyhtiöt, työnantajat, potilasvakuutuskeskus, säätiöt, lääkkeellisen hapen toimittajat, ensihoidon palveluntuottajat) voisivat lähettää Kelaan valtakirja- ja suorakorvaustilityshakemukset sähköisesti."/>
    <s v="Sairaanhoitokorvausten (esim. lääkärinpalkkiot) ja matkakorvausten sähköinen tilityspavelu"/>
    <x v="5"/>
    <x v="1"/>
    <s v="Myöhemmin"/>
    <s v="Vain elinkeinotoimintaa harjoittaville"/>
    <m/>
    <x v="1"/>
    <x v="1"/>
    <s v="Eduskunta"/>
    <s v=""/>
    <s v=""/>
  </r>
  <r>
    <s v="Kansaneläkelaitos"/>
    <s v="Sairaanhoitokorvausten sähköiset suorakorvaustilitykset palveluntuottajilta"/>
    <s v="Yksityisen terveydenhuollon palveluntuottajat lähettävät Kelaan tilityshakemukset tilitystietojen välityspalvelun kautta, kun palveluntuottaja on antanut asiakkaalle sairausvakuutuslain mukaisen suorakorvauksen. Palveluntuottajalla tulee olla Kelan kanssa suorakorvaussopimus sähköisestä tilitysmenettelystä ja tätä tarkoitusta varten hyväksytty potilastietojärjestelmä."/>
    <s v="Sairaanhoitokorvausten sähköiset suorakorvaustilitykset palveluntuottajilta"/>
    <x v="5"/>
    <x v="2"/>
    <m/>
    <s v="Vain elinkeinotoimintaa harjoittaville"/>
    <m/>
    <x v="1"/>
    <x v="1"/>
    <s v="Eduskunta"/>
    <s v=""/>
    <s v=""/>
  </r>
  <r>
    <s v="Kansaneläkelaitos"/>
    <s v="Suorakorvaussopimusten solmiminen"/>
    <s v="Palveluntuottajien kanssa voitaisiin solmia sähköisesti suorakorvaus- ja valtakirjasopimukset."/>
    <s v="Suorakorvaussopimusten solmiminen"/>
    <x v="2"/>
    <x v="6"/>
    <m/>
    <s v="Vain elinkeinotoimintaa harjoittaville"/>
    <m/>
    <x v="1"/>
    <x v="1"/>
    <s v="Eduskunta"/>
    <s v=""/>
    <s v=""/>
  </r>
  <r>
    <s v="Kansaneläkelaitos"/>
    <s v="Suorakorvaustietojen kyselypalvelu apteekeille"/>
    <s v="Apteekki hakee asiakkaan suorakorvaus- ja maksusitoumustiedot Kelan Suorakorvaustietojen kyselypalvelusta."/>
    <s v="Suorakorvaustietojen kyselypalvelu apteekeille"/>
    <x v="5"/>
    <x v="7"/>
    <m/>
    <s v="Vain elinkeinotoimintaa harjoittaville"/>
    <m/>
    <x v="1"/>
    <x v="1"/>
    <s v="Eduskunta"/>
    <s v=""/>
    <s v=""/>
  </r>
  <r>
    <s v="Kansaneläkelaitos"/>
    <s v="Suorakorvaustietojen kyselypalvelu taksien tilausvälityskeskuksille"/>
    <s v="Taksien tilausvälityskeskukset hakevat kyselyllä tiedot asiakkaan suorakorvausoikaudesta sekä muita tarvittavia tietoja, kuten tiedon matkakaton täyttymisestä sekä vakiotaksioikeudesta."/>
    <s v="Suorakorvaustietojen kyselypalvelu taksien tilausvälityskeskuksille"/>
    <x v="5"/>
    <x v="6"/>
    <s v="Q1/2022"/>
    <s v="Vain elinkeinotoimintaa harjoittaville"/>
    <m/>
    <x v="1"/>
    <x v="1"/>
    <s v="Eduskunta"/>
    <s v=""/>
    <s v=""/>
  </r>
  <r>
    <s v="Kansaneläkelaitos"/>
    <s v="Taksimatkojen sähköiset suorakorvaustilitykset"/>
    <s v="Taksien maksuliikenteen hoitajat (esim. tilausvälityskeskus) lähettävät Kelaan tilityshakemukset sähköisesti ja saavat palautesanomat sekä tilitysilmoitukset."/>
    <s v="Taksimatkojen sähköiset suorakorvaustilitykset"/>
    <x v="5"/>
    <x v="2"/>
    <m/>
    <s v="Vain elinkeinotoimintaa harjoittaville"/>
    <m/>
    <x v="1"/>
    <x v="1"/>
    <s v="Eduskunta"/>
    <s v=""/>
    <s v=""/>
  </r>
  <r>
    <s v="Kansaneläkelaitos"/>
    <s v="Tulkkauspalvelujen palveluntuottajat / laskutus"/>
    <s v="Tulkkauspalvelujen laskutus"/>
    <s v="Tulkkauspalvelujen palveluntuottajat / laskutus"/>
    <x v="5"/>
    <x v="2"/>
    <m/>
    <s v="Vain elinkeinotoimintaa harjoittaville"/>
    <m/>
    <x v="1"/>
    <x v="1"/>
    <s v="Eduskunta"/>
    <s v=""/>
    <s v=""/>
  </r>
  <r>
    <s v="Kansaneläkelaitos"/>
    <s v="Tulkkauspalvelujen palveluntuottajat / tulkkiaikojen vapautus"/>
    <s v="Tulkkauspalvelun tulkkiaikojen vapautus"/>
    <s v="Tulkkauspalvelujen palveluntuottajat / tulkkiaikojen vapautus"/>
    <x v="2"/>
    <x v="2"/>
    <m/>
    <s v="Vain elinkeinotoimintaa harjoittaville"/>
    <m/>
    <x v="1"/>
    <x v="1"/>
    <s v="Eduskunta"/>
    <s v=""/>
    <s v=""/>
  </r>
  <r>
    <s v="Kansaneläkelaitos"/>
    <s v="Työeläkelaitokset"/>
    <s v="Regressiperintä"/>
    <s v="Työeläkelaitokset"/>
    <x v="5"/>
    <x v="6"/>
    <s v="Myöhemmin"/>
    <s v="Vain elinkeinotoimintaa harjoittaville"/>
    <m/>
    <x v="1"/>
    <x v="1"/>
    <s v="Eduskunta"/>
    <s v=""/>
    <s v=""/>
  </r>
  <r>
    <s v="Kansaneläkelaitos"/>
    <s v="Työnantaja voi hakea korvausta työterveyshuollon kustannuksistaan"/>
    <s v="Asiointipalvelussa y-tunnuksella asioiva työnantaja voi hakea korvausta työterveyshuollon kustannuksista ja tarkastella lähetettyjä verkkohakemuksia ja korvauspäätöksiä."/>
    <s v="Työnantaja voi hakea korvausta työterveyshuollon kustannuksistaan"/>
    <x v="5"/>
    <x v="2"/>
    <m/>
    <s v="Vain elinkeinotoimintaa harjoittaville"/>
    <m/>
    <x v="1"/>
    <x v="1"/>
    <s v="Eduskunta"/>
    <s v=""/>
    <s v=""/>
  </r>
  <r>
    <s v="Kansaneläkelaitos"/>
    <s v="Työnantajan päivärahaetuuksien hakeminen ja siihen liittyvät ilmoitukset"/>
    <s v="Työnantaja voi hakea päivärahoja ja vanhempainvapaisiin liittyviä korvauksia työnantajalle poissaoloajoilta, joilta ovat makseneet palkkaa. Työnantaja voi tarkistaa etuusmaksujen ja etuuspäätösten tietoja. Työnantaja voi ylläpitää maksuyhteystietoja, jolle päivärahat maksetaan. Työnantaja voi ilmoittaa työntekijän ulkomaan työstä. Työnantaja voi antaa suostumuksen sähköisiin päivärahaetuuspäätöksiin. Työnantaja voi ilmoittaa työntekijän kokonaistyöajasta. Työnantaja voi tarkistaa palvelun käyttölokitietoja."/>
    <s v="Työnantajan päivärahaetuuksien hakeminen ja siihen liittyvät ilmoitukset"/>
    <x v="5"/>
    <x v="2"/>
    <m/>
    <s v="Vain elinkeinotoimintaa harjoittaville"/>
    <m/>
    <x v="1"/>
    <x v="1"/>
    <s v="Eduskunta"/>
    <s v=""/>
    <s v=""/>
  </r>
  <r>
    <s v="Kansaneläkelaitos"/>
    <s v="Vuokranantajien asiointi"/>
    <s v="Tietojen muutos, tuen maksunsaajien muutos, vuokravakuuden realisointi"/>
    <s v="Vuokranantajien asiointi"/>
    <x v="5"/>
    <x v="1"/>
    <s v="Myöhemmin"/>
    <s v="Vain elinkeinotoimintaa harjoittaville"/>
    <m/>
    <x v="1"/>
    <x v="1"/>
    <s v="Eduskunta"/>
    <s v=""/>
    <s v=""/>
  </r>
  <r>
    <s v="Kansaneläkelaitos"/>
    <s v="Vuosi-ilmoitustiedot kuntoutuksen ja lastenhoidon tuen palveluntuottajille."/>
    <s v="Palveluntuottajille lähetettävät vuosi-ilmoitustiedot sähköisenä."/>
    <s v="Vuosi-ilmoitustiedot kuntoutuksen ja lastenhoidon tuen palveluntuottajille."/>
    <x v="4"/>
    <x v="1"/>
    <s v="Myöhemmin"/>
    <s v="Vain elinkeinotoimintaa harjoittaville"/>
    <m/>
    <x v="1"/>
    <x v="1"/>
    <s v="Eduskunta"/>
    <s v=""/>
    <s v=""/>
  </r>
  <r>
    <s v="Kansaneläkelaitos"/>
    <s v="Yhteyshenkilöiden tai laskutustietojen päivittäminen"/>
    <s v="Kanta-palvelun asiakas päivittää käytössä olevien palvelujen yhteyshenkilöitä tai laskutustietoja."/>
    <s v="Yhteyshenkilöiden tai laskutustietojen päivittäminen"/>
    <x v="2"/>
    <x v="5"/>
    <m/>
    <s v="Vain elinkeinotoimintaa harjoittaville"/>
    <m/>
    <x v="1"/>
    <x v="1"/>
    <s v="Eduskunta"/>
    <s v=""/>
    <s v=""/>
  </r>
  <r>
    <s v="Kansaneläkelaitos"/>
    <s v="Yksityisten varhaiskasvatuksentuottajien ilmoituspalvelu"/>
    <s v="Varhaiskasvatuksen tuottaja voi asiointipalvelussa lähettää päivähoidon tuottajan ilmoituksen yksityisenhoidon tukea varten ja katsella aiemmin lähettämiään tietoja"/>
    <s v="Yksityisten varhaiskasvatuksentuottajien ilmoituspalvelu"/>
    <x v="5"/>
    <x v="5"/>
    <m/>
    <s v="Vain elinkeinotoimintaa harjoittaville"/>
    <m/>
    <x v="1"/>
    <x v="1"/>
    <s v="Eduskunta"/>
    <s v=""/>
    <s v=""/>
  </r>
  <r>
    <s v="Kansaneläkelaitos"/>
    <s v="Yrittäjän puolesta korvausta  työterveyshuollon kustannuksista hakee työterveyshuollon palveluntuottaja tilitysmenettelyllä."/>
    <s v="Työterveyshuollon palveluntuottajat lähettävät Kelaan tilityshakemukset."/>
    <s v="Yrittäjän puolesta korvausta  työterveyshuollon kustannuksista hakee työterveyshuollon palveluntuottaja tilitysmenettelyllä."/>
    <x v="5"/>
    <x v="1"/>
    <s v="Myöhemmin"/>
    <s v="Vain elinkeinotoimintaa harjoittaville"/>
    <m/>
    <x v="1"/>
    <x v="1"/>
    <s v="Eduskunta"/>
    <s v=""/>
    <s v=""/>
  </r>
  <r>
    <s v="Kansaneläkelaitos"/>
    <s v="Yrittäjät voivat hakea korvausta omista työterveyshuollon kustannuksistaan"/>
    <s v="Asiointipalvelussa yrittäjä voisi hakea korvausta työterveyshuollon kustannuksista ja tarkastella lähetettyjä verkkohakemuksia ja korvauspäätöksiä."/>
    <s v="Yrittäjät voivat hakea korvausta omista työterveyshuollon kustannuksistaan"/>
    <x v="5"/>
    <x v="4"/>
    <s v="Myöhemmin"/>
    <s v="Vain elinkeinotoimintaa harjoittaville"/>
    <m/>
    <x v="1"/>
    <x v="1"/>
    <s v="Eduskunta"/>
    <s v=""/>
    <s v=""/>
  </r>
  <r>
    <s v="Kansaneläkelaitos"/>
    <s v="Yritys ja yhteisö toimittaa etuuskäsittelyssä tarvittavia asiakirjoja ja viestejä Kelaan"/>
    <s v="Eri etuuksissa tarvittavat liitteet on toimitettava Kelaan. Tällä hetkellä vaihtoehtona kirjeposti tai suojattu sähköposti. Erilaisiin tiedusteluihin on myös tarjolla puhelinpalvelu ja suojattu sähköposti."/>
    <s v="Yritys ja yhteisö toimittaa etuuskäsittelyssä tarvittavia asiakirjoja ja viestejä Kelaan"/>
    <x v="5"/>
    <x v="0"/>
    <s v="Q4/2022"/>
    <s v="Vain elinkeinotoimintaa harjoittaville"/>
    <s v="Liitteissä on paljon lääkärintodistuksia.Kela ottaa vastaan sähköisiä lääkärintodistuksia, mutta niiden osuus on toistaiseksi erittäin pieni. Sähköisten lääkärintodistusten tuottamista koskeva lainsäädäntö on voimassa, mutta sitä ei noudateta. Tämän vuoksi paljon ns. turhaa liitteiden toimittamista työnantajilta Kelaan. Tarvitaan terveydenhuollon tietojärjestelmien ja palveluntuottajien toimia, mihin liittyy myös taloudellisia näkökulmia ja sote-uudistuksen odottaminen."/>
    <x v="1"/>
    <x v="1"/>
    <s v="Eduskunta"/>
    <s v=""/>
    <s v=""/>
  </r>
  <r>
    <s v="KEHA-keskus"/>
    <s v="Alueellinen kuljetustuki"/>
    <s v="Palvelu siirtyy Aluehallinon asiointipalveluun 06/2020 kielillä suomi ja ruotsi (nykyisin lomake.fi).Palvelu tarjoaa asiakkaalle mahdollisuuden aika- ja paikkariippumattomasti saada palvelu vireille, hoitaa kommunikointi viranomaisen kanssa sekä vastaanottaa päätöksiä. Asiointipalvelussa hyödynnetään Suomi.fi tunnistusta (vahva sähköinen tunnistus) sekä Suomi.fi valtuuksia. Yrityksen perustiedot haetaan asiakastieto-varannosta. Tiedot ovat rakenteisena sekä asiointipalvelussa että viranomaisen käsittelyjärjestelmässä."/>
    <s v="Alueellinen kuljetustuki"/>
    <x v="5"/>
    <x v="2"/>
    <m/>
    <s v="Vain elinkeinotoimintaa harjoittaville"/>
    <s v="Resursoinnin haasteet ja aikataulujen siirtyminen mm. COVID-19 syistä, Palvelukokonaisuuden kehittämiseen liittyvän rahoituksen puute, Haasteita sovittaa monisyistä asiointia ELYn yhteiseen kokonaisarkkitehtuuriin ja geneerisiin alustoihin"/>
    <x v="1"/>
    <x v="1"/>
    <s v="Työ- ja elinkeinoministeriö"/>
    <s v=""/>
    <s v=""/>
  </r>
  <r>
    <s v="KEHA-keskus"/>
    <s v="Kalastuslain mukaiset kiellot ja rajoitukset"/>
    <s v="Palvelu sisältää kalastuksen rajoittamisen (pyydykset, ajankohta, saalis, pyyntimitta yms), Yleiskalastusoikeuden rajoittamisen, Kalojen ja rapujen istuttamiskiellot, Kielto kalastaa padon alapuolella, patoaltaassa tai tekoaltaassa. Em. palvelut tuotetaan kalastuslain mukaisesti ja hoidetaan keskitettyinä tehtävinä 3 ELYn toimesta kielillä suomi ja ruotsi. Palveluiden nykytaso on 0,3, tavoite on volyymiltaan vaikuttavimman yleiskalastusoikeuksien rajoittamista koskien onki-,pilkki- ja viehekalastusoikeuksien rajoittamista koskevan asioinnin osalta asettaa tavoitetaso 0,9-1.0."/>
    <s v="Kalastuslain mukaiset kiellot ja rajoitukset"/>
    <x v="1"/>
    <x v="1"/>
    <s v="Q1/2022"/>
    <s v="Myös luonnollisille henkilöille"/>
    <s v="Palvelukokonaisuuden kehittämisen resursoinnin ja rahoituksen haasteet ja aikataulujen yhteensovittaminen. Askelien sovittaminen siten että harppaus ei tule liian suureksi palveluiden tuottamisen turvaamisen kannalta, USPA-sähköisen asianhallinta ja arkistointi järjestelmän käyttöönotto (2020)"/>
    <x v="1"/>
    <x v="1"/>
    <s v="Työ- ja elinkeinoministeriö"/>
    <s v=""/>
    <s v=""/>
  </r>
  <r>
    <s v="KEHA-keskus"/>
    <s v="Kalastuslain mukaiset luvat"/>
    <s v="Palvelu sisältää kalastusoppaiden lupa-asiat, kalastuksenvalvojien luvat, uuden kala- tai rapulajin istutusluvat, kalojen ja rapujen maahantuontiluvat, kaupallisen kalastuksen alueelliset luvat, kalastuksen poikkeusluvat kotiutusistutukseen, siirtoistutusta, kalanviljelyä, tutkimusta, kalastusperinnettä, kalatalousvelvoitteiden toimeenpanoa tai muuta kalavarojen käyttöä ja hoitoa varten. Em. palvelut tuotetaan kalastuslain mukaisesti ja hoidetaan keskitettyinä tehtävinä 3 ELYn toimesta kielillä suomi ja ruotsi. Palveluiden nykytaso on 0,3, tavoite on mahdollistaa volyymiltaan suurimmille ja toistuvimmille asiakasryhmille kalastusoppaille ja kalastuksenvalvojille lupa -asioita koskevan asioinnin sähköisesti ja asettaa tavoitetaso 0,9-1.0."/>
    <s v="Kalastuslain mukaiset luvat"/>
    <x v="1"/>
    <x v="1"/>
    <s v="Q1/2022"/>
    <s v="Vain elinkeinotoimintaa harjoittaville"/>
    <s v="Palvelukokonaisuuden kehittämisen resursoinnin ja rahoituksen haasteet ja aikataulujen yhteensovittaminen. Askelien sovittaminen siten että harppaus ei tule liian suureksi palveluiden tuottamisen turvaamisen kannalta, USPA-sähköisen asianhallinta ja arkistointi järjestelmän käyttöönotto (2020)"/>
    <x v="1"/>
    <x v="1"/>
    <s v="Työ- ja elinkeinoministeriö"/>
    <s v=""/>
    <s v=""/>
  </r>
  <r>
    <s v="KEHA-keskus"/>
    <s v="Maksatuspalvelut yrityksille"/>
    <s v="ELYn yritystukien maksatusten osalta tavoitetaso 1.1 saavutettu (Eura koskee vain ESR-hankkeita), Tuki2014). Starttirahan ja palkkatuen osalta maksatuksen 0,9 ja tavoite saavutettu 2022 alussa (TE-digi-hankkeen kautta). Kokonaisarvio 1.0. Asiakkaalle on jo sähköinen!"/>
    <s v="Maksatuspalvelut yrityksille"/>
    <x v="0"/>
    <x v="5"/>
    <s v="Q2/2022"/>
    <s v="Vain elinkeinotoimintaa harjoittaville"/>
    <s v="YA -järjestelmän (KEHA yleinen avustusjärjestelmä) kehityksen riittämätön resursointi, TE-digi TEA osahankkeen toteutuksen suunnittelun ja rahoituksen haasteet. Synkronissa TE-digihankkeen kanssa joka osaltaan aiheuttaa viivästystä myös YA- hankkeelle"/>
    <x v="1"/>
    <x v="1"/>
    <s v="Työ- ja elinkeinoministeriö"/>
    <s v=""/>
    <s v=""/>
  </r>
  <r>
    <s v="KEHA-keskus"/>
    <s v="Neuvontapalvelut yrityksille"/>
    <s v="YRITYS-SUOMI-PUHELINPALVELU tarjoaa henkilökohtaista, valtakunnallista neuvontaa yrityksen perustamiseen liittyvissä kysymyksissä sekä neuvontaa eri viranomaisten yrityksille ja työantajille suunnatuista palveluista sekä niihin liittyvistä sähköisistä asiointipalveluista. Palvelukanavina puhelin, sähköinen palvelupyyntö ja chat. YRITYS-SUOMI TALOUSAPU- NEUVONTAPALVELU tarjoaa henkilökohtaista, valtakunnallista neuvontaa maksuvaikeuksiin joutuneille yrityksille. Palvelukanava puhelin HUOM! Digiasteikon määrittelyt eivät juurikaan sovellu neuvontapalvelun toimintamalleihin."/>
    <s v="Neuvontapalvelut yrityksille"/>
    <x v="3"/>
    <x v="2"/>
    <s v="Q4/2021"/>
    <s v="Vain elinkeinotoimintaa harjoittaville"/>
    <s v="Sähköistä asiointipalvelua tukevat työkalut/sovellukset, Laaja palvelumalli haastaa osaamisen/aika- ja henkilöresurssit, Asiakasrajapinnan kokemusten ja näkemysten sivuuttaminen palveluiden ja toimintamallien kehittämisessä"/>
    <x v="1"/>
    <x v="1"/>
    <s v="Työ- ja elinkeinoministeriö"/>
    <s v=""/>
    <s v=""/>
  </r>
  <r>
    <s v="KEHA-keskus"/>
    <s v="Palkkaturvapalvelut"/>
    <s v="Palkkaturvan pääasiakas on luonnollinen henkilö mutta prosessissa on mukana vastapuolena työnantaja, joka on elinkeinotoimija. Hakijana luonnollinen henkilö noin 88 % tapauksista. Hakijana voi toimia myös ammattiliitto (4 %) tai asianajotoimisto (konkurssipesä) (8 %). Tällä hetkellä elinkeinotoimijoista ammattiliitoilla käytössä sähköinen asiointipalvelu, muilla salattu sähköposti."/>
    <s v="Palkkaturvapalvelut"/>
    <x v="5"/>
    <x v="4"/>
    <s v="Q4/2021"/>
    <s v="Myös luonnollisille henkilöille"/>
    <s v="Digi- ja väestötietoviraston Suomi.fi-yritysviestipalvelu ei tarjoa valtuutuksiin perustuvia postilaatikoita vaan yrityksen kaikki valtuutetut näkevät kaikki viestit. Tämän vuoksi moni yritys ei käytä yritysviestipalvelua, jonka kautta työnantaja voisi osallistua hakemusprosessiin sähköisesti."/>
    <x v="1"/>
    <x v="1"/>
    <s v="Työ- ja elinkeinoministeriö"/>
    <s v=""/>
    <s v=""/>
  </r>
  <r>
    <s v="KEHA-keskus"/>
    <s v="Yhteishankintakoulutus muutos,- täsmä- ja rekry"/>
    <s v="Yrityksille tarjotaan lain (Laki julkisesta työvoima- ja yrityspalvelusta) mukaista yhteishankintakoulutusta. Arvio nykytilasta; puuttuu koko sähköinen järjestelmä ja siihen liittyvä sähköinen prosessi. Prosessi toimii sähköpostin varassa, paitsi HJJ-järjestelmän avulla hoidetaan sopimusten allekirjoittaminen ja uspaaminen."/>
    <s v="Yhteishankintakoulutus muutos,- täsmä- ja rekry"/>
    <x v="5"/>
    <x v="0"/>
    <s v="Q4/2022"/>
    <s v="Vain elinkeinotoimintaa harjoittaville"/>
    <s v="Puuttuu sähköinen järjestelmä ja sähköinen prosessi, TE-digi TEA osahankkeen toteutuksen suunnittelun ja rahoituksen haasteet, YA järjestelmän kehityksen haasteet, TEA- järjestelmän käyttöönoton läpiviennin venyminen, URA- ja verkkopalvelujen ylläpidon haasteet TEA käyttöönottoon saakka"/>
    <x v="1"/>
    <x v="1"/>
    <s v="Työ- ja elinkeinoministeriö"/>
    <s v=""/>
    <s v=""/>
  </r>
  <r>
    <s v="KEHA-keskus"/>
    <s v="Yrityksille tarjottavat työvoimapalvelut"/>
    <s v="Yrityksille tarjotaan lain (Laki julkisesta työvoima- ja yrityspalvelusta) mukaiset työvoimapalvelut niin, että työnantajat voivat saada TE-palvelut digitaalisesti. Lisäksi tarjotaan Työmarkkinatorin kautta digitaaliset palvelut osaavan työvoiman hankintaan. Arvio nykytilasta n. 1.0."/>
    <s v="Yrityksille tarjottavat työvoimapalvelut"/>
    <x v="4"/>
    <x v="5"/>
    <s v="Q2/2022"/>
    <s v="Vain elinkeinotoimintaa harjoittaville"/>
    <s v="TE-digi TEA osahankkeen toteutuksen suunnittelun ja rahoituksen haasteet, YA järjestelmän kehityksen haasteet, TEA- järjestelmän käyttöönoton läpiviennin venyminen, URA- ja verkkopalvelujen ylläpidon haasteet TEA käyttöönottoon saakka. Hanke viivästynyt."/>
    <x v="1"/>
    <x v="1"/>
    <s v="Työ- ja elinkeinoministeriö"/>
    <s v=""/>
    <s v=""/>
  </r>
  <r>
    <s v="KEHA-keskus"/>
    <s v="Yritysrahoitus (EAKR)- ja yritysten kehittämispalvelut"/>
    <s v="Molemmat palvelut löytyvät Aluehallinon asiointipalvelusta suomen ja ruotsin kielillä. Palveluttarjotaan asiakkaalle aika- ja paikkariippumattomasti. Asiointipalvelussa saadaan kyseiset palvelut vireille eli hakemus jätetään TUki2014- järjestelmään ja hakemusprosessi käynnistyy sekä päätös tehdäänsähköisesti. Asiointipalvelussa hyödynnetään Suomi.fi tunnistusta (vahva sähköinen tunnistus) sekä Suomi.fi valtuuksia. Yrityksen perustiedot haetaan asiakastieto-varannosta. Tiedot ovat rakenteisena sekä asiointipalvelussa että viranomaisen käsittelyjärjestelmässä"/>
    <s v="Yritysrahoitus (EAKR)- ja yritysten kehittämispalvelut"/>
    <x v="5"/>
    <x v="2"/>
    <m/>
    <s v="Vain elinkeinotoimintaa harjoittaville"/>
    <s v="Resursoinnin haasteet ja aikataulujen siirtyminen mm. COVID-19 syistä, Palvelukokonaisuuden kehittämiseen liittyvän rahoituksen puute, Haasteita sovittaa monisyistä asiointia ELYn yhteiseen kokonaisarkkitehtuuriin ja geneerisiin alustoihin"/>
    <x v="1"/>
    <x v="1"/>
    <s v="Työ- ja elinkeinoministeriö"/>
    <s v=""/>
    <s v=""/>
  </r>
  <r>
    <s v="Kempeleen kunta"/>
    <s v="Tonttien luovutus"/>
    <s v="Yritystonttien myynti ja vuokraus rakentamista varten"/>
    <s v="Yritystonttien myynti ja vuokraus"/>
    <x v="1"/>
    <x v="4"/>
    <m/>
    <s v="Myös luonnollisille henkilöille"/>
    <s v="Sähköistä allekirjoittamista käytetään mikäli se koetaan tapauksessa parhaimmaksi tavaksi."/>
    <x v="1"/>
    <x v="0"/>
    <s v="Pohjois-Pohjanmaa"/>
    <s v="10 001 - 20 000"/>
    <s v=""/>
  </r>
  <r>
    <s v="Kempeleen kunta"/>
    <s v="Yritysneuvonta"/>
    <s v="Yrityksen tarpeen mukainen neuvonta, mm. avustus- ja rahoitushakemusten täyttö."/>
    <s v="Yritysten neuvontapalvelut"/>
    <x v="3"/>
    <x v="4"/>
    <m/>
    <s v="Myös luonnollisille henkilöille"/>
    <s v="Palvelun luonteen vuoksi ei tarkoituksenmukaista vaatia vahvaa tunnistautumista. Tämä on kuitenkin mahdollista mm. sopimusten allekirjoituksessa."/>
    <x v="1"/>
    <x v="0"/>
    <s v="Pohjois-Pohjanmaa"/>
    <s v="10 001 - 20 000"/>
    <s v=""/>
  </r>
  <r>
    <s v="Keravan kaupunki"/>
    <s v="Viestintäpalvelut"/>
    <s v="Ajankohtaiset uutiskirjeet kerran kuukaudessa, facebookin elinkeinopalveluiden sivut"/>
    <s v="Viestintäpalvelut"/>
    <x v="2"/>
    <x v="5"/>
    <m/>
    <s v="Vain elinkeinotoimintaa harjoittaville"/>
    <s v="Resurssipula uutiskirjeiden valmisteluissa, tiedon kokoamisessa ja toteutuksissa."/>
    <x v="1"/>
    <x v="0"/>
    <s v="Uusimaa"/>
    <s v="20 001 - 40 000"/>
    <s v=""/>
  </r>
  <r>
    <s v="Keravan kaupunki"/>
    <s v="Kehittämispalvelut"/>
    <s v="Yhteistyö  eri verkoston toimijoiden kanssa. Yhteisten projektien suunnittelua."/>
    <s v="Kehittämispalvelut"/>
    <x v="3"/>
    <x v="6"/>
    <s v="Myöhemmin"/>
    <s v="Myös luonnollisille henkilöille"/>
    <s v="Kehittäminen vaatii henkilökohtaista tapaamista ja yhteistyötä. Yhteistyön tuloksena voi syntyä uusia digitaalisia palveluja."/>
    <x v="1"/>
    <x v="0"/>
    <s v="Uusimaa"/>
    <s v="20 001 - 40 000"/>
    <s v=""/>
  </r>
  <r>
    <s v="Keravan kaupunki"/>
    <s v="Sijoittumispalvelut"/>
    <s v="Sähköinen tontti- ja toimitilaportaali, josta löytyy Keravan kaupungin yritystontit"/>
    <s v="Sijoittumispalvelut"/>
    <x v="3"/>
    <x v="0"/>
    <s v="Myöhemmin"/>
    <s v="Myös luonnollisille henkilöille"/>
    <s v="Alkupalvelu digitaalisesti. Jos yritys kiinnostuu tontista, jatkopalvelu henkilökohtaista.  Ei voida 100% digitalisoida."/>
    <x v="1"/>
    <x v="0"/>
    <s v="Uusimaa"/>
    <s v="20 001 - 40 000"/>
    <s v=""/>
  </r>
  <r>
    <s v="Keravan kaupunki"/>
    <s v="Työllistymispalvelut"/>
    <s v="Seudullinen sähköinen Duuniportaali palvelu, jossa työnantajat ja työntekijät kohtaavat."/>
    <s v="Työvoimapalvelut"/>
    <x v="3"/>
    <x v="5"/>
    <m/>
    <s v="Myös luonnollisille henkilöille"/>
    <s v="Rekisteröityminen pohjautuu työnhakijan ja työnantajan vapaaehtoisuuteen."/>
    <x v="1"/>
    <x v="0"/>
    <s v="Uusimaa"/>
    <s v="20 001 - 40 000"/>
    <s v=""/>
  </r>
  <r>
    <s v="Keravan kaupunki"/>
    <s v="Yritysneuvontapalvelut"/>
    <s v="Ulkoistettu yritysneuvontapavelu Keski-Uudenmaan Kehittämiskeskukselle"/>
    <s v="Yritysten neuvontapalvelut"/>
    <x v="3"/>
    <x v="1"/>
    <m/>
    <s v="Myös luonnollisille henkilöille"/>
    <s v="Vaatii lähipalvelua, koska on henkilökohtaista palvelua tai ryhmäneuvontaa, ei  saavuteta 100% digiastetta"/>
    <x v="1"/>
    <x v="0"/>
    <s v="Uusimaa"/>
    <s v="20 001 - 40 000"/>
    <s v=""/>
  </r>
  <r>
    <s v="Keravan kaupunki"/>
    <s v="Tietopalvelut"/>
    <s v="kaupungin nettisivuilla tiedotetaan ajankohtaisista elinkeinopalveluiden asioista"/>
    <s v="Tietopalvelut"/>
    <x v="4"/>
    <x v="5"/>
    <m/>
    <s v="Myös luonnollisille henkilöille"/>
    <s v="Päivityksistä huolehtiminen, resurssien riittävyys."/>
    <x v="1"/>
    <x v="0"/>
    <s v="Uusimaa"/>
    <s v="20 001 - 40 000"/>
    <s v=""/>
  </r>
  <r>
    <s v="Keravan kaupunki"/>
    <s v="Yritysrekisteripalvelut kunnan viranhaltijoille sisäiseen käyttöön"/>
    <s v="Asiakastietojärjestelmä CRM, josta löytyy Keravalla toimivat yritykset 2600 kpl"/>
    <s v="Yritys- ja palveluhakemisto"/>
    <x v="4"/>
    <x v="5"/>
    <m/>
    <s v="Myös luonnollisille henkilöille"/>
    <s v="Kunnan eri viranhaltijoiden käyttöön. Tietojen päivitys,kun viranhaltija tekee yhteydenoton tai toimenpiteen yritykseen."/>
    <x v="1"/>
    <x v="0"/>
    <s v="Uusimaa"/>
    <s v="20 001 - 40 000"/>
    <s v=""/>
  </r>
  <r>
    <s v="Keravan kaupunki"/>
    <s v="Yritysrekisteripalvelut kuntalaisille"/>
    <s v="Sähköinen yrityshakemisto kaupunkilaisille, josta löytyy keravalaisia palvelutuottajia."/>
    <s v="Yritys- ja palveluhakemisto"/>
    <x v="4"/>
    <x v="5"/>
    <m/>
    <s v="Myös luonnollisille henkilöille"/>
    <s v="Rekisteröityminen pohjautuu yrittäjän vapaaehtoisuuteen. Noin 20% yrityskannasta on liittynyt rekisteriin."/>
    <x v="1"/>
    <x v="0"/>
    <s v="Uusimaa"/>
    <s v="20 001 - 40 000"/>
    <s v=""/>
  </r>
  <r>
    <s v="Keravan kaupunki"/>
    <s v="Kesätyösetelituki työnantajille"/>
    <s v="Kun palkkaa 17-29 vuotiaan nuoren, saa tukea nuoren palkkakustannuksiin."/>
    <s v="Työllistämistuki"/>
    <x v="5"/>
    <x v="0"/>
    <s v="Myöhemmin"/>
    <s v="Vain elinkeinotoimintaa harjoittaville"/>
    <s v="Tuen hakulomakkeet nettisivuilla, palautus elinkeinopalveluihin sähköpostitse tai postitse. Ei voida 100% digitalisoida."/>
    <x v="10"/>
    <x v="0"/>
    <s v="Uusimaa"/>
    <s v="20 001 - 40 000"/>
    <s v="Sosiaali- ja terveysministeriö"/>
  </r>
  <r>
    <s v="Kilpailu- ja kuluttajavirasto"/>
    <s v="Ilmoitus yrityskaupasta"/>
    <s v="Yritykset, jotka ovat lain mukaan velvollisia tekemään ilmoituksen yrityskaupastaan, toimittavat ilmoituksen liitteineen turvaviestillä."/>
    <s v="Ilmoitus yrityskaupasta"/>
    <x v="0"/>
    <x v="0"/>
    <s v="Q4/2022"/>
    <s v="Vain elinkeinotoimintaa harjoittaville"/>
    <m/>
    <x v="1"/>
    <x v="1"/>
    <s v="Työ- ja elinkeinoministeriö"/>
    <s v=""/>
    <s v=""/>
  </r>
  <r>
    <s v="Kilpailu- ja kuluttajavirasto"/>
    <s v="Irrottaudu kartellista ja vapaudu seuraamusmaksusta"/>
    <s v="Puhelimitse ja/tai turvaviesti"/>
    <s v="Irrottaudu kartellista ja vapaudu seuraamusmaksusta"/>
    <x v="0"/>
    <x v="0"/>
    <s v="Q4/2022"/>
    <s v="Vain elinkeinotoimintaa harjoittaville"/>
    <m/>
    <x v="1"/>
    <x v="1"/>
    <s v="Työ- ja elinkeinoministeriö"/>
    <s v=""/>
    <s v=""/>
  </r>
  <r>
    <s v="Kilpailu- ja kuluttajavirasto"/>
    <s v="Vakuudenasettamisvelvollisten raportointi"/>
    <s v="Matka-alan yritykset voivat itse tallentaa KKV:lle raportoitavat tiedot KKV:n Valma-palveluun lähettämisen sijaan."/>
    <s v="Vakuudenasettamisvelvollisten raportointi"/>
    <x v="0"/>
    <x v="0"/>
    <s v="Q4/2022"/>
    <s v="Vain elinkeinotoimintaa harjoittaville"/>
    <m/>
    <x v="1"/>
    <x v="1"/>
    <s v="Työ- ja elinkeinoministeriö"/>
    <s v=""/>
    <s v=""/>
  </r>
  <r>
    <s v="Kirkkonummen kunta"/>
    <s v="Yrityksille suunnatut lupapalvelut/ viranomaisluvat (Lupapiste.fi)"/>
    <s v="Rakentamisen luvat, ympäristöluvat, yleisten alueiden väliaikaiseen  käyttöön liittyvät luvat"/>
    <s v="Rakennuslupa"/>
    <x v="1"/>
    <x v="5"/>
    <m/>
    <s v="Myös luonnollisille henkilöille"/>
    <s v="Yrittäjien digiosaaminen"/>
    <x v="5"/>
    <x v="0"/>
    <s v="Uusimaa"/>
    <s v="20 001 - 40 000"/>
    <s v="Ympäristöministeriö"/>
  </r>
  <r>
    <s v="Kirkkonummen kunta"/>
    <s v="Tilojen vuokraus yrityksille ja yhdistyksille"/>
    <s v="Kirkkonummen kunta vuokraa tiloja yritysten ja yhdistysten käyttöön"/>
    <s v="Tilavuokraus"/>
    <x v="1"/>
    <x v="4"/>
    <s v="Myöhemmin"/>
    <s v="Vain elinkeinotoimintaa harjoittaville"/>
    <s v="Kunnan taloustilanne/ resurssien puute"/>
    <x v="1"/>
    <x v="0"/>
    <s v="Uusimaa"/>
    <s v="20 001 - 40 000"/>
    <s v=""/>
  </r>
  <r>
    <s v="Kirkkonummen kunta"/>
    <s v="Palautteet ja kuntalaisaloitteet"/>
    <s v="Kuntalaiset voivat antaa palautetta ja tehdä kuntalaisaloitteita"/>
    <s v="Palautteet ja kuntalaisaloitteet"/>
    <x v="2"/>
    <x v="4"/>
    <s v="Myöhemmin"/>
    <s v="Myös luonnollisille henkilöille"/>
    <s v="Kuntalaisten it-taidot"/>
    <x v="1"/>
    <x v="0"/>
    <s v="Uusimaa"/>
    <s v="20 001 - 40 000"/>
    <s v=""/>
  </r>
  <r>
    <s v="Kirkkonummen kunta"/>
    <s v="Tapahtumakalenteri"/>
    <s v="Kirkkonummelaisille yrittäjille tarkoitetttu palvelu/ sähköinen markkinointikanava, jonne voi ilmoittaa tulevia tapahtumia sekä järjestäjän ja paikan."/>
    <s v="Sähköinen tapahtumakalenteri"/>
    <x v="2"/>
    <x v="5"/>
    <m/>
    <s v="Myös luonnollisille henkilöille"/>
    <s v="Yrittäjien digiosaaminen"/>
    <x v="1"/>
    <x v="0"/>
    <s v="Uusimaa"/>
    <s v="20 001 - 40 000"/>
    <s v=""/>
  </r>
  <r>
    <s v="Kirkkonummen kunta"/>
    <s v="Yhteistyöalusta sidosryhmätyöskentelyyn (ESRIHUB)"/>
    <m/>
    <s v="Yhteistyöalusta sidosryhmätyöskentelyyn (ESRIHUB)"/>
    <x v="2"/>
    <x v="5"/>
    <m/>
    <s v="Myös luonnollisille henkilöille"/>
    <s v="Käyttäjien digiosaaminen, tietoliikenneyhteydet, kunnan taloustilanne/ resurssien puute"/>
    <x v="1"/>
    <x v="0"/>
    <s v="Uusimaa"/>
    <s v="20 001 - 40 000"/>
    <s v=""/>
  </r>
  <r>
    <s v="Kirkkonummen kunta"/>
    <s v="Asiakaspalvelu"/>
    <s v="Kunnan palvelupiste palvelee kuntalaisten lisäksi yhdistyksiä ja yrityksiä"/>
    <s v="Yritysten neuvontapalvelut"/>
    <x v="3"/>
    <x v="4"/>
    <s v="Myöhemmin"/>
    <s v="Myös luonnollisille henkilöille"/>
    <s v="Kuntalaisten, yhdistysten ja yritysten edustajien it-taidot. Asiakaspalvelun luonne itsessään on jo este (asiakkaat haluavat henkilökohtaista palvelua)."/>
    <x v="1"/>
    <x v="0"/>
    <s v="Uusimaa"/>
    <s v="20 001 - 40 000"/>
    <s v=""/>
  </r>
  <r>
    <s v="Kirkkonummen kunta"/>
    <s v="Yritysneuvonta (YritysEspoon palvelut, osto)"/>
    <s v="Kirkkonummelaisille yrittäjille tarjolla laaja kattaus yrityspalveluita neuvonnasta yritystoiminnan kehittämiseen ja koulutukseen."/>
    <s v="Yritysten neuvontapalvelut"/>
    <x v="3"/>
    <x v="5"/>
    <m/>
    <s v="Myös luonnollisille henkilöille"/>
    <s v="Yrittäjien digiosaaminen"/>
    <x v="1"/>
    <x v="0"/>
    <s v="Uusimaa"/>
    <s v="20 001 - 40 000"/>
    <s v=""/>
  </r>
  <r>
    <s v="Kirkkonummen kunta"/>
    <s v="Kunnan avustukset (konserni)"/>
    <s v="Kunta myöntää yhdistyksille avustuksia"/>
    <s v="Kansalaistoiminnan tuet ja avustukset"/>
    <x v="5"/>
    <x v="4"/>
    <s v="Myöhemmin"/>
    <s v="Vain elinkeinotoimintaa harjoittaville"/>
    <s v="Kuntalaisten it-taidot"/>
    <x v="1"/>
    <x v="0"/>
    <s v="Uusimaa"/>
    <s v="20 001 - 40 000"/>
    <s v=""/>
  </r>
  <r>
    <s v="Kolarin kunta"/>
    <s v="Rakennusvalvonta"/>
    <s v="Lupapiste.fi käytössä, sähköinen työtila rakennuslupa-asioiden hoitamiseen"/>
    <s v="Rakennusvalvonta"/>
    <x v="1"/>
    <x v="5"/>
    <m/>
    <s v="Myös luonnollisille henkilöille"/>
    <s v="Rekisteröityminen vaatiin verkkopankkitunnukset tai mobiilivarmenteen."/>
    <x v="5"/>
    <x v="0"/>
    <s v="Lappi"/>
    <s v="alle 6001"/>
    <s v="Ympäristöministeriö"/>
  </r>
  <r>
    <s v="Kolarin kunta"/>
    <s v="Yritysneuvonta"/>
    <s v="Elinvoimapalvelut tuottavat yhteistyöverkoston kanssa yritysneuvontapalveluja. Osin sähköisesti, meets, googlen työkalut. LTS YritysTulkki käytössä"/>
    <s v="Yritysten neuvontapalvelut"/>
    <x v="3"/>
    <x v="1"/>
    <m/>
    <s v="Myös luonnollisille henkilöille"/>
    <s v="Resurssit, osaaminen"/>
    <x v="1"/>
    <x v="0"/>
    <s v="Lappi"/>
    <s v="alle 6001"/>
    <s v=""/>
  </r>
  <r>
    <s v="Kolarin kunta"/>
    <s v="Karttapalvelut, maankäyttö"/>
    <s v="kunnan tonttien ja palveluiden osalta käytössä www-sivuilla olevat karttapalvelut"/>
    <s v="Karttapalvelu"/>
    <x v="4"/>
    <x v="4"/>
    <m/>
    <s v="Myös luonnollisille henkilöille"/>
    <s v="Palveluiden kömpelyys, osaaminen asiakaspuolella"/>
    <x v="5"/>
    <x v="0"/>
    <s v="Lappi"/>
    <s v="alle 6001"/>
    <s v="Ympäristöministeriö"/>
  </r>
  <r>
    <s v="Kolarin kunta"/>
    <s v="Valtion yksinyrittäjän korona-avustus"/>
    <s v="2000 euron korona-avustuksen järjestäminen digitaalisesti, hankittu Visma-palvelu tätä varten"/>
    <s v="Liiketoiminnan kehittämistuki"/>
    <x v="5"/>
    <x v="5"/>
    <m/>
    <s v="Vain elinkeinotoimintaa harjoittaville"/>
    <s v="Resurssit, asiakkaiden osaaminen ja valmiustaso digitaalisten palveluiden hyödyntämiseen"/>
    <x v="1"/>
    <x v="0"/>
    <s v="Lappi"/>
    <s v="alle 6001"/>
    <s v=""/>
  </r>
  <r>
    <s v="Kolarin kunta"/>
    <s v="Yhteisöavustukset"/>
    <s v="Kolmannen sektorin toimijat voivat hakea yhteisöavustuksia lomakkeella, joka täytetään sähköisesti, mutta toimitetaan (vielä) kuntaan postitse tai muutoin."/>
    <s v="Toiminta-avustukset yhdistyksille ja yhteisöille"/>
    <x v="5"/>
    <x v="1"/>
    <m/>
    <s v="Myös luonnollisille henkilöille"/>
    <m/>
    <x v="1"/>
    <x v="0"/>
    <s v="Lappi"/>
    <s v="alle 6001"/>
    <s v=""/>
  </r>
  <r>
    <s v="Kuopion kaupunki"/>
    <s v="Ilmoitus alkutuotantopaikasta"/>
    <s v="Alkutuotantopaikan ilmoittaminen Kuopion ympäristöterveydenhuoltoon"/>
    <s v="Alkutuotantopaikkailmoitus"/>
    <x v="0"/>
    <x v="0"/>
    <s v="Q4/2022"/>
    <s v="Vain elinkeinotoimintaa harjoittaville"/>
    <m/>
    <x v="0"/>
    <x v="0"/>
    <s v="Pohjois-Savo"/>
    <s v="yli 100 000"/>
    <s v="Maa- ja metsätalousministeriö"/>
  </r>
  <r>
    <s v="Kuopion kaupunki"/>
    <s v="Aumausilmoitus"/>
    <s v="Ilmoitus lannan varastoinnista aumassa ja ilmoitus lannan levityksestä poikkeustilanteissa"/>
    <s v="Aumausilmoitus"/>
    <x v="0"/>
    <x v="0"/>
    <s v="Q4/2022"/>
    <s v="Vain elinkeinotoimintaa harjoittaville"/>
    <s v="Lomake on valtion suomi.fi palvelussa, johon linkki. Ei kunnan oma lomake"/>
    <x v="2"/>
    <x v="0"/>
    <s v="Pohjois-Savo"/>
    <s v="yli 100 000"/>
    <s v="Ympäristöministeriö"/>
  </r>
  <r>
    <s v="Kuopion kaupunki"/>
    <s v="Elintarvikekontaktimateriaalialan toimijan ilmoitus toimipaikastaan ja toiminnastaan"/>
    <s v="Elintarvikekontaktimateriaalitoimijan on ilmoitettava toiminnastaan Kuopion ympäristöterveydenhuoltoon."/>
    <s v="Elintarvikekontaktimateriaalialan toimintailmoitus"/>
    <x v="0"/>
    <x v="2"/>
    <m/>
    <s v="Vain elinkeinotoimintaa harjoittaville"/>
    <m/>
    <x v="0"/>
    <x v="0"/>
    <s v="Pohjois-Savo"/>
    <s v="yli 100 000"/>
    <s v="Maa- ja metsätalousministeriö"/>
  </r>
  <r>
    <s v="Kuopion kaupunki"/>
    <s v="Ilmoitus talousveden toimittamisesta tai käytöstä vedenjakelualueella"/>
    <s v="Toiminnanharjoittajan on tehtävä ilmoitus kunnan terveydensuojeluviranomaiselle talousveden toimittamisesta tai käyttämisestä vedenjakelualueella."/>
    <s v="Ilmoitus talousveden toimittamisesta tai käytöstä vedenjakelualueella"/>
    <x v="0"/>
    <x v="6"/>
    <s v="Q4/2022"/>
    <s v="Vain elinkeinotoimintaa harjoittaville"/>
    <m/>
    <x v="15"/>
    <x v="0"/>
    <s v="Pohjois-Savo"/>
    <s v="yli 100 000"/>
    <s v="Sosiaali- ja terveysministeriö"/>
  </r>
  <r>
    <s v="Kuopion kaupunki"/>
    <s v="Ilmoitus jätteen ammattimaisesta keräystoiminnasta jätehuoltorekisteriin (Jätelaki 100 §)"/>
    <s v="Ilmoitus jätteen ammattimaisesta keräystoiminnasta"/>
    <s v="Jätteen ammattimaisen keräyksen ilmoitus"/>
    <x v="0"/>
    <x v="0"/>
    <s v="Q4/2022"/>
    <s v="Vain elinkeinotoimintaa harjoittaville"/>
    <s v="Lomake on valtion suomi.fi palvelussa, johon linkki. Ei kunnan oma lomake"/>
    <x v="14"/>
    <x v="0"/>
    <s v="Pohjois-Savo"/>
    <s v="yli 100 000"/>
    <s v="Ympäristöministeriö"/>
  </r>
  <r>
    <s v="Kuopion kaupunki"/>
    <s v="Ympäristönsuojelulain mukainen ilmoitus koeluonteisesta toiminnasta"/>
    <s v="Koeluontoinen toiminta"/>
    <s v="Koeluonteisen toiminnan ilmoitus"/>
    <x v="0"/>
    <x v="5"/>
    <m/>
    <s v="Vain elinkeinotoimintaa harjoittaville"/>
    <m/>
    <x v="2"/>
    <x v="0"/>
    <s v="Pohjois-Savo"/>
    <s v="yli 100 000"/>
    <s v="Ympäristöministeriö"/>
  </r>
  <r>
    <s v="Kuopion kaupunki"/>
    <s v="Kunnan viralliset ilmoitukset"/>
    <s v="Ilmoitustaulu kunnan ja valtion kuulutuksille sekä ilmoituksille sijaitsee osoitteessa Tulliportinkatu 31 ja sähköisesti kunnan verkkosivuilla."/>
    <s v="Kunnan viralliset ilmoitukset"/>
    <x v="0"/>
    <x v="1"/>
    <s v="Q4/2022"/>
    <s v="Myös luonnollisille henkilöille"/>
    <m/>
    <x v="30"/>
    <x v="0"/>
    <s v="Pohjois-Savo"/>
    <s v="yli 100 000"/>
    <s v="Valtiovarainministeriö"/>
  </r>
  <r>
    <s v="Kuopion kaupunki"/>
    <s v="Leirintäalueilmoitus"/>
    <s v="Ulkoilulain mukaan leirintäalueen perustamisesta ja toiminnan olennaisesta muuttamisesta on tehtävä ilmoitus kunnan määräämälle viranomaiselle."/>
    <s v="Leirintäalueilmoitus"/>
    <x v="0"/>
    <x v="0"/>
    <s v="Q4/2022"/>
    <s v="Myös luonnollisille henkilöille"/>
    <m/>
    <x v="15"/>
    <x v="0"/>
    <s v="Pohjois-Savo"/>
    <s v="yli 100 000"/>
    <s v="Sosiaali- ja terveysministeriö"/>
  </r>
  <r>
    <s v="Kuopion kaupunki"/>
    <s v="Ilmoitus melusta ja tärinästä"/>
    <s v="Ilmoitus tehdään esimerkiksi isoista yleisötapahtumista ja rakennushankkeista."/>
    <s v="Meluilmoitus"/>
    <x v="0"/>
    <x v="5"/>
    <m/>
    <s v="Myös luonnollisille henkilöille"/>
    <m/>
    <x v="2"/>
    <x v="0"/>
    <s v="Pohjois-Savo"/>
    <s v="yli 100 000"/>
    <s v="Ympäristöministeriö"/>
  </r>
  <r>
    <s v="Kuopion kaupunki"/>
    <s v="Palautteen antaminen kaupungille"/>
    <s v="Voit antaa palautetta kaupungille."/>
    <s v="Palautteen antaminen kaupungille"/>
    <x v="0"/>
    <x v="5"/>
    <m/>
    <s v="Myös luonnollisille henkilöille"/>
    <m/>
    <x v="1"/>
    <x v="0"/>
    <s v="Pohjois-Savo"/>
    <s v="yli 100 000"/>
    <s v=""/>
  </r>
  <r>
    <s v="Kuopion kaupunki"/>
    <s v="Rasitetoimitus"/>
    <s v="Rasitetoimituksessa käsitellään kiinteistörasitteita eli maahan kohdistuvia oikeuksia."/>
    <s v="Rakennusrasite"/>
    <x v="0"/>
    <x v="5"/>
    <m/>
    <s v="Myös luonnollisille henkilöille"/>
    <m/>
    <x v="5"/>
    <x v="0"/>
    <s v="Pohjois-Savo"/>
    <s v="yli 100 000"/>
    <s v="Ympäristöministeriö"/>
  </r>
  <r>
    <s v="Kuopion kaupunki"/>
    <s v="Ilmoitus ruokamyrkytysepäilystä"/>
    <s v="Elintarvikealan toimijan tulee ilmoittaa käsittelemäänsä elintarvikkeeseen liittyvästä ruokamyrkytysepäilystä elintarvikevalvontaviranomaiselle."/>
    <s v="Ruokamyrkytysepäilyilmoitus"/>
    <x v="0"/>
    <x v="5"/>
    <m/>
    <s v="Myös luonnollisille henkilöille"/>
    <m/>
    <x v="0"/>
    <x v="0"/>
    <s v="Pohjois-Savo"/>
    <s v="yli 100 000"/>
    <s v="Maa- ja metsätalousministeriö"/>
  </r>
  <r>
    <s v="Kuopion kaupunki"/>
    <s v="Terveydensuojelulain mukainen ilmoitus"/>
    <s v="Terveydensuojelulain mukainen ilmoitus Kuopiossa"/>
    <s v="Terveydensuojelulain mukainen ilmoitus"/>
    <x v="0"/>
    <x v="2"/>
    <m/>
    <s v="Myös luonnollisille henkilöille"/>
    <m/>
    <x v="15"/>
    <x v="0"/>
    <s v="Pohjois-Savo"/>
    <s v="yli 100 000"/>
    <s v="Sosiaali- ja terveysministeriö"/>
  </r>
  <r>
    <s v="Kuopion kaupunki"/>
    <s v="Ympäristönsuojelulain mukainen ilmoitus poikkeuksellisesta tilanteesta"/>
    <s v="Toiminnasta vastaavan tai jätteen haltijan on tehtävä ilmoitus poikkeuksellisesta tilanteesta"/>
    <s v="Ympäristön äkillisestä pilaantumisesta tai vaarasta tehtävä ilmoitus"/>
    <x v="0"/>
    <x v="6"/>
    <s v="Q4/2022"/>
    <s v="Vain elinkeinotoimintaa harjoittaville"/>
    <s v="Ilmoitus ei ole määrämuotoinen, koska voi koskea hyvin erilaisia poikkeuksellisia tapahtumia ja päästöjä."/>
    <x v="2"/>
    <x v="0"/>
    <s v="Pohjois-Savo"/>
    <s v="yli 100 000"/>
    <s v="Ympäristöministeriö"/>
  </r>
  <r>
    <s v="Kuopion kaupunki"/>
    <s v="Ilmoitus elintarviketoiminnasta"/>
    <s v="Elintarvikevalvontaviranomaiselle tehtävä ilmoitus elintarvikehuoneistosta tai elintarvikealan toiminnasta"/>
    <s v="Elintarvikehuoneistoilmoitus"/>
    <x v="1"/>
    <x v="2"/>
    <m/>
    <s v="Vain elinkeinotoimintaa harjoittaville"/>
    <m/>
    <x v="0"/>
    <x v="0"/>
    <s v="Pohjois-Savo"/>
    <s v="yli 100 000"/>
    <s v="Maa- ja metsätalousministeriö"/>
  </r>
  <r>
    <s v="Kuopion kaupunki"/>
    <s v="Elintarvikehuoneiston hyväksyminen laitokseksi"/>
    <s v="Eläinperäisiä elintarvikkeita käsittelevän laitoksen hyväksyminen elintarvikehuoneistoksi."/>
    <s v="Elintarvikehuoneiston hyväksyminen laitokseksi"/>
    <x v="1"/>
    <x v="6"/>
    <s v="Q4/2022"/>
    <s v="Vain elinkeinotoimintaa harjoittaville"/>
    <m/>
    <x v="0"/>
    <x v="0"/>
    <s v="Pohjois-Savo"/>
    <s v="yli 100 000"/>
    <s v="Maa- ja metsätalousministeriö"/>
  </r>
  <r>
    <s v="Kuopion kaupunki"/>
    <s v="Maa-ainesten ottamiseen liittyvä ilmoitus ja luvat"/>
    <s v="Maa-ainesten ottamiseen tarvitaan pääsääntöisesti lupa, jonka Kuopiossa myöntää ympäristö- ja rakennuslautakunta."/>
    <s v="Maa-aineslupa"/>
    <x v="1"/>
    <x v="5"/>
    <m/>
    <s v="Myös luonnollisille henkilöille"/>
    <m/>
    <x v="4"/>
    <x v="0"/>
    <s v="Pohjois-Savo"/>
    <s v="yli 100 000"/>
    <s v="Ympäristöministeriö"/>
  </r>
  <r>
    <s v="Kuopion kaupunki"/>
    <s v="Maastoliikennelain mukainen lupa"/>
    <s v="Maastoliikennelain mukainen lupa moottorikäyttöisellä ajoneuvolla tapahtuviin harjoituksiin ja kilpailuihin ja moottorikelkkareittien hyväksymiseen"/>
    <s v="Maastossa tai vesistössä tapahtuvan kilpailun tai harjoituksen ilmoitus"/>
    <x v="1"/>
    <x v="6"/>
    <m/>
    <s v="Myös luonnollisille henkilöille"/>
    <s v="Hankkeet ovat niin isoja ja moninaisia, ettei niitä voi hakea yhdellä lomakkeella liitteineen. Ei ole järkevää, että yksittäinen kunta lähtisi laatimaan tällaista lomaketta"/>
    <x v="28"/>
    <x v="0"/>
    <s v="Pohjois-Savo"/>
    <s v="yli 100 000"/>
    <s v="Ympäristöministeriö"/>
  </r>
  <r>
    <s v="Kuopion kaupunki"/>
    <s v="Maisematyölupa"/>
    <s v="Lupa on haettava, ellei toimenpide ole vähäinen. Kuopiossa maisematyöluvan myöntää ympäristöjohtaja."/>
    <s v="Maisematyölupa"/>
    <x v="1"/>
    <x v="0"/>
    <m/>
    <s v="Myös luonnollisille henkilöille"/>
    <s v="Lupapisteen kautta jätetty maisematyölupahakemus ohjautuu rakennujsvalvontaan."/>
    <x v="5"/>
    <x v="0"/>
    <s v="Pohjois-Savo"/>
    <s v="yli 100 000"/>
    <s v="Ympäristöministeriö"/>
  </r>
  <r>
    <s v="Kuopion kaupunki"/>
    <s v="Nikotiinivalmisteiden vähittäismyyntilupa"/>
    <s v="Kuopion kaupungin alueen nikotiinivalmisteiden myyntilupahakemukset käsittelee Kuopion kaupungin ympäristöterveydenhuolto."/>
    <s v="Nikotiinivalmisteiden vähittäismyyntilupa"/>
    <x v="1"/>
    <x v="0"/>
    <s v="Q4/2022"/>
    <s v="Vain elinkeinotoimintaa harjoittaville"/>
    <m/>
    <x v="6"/>
    <x v="0"/>
    <s v="Pohjois-Savo"/>
    <s v="yli 100 000"/>
    <s v="Sosiaali- ja terveysministeriö"/>
  </r>
  <r>
    <s v="Kuopion kaupunki"/>
    <s v="Purkamislupa"/>
    <s v="Rakennuksen purkamiseen tarvittava lupa"/>
    <s v="Rakennuksen purkamislupa"/>
    <x v="1"/>
    <x v="5"/>
    <m/>
    <s v="Myös luonnollisille henkilöille"/>
    <m/>
    <x v="5"/>
    <x v="0"/>
    <s v="Pohjois-Savo"/>
    <s v="yli 100 000"/>
    <s v="Ympäristöministeriö"/>
  </r>
  <r>
    <s v="Kuopion kaupunki"/>
    <s v="Rakennuslupapalvelut"/>
    <s v="Rakennuksen rakentamiseen, laajentamiseen tai muuhun rakennukseen kohdistuvan luvanvaraisen toimenpiteen lupa"/>
    <s v="Rakennuslupa"/>
    <x v="1"/>
    <x v="5"/>
    <m/>
    <s v="Myös luonnollisille henkilöille"/>
    <m/>
    <x v="5"/>
    <x v="0"/>
    <s v="Pohjois-Savo"/>
    <s v="yli 100 000"/>
    <s v="Ympäristöministeriö"/>
  </r>
  <r>
    <s v="Kuopion kaupunki"/>
    <s v="Suunnittelutarveratkaisu tai poikkeamispäätös"/>
    <s v="Rakennusluvan hakeminen voi tietyissä tilanteissa edellyttää suunnittelutarveratkaisua tai poikkeamispäätöstä."/>
    <s v="Rakennuslupa suunnittelutarveratkaisualueelle"/>
    <x v="1"/>
    <x v="0"/>
    <s v="Q4/2022"/>
    <s v="Myös luonnollisille henkilöille"/>
    <m/>
    <x v="5"/>
    <x v="0"/>
    <s v="Pohjois-Savo"/>
    <s v="yli 100 000"/>
    <s v="Ympäristöministeriö"/>
  </r>
  <r>
    <s v="Kuopion kaupunki"/>
    <s v="Talousvettä toimittavan laitoksen tai tukkulaitoksen hyväksyntä"/>
    <s v="Talousvettä toimittavan laitoksen hyväksyntä, kun laitoksella on omaa vedentuotantoa tai käsittelyä."/>
    <s v="Talousvettä toimittavan laitoksen tai tukkulaitoksen hyväksyntä"/>
    <x v="1"/>
    <x v="5"/>
    <m/>
    <s v="Vain elinkeinotoimintaa harjoittaville"/>
    <m/>
    <x v="15"/>
    <x v="0"/>
    <s v="Pohjois-Savo"/>
    <s v="yli 100 000"/>
    <s v="Sosiaali- ja terveysministeriö"/>
  </r>
  <r>
    <s v="Kuopion kaupunki"/>
    <s v="Tupakkatuotteiden ja nikotiininesteiden vähittäismyyntilupa sekä tukkumyynti-ilmoitus"/>
    <s v="Tupakkatuotteiden ja nikotiininesteiden myyntilupa"/>
    <s v="Tupakkatuotteiden vähittäismyyntilupa"/>
    <x v="1"/>
    <x v="2"/>
    <m/>
    <s v="Vain elinkeinotoimintaa harjoittaville"/>
    <m/>
    <x v="7"/>
    <x v="0"/>
    <s v="Pohjois-Savo"/>
    <s v="yli 100 000"/>
    <s v="Sosiaali- ja terveysministeriö"/>
  </r>
  <r>
    <s v="Kuopion kaupunki"/>
    <s v="Vapautus vesi- ja viemäriverkostoon liittymisestä."/>
    <s v="Vapautus vesi- ja viemäriverkostoon liittymisestä"/>
    <s v="Vapautus vesi- ja viemäriverkostoon liittymisestä."/>
    <x v="1"/>
    <x v="1"/>
    <s v="Q4/2022"/>
    <s v="Myös luonnollisille henkilöille"/>
    <s v="Lupapistettä ei ole otettu käyttöön, koska hakemus sisältää niin paljon salassa pidettäviä asioita. Tämän takia hakemusta ei voi laittaa lupapisteen kautta lausunnoille. Asiakkaat ovat useimmiten iäkkäitä ihmisiä, jolloin digipalvelut eivät ole heidän saavutettavissa."/>
    <x v="8"/>
    <x v="0"/>
    <s v="Pohjois-Savo"/>
    <s v="yli 100 000"/>
    <s v="Maa- ja metsätalousministeriö"/>
  </r>
  <r>
    <s v="Kuopion kaupunki"/>
    <s v="Katujen ja viheralueiden käyttöluvat ja vuokraus"/>
    <s v="Kunnalta täytyy hakea lupaa katu- ja viheralueiden tavallisesta poikkeavaan käyttöön tai vuokraamiseen."/>
    <s v="Yleisen alueen käyttölupa"/>
    <x v="1"/>
    <x v="5"/>
    <m/>
    <s v="Myös luonnollisille henkilöille"/>
    <m/>
    <x v="1"/>
    <x v="0"/>
    <s v="Pohjois-Savo"/>
    <s v="yli 100 000"/>
    <s v=""/>
  </r>
  <r>
    <s v="Kuopion kaupunki"/>
    <s v="Ympäristölupa"/>
    <s v="Ympäristön pilaantumisen vaaraa aiheuttavaan toimintaan on oltava lupa."/>
    <s v="Ympäristölupa"/>
    <x v="1"/>
    <x v="5"/>
    <m/>
    <s v="Myös luonnollisille henkilöille"/>
    <m/>
    <x v="2"/>
    <x v="0"/>
    <s v="Pohjois-Savo"/>
    <s v="yli 100 000"/>
    <s v="Ympäristöministeriö"/>
  </r>
  <r>
    <s v="Kuopion kaupunki"/>
    <s v="Toiminnan rekisteröinti ympäristönsuojelun tietojärjestelmään"/>
    <s v="Rekisteröinti on luonteeltaan kirjaamistoimenpide, jossa ei tehdä hallinnollista päätöstä eikä anneta määräyksiä."/>
    <s v="Ympäristönsuojelulain mukainen rekisteröinti"/>
    <x v="1"/>
    <x v="0"/>
    <s v="Q4/2022"/>
    <s v="Vain elinkeinotoimintaa harjoittaville"/>
    <s v="Lupapiste-palvelu ei ole toistaiseksi sisällyttänyt rekisteröintilomakkeita palveluun"/>
    <x v="2"/>
    <x v="0"/>
    <s v="Pohjois-Savo"/>
    <s v="yli 100 000"/>
    <s v="Ympäristöministeriö"/>
  </r>
  <r>
    <s v="Kuopion kaupunki"/>
    <s v="Asemakaavoitukseen vaikuttaminen"/>
    <s v="Kaavahankkeen vireilletulosta ja valmisteluaineiston nähtävänäolosta ilmoitetaan virallisissa medioissa ja tarvittaessa kirjeitse."/>
    <s v="Asemakaavoitukseen vaikuttaminen"/>
    <x v="2"/>
    <x v="6"/>
    <s v="Q4/2022"/>
    <s v="Myös luonnollisille henkilöille"/>
    <m/>
    <x v="5"/>
    <x v="0"/>
    <s v="Pohjois-Savo"/>
    <s v="yli 100 000"/>
    <s v="Ympäristöministeriö"/>
  </r>
  <r>
    <s v="Kuopion kaupunki"/>
    <s v="Elintarvikkeiden sekä muiden eläin- ja kasviperäisten tuotteiden vientitodistukset"/>
    <s v="Elintarvikkeiden sekä muiden eläin- ja kasviperäistentuotteiden vientitodistuksella vakuutetaan, että ulkomaille vietävä tuote täyttää vaatimukset."/>
    <s v="Elintarvikkeiden sekä muiden eläin- ja kasviperäisten tuotteiden vientitodistukset"/>
    <x v="2"/>
    <x v="6"/>
    <s v="Q4/2022"/>
    <s v="Vain elinkeinotoimintaa harjoittaville"/>
    <s v="Ei tarvetta digitoteutukselle."/>
    <x v="17"/>
    <x v="0"/>
    <s v="Pohjois-Savo"/>
    <s v="yli 100 000"/>
    <s v="Maa- ja metsätalousministeriö"/>
  </r>
  <r>
    <s v="Kuopion kaupunki"/>
    <s v="Eläinlääkäripalvelut"/>
    <s v="Tuotantoeläinten eläinlääkäripalvelut."/>
    <s v="Eläinlääkäripalvelut"/>
    <x v="2"/>
    <x v="6"/>
    <s v="Q4/2022"/>
    <s v="Myös luonnollisille henkilöille"/>
    <s v="vaatii yleensä henkilökohtaisen yhteydenoton eläinlääkäriin."/>
    <x v="31"/>
    <x v="0"/>
    <s v="Pohjois-Savo"/>
    <s v="yli 100 000"/>
    <s v="Maa- ja metsätalousministeriö"/>
  </r>
  <r>
    <s v="Kuopion kaupunki"/>
    <s v="Jätteenkuljetus"/>
    <s v="Jätekukko järjestää asukkaiden sekajätteen ja hyötyjätteiden kuljetukset. Saostus- ja umpisäiliölietteiden kuljetukset tilataan suoraan kuljetusyrityksiltä. Yritysten jätehuolto tilataan yritysten jätehuoltopalveluja tuottavilta yrityksiltä."/>
    <s v="Jätehuolto"/>
    <x v="2"/>
    <x v="6"/>
    <m/>
    <s v="Myös luonnollisille henkilöille"/>
    <m/>
    <x v="14"/>
    <x v="0"/>
    <s v="Pohjois-Savo"/>
    <s v="yli 100 000"/>
    <s v="Ympäristöministeriö"/>
  </r>
  <r>
    <s v="Kuopion kaupunki"/>
    <s v="Jätteiden keräys ja vastaanotto"/>
    <s v="Kunnalliset jätehuoltopalvelut, kuten jätteen keräyksen, käsittelyn ja jätehuollon palveluverkoston, tuottaa kuntien jäteyhtiö Jätekukko Oy. Yritykset palvelevat toisiaan jätehuollossa."/>
    <s v="Jätehuolto"/>
    <x v="2"/>
    <x v="6"/>
    <m/>
    <s v="Myös luonnollisille henkilöille"/>
    <m/>
    <x v="14"/>
    <x v="0"/>
    <s v="Pohjois-Savo"/>
    <s v="yli 100 000"/>
    <s v="Ympäristöministeriö"/>
  </r>
  <r>
    <s v="Kuopion kaupunki"/>
    <s v="Kaupanvahvistus"/>
    <s v="Kaupanvahvistaja vahvistaa kiinteistön luovutuksen kaikkien luovutuskirjan allekirjoittajien läsnä ollessa."/>
    <s v="Kaupanvahvistus"/>
    <x v="2"/>
    <x v="5"/>
    <s v="Q4/2022"/>
    <s v="Myös luonnollisille henkilöille"/>
    <m/>
    <x v="32"/>
    <x v="0"/>
    <s v="Pohjois-Savo"/>
    <s v="yli 100 000"/>
    <s v="Maa- ja metsätalousministeriö"/>
  </r>
  <r>
    <s v="Kuopion kaupunki"/>
    <s v="Kirjastopalvelut"/>
    <s v="Kuopion kaupunginkirjastoon kuuluu pääkirjasto, 13 lähikirjastoa (7 omatoimikirjastoa), 3 kirjastoautoa ja yksi laitoskirjasto."/>
    <s v="Kirjastopalvelut"/>
    <x v="2"/>
    <x v="5"/>
    <m/>
    <s v="Myös luonnollisille henkilöille"/>
    <m/>
    <x v="33"/>
    <x v="0"/>
    <s v="Pohjois-Savo"/>
    <s v="yli 100 000"/>
    <s v="Opetus- ja kulttuuriministeriö"/>
  </r>
  <r>
    <s v="Kuopion kaupunki"/>
    <s v="Koulujen liikuntasalit"/>
    <s v="Koulujen saleissa voi harrastaa monia eri sisäliikuntalajeja ja järjestää erilaisia tapahtumia."/>
    <s v="Koulujen liikuntasalit"/>
    <x v="2"/>
    <x v="0"/>
    <s v="Q4/2022"/>
    <s v="Myös luonnollisille henkilöille"/>
    <m/>
    <x v="1"/>
    <x v="0"/>
    <s v="Pohjois-Savo"/>
    <s v="yli 100 000"/>
    <s v=""/>
  </r>
  <r>
    <s v="Kuopion kaupunki"/>
    <s v="Kuopion kaupungin kirjaamot"/>
    <s v="Kuopion kaupungin kirjaamot."/>
    <s v="Kuopion kaupungin kirjaamot"/>
    <x v="2"/>
    <x v="5"/>
    <m/>
    <s v="Myös luonnollisille henkilöille"/>
    <m/>
    <x v="1"/>
    <x v="0"/>
    <s v="Pohjois-Savo"/>
    <s v="yli 100 000"/>
    <s v=""/>
  </r>
  <r>
    <s v="Kuopion kaupunki"/>
    <s v="Liikuntapaikat ja vapaa-ajan tilat"/>
    <s v="Kuopiossa voi harrastaa monipuolista liikuntaa. Löytyy 2 uimahallia, 2 jäähallia, monitoimihalli ja monia muita tiloja liikkumiseen."/>
    <s v="Liikuntapaikat ja vapaa-ajan tilat"/>
    <x v="2"/>
    <x v="6"/>
    <m/>
    <s v="Myös luonnollisille henkilöille"/>
    <m/>
    <x v="1"/>
    <x v="0"/>
    <s v="Pohjois-Savo"/>
    <s v="yli 100 000"/>
    <s v=""/>
  </r>
  <r>
    <s v="Kuopion kaupunki"/>
    <s v="Maatalousyrittäjien lomituspalvelut"/>
    <s v="Lomituspalveluiden tarkoitus on turvata maatalousyrityksen keskeytymätön toiminta yrittäjän loma-ajaksi."/>
    <s v="Lomituspalvelu"/>
    <x v="2"/>
    <x v="5"/>
    <m/>
    <s v="Vain elinkeinotoimintaa harjoittaville"/>
    <m/>
    <x v="3"/>
    <x v="0"/>
    <s v="Pohjois-Savo"/>
    <s v="yli 100 000"/>
    <s v="Maa- ja metsätalousministeriö"/>
  </r>
  <r>
    <s v="Kuopion kaupunki"/>
    <s v="Ojitusta koskevan erimielisyyden ratkaiseminen"/>
    <s v="Vesilain mukaisen ojitusta koskevan erimielisyyden ratkaiseminen"/>
    <s v="Ojituserimielisyyden ratkaiseminen"/>
    <x v="2"/>
    <x v="6"/>
    <s v="Q4/2022"/>
    <s v="Myös luonnollisille henkilöille"/>
    <s v="Ei ole estettä digitoinnille. Saavutettavuusongelma saattaa osittain tulla, koska suurin osa yhteydenottajista on iäkkäittä. Asian ratkaiseminen vaatii yleensä aina paikain päällä käynnin."/>
    <x v="34"/>
    <x v="0"/>
    <s v="Pohjois-Savo"/>
    <s v="yli 100 000"/>
    <s v="Ympäristöministeriö"/>
  </r>
  <r>
    <s v="Kuopion kaupunki"/>
    <s v="Pieneläinpäivystys"/>
    <s v="Ilta- ja viikonloppuvastaanotto ja arkisin päiväsaikaan."/>
    <s v="Pieneläinpäivystys"/>
    <x v="2"/>
    <x v="6"/>
    <s v="Q4/2022"/>
    <s v="Myös luonnollisille henkilöille"/>
    <m/>
    <x v="31"/>
    <x v="0"/>
    <s v="Pohjois-Savo"/>
    <s v="yli 100 000"/>
    <s v="Maa- ja metsätalousministeriö"/>
  </r>
  <r>
    <s v="Kuopion kaupunki"/>
    <s v="LISÄTTY: Poikkeaminen talousjätevesienkäsittelyvaatimuksista"/>
    <m/>
    <s v="Poikkeaminen talousjätevesienkäsittelyvaatimuksista"/>
    <x v="2"/>
    <x v="1"/>
    <s v="Q4/2022"/>
    <s v="Myös luonnollisille henkilöille"/>
    <s v="Ei ole estettä digitoinnille. Osin saavutettavuusongelma iäkkäillä, maahanmuuttajilla, ulkomaalaistaustaisilla. Vahvan tunnistautumisen tarve. Selkokielisyys."/>
    <x v="2"/>
    <x v="0"/>
    <s v="Pohjois-Savo"/>
    <s v="yli 100 000"/>
    <s v="Ympäristöministeriö"/>
  </r>
  <r>
    <s v="Kuopion kaupunki"/>
    <s v="LISÄTTY: Poikkeaminen ympäristönsuojelumääräyksistä"/>
    <s v="Esim. öljysäiliöiden maahanjättö"/>
    <s v="Poikkeaminen ympäristönsuojelumääräyksistä"/>
    <x v="2"/>
    <x v="1"/>
    <s v="Q4/2022"/>
    <s v="Myös luonnollisille henkilöille"/>
    <s v="Ei ole estettä digitoinnille"/>
    <x v="2"/>
    <x v="0"/>
    <s v="Pohjois-Savo"/>
    <s v="yli 100 000"/>
    <s v="Ympäristöministeriö"/>
  </r>
  <r>
    <s v="Kuopion kaupunki"/>
    <s v="Rajan näyttö"/>
    <s v="Rajan näyttö on epävirallinen tontin rajojen osoitus asemakaava-alueella."/>
    <s v="Rajan näyttö"/>
    <x v="2"/>
    <x v="0"/>
    <s v="Q4/2022"/>
    <s v="Myös luonnollisille henkilöille"/>
    <s v="Ei tarvetta digitoteutukselle. Vaatii keskustelua asiakkaan ja viranomaisen välillä. Tapauksia on vähäinen määrä."/>
    <x v="1"/>
    <x v="0"/>
    <s v="Pohjois-Savo"/>
    <s v="yli 100 000"/>
    <s v=""/>
  </r>
  <r>
    <s v="Kuopion kaupunki"/>
    <s v="Rajankäynti asemakaava-alueella"/>
    <s v="Rajankäynti on virallinen kiinteistötoimitus rajojen määräämiseksi, josta tehdään merkintä kiinteistörekisteriin."/>
    <s v="Rajankäynti asemakaava-alueella"/>
    <x v="2"/>
    <x v="0"/>
    <s v="Q4/2022"/>
    <s v="Myös luonnollisille henkilöille"/>
    <s v="Ei tarvetta digitoteutukselle. Hakemuksia tulee noin 1-2 kpl / vuosi."/>
    <x v="23"/>
    <x v="0"/>
    <s v="Pohjois-Savo"/>
    <s v="yli 100 000"/>
    <s v="Ympäristöministeriö"/>
  </r>
  <r>
    <s v="Kuopion kaupunki"/>
    <s v="Ranta-asemakaavoitukseen vaikuttaminen"/>
    <s v="Meren tai vesistön rantavyöhykkeelle ei yleensä saa rakentaa ilman ranta-asemakaavaa tai rakennusluvan perusteeksi kelpaavaa yleiskaavaa."/>
    <s v="Ranta-asemakaavoitukseen vaikuttaminen"/>
    <x v="2"/>
    <x v="6"/>
    <s v="Q4/2022"/>
    <s v="Myös luonnollisille henkilöille"/>
    <m/>
    <x v="1"/>
    <x v="0"/>
    <s v="Pohjois-Savo"/>
    <s v="yli 100 000"/>
    <s v=""/>
  </r>
  <r>
    <s v="Kuopion kaupunki"/>
    <s v="Kaupungin toimitilojen vuokraus"/>
    <s v="Kuopion Tilakeskus palvelee toimitiloihin liittyvissä asioissa."/>
    <s v="Tilavuokraus"/>
    <x v="2"/>
    <x v="6"/>
    <s v="Q4/2022"/>
    <s v="Myös luonnollisille henkilöille"/>
    <m/>
    <x v="1"/>
    <x v="0"/>
    <s v="Pohjois-Savo"/>
    <s v="yli 100 000"/>
    <s v=""/>
  </r>
  <r>
    <s v="Kuopion kaupunki"/>
    <s v="Kuopion kaupungintalon juhlasalin vuokraaminen"/>
    <s v="Kaupungintalon juhlasalin vuokraaminen"/>
    <s v="Tilavuokraus"/>
    <x v="2"/>
    <x v="6"/>
    <s v="Q4/2022"/>
    <s v="Myös luonnollisille henkilöille"/>
    <m/>
    <x v="1"/>
    <x v="0"/>
    <s v="Pohjois-Savo"/>
    <s v="yli 100 000"/>
    <s v=""/>
  </r>
  <r>
    <s v="Kuopion kaupunki"/>
    <s v="Tontin korkeuden näyttö ja rakennuksen sijainnin merkitseminen ja katselmoiminen"/>
    <s v="Ennen rakennustöiden aloittamista rakennuksen sijainti ja korkeusasema osoitetaan tontilla Kuopion kaupungin toimesta."/>
    <s v="Tontin korkeuden näyttö ja rakennuksen sijainnin merkitseminen ja katselmoiminen"/>
    <x v="2"/>
    <x v="0"/>
    <s v="Q4/2022"/>
    <s v="Myös luonnollisille henkilöille"/>
    <m/>
    <x v="5"/>
    <x v="0"/>
    <s v="Pohjois-Savo"/>
    <s v="yli 100 000"/>
    <s v="Ympäristöministeriö"/>
  </r>
  <r>
    <s v="Kuopion kaupunki"/>
    <s v="Tontin lohkominen"/>
    <s v="Kuopion kaupunki vastaa asemakaava-alueellaan tonttien lohkomisesta. Lohkomisen edellytyksenä on voimassa oleva tonttijako."/>
    <s v="Tonttijako"/>
    <x v="2"/>
    <x v="0"/>
    <s v="Q4/2022"/>
    <s v="Myös luonnollisille henkilöille"/>
    <s v="Ei tarvetta vahvalle tunnistaumiselle. Suurin osa toimituksista tulee vireille automaattisesti Maanmittauslaitoksen kautta. Ne, jotka eivät tule, vaativat yleensä asiakkaan kanssa ensin neuvottelua."/>
    <x v="23"/>
    <x v="0"/>
    <s v="Pohjois-Savo"/>
    <s v="yli 100 000"/>
    <s v="Ympäristöministeriö"/>
  </r>
  <r>
    <s v="Kuopion kaupunki"/>
    <s v="Tonttijako"/>
    <s v="Tonttijako on asemakaava-alueella edellytys tonttien lohkomiselle. Kuopion kaupunki vastaa asemakaava-alueellaan tonttijakojen laadinnasta."/>
    <s v="Tonttijako"/>
    <x v="2"/>
    <x v="0"/>
    <s v="Q4/2022"/>
    <s v="Myös luonnollisille henkilöille"/>
    <s v="Ei tarvetta vahvalle tunnistaumiselle. Tonttijako pohjautuu suunnittelulle, jolloin on välttämätöntä ensin keskustella asiakkaan kanssa ja sen jälkeen vasta hakemus, jos katsotaan tonttijako mahdolliseksi."/>
    <x v="23"/>
    <x v="0"/>
    <s v="Pohjois-Savo"/>
    <s v="yli 100 000"/>
    <s v="Ympäristöministeriö"/>
  </r>
  <r>
    <s v="Kuopion kaupunki"/>
    <s v="Vesihuolto"/>
    <s v="Palvelusta löytyy Kuopio hyväksytyt vesihuollon toiminta-alueet. Toiminta-alueen kiinteistöllä on pääsääntöisesti liittymisvelvollisuus vesihuoltoon."/>
    <s v="Vesimittarilukeman ilmoittaminen"/>
    <x v="2"/>
    <x v="1"/>
    <s v="Q4/2022"/>
    <s v="Myös luonnollisille henkilöille"/>
    <m/>
    <x v="8"/>
    <x v="0"/>
    <s v="Pohjois-Savo"/>
    <s v="yli 100 000"/>
    <s v="Maa- ja metsätalousministeriö"/>
  </r>
  <r>
    <s v="Kuopion kaupunki"/>
    <s v="Yleiset kulttuuripalvelut"/>
    <s v="Kuopion kulttuuriin aktivointi tuottaa kulttuuripalveluja lapsille, nuorille, ikäihmisille ja erityisryhmille sekä järjestää vuosittaisia tapahtumia."/>
    <s v="Yleiset kulttuuripalvelut"/>
    <x v="2"/>
    <x v="6"/>
    <s v="Q4/2022"/>
    <s v="Myös luonnollisille henkilöille"/>
    <m/>
    <x v="1"/>
    <x v="0"/>
    <s v="Pohjois-Savo"/>
    <s v="yli 100 000"/>
    <s v=""/>
  </r>
  <r>
    <s v="Kuopion kaupunki"/>
    <s v="Yleiskaavoitukseen vaikuttaminen"/>
    <s v="Yleiskaavalla määritellään yleispiirteisesti kunnan yhdyskuntarakenne ja kaava-alueiden maankäyttö. Se on ohjeena tarkemmalle asemakaavoitukselle."/>
    <s v="Yleiskaavoitukseen vaikuttaminen"/>
    <x v="2"/>
    <x v="6"/>
    <s v="Q4/2022"/>
    <s v="Myös luonnollisille henkilöille"/>
    <m/>
    <x v="5"/>
    <x v="0"/>
    <s v="Pohjois-Savo"/>
    <s v="yli 100 000"/>
    <s v="Ympäristöministeriö"/>
  </r>
  <r>
    <s v="Kuopion kaupunki"/>
    <s v="Julkisten hankintojen neuvonta"/>
    <s v="Pohjois-Savon alueella saat julkisiin hankintoihin neuvontaa Pohjois-Savon hankinta-asiamieheltä."/>
    <s v="Julkisten hankintojen neuvonta"/>
    <x v="3"/>
    <x v="6"/>
    <s v="Q4/2022"/>
    <s v="Vain elinkeinotoimintaa harjoittaville"/>
    <m/>
    <x v="1"/>
    <x v="0"/>
    <s v="Pohjois-Savo"/>
    <s v="yli 100 000"/>
    <s v=""/>
  </r>
  <r>
    <s v="Kuopion kaupunki"/>
    <s v="Jäteneuvonta"/>
    <s v="Jätekukko antaa neuvontaa asukkaille jätehuollon palveluista, jätteiden vastaanottopaikoista sekä lajittelusta ja kierrätyksestä. Yrityksille neuvontaa antaa palveluja tarjoavat yritykset."/>
    <s v="Jäteneuvonta"/>
    <x v="3"/>
    <x v="6"/>
    <s v="Q4/2022"/>
    <s v="Myös luonnollisille henkilöille"/>
    <s v="Asukkaiden neuvonta kunnallisella jäteyhtiöllä mm. digitaalisena. Yrityksiin kohdistettu neuvonta suoraan yrityksiin toimialakohtaisissa projekteissa."/>
    <x v="14"/>
    <x v="0"/>
    <s v="Pohjois-Savo"/>
    <s v="yli 100 000"/>
    <s v="Ympäristöministeriö"/>
  </r>
  <r>
    <s v="Kuopion kaupunki"/>
    <s v="Liiketoiminnan kehittämisneuvonta"/>
    <s v="Neuvontaa liiketoiminnan kehittämiseen jo toimivalle yritykselle."/>
    <s v="Liiketoiminnan kehittämisneuvonta"/>
    <x v="3"/>
    <x v="6"/>
    <s v="Q4/2022"/>
    <s v="Vain elinkeinotoimintaa harjoittaville"/>
    <m/>
    <x v="1"/>
    <x v="0"/>
    <s v="Pohjois-Savo"/>
    <s v="yli 100 000"/>
    <s v=""/>
  </r>
  <r>
    <s v="Kuopion kaupunki"/>
    <s v="Omistajanvaihdosneuvonta ja yrityskaupat"/>
    <s v="Neuvontaa sukupolvenvaihdos- ja yrityskauppa-tilanteissa."/>
    <s v="Omistajanvaihdosneuvonta ja yrityskaupat"/>
    <x v="3"/>
    <x v="6"/>
    <s v="Q4/2022"/>
    <s v="Vain elinkeinotoimintaa harjoittaville"/>
    <m/>
    <x v="1"/>
    <x v="0"/>
    <s v="Pohjois-Savo"/>
    <s v="yli 100 000"/>
    <s v=""/>
  </r>
  <r>
    <s v="Kuopion kaupunki"/>
    <s v="Rahoitusneuvonta"/>
    <s v="Neuvontaa eri rahoitusvaihtoehdoista ja niiden soveltuvuudesta yrityksen liiketoiminnan tarpeisiin."/>
    <s v="Rahoitusneuvonta"/>
    <x v="3"/>
    <x v="6"/>
    <s v="Q4/2022"/>
    <s v="Vain elinkeinotoimintaa harjoittaville"/>
    <m/>
    <x v="1"/>
    <x v="0"/>
    <s v="Pohjois-Savo"/>
    <s v="yli 100 000"/>
    <s v=""/>
  </r>
  <r>
    <s v="Kuopion kaupunki"/>
    <s v="Toimitilat ja tontit"/>
    <s v="Toimitila- ja tonttipalvelut"/>
    <s v="Toimitilahakemisto"/>
    <x v="3"/>
    <x v="1"/>
    <s v="Q4/2022"/>
    <s v="Vain elinkeinotoimintaa harjoittaville"/>
    <m/>
    <x v="1"/>
    <x v="0"/>
    <s v="Pohjois-Savo"/>
    <s v="yli 100 000"/>
    <s v=""/>
  </r>
  <r>
    <s v="Kuopion kaupunki"/>
    <s v="Kansainvälistymispalvelut"/>
    <s v="Neuvontaa kansainvälisen toiminnan suunnitteluun, käynnistämiseen sekä nykyisen toiminnan kasvattamiseen."/>
    <s v="Yritysten kansainvälistymispalvelut"/>
    <x v="3"/>
    <x v="6"/>
    <s v="Q4/2022"/>
    <s v="Vain elinkeinotoimintaa harjoittaville"/>
    <m/>
    <x v="1"/>
    <x v="0"/>
    <s v="Pohjois-Savo"/>
    <s v="yli 100 000"/>
    <s v=""/>
  </r>
  <r>
    <s v="Kuopion kaupunki"/>
    <s v="Kasvuyrityspalvelut"/>
    <s v="Neuvontaa ja tukea kasvuyrityksille."/>
    <s v="Yritysten kasvupalvelut"/>
    <x v="3"/>
    <x v="6"/>
    <s v="Q4/2022"/>
    <s v="Vain elinkeinotoimintaa harjoittaville"/>
    <m/>
    <x v="1"/>
    <x v="0"/>
    <s v="Pohjois-Savo"/>
    <s v="yli 100 000"/>
    <s v=""/>
  </r>
  <r>
    <s v="Kuopion kaupunki"/>
    <s v="Neuvonta ja ohjaus"/>
    <s v="Kaupungin palveluja koskeva neuvonta ja ohjaus"/>
    <s v="Yritysten neuvontapalvelu"/>
    <x v="3"/>
    <x v="6"/>
    <s v="Q4/2022"/>
    <s v="Myös luonnollisille henkilöille"/>
    <m/>
    <x v="1"/>
    <x v="0"/>
    <s v="Pohjois-Savo"/>
    <s v="yli 100 000"/>
    <s v=""/>
  </r>
  <r>
    <s v="Kuopion kaupunki"/>
    <s v="Yritysten yhteistyöverkostot"/>
    <s v="Tukea yrityksesi alihankkija- ja yhteistyöverkostojen rakentamiseen."/>
    <s v="Yritysten neuvontapalvelu"/>
    <x v="3"/>
    <x v="6"/>
    <s v="Q4/2022"/>
    <s v="Vain elinkeinotoimintaa harjoittaville"/>
    <m/>
    <x v="1"/>
    <x v="0"/>
    <s v="Pohjois-Savo"/>
    <s v="yli 100 000"/>
    <s v=""/>
  </r>
  <r>
    <s v="Kuopion kaupunki"/>
    <s v="Yrityksen perustajan neuvonta"/>
    <s v="Yrityksen pystyy perustamaan verkossa, mutta neuvonnassa ei ole vielä digitoteutusta."/>
    <s v="Yritysten neuvontapalvelut"/>
    <x v="3"/>
    <x v="6"/>
    <s v="Q4/2022"/>
    <s v="Myös luonnollisille henkilöille"/>
    <m/>
    <x v="1"/>
    <x v="0"/>
    <s v="Pohjois-Savo"/>
    <s v="yli 100 000"/>
    <s v=""/>
  </r>
  <r>
    <s v="Kuopion kaupunki"/>
    <s v="Yrityksen terveyttäminen ja muutostilanteet"/>
    <s v="Neuvontaa yrityksesi kannattavuuden ja kasvun tukemiseen muutostilanteissa ja talousvaikeuksissa."/>
    <s v="Yritysten neuvontapalvelut"/>
    <x v="3"/>
    <x v="6"/>
    <s v="Q4/2022"/>
    <s v="Vain elinkeinotoimintaa harjoittaville"/>
    <m/>
    <x v="1"/>
    <x v="0"/>
    <s v="Pohjois-Savo"/>
    <s v="yli 100 000"/>
    <s v=""/>
  </r>
  <r>
    <s v="Kuopion kaupunki"/>
    <s v="Yritysten sijoittuminen seudulle"/>
    <s v="Tarjoamme alueesta kiinnostuneille ja seudulla toimiville yrityksille henkilökohtaista palvelua sijoittumiseen liittyvissä asioissa."/>
    <s v="Yritysten sijoittumispalvelut"/>
    <x v="3"/>
    <x v="6"/>
    <s v="Q4/2022"/>
    <s v="Vain elinkeinotoimintaa harjoittaville"/>
    <m/>
    <x v="1"/>
    <x v="0"/>
    <s v="Pohjois-Savo"/>
    <s v="yli 100 000"/>
    <s v=""/>
  </r>
  <r>
    <s v="Kuopion kaupunki"/>
    <s v="Aineisto- ja tietopalvelu"/>
    <s v="Voit pyytää julkisia asiakirjoja nähtäväksi, pyytää apua arkistojen käytössä tai pyytää tietoa itseäsi koskevista asiakirjoista."/>
    <s v="Aineisto- ja tietopalvelu"/>
    <x v="4"/>
    <x v="0"/>
    <s v="Q4/2022"/>
    <s v="Myös luonnollisille henkilöille"/>
    <m/>
    <x v="35"/>
    <x v="0"/>
    <s v="Pohjois-Savo"/>
    <s v="yli 100 000"/>
    <s v="Oikeusministeriö"/>
  </r>
  <r>
    <s v="Kuopion kaupunki"/>
    <s v="Rakennusvalvonnan arkistopalvelut"/>
    <s v="Tietopalvelu rakennusvalvonnan arkistosta"/>
    <s v="Rakennuspiirustukset"/>
    <x v="4"/>
    <x v="5"/>
    <m/>
    <s v="Myös luonnollisille henkilöille"/>
    <m/>
    <x v="5"/>
    <x v="0"/>
    <s v="Pohjois-Savo"/>
    <s v="yli 100 000"/>
    <s v="Ympäristöministeriö"/>
  </r>
  <r>
    <s v="Kuopion kaupunki"/>
    <s v="Korkotukilainat"/>
    <s v="valtion korkotuki- ja takauslainat"/>
    <s v="Korkotukilainahakemus"/>
    <x v="5"/>
    <x v="6"/>
    <s v="Q4/2022"/>
    <s v="Myös luonnollisille henkilöille"/>
    <m/>
    <x v="24"/>
    <x v="0"/>
    <s v="Pohjois-Savo"/>
    <s v="yli 100 000"/>
    <s v="Ympäristöministeriö"/>
  </r>
  <r>
    <s v="Kuopion kaupunki"/>
    <s v="Vesiosuuskunta-avustukset"/>
    <s v="Vesihuollon suunnittelua ja rakentamista on mahdollista avustaa. Avustukset ovat harkinnanvaraisia."/>
    <s v="Liiketoiminnan kehittämistuki"/>
    <x v="5"/>
    <x v="1"/>
    <s v="Q4/2022"/>
    <s v="Vain elinkeinotoimintaa harjoittaville"/>
    <m/>
    <x v="8"/>
    <x v="0"/>
    <s v="Pohjois-Savo"/>
    <s v="yli 100 000"/>
    <s v="Maa- ja metsätalousministeriö"/>
  </r>
  <r>
    <s v="Kuopion kaupunki"/>
    <s v="Kulttuuriin liittyvän kansalaistoiminnan tuki ja avustukset"/>
    <s v="Kuopiolaiset kulttuurijärjestöt ja -toimijat voivat hakea avustusta toimintaansa Kuopion kaupungilta."/>
    <s v="Toiminta-avustukset yhdistyksille ja yhteisöille"/>
    <x v="5"/>
    <x v="6"/>
    <s v="Q4/2022"/>
    <s v="Myös luonnollisille henkilöille"/>
    <m/>
    <x v="1"/>
    <x v="0"/>
    <s v="Pohjois-Savo"/>
    <s v="yli 100 000"/>
    <s v=""/>
  </r>
  <r>
    <s v="Kuopion kaupunki"/>
    <s v="Nuorisoyhdistysten ja nuorisoryhmien tuki ja avustukset"/>
    <s v="Kuopiolaiset nuorisojärjestöt voivat hakea avustusta toimintaansa Kuopion kaupungilta."/>
    <s v="Toiminta-avustukset yhdistyksille ja yhteisöille"/>
    <x v="5"/>
    <x v="6"/>
    <s v="Q4/2022"/>
    <s v="Myös luonnollisille henkilöille"/>
    <m/>
    <x v="36"/>
    <x v="0"/>
    <s v="Pohjois-Savo"/>
    <s v="yli 100 000"/>
    <s v="Opetus- ja kulttuuriministeriö"/>
  </r>
  <r>
    <s v="Kuopion kaupunki"/>
    <s v="Liikunnan kansalaistoiminnan tuki ja avustukset"/>
    <s v="Kuopiolaiset liikuntaseurat voivat hakea avustusta toimintaansa Kuopion kaupungilta."/>
    <s v="Toiminta-avustukset yhdistyksille ja yhteisöille"/>
    <x v="5"/>
    <x v="5"/>
    <m/>
    <s v="Myös luonnollisille henkilöille"/>
    <s v="Käyttäjien pyynnöstä kaupunkitasolla käyttömahdollisuuksia helpotettu ja poistettu vahvan tunnistautumisen edellytys"/>
    <x v="37"/>
    <x v="0"/>
    <s v="Pohjois-Savo"/>
    <s v="yli 100 000"/>
    <s v="Opetus- ja kulttuuriministeriö"/>
  </r>
  <r>
    <s v="Lahden kaupunki"/>
    <s v="E-tapahtuma"/>
    <s v="Tapahtumapaikan varaaminen sekä tapahtuman järjestämiseen liittyvien lupien sähköinen hakeminen."/>
    <s v="Tapahtumailmoitus"/>
    <x v="0"/>
    <x v="0"/>
    <s v="Q4/2021"/>
    <s v="Myös luonnollisille henkilöille"/>
    <m/>
    <x v="1"/>
    <x v="0"/>
    <s v="Päijät-Häme"/>
    <s v="yli 100 000"/>
    <s v=""/>
  </r>
  <r>
    <s v="Laukaan kunta"/>
    <s v="Rakennusvalvonnan palvelut"/>
    <s v="Rakennusvalvonnasta voi hakea sähköisesti lupia asiointipalvelun kautta (Trimble eServices)."/>
    <s v="Rakennuslupa"/>
    <x v="1"/>
    <x v="4"/>
    <s v="Myöhemmin"/>
    <s v="Myös luonnollisille henkilöille"/>
    <s v="Määrät niin pieniä, ettei omia sovelluksia ole taloudellisesti järkevä toteuttaa."/>
    <x v="5"/>
    <x v="0"/>
    <s v="Keski-Suomi"/>
    <s v="10 001 - 20 000"/>
    <s v="Ympäristöministeriö"/>
  </r>
  <r>
    <s v="Laukaan kunta"/>
    <s v="Ympäristösuojelulain mukaiset toiminnot"/>
    <s v="Valtaosa toiminnoista hoituu sähköisesti: ympäristönsuojelulain mukaiset hakemus-, ilmoitus-, rekisteröintiasiat, samoin valvonta."/>
    <s v="Ympäristön äkillisestä pilaantumisesta tai vaarasta tehtävä ilmoitus"/>
    <x v="1"/>
    <x v="4"/>
    <s v="Myöhemmin"/>
    <s v="Myös luonnollisille henkilöille"/>
    <s v="Määrät niin pieniä, ettei omia sovelluksia ole taloudellisesti järkevä toteuttaa."/>
    <x v="2"/>
    <x v="0"/>
    <s v="Keski-Suomi"/>
    <s v="10 001 - 20 000"/>
    <s v="Ympäristöministeriö"/>
  </r>
  <r>
    <s v="Laukaan kunta"/>
    <s v="Ideanappi -palvelu alkaville yrityksille"/>
    <s v="24/7 käytössä oleva digitaalinen palvelu, jossa alkava yrittäjä voi testata oman liikeideansa. Vastaus tulee seuraavan arkipäivän kuluessa."/>
    <s v="Ideanappi -palvelu alkaville yrityksille"/>
    <x v="3"/>
    <x v="5"/>
    <s v="Myöhemmin"/>
    <s v="Vain elinkeinotoimintaa harjoittaville"/>
    <m/>
    <x v="1"/>
    <x v="0"/>
    <s v="Keski-Suomi"/>
    <s v="10 001 - 20 000"/>
    <s v=""/>
  </r>
  <r>
    <s v="Laukaan kunta"/>
    <s v="Maatalousyritysten neuvota"/>
    <s v="Neuvontapalveluna käytämme sähköisiä välineitä, koulutustilaisuuksia, sekä henkilökohtaisia tapaamisia."/>
    <s v="Maatalousyritysten neuvota"/>
    <x v="3"/>
    <x v="1"/>
    <s v="Myöhemmin"/>
    <s v="Vain elinkeinotoimintaa harjoittaville"/>
    <m/>
    <x v="1"/>
    <x v="0"/>
    <s v="Keski-Suomi"/>
    <s v="10 001 - 20 000"/>
    <s v=""/>
  </r>
  <r>
    <s v="Laukaan kunta"/>
    <s v="Maatalousyritysten perustamispalvelut"/>
    <s v="Maatalousyrityksen aloittaminen perustetaan paperisilla lomakkeilla. Yrityksen perustamisen jälkeen asiointi siirtyy sähköiseen järjestelmään, jonka avulla toteutetaan tukihakemusten jättäminen ja muut yritykseen liittyvät muutostoiminnat."/>
    <s v="Maatalousyritysten perustamispalvelut"/>
    <x v="3"/>
    <x v="1"/>
    <s v="Myöhemmin"/>
    <s v="Vain elinkeinotoimintaa harjoittaville"/>
    <m/>
    <x v="1"/>
    <x v="0"/>
    <s v="Keski-Suomi"/>
    <s v="10 001 - 20 000"/>
    <s v=""/>
  </r>
  <r>
    <s v="Laukaan kunta"/>
    <s v="Alkavien yrittäjien neuvontapalvelu"/>
    <s v="Idean sparrausta, liiketoimintasuunnitelman laatimisen neuvontaa. Palvelun toteuttaa Keski-Suomen Uusyrityskeskus."/>
    <s v="Yritysten neuvontapalvelut"/>
    <x v="3"/>
    <x v="1"/>
    <s v="Myöhemmin"/>
    <s v="Myös luonnollisille henkilöille"/>
    <s v="Keski-Suomen Uusyrityskeskuksen toiminta päättyy. Uuden toimijan kanssa neuvottelut vasta alkamassa. Digiasteesta ei tarkempaa tietoa."/>
    <x v="1"/>
    <x v="0"/>
    <s v="Keski-Suomi"/>
    <s v="10 001 - 20 000"/>
    <s v=""/>
  </r>
  <r>
    <s v="Laukaan kunta"/>
    <s v="Alkavien maaseutuyrittäjien neuvontapalvelut"/>
    <s v="– toteutetaan omalla henkilöstöllä ja ProAgrian toimesta. Yhteydenooto sähköpostilla tai puhelimitse."/>
    <s v="Yritysten neuvontapalvelut"/>
    <x v="3"/>
    <x v="6"/>
    <s v="Myöhemmin"/>
    <s v="Myös luonnollisille henkilöille"/>
    <m/>
    <x v="1"/>
    <x v="0"/>
    <s v="Keski-Suomi"/>
    <s v="10 001 - 20 000"/>
    <s v=""/>
  </r>
  <r>
    <s v="Laukaan kunta"/>
    <s v="Toimivien yritysten neuvontapalvelut"/>
    <s v="Elinkeinoasiamies, yrityskoordinaattori ja elinkeinojohtaja neuvovat toimivia yrityksiä erilaisissa asioissa."/>
    <s v="Yritysten neuvontapalvelut"/>
    <x v="3"/>
    <x v="6"/>
    <s v="Myöhemmin"/>
    <s v="Myös luonnollisille henkilöille"/>
    <s v="Nykyisen haastavan taloustilanteen vallitessa on haastavaa panostaa digitaalisiin palveluihin."/>
    <x v="1"/>
    <x v="0"/>
    <s v="Keski-Suomi"/>
    <s v="10 001 - 20 000"/>
    <s v=""/>
  </r>
  <r>
    <s v="Laukaan kunta"/>
    <s v="Yritysten sijoittumispalvelut"/>
    <s v="Yritysten sijoittumiseen liittyvät palvelut tarjolla pääosin sähköpostilla ja puhelimitse – yritystontit esillä sähköisesti kunnan verkkosivuilla"/>
    <s v="Yritysten sijoittumispalvelut"/>
    <x v="3"/>
    <x v="6"/>
    <s v="Myöhemmin"/>
    <s v="Myös luonnollisille henkilöille"/>
    <s v="Lähtötaso varsin alhainen. Vaatii isoa ajallista ja taloudellista panostusta."/>
    <x v="1"/>
    <x v="0"/>
    <s v="Keski-Suomi"/>
    <s v="10 001 - 20 000"/>
    <s v=""/>
  </r>
  <r>
    <s v="Laukaan kunta"/>
    <s v="Maatalousyritysten tukihakemukset"/>
    <s v="Maatalouden tukien haku tapahtunee n.95% sähköisesti. Loppu viidenprosentin osuus toimkittaa paperisen hakemuksen."/>
    <s v="Maaseututuet"/>
    <x v="5"/>
    <x v="0"/>
    <s v="Myöhemmin"/>
    <s v="Vain elinkeinotoimintaa harjoittaville"/>
    <m/>
    <x v="9"/>
    <x v="0"/>
    <s v="Keski-Suomi"/>
    <s v="10 001 - 20 000"/>
    <s v="Maa- ja metsätalousministeriö"/>
  </r>
  <r>
    <s v="Lieksan kaupunki"/>
    <s v="Meluilmoituksen tekeminen"/>
    <m/>
    <s v="Meluilmoitus"/>
    <x v="0"/>
    <x v="5"/>
    <m/>
    <s v="Myös luonnollisille henkilöille"/>
    <m/>
    <x v="2"/>
    <x v="0"/>
    <s v="Pohjois-Karjala"/>
    <s v="10 001 - 20 000"/>
    <s v="Ympäristöministeriö"/>
  </r>
  <r>
    <s v="Lieksan kaupunki"/>
    <s v="Vesimittarilukeman ilmoittaminen"/>
    <m/>
    <s v="Vesimittarilukeman ilmoittaminen"/>
    <x v="0"/>
    <x v="0"/>
    <s v="Q4/2021"/>
    <s v="Myös luonnollisille henkilöille"/>
    <m/>
    <x v="8"/>
    <x v="0"/>
    <s v="Pohjois-Karjala"/>
    <s v="10 001 - 20 000"/>
    <s v="Maa- ja metsätalousministeriö"/>
  </r>
  <r>
    <s v="Lieksan kaupunki"/>
    <s v="Hakemus käytöstä poistetun öljysäiliön jättämiseksi maahan"/>
    <m/>
    <s v="Hakemus käytöstä poistetun kemikaalisäiliön jättämiseksi maahan"/>
    <x v="1"/>
    <x v="4"/>
    <s v="Myöhemmin"/>
    <s v="Myös luonnollisille henkilöille"/>
    <m/>
    <x v="2"/>
    <x v="0"/>
    <s v="Pohjois-Karjala"/>
    <s v="10 001 - 20 000"/>
    <s v="Ympäristöministeriö"/>
  </r>
  <r>
    <s v="Lieksan kaupunki"/>
    <s v="Metsästysoikeuksien vuokraaminen"/>
    <m/>
    <s v="Metsästysoikeuksien vuokraaminen"/>
    <x v="1"/>
    <x v="6"/>
    <s v="Myöhemmin"/>
    <s v="Vain elinkeinotoimintaa harjoittaville"/>
    <m/>
    <x v="1"/>
    <x v="0"/>
    <s v="Pohjois-Karjala"/>
    <s v="10 001 - 20 000"/>
    <s v=""/>
  </r>
  <r>
    <s v="Lieksan kaupunki"/>
    <s v="Toripaikkojen vuokraaminen"/>
    <m/>
    <s v="Myyntipaikkahakemus ja -lupa"/>
    <x v="1"/>
    <x v="6"/>
    <s v="Myöhemmin"/>
    <s v="Myös luonnollisille henkilöille"/>
    <m/>
    <x v="1"/>
    <x v="0"/>
    <s v="Pohjois-Karjala"/>
    <s v="10 001 - 20 000"/>
    <s v=""/>
  </r>
  <r>
    <s v="Lieksan kaupunki"/>
    <s v="Rakennusvalvonnan luvat"/>
    <m/>
    <s v="Rakennuslupa"/>
    <x v="1"/>
    <x v="2"/>
    <m/>
    <s v="Myös luonnollisille henkilöille"/>
    <m/>
    <x v="5"/>
    <x v="0"/>
    <s v="Pohjois-Karjala"/>
    <s v="10 001 - 20 000"/>
    <s v="Ympäristöministeriö"/>
  </r>
  <r>
    <s v="Lieksan kaupunki"/>
    <s v="MRL:n mukaisen poikkeamisluvan myöntäminen"/>
    <m/>
    <s v="Rakentamisen poikkeuslupa"/>
    <x v="1"/>
    <x v="2"/>
    <m/>
    <s v="Myös luonnollisille henkilöille"/>
    <m/>
    <x v="5"/>
    <x v="0"/>
    <s v="Pohjois-Karjala"/>
    <s v="10 001 - 20 000"/>
    <s v="Ympäristöministeriö"/>
  </r>
  <r>
    <s v="Lieksan kaupunki"/>
    <s v="Sijoittamisluvan myöntäminen"/>
    <m/>
    <s v="Kaivu- ja sijoituslupa"/>
    <x v="1"/>
    <x v="6"/>
    <s v="Q3/2022"/>
    <s v="Myös luonnollisille henkilöille"/>
    <m/>
    <x v="5"/>
    <x v="0"/>
    <s v="Pohjois-Karjala"/>
    <s v="10 001 - 20 000"/>
    <s v="Ympäristöministeriö"/>
  </r>
  <r>
    <s v="Lieksan kaupunki"/>
    <s v="Muuntamoiden ja johtojen sijoittamisluvan myöntäminen"/>
    <m/>
    <s v="Kaivu- ja sijoituslupa"/>
    <x v="1"/>
    <x v="2"/>
    <m/>
    <s v="Myös luonnollisille henkilöille"/>
    <m/>
    <x v="5"/>
    <x v="0"/>
    <s v="Pohjois-Karjala"/>
    <s v="10 001 - 20 000"/>
    <s v="Ympäristöministeriö"/>
  </r>
  <r>
    <s v="Lieksan kaupunki"/>
    <s v="Katu- tai muun yleisen alueen käyttöluvan myöntäminen"/>
    <m/>
    <s v="Yleisen alueen käyttölupa"/>
    <x v="1"/>
    <x v="6"/>
    <s v="Q4/2022"/>
    <s v="Myös luonnollisille henkilöille"/>
    <m/>
    <x v="1"/>
    <x v="0"/>
    <s v="Pohjois-Karjala"/>
    <s v="10 001 - 20 000"/>
    <s v=""/>
  </r>
  <r>
    <s v="Lieksan kaupunki"/>
    <s v="Ympäristönsuojelulainsäädäntöön liittyvän poikkeamisluvan myöntäminen"/>
    <m/>
    <s v="Ympäristönsuojelumääräyksistä poikkeamisen lupa"/>
    <x v="1"/>
    <x v="6"/>
    <s v="Myöhemmin"/>
    <s v="Myös luonnollisille henkilöille"/>
    <m/>
    <x v="2"/>
    <x v="0"/>
    <s v="Pohjois-Karjala"/>
    <s v="10 001 - 20 000"/>
    <s v="Ympäristöministeriö"/>
  </r>
  <r>
    <s v="Lieksan kaupunki"/>
    <s v="Yksinyrittäjien koronatuki"/>
    <s v="määräaikainen"/>
    <s v="Liiketoiminnan kehittämistuki"/>
    <x v="5"/>
    <x v="4"/>
    <m/>
    <s v="Vain elinkeinotoimintaa harjoittaville"/>
    <m/>
    <x v="1"/>
    <x v="0"/>
    <s v="Pohjois-Karjala"/>
    <s v="10 001 - 20 000"/>
    <s v=""/>
  </r>
  <r>
    <s v="Lieksan kaupunki"/>
    <s v="Avustukset yhdistyksille"/>
    <m/>
    <s v="Toiminta-avustukset yhdistyksille ja yhteisöille"/>
    <x v="5"/>
    <x v="5"/>
    <m/>
    <s v="Myös luonnollisille henkilöille"/>
    <m/>
    <x v="1"/>
    <x v="0"/>
    <s v="Pohjois-Karjala"/>
    <s v="10 001 - 20 000"/>
    <s v=""/>
  </r>
  <r>
    <s v="Lieksan kaupunki"/>
    <s v="Yksityistieavustukset"/>
    <m/>
    <s v="Yksityistieavustukset"/>
    <x v="5"/>
    <x v="5"/>
    <m/>
    <s v="Vain elinkeinotoimintaa harjoittaville"/>
    <m/>
    <x v="38"/>
    <x v="0"/>
    <s v="Pohjois-Karjala"/>
    <s v="10 001 - 20 000"/>
    <s v="Liikenne- ja viestintäministeriö"/>
  </r>
  <r>
    <s v="Liikenne- ja viestintävirasto TRAFICOM"/>
    <s v="ADR-koulutuslupa"/>
    <s v="Traficom hyväksyy kouluttajien ADR-koulutusluvat."/>
    <s v="ADR-koulutuslupa"/>
    <x v="1"/>
    <x v="1"/>
    <s v="Myöhemmin"/>
    <s v="Vain elinkeinotoimintaa harjoittaville"/>
    <s v="Yleinen taloudellinen tilanne"/>
    <x v="1"/>
    <x v="1"/>
    <s v="Liikenne- ja viestintäministeriö"/>
    <s v=""/>
    <s v=""/>
  </r>
  <r>
    <s v="Liikenne- ja viestintävirasto TRAFICOM"/>
    <s v="ADR-koulutusohjelma"/>
    <s v="Traficom hyväksyy kouluttajien ADR-koulutusohjelmat."/>
    <s v="ADR-koulutusohjelma"/>
    <x v="1"/>
    <x v="1"/>
    <s v="Myöhemmin"/>
    <s v="Vain elinkeinotoimintaa harjoittaville"/>
    <s v="Yleinen taloudellinen tilanne"/>
    <x v="1"/>
    <x v="1"/>
    <s v="Liikenne- ja viestintäministeriö"/>
    <s v=""/>
    <s v=""/>
  </r>
  <r>
    <s v="Liikenne- ja viestintävirasto TRAFICOM"/>
    <s v="Ajoneuvojen katsastajien kouluttajat"/>
    <s v="Katsastustoiminnasta vastaavien henkilöiden ja katsastajien jatkokoulutusta antavalla on oltavaTraficomin myöntämä lupa"/>
    <s v="Ajoneuvojen katsastajien kouluttajat"/>
    <x v="1"/>
    <x v="1"/>
    <s v="Myöhemmin"/>
    <s v="Vain elinkeinotoimintaa harjoittaville"/>
    <s v="Yleinen taloudellinen tilanne"/>
    <x v="1"/>
    <x v="1"/>
    <s v="Liikenne- ja viestintäministeriö"/>
    <s v=""/>
    <s v=""/>
  </r>
  <r>
    <s v="Liikenne- ja viestintävirasto TRAFICOM"/>
    <s v="Ajoneuvojen katsastuksen toimilupa"/>
    <s v="Hakemuksella haetaan lupaa katsastustoiminnan aloittamiseen."/>
    <s v="Ajoneuvojen katsastuksen toimilupa"/>
    <x v="1"/>
    <x v="6"/>
    <s v="Q4/2021"/>
    <s v="Vain elinkeinotoimintaa harjoittaville"/>
    <s v="Taloustilanne voi mahdollisesti osoittautua esteeksi"/>
    <x v="1"/>
    <x v="1"/>
    <s v="Liikenne- ja viestintäministeriö"/>
    <s v=""/>
    <s v=""/>
  </r>
  <r>
    <s v="Liikenne- ja viestintävirasto TRAFICOM"/>
    <s v="Ajoneuvojen sopimusrekisteröijäksi Traficomille"/>
    <s v="Traficom käyttää rekisteröintitoiminnassa sopimuskumppaneita"/>
    <s v="Ajoneuvojen sopimusrekisteröijäksi Traficomille"/>
    <x v="2"/>
    <x v="1"/>
    <s v="Myöhemmin"/>
    <s v="Vain elinkeinotoimintaa harjoittaville"/>
    <s v="Yleinen taloudellinen tilanne"/>
    <x v="1"/>
    <x v="1"/>
    <s v="Liikenne- ja viestintäministeriö"/>
    <s v=""/>
    <s v=""/>
  </r>
  <r>
    <s v="Liikenne- ja viestintävirasto TRAFICOM"/>
    <s v="Ajoneuvojen yksittäishyväksyjä"/>
    <s v="Hakemus yksittäishyväksyjäksi"/>
    <s v="Ajoneuvojen yksittäishyväksyjä"/>
    <x v="1"/>
    <x v="6"/>
    <s v="Myöhemmin"/>
    <s v="Myös luonnollisille henkilöille"/>
    <s v="Yleinen taloudellinen tilanne"/>
    <x v="1"/>
    <x v="1"/>
    <s v="Liikenne- ja viestintäministeriö"/>
    <s v=""/>
    <s v=""/>
  </r>
  <r>
    <s v="Liikenne- ja viestintävirasto TRAFICOM"/>
    <s v="Ajoneuvon diplomaattirekisteröinti"/>
    <s v="Diplomaattirekisteröinti voidaan myöntää Ulkoministeriön Protokollaosaston kilpisuosituksen perusteella"/>
    <s v="Ajoneuvon diplomaattirekisteröinti"/>
    <x v="0"/>
    <x v="1"/>
    <s v="Myöhemmin"/>
    <s v="Myös luonnollisille henkilöille"/>
    <s v="Hakemuksen liitteenä oltava alkuperäiset asiakirjat."/>
    <x v="1"/>
    <x v="1"/>
    <s v="Liikenne- ja viestintäministeriö"/>
    <s v=""/>
    <s v=""/>
  </r>
  <r>
    <s v="Liikenne- ja viestintävirasto TRAFICOM"/>
    <s v="Ajoneuvon ensirekisteröinti"/>
    <s v="Palvelussa voit tehdä uuden ajoneuvon ensirekisteröinnin, jos ajoneuvolla on rekisteritunnus ja rekisterikilvet."/>
    <s v="Ajoneuvon ensirekisteröinti"/>
    <x v="0"/>
    <x v="5"/>
    <m/>
    <s v="Myös luonnollisille henkilöille"/>
    <m/>
    <x v="1"/>
    <x v="1"/>
    <s v="Liikenne- ja viestintäministeriö"/>
    <s v=""/>
    <s v=""/>
  </r>
  <r>
    <s v="Liikenne- ja viestintävirasto TRAFICOM"/>
    <s v="Ajoneuvon käyttövastaavatiedon ilmoittaminen ja poistaminen"/>
    <s v="Yrityksen on ilmoitettava liikenneasioiden rekisteriin käyttövastaava, jos autolle ei ole merkitty rekisteriin haltijaksi luonnollista henkilöä."/>
    <s v="Ajoneuvon käyttövastaavatiedon ilmoittaminen ja poistaminen"/>
    <x v="0"/>
    <x v="0"/>
    <s v="Myöhemmin"/>
    <s v="Vain elinkeinotoimintaa harjoittaville"/>
    <s v="Yleinen taloudellinen tilanne"/>
    <x v="1"/>
    <x v="1"/>
    <s v="Liikenne- ja viestintäministeriö"/>
    <s v=""/>
    <s v=""/>
  </r>
  <r>
    <s v="Liikenne- ja viestintävirasto TRAFICOM"/>
    <s v="Ajoneuvon liikennekäyttöönotto"/>
    <s v="Käytä palvelua, kun haluat ilmoittaa ajoneuvosi takaisin liikennekäyttöön. "/>
    <s v="Ajoneuvon liikennekäyttöönotto"/>
    <x v="0"/>
    <x v="5"/>
    <m/>
    <s v="Myös luonnollisille henkilöille"/>
    <m/>
    <x v="1"/>
    <x v="1"/>
    <s v="Liikenne- ja viestintäministeriö"/>
    <s v=""/>
    <s v=""/>
  </r>
  <r>
    <s v="Liikenne- ja viestintävirasto TRAFICOM"/>
    <s v="Ajoneuvon liikennekäytöstäpoisto"/>
    <s v="Käytä palvelua, kun haluat ilmoittaaa ajoneuvosi tilapäisesti pois liikennekäytöstä. "/>
    <s v="Ajoneuvon liikennekäytöstäpoisto"/>
    <x v="0"/>
    <x v="5"/>
    <m/>
    <s v="Myös luonnollisille henkilöille"/>
    <m/>
    <x v="1"/>
    <x v="1"/>
    <s v="Liikenne- ja viestintäministeriö"/>
    <s v=""/>
    <s v=""/>
  </r>
  <r>
    <s v="Liikenne- ja viestintävirasto TRAFICOM"/>
    <s v="Ajoneuvon omistajanvaihdos"/>
    <s v="Myyjä voi luoda palvelussa kauppaa varten varmenteen ja tehdä kaupan jälkeen luovutusilmoituksen."/>
    <s v="Ajoneuvon omistajanvaihdos"/>
    <x v="0"/>
    <x v="5"/>
    <m/>
    <s v="Myös luonnollisille henkilöille"/>
    <m/>
    <x v="1"/>
    <x v="1"/>
    <s v="Liikenne- ja viestintäministeriö"/>
    <s v=""/>
    <s v=""/>
  </r>
  <r>
    <s v="Liikenne- ja viestintävirasto TRAFICOM"/>
    <s v="Ajoneuvon rekisteri- ja verotiedot"/>
    <s v="Oma asiointi -palvelussa näet tiedot omista ajoneuvoistasi tai voit veloituksetta tarkastaa minkä tahansa ajoneuvon verotiedot ja tekniset tiedot."/>
    <s v="Ajoneuvon rekisteri- ja verotiedot"/>
    <x v="4"/>
    <x v="5"/>
    <m/>
    <s v="Myös luonnollisille henkilöille"/>
    <m/>
    <x v="1"/>
    <x v="1"/>
    <s v="Liikenne- ja viestintäministeriö"/>
    <s v=""/>
    <s v=""/>
  </r>
  <r>
    <s v="Liikenne- ja viestintävirasto TRAFICOM"/>
    <s v="Ajoneuvon rekisteröintitodistuksen tilaus"/>
    <s v="Palvelusta voit tilata ajoneuvollesi uuden rekisteröintitodistuksen."/>
    <s v="Ajoneuvon rekisteröintitodistuksen tilaus"/>
    <x v="2"/>
    <x v="5"/>
    <m/>
    <s v="Myös luonnollisille henkilöille"/>
    <m/>
    <x v="1"/>
    <x v="1"/>
    <s v="Liikenne- ja viestintäministeriö"/>
    <s v=""/>
    <s v=""/>
  </r>
  <r>
    <s v="Liikenne- ja viestintävirasto TRAFICOM"/>
    <s v="Ajoneuvon romutus ja lopullinen poisto"/>
    <s v="Poista ajoneuvosi lopullisesti rekisteristä toimittamalla se maksutta kierrätettäväksi Suomen Autokierrätys Oy:n viralliseen vastaanottopisteeseen. Vastaanottopiste ottaa ajoneuvon vastaan ja antaa sinulle romutustodistuksen. Vastaanottopiste huolehtii, että ajoneuvo poistetaan lopullisesti rekisteristä."/>
    <s v="Ajoneuvon romutus ja lopullinen poisto"/>
    <x v="0"/>
    <x v="6"/>
    <s v="Myöhemmin"/>
    <s v="Myös luonnollisille henkilöille"/>
    <s v="Ajoneuvo luovutettava fyysisesti romutettavaksi ja lopullisesti poistettavaksi."/>
    <x v="1"/>
    <x v="1"/>
    <s v="Liikenne- ja viestintäministeriö"/>
    <s v=""/>
    <s v=""/>
  </r>
  <r>
    <s v="Liikenne- ja viestintävirasto TRAFICOM"/>
    <s v="Ajoneuvon yksittäishyväksynnän myöntäjä"/>
    <s v="Hakemus ajoneuvon yksittäishyväksyntöjen myöntäjäksi"/>
    <s v="Ajoneuvon yksittäishyväksynnän myöntäjä"/>
    <x v="1"/>
    <x v="6"/>
    <s v="Myöhemmin"/>
    <s v="Vain elinkeinotoimintaa harjoittaville"/>
    <s v="Yleinen taloudellinen tilanne"/>
    <x v="1"/>
    <x v="1"/>
    <s v="Liikenne- ja viestintäministeriö"/>
    <s v=""/>
    <s v=""/>
  </r>
  <r>
    <s v="Liikenne- ja viestintävirasto TRAFICOM"/>
    <s v="Ajoneuvotiedot ja veron maksu"/>
    <s v="Voit tarkastaa omat tai julkiset ajoneuvotiedot. Voit tehdä asiakirjatilauksen ajoneuvon tiedoista."/>
    <s v="Ajoneuvotiedot ja veron maksu"/>
    <x v="4"/>
    <x v="5"/>
    <m/>
    <s v="Myös luonnollisille henkilöille"/>
    <m/>
    <x v="1"/>
    <x v="1"/>
    <s v="Liikenne- ja viestintäministeriö"/>
    <s v=""/>
    <s v=""/>
  </r>
  <r>
    <s v="Liikenne- ja viestintävirasto TRAFICOM"/>
    <s v="Ajoneuvoveron palauttaminen ja hyvittäminen"/>
    <s v="Ajoneuvoverosta voi saada hyvitystä tai palautusta."/>
    <s v="Ajoneuvoveron palauttaminen ja hyvittäminen"/>
    <x v="2"/>
    <x v="5"/>
    <m/>
    <s v="Myös luonnollisille henkilöille"/>
    <m/>
    <x v="1"/>
    <x v="1"/>
    <s v="Liikenne- ja viestintäministeriö"/>
    <s v=""/>
    <s v=""/>
  </r>
  <r>
    <s v="Liikenne- ja viestintävirasto TRAFICOM"/>
    <s v="Ajoneuvoveron verovelvollisuuden siirto"/>
    <s v="Ajoneuvon omistaja voi hakea ajoneuvoveron verovelvollisuutta itselleen."/>
    <s v="Ajoneuvoveron verovelvollisuuden siirto"/>
    <x v="0"/>
    <x v="0"/>
    <s v="Myöhemmin"/>
    <s v="Myös luonnollisille henkilöille"/>
    <s v="Yleinen taloudellinen tilanne"/>
    <x v="1"/>
    <x v="1"/>
    <s v="Liikenne- ja viestintäministeriö"/>
    <s v=""/>
    <s v=""/>
  </r>
  <r>
    <s v="Liikenne- ja viestintävirasto TRAFICOM"/>
    <s v="Ajopiirturin asennus ja korjaus"/>
    <s v="Ajopiirturin asennus ja korjaus -lupien saamisen edellytykset sekä hakemukset."/>
    <s v="Ajopiirturin asennus ja korjaus"/>
    <x v="1"/>
    <x v="0"/>
    <s v="Myöhemmin"/>
    <s v="Vain elinkeinotoimintaa harjoittaville"/>
    <s v="Yleinen taloudellinen tilanne"/>
    <x v="1"/>
    <x v="1"/>
    <s v="Liikenne- ja viestintäministeriö"/>
    <s v=""/>
    <s v=""/>
  </r>
  <r>
    <s v="Liikenne- ja viestintävirasto TRAFICOM"/>
    <s v="Ajoterveysohjeet terveydenhuollon ammattilaisille"/>
    <s v="Tavoitteena on tukea terveydenhuollon ammattilaisia yksittäisen kuljettajan terveydentilaa koskevassa ajoterveysarvioinnissa ja päätöksenteossa."/>
    <s v="Ajoterveysohjeet terveydenhuollon ammattilaisille"/>
    <x v="3"/>
    <x v="0"/>
    <s v="Myöhemmin"/>
    <s v="Myös luonnollisille henkilöille"/>
    <s v="Yleinen taloudellinen tilanne"/>
    <x v="1"/>
    <x v="1"/>
    <s v="Liikenne- ja viestintäministeriö"/>
    <s v=""/>
    <s v=""/>
  </r>
  <r>
    <s v="Liikenne- ja viestintävirasto TRAFICOM"/>
    <s v="Alkolukkolain mukainen toimintailmoitus"/>
    <s v="Alkolukon valmistaja tai valtuutettu edustaja tekee toimintailmoituksen Traficomille"/>
    <s v="Alkolukkolain mukainen toimintailmoitus"/>
    <x v="0"/>
    <x v="1"/>
    <s v="Q4/2021"/>
    <s v="Vain elinkeinotoimintaa harjoittaville"/>
    <s v="Taloustilanne voi mahdollisesti osoittautua esteeksi"/>
    <x v="1"/>
    <x v="1"/>
    <s v="Liikenne- ja viestintäministeriö"/>
    <s v=""/>
    <s v=""/>
  </r>
  <r>
    <s v="Liikenne- ja viestintävirasto TRAFICOM"/>
    <s v="Aluksen CSR-asiakirja"/>
    <s v="Kansainväliseen liikenteen käytettävillä yli 500bt olevilla matkustaja-ja lastialuksilla tulee olla historiatiedot (Continuous Synopsis Record, CSR)."/>
    <s v="Aluksen CSR-asiakirja"/>
    <x v="0"/>
    <x v="1"/>
    <s v="Myöhemmin"/>
    <s v="Vain elinkeinotoimintaa harjoittaville"/>
    <s v="Yleinen taloudellinen tilanne"/>
    <x v="1"/>
    <x v="1"/>
    <s v="Liikenne- ja viestintäministeriö"/>
    <s v=""/>
    <s v=""/>
  </r>
  <r>
    <s v="Liikenne- ja viestintävirasto TRAFICOM"/>
    <s v="Aluksen kansallisuus ja lipunkäyttöoikeus"/>
    <s v="Alus on suomalainen ja oikeutettu käyttämään Suomen lippua, jos sen omistuksest yli 60% on suomalaista. Jos ulkomaisessa omistuksessa oleva alus täyttää merilaissa olevat ehdot, Traficom voi hakemuksesta hyväksyä sen suomalaiseksi."/>
    <s v="Aluksen kansallisuus ja lipunkäyttöoikeus"/>
    <x v="0"/>
    <x v="1"/>
    <s v="Myöhemmin"/>
    <s v="Myös luonnollisille henkilöille"/>
    <s v="Yleinen taloudellinen tilanne"/>
    <x v="1"/>
    <x v="1"/>
    <s v="Liikenne- ja viestintäministeriö"/>
    <s v=""/>
    <s v=""/>
  </r>
  <r>
    <s v="Liikenne- ja viestintävirasto TRAFICOM"/>
    <s v="Aluksen kiinnitys"/>
    <s v="Aluksena tai alusrakennuksena Liikenneasioiden rekisteriin merkitty alus voidaan kiinnittää."/>
    <s v="Aluksen kiinnitys"/>
    <x v="0"/>
    <x v="1"/>
    <s v="Myöhemmin"/>
    <s v="Myös luonnollisille henkilöille"/>
    <s v="Palvelussa tarvitaan dokumentit alkuperäisinä."/>
    <x v="1"/>
    <x v="1"/>
    <s v="Liikenne- ja viestintäministeriö"/>
    <s v=""/>
    <s v=""/>
  </r>
  <r>
    <s v="Liikenne- ja viestintävirasto TRAFICOM"/>
    <s v="Aluksen merkitseminen kauppa-alusluetteloon"/>
    <s v="Traficom voi hakemuksesta merkitä kauppa-alusluetteloon aluksen, joka on merkitty rekisteriin Suomessa (myös Ahvenanmaalla)."/>
    <s v="Aluksen merkitseminen kauppa-alusluetteloon"/>
    <x v="0"/>
    <x v="1"/>
    <s v="Myöhemmin"/>
    <s v="Myös luonnollisille henkilöille"/>
    <s v="Yleinen taloudellinen tilanne"/>
    <x v="1"/>
    <x v="1"/>
    <s v="Liikenne- ja viestintäministeriö"/>
    <s v=""/>
    <s v=""/>
  </r>
  <r>
    <s v="Liikenne- ja viestintävirasto TRAFICOM"/>
    <s v="Aluksen mittakirja"/>
    <s v="Tarvitset aluksellesi mittakirjan ennen kuin se voidaan rekisteröidä Suomen alusrekisteriin."/>
    <s v="Aluksen mittakirja"/>
    <x v="2"/>
    <x v="1"/>
    <s v="Myöhemmin"/>
    <s v="Myös luonnollisille henkilöille"/>
    <s v="Yleinen taloudellinen tilanne"/>
    <x v="1"/>
    <x v="1"/>
    <s v="Liikenne- ja viestintäministeriö"/>
    <s v=""/>
    <s v=""/>
  </r>
  <r>
    <s v="Liikenne- ja viestintävirasto TRAFICOM"/>
    <s v="Aluksen muutosrekisteröinti"/>
    <s v="Aluksen rekisteritiedoissa tapahtuneiden muutosten kirjaaminen liikenneasioiden rekisteriin."/>
    <s v="Aluksen muutosrekisteröinti"/>
    <x v="0"/>
    <x v="1"/>
    <s v="Myöhemmin"/>
    <s v="Myös luonnollisille henkilöille"/>
    <s v="Palvelussa tarvitaan osassa tapauksista dokumentit alkuperäisinä."/>
    <x v="1"/>
    <x v="1"/>
    <s v="Liikenne- ja viestintäministeriö"/>
    <s v=""/>
    <s v=""/>
  </r>
  <r>
    <s v="Liikenne- ja viestintävirasto TRAFICOM"/>
    <s v="Aluksen poistaminen rekisteristä"/>
    <s v="Rekisteröidyn aluksen poistaminen liikenneasioiden rekisteristä. "/>
    <s v="Aluksen poistaminen rekisteristä"/>
    <x v="0"/>
    <x v="1"/>
    <s v="Myöhemmin"/>
    <s v="Myös luonnollisille henkilöille"/>
    <s v="Yleinen taloudellinen tilanne"/>
    <x v="1"/>
    <x v="1"/>
    <s v="Liikenne- ja viestintäministeriö"/>
    <s v=""/>
    <s v=""/>
  </r>
  <r>
    <s v="Liikenne- ja viestintävirasto TRAFICOM"/>
    <s v="Aluksen rekisteriotteen ja rasitustodistuksen tilaus"/>
    <s v="Liikenneasioiden rekisterissä olevan aluksen rekisteriotteen ja/tai rasitustodistuksen tilaaminen. "/>
    <s v="Aluksen rekisteriotteen ja rasitustodistuksen tilaus"/>
    <x v="4"/>
    <x v="1"/>
    <s v="Myöhemmin"/>
    <s v="Myös luonnollisille henkilöille"/>
    <s v="Sähköinen asiointipalvelu tällä hetkellä poissa käytöstä. Tarkoitus ottaa uudelleen käyttöön."/>
    <x v="1"/>
    <x v="1"/>
    <s v="Liikenne- ja viestintäministeriö"/>
    <s v=""/>
    <s v=""/>
  </r>
  <r>
    <s v="Liikenne- ja viestintävirasto TRAFICOM"/>
    <s v="Aluksen rekisteröinti"/>
    <s v="Suomalaiset kauppamerenkulkuun käytettävät alukset on rekisteröitävä. Traficom ylläpitää rekisteriä niiden alusten osalta, joiden kotipaikka on manner-Suomessa. Ahvenanmaan valtionvirasto vastaa niiden alusten rekisteröinnistä, joiden kotipaikka on Ahvenanmaan maakunnassa."/>
    <s v="Aluksen rekisteröinti"/>
    <x v="0"/>
    <x v="1"/>
    <s v="Myöhemmin"/>
    <s v="Myös luonnollisille henkilöille"/>
    <s v="Palvelussa tarvitaan dokumentit alkuperäisinä."/>
    <x v="1"/>
    <x v="1"/>
    <s v="Liikenne- ja viestintäministeriö"/>
    <s v=""/>
    <s v=""/>
  </r>
  <r>
    <s v="Liikenne- ja viestintävirasto TRAFICOM"/>
    <s v="Aluskiinnityksen uudistaminen ja kuolettaminen"/>
    <s v="Alukseen tai alusrakennukseen vahvistetun kiinnityksen uudistaminen tai sen kuolettaminen."/>
    <s v="Aluskiinnityksen uudistaminen ja kuolettaminen"/>
    <x v="0"/>
    <x v="1"/>
    <s v="Myöhemmin"/>
    <s v="Myös luonnollisille henkilöille"/>
    <s v="Palvelussa tarvitaan dokumentit alkuperäisinä."/>
    <x v="1"/>
    <x v="1"/>
    <s v="Liikenne- ja viestintäministeriö"/>
    <s v=""/>
    <s v=""/>
  </r>
  <r>
    <s v="Liikenne- ja viestintävirasto TRAFICOM"/>
    <s v="Alusrakennuksen poistaminen rekisteristä"/>
    <s v="Alusrakennuksena liikenneasioiden rekisteriin rekisteröidyn rakenteilla olevan aluksen poistaminen rekisteristä. "/>
    <s v="Alusrakennuksen poistaminen rekisteristä"/>
    <x v="0"/>
    <x v="1"/>
    <s v="Myöhemmin"/>
    <s v="Myös luonnollisille henkilöille"/>
    <s v="Yleinen taloudellinen tilanne"/>
    <x v="1"/>
    <x v="1"/>
    <s v="Liikenne- ja viestintäministeriö"/>
    <s v=""/>
    <s v=""/>
  </r>
  <r>
    <s v="Liikenne- ja viestintävirasto TRAFICOM"/>
    <s v="Alusrakennuksen rekisteröinti"/>
    <s v="Suomessa rakenteilla oleva alus voidaan pyynnöstä merkitä rakenteilla olevana aluksena rekisteriin, jos se valmistuttuaan täyttää rekisteröinnin edellytykset. Traficom pitää rekisteriä niiden alusten osalta, joiden kotipaikka on manner-Suomi. Jos aluksen kotipaikka on ahvenamaan maakunta, rekisterinpitäjänä toimii Ahvenanmaan valtionvirasto."/>
    <s v="Alusrakennuksen rekisteröinti"/>
    <x v="0"/>
    <x v="1"/>
    <s v="Myöhemmin"/>
    <s v="Myös luonnollisille henkilöille"/>
    <s v="Palvelussa tarvitaan dokumentit alkuperäisinä."/>
    <x v="1"/>
    <x v="1"/>
    <s v="Liikenne- ja viestintäministeriö"/>
    <s v=""/>
    <s v=""/>
  </r>
  <r>
    <s v="Liikenne- ja viestintävirasto TRAFICOM"/>
    <s v="Alusteknisten hyväksyntien tai arvioiden myöntäminen"/>
    <s v="Aluksilta vaadittujen hyväksyntien ja arviointien myöntäminen"/>
    <s v="Alusteknisten hyväksyntien tai arvioiden myöntäminen"/>
    <x v="1"/>
    <x v="1"/>
    <s v="Myöhemmin"/>
    <s v="Myös luonnollisille henkilöille"/>
    <s v="Jokainen palvelutapaus on yksilöllinen ja lähtötietojen tarve ja laatu vaihtelee tapauskohtaisesti. Lisäksi määrät ovat pieniä."/>
    <x v="1"/>
    <x v="1"/>
    <s v="Liikenne- ja viestintäministeriö"/>
    <s v=""/>
    <s v=""/>
  </r>
  <r>
    <s v="Liikenne- ja viestintävirasto TRAFICOM"/>
    <s v="Alusteknisten poikkeuslupien myöntäminen"/>
    <s v="Poikkeuslupien myöntäminen"/>
    <s v="Alusteknisten poikkeuslupien myöntäminen"/>
    <x v="1"/>
    <x v="1"/>
    <s v="Myöhemmin"/>
    <s v="Myös luonnollisille henkilöille"/>
    <s v="Jokainen palvelutapaus on yksilöllinen ja lähtötietojen tarve ja laatu vaihtelee tapauskohtaisesti. Lisäksi määrät ovat pieniä."/>
    <x v="1"/>
    <x v="1"/>
    <s v="Liikenne- ja viestintäministeriö"/>
    <s v=""/>
    <s v=""/>
  </r>
  <r>
    <s v="Liikenne- ja viestintävirasto TRAFICOM"/>
    <s v="Alusteknisten turvallisuus- ja ympäristötodistusten myöntäminen"/>
    <s v="Aluksilta vaadittujen todistusten todistusten myöntäminen"/>
    <s v="Alusteknisten turvallisuus- ja ympäristötodistusten myöntäminen"/>
    <x v="1"/>
    <x v="1"/>
    <s v="Myöhemmin"/>
    <s v="Myös luonnollisille henkilöille"/>
    <s v="Jokainen palvelutapaus on yksilöllinen ja lähtötietojen tarve ja laatu vaihtelee tapauskohtaisesti. Lisäksi määrät ovat pieniä."/>
    <x v="1"/>
    <x v="1"/>
    <s v="Liikenne- ja viestintäministeriö"/>
    <s v=""/>
    <s v=""/>
  </r>
  <r>
    <s v="Liikenne- ja viestintävirasto TRAFICOM"/>
    <s v="Alusten katsastuksiin ja tarkastuksiin kuuluvien piirustusten ja muun materiaalin hyväksyminen"/>
    <s v="Aluksilta vaadittujen järjestelmien tarkastukset ja hyväksynnät"/>
    <s v="Alusten katsastuksiin ja tarkastuksiin kuuluvien piirustusten ja muun materiaalin hyväksyminen"/>
    <x v="1"/>
    <x v="1"/>
    <s v="Myöhemmin"/>
    <s v="Myös luonnollisille henkilöille"/>
    <s v="Jokainen palvelutapaus on yksilöllinen ja lähtötietojen tarve ja laatu vaihtelee tapauskohtaisesti. Lisäksi määrät ovat pieniä."/>
    <x v="1"/>
    <x v="1"/>
    <s v="Liikenne- ja viestintäministeriö"/>
    <s v=""/>
    <s v=""/>
  </r>
  <r>
    <s v="Liikenne- ja viestintävirasto TRAFICOM"/>
    <s v="Ammattilentäjän lupakirjahakemus"/>
    <m/>
    <s v="Ammattilentäjän lupakirjahakemus"/>
    <x v="1"/>
    <x v="4"/>
    <s v="Myöhemmin"/>
    <s v="Myös luonnollisille henkilöille"/>
    <s v="Yleinen taloudellinen tilanne"/>
    <x v="1"/>
    <x v="1"/>
    <s v="Liikenne- ja viestintäministeriö"/>
    <s v=""/>
    <s v=""/>
  </r>
  <r>
    <s v="Liikenne- ja viestintävirasto TRAFICOM"/>
    <s v="Ammattipätevyyden jatkokoulutuksen suoritus"/>
    <s v="Koulutuskeskukset ilmoittavat ammattipätevyyden jatkokoulutuksen suorittaneet henkilöt."/>
    <s v="Ammattipätevyyden jatkokoulutuksen suoritus"/>
    <x v="0"/>
    <x v="1"/>
    <s v="Myöhemmin"/>
    <s v="Vain elinkeinotoimintaa harjoittaville"/>
    <s v="Yleinen taloudellinen tilanne"/>
    <x v="1"/>
    <x v="1"/>
    <s v="Liikenne- ja viestintäministeriö"/>
    <s v=""/>
    <s v=""/>
  </r>
  <r>
    <s v="Liikenne- ja viestintävirasto TRAFICOM"/>
    <s v="Ammattipätevyyden koulutuslupa"/>
    <s v="Traficom hyväksyy ammattipätevyyskoulutuskeskukset."/>
    <s v="Ammattipätevyyden koulutuslupa"/>
    <x v="1"/>
    <x v="1"/>
    <s v="Myöhemmin"/>
    <s v="Vain elinkeinotoimintaa harjoittaville"/>
    <s v="Yleinen taloudellinen tilanne"/>
    <x v="1"/>
    <x v="1"/>
    <s v="Liikenne- ja viestintäministeriö"/>
    <s v=""/>
    <s v=""/>
  </r>
  <r>
    <s v="Liikenne- ja viestintävirasto TRAFICOM"/>
    <s v="Ammattipätevyys koulutusohjelma"/>
    <s v="Ammattipätevyyskoulutuksen koulutusohjelman hyväksyminen."/>
    <s v="Ammattipätevyys koulutusohjelma"/>
    <x v="1"/>
    <x v="1"/>
    <s v="Myöhemmin"/>
    <s v="Vain elinkeinotoimintaa harjoittaville"/>
    <s v="Yleinen taloudellinen tilanne"/>
    <x v="1"/>
    <x v="1"/>
    <s v="Liikenne- ja viestintäministeriö"/>
    <s v=""/>
    <s v=""/>
  </r>
  <r>
    <s v="Liikenne- ja viestintävirasto TRAFICOM"/>
    <s v="Ammattipätevyyskoulutuksen järjestäminen"/>
    <s v="Koulutuskeskukset ilmoittavat ammattipätevyyskoulutuksen pitämisestä."/>
    <s v="Ammattipätevyyskoulutuksen järjestäminen"/>
    <x v="2"/>
    <x v="6"/>
    <s v="Myöhemmin"/>
    <s v="Vain elinkeinotoimintaa harjoittaville"/>
    <s v="Yleinen taloudellinen tilanne"/>
    <x v="1"/>
    <x v="1"/>
    <s v="Liikenne- ja viestintäministeriö"/>
    <s v=""/>
    <s v=""/>
  </r>
  <r>
    <s v="Liikenne- ja viestintävirasto TRAFICOM"/>
    <s v="Application form for RVSM Airworthines approval"/>
    <s v="Ilma-alukselle voidaan myöntää RVSM (Reduced Vertical Separation Minima) -lentokelpoisuustodistus, kun edellytykset sen myöntämiseen täyttyvät. Todistus tarvitaan RVSM -operointikelpoisuuden saamiseksi, jotta ilma-aluksella voisi lentää RVSM -ilmatilassa."/>
    <s v="Application form for RVSM Airworthines approval"/>
    <x v="2"/>
    <x v="1"/>
    <s v="Myöhemmin"/>
    <s v="Vain elinkeinotoimintaa harjoittaville"/>
    <s v="Yleinen taloudellinen tilanne"/>
    <x v="1"/>
    <x v="1"/>
    <s v="Liikenne- ja viestintäministeriö"/>
    <s v=""/>
    <s v=""/>
  </r>
  <r>
    <s v="Liikenne- ja viestintävirasto TRAFICOM"/>
    <s v="Arkistotietopalvelu"/>
    <s v="Arkistotietopalvelusta voit tilata julkisten asiakirjojen jäljennöksiä ja tietoja aineistoista. Arkistosta voi tiedustella esimerkiksi Traficomin edeltäjävirastojen asiakirjoja."/>
    <s v="Arkistotietopalvelu"/>
    <x v="4"/>
    <x v="6"/>
    <s v="Myöhemmin"/>
    <s v="Myös luonnollisille henkilöille"/>
    <s v="Yleinen taloudellinen tilanne"/>
    <x v="1"/>
    <x v="1"/>
    <s v="Liikenne- ja viestintäministeriö"/>
    <s v=""/>
    <s v=""/>
  </r>
  <r>
    <s v="Liikenne- ja viestintävirasto TRAFICOM"/>
    <s v="Arviointilaitokseksi hyväksymistä koskeva hakemus"/>
    <s v="Tietoturvallisuuden arviointilaitokset tarjoavat viranomaisille ja yrityksille luotettavaa ja puolueetonta tietoturvallisuuden arviointipalvelua. Arviointilaitokset hyväksyy Kyberturvallisuuskeskus. Asiointipalvelun osalta ei ole kehittämistarvetta."/>
    <s v="Arviointilaitokseksi hyväksymistä koskeva hakemus"/>
    <x v="1"/>
    <x v="0"/>
    <m/>
    <s v="Vain elinkeinotoimintaa harjoittaville"/>
    <m/>
    <x v="1"/>
    <x v="1"/>
    <s v="Liikenne- ja viestintäministeriö"/>
    <s v=""/>
    <s v=""/>
  </r>
  <r>
    <s v="Liikenne- ja viestintävirasto TRAFICOM"/>
    <s v="Autokiinnityshakemus (vahvistaminen, uudistaminen, kuolettaminen)"/>
    <s v="Autokiinnitys mahdollistaa tiettyjen ajoneuvoliikennerekisterissä olevien ajoneuvojen kiinnittämisen velan maksamisen vakuudeksi."/>
    <s v="Autokiinnityshakemus (vahvistaminen, uudistaminen, kuolettaminen)"/>
    <x v="1"/>
    <x v="1"/>
    <s v="Myöhemmin"/>
    <s v="Vain elinkeinotoimintaa harjoittaville"/>
    <s v="Kiinnityksen liitteenä esitettävä haltijavelkakirja on lain mukaan annettava alkuperäisenä. Prosessin digitalisointi edellyttäisi lakimuutosta ja huomattavaa järjestelmäkehitystä."/>
    <x v="1"/>
    <x v="1"/>
    <s v="Liikenne- ja viestintäministeriö"/>
    <s v=""/>
    <s v=""/>
  </r>
  <r>
    <s v="Liikenne- ja viestintävirasto TRAFICOM"/>
    <s v="Autokoululupa ja lomakkeet autokouluille"/>
    <s v="Traficom myöntää tai uusii autokoululuvan. Autokoululupa haetaan ryhmään 1 tai ryhmään 2 taikka molempiin ryhmiin."/>
    <s v="Autokoululupa ja lomakkeet autokouluille"/>
    <x v="1"/>
    <x v="0"/>
    <s v="Myöhemmin"/>
    <s v="Vain elinkeinotoimintaa harjoittaville"/>
    <s v="Manuaaliset tarkistukset ja liitteiden läpikäynti esteenä palvelun sähköistämiselle kokonaan"/>
    <x v="1"/>
    <x v="1"/>
    <s v="Liikenne- ja viestintäministeriö"/>
    <s v=""/>
    <s v=""/>
  </r>
  <r>
    <s v="Liikenne- ja viestintävirasto TRAFICOM"/>
    <s v="Autoreporter"/>
    <s v="Tietoturvaloukkausten automaattinen ilmoituspalvelu"/>
    <s v="Autoreporter"/>
    <x v="2"/>
    <x v="5"/>
    <m/>
    <s v="Vain elinkeinotoimintaa harjoittaville"/>
    <m/>
    <x v="1"/>
    <x v="1"/>
    <s v="Liikenne- ja viestintäministeriö"/>
    <s v=""/>
    <s v=""/>
  </r>
  <r>
    <s v="Liikenne- ja viestintävirasto TRAFICOM"/>
    <s v="Bensiinikäyttöisen auton pakokaasumittaaja"/>
    <s v="Pakokaasupäästöjen tarkastajan on tehtävä ennen toiminnan aloittamista ilmoitus Traficomille. Ilmoitus on tehtävä erikseen bensiinikäyttöisten ajoneuvojen mittauksista, vaikka liike tai korjaamo jo aikaisemmin olisi ilmoittanut dieselkäyttöisten autojen mittauksista."/>
    <s v="Bensiinikäyttöisen auton pakokaasumittaaja"/>
    <x v="0"/>
    <x v="0"/>
    <s v="Myöhemmin"/>
    <s v="Vain elinkeinotoimintaa harjoittaville"/>
    <s v="Yleinen taloudellinen tilanne"/>
    <x v="1"/>
    <x v="1"/>
    <s v="Liikenne- ja viestintäministeriö"/>
    <s v=""/>
    <s v=""/>
  </r>
  <r>
    <s v="Liikenne- ja viestintävirasto TRAFICOM"/>
    <s v="Dieselkäyttöisen auton pakokaasumittaaja"/>
    <s v="Ilmoitus dieselkäyttöisten ajoneuvojen pakokaasumittausten aloittamisesta katsastusta varten."/>
    <s v="Dieselkäyttöisen auton pakokaasumittaaja"/>
    <x v="0"/>
    <x v="0"/>
    <s v="Myöhemmin"/>
    <s v="Vain elinkeinotoimintaa harjoittaville"/>
    <s v="Yleinen taloudellinen tilanne"/>
    <x v="1"/>
    <x v="1"/>
    <s v="Liikenne- ja viestintäministeriö"/>
    <s v=""/>
    <s v=""/>
  </r>
  <r>
    <s v="Liikenne- ja viestintävirasto TRAFICOM"/>
    <s v="Digitaalisen ajopiirturin korjaamokortti"/>
    <s v="Traficom myöntää yrityksille digitaalisen ajopiirturin korjaamokortit."/>
    <s v="Digitaalisen ajopiirturin korjaamokortti"/>
    <x v="1"/>
    <x v="1"/>
    <s v="Myöhemmin"/>
    <s v="Vain elinkeinotoimintaa harjoittaville"/>
    <s v="Muu kehittämistyö: Elinkeinonharjoittajille tarkoitetut kortit (yrityskortti ja korjaamokortti) siirretään nykyisestä taustajärjestelmästä (PIIKO) toiseen (KURKKU/KUSKI). Palvelun digitalisointi mahdollista vasta sen jälkeen. Taloustilanne voi mahdollisesti osoittautua esteeksi"/>
    <x v="1"/>
    <x v="1"/>
    <s v="Liikenne- ja viestintäministeriö"/>
    <s v=""/>
    <s v=""/>
  </r>
  <r>
    <s v="Liikenne- ja viestintävirasto TRAFICOM"/>
    <s v="Digitaalisen ajopiirturin yrityskortti"/>
    <s v="Traficom myöntää yrityksille digitaalisen ajopiirturin yrityskortit."/>
    <s v="Digitaalisen ajopiirturin yrityskortti"/>
    <x v="1"/>
    <x v="1"/>
    <s v="Myöhemmin"/>
    <s v="Vain elinkeinotoimintaa harjoittaville"/>
    <s v="Muu kehittämistyö: Elinkeinonharjoittajille tarkoitetut kortit (yrityskortti ja korjaamokortti) siirretään nykyisestä taustajärjestelmästä (PIIKO) toiseen (KURKKU/KUSKI). Palvelun digitalisointi mahdollista vasta sen jälkeen."/>
    <x v="1"/>
    <x v="1"/>
    <s v="Liikenne- ja viestintäministeriö"/>
    <s v=""/>
    <s v=""/>
  </r>
  <r>
    <s v="Liikenne- ja viestintävirasto TRAFICOM"/>
    <s v="EASA Form 4 selvitys vastuuhenkilön kokemuksesta sekä suostumus tehtäviinsä"/>
    <s v="Tällä lomakkeella ilmoitetaan organisaation vastuuhenkilöksi esitettävän henkilön kokemus ja suostumus tehtävään."/>
    <s v="EASA Form 4 selvitys vastuuhenkilön kokemuksesta sekä suostumus tehtäviinsä"/>
    <x v="0"/>
    <x v="0"/>
    <s v="Myöhemmin"/>
    <s v="Vain elinkeinotoimintaa harjoittaville"/>
    <s v="Yleinen taloudellinen tilanne"/>
    <x v="1"/>
    <x v="1"/>
    <s v="Liikenne- ja viestintäministeriö"/>
    <s v=""/>
    <s v=""/>
  </r>
  <r>
    <s v="Liikenne- ja viestintävirasto TRAFICOM"/>
    <s v="Easa Form 51 Apllication for singnificanht changes or variation of scope and terms of Part 21 POA"/>
    <s v="Ilmailuvälineiden valmistusorganisaation hyväksymishakemus"/>
    <s v="Easa Form 51 Apllication for singnificanht changes or variation of scope and terms of Part 21 POA"/>
    <x v="1"/>
    <x v="1"/>
    <s v="Myöhemmin"/>
    <s v="Vain elinkeinotoimintaa harjoittaville"/>
    <s v="Yleinen taloudellinen tilanne"/>
    <x v="1"/>
    <x v="1"/>
    <s v="Liikenne- ja viestintäministeriö"/>
    <s v=""/>
    <s v=""/>
  </r>
  <r>
    <s v="Liikenne- ja viestintävirasto TRAFICOM"/>
    <s v="Erikoiskuljetusten liikenteenohjaajien koulutuslupa"/>
    <s v="Traficom hyväksyy erikoiskuljetusten liikenteenohjaajien koulutuskeskukset."/>
    <s v="Erikoiskuljetusten liikenteenohjaajien koulutuslupa"/>
    <x v="1"/>
    <x v="1"/>
    <s v="Myöhemmin"/>
    <s v="Vain elinkeinotoimintaa harjoittaville"/>
    <s v="Yleinen taloudellinen tilanne"/>
    <x v="1"/>
    <x v="1"/>
    <s v="Liikenne- ja viestintäministeriö"/>
    <s v=""/>
    <s v=""/>
  </r>
  <r>
    <s v="Liikenne- ja viestintävirasto TRAFICOM"/>
    <s v="Erityiskilpihakemus"/>
    <s v="Ajoneuvoon voi hankkia erityiskilven, jonka kirjain- ja numeroyhdistelmän voi itse valita."/>
    <s v="Erityiskilpihakemus"/>
    <x v="1"/>
    <x v="0"/>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x v="1"/>
    <x v="1"/>
    <s v="Liikenne- ja viestintäministeriö"/>
    <s v=""/>
    <s v=""/>
  </r>
  <r>
    <s v="Liikenne- ja viestintävirasto TRAFICOM"/>
    <s v="Erivapaus luotsinkäyttövelvolisuudesta"/>
    <s v="Aluskohtainen lupakirja, joka voidaan myöntää aluksen päällikölle tai perämiehelle, jos aluksen bruttovetoisuus on alle 3700. Vapautus luotsinkäytöstä edellyttää kuitenkin, että aluksen päällikölle on myönnetty erivapaus. Erivapaus luotsinkäyttövelvollisuudesta voidaan myöntää yksittäiselle tai useammalle väylälle. "/>
    <s v="Erivapaus luotsinkäyttövelvolisuudesta"/>
    <x v="1"/>
    <x v="1"/>
    <s v="Myöhemmin"/>
    <s v="Myös luonnollisille henkilöille"/>
    <s v="Yleinen taloudellinen tilanne"/>
    <x v="1"/>
    <x v="1"/>
    <s v="Liikenne- ja viestintäministeriö"/>
    <s v=""/>
    <s v=""/>
  </r>
  <r>
    <s v="Liikenne- ja viestintävirasto TRAFICOM"/>
    <s v="EU-yksittäishyväksyntä (tuleva palvleu, josta ei vielä tietoa Traficom.fi:ssä tai suomi.fi:ssä)"/>
    <s v="Hae ajoneuvolle EU-yksittäishyväksyntää."/>
    <s v="EU-yksittäishyväksyntä (tuleva palvleu, josta ei vielä tietoa Traficom.fi:ssä tai suomi.fi:ssä)"/>
    <x v="1"/>
    <x v="6"/>
    <s v="Myöhemmin"/>
    <s v="Myös luonnollisille henkilöille"/>
    <s v="Yleinen taloudellinen tilanne"/>
    <x v="1"/>
    <x v="1"/>
    <s v="Liikenne- ja viestintäministeriö"/>
    <s v=""/>
    <s v=""/>
  </r>
  <r>
    <s v="Liikenne- ja viestintävirasto TRAFICOM"/>
    <s v="Fi-verkkotunnuksen hallinnointi"/>
    <s v="Fi-verkkotunnuksen hakeminen (merkitseminen) fi-verkkotunnusrekisteriin ja olemassa olevien tietojen ylläpito. Asiointipalvelun osalta ei ole kehittämistarvetta."/>
    <s v="Fi-verkkotunnuksen hallinnointi"/>
    <x v="1"/>
    <x v="0"/>
    <m/>
    <s v="Myös luonnollisille henkilöille"/>
    <m/>
    <x v="1"/>
    <x v="1"/>
    <s v="Liikenne- ja viestintäministeriö"/>
    <s v=""/>
    <s v=""/>
  </r>
  <r>
    <s v="Liikenne- ja viestintävirasto TRAFICOM"/>
    <s v="Fi-verkkotunnuksen poistovaatimus"/>
    <s v="Poistovaatimuksella voit vaatia omaa suojattua nimeäsi tai tavaramerkkiäsi loukkaavan verkkotunnuksen poistamista ja siirtoa itsellesi. Asiointipalvelun osalta ei ole kehittämistarvetta."/>
    <s v="Fi-verkkotunnuksen poistovaatimus"/>
    <x v="1"/>
    <x v="0"/>
    <m/>
    <s v="Myös luonnollisille henkilöille"/>
    <m/>
    <x v="1"/>
    <x v="1"/>
    <s v="Liikenne- ja viestintäministeriö"/>
    <s v=""/>
    <s v=""/>
  </r>
  <r>
    <s v="Liikenne- ja viestintävirasto TRAFICOM"/>
    <s v="Fi-verkkotunnusvälittäjäksi ilmoittautuminen"/>
    <s v="Vahvistus Fi-verkkotunnusvälittäjäksi aikovan on ilmoittauduttava Traficomille ja luotava asiointitili. Asiointipalvelun osalta ei ole kehittämistarvetta."/>
    <s v="Fi-verkkotunnusvälittäjäksi ilmoittautuminen"/>
    <x v="0"/>
    <x v="0"/>
    <m/>
    <s v="Myös luonnollisille henkilöille"/>
    <m/>
    <x v="1"/>
    <x v="1"/>
    <s v="Liikenne- ja viestintäministeriö"/>
    <s v=""/>
    <s v=""/>
  </r>
  <r>
    <s v="Liikenne- ja viestintävirasto TRAFICOM"/>
    <s v="Hae ajoneuvolle vientirekisteröintiä"/>
    <s v="Vientirekisteröinti on väliaikainen rekisteröinti ajoneuvon siirtämiseksi Suomesta ulkomaille."/>
    <s v="Hae ajoneuvolle vientirekisteröintiä"/>
    <x v="1"/>
    <x v="1"/>
    <s v="Myöhemmin"/>
    <s v="Myös luonnollisille henkilöille"/>
    <s v="Asiakirjat (mm.ennakkoilmoitustodistus) on toimitettava liitteeksi alkuperäisenä (lainsäädännöstä tuleva vaatimus)."/>
    <x v="1"/>
    <x v="1"/>
    <s v="Liikenne- ja viestintäministeriö"/>
    <s v=""/>
    <s v=""/>
  </r>
  <r>
    <s v="Liikenne- ja viestintävirasto TRAFICOM"/>
    <s v="Hae ennakkoilmoittajaksi"/>
    <s v="Ennakkoilmoituksella tarkoitetaan uuden tai keskeneräisen ajoneuvon tietojen ilmoittamista rekisterinpitäjälle eli Traficomille ennen ajoneuvon ensimmäistä käyttöönottoa ja ensirekisteröintiä. Ennakkoilmoitus on vaihtoehto rekisteröintikatsastukselle tai yksittäishyväksynnälle. Ennakkoilmoitus soveltuu mm. valmistajan edustajalle, joka maahantuo suuria määriä uusia, käyttämättömiä ajoneuvoja"/>
    <s v="Hae ennakkoilmoittajaksi"/>
    <x v="1"/>
    <x v="6"/>
    <s v="Myöhemmin"/>
    <s v="Vain elinkeinotoimintaa harjoittaville"/>
    <s v="Yleinen taloudellinen tilanne"/>
    <x v="1"/>
    <x v="1"/>
    <s v="Liikenne- ja viestintäministeriö"/>
    <s v=""/>
    <s v=""/>
  </r>
  <r>
    <s v="Liikenne- ja viestintävirasto TRAFICOM"/>
    <s v="Hae harrasterakenteisen ilma-aluksen hyväksyntää"/>
    <s v="Harrasterakenteisten ilma-alusten suunnittelulle ja suurten muutos- ja korjaustöiden suunnittelulle tarvitaan ilmailuviranomaisen hyväksyntä. Erillistä suunnittelun hyväksyntää ei tarvita, jos ilma-alus tehdään tunnettujen piirustusten mukaisesti. Jos ilma-aluksen suunnittelusta poiketaan siten, että suuren muutostyön määritelmä täyttyy, tulee suunnitelmalle hakea hyväksyntä ennen ilma-aluksen rakentamista (esim. alkuperäisestä suunnitelmasta poikkeava moottorityyppi)."/>
    <s v="Hae harrasterakenteisen ilma-aluksen hyväksyntää"/>
    <x v="1"/>
    <x v="1"/>
    <s v="Myöhemmin"/>
    <s v="Myös luonnollisille henkilöille"/>
    <s v="Yleinen taloudellinen tilanne"/>
    <x v="1"/>
    <x v="1"/>
    <s v="Liikenne- ja viestintäministeriö"/>
    <s v=""/>
    <s v=""/>
  </r>
  <r>
    <s v="Liikenne- ja viestintävirasto TRAFICOM"/>
    <s v="Hae hyväksyntää lentoaseman muutokselle"/>
    <m/>
    <s v="Hae hyväksyntää lentoaseman muutokselle"/>
    <x v="1"/>
    <x v="1"/>
    <s v="Myöhemmin"/>
    <s v="Vain elinkeinotoimintaa harjoittaville"/>
    <s v="Yleinen taloudellinen tilanne"/>
    <x v="1"/>
    <x v="1"/>
    <s v="Liikenne- ja viestintäministeriö"/>
    <s v=""/>
    <s v=""/>
  </r>
  <r>
    <s v="Liikenne- ja viestintävirasto TRAFICOM"/>
    <s v="Hae hyväksytyksi asiantuntijaksi"/>
    <s v="Hyväksytty asiantuntija voi antaa selvityksen ajoneuvon tai komponentin vaatimustenmukaisuudesta kansalliseen tyyppihyväksyntään, yksittäishyväksyntään tai käytettynä maahantuodun ajoneuvon rekisteröintikatsastukseen liittyen."/>
    <s v="Hae hyväksytyksi asiantuntijaksi"/>
    <x v="1"/>
    <x v="6"/>
    <s v="Q4/2022"/>
    <s v="Vain elinkeinotoimintaa harjoittaville"/>
    <s v="Taloustilanne voi mahdollisesti osoittautua esteeksi"/>
    <x v="1"/>
    <x v="1"/>
    <s v="Liikenne- ja viestintäministeriö"/>
    <s v=""/>
    <s v=""/>
  </r>
  <r>
    <s v="Liikenne- ja viestintävirasto TRAFICOM"/>
    <s v="Hae lentopaikan pitolupaa"/>
    <s v="Haetaan lentopaikan pitolupaa jossa varmistetaan lentopaikan ilmailumääräystenmukaisuus"/>
    <s v="Hae lentopaikan pitolupaa"/>
    <x v="1"/>
    <x v="1"/>
    <s v="Q3/2022"/>
    <s v="Myös luonnollisille henkilöille"/>
    <s v="Taloustilanne voi mahdollisesti osoittautua esteeksi"/>
    <x v="1"/>
    <x v="1"/>
    <s v="Liikenne- ja viestintäministeriö"/>
    <s v=""/>
    <s v=""/>
  </r>
  <r>
    <s v="Liikenne- ja viestintävirasto TRAFICOM"/>
    <s v="Hae lentopaikan rakentamislupaa"/>
    <s v="Haetaan lentopaikan rakentamislupaa jossa varmistetaan ilmailumääräysten edellytyksien täyttyminen rakennettavalle lentopaikalle."/>
    <s v="Hae lentopaikan rakentamislupaa"/>
    <x v="1"/>
    <x v="1"/>
    <s v="Q3/2022"/>
    <s v="Myös luonnollisille henkilöille"/>
    <s v="Taloustilanne voi mahdollisesti osoittautua esteeksi"/>
    <x v="1"/>
    <x v="1"/>
    <s v="Liikenne- ja viestintäministeriö"/>
    <s v=""/>
    <s v=""/>
  </r>
  <r>
    <s v="Liikenne- ja viestintävirasto TRAFICOM"/>
    <s v="Hae lupaa ilmailuun kieltoalueella"/>
    <s v="Traficom voi myöntää erityisistä syistä luvan ilmailuun kieltoalueella. Luvat myönnetään aina alue- ja tapauskohtaisesti."/>
    <s v="Hae lupaa ilmailuun kieltoalueella"/>
    <x v="1"/>
    <x v="1"/>
    <s v="Myöhemmin"/>
    <s v="Myös luonnollisille henkilöille"/>
    <s v="Yleinen taloudellinen tilanne"/>
    <x v="1"/>
    <x v="1"/>
    <s v="Liikenne- ja viestintäministeriö"/>
    <s v=""/>
    <s v=""/>
  </r>
  <r>
    <s v="Liikenne- ja viestintävirasto TRAFICOM"/>
    <s v="Hae lupaa lentonäytökselle tai -kilpailulle"/>
    <s v="Lentonäytösten ja -kilpailujen järjestämiseen vaaditaan Traficomin lupa."/>
    <s v="Hae lupaa lentonäytökselle tai -kilpailulle"/>
    <x v="1"/>
    <x v="1"/>
    <s v="Myöhemmin"/>
    <m/>
    <s v="Yleinen taloudellinen tilanne"/>
    <x v="1"/>
    <x v="1"/>
    <s v="Liikenne- ja viestintäministeriö"/>
    <s v=""/>
    <s v=""/>
  </r>
  <r>
    <s v="Liikenne- ja viestintävirasto TRAFICOM"/>
    <s v="Hae lupaa tai tee ilmoitus korjaamotoiminnasta"/>
    <s v="Lupa luvanvaraisen korjaamon toimintaan"/>
    <s v="Hae lupaa tai tee ilmoitus korjaamotoiminnasta"/>
    <x v="1"/>
    <x v="0"/>
    <s v="Myöhemmin"/>
    <s v="Vain elinkeinotoimintaa harjoittaville"/>
    <s v="Yleinen taloudellinen tilanne"/>
    <x v="1"/>
    <x v="1"/>
    <s v="Liikenne- ja viestintäministeriö"/>
    <s v=""/>
    <s v=""/>
  </r>
  <r>
    <s v="Liikenne- ja viestintävirasto TRAFICOM"/>
    <s v="Hae Merikartta-aineistojen käyttölupaa"/>
    <s v="Merikarttamateriaalin käyttöön liittyvä lupamenettelyy"/>
    <s v="Hae Merikartta-aineistojen käyttölupaa"/>
    <x v="1"/>
    <x v="6"/>
    <s v="Myöhemmin"/>
    <s v="Myös luonnollisille henkilöille"/>
    <s v="Yleinen taloudellinen tilanne"/>
    <x v="1"/>
    <x v="1"/>
    <s v="Liikenne- ja viestintäministeriö"/>
    <s v=""/>
    <s v=""/>
  </r>
  <r>
    <s v="Liikenne- ja viestintävirasto TRAFICOM"/>
    <s v="Hae nimetyksi tutkimuslaitokseksi"/>
    <s v="Nimetty tutkimuslaitos voi suorittaa ajoneuvoille ja komponenteille direktiivien, asetuksien ja/tai E-sääntöjen mukaista testausta sekä valmistajien tuotannon vaatimustenmukaisuuden valvontaa."/>
    <s v="Hae nimetyksi tutkimuslaitokseksi"/>
    <x v="1"/>
    <x v="6"/>
    <s v="Q4/2022"/>
    <s v="Vain elinkeinotoimintaa harjoittaville"/>
    <s v="Taloustilanne voi mahdollisesti osoittautua esteeksi"/>
    <x v="1"/>
    <x v="1"/>
    <s v="Liikenne- ja viestintäministeriö"/>
    <s v=""/>
    <s v=""/>
  </r>
  <r>
    <s v="Liikenne- ja viestintävirasto TRAFICOM"/>
    <s v="Hae rautatiekaluston markkinoillesaattamislupaa tai tyyppihyväksyntää"/>
    <s v="Ennen kuin uutta tai muutettua rautatieliikenteen kalustoyksikköä saa käyttää EU:n rataverkossa, sille on saatava lupa tai hyväksyntä. Lupa tai hyväksyntä voidaan myöntää kalustoyksikölle ja/tai kalustoyksikkötyypille (kalustoyksikön tyyppihyväksyntä) taikka yksittäiselle kalustoyksikölle, joka on tyyppihyväksytyn kalustoyksikkötyypin mukainen (kalustoyksikön markkinoillesaattamislupa)."/>
    <s v="Hae rautatiekaluston markkinoillesaattamislupaa tai tyyppihyväksyntää"/>
    <x v="1"/>
    <x v="0"/>
    <s v="Myöhemmin"/>
    <s v="Myös luonnollisille henkilöille"/>
    <s v="Yleinen taloudellinen tilanne"/>
    <x v="1"/>
    <x v="1"/>
    <s v="Liikenne- ja viestintäministeriö"/>
    <s v=""/>
    <s v=""/>
  </r>
  <r>
    <s v="Liikenne- ja viestintävirasto TRAFICOM"/>
    <s v="Hae rautatieliikenteen kuljettajan lupaa"/>
    <s v="Voit hakea rautatieliikenteen kuljettajan lupakirjaa."/>
    <s v="Hae rautatieliikenteen kuljettajan lupaa"/>
    <x v="1"/>
    <x v="1"/>
    <s v="Myöhemmin"/>
    <s v="Myös luonnollisille henkilöille"/>
    <s v="Yleinen taloudellinen tilanne"/>
    <x v="1"/>
    <x v="1"/>
    <s v="Liikenne- ja viestintäministeriö"/>
    <s v=""/>
    <s v=""/>
  </r>
  <r>
    <s v="Liikenne- ja viestintävirasto TRAFICOM"/>
    <s v="Hae rautatieliikenteen näytön vastaanottajan hyväksyntää"/>
    <m/>
    <s v="Hae rautatieliikenteen näytön vastaanottajan hyväksyntää"/>
    <x v="1"/>
    <x v="1"/>
    <s v="Myöhemmin"/>
    <s v="Myös luonnollisille henkilöille"/>
    <s v="Yleinen taloudellinen tilanne"/>
    <x v="1"/>
    <x v="1"/>
    <s v="Liikenne- ja viestintäministeriö"/>
    <s v=""/>
    <s v=""/>
  </r>
  <r>
    <s v="Liikenne- ja viestintävirasto TRAFICOM"/>
    <s v="Hae rautatieliikenteen oppilaitoksen hyväksyntää"/>
    <s v="Voit hakea rautatieliikenteen oppilaitoshyväksyntää."/>
    <s v="Hae rautatieliikenteen oppilaitoksen hyväksyntää"/>
    <x v="1"/>
    <x v="1"/>
    <s v="Myöhemmin"/>
    <s v="Vain elinkeinotoimintaa harjoittaville"/>
    <s v="Yleinen taloudellinen tilanne"/>
    <x v="1"/>
    <x v="1"/>
    <s v="Liikenne- ja viestintäministeriö"/>
    <s v=""/>
    <s v=""/>
  </r>
  <r>
    <s v="Liikenne- ja viestintävirasto TRAFICOM"/>
    <s v="Hae tieturvallisuusarvioijan koulutukseen"/>
    <s v="Liikenne- ja viestintävirasto vastaa tieturvallisuusarvioijien koulutuksesta."/>
    <s v="Hae tieturvallisuusarvioijan koulutukseen"/>
    <x v="1"/>
    <x v="6"/>
    <s v="Myöhemmin"/>
    <s v="Myös luonnollisille henkilöille"/>
    <s v="Koulutusten järjestymisen edellytyksenä min. osallistujamäärä"/>
    <x v="1"/>
    <x v="1"/>
    <s v="Liikenne- ja viestintäministeriö"/>
    <s v=""/>
    <s v=""/>
  </r>
  <r>
    <s v="Liikenne- ja viestintävirasto TRAFICOM"/>
    <s v="Hae vesikulkuneuvon koetunnusta"/>
    <s v="Vesikulkuneuvon tai moottorin valmistajana, maahantuojana, myyjänä tai muuna vastaavana elinkeinonharjoittajana voit käyttää rekisteröimätöntä vesikulkuneuvoa esimerkiksi koeajossa tai markkinoinnissa, jos Traficom on myöntänyt yritykselle koetunnuksen."/>
    <s v="Hae vesikulkuneuvon koetunnusta"/>
    <x v="1"/>
    <x v="1"/>
    <s v="Myöhemmin"/>
    <s v="Vain elinkeinotoimintaa harjoittaville"/>
    <s v="Yleinen taloudellinen tilanne"/>
    <x v="1"/>
    <x v="1"/>
    <s v="Liikenne- ja viestintäministeriö"/>
    <s v=""/>
    <s v=""/>
  </r>
  <r>
    <s v="Liikenne- ja viestintävirasto TRAFICOM"/>
    <s v="Hae vesiliikenteen kieltoja ja rajoituksia"/>
    <m/>
    <s v="Hae vesiliikenteen kieltoja ja rajoituksia"/>
    <x v="1"/>
    <x v="1"/>
    <s v="Myöhemmin"/>
    <m/>
    <s v="Yleinen taloudellinen tilanne"/>
    <x v="1"/>
    <x v="1"/>
    <s v="Liikenne- ja viestintäministeriö"/>
    <s v=""/>
    <s v=""/>
  </r>
  <r>
    <s v="Liikenne- ja viestintävirasto TRAFICOM"/>
    <s v="Hae väyläpäätöstä ja lupaa turvalaitteen asettamiseen"/>
    <m/>
    <s v="Hae väyläpäätöstä ja lupaa turvalaitteen asettamiseen"/>
    <x v="1"/>
    <x v="1"/>
    <s v="Myöhemmin"/>
    <m/>
    <s v="Yleinen taloudellinen tilanne"/>
    <x v="1"/>
    <x v="1"/>
    <s v="Liikenne- ja viestintäministeriö"/>
    <s v=""/>
    <s v=""/>
  </r>
  <r>
    <s v="Liikenne- ja viestintävirasto TRAFICOM"/>
    <s v="Hakemus hyväksynnästä toimia lentoliikenteen päästökaupan ja CORSIAn todentajana Suomessa"/>
    <s v="Traficom hyväksyy lentoliikenteen päästökaupan ja CORSIAn todentajat Suomessa."/>
    <s v="Hakemus hyväksynnästä toimia lentoliikenteen päästökaupan ja CORSIAn todentajana Suomessa"/>
    <x v="1"/>
    <x v="1"/>
    <s v="Myöhemmin"/>
    <s v="Vain elinkeinotoimintaa harjoittaville"/>
    <s v="Hyväksynnän hakijat ovat pääosin Suomen ulkopuolelta. Volyymit pieniä (tällä hetkellä Suomessa 1 hyväksytty todentaja)."/>
    <x v="1"/>
    <x v="1"/>
    <s v="Liikenne- ja viestintäministeriö"/>
    <s v=""/>
    <s v=""/>
  </r>
  <r>
    <s v="Liikenne- ja viestintävirasto TRAFICOM"/>
    <s v="Hakemus ilma-aluksen muutostyösuunnitelman hyväksymiseksi"/>
    <s v="Tällä hakemuksella voit hakea muutostyö- tai korjaussuunnitelman hyväksyntää kansallisen sääntelyn alaiselle (Liite I) muulle kuin harrasterakenteiselle ilma-alukselle, mukaanlukien muutokset ilma-aluksen ohjekirjoihin, kuten lentokäsikirjaan tai huolto-ohjeisiin."/>
    <s v="Hakemus ilma-aluksen muutostyösuunnitelman hyväksymiseksi"/>
    <x v="1"/>
    <x v="0"/>
    <s v="Myöhemmin"/>
    <s v="Myös luonnollisille henkilöille"/>
    <s v="Yleinen taloudellinen tilanne"/>
    <x v="1"/>
    <x v="1"/>
    <s v="Liikenne- ja viestintäministeriö"/>
    <s v=""/>
    <s v=""/>
  </r>
  <r>
    <s v="Liikenne- ja viestintävirasto TRAFICOM"/>
    <s v="Hakemus ilma-aluksen poistamiseksi ilma-alusrekisteristä"/>
    <s v="Ilma-aluksen omistaja voi hakea ilma-aluksen poistamista liikenneasioiden rekisteristä. Kiinnitettyä ilma-alusta ei voi poistaa rekisteristä ennen ilma-aluskiinnityksen kuolettamista. Rekisteristä poistettua ilma-alusta ei voi käyttää ilmailuun ennen uudelleen rekisteröintiä."/>
    <s v="Hakemus ilma-aluksen poistamiseksi ilma-alusrekisteristä"/>
    <x v="2"/>
    <x v="4"/>
    <s v="Myöhemmin"/>
    <s v="Myös luonnollisille henkilöille"/>
    <s v="Yleinen taloudellinen tilanne"/>
    <x v="1"/>
    <x v="1"/>
    <s v="Liikenne- ja viestintäministeriö"/>
    <s v=""/>
    <s v=""/>
  </r>
  <r>
    <s v="Liikenne- ja viestintävirasto TRAFICOM"/>
    <s v="Hakemus lentokelpoisuuden valvontamaksusta vapauttamiseksi"/>
    <s v="Ilma-aluksen vuotuisesta lentokelpoisuuden valvontamaksusta voi hakemuksesta saada vapautuksen, jos ilma-alusta ei käytetä lentotoimintaan koko maksuvuonna."/>
    <s v="Hakemus lentokelpoisuuden valvontamaksusta vapauttamiseksi"/>
    <x v="2"/>
    <x v="4"/>
    <s v="Myöhemmin"/>
    <s v="Myös luonnollisille henkilöille"/>
    <s v="Yleinen taloudellinen tilanne"/>
    <x v="1"/>
    <x v="1"/>
    <s v="Liikenne- ja viestintäministeriö"/>
    <s v=""/>
    <s v=""/>
  </r>
  <r>
    <s v="Liikenne- ja viestintävirasto TRAFICOM"/>
    <s v="Hakemus lentokelpoisuustodistusta varten"/>
    <s v="Tyyppihyväksytylle ilma-alukselle voidaan myöntää lentokelpoisuustodistus. Lentokelpoisuustodistuksen tulee olla rekisteröintivaltion viranomaisen myöntämä."/>
    <s v="Hakemus lentokelpoisuustodistusta varten"/>
    <x v="2"/>
    <x v="0"/>
    <s v="Myöhemmin"/>
    <s v="Myös luonnollisille henkilöille"/>
    <s v="Yleinen taloudellinen tilanne"/>
    <x v="1"/>
    <x v="1"/>
    <s v="Liikenne- ja viestintäministeriö"/>
    <s v=""/>
    <s v=""/>
  </r>
  <r>
    <s v="Liikenne- ja viestintävirasto TRAFICOM"/>
    <s v="Hakemus lentää Suomen ilmatilassa ulkomaille rekisteröidyllä ilma-aluksella"/>
    <s v="Hakemus lentää Suomen ilmatilassa ulkomaille rekisteröidyllä ilma-aluksella, jolla ei ole ICAO:n mukaista lentokelpoisuustodistusta"/>
    <s v="Hakemus lentää Suomen ilmatilassa ulkomaille rekisteröidyllä ilma-aluksella"/>
    <x v="1"/>
    <x v="1"/>
    <s v="Myöhemmin"/>
    <s v="Myös luonnollisille henkilöille"/>
    <s v="Yleinen taloudellinen tilanne"/>
    <x v="1"/>
    <x v="1"/>
    <s v="Liikenne- ja viestintäministeriö"/>
    <s v=""/>
    <s v=""/>
  </r>
  <r>
    <s v="Liikenne- ja viestintävirasto TRAFICOM"/>
    <s v="Hakemus luvasta ilmailuun ja lentoehtojen hyväksymiseksi"/>
    <s v="Lupa ilmailuun tarvitaan silloin, kun lentokelpoisuustodistus ei jostain syystä ole voimassa tai sitä ei voida myöntää, mutta tästä huolimatta ilma-aluksella on tarve lentää ja voidaan lentää turvallisesti annettujen lentoehtojen puitteissa, kuten esimerkiksi tarvittaessa siirtolentolupa lentokelpoisuustarkastukseen edellisen lentokelpoisuuden tarkastustodistuksen päästyä jo vanhenemaan."/>
    <s v="Hakemus luvasta ilmailuun ja lentoehtojen hyväksymiseksi"/>
    <x v="1"/>
    <x v="0"/>
    <s v="Myöhemmin"/>
    <s v="Myös luonnollisille henkilöille"/>
    <s v="Yleinen taloudellinen tilanne"/>
    <x v="1"/>
    <x v="1"/>
    <s v="Liikenne- ja viestintäministeriö"/>
    <s v=""/>
    <s v=""/>
  </r>
  <r>
    <s v="Liikenne- ja viestintävirasto TRAFICOM"/>
    <s v="Hakemus melutodistusta varten"/>
    <s v="Ilma-alukselle voidaan myöntää melutodistus sen melutason osoittamiseksi, kun edellytykset melutodistuksen myöntämiselle täyttyvät. Melutodistuksen tulee olla ilma-aluksen rekisteröintivaltion viranomaisen myöntämä."/>
    <s v="Hakemus melutodistusta varten"/>
    <x v="2"/>
    <x v="0"/>
    <s v="Myöhemmin"/>
    <s v="Myös luonnollisille henkilöille"/>
    <s v="Yleinen taloudellinen tilanne"/>
    <x v="1"/>
    <x v="1"/>
    <s v="Liikenne- ja viestintäministeriö"/>
    <s v=""/>
    <s v=""/>
  </r>
  <r>
    <s v="Liikenne- ja viestintävirasto TRAFICOM"/>
    <s v="Hakemus miehityksen vahvistamiseksi"/>
    <s v="Aluksen miehityksen vahvistamisesta säädetään laivaväestä ja aluksen turvallisuusjohtamisesta annetussa laissa sekä aluksen miehityksestä ja laivaväen pätevyydestä annetussa asetuksessa. Asetuksessa annetaan tarkemmat säännökset hakemukseen liitettävistä selvityksistä"/>
    <s v="Hakemus miehityksen vahvistamiseksi"/>
    <x v="1"/>
    <x v="6"/>
    <s v="Myöhemmin"/>
    <s v="Myös luonnollisille henkilöille"/>
    <s v="Käyttöaste luultavasti vähäinen."/>
    <x v="1"/>
    <x v="1"/>
    <s v="Liikenne- ja viestintäministeriö"/>
    <s v=""/>
    <s v=""/>
  </r>
  <r>
    <s v="Liikenne- ja viestintävirasto TRAFICOM"/>
    <s v="Haltijan hallinnasta luopumisilmoitus"/>
    <s v="Jos omistaja ei pyynnöistä huolimatta poista ajoneuvon haltijaa, voi haltija tehdä ilmoituksen, jolla luopuu hallinnasta."/>
    <s v="Haltijan hallinnasta luopumisilmoitus"/>
    <x v="0"/>
    <x v="1"/>
    <s v="Myöhemmin"/>
    <s v="Myös luonnollisille henkilöille"/>
    <s v="Yleinen taloudellinen tilanne"/>
    <x v="1"/>
    <x v="1"/>
    <s v="Liikenne- ja viestintäministeriö"/>
    <s v=""/>
    <s v=""/>
  </r>
  <r>
    <s v="Liikenne- ja viestintävirasto TRAFICOM"/>
    <s v="Havaro"/>
    <s v="Vakavien tietoturvaloukkauksien havainnointipalvelu"/>
    <s v="Havaro"/>
    <x v="2"/>
    <x v="5"/>
    <m/>
    <s v="Vain elinkeinotoimintaa harjoittaville"/>
    <m/>
    <x v="1"/>
    <x v="1"/>
    <s v="Liikenne- ja viestintäministeriö"/>
    <s v=""/>
    <s v=""/>
  </r>
  <r>
    <s v="Liikenne- ja viestintävirasto TRAFICOM"/>
    <s v="Henkilöliikenneluvan hakeminen sekä lupaan liittyvistä muutoksista ilmoittaminen"/>
    <s v="Palvelussa haetaan henkilöliikennelupaa, joka oikeuttaa ammattimaiseen henkilöiden kuljettamiseen linja-autolla. Lisäksi luvanhaltijat voivat palvelussa ilmoittaa lupaan liittyvistä muutoksista."/>
    <s v="Henkilöliikenneluvan hakeminen sekä lupaan liittyvistä muutoksista ilmoittaminen"/>
    <x v="1"/>
    <x v="0"/>
    <s v="Myöhemmin"/>
    <s v="Myös luonnollisille henkilöille"/>
    <s v="Yleinen taloudellinen tilanne"/>
    <x v="1"/>
    <x v="1"/>
    <s v="Liikenne- ja viestintäministeriö"/>
    <s v=""/>
    <s v=""/>
  </r>
  <r>
    <s v="Liikenne- ja viestintävirasto TRAFICOM"/>
    <s v="Häiriönhallintajärjestelmä"/>
    <s v="Ilmoitus viestintäverkkoihin liittyvästä häiriöstä"/>
    <s v="Häiriönhallintajärjestelmä"/>
    <x v="2"/>
    <x v="5"/>
    <m/>
    <s v="Vain elinkeinotoimintaa harjoittaville"/>
    <m/>
    <x v="1"/>
    <x v="1"/>
    <s v="Liikenne- ja viestintäministeriö"/>
    <s v=""/>
    <s v=""/>
  </r>
  <r>
    <s v="Liikenne- ja viestintävirasto TRAFICOM"/>
    <s v="Ilma-aluksen kiinnityksen kuolettaminen / Dödande av inteckningen av luftfartyg"/>
    <s v="Ilma-aluskiinnityksen uudistamista tai kuolettamista voi hakea se, jolla on alkuperäinen velkakirja tai velkakirjat hallussaan."/>
    <s v="Ilma-aluksen kiinnityksen kuolettaminen / Dödande av inteckningen av luftfartyg"/>
    <x v="2"/>
    <x v="1"/>
    <s v="Myöhemmin"/>
    <s v="Myös luonnollisille henkilöille"/>
    <s v="Yleinen taloudellinen tilanne"/>
    <x v="1"/>
    <x v="1"/>
    <s v="Liikenne- ja viestintäministeriö"/>
    <s v=""/>
    <s v=""/>
  </r>
  <r>
    <s v="Liikenne- ja viestintävirasto TRAFICOM"/>
    <s v="Ilma-aluksen kiinnityksen uudistaminen / Förnyelse av inteckningen av luftfartyg"/>
    <s v="Ilma-aluskiinnityksen uudistamista tai kuolettamista voi hakea se, jolla on alkuperäinen velkakirja tai velkakirjat hallussaan."/>
    <s v="Ilma-aluksen kiinnityksen uudistaminen / Förnyelse av inteckningen av luftfartyg"/>
    <x v="2"/>
    <x v="1"/>
    <s v="Myöhemmin"/>
    <s v="Myös luonnollisille henkilöille"/>
    <s v="Yleinen taloudellinen tilanne"/>
    <x v="1"/>
    <x v="1"/>
    <s v="Liikenne- ja viestintäministeriö"/>
    <s v=""/>
    <s v=""/>
  </r>
  <r>
    <s v="Liikenne- ja viestintävirasto TRAFICOM"/>
    <s v="Ilma-aluksen rekisteritiedot"/>
    <s v="Voit tarkastaa omat tai julkiset ilma-alustiedot. Voit tehdä asiakirjatilauksen ilma-aluksen tiedoista."/>
    <s v="Ilma-aluksen rekisteritiedot"/>
    <x v="4"/>
    <x v="5"/>
    <m/>
    <s v="Myös luonnollisille henkilöille"/>
    <m/>
    <x v="1"/>
    <x v="1"/>
    <s v="Liikenne- ja viestintäministeriö"/>
    <s v=""/>
    <s v=""/>
  </r>
  <r>
    <s v="Liikenne- ja viestintävirasto TRAFICOM"/>
    <s v="Ilma-aluksen rekisteröinti tai omistajan vaihdos"/>
    <s v="Ilma-aluksen omistaja voi hakea rekisteröintiä ilma-alukselle, joka täyttää ilmailulain asettamat rekisteröintiedellytykset. Ilma-aluksen tulee olla rekisteröity, jotta sitä voidaan käyttää ilmailuun. Rekisteröidyn ilma-aluksen omistajan vaihdoksesta on ilmoitettava 14 vuorokauden kuluessa Liikenne- ja viestintävirastoon."/>
    <s v="Ilma-aluksen rekisteröinti tai omistajan vaihdos"/>
    <x v="0"/>
    <x v="4"/>
    <s v="Myöhemmin"/>
    <s v="Myös luonnollisille henkilöille"/>
    <s v="Yleinen taloudellinen tilanne"/>
    <x v="1"/>
    <x v="1"/>
    <s v="Liikenne- ja viestintäministeriö"/>
    <s v=""/>
    <s v=""/>
  </r>
  <r>
    <s v="Liikenne- ja viestintävirasto TRAFICOM"/>
    <s v="Ilma-aluskiinnityshakemus"/>
    <s v="Kiinnitettyä ilma-alusta voidaan käyttää velan vakuutena. Kiinnitystä voi hakea ilma-aluksen omistaja tai velkoja. Jos hakijana on velkoja, vaaditaan omistajan kirjallinen suostumus kiinnitykseen."/>
    <s v="Ilma-aluskiinnityshakemus"/>
    <x v="2"/>
    <x v="1"/>
    <s v="Myöhemmin"/>
    <s v="Myös luonnollisille henkilöille"/>
    <s v="Palvelussa tarvitaan dokumentit alkuperäisinä."/>
    <x v="1"/>
    <x v="1"/>
    <s v="Liikenne- ja viestintäministeriö"/>
    <s v=""/>
    <s v=""/>
  </r>
  <r>
    <s v="Liikenne- ja viestintävirasto TRAFICOM"/>
    <s v="Ilmailulääkäriksi hakeminen ja hyväksyminen sekä hyväksynnän uusiminen"/>
    <s v="Henkilöluvan myöntäminen"/>
    <s v="Ilmailulääkäriksi hakeminen ja hyväksyminen sekä hyväksynnän uusiminen"/>
    <x v="1"/>
    <x v="5"/>
    <m/>
    <s v="Myös luonnollisille henkilöille"/>
    <m/>
    <x v="1"/>
    <x v="1"/>
    <s v="Liikenne- ja viestintäministeriö"/>
    <s v=""/>
    <s v=""/>
  </r>
  <r>
    <s v="Liikenne- ja viestintävirasto TRAFICOM"/>
    <s v="Ilmailun liikenneluvan hakeminen"/>
    <s v="Tarvitset Traficomin myöntämän liikenneluvan, jos Suomeen sijoittunut yrityksesi haluaa harjoittaa kaupallista ilmakuljetusta"/>
    <s v="Ilmailun liikenneluvan hakeminen"/>
    <x v="1"/>
    <x v="1"/>
    <s v="Myöhemmin"/>
    <s v="Vain elinkeinotoimintaa harjoittaville"/>
    <s v="Yleinen taloudellinen tilanne"/>
    <x v="1"/>
    <x v="1"/>
    <s v="Liikenne- ja viestintäministeriö"/>
    <s v=""/>
    <s v=""/>
  </r>
  <r>
    <s v="Liikenne- ja viestintävirasto TRAFICOM"/>
    <s v="Ilmailun tarkastuslentäjät ja kielitaitotarkastajat"/>
    <s v="Tarkastuslentäjän valtuutusta ja kielitaitotarkastajan valtuutusta ensimmäistä kertaa hakeville sekä kertauskoulutuksia valtuutusten ylläpitoon"/>
    <s v="Ilmailun tarkastuslentäjät ja kielitaitotarkastajat"/>
    <x v="1"/>
    <x v="1"/>
    <s v="Myöhemmin"/>
    <s v="Myös luonnollisille henkilöille"/>
    <s v="Yleinen taloudellinen tilanne"/>
    <x v="1"/>
    <x v="1"/>
    <s v="Liikenne- ja viestintäministeriö"/>
    <s v=""/>
    <s v=""/>
  </r>
  <r>
    <s v="Liikenne- ja viestintävirasto TRAFICOM"/>
    <s v="Ilmaliikennepalvelukoulutusorganisaation toimiluvan hyväksyntä sisältäen koulutusohjelmien ja/tai suunnitelmien hyväksynnän"/>
    <s v="Toimijan tulee hakea lupa ryhtyäkseen toimimaan luvanvaraisena toimijana"/>
    <s v="Ilmaliikennepalvelukoulutusorganisaation toimiluvan hyväksyntä sisältäen koulutusohjelmien ja/tai suunnitelmien hyväksynnän"/>
    <x v="1"/>
    <x v="1"/>
    <s v="Myöhemmin"/>
    <s v="Vain elinkeinotoimintaa harjoittaville"/>
    <s v="Yleinen taloudellinen tilanne"/>
    <x v="1"/>
    <x v="1"/>
    <s v="Liikenne- ja viestintäministeriö"/>
    <s v=""/>
    <s v=""/>
  </r>
  <r>
    <s v="Liikenne- ja viestintävirasto TRAFICOM"/>
    <s v="Ilmaliikennepalvelukoulutusorganisaation toimiluvan, käsikirjan, suunnitelman tai koulutusohjelman muutos"/>
    <s v="Toimijan tulee hakea lupa muuttaa toimintaansa luvanvaraisena toimijana"/>
    <s v="Ilmaliikennepalvelukoulutusorganisaation toimiluvan, käsikirjan, suunnitelman tai koulutusohjelman muutos"/>
    <x v="1"/>
    <x v="1"/>
    <s v="Myöhemmin"/>
    <s v="Vain elinkeinotoimintaa harjoittaville"/>
    <s v="Yleinen taloudellinen tilanne"/>
    <x v="1"/>
    <x v="1"/>
    <s v="Liikenne- ja viestintäministeriö"/>
    <s v=""/>
    <s v=""/>
  </r>
  <r>
    <s v="Liikenne- ja viestintävirasto TRAFICOM"/>
    <s v="Ilmoita haavoittuvuudesta"/>
    <s v="Ilmoitus tietoturvaan liittyvästä haavoittuvuudesta tai uhasta. Tavoitetaso saavutetaan vuonna 2022. Myös luonnollisille henkilöille."/>
    <s v="Ilmoita haavoittuvuudesta"/>
    <x v="0"/>
    <x v="0"/>
    <m/>
    <m/>
    <s v="Digitalisointi 2022"/>
    <x v="1"/>
    <x v="1"/>
    <s v="Liikenne- ja viestintäministeriö"/>
    <s v=""/>
    <s v=""/>
  </r>
  <r>
    <s v="Liikenne- ja viestintävirasto TRAFICOM"/>
    <s v="Ilmoita luottamuspalvelun häiriö"/>
    <s v="Ilmoitus luottamuspalvelun tietoturvaloukkauksista tai eheyden menetyksistä Liikenne- ja viestintävirasto Traficomin Kyberturvallisuuskeskukselle. Asiointipalvelun osalta ei ole kehittämistarvetta."/>
    <s v="Ilmoita luottamuspalvelun häiriö"/>
    <x v="0"/>
    <x v="0"/>
    <m/>
    <s v="Vain elinkeinotoimintaa harjoittaville"/>
    <m/>
    <x v="1"/>
    <x v="1"/>
    <s v="Liikenne- ja viestintäministeriö"/>
    <s v=""/>
    <s v=""/>
  </r>
  <r>
    <s v="Liikenne- ja viestintävirasto TRAFICOM"/>
    <s v="Ilmoita luottamuspalvelun muutos"/>
    <s v="Luottamuspalvelun tarjoajan ilmoitus muutoksista luottamuspalvelun tarjoamisessa.Asiointipalvelun osalta ei ole kehittämistarvetta."/>
    <s v="Ilmoita luottamuspalvelun muutos"/>
    <x v="0"/>
    <x v="0"/>
    <m/>
    <s v="Vain elinkeinotoimintaa harjoittaville"/>
    <m/>
    <x v="1"/>
    <x v="1"/>
    <s v="Liikenne- ja viestintäministeriö"/>
    <s v=""/>
    <s v=""/>
  </r>
  <r>
    <s v="Liikenne- ja viestintävirasto TRAFICOM"/>
    <s v="Ilmoita TM- tiedotustarpeesta"/>
    <s v="Sidosryhmien toimittama tiedotettava tieto"/>
    <s v="Ilmoita TM- tiedotustarpeesta"/>
    <x v="0"/>
    <x v="6"/>
    <s v="Myöhemmin"/>
    <m/>
    <s v="Yleinen taloudellinen tilanne"/>
    <x v="1"/>
    <x v="1"/>
    <s v="Liikenne- ja viestintäministeriö"/>
    <s v=""/>
    <s v=""/>
  </r>
  <r>
    <s v="Liikenne- ja viestintävirasto TRAFICOM"/>
    <s v="Ilmoita tunnistusvälineen muutos"/>
    <s v="Sähköisen tunnistuspalvelun tarjoajan ilmoitus tunnistusvälinepalvelussa tapahtuneista muutoksista. Asiointipalvelun osalta ei ole kehittämistarvetta."/>
    <s v="Ilmoita tunnistusvälineen muutos"/>
    <x v="0"/>
    <x v="0"/>
    <m/>
    <s v="Vain elinkeinotoimintaa harjoittaville"/>
    <m/>
    <x v="1"/>
    <x v="1"/>
    <s v="Liikenne- ja viestintäministeriö"/>
    <s v=""/>
    <s v=""/>
  </r>
  <r>
    <s v="Liikenne- ja viestintävirasto TRAFICOM"/>
    <s v="Ilmoita tunnistusvälineen tai -palvelun häiriöstä"/>
    <s v="Palvelussa voit ilmoittaa tunnistusvälityspalvelun tai tunnistusvälineen häiriöstä. Asiointipalvelun osalta ei ole kehittämistarvetta."/>
    <s v="Ilmoita tunnistusvälineen tai -palvelun häiriöstä"/>
    <x v="0"/>
    <x v="0"/>
    <m/>
    <s v="Vain elinkeinotoimintaa harjoittaville"/>
    <m/>
    <x v="1"/>
    <x v="1"/>
    <s v="Liikenne- ja viestintäministeriö"/>
    <s v=""/>
    <s v=""/>
  </r>
  <r>
    <s v="Liikenne- ja viestintävirasto TRAFICOM"/>
    <s v="Ilmoita tunnistusvälityspalvelu/-välistyspalvelun muutos"/>
    <s v="Ilmoitus tunnistusvälityspalvelussa tapahtuneista muutoksista. Asiointipalvelun osalta ei ole kehittämistarvetta."/>
    <s v="Ilmoita tunnistusvälityspalvelu/-välistyspalvelun muutos"/>
    <x v="0"/>
    <x v="0"/>
    <m/>
    <s v="Vain elinkeinotoimintaa harjoittaville"/>
    <m/>
    <x v="1"/>
    <x v="1"/>
    <s v="Liikenne- ja viestintäministeriö"/>
    <s v=""/>
    <s v=""/>
  </r>
  <r>
    <s v="Liikenne- ja viestintävirasto TRAFICOM"/>
    <s v="Ilmoita uusi luottamuspalvelu"/>
    <s v="Luottamuspalvelun tarjoajan ilmoitus palvelun tarjoamisen aloittamisesta Liikenne- ja viestintävirasto Traficomin Kyberturvallisuuskeskukselle. Asiointipalvelun osalta ei ole kehittämistarvetta."/>
    <s v="Ilmoita uusi luottamuspalvelu"/>
    <x v="0"/>
    <x v="0"/>
    <m/>
    <s v="Vain elinkeinotoimintaa harjoittaville"/>
    <m/>
    <x v="1"/>
    <x v="1"/>
    <s v="Liikenne- ja viestintäministeriö"/>
    <s v=""/>
    <s v=""/>
  </r>
  <r>
    <s v="Liikenne- ja viestintävirasto TRAFICOM"/>
    <s v="Ilmoita uusi tunnistusväline"/>
    <s v="Sähköisen tunnistamisen välineen tarjoajan ilmoitus uudesta tunnistusvälineestä Liikenne- ja viestintävirasto Traficomin Kyberturvallisuuskeskukselle. Asiointipalvelun osalta ei ole kehittämistarvetta."/>
    <s v="Ilmoita uusi tunnistusväline"/>
    <x v="0"/>
    <x v="0"/>
    <m/>
    <s v="Vain elinkeinotoimintaa harjoittaville"/>
    <m/>
    <x v="1"/>
    <x v="1"/>
    <s v="Liikenne- ja viestintäministeriö"/>
    <s v=""/>
    <s v=""/>
  </r>
  <r>
    <s v="Liikenne- ja viestintävirasto TRAFICOM"/>
    <s v="Ilmoita uusi tunnistusvälityspalvelu"/>
    <s v="Tällä lomakkeella tunnistusvälityksen tarjoaja ilmoittaa uudesta tunnistusvälityspalvelusta ennen toiminnan aloittamista. Asiointipalvelun osalta ei ole kehittämistarvetta."/>
    <s v="Ilmoita uusi tunnistusvälityspalvelu"/>
    <x v="0"/>
    <x v="0"/>
    <m/>
    <s v="Vain elinkeinotoimintaa harjoittaville"/>
    <m/>
    <x v="1"/>
    <x v="1"/>
    <s v="Liikenne- ja viestintäministeriö"/>
    <s v=""/>
    <s v=""/>
  </r>
  <r>
    <s v="Liikenne- ja viestintävirasto TRAFICOM"/>
    <s v="Ilmoita vesiliikennemerkin ja valo-opasteen asettamisesta"/>
    <s v="Väyläpäätösmenettelyyn liittyvä ilmoitus"/>
    <s v="Ilmoita vesiliikennemerkin ja valo-opasteen asettamisesta"/>
    <x v="0"/>
    <x v="6"/>
    <s v="Myöhemmin"/>
    <m/>
    <s v="Yleinen taloudellinen tilanne"/>
    <x v="1"/>
    <x v="1"/>
    <s v="Liikenne- ja viestintäministeriö"/>
    <s v=""/>
    <s v=""/>
  </r>
  <r>
    <s v="Liikenne- ja viestintävirasto TRAFICOM"/>
    <s v="Ilmoita vikaantuneesta turvalaitteesta"/>
    <s v="Ilmoitus vikaantuneesta turvalaitteesta merellä / sisävesillä"/>
    <s v="Ilmoita vikaantuneesta turvalaitteesta"/>
    <x v="0"/>
    <x v="6"/>
    <s v="Myöhemmin"/>
    <s v="Myös luonnollisille henkilöille"/>
    <s v="Yleinen taloudellinen tilanne"/>
    <x v="1"/>
    <x v="1"/>
    <s v="Liikenne- ja viestintäministeriö"/>
    <s v=""/>
    <s v=""/>
  </r>
  <r>
    <s v="Liikenne- ja viestintävirasto TRAFICOM"/>
    <s v="Ilmoittautuminen ilmailun ilmoituksenvaraiseksi koulutusorganisaatioksi (DTO)"/>
    <s v="Ilmoituksenvarainen koulutusorganisaatio (DTO) voi antaa koulutusta yksimoottorisilla lentokoneilla ja helikoptereilla"/>
    <s v="Ilmoittautuminen ilmailun ilmoituksenvaraiseksi koulutusorganisaatioksi (DTO)"/>
    <x v="0"/>
    <x v="1"/>
    <s v="Myöhemmin"/>
    <s v="Vain elinkeinotoimintaa harjoittaville"/>
    <s v="Yleinen taloudellinen tilanne"/>
    <x v="1"/>
    <x v="1"/>
    <s v="Liikenne- ja viestintäministeriö"/>
    <s v=""/>
    <s v=""/>
  </r>
  <r>
    <s v="Liikenne- ja viestintävirasto TRAFICOM"/>
    <s v="Ilmoittautuminen taksi- ja/tai tavaraliikenteen harjoittajaksi. Ilmoitukseen liittyvistä muutoksista ilmoittaminen."/>
    <s v="Palvelussa tehdään ilmoitus, jonka nojalla ilmoittajalla on oikeus harjoittaa taksiliikennettä voimassaolevan tavara- tai henkilöliikenneluvan nojalla taikka tavaraliikennettä kokonaismassaltaan yli 2 000 mutta enintään 3 500 kiloisella ajoneuvolla tai ajoneuvoyhdistelmällä. Lisäksi palveluntarjoajat voivat palvelussa ilmoittaa ilmoitukseen liittyvistä muutoksista."/>
    <s v="Ilmoittautuminen taksi- ja/tai tavaraliikenteen harjoittajaksi. Ilmoitukseen liittyvistä muutoksista ilmoittaminen."/>
    <x v="0"/>
    <x v="0"/>
    <s v="Myöhemmin"/>
    <s v="Myös luonnollisille henkilöille"/>
    <s v="Yleinen taloudellinen tilanne"/>
    <x v="1"/>
    <x v="1"/>
    <s v="Liikenne- ja viestintäministeriö"/>
    <s v=""/>
    <s v=""/>
  </r>
  <r>
    <s v="Liikenne- ja viestintävirasto TRAFICOM"/>
    <s v="Kaupunkiraideliikenteen ilmoitusmenettely"/>
    <s v="Metro- ja raitioliikenteen harjoittamisesta ja liikenteen harjoittamiseen käytettävän rataverkon hallinnasta on tehtävä kirjallinen ilmoitus Traficomille viimeistään 3 kk ennen toiminnan aloittamista. Vapaamuotoisen ilmoituksen lisäksi toimijan tulee toimittaa Traficomiin turvallisuusjohtamisjärjestelmä."/>
    <s v="Ilmoitukset"/>
    <x v="0"/>
    <x v="6"/>
    <s v="Myöhemmin"/>
    <s v="Vain elinkeinotoimintaa harjoittaville"/>
    <s v="Yleinen taloudellinen tilanne"/>
    <x v="1"/>
    <x v="1"/>
    <s v="Liikenne- ja viestintäministeriö"/>
    <s v=""/>
    <s v=""/>
  </r>
  <r>
    <s v="Liikenne- ja viestintävirasto TRAFICOM"/>
    <s v="Ilmoitus aluksen käytön yhteydessä tapahtuneesta onnettomuudesta ja vaaratilanteesta"/>
    <s v="Tietoa onnettomuuksista ja vaaratilanteista Traficomille turvallisuusvirastossa käytetään turvallisuustyön kehittämiseksi ja sen edistämiseksi."/>
    <s v="Ilmoitus aluksen käytön yhteydessä tapahtuneesta onnettomuudesta ja vaaratilanteesta"/>
    <x v="0"/>
    <x v="0"/>
    <s v="Myöhemmin"/>
    <s v="Myös luonnollisille henkilöille"/>
    <s v="Yleinen taloudellinen tilanne"/>
    <x v="1"/>
    <x v="1"/>
    <s v="Liikenne- ja viestintäministeriö"/>
    <s v=""/>
    <s v=""/>
  </r>
  <r>
    <s v="Liikenne- ja viestintävirasto TRAFICOM"/>
    <s v="Ilmoitus ilma-aluksen käyttäjästä/edustajasta/haltijasta (Ilma-alusrekisteriä varten)"/>
    <s v="Ilma-aluksen käyttäjää, haltijaa tai edustajaa koskevien tietojen muutoksista on ilmoitettava 14 päivän kuluessa Liikenne- ja viestintävirastoon."/>
    <s v="Ilmoitus ilma-aluksen käyttäjästä/edustajasta/haltijasta (Ilma-alusrekisteriä varten)"/>
    <x v="0"/>
    <x v="1"/>
    <s v="Myöhemmin"/>
    <s v="Myös luonnollisille henkilöille"/>
    <s v="Yleinen taloudellinen tilanne"/>
    <x v="1"/>
    <x v="1"/>
    <s v="Liikenne- ja viestintäministeriö"/>
    <s v=""/>
    <s v=""/>
  </r>
  <r>
    <s v="Liikenne- ja viestintävirasto TRAFICOM"/>
    <s v="Ilmoitus ilma-aluksen myynnistä (ilma-alusrekisteriä varten)"/>
    <s v="Ilma-aluksen myyjä voi ilmoittaa viranomaiselle omistusoikeutensa päättymisestä sen varmistamiseksi, että hän vapautuu omistajan velvoitteista ilma-aluksen osalta."/>
    <s v="Ilmoitus ilma-aluksen myynnistä (ilma-alusrekisteriä varten)"/>
    <x v="0"/>
    <x v="1"/>
    <s v="Myöhemmin"/>
    <s v="Myös luonnollisille henkilöille"/>
    <s v="Yleinen taloudellinen tilanne"/>
    <x v="1"/>
    <x v="1"/>
    <s v="Liikenne- ja viestintäministeriö"/>
    <s v=""/>
    <s v=""/>
  </r>
  <r>
    <s v="Liikenne- ja viestintävirasto TRAFICOM"/>
    <s v="Ilmoitus kuorma-auton perävaunun vetolaitteen käyttöönotosta tai käyttämättömyydestä"/>
    <s v="Mikäli kuorma-autoa ei käytetä perävaunun vetämiseen, voi auton omistaja tai haltija ilmoittaa vetolaitteen käyttämättömyydestä."/>
    <s v="Ilmoitus kuorma-auton perävaunun vetolaitteen käyttöönotosta tai käyttämättömyydestä"/>
    <x v="0"/>
    <x v="5"/>
    <m/>
    <s v="Myös luonnollisille henkilöille"/>
    <m/>
    <x v="1"/>
    <x v="1"/>
    <s v="Liikenne- ja viestintäministeriö"/>
    <s v=""/>
    <s v=""/>
  </r>
  <r>
    <s v="Liikenne- ja viestintävirasto TRAFICOM"/>
    <s v="Ilmoitus lentokelpoisuuden tarkastuksesta / jatkosta"/>
    <s v="Tällä lomakkeella lentokelpoisuuden tarkastaja voi ilmoittaa sähköisesti tarkastuksesta ja lentokelpoisuuden jatkosta. Ilmoitus tulee tehdä 10 vuorokauden kuluessa  tarkastuksesta/jatkosta."/>
    <s v="Ilmoitus lentokelpoisuuden tarkastuksesta / jatkosta"/>
    <x v="0"/>
    <x v="0"/>
    <s v="Myöhemmin"/>
    <s v="Myös luonnollisille henkilöille"/>
    <s v="Yleinen taloudellinen tilanne"/>
    <x v="1"/>
    <x v="1"/>
    <s v="Liikenne- ja viestintäministeriö"/>
    <s v=""/>
    <s v=""/>
  </r>
  <r>
    <s v="Liikenne- ja viestintävirasto TRAFICOM"/>
    <s v="Ilmoitus radiohäiriöstä"/>
    <s v="Palvelussa voi ilmoittaa havaitsemastaan radiohäiriöstä. Asiointipalvelun osalta ei ole kehittämistarvetta."/>
    <s v="Ilmoitus radiohäiriöstä"/>
    <x v="0"/>
    <x v="0"/>
    <m/>
    <s v="Myös luonnollisille henkilöille"/>
    <m/>
    <x v="1"/>
    <x v="1"/>
    <s v="Liikenne- ja viestintäministeriö"/>
    <s v=""/>
    <s v=""/>
  </r>
  <r>
    <s v="Liikenne- ja viestintävirasto TRAFICOM"/>
    <s v="Ilmoitus tietoturvaloukkauksesta"/>
    <s v="Yksityishenkilön, yrityksen tai organisaation ilmoitus tietoturvaloukkauksesta. Tavoitetaso saavutetaan vuonna 2022. Myös luonnollisille henkilöille."/>
    <s v="Ilmoitus tietoturvaloukkauksesta"/>
    <x v="0"/>
    <x v="0"/>
    <m/>
    <m/>
    <s v="Digitalisointi 2022"/>
    <x v="1"/>
    <x v="1"/>
    <s v="Liikenne- ja viestintäministeriö"/>
    <s v=""/>
    <s v=""/>
  </r>
  <r>
    <s v="Liikenne- ja viestintävirasto TRAFICOM"/>
    <s v="Jatko-osa, hakemus ilma-aluksen rekisteröimiseksi"/>
    <m/>
    <s v="Jatko-osa, hakemus ilma-aluksen rekisteröimiseksi"/>
    <x v="0"/>
    <x v="1"/>
    <s v="Myöhemmin"/>
    <s v="Myös luonnollisille henkilöille"/>
    <s v="Yleinen taloudellinen tilanne"/>
    <x v="1"/>
    <x v="1"/>
    <s v="Liikenne- ja viestintäministeriö"/>
    <s v=""/>
    <s v=""/>
  </r>
  <r>
    <s v="Liikenne- ja viestintävirasto TRAFICOM"/>
    <s v="Kadonneet kirjelähetykset"/>
    <s v="Traficom käsittelee sellaiset kirjelähetykset, joita postiyritys ei pysty jakamaan vastaanottajalle tai palauttamaan lähettäjälle. Useimmiten syynä ovat lähetyksen puutteelliset tai virheelliset osoitetiedot. Asiointipalvelun osalta ei ole kehittämistarvetta."/>
    <s v="Kadonneet kirjelähetykset"/>
    <x v="0"/>
    <x v="0"/>
    <m/>
    <s v="Myös luonnollisille henkilöille"/>
    <m/>
    <x v="1"/>
    <x v="1"/>
    <s v="Liikenne- ja viestintäministeriö"/>
    <s v=""/>
    <s v=""/>
  </r>
  <r>
    <s v="Liikenne- ja viestintävirasto TRAFICOM"/>
    <s v="Kansainväliset kuljetusluvat"/>
    <s v="Traficom myöntää yrityksille kansainväliset tavara- ja henkilöliikenteen kuljetusluvat sekä kuljetuskirjavihkot."/>
    <s v="Kansainväliset kuljetusluvat"/>
    <x v="1"/>
    <x v="1"/>
    <s v="Q4/2022"/>
    <s v="Vain elinkeinotoimintaa harjoittaville"/>
    <s v="Yleinen taloudellinen tilanne"/>
    <x v="1"/>
    <x v="1"/>
    <s v="Liikenne- ja viestintäministeriö"/>
    <s v=""/>
    <s v=""/>
  </r>
  <r>
    <s v="Liikenne- ja viestintävirasto TRAFICOM"/>
    <s v="Kansallisen harrasteilmailun lentokoulutusluvan hakeminen"/>
    <s v="Lupa on tarkoitettu koulutusorganisaatioille, jotka haluavat antaa teoria- ja lentokoulutusta kansallista harrastelentäjän lupakirjaa varten."/>
    <s v="Kansallisen harrasteilmailun lentokoulutusluvan hakeminen"/>
    <x v="1"/>
    <x v="1"/>
    <s v="Myöhemmin"/>
    <s v="Vain elinkeinotoimintaa harjoittaville"/>
    <s v="Yleinen taloudellinen tilanne"/>
    <x v="1"/>
    <x v="1"/>
    <s v="Liikenne- ja viestintäministeriö"/>
    <s v=""/>
    <s v=""/>
  </r>
  <r>
    <s v="Liikenne- ja viestintävirasto TRAFICOM"/>
    <s v="Kauko-ohjaajien tutkinnot - Valvottu lisäteoriakoe"/>
    <s v="Miehittämättömän ilma-alusjärjestelmän kauko-ohjaaja voi rekisteröityä valvottuun lisäteoriakokeeseen (vaatimus ei vielä sovellettava)"/>
    <s v="Kauko-ohjaajien tutkinnot - Valvottu lisäteoriakoe"/>
    <x v="1"/>
    <x v="3"/>
    <m/>
    <s v="Myös luonnollisille henkilöille"/>
    <m/>
    <x v="1"/>
    <x v="1"/>
    <s v="Liikenne- ja viestintäministeriö"/>
    <s v=""/>
    <s v=""/>
  </r>
  <r>
    <s v="Liikenne- ja viestintävirasto TRAFICOM"/>
    <s v="Kauko-ohjaajien tutkinnot - Verkkoteoriakoe"/>
    <s v="Miehittämättömän ilma-alusjärjestelmän kauko-ohjaaja voi rekisteröityä verkkoteoriakokeeseen (vaatimus ei vielä sovellettava)"/>
    <s v="Kauko-ohjaajien tutkinnot - Verkkoteoriakoe"/>
    <x v="1"/>
    <x v="3"/>
    <m/>
    <s v="Myös luonnollisille henkilöille"/>
    <m/>
    <x v="1"/>
    <x v="1"/>
    <s v="Liikenne- ja viestintäministeriö"/>
    <s v=""/>
    <s v=""/>
  </r>
  <r>
    <s v="Liikenne- ja viestintävirasto TRAFICOM"/>
    <s v="Kaupallinen erityislentotoiminta (SPO)"/>
    <s v="Hae lupaa kaupalliseen erityislentotoimintaan (SPO)"/>
    <s v="Kaupallinen erityislentotoiminta (SPO)"/>
    <x v="1"/>
    <x v="1"/>
    <s v="Myöhemmin"/>
    <s v="Vain elinkeinotoimintaa harjoittaville"/>
    <s v="Yleinen taloudellinen tilanne"/>
    <x v="1"/>
    <x v="1"/>
    <s v="Liikenne- ja viestintäministeriö"/>
    <s v=""/>
    <s v=""/>
  </r>
  <r>
    <s v="Liikenne- ja viestintävirasto TRAFICOM"/>
    <s v="Kirjallinen ilmoitus meriselitystä varten"/>
    <s v="Merioikeuksissa otetaan vastaan meriselityksiä, joiden antamisvelvollisuudesta säädetään merilaissa. "/>
    <s v="Kirjallinen ilmoitus meriselitystä varten"/>
    <x v="0"/>
    <x v="1"/>
    <s v="Myöhemmin"/>
    <m/>
    <s v="Yleinen taloudellinen tilanne"/>
    <x v="1"/>
    <x v="1"/>
    <s v="Liikenne- ja viestintäministeriö"/>
    <s v=""/>
    <s v=""/>
  </r>
  <r>
    <s v="Liikenne- ja viestintävirasto TRAFICOM"/>
    <s v="Koenumerotodistushakemus"/>
    <s v="Koenumerotodistus on yritykselle myönnetty todistus ajoneuvon väliaikaista siirtoa ja käyttöä varten, johon kuuluu koenumerokilvet."/>
    <s v="Koenumerotodistushakemus"/>
    <x v="1"/>
    <x v="1"/>
    <s v="Q4/2021"/>
    <s v="Vain elinkeinotoimintaa harjoittaville"/>
    <s v="Taloustilanne voi mahdollisesti osoittautua esteeksi"/>
    <x v="1"/>
    <x v="1"/>
    <s v="Liikenne- ja viestintäministeriö"/>
    <s v=""/>
    <s v=""/>
  </r>
  <r>
    <s v="Liikenne- ja viestintävirasto TRAFICOM"/>
    <s v="Kuljettajaopetus ja -tutkinnot"/>
    <s v="Kuljettajantutkintoon liittyvät ajokokeet ja suulliset teoriakokeet"/>
    <s v="Kuljettajaopetus ja -tutkinnot"/>
    <x v="2"/>
    <x v="6"/>
    <s v="Myöhemmin"/>
    <m/>
    <s v="Yleinen taloudellinen tilanne"/>
    <x v="1"/>
    <x v="1"/>
    <s v="Liikenne- ja viestintäministeriö"/>
    <s v=""/>
    <s v=""/>
  </r>
  <r>
    <s v="Liikenne- ja viestintävirasto TRAFICOM"/>
    <s v="Kuljettajatiedot"/>
    <s v="Voit tarkastaa omat tai julkiset kuljettajatiedot."/>
    <s v="Kuljettajatiedot"/>
    <x v="4"/>
    <x v="5"/>
    <m/>
    <s v="Myös luonnollisille henkilöille"/>
    <m/>
    <x v="1"/>
    <x v="1"/>
    <s v="Liikenne- ja viestintäministeriö"/>
    <s v=""/>
    <s v=""/>
  </r>
  <r>
    <s v="Liikenne- ja viestintävirasto TRAFICOM"/>
    <s v="Kuljettajatodistuksen hakeminen"/>
    <s v="Tavaraliikenteen yhteisöluvan haltija hakee kuljettajatodistusta kuljettajalleen, joka on nk. kolmannen maan kansalainen."/>
    <s v="Kuljettajatodistuksen hakeminen"/>
    <x v="1"/>
    <x v="0"/>
    <s v="Myöhemmin"/>
    <s v="Vain elinkeinotoimintaa harjoittaville"/>
    <s v="Yleinen taloudellinen tilanne"/>
    <x v="1"/>
    <x v="1"/>
    <s v="Liikenne- ja viestintäministeriö"/>
    <s v=""/>
    <s v=""/>
  </r>
  <r>
    <s v="Liikenne- ja viestintävirasto TRAFICOM"/>
    <s v="Kuljetusyritysten vastuullisuusmalli"/>
    <s v="Traficom myöntää vapaaehtoisen vastuullisuustodistuksen tieliikenteen kuljetusyritykselle."/>
    <s v="Kuljetusyritysten vastuullisuusmalli"/>
    <x v="1"/>
    <x v="1"/>
    <s v="Myöhemmin"/>
    <s v="Vain elinkeinotoimintaa harjoittaville"/>
    <s v="Yleinen taloudellinen tilanne, tuote poistunut Traficomin valikoimasta"/>
    <x v="1"/>
    <x v="1"/>
    <s v="Liikenne- ja viestintäministeriö"/>
    <s v=""/>
    <s v=""/>
  </r>
  <r>
    <s v="Liikenne- ja viestintävirasto TRAFICOM"/>
    <s v="Kuolinpesän ilmoitus liikennöinnin jatkamisesta"/>
    <s v="Palvelussa kuolinpesä ilmoittaa halustaan jatkaa liikenteen harjoittamista kuolleen luvanhaltijan liikenneluvan nojalla."/>
    <s v="Kuolinpesän ilmoitus liikennöinnin jatkamisesta"/>
    <x v="0"/>
    <x v="0"/>
    <s v="Myöhemmin"/>
    <s v="Myös luonnollisille henkilöille"/>
    <s v="Yleinen taloudellinen tilanne"/>
    <x v="1"/>
    <x v="1"/>
    <s v="Liikenne- ja viestintäministeriö"/>
    <s v=""/>
    <s v=""/>
  </r>
  <r>
    <s v="Liikenne- ja viestintävirasto TRAFICOM"/>
    <s v="Kuorma- ja linja-autojen ja niiden perävaunujen jarrujärjestelmien korjaukseen liittyvät luvat"/>
    <s v="Kuorma- ja linja-autojen ja niiden perävaunujen jarrujärjestelmien korjaukseen liittyvät lupahakemukset."/>
    <s v="Kuorma- ja linja-autojen ja niiden perävaunujen jarrujärjestelmien korjaukseen liittyvät luvat"/>
    <x v="1"/>
    <x v="0"/>
    <s v="Myöhemmin"/>
    <s v="Vain elinkeinotoimintaa harjoittaville"/>
    <s v="Yleinen taloudellinen tilanne"/>
    <x v="1"/>
    <x v="1"/>
    <s v="Liikenne- ja viestintäministeriö"/>
    <s v=""/>
    <s v=""/>
  </r>
  <r>
    <s v="Liikenne- ja viestintävirasto TRAFICOM"/>
    <s v="Laajakaistatuen hakeminen"/>
    <s v="Laajakaistatukea voi hakea alueelle, joilla rakentaminen ei tapahdu markkinaehtoisesti. Asiointipalvelun osalta ei ole kehittämistarvetta."/>
    <s v="Laajakaistatuen hakeminen"/>
    <x v="5"/>
    <x v="1"/>
    <m/>
    <s v="Vain elinkeinotoimintaa harjoittaville"/>
    <m/>
    <x v="1"/>
    <x v="1"/>
    <s v="Liikenne- ja viestintäministeriö"/>
    <s v=""/>
    <s v=""/>
  </r>
  <r>
    <s v="Liikenne- ja viestintävirasto TRAFICOM"/>
    <s v="Laajakaistatuen maksun hakeminen"/>
    <s v="Maksua voi hakea kun tukipäätöksessä kuvattu verkko on rakennettu valmiiksi. Asiointipalvelun osalta ei ole kehittämistarvetta."/>
    <s v="Laajakaistatuen maksun hakeminen"/>
    <x v="5"/>
    <x v="1"/>
    <m/>
    <s v="Vain elinkeinotoimintaa harjoittaville"/>
    <m/>
    <x v="1"/>
    <x v="1"/>
    <s v="Liikenne- ja viestintäministeriö"/>
    <s v=""/>
    <s v=""/>
  </r>
  <r>
    <s v="Liikenne- ja viestintävirasto TRAFICOM"/>
    <s v="Laskutussopimus yritysasiakkaille"/>
    <s v="Yrityksillä on mahdollisuus solmia Traficomin kanssa laskutussopimus autojensa ajoneuvoverotuksesta."/>
    <s v="Laskutussopimus yritysasiakkaille"/>
    <x v="2"/>
    <x v="0"/>
    <s v="Myöhemmin"/>
    <s v="Vain elinkeinotoimintaa harjoittaville"/>
    <s v="Yleinen taloudellinen tilanne"/>
    <x v="1"/>
    <x v="1"/>
    <s v="Liikenne- ja viestintäministeriö"/>
    <s v=""/>
    <s v=""/>
  </r>
  <r>
    <s v="Liikenne- ja viestintävirasto TRAFICOM"/>
    <s v="Lennonjohtajan/lennontiedottajan lupakirjahakemukset"/>
    <s v="Hae lennonjohtajan (ATCO) tai lennontiedottajan lupakirjaa, kelpuutusta, yksikköhyväksyntämerkintää tai lupakirjan merkintää."/>
    <s v="Lennonjohtajan/lennontiedottajan lupakirjahakemukset"/>
    <x v="1"/>
    <x v="4"/>
    <s v="Myöhemmin"/>
    <s v="Myös luonnollisille henkilöille"/>
    <s v="Yleinen taloudellinen tilanne"/>
    <x v="1"/>
    <x v="1"/>
    <s v="Liikenne- ja viestintäministeriö"/>
    <s v=""/>
    <s v=""/>
  </r>
  <r>
    <s v="Liikenne- ja viestintävirasto TRAFICOM"/>
    <s v="Lennonvarmistuspalvelun tarjoajan toimilupa tai lentomittausorganisaation hyväksyntä"/>
    <s v="Toimijan tulee hakea lupa ryhtyäkseen toimimaan luvanvaraisena toimijana"/>
    <s v="Lennonvarmistuspalvelun tarjoajan toimilupa tai lentomittausorganisaation hyväksyntä"/>
    <x v="1"/>
    <x v="1"/>
    <s v="Myöhemmin"/>
    <s v="Vain elinkeinotoimintaa harjoittaville"/>
    <s v="Yleinen taloudellinen tilanne"/>
    <x v="1"/>
    <x v="1"/>
    <s v="Liikenne- ja viestintäministeriö"/>
    <s v=""/>
    <s v=""/>
  </r>
  <r>
    <s v="Liikenne- ja viestintävirasto TRAFICOM"/>
    <s v="Lennonvarmistuspalveluun liittyvän poikkeamahakemuksen käsittely taikka luvan tai hyväksynnän peruuttaminen luvanhaltijan pyynnöstä"/>
    <s v="Luvanvarainen toimija voi hakea lupaa poiketa hyväksytyistä menettelyistä"/>
    <s v="Lennonvarmistuspalveluun liittyvän poikkeamahakemuksen käsittely taikka luvan tai hyväksynnän peruuttaminen luvanhaltijan pyynnöstä"/>
    <x v="1"/>
    <x v="1"/>
    <s v="Myöhemmin"/>
    <s v="Vain elinkeinotoimintaa harjoittaville"/>
    <s v="Yleinen taloudellinen tilanne"/>
    <x v="1"/>
    <x v="1"/>
    <s v="Liikenne- ja viestintäministeriö"/>
    <s v=""/>
    <s v=""/>
  </r>
  <r>
    <s v="Liikenne- ja viestintävirasto TRAFICOM"/>
    <s v="Lentokelpoisuuden tarkastuksen tilaus"/>
    <s v="Lentokelpoisuustarkastuksen tilaaminen viranomaiselta"/>
    <s v="Lentokelpoisuuden tarkastuksen tilaus"/>
    <x v="2"/>
    <x v="1"/>
    <s v="Myöhemmin"/>
    <s v="Myös luonnollisille henkilöille"/>
    <s v="Yleinen taloudellinen tilanne"/>
    <x v="1"/>
    <x v="1"/>
    <s v="Liikenne- ja viestintäministeriö"/>
    <s v=""/>
    <s v=""/>
  </r>
  <r>
    <s v="Liikenne- ja viestintävirasto TRAFICOM"/>
    <s v="Lentoliikenteen onnettomuuksista ja vaaratilanteista ilmoittaminen"/>
    <s v="Onnettomuuksista, vakavista vaaratilanteista ja poikkeamista siviili-ilmailussa Suomen alueella tai suomalaisella ilma-aluksella tai Suomessa myönnetyn lentotoimintaluvan nojalla on ilmoitettava Traficomille."/>
    <s v="Lentoliikenteen onnettomuuksista ja vaaratilanteista ilmoittaminen"/>
    <x v="0"/>
    <x v="0"/>
    <s v="Myöhemmin"/>
    <s v="Myös luonnollisille henkilöille"/>
    <s v="Yleinen taloudellinen tilanne"/>
    <x v="1"/>
    <x v="1"/>
    <s v="Liikenne- ja viestintäministeriö"/>
    <s v=""/>
    <s v=""/>
  </r>
  <r>
    <s v="Liikenne- ja viestintävirasto TRAFICOM"/>
    <s v="Lentotoimintailmoitus"/>
    <s v="Jokaisesta Suomen ilma-alusrekisteriin merkitystä ilma-aluksesta on tehtävä vuosittain tilastoilmoitus ilma-aluksella lennetyistä lennoista"/>
    <s v="Lentotoimintailmoitus"/>
    <x v="1"/>
    <x v="1"/>
    <s v="Myöhemmin"/>
    <s v="Myös luonnollisille henkilöille"/>
    <s v="Yleinen taloudellinen tilanne"/>
    <x v="1"/>
    <x v="1"/>
    <s v="Liikenne- ja viestintäministeriö"/>
    <s v=""/>
    <s v=""/>
  </r>
  <r>
    <s v="Liikenne- ja viestintävirasto TRAFICOM"/>
    <s v="Lisäkilpihakemus"/>
    <s v="Traficom voi myöntää luvan tilapäistä lisäkilpeä varten tarvittaessa."/>
    <s v="Lisäkilpihakemus"/>
    <x v="1"/>
    <x v="0"/>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x v="1"/>
    <x v="1"/>
    <s v="Liikenne- ja viestintäministeriö"/>
    <s v=""/>
    <s v=""/>
  </r>
  <r>
    <s v="Liikenne- ja viestintävirasto TRAFICOM"/>
    <s v="Luotsaukseen liittyvän yleispoikkeuksen myöntäminen"/>
    <s v="Liikenne- ja viestintävirasto voi hakemuksesta myöntää aluksille poikkeuksia velvollisuudesta käyttää luotsia, jos alusturvallisuutta ja ympäristöä ei vaaranneta ja velvollisuutta koskevien säännösten noudattaminen olisi ilmeisen tarkoituksetonta tai kohtuuttoman hankalaa."/>
    <s v="Luotsaukseen liittyvän yleispoikkeuksen myöntäminen"/>
    <x v="1"/>
    <x v="1"/>
    <s v="Myöhemmin"/>
    <s v="Vain elinkeinotoimintaa harjoittaville"/>
    <s v="Yleinen taloudellinen tilanne"/>
    <x v="1"/>
    <x v="1"/>
    <s v="Liikenne- ja viestintäministeriö"/>
    <s v=""/>
    <s v=""/>
  </r>
  <r>
    <s v="Liikenne- ja viestintävirasto TRAFICOM"/>
    <s v="Luottamuspalvelun lopetusilmoitus"/>
    <s v="Luottamuspalvelun tarjoajan ilmoitus aikomuksesta lopettaa toiminta Liikenne- ja viestintävirasto Traficomin Kyberturvallisuuskeskukselle. Asiointipalvelun osalta ei ole kehittämistarvetta."/>
    <s v="Luottamuspalvelun lopetusilmoitus"/>
    <x v="0"/>
    <x v="0"/>
    <m/>
    <s v="Vain elinkeinotoimintaa harjoittaville"/>
    <m/>
    <x v="1"/>
    <x v="1"/>
    <s v="Liikenne- ja viestintäministeriö"/>
    <s v=""/>
    <s v=""/>
  </r>
  <r>
    <s v="Liikenne- ja viestintävirasto TRAFICOM"/>
    <s v="Lupa lentoesteelle"/>
    <s v="Hae lupaa lentoesteelle. Ilmailulle mahdollisesti vaaraa aiheuttavan laitteen, rakennuksen, rakennelman ja merkin asettamiseen tarvitaan lentoestelupa."/>
    <s v="Lupa lentoesteelle"/>
    <x v="1"/>
    <x v="0"/>
    <s v="Q3/2022"/>
    <s v="Myös luonnollisille henkilöille"/>
    <s v="Taloustilanne voi mahdollisesti osoittautua esteeksi"/>
    <x v="1"/>
    <x v="1"/>
    <s v="Liikenne- ja viestintäministeriö"/>
    <s v=""/>
    <s v=""/>
  </r>
  <r>
    <s v="Liikenne- ja viestintävirasto TRAFICOM"/>
    <s v="Erivapaushakemus miehityksestä poikkeamiseksi"/>
    <s v="Hakemus tehdään aina kirjallisesti. Traficom voi myöntää erivapauden pakottavista syistä ja vain kansi- tai konepäällystön toimiin. Henkilöllä on oltava riittävä pätevyys toimen turvalliseksi hoitamiseksi eikä menettely saa aiheuttaa vaaraa ihmishengelle, omaisuudelle tai ympäristölle."/>
    <s v="Luvat"/>
    <x v="1"/>
    <x v="6"/>
    <s v="Myöhemmin"/>
    <s v="Vain elinkeinotoimintaa harjoittaville"/>
    <s v="Vähäinen käyttöaste todennäköinen"/>
    <x v="1"/>
    <x v="1"/>
    <s v="Liikenne- ja viestintäministeriö"/>
    <s v=""/>
    <s v=""/>
  </r>
  <r>
    <s v="Liikenne- ja viestintävirasto TRAFICOM"/>
    <s v="Ilmailulääketieteen keskuksen toimiluvan hakeminen toimintaa aloitettaessa ja toiminnan, tilojen tai henkilöstön muuttuessa lupa-/ilmoitus ilmailuregulaation mukaisesti"/>
    <s v="Toimiluvan myöntäminen"/>
    <s v="Luvat"/>
    <x v="1"/>
    <x v="6"/>
    <s v="Myöhemmin"/>
    <s v="Vain elinkeinotoimintaa harjoittaville"/>
    <s v="Toimilupaa koskevia hakemuksia ja muutosilmoituksia tehdään niin harvoin, ettei niitä ole tarkoituksenmukaista jatkossakaan digitalisoida"/>
    <x v="1"/>
    <x v="1"/>
    <s v="Liikenne- ja viestintäministeriö"/>
    <s v=""/>
    <s v=""/>
  </r>
  <r>
    <s v="Liikenne- ja viestintävirasto TRAFICOM"/>
    <s v="Lääketieteellisen kelpoisuustodistusten käsittely"/>
    <s v="Lääketieteellisten kelpoisuustodistusten laatiminen, käsittely, auditointi ja valvonta ilmailulääketieteen keskuksille ja ilmailulääkäreille"/>
    <s v="Lääketieteellisen kelpoisuustodistusten käsittely"/>
    <x v="1"/>
    <x v="3"/>
    <m/>
    <s v="Myös luonnollisille henkilöille"/>
    <m/>
    <x v="1"/>
    <x v="1"/>
    <s v="Liikenne- ja viestintäministeriö"/>
    <s v=""/>
    <s v=""/>
  </r>
  <r>
    <s v="Liikenne- ja viestintävirasto TRAFICOM"/>
    <s v="Maksutelevisiopalveluilmoitus"/>
    <s v="Maksutelevisiopalveluja tarjoavan Suomeen sijoittuneen palveluntarjoajan on ennen toiminnan aloittamista tehtävä sähköinen maksutelevisiopalveluilmoitus. Sähköisellä lomakkeella voi myös ilmoittaa aikaisemmassa ilmoituksessa annettuihin tietoihin vaikuttavista toiminnan muutoksista ja toiminnan lopettamisesta.Asiointipalvelun osalta ei ole kehittämistarvetta."/>
    <s v="Maksutelevisiopalveluilmoitus"/>
    <x v="0"/>
    <x v="0"/>
    <m/>
    <s v="Vain elinkeinotoimintaa harjoittaville"/>
    <m/>
    <x v="1"/>
    <x v="1"/>
    <s v="Liikenne- ja viestintäministeriö"/>
    <s v=""/>
    <s v=""/>
  </r>
  <r>
    <s v="Liikenne- ja viestintävirasto TRAFICOM"/>
    <s v="Merenkulun kabotaasiluvan hakeminen"/>
    <s v="Kauppamerenkulkuun Suomen vesialueella ei saa käyttää muita kuin suomalaisia aluksia, ellei kysymyksessä ole ulkomaanliikenne. Traficom antaa tietyin ehdoin luvan kauppamerenkulun harjoittamiseen ulkomaisella aluksella, meriliikenteen kabotaasi, jos tarkoitukseen ei ole kohtuudella saatavilla Suomen tai muun Euroopan unionin jäsenvaltion lipun alla purjehtivaa alusta."/>
    <s v="Merenkulun kabotaasiluvan hakeminen"/>
    <x v="1"/>
    <x v="1"/>
    <s v="Myöhemmin"/>
    <s v="Vain elinkeinotoimintaa harjoittaville"/>
    <s v="Yleinen taloudellinen tilanne"/>
    <x v="1"/>
    <x v="1"/>
    <s v="Liikenne- ja viestintäministeriö"/>
    <s v=""/>
    <s v=""/>
  </r>
  <r>
    <s v="Liikenne- ja viestintävirasto TRAFICOM"/>
    <s v="Merenkulun loistot"/>
    <s v="Navigoinnin turvallisuuden kannalta tärkeiden merenkulun loistotietojen hakupalvelu."/>
    <s v="Merenkulun loistot"/>
    <x v="4"/>
    <x v="4"/>
    <s v="Myöhemmin"/>
    <s v="Myös luonnollisille henkilöille"/>
    <s v="Yleinen taloudellinen tilanne"/>
    <x v="1"/>
    <x v="1"/>
    <s v="Liikenne- ja viestintäministeriö"/>
    <s v=""/>
    <s v=""/>
  </r>
  <r>
    <s v="Liikenne- ja viestintävirasto TRAFICOM"/>
    <s v="Merenkulun onnettomuuksista ja vaaratilanteista ilmoittaminen"/>
    <m/>
    <s v="Merenkulun onnettomuuksista ja vaaratilanteista ilmoittaminen"/>
    <x v="0"/>
    <x v="0"/>
    <s v="Myöhemmin"/>
    <s v="Myös luonnollisille henkilöille"/>
    <s v="Yleinen taloudellinen tilanne"/>
    <x v="1"/>
    <x v="1"/>
    <s v="Liikenne- ja viestintäministeriö"/>
    <s v=""/>
    <s v=""/>
  </r>
  <r>
    <s v="Liikenne- ja viestintävirasto TRAFICOM"/>
    <s v="Meripalvelun ilmoittaminen"/>
    <s v="Laivanisäntänä toimittaa aluskohtaiset meripalvelutiedot Suomen lipun alla olevien alusten osalta."/>
    <s v="Meripalvelun ilmoittaminen"/>
    <x v="0"/>
    <x v="5"/>
    <m/>
    <s v="Myös luonnollisille henkilöille"/>
    <m/>
    <x v="1"/>
    <x v="1"/>
    <s v="Liikenne- ja viestintäministeriö"/>
    <s v=""/>
    <s v=""/>
  </r>
  <r>
    <s v="Liikenne- ja viestintävirasto TRAFICOM"/>
    <s v="Meripalveluotteen tilaus"/>
    <s v="Pyynnöstä Traficom toimittaa otteen. Meripalveluotteen saa sähköisesti ilman leimaa ja allekirjoitusta."/>
    <s v="Meripalveluotteen tilaus"/>
    <x v="4"/>
    <x v="1"/>
    <s v="Myöhemmin"/>
    <s v="Myös luonnollisille henkilöille"/>
    <s v="Yleinen taloudellinen tilanne"/>
    <x v="1"/>
    <x v="1"/>
    <s v="Liikenne- ja viestintäministeriö"/>
    <s v=""/>
    <s v=""/>
  </r>
  <r>
    <s v="Liikenne- ja viestintävirasto TRAFICOM"/>
    <s v="Miehittämättömän ilma-alusjärjestelmän (UAS) käyttäjien rekisteröinti"/>
    <s v="Miehittämättömän ilma-alusjärjestelmän käyttäjän tulee rekisteröityä (vaatimus ei vielä sovellettava)"/>
    <s v="Miehittämättömän ilma-alusjärjestelmän (UAS) käyttäjien rekisteröinti"/>
    <x v="1"/>
    <x v="3"/>
    <m/>
    <s v="Myös luonnollisille henkilöille"/>
    <m/>
    <x v="1"/>
    <x v="1"/>
    <s v="Liikenne- ja viestintäministeriö"/>
    <s v=""/>
    <s v=""/>
  </r>
  <r>
    <s v="Liikenne- ja viestintävirasto TRAFICOM"/>
    <s v="Miehittämättömän ilma-alusjärjestelmän ilmoituksenvarainen toiminta"/>
    <s v="Miehittämättömän ilmailun ilmoituksenvaraisen toimijan tulee tehdä ilmoitus vakioskenaarion mukaisesta toiminnasta"/>
    <s v="Miehittämättömän ilma-alusjärjestelmän ilmoituksenvarainen toiminta"/>
    <x v="0"/>
    <x v="1"/>
    <s v="Myöhemmin"/>
    <s v="Myös luonnollisille henkilöille"/>
    <s v="Yleinen taloudellinen tilanne"/>
    <x v="1"/>
    <x v="1"/>
    <s v="Liikenne- ja viestintäministeriö"/>
    <s v=""/>
    <s v=""/>
  </r>
  <r>
    <s v="Liikenne- ja viestintävirasto TRAFICOM"/>
    <s v="Miehittämättömän ilma-alusjärjestelmän luvanvarainen toiminta"/>
    <s v="Miehittämättömän ilmailun luvanvaraista toimintaa suorittavan toimijan tulee hakea lupa toimintaan tai Kevyen miehittämättömän ilma-alusjärjestelmän käyttäjän hyväksyntätodistusta"/>
    <s v="Miehittämättömän ilma-alusjärjestelmän luvanvarainen toiminta"/>
    <x v="1"/>
    <x v="1"/>
    <s v="Myöhemmin"/>
    <s v="Myös luonnollisille henkilöille"/>
    <s v="Yleinen taloudellinen tilanne"/>
    <x v="1"/>
    <x v="1"/>
    <s v="Liikenne- ja viestintäministeriö"/>
    <s v=""/>
    <s v=""/>
  </r>
  <r>
    <s v="Liikenne- ja viestintävirasto TRAFICOM"/>
    <s v="Hae aluksenmittausta"/>
    <s v="Laivanisäntä hakee Traficomilta tai suoraan nimetyltä aluksenmittaajalta aluksenmittausta. Nimettyjen aluksenmittaajien yhteystiedot ovat Traficomin nettisivuilla."/>
    <s v="Muu palvelu"/>
    <x v="2"/>
    <x v="6"/>
    <s v="Myöhemmin"/>
    <s v="Myös luonnollisille henkilöille"/>
    <s v="Yleinen taloudellinen tilanne"/>
    <x v="1"/>
    <x v="1"/>
    <s v="Liikenne- ja viestintäministeriö"/>
    <s v=""/>
    <s v=""/>
  </r>
  <r>
    <s v="Liikenne- ja viestintävirasto TRAFICOM"/>
    <s v="Muun liikenneturvallisuusalan toimijan hyväksyntä"/>
    <s v="Traficom myöntää luvan toistaiseksi voimassa olevana"/>
    <s v="Muun liikenneturvallisuusalan toimijan hyväksyntä"/>
    <x v="1"/>
    <x v="0"/>
    <s v="Myöhemmin"/>
    <s v="Myös luonnollisille henkilöille"/>
    <s v="Yleinen taloudellinen tilanne"/>
    <x v="1"/>
    <x v="1"/>
    <s v="Liikenne- ja viestintäministeriö"/>
    <s v=""/>
    <s v=""/>
  </r>
  <r>
    <s v="Liikenne- ja viestintävirasto TRAFICOM"/>
    <s v="Muuta ajoneuvosi omistaja- tai haltijatietoja"/>
    <s v="Palvelussa voit muuttaa jo omistuksessasi olevan ajoneuvon omistaja- ja haltijatietoja. Jos olet myynyt ajoneuvon, tee luovutusilmoitus."/>
    <s v="Muuta ajoneuvosi omistaja- tai haltijatietoja"/>
    <x v="0"/>
    <x v="5"/>
    <m/>
    <s v="Myös luonnollisille henkilöille"/>
    <m/>
    <x v="1"/>
    <x v="1"/>
    <s v="Liikenne- ja viestintäministeriö"/>
    <s v=""/>
    <s v=""/>
  </r>
  <r>
    <s v="Liikenne- ja viestintävirasto TRAFICOM"/>
    <s v="Muuta ajoneuvoveron maksuerää"/>
    <s v="Ajoneuvovero on mahdollista maksaa yhden sijasta myös kahdessa tai neljässä erässä"/>
    <s v="Muuta ajoneuvoveron maksuerää"/>
    <x v="0"/>
    <x v="5"/>
    <m/>
    <s v="Myös luonnollisille henkilöille"/>
    <m/>
    <x v="1"/>
    <x v="1"/>
    <s v="Liikenne- ja viestintäministeriö"/>
    <s v=""/>
    <s v=""/>
  </r>
  <r>
    <s v="Liikenne- ja viestintävirasto TRAFICOM"/>
    <s v="NIS-ilmoitus tietoturvapoikkeamasta"/>
    <s v="Keskeisten palveluntarjoajien tulee ilmoittaa EU:n NIS-direktiivin mukaisesti tietoturvapoikkeamista viranomaisille. Asiointipalvelun osalta ei ole kehittämistarvetta."/>
    <s v="NIS-ilmoitus tietoturvapoikkeamasta"/>
    <x v="0"/>
    <x v="0"/>
    <m/>
    <s v="Vain elinkeinotoimintaa harjoittaville"/>
    <m/>
    <x v="1"/>
    <x v="1"/>
    <s v="Liikenne- ja viestintäministeriö"/>
    <s v=""/>
    <s v=""/>
  </r>
  <r>
    <s v="Liikenne- ja viestintävirasto TRAFICOM"/>
    <s v="Nopeudenrajoittimen asennus ja korjaus"/>
    <s v="Ajoneuvojen nopeudenrajoittimien asennus- ja korjaustoiminta vaatii luvan Trafilta"/>
    <s v="Nopeudenrajoittimen asennus ja korjaus"/>
    <x v="1"/>
    <x v="0"/>
    <s v="Myöhemmin"/>
    <s v="Vain elinkeinotoimintaa harjoittaville"/>
    <s v="Yleinen taloudellinen tilanne"/>
    <x v="1"/>
    <x v="1"/>
    <s v="Liikenne- ja viestintäministeriö"/>
    <s v=""/>
    <s v=""/>
  </r>
  <r>
    <s v="Liikenne- ja viestintävirasto TRAFICOM"/>
    <s v="Nopeudenrajoittimen asetusnopeuden tarkastus"/>
    <s v="Ilmoitus nopeudenrajoittimien asetusnopeuden tarkastuksen aloittamisesta katsastusta varten sekä tarkastuksesta annettavan todistuksen tiedot."/>
    <s v="Nopeudenrajoittimen asetusnopeuden tarkastus"/>
    <x v="0"/>
    <x v="3"/>
    <s v="Myöhemmin"/>
    <s v="Vain elinkeinotoimintaa harjoittaville"/>
    <s v="Yleinen taloudellinen tilanne"/>
    <x v="1"/>
    <x v="1"/>
    <s v="Liikenne- ja viestintäministeriö"/>
    <s v=""/>
    <s v=""/>
  </r>
  <r>
    <s v="Liikenne- ja viestintävirasto TRAFICOM"/>
    <s v="Ohjelmistotoimintailmoitus"/>
    <s v="Toimiluvasta vapaata televisiotoimintaa harjoittavan Suomeen sijoittuneen palveluntarjoajan on ennen toiminnan aloittamista tehtävä ohjelmistotoimintailmoitus Liikenne- ja viestintävirasto Traficomille.  Sähköisellä lomakkeella voi myös ilmoittaa aikaisemmassa ilmoituksessa annettuihin tietoihin vaikuttavista toiminnan muutoksista ja ohjelmistotoiminnan lopettamisesta. Sähköisellä lomakkeella voi myös ilmoittaa aikaisemmassa ilmoituksessa annettuihin tietoihin vaikuttavista toiminnan muutoksista ja toiminnan lopettamisesta. Asiointipalvelun osalta ei ole kehittämistarvetta."/>
    <s v="Ohjelmistotoimintailmoitus"/>
    <x v="0"/>
    <x v="0"/>
    <m/>
    <s v="Vain elinkeinotoimintaa harjoittaville"/>
    <m/>
    <x v="1"/>
    <x v="1"/>
    <s v="Liikenne- ja viestintäministeriö"/>
    <s v=""/>
    <s v=""/>
  </r>
  <r>
    <s v="Liikenne- ja viestintävirasto TRAFICOM"/>
    <s v="Ohjelmistotoimintailmoitus"/>
    <s v="Teleyrityksen ilmoitus toimivuushäiriöstä. Asiointipalvelun osalta ei ole kehittämistarvetta."/>
    <s v="Ohjelmistotoimintailmoitus"/>
    <x v="0"/>
    <x v="0"/>
    <m/>
    <s v="Vain elinkeinotoimintaa harjoittaville"/>
    <m/>
    <x v="1"/>
    <x v="1"/>
    <s v="Liikenne- ja viestintäministeriö"/>
    <s v=""/>
    <s v=""/>
  </r>
  <r>
    <s v="Liikenne- ja viestintävirasto TRAFICOM"/>
    <s v="Omavalmisteen ja historiallisen veneen ensirekisteröinti"/>
    <s v="Veneen voi rakentaa myös itse, se on silloin omavalmiste. Vene on historiallinen mikäli se on rakennettu ennen vuotta 1950 tai sen yksilöllinen jäljitelmä. Omavalmisteet ja historialliset veneet tulee rekisteröidä, mikäli ne kuuluvat rekisteröintivelvollisuuden piiriin."/>
    <s v="Omavalmisteen ja historiallisen veneen ensirekisteröinti"/>
    <x v="0"/>
    <x v="5"/>
    <m/>
    <s v="Myös luonnollisille henkilöille"/>
    <m/>
    <x v="1"/>
    <x v="1"/>
    <s v="Liikenne- ja viestintäministeriö"/>
    <s v=""/>
    <s v=""/>
  </r>
  <r>
    <s v="Liikenne- ja viestintävirasto TRAFICOM"/>
    <s v="Organisaation laskutusosoite"/>
    <s v="Yritys voi ilmoittaa Traficomille laskutusosoitteen ajoneuvoverotusta tai Oma asiointi-palvelun tapahtumien laskutusta varten."/>
    <s v="Organisaation laskutusosoite"/>
    <x v="0"/>
    <x v="5"/>
    <m/>
    <s v="Vain elinkeinotoimintaa harjoittaville"/>
    <m/>
    <x v="1"/>
    <x v="1"/>
    <s v="Liikenne- ja viestintäministeriö"/>
    <s v=""/>
    <s v=""/>
  </r>
  <r>
    <s v="Liikenne- ja viestintävirasto TRAFICOM"/>
    <s v="Osa-66 ammattimekaanikon lupakirjahakemus"/>
    <m/>
    <s v="Osa-66 ammattimekaanikon lupakirjahakemus"/>
    <x v="1"/>
    <x v="4"/>
    <s v="Myöhemmin"/>
    <s v="Myös luonnollisille henkilöille"/>
    <s v="Yleinen taloudellinen tilanne"/>
    <x v="1"/>
    <x v="1"/>
    <s v="Liikenne- ja viestintäministeriö"/>
    <s v=""/>
    <s v=""/>
  </r>
  <r>
    <s v="Liikenne- ja viestintävirasto TRAFICOM"/>
    <s v="Paperittoman ajoneuvon rekisteröintikatsastus ja rekisteröinti"/>
    <s v="Selvitys paperittoman ajoneuvon rekisteröintiä ja rekisteröintikatsastusta varten."/>
    <s v="Paperittoman ajoneuvon rekisteröintikatsastus ja rekisteröinti"/>
    <x v="0"/>
    <x v="1"/>
    <s v="Myöhemmin"/>
    <s v="Myös luonnollisille henkilöille"/>
    <s v="Katsastajan on fyysisesti tarkastettava ja tunnistettava ajoneuvo rekisteröintikatsastuksessa.  Asiakas saa lomakkeen täytettäväksi rekisteröintikatsastuksen yhteydessä, jolloin paperilomake on käytännöllinen ratkaisu. Lomakkeeseen tekevät merkintöjä sekä ajoneuvon omistaja että katsastaja."/>
    <x v="1"/>
    <x v="1"/>
    <s v="Liikenne- ja viestintäministeriö"/>
    <s v=""/>
    <s v=""/>
  </r>
  <r>
    <s v="Liikenne- ja viestintävirasto TRAFICOM"/>
    <s v="Part 145 Approval Application for initial grant / Application for change"/>
    <s v="Ilma-alusten huolto-organisaation hyväksymishakemus"/>
    <s v="Part 145 Approval Application for initial grant / Application for change"/>
    <x v="1"/>
    <x v="1"/>
    <s v="Myöhemmin"/>
    <s v="Vain elinkeinotoimintaa harjoittaville"/>
    <s v="Yleinen taloudellinen tilanne"/>
    <x v="1"/>
    <x v="1"/>
    <s v="Liikenne- ja viestintäministeriö"/>
    <s v=""/>
    <s v=""/>
  </r>
  <r>
    <s v="Liikenne- ja viestintävirasto TRAFICOM"/>
    <s v="Part 147 Approval  Application for initial grant / Application for change"/>
    <s v="Ilma-alusten huoltohenkilöstön koulutusorganisaation hyväksymishakemus"/>
    <s v="Part 147 Approval  Application for initial grant / Application for change"/>
    <x v="1"/>
    <x v="1"/>
    <s v="Myöhemmin"/>
    <s v="Vain elinkeinotoimintaa harjoittaville"/>
    <s v="Yleinen taloudellinen tilanne"/>
    <x v="1"/>
    <x v="1"/>
    <s v="Liikenne- ja viestintäministeriö"/>
    <s v=""/>
    <s v=""/>
  </r>
  <r>
    <s v="Liikenne- ja viestintävirasto TRAFICOM"/>
    <s v="Part M Subpart F Approval  Application for initial grant / Application for change"/>
    <s v="Ilma-aluksen huolto-organisaation hyväksymishakemus muille kuin kaupalliseen ilmakuljetukseen käytettäville ilma-aluksille."/>
    <s v="Part M Subpart F Approval  Application for initial grant / Application for change"/>
    <x v="1"/>
    <x v="1"/>
    <s v="Myöhemmin"/>
    <s v="Vain elinkeinotoimintaa harjoittaville"/>
    <s v="Yleinen taloudellinen tilanne"/>
    <x v="1"/>
    <x v="1"/>
    <s v="Liikenne- ja viestintäministeriö"/>
    <s v=""/>
    <s v=""/>
  </r>
  <r>
    <s v="Liikenne- ja viestintävirasto TRAFICOM"/>
    <s v="Part M Subpart G Approval  Application for initial grant / Application for change"/>
    <s v="Jatkuvan lentokelpoisuuden hallintaorganisaation hyväksymishakemus"/>
    <s v="Part M Subpart G Approval  Application for initial grant / Application for change"/>
    <x v="1"/>
    <x v="1"/>
    <s v="Myöhemmin"/>
    <s v="Vain elinkeinotoimintaa harjoittaville"/>
    <s v="Yleinen taloudellinen tilanne"/>
    <x v="1"/>
    <x v="1"/>
    <s v="Liikenne- ja viestintäministeriö"/>
    <s v=""/>
    <s v=""/>
  </r>
  <r>
    <s v="Liikenne- ja viestintävirasto TRAFICOM"/>
    <s v="Poikkeus alus-ja lastijätteiden jättöpakosta"/>
    <s v="Jätteiden jättöpakkoa ja ilmoitusvelvollisuutta koskeva poikkeus"/>
    <s v="Poikkeus alus-ja lastijätteiden jättöpakosta"/>
    <x v="1"/>
    <x v="1"/>
    <s v="Myöhemmin"/>
    <s v="Myös luonnollisille henkilöille"/>
    <s v="Yleinen taloudellinen tilanne"/>
    <x v="1"/>
    <x v="1"/>
    <s v="Liikenne- ja viestintäministeriö"/>
    <s v=""/>
    <s v=""/>
  </r>
  <r>
    <s v="Liikenne- ja viestintävirasto TRAFICOM"/>
    <s v="Poikkeuslupa ajoneuvon ja ajoneuvoyhdistelmän mitoista ja massoista"/>
    <s v="Voit hakea lupaa poiketa ajoneuvoa ja ajoneuvoyhdistelmää koskevista mitta- ja massavaatimuksista, jos se on tarpeen uuden tekniikan kokeilun, tuotekehityksen tai muun erityisen syyn takia."/>
    <s v="Poikkeuslupa ajoneuvon ja ajoneuvoyhdistelmän mitoista ja massoista"/>
    <x v="1"/>
    <x v="0"/>
    <s v="Myöhemmin"/>
    <s v="Myös luonnollisille henkilöille"/>
    <s v="Yleinen taloudellinen tilanne"/>
    <x v="1"/>
    <x v="1"/>
    <s v="Liikenne- ja viestintäministeriö"/>
    <s v=""/>
    <s v=""/>
  </r>
  <r>
    <s v="Liikenne- ja viestintävirasto TRAFICOM"/>
    <s v="Poikkeuslupa auton tai perävaunun rakenteen muuttamiselle"/>
    <s v="Voit hakea lupaa poiketa auton tai perävaunun rakenteen muuttamista koskevista vaatimuksista, jos sinulla on jokin erityinen syy tehdä tätä mittavampi muutos."/>
    <s v="Poikkeuslupa auton tai perävaunun rakenteen muuttamiselle"/>
    <x v="1"/>
    <x v="0"/>
    <s v="Myöhemmin"/>
    <s v="Myös luonnollisille henkilöille"/>
    <s v="Yleinen taloudellinen tilanne"/>
    <x v="1"/>
    <x v="1"/>
    <s v="Liikenne- ja viestintäministeriö"/>
    <s v=""/>
    <s v=""/>
  </r>
  <r>
    <s v="Liikenne- ja viestintävirasto TRAFICOM"/>
    <s v="Poikkeuslupa erikoiskuljetusajoneuvolle"/>
    <s v="Voit hakea poikkeuslupaa erikoiskuljetusajoneuvolle, joka on joko ylimassainen tai ylimittainen (kuormaamattomana)."/>
    <s v="Poikkeuslupa erikoiskuljetusajoneuvolle"/>
    <x v="1"/>
    <x v="0"/>
    <s v="Myöhemmin"/>
    <s v="Myös luonnollisille henkilöille"/>
    <s v="Yleinen taloudellinen tilanne"/>
    <x v="1"/>
    <x v="1"/>
    <s v="Liikenne- ja viestintäministeriö"/>
    <s v=""/>
    <s v=""/>
  </r>
  <r>
    <s v="Liikenne- ja viestintävirasto TRAFICOM"/>
    <s v="Poikkeuslupa käytettynä maahantuotavalle valmistussarjan viimeiselle ajoneuvolle (ns. jälkihäntälupa)"/>
    <s v="Jos tuot ulkomailta käytetyn ajoneuvon, joka on edellisessä rekisteröintimaassa hyväksytty valmistussarjan viimeisiä ajoneuvoja koskevan menettelyn mukaisesti (ns. häntälupa), edellyttää se Traficomin poikkeusluvan (ns. jälkihäntälupa) ennen kuin sitä voidaan hyväksyä rekisteröintikatsastuksessa."/>
    <s v="Poikkeuslupa käytettynä maahantuotavalle valmistussarjan viimeiselle ajoneuvolle (ns. jälkihäntälupa)"/>
    <x v="1"/>
    <x v="0"/>
    <s v="Myöhemmin"/>
    <s v="Myös luonnollisille henkilöille"/>
    <s v="Yleinen taloudellinen tilanne"/>
    <x v="1"/>
    <x v="1"/>
    <s v="Liikenne- ja viestintäministeriö"/>
    <s v=""/>
    <s v=""/>
  </r>
  <r>
    <s v="Liikenne- ja viestintävirasto TRAFICOM"/>
    <s v="Poikkeuslupa L-luokan ajoneuvon rakenteen muuttamiselle"/>
    <s v="Voit hakea lupaa poiketa L-luokan ajoneuvon rakenteen muuttamista koskevista vaatimuksista, jos sinulla on jokin erityinen syy tehdä tätä mittavampi muutos."/>
    <s v="Poikkeuslupa L-luokan ajoneuvon rakenteen muuttamiselle"/>
    <x v="1"/>
    <x v="0"/>
    <s v="Myöhemmin"/>
    <s v="Myös luonnollisille henkilöille"/>
    <s v="Yleinen taloudellinen tilanne"/>
    <x v="1"/>
    <x v="1"/>
    <s v="Liikenne- ja viestintäministeriö"/>
    <s v=""/>
    <s v=""/>
  </r>
  <r>
    <s v="Liikenne- ja viestintävirasto TRAFICOM"/>
    <s v="Poikkeuslupa nastan ulkonemasta"/>
    <s v="Voit hakea lupaa poiketa nastan ulkonemaa koskevista vaatimuksista, jos osallistut ajoneuvolla rallikilpailuihin."/>
    <s v="Poikkeuslupa nastan ulkonemasta"/>
    <x v="1"/>
    <x v="0"/>
    <s v="Myöhemmin"/>
    <s v="Myös luonnollisille henkilöille"/>
    <s v="Yleinen taloudellinen tilanne"/>
    <x v="1"/>
    <x v="1"/>
    <s v="Liikenne- ja viestintäministeriö"/>
    <s v=""/>
    <s v=""/>
  </r>
  <r>
    <s v="Liikenne- ja viestintävirasto TRAFICOM"/>
    <s v="Poikkeuslupa rautateiden viranomaismääräyksiin"/>
    <s v="Rataverkon haltija tai raideliikenteen harjoittaja hakee Traficomilta lupaa poiketa viranomaismääräyksestä."/>
    <s v="Poikkeuslupa rautateiden viranomaismääräyksiin"/>
    <x v="1"/>
    <x v="6"/>
    <s v="Myöhemmin"/>
    <s v="Vain elinkeinotoimintaa harjoittaville"/>
    <s v="Yleinen taloudellinen tilanne"/>
    <x v="1"/>
    <x v="1"/>
    <s v="Liikenne- ja viestintäministeriö"/>
    <s v=""/>
    <s v=""/>
  </r>
  <r>
    <s v="Liikenne- ja viestintävirasto TRAFICOM"/>
    <s v="Poikkeuslupa talvi- ja nastarenkaiden käyttöajasta"/>
    <s v="Voit hakea lupaa poiketa talvi- ja nastarenkaiden käyttöaikaa koskevista vaatimuksista erityisen syyn takia."/>
    <s v="Poikkeuslupa talvi- ja nastarenkaiden käyttöajasta"/>
    <x v="1"/>
    <x v="0"/>
    <s v="Myöhemmin"/>
    <s v="Myös luonnollisille henkilöille"/>
    <s v="Yleinen taloudellinen tilanne"/>
    <x v="1"/>
    <x v="1"/>
    <s v="Liikenne- ja viestintäministeriö"/>
    <s v=""/>
    <s v=""/>
  </r>
  <r>
    <s v="Liikenne- ja viestintävirasto TRAFICOM"/>
    <s v="Poikkeuslupa teknisistä vaatimuksista ja vaatimustenmukaisuuden osoittamisesta (muu kuin ns. häntä- tai jälkihäntälupa)"/>
    <s v="Voit hakea lupaa poiketa ajoneuvoa koskevista teknisistä vaatimuksista tai vaatimustenmukaisuuden osoittamisesta erityisen syyn takia."/>
    <s v="Poikkeuslupa teknisistä vaatimuksista ja vaatimustenmukaisuuden osoittamisesta (muu kuin ns. häntä- tai jälkihäntälupa)"/>
    <x v="1"/>
    <x v="0"/>
    <s v="Myöhemmin"/>
    <s v="Myös luonnollisille henkilöille"/>
    <s v="Yleinen taloudellinen tilanne"/>
    <x v="1"/>
    <x v="1"/>
    <s v="Liikenne- ja viestintäministeriö"/>
    <s v=""/>
    <s v=""/>
  </r>
  <r>
    <s v="Liikenne- ja viestintävirasto TRAFICOM"/>
    <s v="Poikkeuslupa valmistussarjan viimeisille ajoneuvoille (ns. häntälupa)"/>
    <s v="Valmistussarjan viimeisillä ajoneuvoilla (End of Series) tarkoitetaan varastossa olevia uusia, rekisteröimättömiä ajoneuvoja, joita ei voida rekisteröidä, myydä tai ottaa käyttöön, koska voimaan on tullut uusia teknisiä vaatimuksia, joita ajoneuvot eivät täytä."/>
    <s v="Poikkeuslupa valmistussarjan viimeisille ajoneuvoille (ns. häntälupa)"/>
    <x v="1"/>
    <x v="0"/>
    <s v="Myöhemmin"/>
    <s v="Vain elinkeinotoimintaa harjoittaville"/>
    <s v="Yleinen taloudellinen tilanne"/>
    <x v="1"/>
    <x v="1"/>
    <s v="Liikenne- ja viestintäministeriö"/>
    <s v=""/>
    <s v=""/>
  </r>
  <r>
    <s v="Liikenne- ja viestintävirasto TRAFICOM"/>
    <s v="Polttoainemaksun vapauttamishakemus"/>
    <s v="Traficomilla on oikeus myöntää vapautus polttoainemaksun maksamisesta erityisestä syystä. Tällainen syy voi olla esimerkiksi ajoneuvon suuri koko tai harvat käyttökerrat."/>
    <s v="Polttoainemaksun vapauttamishakemus"/>
    <x v="1"/>
    <x v="0"/>
    <s v="Myöhemmin"/>
    <s v="Myös luonnollisille henkilöille"/>
    <s v="Yleinen taloudellinen tilanne"/>
    <x v="1"/>
    <x v="1"/>
    <s v="Liikenne- ja viestintäministeriö"/>
    <s v=""/>
    <s v=""/>
  </r>
  <r>
    <s v="Liikenne- ja viestintävirasto TRAFICOM"/>
    <s v="Portnet-järjestelmä"/>
    <s v="Alusten saapumis- ja lähtöilmoitukset kaupallisessa meriliikenteessä"/>
    <s v="Portnet-järjestelmä"/>
    <x v="0"/>
    <x v="6"/>
    <m/>
    <s v="Vain elinkeinotoimintaa harjoittaville"/>
    <m/>
    <x v="1"/>
    <x v="1"/>
    <s v="Liikenne- ja viestintäministeriö"/>
    <s v=""/>
    <s v=""/>
  </r>
  <r>
    <s v="Liikenne- ja viestintävirasto TRAFICOM"/>
    <s v="Postitoimintailmoitus"/>
    <s v="Kirjelähetyksiä koskevasta postitoiminnasta on ennen toiminnan aloittamista tehtävä postitoimintailmoitus. Asiointipalvelun osalta ei ole kehittämistarvetta."/>
    <s v="Postitoimintailmoitus"/>
    <x v="0"/>
    <x v="0"/>
    <m/>
    <s v="Vain elinkeinotoimintaa harjoittaville"/>
    <m/>
    <x v="1"/>
    <x v="1"/>
    <s v="Liikenne- ja viestintäministeriö"/>
    <s v=""/>
    <s v=""/>
  </r>
  <r>
    <s v="Liikenne- ja viestintävirasto TRAFICOM"/>
    <s v="Puhelinverkon numerointi"/>
    <s v="Traficom myöntää teleyritysten käyttöön niiden tarvitsemat puhelinnumerot ja tunnukset. Asiointipalvelun osalta ei ole kehittämistarvetta."/>
    <s v="Puhelinverkon numerointi"/>
    <x v="1"/>
    <x v="0"/>
    <m/>
    <s v="Myös luonnollisille henkilöille"/>
    <m/>
    <x v="1"/>
    <x v="1"/>
    <s v="Liikenne- ja viestintäministeriö"/>
    <s v=""/>
    <s v=""/>
  </r>
  <r>
    <s v="Liikenne- ja viestintävirasto TRAFICOM"/>
    <s v="Pursiseurojen erikoislipun käyttöoikeuden myöntäminen"/>
    <s v="Myönnetään pursiseuralle erikoislipun käyttöoikeus."/>
    <s v="Pursiseurojen erikoislipun käyttöoikeuden myöntäminen"/>
    <x v="1"/>
    <x v="1"/>
    <s v="Myöhemmin"/>
    <m/>
    <s v="Yleinen taloudellinen tilanne"/>
    <x v="1"/>
    <x v="1"/>
    <s v="Liikenne- ja viestintäministeriö"/>
    <s v=""/>
    <s v=""/>
  </r>
  <r>
    <s v="Liikenne- ja viestintävirasto TRAFICOM"/>
    <s v="Radan kiinteän rakenteellisen osajärjestelmän käyttöönottoluvan myöntäminen"/>
    <s v="Hankkeen valmistuessa rataverkon haltija hakee lopullista käyttöönottolupaa Traficomilta."/>
    <s v="Radan kiinteän rakenteellisen osajärjestelmän käyttöönottoluvan myöntäminen"/>
    <x v="1"/>
    <x v="1"/>
    <s v="Myöhemmin"/>
    <s v="Vain elinkeinotoimintaa harjoittaville"/>
    <s v="Yleinen taloudellinen tilanne"/>
    <x v="1"/>
    <x v="1"/>
    <s v="Liikenne- ja viestintäministeriö"/>
    <s v=""/>
    <s v=""/>
  </r>
  <r>
    <s v="Liikenne- ja viestintävirasto TRAFICOM"/>
    <s v="Radan yleissuunnitelman tai ratasuunnitelman hyväksyminen"/>
    <s v="Rataverkon haltija hakee radan yleissuunnitelman tai ratasuunnitelman hyväksyntää Traficomilta."/>
    <s v="Radan yleissuunnitelman tai ratasuunnitelman hyväksyminen"/>
    <x v="1"/>
    <x v="6"/>
    <s v="Myöhemmin"/>
    <s v="Vain elinkeinotoimintaa harjoittaville"/>
    <s v="Yleinen taloudellinen tilanne"/>
    <x v="1"/>
    <x v="1"/>
    <s v="Liikenne- ja viestintäministeriö"/>
    <s v=""/>
    <s v=""/>
  </r>
  <r>
    <s v="Liikenne- ja viestintävirasto TRAFICOM"/>
    <s v="Radio- ja televisiotoiminnan toimiluvat"/>
    <s v="Palvelun kautta voi hakea radio- ja televisiotoimintaa liittyvää toimilupaa. Asiointipalvelun osalta ei ole kehittämistarvetta."/>
    <s v="Radio- ja televisiotoiminnan toimiluvat"/>
    <x v="1"/>
    <x v="0"/>
    <m/>
    <s v="Myös luonnollisille henkilöille"/>
    <m/>
    <x v="1"/>
    <x v="1"/>
    <s v="Liikenne- ja viestintäministeriö"/>
    <s v=""/>
    <s v=""/>
  </r>
  <r>
    <s v="Liikenne- ja viestintävirasto TRAFICOM"/>
    <s v="Radiokatsastus"/>
    <s v="Traficomin radiotarkastajat sekä nimetyt katsastajat suorittavat alusten radiolaitteiden perus-, uusinta- ja määräaikaiskatsastuksia."/>
    <s v="Radiokatsastus"/>
    <x v="1"/>
    <x v="0"/>
    <s v="Myöhemmin"/>
    <s v="Myös luonnollisille henkilöille"/>
    <s v="Yleinen taloudellinen tilanne"/>
    <x v="1"/>
    <x v="1"/>
    <s v="Liikenne- ja viestintäministeriö"/>
    <s v=""/>
    <s v=""/>
  </r>
  <r>
    <s v="Liikenne- ja viestintävirasto TRAFICOM"/>
    <s v="Radioluvat ja tunnukset: Veneilijät ja merenkulku"/>
    <s v="Veneilijöiden ja merenkulun radiolähetinten hallussapitoon ja käyttöön tarvitaan radiolupa, jonka myöntää Liikenne- ja viestintävirasto Traficom."/>
    <s v="Radioluvat ja tunnukset: Veneilijät ja merenkulku"/>
    <x v="1"/>
    <x v="3"/>
    <m/>
    <s v="Myös luonnollisille henkilöille"/>
    <m/>
    <x v="1"/>
    <x v="1"/>
    <s v="Liikenne- ja viestintäministeriö"/>
    <s v=""/>
    <s v=""/>
  </r>
  <r>
    <s v="Liikenne- ja viestintävirasto TRAFICOM"/>
    <s v="Radioluvat sekä radioviestinnän tunnukset (heti voimaan tuleva, 6 eri radiolupalajia)"/>
    <s v="Palvelusta voi hakea radiolupaa, joka tulee heti voimaan asiakkaan maksettua ensimmäisen vuoden taajuusmaksun."/>
    <s v="Radioluvat sekä radioviestinnän tunnukset (heti voimaan tuleva, 6 eri radiolupalajia)"/>
    <x v="4"/>
    <x v="5"/>
    <m/>
    <s v="Myös luonnollisille henkilöille"/>
    <m/>
    <x v="1"/>
    <x v="1"/>
    <s v="Liikenne- ja viestintäministeriö"/>
    <s v=""/>
    <s v=""/>
  </r>
  <r>
    <s v="Liikenne- ja viestintävirasto TRAFICOM"/>
    <s v="Radioluvat sekä radioviestinnän tunnukset (käsittelyä vaativa, kaikki radiolupalajit)"/>
    <s v="Palvelusta voi hakea radiolupaa, joka tulee vireille asiakkaan jätettyä hakemuksen. Asiointipalvelun osalta ei ole kehittämistarvetta."/>
    <s v="Radioluvat sekä radioviestinnän tunnukset (käsittelyä vaativa, kaikki radiolupalajit)"/>
    <x v="1"/>
    <x v="4"/>
    <m/>
    <s v="Myös luonnollisille henkilöille"/>
    <m/>
    <x v="1"/>
    <x v="1"/>
    <s v="Liikenne- ja viestintäministeriö"/>
    <s v=""/>
    <s v=""/>
  </r>
  <r>
    <s v="Liikenne- ja viestintävirasto TRAFICOM"/>
    <s v="Rakentamisaikaisen käyttöluvan myöntäminen ratahankkeelle"/>
    <s v="Mikäli uudistettavaa tai parannettavaa rataa aiotaan käyttää ennen käyttöönottoluvan myöntämistä, rataverkon haltijan on haettava sille rakentamisaikaista käyttölupaa Traficomilta."/>
    <s v="Rakentamisaikaisen käyttöluvan myöntäminen ratahankkeelle"/>
    <x v="1"/>
    <x v="1"/>
    <s v="Myöhemmin"/>
    <s v="Vain elinkeinotoimintaa harjoittaville"/>
    <s v="Yleinen taloudellinen tilanne"/>
    <x v="5"/>
    <x v="1"/>
    <s v="Liikenne- ja viestintäministeriö"/>
    <s v=""/>
    <s v="Ympäristöministeriö"/>
  </r>
  <r>
    <s v="Liikenne- ja viestintävirasto TRAFICOM"/>
    <s v="Ratahankkeen käyttöönottolupatarpeen arvioiminen"/>
    <s v="Radan käyttöönottamiseksi tarvitaan Liikenne- ja viestintäviraston myöntämä käyttöönottolupa. Rataverkon haltija toimittaa ensin suunnitelman ratahankkeesta Traficomiin."/>
    <s v="Ratahankkeen käyttöönottolupatarpeen arvioiminen"/>
    <x v="1"/>
    <x v="1"/>
    <s v="Myöhemmin"/>
    <s v="Vain elinkeinotoimintaa harjoittaville"/>
    <s v="Yleinen taloudellinen tilanne"/>
    <x v="1"/>
    <x v="1"/>
    <s v="Liikenne- ja viestintäministeriö"/>
    <s v=""/>
    <s v=""/>
  </r>
  <r>
    <s v="Liikenne- ja viestintävirasto TRAFICOM"/>
    <s v="Rataverkon haltijan turvallisuuslupa"/>
    <s v="Traficom myöntää turvallisuusluvan Suomessa toimiville rataverkon haltijoille."/>
    <s v="Rataverkon haltijan turvallisuuslupa"/>
    <x v="1"/>
    <x v="0"/>
    <s v="Myöhemmin"/>
    <s v="Myös luonnollisille henkilöille"/>
    <s v="Yleinen taloudellinen tilanne"/>
    <x v="1"/>
    <x v="1"/>
    <s v="Liikenne- ja viestintäministeriö"/>
    <s v=""/>
    <s v=""/>
  </r>
  <r>
    <s v="Liikenne- ja viestintävirasto TRAFICOM"/>
    <s v="Rautateillä liikkuvan kaluston hankesuunnitelma"/>
    <m/>
    <s v="Rautateillä liikkuvan kaluston hankesuunnitelma"/>
    <x v="1"/>
    <x v="1"/>
    <s v="Myöhemmin"/>
    <m/>
    <s v="Yleinen taloudellinen tilanne"/>
    <x v="1"/>
    <x v="1"/>
    <s v="Liikenne- ja viestintäministeriö"/>
    <s v=""/>
    <s v=""/>
  </r>
  <r>
    <s v="Liikenne- ja viestintävirasto TRAFICOM"/>
    <s v="Rautateillä liikkuvan kaluston käyttöönottolupahakemus"/>
    <m/>
    <s v="Rautateillä liikkuvan kaluston käyttöönottolupahakemus"/>
    <x v="1"/>
    <x v="1"/>
    <s v="Myöhemmin"/>
    <m/>
    <s v="Yleinen taloudellinen tilanne"/>
    <x v="1"/>
    <x v="1"/>
    <s v="Liikenne- ja viestintäministeriö"/>
    <s v=""/>
    <s v=""/>
  </r>
  <r>
    <s v="Liikenne- ja viestintävirasto TRAFICOM"/>
    <s v="Rautateillä liikkuvan kaluston rekisteröintihakemus"/>
    <s v="Kaikki hakemukset saapuvat kirjaamon kautta ja käsitellään saapumisjärjestyksessä."/>
    <s v="Rautateillä liikkuvan kaluston rekisteröintihakemus"/>
    <x v="1"/>
    <x v="1"/>
    <s v="Myöhemmin"/>
    <s v="Myös luonnollisille henkilöille"/>
    <s v="Yleinen taloudellinen tilanne"/>
    <x v="1"/>
    <x v="1"/>
    <s v="Liikenne- ja viestintäministeriö"/>
    <s v=""/>
    <s v=""/>
  </r>
  <r>
    <s v="Liikenne- ja viestintävirasto TRAFICOM"/>
    <s v="Rautateillä liikkuvan kaluston rekisteröintivaraus"/>
    <s v="Kaikki hakemukset saapuvat kirjaamon kautta ja käsitellään saapumisjärjestyksessä."/>
    <s v="Rautateillä liikkuvan kaluston rekisteröintivaraus"/>
    <x v="1"/>
    <x v="1"/>
    <s v="Myöhemmin"/>
    <s v="Myös luonnollisille henkilöille"/>
    <s v="Yleinen taloudellinen tilanne"/>
    <x v="1"/>
    <x v="1"/>
    <s v="Liikenne- ja viestintäministeriö"/>
    <s v=""/>
    <s v=""/>
  </r>
  <r>
    <s v="Liikenne- ja viestintävirasto TRAFICOM"/>
    <s v="Rautatiekaluston romutustodistus"/>
    <s v="Kaikki hakemukset saapuvat kirjaamon kautta ja käsitellään saapumisjärjestyksessä."/>
    <s v="Rautatiekaluston romutustodistus"/>
    <x v="1"/>
    <x v="1"/>
    <s v="Myöhemmin"/>
    <s v="Myös luonnollisille henkilöille"/>
    <s v="Yleinen taloudellinen tilanne"/>
    <x v="1"/>
    <x v="1"/>
    <s v="Liikenne- ja viestintäministeriö"/>
    <s v=""/>
    <s v=""/>
  </r>
  <r>
    <s v="Liikenne- ja viestintävirasto TRAFICOM"/>
    <s v="Rautatieliikenteen harjoittajan turvallisuustodistus"/>
    <s v="Suomen rataverkolla liikennöivät rautatieliikenteen harjoittajat tarvitsevat liikennöintiä varten yhtenäisen turvallisuustodistuksen."/>
    <s v="Rautatieliikenteen harjoittajan turvallisuustodistus"/>
    <x v="1"/>
    <x v="1"/>
    <s v="Myöhemmin"/>
    <s v="Vain elinkeinotoimintaa harjoittaville"/>
    <s v="Yleinen taloudellinen tilanne"/>
    <x v="1"/>
    <x v="1"/>
    <s v="Liikenne- ja viestintäministeriö"/>
    <s v=""/>
    <s v=""/>
  </r>
  <r>
    <s v="Liikenne- ja viestintävirasto TRAFICOM"/>
    <s v="Rautatieliikenteen onnettomuuksista ja vaaratilanteista ilmoittaminen"/>
    <s v="Rautatieliikenteen harjoittajien ja rataverkon haltijoiden tulee ilmoittaa kirjallisesti tapahtuneet onnettomuudet ja vaaratilanteet Traficomiin."/>
    <s v="Rautatieliikenteen onnettomuuksista ja vaaratilanteista ilmoittaminen"/>
    <x v="0"/>
    <x v="0"/>
    <s v="Myöhemmin"/>
    <s v="Myös luonnollisille henkilöille"/>
    <s v="Yleinen taloudellinen tilanne"/>
    <x v="1"/>
    <x v="1"/>
    <s v="Liikenne- ja viestintäministeriö"/>
    <s v=""/>
    <s v=""/>
  </r>
  <r>
    <s v="Liikenne- ja viestintävirasto TRAFICOM"/>
    <s v="Rautatieyrityksen toimilupa"/>
    <s v="Rautatieyritys tarvitsee toimiluvan päätoimista rautatieliikenteen harjoittamista varten"/>
    <s v="Rautatieyrityksen toimilupa"/>
    <x v="1"/>
    <x v="1"/>
    <s v="Myöhemmin"/>
    <s v="Vain elinkeinotoimintaa harjoittaville"/>
    <s v="Yleinen taloudellinen tilanne"/>
    <x v="1"/>
    <x v="1"/>
    <s v="Liikenne- ja viestintäministeriö"/>
    <s v=""/>
    <s v=""/>
  </r>
  <r>
    <s v="Liikenne- ja viestintävirasto TRAFICOM"/>
    <s v="Siirtolupa"/>
    <s v="Siirtolupa on ajoneuvon väliaikaista siirtoa tai käyttöä varten myönnetty lupa, johon kuuluu ajoneuvoon kiinnitettävät siirtomerkit ja liikennevakuutus."/>
    <s v="Siirtolupa"/>
    <x v="1"/>
    <x v="1"/>
    <s v="Myöhemmin"/>
    <s v="Myös luonnollisille henkilöille"/>
    <s v="Muu kehittämistyö: Ajoneuvon yksittäin annettaviin rekisterikilpiin sekä siirtolupaan liittyviä prosesseja on tarkoitus uudistaa ja virtaviivaistaa sähköisten palveluiden avulla. Prosessien uudistaminen etenee kuitenkin vasta sen jälkeen, kun käynnissä oleva ajoneuvojärjestelmien sovellusarkkitehtuurin kehittäminen on saatettu loppuun"/>
    <x v="1"/>
    <x v="1"/>
    <s v="Liikenne- ja viestintäministeriö"/>
    <s v=""/>
    <s v=""/>
  </r>
  <r>
    <s v="Liikenne- ja viestintävirasto TRAFICOM"/>
    <s v="Suomalaiset merikartat"/>
    <s v="Luettelo Suomen ajantasaisista merikarttojen editioista ja painoksista."/>
    <s v="Suomalaiset merikartat"/>
    <x v="4"/>
    <x v="1"/>
    <s v="Myöhemmin"/>
    <s v="Myös luonnollisille henkilöille"/>
    <s v="Yleinen taloudellinen tilanne"/>
    <x v="1"/>
    <x v="1"/>
    <s v="Liikenne- ja viestintäministeriö"/>
    <s v=""/>
    <s v=""/>
  </r>
  <r>
    <s v="Liikenne- ja viestintävirasto TRAFICOM"/>
    <s v="Taksamittarin asennus ja korjaus"/>
    <s v="Taksamittarin asennus ja korjaus -lupahakemus."/>
    <s v="Taksamittarin asennus ja korjaus"/>
    <x v="1"/>
    <x v="0"/>
    <s v="Myöhemmin"/>
    <s v="Vain elinkeinotoimintaa harjoittaville"/>
    <s v="Yleinen taloudellinen tilanne"/>
    <x v="1"/>
    <x v="1"/>
    <s v="Liikenne- ja viestintäministeriö"/>
    <s v=""/>
    <s v=""/>
  </r>
  <r>
    <s v="Liikenne- ja viestintävirasto TRAFICOM"/>
    <s v="Taksiliikenneluvan hakeminen sekä lupaan liittyvistä muutoksista ilmoittaminen"/>
    <s v="Palvelussa haetaan taksiliikennelupaa, joka oikeuttaa taksiliikenteen harjoittamiseen. Lisäksi luvanhaltijat voivat palvelussa ilmoittaa lupaan liittyvistä muutoksista."/>
    <s v="Taksiliikenneluvan hakeminen sekä lupaan liittyvistä muutoksista ilmoittaminen"/>
    <x v="1"/>
    <x v="0"/>
    <s v="Myöhemmin"/>
    <s v="Myös luonnollisille henkilöille"/>
    <s v="Yleinen taloudellinen tilanne"/>
    <x v="1"/>
    <x v="1"/>
    <s v="Liikenne- ja viestintäministeriö"/>
    <s v=""/>
    <s v=""/>
  </r>
  <r>
    <s v="Liikenne- ja viestintävirasto TRAFICOM"/>
    <s v="Tarkista liikennelupatiedot"/>
    <s v="Voit tarkastaa omat tai julkiset liikennelupatiedot."/>
    <s v="Tarkista liikennelupatiedot"/>
    <x v="4"/>
    <x v="5"/>
    <m/>
    <s v="Myös luonnollisille henkilöille"/>
    <m/>
    <x v="1"/>
    <x v="1"/>
    <s v="Liikenne- ja viestintäministeriö"/>
    <s v=""/>
    <s v=""/>
  </r>
  <r>
    <s v="Liikenne- ja viestintävirasto TRAFICOM"/>
    <s v="Tavaraliikenneluvan hakeminen sekä lupaan liittyvistä muutoksista ilmoittaminen"/>
    <s v="Palvelussa haetaan tavaraliikennelupaa, joka oikeuttaa ammattimaiseen tavaran kuljettamiseen kokonaismassaltaan yli 3,5 t ajoneuvolla ja ajoneuvoyhdistelmällä. Lisäksi luvanhaltijat voivat palvelussa ilmoittaa lupaan liittyvistä muutoksista."/>
    <s v="Tavaraliikenneluvan hakeminen sekä lupaan liittyvistä muutoksista ilmoittaminen"/>
    <x v="1"/>
    <x v="0"/>
    <s v="Myöhemmin"/>
    <s v="Myös luonnollisille henkilöille"/>
    <s v="Yleinen taloudellinen tilanne"/>
    <x v="1"/>
    <x v="1"/>
    <s v="Liikenne- ja viestintäministeriö"/>
    <s v=""/>
    <s v=""/>
  </r>
  <r>
    <s v="Liikenne- ja viestintävirasto TRAFICOM"/>
    <s v="Teletoimintailmoitus"/>
    <s v="Teletoiminnan harjoittajan on ennen toiminnan aloittamista tehtävä sähköinen teletoimintailmoitus. Asiointipalvelun osalta ei ole kehittämistarvetta."/>
    <s v="Teletoimintailmoitus"/>
    <x v="0"/>
    <x v="0"/>
    <m/>
    <s v="Vain elinkeinotoimintaa harjoittaville"/>
    <m/>
    <x v="1"/>
    <x v="1"/>
    <s v="Liikenne- ja viestintäministeriö"/>
    <s v=""/>
    <s v=""/>
  </r>
  <r>
    <s v="Liikenne- ja viestintävirasto TRAFICOM"/>
    <s v="Teleyrityksen ilmoitus häiriönhallinnan yhteystiedoista"/>
    <s v="Teleyrityksen ilmoitus häiriönhallinnan yhteystiedoista. Asiointipalvelun osalta ei ole kehittämistarvetta."/>
    <s v="Teleyrityksen ilmoitus häiriönhallinnan yhteystiedoista"/>
    <x v="0"/>
    <x v="0"/>
    <m/>
    <s v="Vain elinkeinotoimintaa harjoittaville"/>
    <m/>
    <x v="1"/>
    <x v="1"/>
    <s v="Liikenne- ja viestintäministeriö"/>
    <s v=""/>
    <s v=""/>
  </r>
  <r>
    <s v="Liikenne- ja viestintävirasto TRAFICOM"/>
    <s v="Teleyrityksen ilmoitus tietoturvahäiriöstä"/>
    <s v="Teleyrityksen ilmoitus tietoturvahäiriöstä. Asiointipalvelun osalta ei ole kehittämistarvetta."/>
    <s v="Teleyrityksen ilmoitus tietoturvahäiriöstä"/>
    <x v="0"/>
    <x v="0"/>
    <m/>
    <s v="Vain elinkeinotoimintaa harjoittaville"/>
    <m/>
    <x v="1"/>
    <x v="1"/>
    <s v="Liikenne- ja viestintäministeriö"/>
    <s v=""/>
    <s v=""/>
  </r>
  <r>
    <s v="Liikenne- ja viestintävirasto TRAFICOM"/>
    <s v="Tiedonantoja merenkulkijoille"/>
    <s v="Navigoinnin turvallisuuden kannalta tärkeiden tietojen jakelu merenkulkijoille ja veneilijöille."/>
    <s v="Tiedonantoja merenkulkijoille"/>
    <x v="4"/>
    <x v="1"/>
    <s v="Myöhemmin"/>
    <s v="Myös luonnollisille henkilöille"/>
    <s v="Yleinen taloudellinen tilanne"/>
    <x v="1"/>
    <x v="1"/>
    <s v="Liikenne- ja viestintäministeriö"/>
    <s v=""/>
    <s v=""/>
  </r>
  <r>
    <s v="Liikenne- ja viestintävirasto TRAFICOM"/>
    <s v="Tiedonkeruujärjestelmä"/>
    <s v="Tiedonkeruujärjestelmän kautta kerätään viestintäpalveluja tarjoavilta toimijoilta tietoja."/>
    <s v="Tiedonkeruujärjestelmä"/>
    <x v="4"/>
    <x v="5"/>
    <m/>
    <s v="Vain elinkeinotoimintaa harjoittaville"/>
    <m/>
    <x v="1"/>
    <x v="1"/>
    <s v="Liikenne- ja viestintäministeriö"/>
    <s v=""/>
    <s v=""/>
  </r>
  <r>
    <s v="Liikenne- ja viestintävirasto TRAFICOM"/>
    <s v="Tietopyyntö eurooppalaisesta keskusrekisteristä"/>
    <s v="Tässä palvelussa voi pyytää tietoja ilmailun poikkeamatapahtumista eurooppalaisesta keskusrekisteristä"/>
    <s v="Tietopyyntö eurooppalaisesta keskusrekisteristä"/>
    <x v="4"/>
    <x v="1"/>
    <s v="Myöhemmin"/>
    <s v="Myös luonnollisille henkilöille"/>
    <s v="Yleinen taloudellinen tilanne"/>
    <x v="1"/>
    <x v="1"/>
    <s v="Liikenne- ja viestintäministeriö"/>
    <s v=""/>
    <s v=""/>
  </r>
  <r>
    <s v="Liikenne- ja viestintävirasto TRAFICOM"/>
    <s v="Tilapäinen ilmatilavaraus ja sen hakeminen"/>
    <s v="Traficom voi perustaa tilapäisiä ilmailun vaara-alueita tai rajoittaa ilmailun tietyllä alueella määräajaksi sekä myöntää ilmatilan käytön etuoikeuksia."/>
    <s v="Tilapäinen ilmatilavaraus ja sen hakeminen"/>
    <x v="1"/>
    <x v="0"/>
    <s v="Myöhemmin"/>
    <s v="Myös luonnollisille henkilöille"/>
    <s v="Yleinen taloudellinen tilanne"/>
    <x v="1"/>
    <x v="1"/>
    <s v="Liikenne- ja viestintäministeriö"/>
    <s v=""/>
    <s v=""/>
  </r>
  <r>
    <s v="Liikenne- ja viestintävirasto TRAFICOM"/>
    <s v="Tilausohjelmapalveluilmoitus"/>
    <s v="Tilausohjelmapalveluja tarjoavan Suomeen sijoittuneen palveluntarjoajan on ennen toiminnan aloittamista tehtävä sähköinen tilausohjelmapalveluilmoitus. Asiointipalvelun osalta ei ole kehittämistarvetta."/>
    <s v="Tilausohjelmapalveluilmoitus"/>
    <x v="0"/>
    <x v="0"/>
    <m/>
    <s v="Vain elinkeinotoimintaa harjoittaville"/>
    <m/>
    <x v="1"/>
    <x v="1"/>
    <s v="Liikenne- ja viestintäministeriö"/>
    <s v=""/>
    <s v=""/>
  </r>
  <r>
    <s v="Liikenne- ja viestintävirasto TRAFICOM"/>
    <s v="Todistus huoltotoimenpiteistä (Ilma-alus)"/>
    <s v="Easa ja muut tyyppihyväksynnät"/>
    <s v="Todistus huoltotoimenpiteistä (Ilma-alus)"/>
    <x v="1"/>
    <x v="1"/>
    <s v="Myöhemmin"/>
    <m/>
    <s v="Yleinen taloudellinen tilanne"/>
    <x v="1"/>
    <x v="1"/>
    <s v="Liikenne- ja viestintäministeriö"/>
    <s v=""/>
    <s v=""/>
  </r>
  <r>
    <s v="Liikenne- ja viestintävirasto TRAFICOM"/>
    <s v="Todistus rautatieliikenteen lupakirjakoulutuksesta"/>
    <s v="Voit ilmoittaa lupakirjakoulutuksesta."/>
    <s v="Todistus rautatieliikenteen lupakirjakoulutuksesta"/>
    <x v="1"/>
    <x v="1"/>
    <s v="Myöhemmin"/>
    <s v="Vain elinkeinotoimintaa harjoittaville"/>
    <s v="Yleinen taloudellinen tilanne"/>
    <x v="1"/>
    <x v="1"/>
    <s v="Liikenne- ja viestintäministeriö"/>
    <s v=""/>
    <s v=""/>
  </r>
  <r>
    <s v="Liikenne- ja viestintävirasto TRAFICOM"/>
    <s v="Traficomin tietopalvelun lupahakemuslomakkeet"/>
    <s v="Näillä lomakkeilla Traficomin tietopalvelun palveluntarjoaja voi hakea lupaa loppukäyttäjilleen."/>
    <s v="Traficomin tietopalvelun lupahakemuslomakkeet"/>
    <x v="4"/>
    <x v="0"/>
    <s v="Myöhemmin"/>
    <s v="Vain elinkeinotoimintaa harjoittaville"/>
    <s v="Yleinen taloudellinen tilanne"/>
    <x v="1"/>
    <x v="1"/>
    <s v="Liikenne- ja viestintäministeriö"/>
    <s v=""/>
    <s v=""/>
  </r>
  <r>
    <s v="Liikenne- ja viestintävirasto TRAFICOM"/>
    <s v="Traficomin tietopalvelun palvelukuvauslomake"/>
    <s v="Tällä lomakkeella yritys kuvaa uuden palvelun tai päivittää olemassa olevan palvelun kuvausta."/>
    <s v="Traficomin tietopalvelun palvelukuvauslomake"/>
    <x v="4"/>
    <x v="1"/>
    <s v="Myöhemmin"/>
    <s v="Vain elinkeinotoimintaa harjoittaville"/>
    <s v="Yleinen taloudellinen tilanne"/>
    <x v="1"/>
    <x v="1"/>
    <s v="Liikenne- ja viestintäministeriö"/>
    <s v=""/>
    <s v=""/>
  </r>
  <r>
    <s v="Liikenne- ja viestintävirasto TRAFICOM"/>
    <s v="Tunnetun lähettäjän hyväksynnän hakeminen"/>
    <s v="Yritys  hakee tunnetun lähettäjän hyväksyntää Traficomilta"/>
    <s v="Tunnetun lähettäjän hyväksynnän hakeminen"/>
    <x v="1"/>
    <x v="6"/>
    <s v="Myöhemmin"/>
    <s v="Vain elinkeinotoimintaa harjoittaville"/>
    <s v="Yleinen taloudellinen tilanne"/>
    <x v="1"/>
    <x v="1"/>
    <s v="Liikenne- ja viestintäministeriö"/>
    <s v=""/>
    <s v=""/>
  </r>
  <r>
    <s v="Liikenne- ja viestintävirasto TRAFICOM"/>
    <s v="Tunnistuspalvelun lopetusilmoitus"/>
    <s v="Ilmoitus sähköisen tunnistusvälitys- tai tunnistusvälinepalvelun lopettamisesta Liikenne- ja viestintävirasto Traficomin Kyberturvallisuuskeskukselle. Asiointipalvelun osalta ei ole kehittämistarvetta."/>
    <s v="Tunnistuspalvelun lopetusilmoitus"/>
    <x v="0"/>
    <x v="0"/>
    <m/>
    <s v="Vain elinkeinotoimintaa harjoittaville"/>
    <m/>
    <x v="1"/>
    <x v="1"/>
    <s v="Liikenne- ja viestintäministeriö"/>
    <s v=""/>
    <s v=""/>
  </r>
  <r>
    <s v="Liikenne- ja viestintävirasto TRAFICOM"/>
    <s v="Tuotannon vaatimustenmukaisuuden valvonta (CoP)"/>
    <s v="Tyyppihyväksyntää hakevan on osoitettava, että tuotanto on vaatimustenmukainen."/>
    <s v="Tuotannon vaatimustenmukaisuuden valvonta (CoP)"/>
    <x v="1"/>
    <x v="6"/>
    <s v="Myöhemmin"/>
    <s v="Vain elinkeinotoimintaa harjoittaville"/>
    <s v="Yleinen taloudellinen tilanne"/>
    <x v="1"/>
    <x v="1"/>
    <s v="Liikenne- ja viestintäministeriö"/>
    <s v=""/>
    <s v=""/>
  </r>
  <r>
    <s v="Liikenne- ja viestintävirasto TRAFICOM"/>
    <s v="Tyyppihyväksyntähakemus"/>
    <s v="Tällä palvelulla voit hakea koko ajoneuvon EU- tai EY-tyyppihyväksyntää, tai ajoneuvokomponentin, järjestelmän tai erillisen teknisen yksikön tyyppihyväksyntää. Tällä hakemuksella voit myös hakea muutosta em. hyväksyntöihin."/>
    <s v="Tyyppihyväksyntähakemus"/>
    <x v="1"/>
    <x v="0"/>
    <s v="Myöhemmin"/>
    <s v="Vain elinkeinotoimintaa harjoittaville"/>
    <s v="Yleinen taloudellinen tilanne"/>
    <x v="1"/>
    <x v="1"/>
    <s v="Liikenne- ja viestintäministeriö"/>
    <s v=""/>
    <s v=""/>
  </r>
  <r>
    <s v="Liikenne- ja viestintävirasto TRAFICOM"/>
    <s v="Työnantajan ilmoitus lupakirjarekisteriin"/>
    <s v="Voit ilmoittaa palveluksessa olevien kuljettajien työsuhteiden alkamisesta, päättymisistä, turvaamisista yms. tiedot rautatieliikenteen kuljettajien lupakirjarekisteriin."/>
    <s v="Työnantajan ilmoitus lupakirjarekisteriin"/>
    <x v="0"/>
    <x v="1"/>
    <s v="Myöhemmin"/>
    <s v="Vain elinkeinotoimintaa harjoittaville"/>
    <s v="Yleinen taloudellinen tilanne"/>
    <x v="1"/>
    <x v="1"/>
    <s v="Liikenne- ja viestintäministeriö"/>
    <s v=""/>
    <s v=""/>
  </r>
  <r>
    <s v="Liikenne- ja viestintävirasto TRAFICOM"/>
    <s v="Vaihtoehtoiset vaatimusten täyttämisen menetelmät (AltMoC)"/>
    <s v="Lentotoiminnan harjoittajat, lentotoiminnan koulutusorganisaatiot, lentopaikan pitäjät, asematasopalvelujen tarjoajat, lennonvarmistuspalvelun tarjoajat ja lennonjohtajien koulutusorganisaatiot voivat esittää Traficomille vaihtoehtoista tapaa täyttää toiminnalle asetetun asetuksen vaatimukset,"/>
    <s v="Vaihtoehtoiset vaatimusten täyttämisen menetelmät (AltMoC)"/>
    <x v="1"/>
    <x v="1"/>
    <s v="Myöhemmin"/>
    <s v="Vain elinkeinotoimintaa harjoittaville"/>
    <s v="Yleinen taloudellinen tilanne"/>
    <x v="1"/>
    <x v="1"/>
    <s v="Liikenne- ja viestintäministeriö"/>
    <s v=""/>
    <s v=""/>
  </r>
  <r>
    <s v="Liikenne- ja viestintävirasto TRAFICOM"/>
    <s v="Vakavaraisuuden osoittaminen"/>
    <s v="Selvitys, jolla tavara- tai henkilöliikenneluvan hakija voi osoittaa täyttävänsä vakavaraisuusvaatimuksen."/>
    <s v="Vakavaraisuuden osoittaminen"/>
    <x v="2"/>
    <x v="0"/>
    <s v="Myöhemmin"/>
    <s v="Vain elinkeinotoimintaa harjoittaville"/>
    <s v="Yleinen taloudellinen tilanne"/>
    <x v="1"/>
    <x v="1"/>
    <s v="Liikenne- ja viestintäministeriö"/>
    <s v=""/>
    <s v=""/>
  </r>
  <r>
    <s v="Liikenne- ja viestintävirasto TRAFICOM"/>
    <s v="Valvotun edustajan hyväksynnän hakeminen"/>
    <s v="Yritys  hakee valvotun edustajan hyväksyntää Traficomilta"/>
    <s v="Valvotun edustajan hyväksynnän hakeminen"/>
    <x v="1"/>
    <x v="6"/>
    <s v="Myöhemmin"/>
    <s v="Vain elinkeinotoimintaa harjoittaville"/>
    <s v="Yleinen taloudellinen tilanne"/>
    <x v="1"/>
    <x v="1"/>
    <s v="Liikenne- ja viestintäministeriö"/>
    <s v=""/>
    <s v=""/>
  </r>
  <r>
    <s v="Liikenne- ja viestintävirasto TRAFICOM"/>
    <s v="Valvotun teoriakokeen järjestäjän hyväksyntä"/>
    <s v="Toimija voi hakeutua miehittämättömien ilma-alusten kauko-ohjaajien valvottujen lisäteoriakokeiden järjestäjäksi"/>
    <s v="Valvotun teoriakokeen järjestäjän hyväksyntä"/>
    <x v="1"/>
    <x v="1"/>
    <s v="Myöhemmin"/>
    <s v="Myös luonnollisille henkilöille"/>
    <s v="Yleinen taloudellinen tilanne"/>
    <x v="1"/>
    <x v="1"/>
    <s v="Liikenne- ja viestintäministeriö"/>
    <s v=""/>
    <s v=""/>
  </r>
  <r>
    <s v="Liikenne- ja viestintävirasto TRAFICOM"/>
    <s v="Valvotun toimittajan hyväksynnän hakeminen"/>
    <s v="Yritys  hakee valvotun toimittajan hyväksyntää Traficomilta"/>
    <s v="Valvotun toimittajan hyväksynnän hakeminen"/>
    <x v="1"/>
    <x v="6"/>
    <s v="Myöhemmin"/>
    <s v="Vain elinkeinotoimintaa harjoittaville"/>
    <s v="Yleinen taloudellinen tilanne"/>
    <x v="1"/>
    <x v="1"/>
    <s v="Liikenne- ja viestintäministeriö"/>
    <s v=""/>
    <s v=""/>
  </r>
  <r>
    <s v="Liikenne- ja viestintävirasto TRAFICOM"/>
    <s v="Vapautus ajoneuvoveron perusverosta"/>
    <s v="Traficomin tai Poliisin myöntämän pysäköintiluvan perusteella voidaan myöntää vapautus ajoneuvoveron perusverosta."/>
    <s v="Vapautus ajoneuvoveron perusverosta"/>
    <x v="1"/>
    <x v="5"/>
    <m/>
    <s v="Myös luonnollisille henkilöille"/>
    <m/>
    <x v="1"/>
    <x v="1"/>
    <s v="Liikenne- ja viestintäministeriö"/>
    <s v=""/>
    <s v=""/>
  </r>
  <r>
    <s v="Liikenne- ja viestintävirasto TRAFICOM"/>
    <s v="Veneen erityistunnuksen varaaminen"/>
    <s v="Asiakas saa halutessaan vesikulkuneuvolle haluamansa vapaan rekisteritunnuksen maksua vastaan. Tunnuksen voi varata etukäteen. "/>
    <s v="Veneen erityistunnuksen varaaminen"/>
    <x v="0"/>
    <x v="1"/>
    <s v="Myöhemmin"/>
    <s v="Myös luonnollisille henkilöille"/>
    <s v="Tulee tarkistaa useasta järjestelmästä, onko tunnus vapaa."/>
    <x v="1"/>
    <x v="1"/>
    <s v="Liikenne- ja viestintäministeriö"/>
    <s v=""/>
    <s v=""/>
  </r>
  <r>
    <s v="Liikenne- ja viestintävirasto TRAFICOM"/>
    <s v="Veneen rekisteriotteen tilaus"/>
    <s v="Asiakas voi tilata mistä tahansa vesikulkuneuvosta allekirjoitetun ja leimatun rekisteriotteen.  Ilman leimaa ja allekirjoitusta tämän voi tulostaa jo sähköisenä. "/>
    <s v="Veneen rekisteriotteen tilaus"/>
    <x v="4"/>
    <x v="1"/>
    <s v="Myöhemmin"/>
    <s v="Myös luonnollisille henkilöille"/>
    <s v="Yleinen taloudellinen tilanne"/>
    <x v="1"/>
    <x v="1"/>
    <s v="Liikenne- ja viestintäministeriö"/>
    <s v=""/>
    <s v=""/>
  </r>
  <r>
    <s v="Liikenne- ja viestintävirasto TRAFICOM"/>
    <s v="Veneen rekisteritunnuksen siirtäminen"/>
    <s v="Asiakas voi siirtää rekisteritunnuksen veneeltä toiselle maksua vastaan."/>
    <s v="Veneen rekisteritunnuksen siirtäminen"/>
    <x v="0"/>
    <x v="1"/>
    <s v="Myöhemmin"/>
    <s v="Myös luonnollisille henkilöille"/>
    <s v="Yleinen taloudellinen tilanne"/>
    <x v="1"/>
    <x v="1"/>
    <s v="Liikenne- ja viestintäministeriö"/>
    <s v=""/>
    <s v=""/>
  </r>
  <r>
    <s v="Liikenne- ja viestintävirasto TRAFICOM"/>
    <s v="Veneen tietojen muuttaminen"/>
    <s v="Asiakas voi muuttaa veneen tietoja rekisteriin. "/>
    <s v="Veneen tietojen muuttaminen"/>
    <x v="0"/>
    <x v="5"/>
    <m/>
    <s v="Myös luonnollisille henkilöille"/>
    <m/>
    <x v="1"/>
    <x v="1"/>
    <s v="Liikenne- ja viestintäministeriö"/>
    <s v=""/>
    <s v=""/>
  </r>
  <r>
    <s v="Liikenne- ja viestintävirasto TRAFICOM"/>
    <s v="Veneilyjärjestön laatukäsikirjan auditointi"/>
    <s v="Veneilyjärjestön laatukäsikirjan auditointi."/>
    <s v="Veneilyjärjestön laatukäsikirjan auditointi"/>
    <x v="1"/>
    <x v="6"/>
    <s v="Myöhemmin"/>
    <m/>
    <s v="Yleinen taloudellinen tilanne"/>
    <x v="1"/>
    <x v="1"/>
    <s v="Liikenne- ja viestintäministeriö"/>
    <s v=""/>
    <s v=""/>
  </r>
  <r>
    <s v="Liikenne- ja viestintävirasto TRAFICOM"/>
    <s v="Verkkotietopiste"/>
    <s v="Verkkotietopiste.fi -palvelusta voi hakea tietoa verkkojen rakentamissuunnitelmista yhteisrakentamisen sopimiseksi. Lisäksi palvelusta saa tietoa siitä, keillä verkkotoimijoilla voi olla verkkoja haetulla alueella."/>
    <s v="Verkkotietopiste"/>
    <x v="4"/>
    <x v="5"/>
    <m/>
    <s v="Myös luonnollisille henkilöille"/>
    <m/>
    <x v="1"/>
    <x v="1"/>
    <s v="Liikenne- ja viestintäministeriö"/>
    <s v=""/>
    <s v=""/>
  </r>
  <r>
    <s v="Liikenne- ja viestintävirasto TRAFICOM"/>
    <s v="Verkkotunnusvälittäjän tietoturvaloukkausilmoitus"/>
    <s v="Lakisääteinen velvoite ilmoittaa verkkotunnusvälitystoimintaan kohdistuvasta tietoturvaloukkauksesta. Yhteinen palvelu KTK:n kanssa. Asiointipalvelun osalta ei ole kehittämistarvetta."/>
    <s v="Verkkotunnusvälittäjän tietoturvaloukkausilmoitus"/>
    <x v="0"/>
    <x v="0"/>
    <m/>
    <s v="Myös luonnollisille henkilöille"/>
    <m/>
    <x v="1"/>
    <x v="1"/>
    <s v="Liikenne- ja viestintäministeriö"/>
    <s v=""/>
    <s v=""/>
  </r>
  <r>
    <s v="Liikenne- ja viestintävirasto TRAFICOM"/>
    <s v="Vesikulkuneuvojen sopimusrekisteröijäksi Traficomille"/>
    <s v="Traficom hankkii rekisteröintitoiminnan järjestämiseksi tarvittavat avustavat palvelut julkisilta tai yksityisiltä yhteisöiltä (sopimusrekisteröijä)."/>
    <s v="Vesikulkuneuvojen sopimusrekisteröijäksi Traficomille"/>
    <x v="2"/>
    <x v="1"/>
    <s v="Myöhemmin"/>
    <s v="Vain elinkeinotoimintaa harjoittaville"/>
    <s v="Vahva sähköinen tunnistautuminen ja sähköinen allekirjoitus eivät ole käytössä"/>
    <x v="1"/>
    <x v="1"/>
    <s v="Liikenne- ja viestintäministeriö"/>
    <s v=""/>
    <s v=""/>
  </r>
  <r>
    <s v="Liikenne- ja viestintävirasto TRAFICOM"/>
    <s v="Vesikulkuneuvojen tietotuotteet - Beta"/>
    <s v="Palvelusta voi tilata ajantasaista tietoa vesikulkuneuvoista. Tilauksessa valitut eri tietotuotteet muodostavat yhden siirtotiedoston, joka sisältää yksittäisille vesikulkuneuvoille tilauksessa valittujen tietotuotteiden tietosisällöt."/>
    <s v="Vesikulkuneuvojen tietotuotteet - Beta"/>
    <x v="4"/>
    <x v="5"/>
    <m/>
    <s v="Myös luonnollisille henkilöille"/>
    <m/>
    <x v="1"/>
    <x v="1"/>
    <s v="Liikenne- ja viestintäministeriö"/>
    <s v=""/>
    <s v=""/>
  </r>
  <r>
    <s v="Liikenne- ja viestintävirasto TRAFICOM"/>
    <s v="Vesikulkuneuvojen/moottoreiden ennakkoilmoittajaksi Traficomille"/>
    <s v="Ennakkoilmoittajan tehtäviin kuuluu veneen tai moottorin tietojen tallentaminen vesikulkuneuvorekisteriin ennen rekisteröintiä."/>
    <s v="Vesikulkuneuvojen/moottoreiden ennakkoilmoittajaksi Traficomille"/>
    <x v="2"/>
    <x v="1"/>
    <s v="Myöhemmin"/>
    <s v="Vain elinkeinotoimintaa harjoittaville"/>
    <s v="Vahva sähköinen tunnistautuminen ja sähköinen allekirjoitus eivät ole käytössä"/>
    <x v="1"/>
    <x v="1"/>
    <s v="Liikenne- ja viestintäministeriö"/>
    <s v=""/>
    <s v=""/>
  </r>
  <r>
    <s v="Liikenne- ja viestintävirasto TRAFICOM"/>
    <s v="Vesikulkuneuvon ensirekisteröinti"/>
    <s v="Vesikulkuneuvo ja sen moottori tulee rekisteröidä liikenteen palveluista annetun lain (320/2017) VI osassa tarkoitettuun liikenneasioiden rekisteriin, jos se kuuluu rekisteröintivelvollisuuden piiriin."/>
    <s v="Vesikulkuneuvon ensirekisteröinti"/>
    <x v="0"/>
    <x v="5"/>
    <m/>
    <s v="Myös luonnollisille henkilöille"/>
    <m/>
    <x v="1"/>
    <x v="1"/>
    <s v="Liikenne- ja viestintäministeriö"/>
    <s v=""/>
    <s v=""/>
  </r>
  <r>
    <s v="Liikenne- ja viestintävirasto TRAFICOM"/>
    <s v="Vesikulkuneuvon lopullinen poisto"/>
    <s v="Lopullisella poistolla tarkoitetaan vesikulkuneuvon poistamista rekisteristä niin, ettei se enää koskaan palaa rekisteriin."/>
    <s v="Vesikulkuneuvon lopullinen poisto"/>
    <x v="0"/>
    <x v="1"/>
    <s v="Myöhemmin"/>
    <s v="Myös luonnollisille henkilöille"/>
    <s v="Yleinen taloudellinen tilanne"/>
    <x v="1"/>
    <x v="1"/>
    <s v="Liikenne- ja viestintäministeriö"/>
    <s v=""/>
    <s v=""/>
  </r>
  <r>
    <s v="Liikenne- ja viestintävirasto TRAFICOM"/>
    <s v="Vesikulkuneuvon luovutus tuntemattomalle"/>
    <s v="Vesikulkuneuvon myyjä voi tehdä luovutusilmoituksen tuntemattomalle, jos uusi omistaja ei ole tiedossa, eikä hän ole rekisteröinyt vesikulkuneuvoa nimilleen."/>
    <s v="Vesikulkuneuvon luovutus tuntemattomalle"/>
    <x v="0"/>
    <x v="1"/>
    <s v="Myöhemmin"/>
    <s v="Myös luonnollisille henkilöille"/>
    <s v="Yleinen taloudellinen tilanne"/>
    <x v="1"/>
    <x v="1"/>
    <s v="Liikenne- ja viestintäministeriö"/>
    <s v=""/>
    <s v=""/>
  </r>
  <r>
    <s v="Liikenne- ja viestintävirasto TRAFICOM"/>
    <s v="Vesikulkuneuvon luovutusilmoitus"/>
    <s v="Vesikulkuneuvon myyjä voi tehdä ilmoituksen omistajuutensa päättymisestä. Luovutusilmoitus päättää myyjän velvollisuudet vesikulkuneuvoa kohtaan."/>
    <s v="Vesikulkuneuvon luovutusilmoitus"/>
    <x v="0"/>
    <x v="5"/>
    <m/>
    <s v="Myös luonnollisille henkilöille"/>
    <m/>
    <x v="1"/>
    <x v="1"/>
    <s v="Liikenne- ja viestintäministeriö"/>
    <s v=""/>
    <s v=""/>
  </r>
  <r>
    <s v="Liikenne- ja viestintävirasto TRAFICOM"/>
    <s v="Vesikulkuneuvon moottorin vaihto"/>
    <s v="Vesikulkuneuvon omistajan tai haltijan velvollisuus on ilmoittaa rekisteriin, jos vaihtaa vesikulkuneuvolle moottorin. "/>
    <s v="Vesikulkuneuvon moottorin vaihto"/>
    <x v="0"/>
    <x v="5"/>
    <m/>
    <s v="Myös luonnollisille henkilöille"/>
    <m/>
    <x v="1"/>
    <x v="1"/>
    <s v="Liikenne- ja viestintäministeriö"/>
    <s v=""/>
    <s v=""/>
  </r>
  <r>
    <s v="Liikenne- ja viestintävirasto TRAFICOM"/>
    <s v="Vesikulkuneuvon omistajanvaihdos"/>
    <s v="Rekisteröidyn vesikulkuneuvon omistajanmuutos tulee tehdä viimeistään 30 päivän sisällä kaupanteosta."/>
    <s v="Vesikulkuneuvon omistajanvaihdos"/>
    <x v="0"/>
    <x v="5"/>
    <m/>
    <s v="Myös luonnollisille henkilöille"/>
    <m/>
    <x v="1"/>
    <x v="1"/>
    <s v="Liikenne- ja viestintäministeriö"/>
    <s v=""/>
    <s v=""/>
  </r>
  <r>
    <s v="Liikenne- ja viestintävirasto TRAFICOM"/>
    <s v="Vesikulkuneuvon rekisteristä poisto"/>
    <s v="Vesikulkuneuvo tulee poistaa rekisteristä, jos se on lunastettu, myyty ulkomaille, viety ulkomaille, poistettu käytöstä, rikkoutunut, uponnut tai anastettu. Poiston voi tehdä myös, jos vesikulkuneuvo ei täytä enää rekisteröinnin edellytyksiä."/>
    <s v="Vesikulkuneuvon rekisteristä poisto"/>
    <x v="0"/>
    <x v="5"/>
    <m/>
    <s v="Myös luonnollisille henkilöille"/>
    <m/>
    <x v="1"/>
    <x v="1"/>
    <s v="Liikenne- ja viestintäministeriö"/>
    <s v=""/>
    <s v=""/>
  </r>
  <r>
    <s v="Liikenne- ja viestintävirasto TRAFICOM"/>
    <s v="Vesikulkuneuvon rekisteritiedot"/>
    <s v="Voit tarkastaa omat tai julkiset vesikulkuneuvotiedot. Voit tehdä asiakirjatilauksen veneen tiedoista."/>
    <s v="Vesikulkuneuvon rekisteritiedot"/>
    <x v="4"/>
    <x v="5"/>
    <m/>
    <s v="Myös luonnollisille henkilöille"/>
    <m/>
    <x v="1"/>
    <x v="1"/>
    <s v="Liikenne- ja viestintäministeriö"/>
    <s v=""/>
    <s v=""/>
  </r>
  <r>
    <s v="Liikenne- ja viestintävirasto TRAFICOM"/>
    <s v="Vesikulkuneuvon rekisteröintitodistuksen tilaaminen"/>
    <s v="Vesikulkuneuvon omistaja tai haltija voi halutessaan tilata uuden rekisteröintitodistuksen (esim. kadonneen tilalle) tai sen kaksoiskappaleen."/>
    <s v="Vesikulkuneuvon rekisteröintitodistuksen tilaaminen"/>
    <x v="4"/>
    <x v="5"/>
    <m/>
    <s v="Myös luonnollisille henkilöille"/>
    <m/>
    <x v="1"/>
    <x v="1"/>
    <s v="Liikenne- ja viestintäministeriö"/>
    <s v=""/>
    <s v=""/>
  </r>
  <r>
    <s v="Liikenne- ja viestintävirasto TRAFICOM"/>
    <s v="Vesikulkuneuvon uudelleenrekisteröinti"/>
    <s v="Rekisteristä poistetun vesikulkuneuvon voi rekisteröidä uudelleen, kun se otetaan taas vesiliikennekäyttöön Suomessa."/>
    <s v="Vesikulkuneuvon uudelleenrekisteröinti"/>
    <x v="0"/>
    <x v="5"/>
    <m/>
    <s v="Myös luonnollisille henkilöille"/>
    <m/>
    <x v="1"/>
    <x v="1"/>
    <s v="Liikenne- ja viestintäministeriö"/>
    <s v=""/>
    <s v=""/>
  </r>
  <r>
    <s v="Liikenne- ja viestintävirasto TRAFICOM"/>
    <s v="Vesikulkuneuvon valmistajatunnuksen myöntäminen"/>
    <s v="Myönnetään huvivenedirektiivinmukainen valmistajatunnus hakijalle."/>
    <s v="Vesikulkuneuvon valmistajatunnuksen myöntäminen"/>
    <x v="1"/>
    <x v="1"/>
    <s v="Myöhemmin"/>
    <m/>
    <s v="Yleinen taloudellinen tilanne"/>
    <x v="1"/>
    <x v="1"/>
    <s v="Liikenne- ja viestintäministeriö"/>
    <s v=""/>
    <s v=""/>
  </r>
  <r>
    <s v="Liikenne- ja viestintävirasto TRAFICOM"/>
    <s v="Vesikulkuneuvon varmenne"/>
    <s v="Varmenne on 6 merkkiä pitkä koodi, joka oikeuttaa tekemään vesikulkuneuvolle sen omistaja- ja haltijatietoihin liittyviä muutoksia."/>
    <s v="Vesikulkuneuvon varmenne"/>
    <x v="4"/>
    <x v="5"/>
    <m/>
    <s v="Myös luonnollisille henkilöille"/>
    <m/>
    <x v="1"/>
    <x v="1"/>
    <s v="Liikenne- ja viestintäministeriö"/>
    <s v=""/>
    <s v=""/>
  </r>
  <r>
    <s v="Liikenne- ja viestintävirasto TRAFICOM"/>
    <s v="Vesistörakenteen valmistumisilmoitus"/>
    <m/>
    <s v="Vesistörakenteen valmistumisilmoitus"/>
    <x v="0"/>
    <x v="1"/>
    <s v="Myöhemmin"/>
    <m/>
    <s v="Yleinen taloudellinen tilanne"/>
    <x v="1"/>
    <x v="1"/>
    <s v="Liikenne- ja viestintäministeriö"/>
    <s v=""/>
    <s v=""/>
  </r>
  <r>
    <s v="Liikenne- ja viestintävirasto TRAFICOM"/>
    <s v="Vetolaitteen tarkastus"/>
    <s v="Ilmoitus vetolaitetarkastusten aloittamisesta katsastusta varten."/>
    <s v="Vetolaitteen tarkastus"/>
    <x v="0"/>
    <x v="1"/>
    <s v="Q4/2021"/>
    <s v="Vain elinkeinotoimintaa harjoittaville"/>
    <s v="Taloustilanne voi mahdollisesti osoittautua esteeksi"/>
    <x v="1"/>
    <x v="1"/>
    <s v="Liikenne- ja viestintäministeriö"/>
    <s v=""/>
    <s v=""/>
  </r>
  <r>
    <s v="Liikenne- ja viestintävirasto TRAFICOM"/>
    <s v="Yhdistämis- tai välityspalveluntarjoajaksi ilmoittautuminen. Ilmoitukseen liittyvistä muutoksista ilmoittaminen."/>
    <s v="Palvelussa tehdään ilmoitus, jonka nojalla on oikeus tarjota liikennepalvelulaissa tarkoitettua yhdistämis- ja/tai välityspalvelua. Lisäksi palveluntarjoaja voi palvelussa ilmoittaa ilmoitukseen liittyvistä muutoksista."/>
    <s v="Yhdistämis- tai välityspalveluntarjoajaksi ilmoittautuminen. Ilmoitukseen liittyvistä muutoksista ilmoittaminen."/>
    <x v="0"/>
    <x v="0"/>
    <s v="Myöhemmin"/>
    <s v="Myös luonnollisille henkilöille"/>
    <s v="Yleinen taloudellinen tilanne"/>
    <x v="1"/>
    <x v="1"/>
    <s v="Liikenne- ja viestintäministeriö"/>
    <s v=""/>
    <s v=""/>
  </r>
  <r>
    <s v="Liikenne- ja viestintävirasto TRAFICOM"/>
    <s v="Yhteentoimivuuden teknisen eritelmän soveltamatta jättäminen"/>
    <s v="YTE:ä kalustoon tai infraan soveltava taho esim. Rataverkon haltija, raideliikenteen harjoittaja tai kalustonvalmistaja esittää Traficomille, että Suomi hakisi komissiolta YTE:n soveltamatta jättämistä"/>
    <s v="Yhteentoimivuuden teknisen eritelmän soveltamatta jättäminen"/>
    <x v="1"/>
    <x v="6"/>
    <s v="Myöhemmin"/>
    <s v="Vain elinkeinotoimintaa harjoittaville"/>
    <s v="Yleinen taloudellinen tilanne"/>
    <x v="1"/>
    <x v="1"/>
    <s v="Liikenne- ja viestintäministeriö"/>
    <s v=""/>
    <s v=""/>
  </r>
  <r>
    <s v="Liikenne- ja viestintävirasto TRAFICOM"/>
    <s v="Yksilöllisesti valmistettu omavalmisteinen moottoripyörä"/>
    <s v="Hae valmistenumeroa yksilöllisesti valmistetulle moottoripyörälle, sivuvaunumoottoripyörälle tai kolmipyörälle (L3e-, L4e- tai L5e-luokan ajoneuvo). "/>
    <s v="Yksilöllisesti valmistettu omavalmisteinen moottoripyörä"/>
    <x v="2"/>
    <x v="1"/>
    <s v="Myöhemmin"/>
    <s v="Myös luonnollisille henkilöille"/>
    <s v="Yleinen taloudellinen tilanne"/>
    <x v="1"/>
    <x v="1"/>
    <s v="Liikenne- ja viestintäministeriö"/>
    <s v=""/>
    <s v=""/>
  </r>
  <r>
    <s v="Liikenne- ja viestintävirasto TRAFICOM"/>
    <s v="Yksityisraiteen haltijan ilmoitusmenettely"/>
    <s v="Yksityisraiteiden haltijat voivat noudattaa ilmoitusmenettelyä turvallisuusluvan hakemisen sijasta."/>
    <s v="Yksityisraiteen haltijan ilmoitusmenettely"/>
    <x v="0"/>
    <x v="1"/>
    <s v="Myöhemmin"/>
    <m/>
    <s v="Yleinen taloudellinen tilanne"/>
    <x v="1"/>
    <x v="1"/>
    <s v="Liikenne- ja viestintäministeriö"/>
    <s v=""/>
    <s v=""/>
  </r>
  <r>
    <s v="Liikenne- ja viestintävirasto TRAFICOM"/>
    <s v="Älykkään ajopiirturin asennus ja korjaus"/>
    <s v="Hakemuslomake älykkään ajopiirturin asennus ja korjausluvan saamiseksi."/>
    <s v="Älykkään ajopiirturin asennus ja korjaus"/>
    <x v="1"/>
    <x v="1"/>
    <s v="Q4/2021"/>
    <s v="Vain elinkeinotoimintaa harjoittaville"/>
    <s v="Taloustilanne voi mahdollisesti osoittautua esteeksi"/>
    <x v="1"/>
    <x v="1"/>
    <s v="Liikenne- ja viestintäministeriö"/>
    <s v=""/>
    <s v=""/>
  </r>
  <r>
    <s v="Lipertek Oy"/>
    <s v="Yrityspalveluseteli"/>
    <s v="Yrityksen kehittämiseen tarkoitettu yrityspalveluseteli liperiläisille yrityksille"/>
    <s v="Liiketoiminnan kehittämistuki"/>
    <x v="5"/>
    <x v="0"/>
    <s v="Q2/2022"/>
    <s v="Vain elinkeinotoimintaa harjoittaville"/>
    <s v="kustannukset, yrityksen verkkosivujen rakenne"/>
    <x v="1"/>
    <x v="2"/>
    <s v="Pohjois-Karjala"/>
    <s v="10 001 - 20 000"/>
    <s v=""/>
  </r>
  <r>
    <s v="Lipertek Oy"/>
    <s v="Yksinyrittäjien korona-avustus"/>
    <s v="Määräaikainen/loppunut"/>
    <s v="Liiketoiminnan kehittämistuki"/>
    <x v="5"/>
    <x v="4"/>
    <m/>
    <s v="Vain elinkeinotoimintaa harjoittaville"/>
    <m/>
    <x v="1"/>
    <x v="2"/>
    <s v="Pohjois-Karjala"/>
    <s v="10 001 - 20 000"/>
    <s v=""/>
  </r>
  <r>
    <s v="Luonnonvarakeskus"/>
    <s v="Elintarvikekuljetuskaluston (ATP) sertifiointi"/>
    <s v="ATP-todistus on kuljetusvälineen rekisteröintimaan viranomaisen antama todistus siitä, että kuljetusväline on ATP-sopimuksen vaatimusten mukainen."/>
    <s v="Elintarvikekuljetuskaluston (ATP) sertifiointi"/>
    <x v="1"/>
    <x v="0"/>
    <s v="Q4/2021"/>
    <s v="Vain elinkeinotoimintaa harjoittaville"/>
    <s v="Suoritteesta peritään omakustannusarvon mukaan määräytyvän kiinteä hinta, joka ei mahdollista palvelun digitalisoimista."/>
    <x v="1"/>
    <x v="1"/>
    <s v="Ympäristöministeriö"/>
    <s v=""/>
    <s v=""/>
  </r>
  <r>
    <s v="Luonnonvarakeskus"/>
    <s v="Puutavaran tehdasmittauksen valvonta"/>
    <s v="Tehdasmittauksen valvonnan perustana on tehdasmittausilmoitus, jonka tehtaan oma mittaaja on velvoitettu toimittamaan Luonnonvarakeskukseen."/>
    <s v="Puutavaran tehdasmittauksen valvonta"/>
    <x v="0"/>
    <x v="0"/>
    <s v="Q4/2021"/>
    <s v="Vain elinkeinotoimintaa harjoittaville"/>
    <m/>
    <x v="1"/>
    <x v="1"/>
    <s v="Ympäristöministeriö"/>
    <s v=""/>
    <s v=""/>
  </r>
  <r>
    <s v="Luonnonvarakeskus"/>
    <s v="Puutavaran virallinen mittaus"/>
    <s v="Virallista mittausta voi hakea puutavaran mittausosapuoli. Sitä haetaan perusmittausta (luovutus-, työ- tai urakointimittaus) koskevan erimielisyyden ratkaisemiseksi."/>
    <s v="Puutavaran virallinen mittaus"/>
    <x v="0"/>
    <x v="0"/>
    <s v="Q4/2021"/>
    <s v="Myös luonnollisille henkilöille"/>
    <m/>
    <x v="1"/>
    <x v="1"/>
    <s v="Ympäristöministeriö"/>
    <s v=""/>
    <s v=""/>
  </r>
  <r>
    <s v="Maahanmuuttovirasto"/>
    <s v="Oleskelulupa startup-yrittäjälle"/>
    <s v="Oleskelulupa henkilölle, joka aikoo tulla kasvuyrittäjäksi Suomeen. Hakemuksen voi tehdä digitaalisesti Enter Finland -palvelussa."/>
    <s v="Oleskelulupa startup-yrittäjälle"/>
    <x v="1"/>
    <x v="2"/>
    <m/>
    <s v="Vain elinkeinotoimintaa harjoittaville"/>
    <s v="Asioinnin voi laittaa käyntiin digitaalisesti, mutta yleensä on lisäksi käytävä tunnistautumassa ja antamassa biometriset tunnisteet palvelupisteessä, verkkopankkitunnuksien puute. Tason 1.1 mukaisesti perustiedot haetaan muilta viranomaisilta suoraan UMA"/>
    <x v="1"/>
    <x v="1"/>
    <s v="Sisäministeriö"/>
    <s v=""/>
    <s v=""/>
  </r>
  <r>
    <s v="Maahanmuuttovirasto"/>
    <s v="Oleskelulupa yrittäjälle"/>
    <s v="Oleskelulupa henkilölle, joka aikoo tulla yrittäjäksi Suomeen. Hakemuksen voi tehdä digitaalisesti Enter Finland -palvelussa."/>
    <s v="Oleskelulupa yrittäjälle"/>
    <x v="1"/>
    <x v="2"/>
    <m/>
    <s v="Vain elinkeinotoimintaa harjoittaville"/>
    <s v="Asioinnin voi laittaa käyntiin digitaalisesti, mutta yleensä on lisäksi käytävä tunnistautumassa ja antamassa biometriset tunnisteet palvelupisteessä, verkkopankkitunnuksien puute. Tason 1.1 mukaisesti perustiedot haetaan muilta viranomaisilta suoraan UMAan, mutta osa"/>
    <x v="1"/>
    <x v="1"/>
    <s v="Sisäministeriö"/>
    <s v=""/>
    <s v=""/>
  </r>
  <r>
    <s v="Maahanmuuttovirasto"/>
    <s v="Työnantajan Enter Finland"/>
    <s v="Palvelussa työnantaja voi: täydentää työntekijän hakemusta, maksaa työntekijän hakemuksen, tarkistaa työnantajalta pyydetyt lisäselvitykset, toimittaa liitteitä ja saada tietyissä tilanteissa päätöksen tiedoksi"/>
    <s v="Työnantajan Enter Finland"/>
    <x v="1"/>
    <x v="2"/>
    <m/>
    <s v="Vain elinkeinotoimintaa harjoittaville"/>
    <s v="kaikkien yritysmuotojen osalta tunnistautuminen ei ole ollut mahdollista suomi.fissä &gt; tulossa kesäkuussa (DVV vastaa aikataulusta)? Hakijan itsensä on yleensä edelleen asioitava palvelupisteessä. Tietoturvallinen viestiminen: kuka määrittelee tietoturvatason?"/>
    <x v="1"/>
    <x v="1"/>
    <s v="Sisäministeriö"/>
    <s v=""/>
    <s v=""/>
  </r>
  <r>
    <s v="Maanmittauslaitos"/>
    <s v="Arkistotietopalvelu kiinteistöistä"/>
    <s v="Asiakas hankkii kopion arkistossa olevasta asiakirjasta tai kartasta rajapinnan kautta"/>
    <s v="Arkistotietopalvelu kiinteistöistä"/>
    <x v="4"/>
    <x v="5"/>
    <m/>
    <s v="Vain elinkeinotoimintaa harjoittaville"/>
    <m/>
    <x v="1"/>
    <x v="1"/>
    <s v="Maa- ja metsätalousministeriö"/>
    <s v=""/>
    <s v=""/>
  </r>
  <r>
    <s v="Maanmittauslaitos"/>
    <s v="Avoimet paikkatietoaineistopalvelut"/>
    <s v="Paikkatietoaineisto WMS, WMTS tai OGC API Features rajapintana taikka tiedostona."/>
    <s v="Avoimet paikkatietoaineistopalvelut"/>
    <x v="2"/>
    <x v="5"/>
    <m/>
    <s v="Myös luonnollisille henkilöille"/>
    <m/>
    <x v="1"/>
    <x v="1"/>
    <s v="Maa- ja metsätalousministeriö"/>
    <s v=""/>
    <s v=""/>
  </r>
  <r>
    <s v="Maanmittauslaitos"/>
    <s v="HTJ-tiedot rajapintoina (HTJ-lupa teknisen käyttöyhteyteen)"/>
    <s v="Luvan saanut sopimuskäyttäjä (isännöintitoimisto, pankki, kiinteistönvälitys tai vastaava) voi hakea tietoja HTJ:stä rajapintojen kautta."/>
    <s v="HTJ-tiedot rajapintoina (HTJ-lupa teknisen käyttöyhteyteen)"/>
    <x v="4"/>
    <x v="5"/>
    <m/>
    <s v="Vain elinkeinotoimintaa harjoittaville"/>
    <m/>
    <x v="1"/>
    <x v="1"/>
    <s v="Maa- ja metsätalousministeriö"/>
    <s v=""/>
    <s v=""/>
  </r>
  <r>
    <s v="Maanmittauslaitos"/>
    <s v="Huoneiston omistajan yhteystietojen ylläpitäminen HTJ:ssä"/>
    <s v="Huoneistotietojärjestelmässä ylläpidetään huoneiston omistajan yhteystietoja, ja niitä käytetään taloyhtiön viestintään ja esim. kokouskutsujen lähettämiseen. Lähtökohtaisesti yhteystietoina huoneistotietojärjestelmässä ovat VTJ/YTJ yhteystiedot, mutta omistajalla on oikeus ilmoittaa tästä poikkeava yhteystieto."/>
    <s v="Huoneiston omistajan yhteystietojen ylläpitäminen HTJ:ssä"/>
    <x v="0"/>
    <x v="0"/>
    <s v="Myöhemmin"/>
    <s v="Myös luonnollisille henkilöille"/>
    <m/>
    <x v="1"/>
    <x v="1"/>
    <s v="Maa- ja metsätalousministeriö"/>
    <s v=""/>
    <s v=""/>
  </r>
  <r>
    <s v="Maanmittauslaitos"/>
    <s v="Huoneistotietojärjestelmän tulosteet"/>
    <s v="Osakeluettelo (julkinen, yhtiön) ja osakehuoneistotuloste (laaja, suppea)."/>
    <s v="Huoneistotietojärjestelmän tulosteet"/>
    <x v="4"/>
    <x v="6"/>
    <s v="Q3/2022"/>
    <s v="Myös luonnollisille henkilöille"/>
    <m/>
    <x v="1"/>
    <x v="1"/>
    <s v="Maa- ja metsätalousministeriö"/>
    <s v=""/>
    <s v=""/>
  </r>
  <r>
    <s v="Maanmittauslaitos"/>
    <s v="Kartat ja karttatulosteet"/>
    <s v="Yritys voi ostaa painettuja karttoja taikka räätälöidyn karttatulosteen haluamaltaan alueelta."/>
    <s v="Kartat ja karttatulosteet"/>
    <x v="2"/>
    <x v="5"/>
    <m/>
    <s v="Myös luonnollisille henkilöille"/>
    <m/>
    <x v="1"/>
    <x v="1"/>
    <s v="Maa- ja metsätalousministeriö"/>
    <s v=""/>
    <s v=""/>
  </r>
  <r>
    <s v="Maanmittauslaitos"/>
    <s v="Kiinteistön käyttäminen lainan  vakuutena"/>
    <s v="Hakemus kiinnityksen vahvistamiseksi kiinteistöön"/>
    <s v="Kiinteistön käyttäminen lainan  vakuutena"/>
    <x v="0"/>
    <x v="2"/>
    <m/>
    <s v="Myös luonnollisille henkilöille"/>
    <m/>
    <x v="1"/>
    <x v="1"/>
    <s v="Maa- ja metsätalousministeriö"/>
    <s v=""/>
    <s v=""/>
  </r>
  <r>
    <s v="Maanmittauslaitos"/>
    <s v="Kiinteistön muun erityisen oikeuden kirjaaminen"/>
    <s v="Hakemus muun erityisen oikeuden (käyttöoikeus, eläkeoikeus ja hallinnanjakosopimus) vahvistamiseksi toisen omistamaan kiinteistöön."/>
    <s v="Kiinteistön muun erityisen oikeuden kirjaaminen"/>
    <x v="0"/>
    <x v="0"/>
    <s v="Q3/2022"/>
    <s v="Myös luonnollisille henkilöille"/>
    <m/>
    <x v="1"/>
    <x v="1"/>
    <s v="Maa- ja metsätalousministeriö"/>
    <s v=""/>
    <s v=""/>
  </r>
  <r>
    <s v="Maanmittauslaitos"/>
    <s v="Kiinteistön omistusoikeuden rekisteröinti (Lainhuuto)"/>
    <s v="Kiinteistön saaja voi hakea omistusoikeutensa rekisteröintiä. Omistusoikeus merkitään lainhuuto- ja kiinnitysrekisteriin."/>
    <s v="Kiinteistön omistusoikeuden rekisteröinti (Lainhuuto)"/>
    <x v="0"/>
    <x v="2"/>
    <m/>
    <s v="Myös luonnollisille henkilöille"/>
    <m/>
    <x v="1"/>
    <x v="1"/>
    <s v="Maa- ja metsätalousministeriö"/>
    <s v=""/>
    <s v=""/>
  </r>
  <r>
    <s v="Maanmittauslaitos"/>
    <s v="Kiinteistön vuokraoikeuden kirjaaminen"/>
    <s v="Hakemus vuokraoikeuden vahvistamiseksi toisen omistamaan kiinteistöön"/>
    <s v="Kiinteistön vuokraoikeuden kirjaaminen"/>
    <x v="0"/>
    <x v="2"/>
    <m/>
    <s v="Vain elinkeinotoimintaa harjoittaville"/>
    <m/>
    <x v="1"/>
    <x v="1"/>
    <s v="Maa- ja metsätalousministeriö"/>
    <s v=""/>
    <s v=""/>
  </r>
  <r>
    <s v="Maanmittauslaitos"/>
    <s v="Kiinteistönluovutusilmoitus"/>
    <s v="Kaupanvahvistaja tekee MML:lle ilmoituksen vahvistamastaan kiinteistöluovutuksesta"/>
    <s v="Kiinteistönluovutusilmoitus"/>
    <x v="0"/>
    <x v="2"/>
    <m/>
    <s v="Myös luonnollisille henkilöille"/>
    <m/>
    <x v="1"/>
    <x v="1"/>
    <s v="Maa- ja metsätalousministeriö"/>
    <s v=""/>
    <s v=""/>
  </r>
  <r>
    <s v="Maanmittauslaitos"/>
    <s v="Kiinteistörekisterinpitäjän päätös"/>
    <s v="Lunastuslupa, tutkimuslupa, kaupanvahvistajan määräys, rasitteen lakkauttaminen, yhteisen alueen liittäminen kiinteistöön ym. Päätökset jotka eivät edellytä maanmittaustoimitusta.."/>
    <s v="Kiinteistörekisterinpitäjän päätös"/>
    <x v="0"/>
    <x v="0"/>
    <s v="Q3/2022"/>
    <s v="Vain elinkeinotoimintaa harjoittaville"/>
    <m/>
    <x v="1"/>
    <x v="1"/>
    <s v="Maa- ja metsätalousministeriö"/>
    <s v=""/>
    <s v=""/>
  </r>
  <r>
    <s v="Maanmittauslaitos"/>
    <s v="Kiinteistötietojärjestelmän tiedot"/>
    <s v="KTJ tietotuotteet rajapinnoilta"/>
    <s v="Kiinteistötietojärjestelmän tiedot"/>
    <x v="0"/>
    <x v="5"/>
    <m/>
    <s v="Vain elinkeinotoimintaa harjoittaville"/>
    <m/>
    <x v="1"/>
    <x v="1"/>
    <s v="Maa- ja metsätalousministeriö"/>
    <s v=""/>
    <s v=""/>
  </r>
  <r>
    <s v="Maanmittauslaitos"/>
    <s v="Kiinteistötoimituksen hakeminen"/>
    <s v="Kiinteistön omistaja hakee maanmittaustoimitusta."/>
    <s v="Kiinteistötoimituksen hakeminen"/>
    <x v="0"/>
    <x v="0"/>
    <s v="Q3/2022"/>
    <s v="Myös luonnollisille henkilöille"/>
    <m/>
    <x v="1"/>
    <x v="1"/>
    <s v="Maa- ja metsätalousministeriö"/>
    <s v=""/>
    <s v=""/>
  </r>
  <r>
    <s v="Maanmittauslaitos"/>
    <s v="Kiinteistövaihdannan palvelu ml. luovutuskirjan luonnostelupalvelu"/>
    <s v="Myyjä voi luonnostella kauppakirjan tai muun kiinteistön luovutuskirjan jonka jälkeen myyjä ja ostaja allekirjoittavat sen sähköisesti. Kiinteistön luovutuskirjan voi luonnostella myös integraattorin tarjoamassa palvelussa ja toimittaa XML sanomana MML:een"/>
    <s v="Kiinteistövaihdannan palvelu ml. luovutuskirjan luonnostelupalvelu"/>
    <x v="0"/>
    <x v="2"/>
    <m/>
    <s v="Myös luonnollisille henkilöille"/>
    <m/>
    <x v="1"/>
    <x v="1"/>
    <s v="Maa- ja metsätalousministeriö"/>
    <s v=""/>
    <s v=""/>
  </r>
  <r>
    <s v="Maanmittauslaitos"/>
    <s v="KTJ-tietopalvelurajapinnat (KTJ-lupa teknisen käyttöyhteyteen)"/>
    <s v="Asiakas saa käyttöoikeuden rajapinnan kautta Kiinteistötietojärjestelmän aineistoon"/>
    <s v="KTJ-tietopalvelurajapinnat (KTJ-lupa teknisen käyttöyhteyteen)"/>
    <x v="4"/>
    <x v="5"/>
    <m/>
    <s v="Vain elinkeinotoimintaa harjoittaville"/>
    <m/>
    <x v="1"/>
    <x v="1"/>
    <s v="Maa- ja metsätalousministeriö"/>
    <s v=""/>
    <s v=""/>
  </r>
  <r>
    <s v="Maanmittauslaitos"/>
    <s v="Luvanvaraiset paikkatietoaineistopalvelut"/>
    <s v="Käyttäjä voi ladata tiedostoina paikkatietoaineistoja jotka eivät ole avoimia."/>
    <s v="Luvanvaraiset paikkatietoaineistopalvelut"/>
    <x v="4"/>
    <x v="6"/>
    <s v="Myöhemmin"/>
    <s v="Vain elinkeinotoimintaa harjoittaville"/>
    <s v="Odottaa sopimushallinnan digitalisoinnin toteutusta"/>
    <x v="1"/>
    <x v="1"/>
    <s v="Maa- ja metsätalousministeriö"/>
    <s v=""/>
    <s v=""/>
  </r>
  <r>
    <s v="Maanmittauslaitos"/>
    <s v="Määräalan muodostaminen kiinteistöksi"/>
    <s v="Luovutettu alue kiinteistöstä. Määräalasta muodostetaan uusi kiinteistö."/>
    <s v="Määräalan muodostaminen kiinteistöksi"/>
    <x v="1"/>
    <x v="2"/>
    <m/>
    <s v="Myös luonnollisille henkilöille"/>
    <m/>
    <x v="1"/>
    <x v="1"/>
    <s v="Maa- ja metsätalousministeriö"/>
    <s v=""/>
    <s v=""/>
  </r>
  <r>
    <s v="Maanmittauslaitos"/>
    <s v="Osakehuoneiston hallintaoikeuden rajoituksen rekisteröinti"/>
    <s v="Osakehuoneistorekisteriin kirjataan rajoitus että osakehuoneiston omistaja ei voi ilman käyttöoikeuden haltijan suostumusta luovuttaa huoneistoa edelleen tai hakea panttauksen rekisteröintiä. Myös ns. RS-menettelyn alkaminen katsotaan tähän kuuluvaksi."/>
    <s v="Osakehuoneiston hallintaoikeuden rajoituksen rekisteröinti"/>
    <x v="0"/>
    <x v="0"/>
    <s v="Q4/2022"/>
    <s v="Vain elinkeinotoimintaa harjoittaville"/>
    <m/>
    <x v="1"/>
    <x v="1"/>
    <s v="Maa- ja metsätalousministeriö"/>
    <s v=""/>
    <s v=""/>
  </r>
  <r>
    <s v="Maanmittauslaitos"/>
    <s v="Osakehuoneiston käyttäminen lainan vakuutena"/>
    <s v="Lainanantaja (yleensä pankki) hakee panttauksen rekisteröintiä, kun osakehuoneistoa käytetään lainan vakuutena. Panttaus rekisteröidään Maanmittauslaitoksen huoneistotietojärjestelmään ja se korvaa osakekirjan antamisen pantiksi lainanantajalle."/>
    <s v="Osakehuoneiston käyttäminen lainan vakuutena"/>
    <x v="0"/>
    <x v="0"/>
    <s v="Q4/2022"/>
    <s v="Vain elinkeinotoimintaa harjoittaville"/>
    <m/>
    <x v="1"/>
    <x v="1"/>
    <s v="Maa- ja metsätalousministeriö"/>
    <s v=""/>
    <s v=""/>
  </r>
  <r>
    <s v="Maanmittauslaitos"/>
    <s v="Osakehuoneiston omistusoikeuden rekisteröinti"/>
    <s v="Omistaja hakee omistusoikeutensa rekisteröintiä omaan osakehuoneistoonsa, kun taloyhtiön osakeluettelo on sähköisenä Maanmittauslaitoksen ylläpitämässä huoneistotietojärjestelmässä."/>
    <s v="Osakehuoneiston omistusoikeuden rekisteröinti"/>
    <x v="0"/>
    <x v="0"/>
    <s v="Q4/2022"/>
    <s v="Vain elinkeinotoimintaa harjoittaville"/>
    <m/>
    <x v="1"/>
    <x v="1"/>
    <s v="Maa- ja metsätalousministeriö"/>
    <s v=""/>
    <s v=""/>
  </r>
  <r>
    <s v="Maanmittauslaitos"/>
    <s v="Osakeluettelon siirto Huoneistotietojärjestelmään"/>
    <s v="As Oy tai tämän edustaja siirtää osakeluettelon osakehuoneistorekisteriin MML:n ylläpitovastuulle"/>
    <s v="Osakeluettelon siirto Huoneistotietojärjestelmään"/>
    <x v="0"/>
    <x v="2"/>
    <m/>
    <s v="Vain elinkeinotoimintaa harjoittaville"/>
    <m/>
    <x v="1"/>
    <x v="1"/>
    <s v="Maa- ja metsätalousministeriö"/>
    <s v=""/>
    <s v=""/>
  </r>
  <r>
    <s v="Maanmittauslaitos"/>
    <s v="Otteet ja todistukset kiinteistötietojärjestelmästä"/>
    <s v="Lainhuuto-, rasitus- tai vuokraoikeustodistus. Ote kiinteistörekisteristä, karttaote, käyttöoikeusyksikön ote."/>
    <s v="Otteet ja todistukset kiinteistötietojärjestelmästä"/>
    <x v="4"/>
    <x v="5"/>
    <m/>
    <s v="Myös luonnollisille henkilöille"/>
    <m/>
    <x v="1"/>
    <x v="1"/>
    <s v="Maa- ja metsätalousministeriö"/>
    <s v=""/>
    <s v=""/>
  </r>
  <r>
    <s v="Maanmittauslaitos"/>
    <s v="Sopimuksen tai käyttöluvan käsittely"/>
    <s v="Yritys voi hakea rajapintapalvelun tai käyttöliittymän käyttöoikeutta. Edellyttää lupaa tai molempien osapuolten allekirjoittamaa sopimusta."/>
    <s v="Sopimuksen tai käyttöluvan käsittely"/>
    <x v="1"/>
    <x v="6"/>
    <s v="Myöhemmin"/>
    <s v="Vain elinkeinotoimintaa harjoittaville"/>
    <s v="Sähköisen allekirjoituksen yhteinen tukipalvelu puuttuu."/>
    <x v="1"/>
    <x v="1"/>
    <s v="Maa- ja metsätalousministeriö"/>
    <s v=""/>
    <s v=""/>
  </r>
  <r>
    <s v="Maanmittauslaitos"/>
    <s v="Sopimuspohjaiset paikkatietoaineistopalvelut"/>
    <s v="Asiakas saa käyttöoikeuden rajapinnan kautta paikkatietoaineistoon joka ei ole avointa dataa"/>
    <s v="Sopimuspohjaiset paikkatietoaineistopalvelut"/>
    <x v="4"/>
    <x v="5"/>
    <m/>
    <s v="Vain elinkeinotoimintaa harjoittaville"/>
    <m/>
    <x v="1"/>
    <x v="1"/>
    <s v="Maa- ja metsätalousministeriö"/>
    <s v=""/>
    <s v=""/>
  </r>
  <r>
    <s v="Maanmittauslaitos"/>
    <s v="Tiekunnan päätöksen tai yhteisen alueen tietojen ilmoittaminen KTJ:ään"/>
    <s v="Maanmittauslaitokseen ilmoitetaan tiekunnan päätös, joka koskee tiekunnan sääntöjen vahvistamista tai kumoamista, tiekunnan perustamista, yhdistämistä, liittämistä, jakamista tai lakkauttamista sekä yhteystietoja."/>
    <s v="Tiekunnan päätöksen tai yhteisen alueen tietojen ilmoittaminen KTJ:ään"/>
    <x v="0"/>
    <x v="0"/>
    <s v="Myöhemmin"/>
    <s v="Vain elinkeinotoimintaa harjoittaville"/>
    <m/>
    <x v="1"/>
    <x v="1"/>
    <s v="Maa- ja metsätalousministeriö"/>
    <s v=""/>
    <s v=""/>
  </r>
  <r>
    <s v="Mikkelin kaupunki"/>
    <s v="Ilmoitus alkutuotantopaikasta tai alkutuotannon tuotteiden kuljetuksesta"/>
    <s v="Verkkosivuilta tulostettava lomake. Vastuualue: Terveysvalvonta"/>
    <s v="Alkutuotantopaikkailmoitus"/>
    <x v="0"/>
    <x v="1"/>
    <s v="Q4/2021"/>
    <s v="Myös luonnollisille henkilöille"/>
    <s v="VATI-kohdetietojärjestelmän kehittäjät eivät toteuta Suomi.fi kautta täytettävien sähköisten lomakeiden käyttöönottoa jo vuonna 2021."/>
    <x v="1"/>
    <x v="0"/>
    <s v="Etelä-Savo"/>
    <s v="40 001 - 100 000"/>
    <s v=""/>
  </r>
  <r>
    <s v="Mikkelin kaupunki"/>
    <s v="Aumausilmoitus"/>
    <s v="Verkkosivuilta tulostettava lomake. Vastuutaho: Ympäristöpalvelut"/>
    <s v="Aumausilmoitus"/>
    <x v="0"/>
    <x v="1"/>
    <s v="Q4/2022"/>
    <s v="Myös luonnollisille henkilöille"/>
    <s v="Kunnittain ei ole syytä lähteä rakentamaan erillisilä kuntakohtaisia sähköisiä järjestelmiä ympäristönsuojelulain mukaisille ilmoituksille vaan ympäristönsuojelun ilmoituksille pitäisi olla valtakunnallinen sähköinen portaali. Yhtenä vaihtoehtona on ottaa tämä mukaan Lupapisteeseen."/>
    <x v="1"/>
    <x v="0"/>
    <s v="Etelä-Savo"/>
    <s v="40 001 - 100 000"/>
    <s v=""/>
  </r>
  <r>
    <s v="Mikkelin kaupunki"/>
    <s v="Ilmoitus liikkuvan elintarvikehuoneiston käyttöönotosta"/>
    <s v="Verkkosivuilta tulostettava lomake. Vastuualue: Terveysvalvonta"/>
    <s v="Elintarvikehuoneistoilmoitus"/>
    <x v="0"/>
    <x v="1"/>
    <s v="Q4/2021"/>
    <s v="Myös luonnollisille henkilöille"/>
    <s v="VATI-kohdetietojärjestelmän kehittäjät eivät toteuta Suomi.fi kautta täytettävien sähköisten lomakeiden käyttöönottoa jo vuonna 2021."/>
    <x v="0"/>
    <x v="0"/>
    <s v="Etelä-Savo"/>
    <s v="40 001 - 100 000"/>
    <s v="Maa- ja metsätalousministeriö"/>
  </r>
  <r>
    <s v="Mikkelin kaupunki"/>
    <s v="Ilmoitus virtuaalisesta elintarvikehuoneistosta"/>
    <s v="Verkkosivuilta tulostettava lomake. Vastuualue: Terveysvalvonta"/>
    <s v="Elintarvikehuoneistoilmoitus"/>
    <x v="0"/>
    <x v="1"/>
    <s v="Q4/2021"/>
    <s v="Myös luonnollisille henkilöille"/>
    <s v="VATI-kohdetietojärjestelmän kehittäjät eivät toteuta Suomi.fi kautta täytettävien sähköisten lomakeiden käyttöönottoa jo vuonna 2021."/>
    <x v="0"/>
    <x v="0"/>
    <s v="Etelä-Savo"/>
    <s v="40 001 - 100 000"/>
    <s v="Maa- ja metsätalousministeriö"/>
  </r>
  <r>
    <s v="Mikkelin kaupunki"/>
    <s v="Liikkuvasta elintarvikehuoneistosta tiedottaminen"/>
    <s v="Verkkosivuilta tulostettava lomake. Vastuualue: Terveysvalvonta"/>
    <s v="Elintarvikehuoneistoilmoitus"/>
    <x v="0"/>
    <x v="1"/>
    <s v="Q4/2021"/>
    <s v="Myös luonnollisille henkilöille"/>
    <s v="VATI-kohdetietojärjestelmän kehittäjät eivät toteuta Suomi.fi kautta täytettävien sähköisten lomakeiden käyttöönottoa jo vuonna 2021."/>
    <x v="0"/>
    <x v="0"/>
    <s v="Etelä-Savo"/>
    <s v="40 001 - 100 000"/>
    <s v="Maa- ja metsätalousministeriö"/>
  </r>
  <r>
    <s v="Mikkelin kaupunki"/>
    <s v="Ilmoitus elintarvikehuoneistosta"/>
    <s v="Sähköisellä tunnistautumisella varustettu lomake, joka käsitellään kokonaan sähköisesti Fujitsun CaseM -järjestelmässä. Vastuu: Terveysvalvonta"/>
    <s v="Elintarvikehuoneistoilmoitus"/>
    <x v="0"/>
    <x v="0"/>
    <s v="Q4/2021"/>
    <s v="Myös luonnollisille henkilöille"/>
    <s v="VATI-kohdetietojärjestelmän kehittäjät eivät toteuta Suomi.fi kautta täytettävien sähköisten lomakeiden käyttöönottoa jo vuonna 2021."/>
    <x v="0"/>
    <x v="0"/>
    <s v="Etelä-Savo"/>
    <s v="40 001 - 100 000"/>
    <s v="Maa- ja metsätalousministeriö"/>
  </r>
  <r>
    <s v="Mikkelin kaupunki"/>
    <s v="Eläinsuojien, polttoainejakelupisteen tai  ilmoitusmenettely"/>
    <s v="Käsitellään lupapiste.fi -palvelun kautta, johon käyttäjä tunnistautuu sähköisesti. Kokonaan sähköinen palveluprosessi. Vastuualue: Ympäristöpalvelut"/>
    <s v="Eläinsuojien, polttoainejakelupisteen tai  ilmoitusmenettely"/>
    <x v="0"/>
    <x v="5"/>
    <m/>
    <s v="Myös luonnollisille henkilöille"/>
    <m/>
    <x v="1"/>
    <x v="0"/>
    <s v="Etelä-Savo"/>
    <s v="40 001 - 100 000"/>
    <s v=""/>
  </r>
  <r>
    <s v="Mikkelin kaupunki"/>
    <s v="Ilmoitus tilapäismajoituksesta"/>
    <s v="Verkkosivuilta tulostettava lomake. Vastuutaho: Etelä-Savon Pelastuslaitos"/>
    <s v="Ilmoitus tilapäismajoituksesta"/>
    <x v="0"/>
    <x v="1"/>
    <s v="Q4/2022"/>
    <s v="Myös luonnollisille henkilöille"/>
    <s v="Tavoitteena on valtakunnallinen sovellus vuoden 2022 loppuun mennessä. Aikatulu on haasteellinen ja maakuntauudistus vaikuttaa asiaan myös."/>
    <x v="1"/>
    <x v="0"/>
    <s v="Etelä-Savo"/>
    <s v="40 001 - 100 000"/>
    <s v=""/>
  </r>
  <r>
    <s v="Mikkelin kaupunki"/>
    <s v="Ilmoitus toimijan vaihtumisesta, toiminnan keskeyttämisestä tai lopettamisesta"/>
    <s v="Sähköisellä tunnistautumisella varustettu lomake, joka käsitellään kokonaan sähköisesti Fujitsun CaseM -järjestelmässä. Vastuu: Terveysvalvonta"/>
    <s v="Ilmoitus toiminnan keskeyttämisestä tai lopettamisesta"/>
    <x v="0"/>
    <x v="0"/>
    <s v="Q4/2021"/>
    <s v="Myös luonnollisille henkilöille"/>
    <s v="VATI-kohdetietojärjestelmän kehittäjät eivät toteuta Suomi.fi kautta täytettävien sähköisten lomakeiden käyttöönottoa jo vuonna 2021."/>
    <x v="1"/>
    <x v="0"/>
    <s v="Etelä-Savo"/>
    <s v="40 001 - 100 000"/>
    <s v=""/>
  </r>
  <r>
    <s v="Mikkelin kaupunki"/>
    <s v="Ilmoitus ilotulitteiden varastoinnista myynnin yhteydessä"/>
    <s v="Verkkosivuilta tulostettava lomake. Vastuutaho: Etelä-Savon Pelastuslaitos"/>
    <s v="Ilmoitus ympäristölle vaaraa aiheuttavasta toiminnasta"/>
    <x v="0"/>
    <x v="1"/>
    <s v="Q4/2022"/>
    <s v="Myös luonnollisille henkilöille"/>
    <s v="Tavoitteena on valtakunnallinen sovellus vuoden 2022 loppuun mennessä. Aikatulu on haasteellinen ja maakuntauudistus vaikuttaa asiaan myös."/>
    <x v="2"/>
    <x v="0"/>
    <s v="Etelä-Savo"/>
    <s v="40 001 - 100 000"/>
    <s v="Ympäristöministeriö"/>
  </r>
  <r>
    <s v="Mikkelin kaupunki"/>
    <s v="Ilotulitteiden käyttölupa juhlissa ja tapahtumissa"/>
    <s v="Verkkosivuilta tulostettava lomake. Vastuutaho: Etelä-Savon Pelastuslaitos"/>
    <s v="Ilotulitteiden käyttölupa juhlissa ja tapahtumissa"/>
    <x v="0"/>
    <x v="1"/>
    <s v="Q4/2022"/>
    <s v="Myös luonnollisille henkilöille"/>
    <s v="Tavoitteena on valtakunnallinen sovellus vuoden 2022 loppuun mennessä. Aikatulu on haasteellinen ja maakuntauudistus vaikuttaa asiaan myös."/>
    <x v="1"/>
    <x v="0"/>
    <s v="Etelä-Savo"/>
    <s v="40 001 - 100 000"/>
    <s v=""/>
  </r>
  <r>
    <s v="Mikkelin kaupunki"/>
    <s v="Ilmoitus jätteen ammattimaisesta keräystoiminnasta"/>
    <s v="Yritys-Suomi.fi sivuilta tulostettava lomake. Vastuualue: Ympäristöpalvelut"/>
    <s v="Jätteen ammattimaisen keräyksen ilmoitus"/>
    <x v="0"/>
    <x v="1"/>
    <s v="Q4/2022"/>
    <s v="Myös luonnollisille henkilöille"/>
    <s v="Kunnittain ei ole syytä lähteä rakentamaan erillisilä kuntakohtaisia sähköisiä järjestelmiä ympäristönsuojelulain mukaisille ilmoituksille vaan ympäristönsuojelun ilmoituksille pitäisi olla valtakunnallinen sähköinen portaali. Yhtenä vaihtoehtona on ottaa"/>
    <x v="14"/>
    <x v="0"/>
    <s v="Etelä-Savo"/>
    <s v="40 001 - 100 000"/>
    <s v="Ympäristöministeriö"/>
  </r>
  <r>
    <s v="Mikkelin kaupunki"/>
    <s v="Kemikaalien käsittely- ja varastointilupa"/>
    <s v="Verkkosivuilta tulostettava lomake. Vastuutaho: Etelä-Savon Pelastuslaitos"/>
    <s v="Kemikaali-ilmoitus"/>
    <x v="0"/>
    <x v="1"/>
    <s v="Q4/2022"/>
    <s v="Myös luonnollisille henkilöille"/>
    <s v="Tavoitteena on valtakunnallinen sovellus vuoden 2022 loppuun mennessä. Aikatulu on haasteellinen ja maakuntauudistus vaikuttaa asiaan myös."/>
    <x v="1"/>
    <x v="0"/>
    <s v="Etelä-Savo"/>
    <s v="40 001 - 100 000"/>
    <s v=""/>
  </r>
  <r>
    <s v="Mikkelin kaupunki"/>
    <s v="Ilmoitus terveydensuojelulain 13§ mukaisesta huoneiston käyttöönotosta"/>
    <s v="Sähköisellä tunnistautumisella varustettu lomake, joka käsitellään kokonaan sähköisesti Fujitsun CaseM -järjestelmässä. Vastuu: Terveysvalvonta"/>
    <s v="Mahdollista terveyshaittaa aiheuttavan toiminnan aloittamisilmoitus"/>
    <x v="0"/>
    <x v="0"/>
    <s v="Q4/2021"/>
    <s v="Myös luonnollisille henkilöille"/>
    <s v="VATI-kohdetietojärjestelmän kehittäjät eivät toteuta Suomi.fi kautta täytettävien sähköisten lomakeiden käyttöönottoa jo vuonna 2021."/>
    <x v="15"/>
    <x v="0"/>
    <s v="Etelä-Savo"/>
    <s v="40 001 - 100 000"/>
    <s v="Sosiaali- ja terveysministeriö"/>
  </r>
  <r>
    <s v="Mikkelin kaupunki"/>
    <s v="Meluilmoitus"/>
    <s v="Käsitellään lupapiste.fi -palvelun kautta, johon käyttäjä tunnistautuu sähköisesti. Kokonaan sähköinen palveluprosessi. Vastuualue: Ympäristöpalvelut"/>
    <s v="Meluilmoitus"/>
    <x v="0"/>
    <x v="5"/>
    <m/>
    <s v="Myös luonnollisille henkilöille"/>
    <m/>
    <x v="2"/>
    <x v="0"/>
    <s v="Etelä-Savo"/>
    <s v="40 001 - 100 000"/>
    <s v="Ympäristöministeriö"/>
  </r>
  <r>
    <s v="Mikkelin kaupunki"/>
    <s v="Ilmoitus suuresta yleisötilaisuudesta"/>
    <s v="Verkkosivuilta tulostettava lomake. Vastuualue: Terveysvalvonta"/>
    <s v="Tapahtumailmoitus"/>
    <x v="0"/>
    <x v="1"/>
    <s v="Q4/2021"/>
    <s v="Myös luonnollisille henkilöille"/>
    <s v="VATI-kohdetietojärjestelmän kehittäjät eivät toteuta Suomi.fi kautta täytettävien sähköisten lomakeiden käyttöönottoa jo vuonna 2021."/>
    <x v="1"/>
    <x v="0"/>
    <s v="Etelä-Savo"/>
    <s v="40 001 - 100 000"/>
    <s v=""/>
  </r>
  <r>
    <s v="Mikkelin kaupunki"/>
    <s v="Öljylämmityslaitteiston käyttöönottoilmoitus"/>
    <s v="Verkkosivuilta tulostettava lomake. Vastuutaho: Etelä-Savon Pelastuslaitos"/>
    <s v="Öljylämmityslaitteiston käyttöönottoilmoitus"/>
    <x v="0"/>
    <x v="1"/>
    <s v="Q4/2022"/>
    <s v="Myös luonnollisille henkilöille"/>
    <s v="Tavoitteena on valtakunnallinen sovellus vuoden 2022 loppuun mennessä. Aikatulu on haasteellinen ja maakuntauudistus vaikuttaa asiaan myös."/>
    <x v="1"/>
    <x v="0"/>
    <s v="Etelä-Savo"/>
    <s v="40 001 - 100 000"/>
    <s v=""/>
  </r>
  <r>
    <s v="Mikkelin kaupunki"/>
    <s v="Vesihuoltolain mukainen 11§ mukainen poikkeaminen"/>
    <s v="Käsitellään lupapiste.fi -palvelun kautta, johon käyttäjä tunnistautuu sähköisesti. Lisäksi verkkosivuilta tulostettava lomake. Vastuualue: Ympäristöpalvelut"/>
    <s v="Jätevesien käsittelyn poikkeamisilmoitus"/>
    <x v="1"/>
    <x v="5"/>
    <m/>
    <s v="Myös luonnollisille henkilöille"/>
    <m/>
    <x v="2"/>
    <x v="0"/>
    <s v="Etelä-Savo"/>
    <s v="40 001 - 100 000"/>
    <s v="Ympäristöministeriö"/>
  </r>
  <r>
    <s v="Mikkelin kaupunki"/>
    <s v="Kulotuslupa"/>
    <s v="Verkkosivuilta tulostettava lomake. Vastuutaho: Etelä-Savon Pelastuslaitos"/>
    <s v="Kulotuslupa"/>
    <x v="1"/>
    <x v="1"/>
    <s v="Q4/2022"/>
    <s v="Myös luonnollisille henkilöille"/>
    <s v="Tavoitteena on valtakunnallinen sovellus vuoden 2022 loppuun mennessä. Aikatulu on haasteellinen ja maakuntauudistus vaikuttaa asiaan myös."/>
    <x v="1"/>
    <x v="0"/>
    <s v="Etelä-Savo"/>
    <s v="40 001 - 100 000"/>
    <s v=""/>
  </r>
  <r>
    <s v="Mikkelin kaupunki"/>
    <s v="Maa-aineslupa"/>
    <s v="Käsitellään lupapiste.fi -palvelun kautta, johon käyttäjä tunnistautuu sähköisesti. Kokonaan sähköinen palveluprosessi. Vastuualue: Ympäristöpalvelut"/>
    <s v="Maa-aineslupa"/>
    <x v="1"/>
    <x v="5"/>
    <m/>
    <s v="Myös luonnollisille henkilöille"/>
    <m/>
    <x v="4"/>
    <x v="0"/>
    <s v="Etelä-Savo"/>
    <s v="40 001 - 100 000"/>
    <s v="Ympäristöministeriö"/>
  </r>
  <r>
    <s v="Mikkelin kaupunki"/>
    <s v="Vesiliikennelain 21§ mukainen lupa"/>
    <s v="Verkkosivuilta tulostettava lomake. Vastuualue: Ympäristöpalvelut"/>
    <s v="Maastossa tai vesistössä tapahtuvan kilpailun tai harjoituksen ilmoitus"/>
    <x v="1"/>
    <x v="1"/>
    <s v="Q4/2022"/>
    <s v="Myös luonnollisille henkilöille"/>
    <s v="Pyritään saamaan mukaan Lupapisteeseen. Lupapiste -palvelun tarjoaja ratkaisee asian."/>
    <x v="28"/>
    <x v="0"/>
    <s v="Etelä-Savo"/>
    <s v="40 001 - 100 000"/>
    <s v="Ympäristöministeriö"/>
  </r>
  <r>
    <s v="Mikkelin kaupunki"/>
    <s v="Maastoliikennelain 30§ mukainen lupahakemus"/>
    <s v="Käsitellään lupapiste.fi -palvelun kautta, johon käyttäjä tunnistautuu sähköisesti. Lisäksi verkkosivuilta tulostettava lomake. Vastuualue: Ympäristöpalvelut"/>
    <s v="Maastossa tai vesistössä tapahtuvan kilpailun tai harjoituksen ilmoitus"/>
    <x v="1"/>
    <x v="5"/>
    <m/>
    <s v="Myös luonnollisille henkilöille"/>
    <m/>
    <x v="28"/>
    <x v="0"/>
    <s v="Etelä-Savo"/>
    <s v="40 001 - 100 000"/>
    <s v="Ympäristöministeriö"/>
  </r>
  <r>
    <s v="Mikkelin kaupunki"/>
    <s v="Energiantuotantolaitoksen, nestemäisen polttoaineen jakelupisteen tai asfalttiaseman rekisteröinti"/>
    <s v="Käsitellään lupapiste.fi -palvelun kautta, johon käyttäjä tunnistautuu sähköisesti. Kokonaan sähköinen palveluprosessi. Vastuualue: Ympäristöpalvelut"/>
    <s v="Mahdollista terveyshaittaa aiheuttavan toiminnan aloittamisilmoitus"/>
    <x v="1"/>
    <x v="5"/>
    <m/>
    <s v="Myös luonnollisille henkilöille"/>
    <m/>
    <x v="15"/>
    <x v="0"/>
    <s v="Etelä-Savo"/>
    <s v="40 001 - 100 000"/>
    <s v="Sosiaali- ja terveysministeriö"/>
  </r>
  <r>
    <s v="Mikkelin kaupunki"/>
    <s v="Torin myyntipaikan varaus"/>
    <s v="Verkkosivuilla täytettävä sähköinen lomake (ei tunnistautumisvaadetta mutta mahdollinen)"/>
    <s v="Myyntipaikkahakemus ja -lupa"/>
    <x v="1"/>
    <x v="1"/>
    <s v="Q4/2022"/>
    <s v="Myös luonnollisille henkilöille"/>
    <m/>
    <x v="1"/>
    <x v="0"/>
    <s v="Etelä-Savo"/>
    <s v="40 001 - 100 000"/>
    <s v=""/>
  </r>
  <r>
    <s v="Mikkelin kaupunki"/>
    <s v="Rakennuslupa ja poikkeamishakemukset"/>
    <s v="Käsitellään lupapiste.fi -palvelun kautta, johon käyttäjä tunnistautuu sähköisesti. Kokonaan sähköinen palveluprosessi. Vastuualue: Rakennusvalvonta"/>
    <s v="Rakennuslupa"/>
    <x v="1"/>
    <x v="5"/>
    <m/>
    <m/>
    <m/>
    <x v="5"/>
    <x v="0"/>
    <s v="Etelä-Savo"/>
    <s v="40 001 - 100 000"/>
    <s v="Ympäristöministeriö"/>
  </r>
  <r>
    <s v="Mikkelin kaupunki"/>
    <s v="Rakenteiden sijoittamislupa yleisille alueille"/>
    <s v="Käsitellään lupapiste.fi -palvelun kautta, johon käyttäjä tunnistautuu sähköisesti. Kokonaan sähköinen palveluprosessi. Vastuualue: Rakennusvalvonta"/>
    <s v="Rakenteiden sijoittamislupa yleisille alueille"/>
    <x v="1"/>
    <x v="5"/>
    <m/>
    <m/>
    <m/>
    <x v="1"/>
    <x v="0"/>
    <s v="Etelä-Savo"/>
    <s v="40 001 - 100 000"/>
    <s v=""/>
  </r>
  <r>
    <s v="Mikkelin kaupunki"/>
    <s v="Hakemus talousvettä toimittavan laitoksen hyväksymiseksi"/>
    <s v="Verkkosivuilta tulostettava lomake. Vastuualue: Terveysvalvonta"/>
    <s v="Vesilaitoksen tai vesiosuuskunnan perustamisilmoitus"/>
    <x v="1"/>
    <x v="1"/>
    <s v="Q4/2021"/>
    <s v="Myös luonnollisille henkilöille"/>
    <s v="VATI-kohdetietojärjestelmän kehittäjät eivät toteuta Suomi.fi kautta täytettävien sähköisten lomakeiden käyttöönottoa jo vuonna 2021."/>
    <x v="8"/>
    <x v="0"/>
    <s v="Etelä-Savo"/>
    <s v="40 001 - 100 000"/>
    <s v="Maa- ja metsätalousministeriö"/>
  </r>
  <r>
    <s v="Mikkelin kaupunki"/>
    <s v="Ympäristölupa"/>
    <s v="Käsitellään lupapiste.fi -palvelun kautta, johon käyttäjä tunnistautuu sähköisesti. Kokonaan sähköinen palveluprosessi. Vastuualue: Ympäristöpalvelut"/>
    <s v="Ympäristölupa"/>
    <x v="1"/>
    <x v="5"/>
    <m/>
    <s v="Myös luonnollisille henkilöille"/>
    <m/>
    <x v="2"/>
    <x v="0"/>
    <s v="Etelä-Savo"/>
    <s v="40 001 - 100 000"/>
    <s v="Ympäristöministeriö"/>
  </r>
  <r>
    <s v="Mikkelin kaupunki"/>
    <s v="Erhe-laskun reklamaatio"/>
    <s v="Vapaamuotoinen ilmoitus sähköpostitse. Vastuutaho: Etelä-Savon Pelastuslaitos"/>
    <s v="Erhe-laskun reklamaatio"/>
    <x v="2"/>
    <x v="6"/>
    <s v="Q4/2022"/>
    <s v="Myös luonnollisille henkilöille"/>
    <s v="Tavoitteena on valtakunnallinen sovellus vuoden 2022 loppuun mennessä. Aikatulu on haasteellinen ja maakuntauudistus vaikuttaa asiaan myös."/>
    <x v="1"/>
    <x v="0"/>
    <s v="Etelä-Savo"/>
    <s v="40 001 - 100 000"/>
    <s v=""/>
  </r>
  <r>
    <s v="Mikkelin kaupunki"/>
    <s v="Yleiset yritysten avustukset"/>
    <s v="Sähköisellä tunnistautumisella varustettu lomake, joka käsitellään kokonaan sähköisesti Fujitsun CaseM -järjestelmässä. Vastuu: Hallintopalvelut"/>
    <s v="Liiketoiminnan kehittämistuki"/>
    <x v="5"/>
    <x v="5"/>
    <m/>
    <m/>
    <m/>
    <x v="1"/>
    <x v="0"/>
    <s v="Etelä-Savo"/>
    <s v="40 001 - 100 000"/>
    <s v=""/>
  </r>
  <r>
    <s v="Mänttä-Vilppulan kaupunki"/>
    <s v="Lupapalvelu"/>
    <s v="Erilaisten rakennushankkeiden sähköinen vireille saattaminen."/>
    <s v="Rakennuslupa"/>
    <x v="1"/>
    <x v="5"/>
    <m/>
    <s v="Myös luonnollisille henkilöille"/>
    <m/>
    <x v="5"/>
    <x v="0"/>
    <s v="Pirkanmaa"/>
    <s v="6 001 - 10000"/>
    <s v="Ympäristöministeriö"/>
  </r>
  <r>
    <s v="Mänttä-Vilppulan kaupunki"/>
    <s v="Varhaiskasvatus"/>
    <s v="Sähköiset hakemukset"/>
    <s v="Varhaiskasvatus"/>
    <x v="2"/>
    <x v="0"/>
    <s v="Q2/2021"/>
    <s v="Myös luonnollisille henkilöille"/>
    <m/>
    <x v="1"/>
    <x v="0"/>
    <s v="Pirkanmaa"/>
    <s v="6 001 - 10000"/>
    <s v=""/>
  </r>
  <r>
    <s v="Naantalin kaupunki"/>
    <s v="Elintarvikehuoneistot ja muu terveysvalvonta"/>
    <s v="Luvat ja ilmoitukset"/>
    <s v="Elintarvikehuoneistoilmoitus"/>
    <x v="0"/>
    <x v="1"/>
    <s v="Myöhemmin"/>
    <s v="Vain elinkeinotoimintaa harjoittaville"/>
    <s v="Taloudelliset ja henkilöresurssit"/>
    <x v="0"/>
    <x v="0"/>
    <s v="Varsinais-Suomi"/>
    <s v="10 001 - 20 000"/>
    <s v="Maa- ja metsätalousministeriö"/>
  </r>
  <r>
    <s v="Naantalin kaupunki"/>
    <s v="Tapahtumaluvat"/>
    <s v="Yleisötilaisuudet ja massatapahtumat"/>
    <s v="Tapahtumailmoitus"/>
    <x v="0"/>
    <x v="1"/>
    <s v="Myöhemmin"/>
    <s v="Myös luonnollisille henkilöille"/>
    <s v="Taloudelliset ja henkilöresurssit"/>
    <x v="1"/>
    <x v="0"/>
    <s v="Varsinais-Suomi"/>
    <s v="10 001 - 20 000"/>
    <s v=""/>
  </r>
  <r>
    <s v="Naantalin kaupunki"/>
    <s v="Torimyynti"/>
    <s v="torin myyntipaikat"/>
    <s v="Myyntipaikkahakemus ja -lupa"/>
    <x v="1"/>
    <x v="0"/>
    <s v="Myöhemmin"/>
    <s v="Vain elinkeinotoimintaa harjoittaville"/>
    <s v="Taloudelliset ja henkilöresurssit"/>
    <x v="1"/>
    <x v="0"/>
    <s v="Varsinais-Suomi"/>
    <s v="10 001 - 20 000"/>
    <s v=""/>
  </r>
  <r>
    <s v="Naantalin kaupunki"/>
    <s v="Rakennus- ja toimenpideluvat"/>
    <s v="Rakentamiseen liittyvät luvat, käytössä lupapiste.fi"/>
    <s v="Rakennuslupa"/>
    <x v="1"/>
    <x v="5"/>
    <m/>
    <s v="Myös luonnollisille henkilöille"/>
    <m/>
    <x v="5"/>
    <x v="0"/>
    <s v="Varsinais-Suomi"/>
    <s v="10 001 - 20 000"/>
    <s v="Ympäristöministeriö"/>
  </r>
  <r>
    <s v="Naantalin kaupunki"/>
    <s v="Tontit ja toimitilat"/>
    <s v="Tonttien myynti ja toimilojen vuokraaminen"/>
    <s v="Tilavuokraus"/>
    <x v="1"/>
    <x v="0"/>
    <s v="Myöhemmin"/>
    <s v="Myös luonnollisille henkilöille"/>
    <s v="Pientalotonttien hakeminen onnistuu tunnistautuneena. Yritystonttien osalta ei tarvetta digitalisoimiseen."/>
    <x v="1"/>
    <x v="0"/>
    <s v="Varsinais-Suomi"/>
    <s v="10 001 - 20 000"/>
    <s v=""/>
  </r>
  <r>
    <s v="Naantalin kaupunki"/>
    <s v="Vesihuoltopalvelu"/>
    <s v="Vesimittari-ilmoitus"/>
    <s v="Vesimittarilukeman ilmoittaminen"/>
    <x v="2"/>
    <x v="5"/>
    <m/>
    <s v="Myös luonnollisille henkilöille"/>
    <m/>
    <x v="8"/>
    <x v="0"/>
    <s v="Varsinais-Suomi"/>
    <s v="10 001 - 20 000"/>
    <s v="Maa- ja metsätalousministeriö"/>
  </r>
  <r>
    <s v="Naantalin kaupunki"/>
    <s v="Yritysneuvonta"/>
    <s v="Yritysneuvontapalvelut yrittäjille"/>
    <s v="Yritysten neuvontapalvelut"/>
    <x v="3"/>
    <x v="1"/>
    <s v="Myöhemmin"/>
    <s v="Vain elinkeinotoimintaa harjoittaville"/>
    <s v="Ei välitöntä tarvetta digitalisoimiseen"/>
    <x v="1"/>
    <x v="0"/>
    <s v="Varsinais-Suomi"/>
    <s v="10 001 - 20 000"/>
    <s v=""/>
  </r>
  <r>
    <s v="Naantalin kaupunki"/>
    <s v="Kesätyöseteli"/>
    <s v="Nuorten palkkaamiseen"/>
    <s v="Työllistämistuki"/>
    <x v="5"/>
    <x v="4"/>
    <s v="Myöhemmin"/>
    <s v="Vain elinkeinotoimintaa harjoittaville"/>
    <s v="Taloudelliset ja henkilöresurssit"/>
    <x v="10"/>
    <x v="0"/>
    <s v="Varsinais-Suomi"/>
    <s v="10 001 - 20 000"/>
    <s v="Sosiaali- ja terveysministeriö"/>
  </r>
  <r>
    <s v="Oikeusrekisterikeskus"/>
    <s v="Rekisterinpito: Ote eläintenpitokieltorekisteristä"/>
    <s v="Ote eläintenpitokieltorekisteristä"/>
    <s v="Rekisterinpito: Ote eläintenpitokieltorekisteristä"/>
    <x v="4"/>
    <x v="5"/>
    <m/>
    <s v="Myös luonnollisille henkilöille"/>
    <m/>
    <x v="1"/>
    <x v="1"/>
    <s v="Oikeusministeriö"/>
    <s v=""/>
    <s v=""/>
  </r>
  <r>
    <s v="Oikeusrekisterikeskus"/>
    <s v="Rekisterinpito: Ote konkurssi- ja yrityssaneerausrekisteristä"/>
    <s v="Ote konkurssi- ja yrityssaneerausrekisteristä"/>
    <s v="Rekisterinpito: Ote konkurssi- ja yrityssaneerausrekisteristä"/>
    <x v="4"/>
    <x v="5"/>
    <m/>
    <s v="Myös luonnollisille henkilöille"/>
    <m/>
    <x v="1"/>
    <x v="1"/>
    <s v="Oikeusministeriö"/>
    <s v=""/>
    <s v=""/>
  </r>
  <r>
    <s v="Oikeusrekisterikeskus"/>
    <s v="Rekisterinpito: Ote liiketoimintakieltorekisteristä"/>
    <s v="Ote liiketoimintakieltorekisteristä"/>
    <s v="Rekisterinpito: Ote liiketoimintakieltorekisteristä"/>
    <x v="4"/>
    <x v="5"/>
    <m/>
    <s v="Myös luonnollisille henkilöille"/>
    <m/>
    <x v="1"/>
    <x v="1"/>
    <s v="Oikeusministeriö"/>
    <s v=""/>
    <s v=""/>
  </r>
  <r>
    <s v="Oikeusrekisterikeskus"/>
    <s v="Rekisterinpito: Ote velkajärjestelyrekisteristä"/>
    <s v="Ote velkajärjestelyrekisteristä"/>
    <s v="Rekisterinpito: Ote velkajärjestelyrekisteristä"/>
    <x v="4"/>
    <x v="5"/>
    <m/>
    <s v="Myös luonnollisille henkilöille"/>
    <m/>
    <x v="1"/>
    <x v="1"/>
    <s v="Oikeusministeriö"/>
    <s v=""/>
    <s v=""/>
  </r>
  <r>
    <s v="Oikeusrekisterikeskus"/>
    <s v="Rekisterinpito: Rikosrekisteriote hankintamenettelyä varten"/>
    <s v="Rikostaustaote hankintamenettelyä varten"/>
    <s v="Rekisterinpito: Rikosrekisteriote hankintamenettelyä varten"/>
    <x v="4"/>
    <x v="5"/>
    <m/>
    <s v="Vain elinkeinotoimintaa harjoittaville"/>
    <m/>
    <x v="1"/>
    <x v="1"/>
    <s v="Oikeusministeriö"/>
    <s v=""/>
    <s v=""/>
  </r>
  <r>
    <s v="Oikeusrekisterikeskus"/>
    <s v="Rekisterinpito: Rikosrekisteriote lasten kanssa toimivalle vapaaehtoiselle"/>
    <s v="Rikostaustaote lasten kanssa tehtävää vapaaehtoistoimintaa varten"/>
    <s v="Rekisterinpito: Rikosrekisteriote lasten kanssa toimivalle vapaaehtoiselle"/>
    <x v="4"/>
    <x v="5"/>
    <m/>
    <s v="Vain elinkeinotoimintaa harjoittaville"/>
    <m/>
    <x v="1"/>
    <x v="1"/>
    <s v="Oikeusministeriö"/>
    <s v=""/>
    <s v=""/>
  </r>
  <r>
    <s v="Oikeusrekisterikeskus"/>
    <s v="Rekisterinpito: Rikosrekisteriote ulkomaan viranomaisia varten"/>
    <s v="Rikostaustaote ulkomaan viranomaisia varten"/>
    <s v="Rekisterinpito: Rikosrekisteriote ulkomaan viranomaisia varten"/>
    <x v="4"/>
    <x v="5"/>
    <m/>
    <s v="Myös luonnollisille henkilöille"/>
    <m/>
    <x v="1"/>
    <x v="1"/>
    <s v="Oikeusministeriö"/>
    <s v=""/>
    <s v=""/>
  </r>
  <r>
    <s v="Oikeusrekisterikeskus"/>
    <s v="Täytäntöönpanotehtävät ja rekisterinpito: Aikaisemmin tilattujen otteiden/todistusten/päätösten katselu"/>
    <s v="Oikeusrekisterikeskuksesta aikaisemmin tilattujen asiakirjojen katselu sähköisen asioinnon portaalin kautta."/>
    <s v="Täytäntöönpanotehtävät ja rekisterinpito: Aikaisemmin tilattujen otteiden/todistusten/päätösten katselu"/>
    <x v="4"/>
    <x v="5"/>
    <m/>
    <s v="Myös luonnollisille henkilöille"/>
    <m/>
    <x v="1"/>
    <x v="1"/>
    <s v="Oikeusministeriö"/>
    <s v=""/>
    <s v=""/>
  </r>
  <r>
    <s v="Oikeusrekisterikeskus"/>
    <s v="Täytäntöönpanotehtävät: Maksuajan hakeminen perintäasioille"/>
    <s v="Maksuajan hakeminen sakkorekisterissä oleville asioille"/>
    <s v="Täytäntöönpanotehtävät: Maksuajan hakeminen perintäasioille"/>
    <x v="2"/>
    <x v="5"/>
    <m/>
    <s v="Myös luonnollisille henkilöille"/>
    <m/>
    <x v="1"/>
    <x v="1"/>
    <s v="Oikeusministeriö"/>
    <s v=""/>
    <s v=""/>
  </r>
  <r>
    <s v="Oikeusrekisterikeskus"/>
    <s v="Täytäntöönpanotehtävät: Omien perintäasioiden katselu"/>
    <s v="Sakkorekisterissä olevien omien asioiden katselu"/>
    <s v="Täytäntöönpanotehtävät: Omien perintäasioiden katselu"/>
    <x v="4"/>
    <x v="5"/>
    <m/>
    <s v="Myös luonnollisille henkilöille"/>
    <m/>
    <x v="1"/>
    <x v="1"/>
    <s v="Oikeusministeriö"/>
    <s v=""/>
    <s v=""/>
  </r>
  <r>
    <s v="Oikeusrekisterikeskus"/>
    <s v="Täytäntöönpanotehtävät: Saldotodistus"/>
    <s v="Saldotodistus sakkorekisteristä"/>
    <s v="Täytäntöönpanotehtävät: Saldotodistus"/>
    <x v="4"/>
    <x v="5"/>
    <m/>
    <s v="Myös luonnollisille henkilöille"/>
    <m/>
    <x v="1"/>
    <x v="1"/>
    <s v="Oikeusministeriö"/>
    <s v=""/>
    <s v=""/>
  </r>
  <r>
    <s v="Oulun kaupunki"/>
    <s v="Ilmoitus eläintenpidosta ja ilmoitus eläinten pitopaikasta"/>
    <s v="Jokaisen tuotantoeläintenpitäjän on rekisteröidyttävä eläintenpitäjäksi. Rekisteröityminen tehdään  kaupungin maaseutupalveluissa."/>
    <s v="Alkutuotantopaikkailmoitus"/>
    <x v="0"/>
    <x v="6"/>
    <s v="Myöhemmin"/>
    <s v="Vain elinkeinotoimintaa harjoittaville"/>
    <s v="Ilmoitus tehdään maaseutuviranomaisille"/>
    <x v="0"/>
    <x v="0"/>
    <s v="Pohjois-Pohjanmaa"/>
    <s v="yli 100 000"/>
    <s v="Maa- ja metsätalousministeriö"/>
  </r>
  <r>
    <s v="Oulun kaupunki"/>
    <s v="Alkutuotantopaikasta ilmoittaminen"/>
    <s v="Alkutuotantopaikasta tulee ilmoittaa kunnan elintarvikevalvontaviranomaiselle ellei viranomainen saa tietoa toiselta viranomaiselta."/>
    <s v="Alkutuotantopaikkailmoitus"/>
    <x v="0"/>
    <x v="1"/>
    <s v="Q4/2021"/>
    <s v="Myös luonnollisille henkilöille"/>
    <m/>
    <x v="0"/>
    <x v="0"/>
    <s v="Pohjois-Pohjanmaa"/>
    <s v="yli 100 000"/>
    <s v="Maa- ja metsätalousministeriö"/>
  </r>
  <r>
    <s v="Oulun kaupunki"/>
    <s v="Aumausilmoitus"/>
    <s v="ePermit. Aumasta eli lannan patteroinnista maakuoppaan pitää tehdä etukäteen ilmoitus kunnan ympäristönsuojeluviranomaisille."/>
    <s v="Aumausilmoitus"/>
    <x v="0"/>
    <x v="4"/>
    <s v="Myöhemmin"/>
    <s v="Myös luonnollisille henkilöille"/>
    <s v="ei toisen puolesta asiointia"/>
    <x v="2"/>
    <x v="0"/>
    <s v="Pohjois-Pohjanmaa"/>
    <s v="yli 100 000"/>
    <s v="Ympäristöministeriö"/>
  </r>
  <r>
    <s v="Oulun kaupunki"/>
    <s v="Elintarvikehuoneiston ilmoitus (esim. ravintola, kahvila, myymälä, kioski, ulkomyynti)"/>
    <s v="Toiminnan aloittamisesta, toiminnan olennaisesta muuttamisesta tai toimijan (toiminnanharjoittajan) vaihtumisesta tulee tehdä ilmoitus."/>
    <s v="Elintarvikehuoneistoilmoitus"/>
    <x v="0"/>
    <x v="4"/>
    <s v="Q4/2020"/>
    <s v="Myös luonnollisille henkilöille"/>
    <s v="Valtakunnallisesa Ilppa-palvelussa koekäytössä"/>
    <x v="0"/>
    <x v="0"/>
    <s v="Pohjois-Pohjanmaa"/>
    <s v="yli 100 000"/>
    <s v="Maa- ja metsätalousministeriö"/>
  </r>
  <r>
    <s v="Oulun kaupunki"/>
    <s v="Liikkuvasta elintarvikehuoneistosta tiedottaminen"/>
    <s v="Elintarvikealan toimijan on tiedotettava elintarvikkeen myynnistä ja muusta käsittelystä liikkuvassa elintarvikehuoneistossa."/>
    <s v="Elintarvikehuoneistoilmoitus"/>
    <x v="0"/>
    <x v="1"/>
    <s v="Q4/2021"/>
    <s v="Myös luonnollisille henkilöille"/>
    <m/>
    <x v="0"/>
    <x v="0"/>
    <s v="Pohjois-Pohjanmaa"/>
    <s v="yli 100 000"/>
    <s v="Maa- ja metsätalousministeriö"/>
  </r>
  <r>
    <s v="Oulun kaupunki"/>
    <s v="Elintarvikekontaktimateriaalialan toimijan ilmoitus toiminnasta ja tiloista"/>
    <s v="Elintarvikekontaktimateriaalialan toimijan on tehtävä ilmoitus toiminnasta ja tiloista sijaintikunnan elintarvikevalvontaviranomaiselle."/>
    <s v="Elintarvikekontaktimateriaalialan toimintailmoitus"/>
    <x v="0"/>
    <x v="1"/>
    <s v="Q4/2021"/>
    <s v="Myös luonnollisille henkilöille"/>
    <m/>
    <x v="0"/>
    <x v="0"/>
    <s v="Pohjois-Pohjanmaa"/>
    <s v="yli 100 000"/>
    <s v="Maa- ja metsätalousministeriö"/>
  </r>
  <r>
    <s v="Oulun kaupunki"/>
    <s v="Haaskaruokintapaikan rekisteröinti"/>
    <s v="Haaskaruokintapaikkojen pito edellyttää haaskaruokintapaikan rekisteröintiä."/>
    <s v="Haaskaruokintapaikan rekisteröinti"/>
    <x v="0"/>
    <x v="6"/>
    <s v="Myöhemmin"/>
    <s v="Vain elinkeinotoimintaa harjoittaville"/>
    <s v="Ilmoitukset Eläinlääkintähuollon puolelle"/>
    <x v="12"/>
    <x v="0"/>
    <s v="Pohjois-Pohjanmaa"/>
    <s v="yli 100 000"/>
    <s v="Maa- ja metsätalousministeriö"/>
  </r>
  <r>
    <s v="Oulun kaupunki"/>
    <s v="Ilmoitus haaskalle viedyn sivutuotteen määrästä"/>
    <s v="Haaskanpitäjän tulee ilmoittaa kaupungineläinlääkärille kuukausittain haaskapaikalle viemänsä sivutuote ja sen määrä."/>
    <s v="Ilmoitus haaskalle viedyn sivutuotteen määrästä"/>
    <x v="0"/>
    <x v="6"/>
    <s v="Myöhemmin"/>
    <s v="Myös luonnollisille henkilöille"/>
    <m/>
    <x v="0"/>
    <x v="0"/>
    <s v="Pohjois-Pohjanmaa"/>
    <s v="yli 100 000"/>
    <s v="Maa- ja metsätalousministeriö"/>
  </r>
  <r>
    <s v="Oulun kaupunki"/>
    <s v="Ympäristönsuojelu, ympäristöluvat ja ilmoitukset"/>
    <s v="Ympäristölupa"/>
    <s v="Ilmoitus ympäristölle vaaraa aiheuttavasta toiminnasta"/>
    <x v="0"/>
    <x v="1"/>
    <s v="Q4/2021"/>
    <s v="Vain elinkeinotoimintaa harjoittaville"/>
    <s v="Tulossa ePermitiin"/>
    <x v="2"/>
    <x v="0"/>
    <s v="Pohjois-Pohjanmaa"/>
    <s v="yli 100 000"/>
    <s v="Ympäristöministeriö"/>
  </r>
  <r>
    <s v="Oulun kaupunki"/>
    <s v="Ilmoitus jätteen ammattimaisesta keräystoiminnasta jätehuoltorekisteriin"/>
    <s v="Jätteen ammattimaisesta keräystoiminnasta on tehtävä ilmoitus jätehuoltorekisteriin merkitsemistä varten kunnan ympäristönsuojeluviranomaiselle."/>
    <s v="Jätteen ammattimaisen keräyksen ilmoitus"/>
    <x v="0"/>
    <x v="1"/>
    <s v="Q4/2021"/>
    <s v="Myös luonnollisille henkilöille"/>
    <s v="käyttöönotetaan ePermit palvelussa vuoden 2021 aikana"/>
    <x v="14"/>
    <x v="0"/>
    <s v="Pohjois-Pohjanmaa"/>
    <s v="yli 100 000"/>
    <s v="Ympäristöministeriö"/>
  </r>
  <r>
    <s v="Oulun kaupunki"/>
    <s v="Ilmoitus lannan levittämisestä poikkeustilanteessa"/>
    <s v="Ilmoitus lannan levittämisestä levityksen kieltoaikana (marraskuu-maaliskuu) poikkeuksellisten olosuhteiden vuoksi."/>
    <s v="Lannan levitysilmoitus"/>
    <x v="0"/>
    <x v="4"/>
    <m/>
    <s v="Myös luonnollisille henkilöille"/>
    <m/>
    <x v="1"/>
    <x v="0"/>
    <s v="Pohjois-Pohjanmaa"/>
    <s v="yli 100 000"/>
    <s v=""/>
  </r>
  <r>
    <s v="Oulun kaupunki"/>
    <s v="Leirintäalueesta ilmoittaminen"/>
    <s v="Tee leirintäalueilmoitus seudun ympäristötoimelle, kun perustat leirintäaluetta."/>
    <s v="Leirintäalueilmoitus"/>
    <x v="0"/>
    <x v="1"/>
    <s v="Q4/2021"/>
    <s v="Myös luonnollisille henkilöille"/>
    <m/>
    <x v="15"/>
    <x v="0"/>
    <s v="Pohjois-Pohjanmaa"/>
    <s v="yli 100 000"/>
    <s v="Sosiaali- ja terveysministeriö"/>
  </r>
  <r>
    <s v="Oulun kaupunki"/>
    <s v="Terveydensuojelulain mukainen ilmoitus"/>
    <s v="Toiminnasta, josta voi aiheutua terveyshaittaa, on tehtävä terveydensuojelulain mukainen ilmoitus."/>
    <s v="Mahdollista terveyshaittaa aiheuttavan toiminnan aloittamisilmoitus"/>
    <x v="0"/>
    <x v="4"/>
    <s v="Q4/2021"/>
    <s v="Vain elinkeinotoimintaa harjoittaville"/>
    <s v="Valtakunnallisessa Ilppa-palvelussa koekäytössä"/>
    <x v="15"/>
    <x v="0"/>
    <s v="Pohjois-Pohjanmaa"/>
    <s v="yli 100 000"/>
    <s v="Sosiaali- ja terveysministeriö"/>
  </r>
  <r>
    <s v="Oulun kaupunki"/>
    <s v="Yleinen ilmoitusmenettely"/>
    <s v="ampumaradat, eläinsuojat tms."/>
    <s v="Mahdollista terveyshaittaa aiheuttavan toiminnan aloittamisilmoitus"/>
    <x v="0"/>
    <x v="4"/>
    <m/>
    <s v="Myös luonnollisille henkilöille"/>
    <m/>
    <x v="15"/>
    <x v="0"/>
    <s v="Pohjois-Pohjanmaa"/>
    <s v="yli 100 000"/>
    <s v="Sosiaali- ja terveysministeriö"/>
  </r>
  <r>
    <s v="Oulun kaupunki"/>
    <s v="Ilmoitus melusta ja tärinästä"/>
    <s v="Melu- ja tärinäilmoitus tehdään esimerkiksi isoista yleisötapahtumista ja rakennushankkeista."/>
    <s v="Meluilmoitus"/>
    <x v="0"/>
    <x v="4"/>
    <m/>
    <s v="Myös luonnollisille henkilöille"/>
    <m/>
    <x v="2"/>
    <x v="0"/>
    <s v="Pohjois-Pohjanmaa"/>
    <s v="yli 100 000"/>
    <s v="Ympäristöministeriö"/>
  </r>
  <r>
    <s v="Oulun kaupunki"/>
    <s v="Moottorikelkkareitin perustaminen"/>
    <m/>
    <s v="Moottorikelkkareitin perustamishakemus"/>
    <x v="0"/>
    <x v="6"/>
    <s v="Q4/2022"/>
    <m/>
    <m/>
    <x v="28"/>
    <x v="0"/>
    <s v="Pohjois-Pohjanmaa"/>
    <s v="yli 100 000"/>
    <s v="Ympäristöministeriö"/>
  </r>
  <r>
    <s v="Oulun kaupunki"/>
    <s v="Rekisteröinti-ilmoistus (Ympäristösuojelun tietojärjestelmään)"/>
    <s v="Ympäristöön vaikuttavien toimintojen harjoittajilla on velvollisuus rekisteröidä toimintansa ympäristönsuojelun tietojärjestelmään., pesulat, huoltoasemat tms."/>
    <s v="Rekisteröinti-ilmoitus ympäristöön vaikuttavan toiminnan aloittamisesta"/>
    <x v="0"/>
    <x v="4"/>
    <m/>
    <s v="Myös luonnollisille henkilöille"/>
    <m/>
    <x v="2"/>
    <x v="0"/>
    <s v="Pohjois-Pohjanmaa"/>
    <s v="yli 100 000"/>
    <s v="Ympäristöministeriö"/>
  </r>
  <r>
    <s v="Oulun kaupunki"/>
    <s v="Ilmoitus yleisötilaisuudesta"/>
    <s v="Tee ilmoitus yleisötapahtumasta Kunnan Ympäristöterveyteen."/>
    <s v="Tapahtumailmoitus"/>
    <x v="0"/>
    <x v="1"/>
    <s v="Q4/2021"/>
    <s v="Myös luonnollisille henkilöille"/>
    <m/>
    <x v="1"/>
    <x v="0"/>
    <s v="Pohjois-Pohjanmaa"/>
    <s v="yli 100 000"/>
    <s v=""/>
  </r>
  <r>
    <s v="Oulun kaupunki"/>
    <s v="Terveyshaitta-asian selvityspyyntö"/>
    <m/>
    <s v="Terveyshaitta-asian selvityspyyntö"/>
    <x v="0"/>
    <x v="4"/>
    <m/>
    <s v="Myös luonnollisille henkilöille"/>
    <m/>
    <x v="15"/>
    <x v="0"/>
    <s v="Pohjois-Pohjanmaa"/>
    <s v="yli 100 000"/>
    <s v="Sosiaali- ja terveysministeriö"/>
  </r>
  <r>
    <s v="Oulun kaupunki"/>
    <s v="Ilmoitus poikkeuksellisesta tilanteesta, ympäristönsuojelu"/>
    <s v="Ympäristönsuojelu, ilmoitus poikkeuksellisesta tilanteesta"/>
    <s v="Ympäristön äkillisestä pilaantumisesta tai vaarasta tehtävä ilmoitus"/>
    <x v="0"/>
    <x v="6"/>
    <s v="Q4/2021"/>
    <s v="Myös luonnollisille henkilöille"/>
    <s v="Tarvittaessa julkaistaan ePermitiin"/>
    <x v="2"/>
    <x v="0"/>
    <s v="Pohjois-Pohjanmaa"/>
    <s v="yli 100 000"/>
    <s v="Ympäristöministeriö"/>
  </r>
  <r>
    <s v="Oulun kaupunki"/>
    <s v="Elintarvikehuoneiston hyväksyminen laitokseksi"/>
    <s v="Hae elintarvikehuoneiston hyväksymistä laitokseksi, kun perustat laitosta tai muutat toimintaa, jossa käsitellään eläimistä saatavia elintarvikkeita."/>
    <s v="Elintarvikehuoneiston hyväksyminen laitokseksi"/>
    <x v="1"/>
    <x v="1"/>
    <s v="Q4/2021"/>
    <s v="Myös luonnollisille henkilöille"/>
    <m/>
    <x v="0"/>
    <x v="0"/>
    <s v="Pohjois-Pohjanmaa"/>
    <s v="yli 100 000"/>
    <s v="Maa- ja metsätalousministeriö"/>
  </r>
  <r>
    <s v="Oulun kaupunki"/>
    <s v="Elintarvikelain mukaiset hakemukset"/>
    <s v="Eläinperäisiä elintarvikkeita käsittelevän tai varastoivan laitoksen toiminnan aloittamisesta tulee tehdä hakemus."/>
    <s v="Elintarvikehuoneiston hyväksyminen laitokseksi"/>
    <x v="1"/>
    <x v="1"/>
    <s v="Q4/2021"/>
    <s v="Myös luonnollisille henkilöille"/>
    <m/>
    <x v="0"/>
    <x v="0"/>
    <s v="Pohjois-Pohjanmaa"/>
    <s v="yli 100 000"/>
    <s v="Maa- ja metsätalousministeriö"/>
  </r>
  <r>
    <s v="Oulun kaupunki"/>
    <s v="Sivutuotelaitoksen rekisteröinti"/>
    <s v="Tarvitset hyväksynnän eläinperäisen sivutuotelaitoksen toiminnan aloittamiseen."/>
    <s v="Elintarvikelaitoksen sivutuotelaitoksen rekisteröinti"/>
    <x v="1"/>
    <x v="6"/>
    <m/>
    <s v="Vain elinkeinotoimintaa harjoittaville"/>
    <s v="Lomake Ruokaviraston sivuilla, toimitetaan kunnan eläinlääkärille"/>
    <x v="0"/>
    <x v="0"/>
    <s v="Pohjois-Pohjanmaa"/>
    <s v="yli 100 000"/>
    <s v="Maa- ja metsätalousministeriö"/>
  </r>
  <r>
    <s v="Oulun kaupunki"/>
    <s v="Hakemus käytöstä poistetun öljysäiliön jättämiseksi maahan"/>
    <s v="Käytöstä poistetut maanalaiset öljysäiliöt on poistettava maasta kunnan ympäristönsuojelumääräysten mukaan."/>
    <s v="Hakemus käytöstä poistetun kemikaalisäiliön jättämiseksi maahan"/>
    <x v="1"/>
    <x v="4"/>
    <m/>
    <s v="Myös luonnollisille henkilöille"/>
    <m/>
    <x v="2"/>
    <x v="0"/>
    <s v="Pohjois-Pohjanmaa"/>
    <s v="yli 100 000"/>
    <s v="Ympäristöministeriö"/>
  </r>
  <r>
    <s v="Oulun kaupunki"/>
    <s v="Hakemus luonnonmuistomerkiksi"/>
    <m/>
    <s v="Hakemus luonnonmuistomerkiksi"/>
    <x v="1"/>
    <x v="4"/>
    <m/>
    <s v="Myös luonnollisille henkilöille"/>
    <m/>
    <x v="39"/>
    <x v="0"/>
    <s v="Pohjois-Pohjanmaa"/>
    <s v="yli 100 000"/>
    <s v="Ympäristöministeriö"/>
  </r>
  <r>
    <s v="Oulun kaupunki"/>
    <s v="Jätteen sijoittaminen maaperään (Jätteen kertaluontoinen hyödyntäminen maarakenteissa)"/>
    <s v="Jätteen käytöstä maarakentamisessa tai muusta jätteen sijoittamisesta maaperään tulee olla yhteydessä ympäristökeskukseen ennen toimintaan ryhtymistä."/>
    <s v="Jätteen sijoittaminen maaperään"/>
    <x v="1"/>
    <x v="4"/>
    <m/>
    <s v="Myös luonnollisille henkilöille"/>
    <m/>
    <x v="2"/>
    <x v="0"/>
    <s v="Pohjois-Pohjanmaa"/>
    <s v="yli 100 000"/>
    <s v="Ympäristöministeriö"/>
  </r>
  <r>
    <s v="Oulun kaupunki"/>
    <s v="Kaivulupa"/>
    <s v="Yleisellä alueella tapahtuvaan kaivamiseen tarvitset aina erillisen kaivuluvan."/>
    <s v="Kaivu- ja sijoituslupa"/>
    <x v="1"/>
    <x v="5"/>
    <m/>
    <s v="Myös luonnollisille henkilöille"/>
    <m/>
    <x v="16"/>
    <x v="0"/>
    <s v="Pohjois-Pohjanmaa"/>
    <s v="yli 100 000"/>
    <s v="Liikenne- ja viestintäministeriö"/>
  </r>
  <r>
    <s v="Oulun kaupunki"/>
    <s v="Katutyöluvat"/>
    <s v="Kun katualueella tai puistossa kaivetaan tai tehdään muuta työtä, tarvitaan katutyölupa."/>
    <s v="Katutyölupa"/>
    <x v="1"/>
    <x v="5"/>
    <m/>
    <s v="Myös luonnollisille henkilöille"/>
    <m/>
    <x v="16"/>
    <x v="0"/>
    <s v="Pohjois-Pohjanmaa"/>
    <s v="yli 100 000"/>
    <s v="Liikenne- ja viestintäministeriö"/>
  </r>
  <r>
    <s v="Oulun kaupunki"/>
    <s v="Ympäristönsuojelulain mukainen ilmoitus koeluonteisesta toiminnasta (koeluonteinen toiminta, ilmoitus )"/>
    <s v="Koeluonteista toimintaa harjoittava yritys tai toimija on velvollinen ilmoittamaan asiasta kunnalle viimeistään 30 päivää ennen sen aloittamista."/>
    <s v="Koeluonteisen toiminnan ilmoitus"/>
    <x v="1"/>
    <x v="4"/>
    <m/>
    <s v="Myös luonnollisille henkilöille"/>
    <m/>
    <x v="2"/>
    <x v="0"/>
    <s v="Pohjois-Pohjanmaa"/>
    <s v="yli 100 000"/>
    <s v="Ympäristöministeriö"/>
  </r>
  <r>
    <s v="Oulun kaupunki"/>
    <s v="Liikenteenohjauslaitteiden asentaminen yksityisteille"/>
    <s v="Pysyvien liikenteenohjauslaitteiden sijoittaminen yksityisteille vaatii kaupungin luvan."/>
    <s v="Liikenteenohjauslaitteiden sijoittaminen"/>
    <x v="1"/>
    <x v="6"/>
    <s v="Q1/2022"/>
    <s v="Myös luonnollisille henkilöille"/>
    <m/>
    <x v="21"/>
    <x v="0"/>
    <s v="Pohjois-Pohjanmaa"/>
    <s v="yli 100 000"/>
    <s v="Liikenne- ja viestintäministeriö"/>
  </r>
  <r>
    <s v="Oulun kaupunki"/>
    <s v="Vapautus viemäriverkostoon tai talousvesijohtoon liittymisestä"/>
    <m/>
    <s v="Liittyminen vesi- ja viemäriverkostoon"/>
    <x v="1"/>
    <x v="1"/>
    <s v="Q4/2021"/>
    <s v="Myös luonnollisille henkilöille"/>
    <s v="Tulossa ePermitiin"/>
    <x v="8"/>
    <x v="0"/>
    <s v="Pohjois-Pohjanmaa"/>
    <s v="yli 100 000"/>
    <s v="Maa- ja metsätalousministeriö"/>
  </r>
  <r>
    <s v="Oulun kaupunki"/>
    <s v="Maa-ainesten ottamislupa"/>
    <s v="Kaupallisessa tarkoituksessa suoritettuun maa-ainesten ottamiseen tarvitaan maa-aineslupa."/>
    <s v="Maa-aineslupa"/>
    <x v="1"/>
    <x v="4"/>
    <m/>
    <m/>
    <s v="Toteutettu ePermitiin"/>
    <x v="4"/>
    <x v="0"/>
    <s v="Pohjois-Pohjanmaa"/>
    <s v="yli 100 000"/>
    <s v="Ympäristöministeriö"/>
  </r>
  <r>
    <s v="Oulun kaupunki"/>
    <s v="Ympäristönsuojelu, maasto- ja vesiliikenteen luvat"/>
    <s v="Maasto- ja vesiliikenteen luvat"/>
    <s v="Maastossa tai vesistössä tapahtuvan kilpailun tai harjoituksen ilmoitus"/>
    <x v="1"/>
    <x v="1"/>
    <s v="Q4/2021"/>
    <s v="Vain elinkeinotoimintaa harjoittaville"/>
    <s v="Käyttöönotetaan ePermit palvelussa vuoden 2020 aikana"/>
    <x v="28"/>
    <x v="0"/>
    <s v="Pohjois-Pohjanmaa"/>
    <s v="yli 100 000"/>
    <s v="Ympäristöministeriö"/>
  </r>
  <r>
    <s v="Oulun kaupunki"/>
    <s v="Mainos- ja viitoituslupa"/>
    <s v="eServices. Tarvitset luvan yleiselle alueelle laitettaville tilapäisille mainoksille ja viitoituksille."/>
    <s v="Mainos- ja viitoituslupa"/>
    <x v="1"/>
    <x v="5"/>
    <m/>
    <s v="Myös luonnollisille henkilöille"/>
    <m/>
    <x v="1"/>
    <x v="0"/>
    <s v="Pohjois-Pohjanmaa"/>
    <s v="yli 100 000"/>
    <s v=""/>
  </r>
  <r>
    <s v="Oulun kaupunki"/>
    <s v="Maisematyölupa"/>
    <s v="Maa-alueen omistajan tai haltijan on haettava lupa maisemaa muuttavaan maanrakennustyöhön, puiden kaatamiseen ym. toimiin asemakaava-alueella."/>
    <s v="Maisematyölupa"/>
    <x v="1"/>
    <x v="4"/>
    <m/>
    <m/>
    <m/>
    <x v="5"/>
    <x v="0"/>
    <s v="Pohjois-Pohjanmaa"/>
    <s v="yli 100 000"/>
    <s v="Ympäristöministeriö"/>
  </r>
  <r>
    <s v="Oulun kaupunki"/>
    <s v="Kauppahallin myyntipaikkojen vuokraus"/>
    <s v="Yrittäjät voivat vuokrata myyntipaikkoja kauppahalleista."/>
    <s v="Myyntipaikkahakemus ja -lupa"/>
    <x v="1"/>
    <x v="1"/>
    <s v="Q1/2022"/>
    <s v="Vain elinkeinotoimintaa harjoittaville"/>
    <m/>
    <x v="1"/>
    <x v="0"/>
    <s v="Pohjois-Pohjanmaa"/>
    <s v="yli 100 000"/>
    <s v=""/>
  </r>
  <r>
    <s v="Oulun kaupunki"/>
    <s v="Joulukuusien myyntipaikat"/>
    <s v="Yleisen alueen käyttöluvat.Kaupunki järjestää joulukuusien myyjille myyntipaikkoja toreilta, puistoista ja aukioilta. Myyntipaikat jaetaan huutokauppana..."/>
    <s v="Myyntipaikkahakemus ja -lupa"/>
    <x v="1"/>
    <x v="5"/>
    <m/>
    <s v="Myös luonnollisille henkilöille"/>
    <m/>
    <x v="1"/>
    <x v="0"/>
    <s v="Pohjois-Pohjanmaa"/>
    <s v="yli 100 000"/>
    <s v=""/>
  </r>
  <r>
    <s v="Oulun kaupunki"/>
    <s v="Kioskipaikat"/>
    <s v="Yleisten alueiden käyttöluvat. Kioskipaikat ovat jäätelön, grillituotteiden tai muiden elintarvikkeiden myyntiin tarkoitettuja myyntipaikkoja."/>
    <s v="Myyntipaikkahakemus ja -lupa"/>
    <x v="1"/>
    <x v="5"/>
    <m/>
    <s v="Myös luonnollisille henkilöille"/>
    <m/>
    <x v="1"/>
    <x v="0"/>
    <s v="Pohjois-Pohjanmaa"/>
    <s v="yli 100 000"/>
    <s v=""/>
  </r>
  <r>
    <s v="Oulun kaupunki"/>
    <s v="Huoltopysäköintilupa ja -tunnus"/>
    <s v="Yritys tai yhteisö voi lunastaa ajoneuvoon kaupungin huoltopysäköintitunnuksen."/>
    <s v="Pysäköintilupa"/>
    <x v="1"/>
    <x v="6"/>
    <s v="Q1/2022"/>
    <s v="Vain elinkeinotoimintaa harjoittaville"/>
    <m/>
    <x v="1"/>
    <x v="0"/>
    <s v="Pohjois-Pohjanmaa"/>
    <s v="yli 100 000"/>
    <s v=""/>
  </r>
  <r>
    <s v="Oulun kaupunki"/>
    <s v="Purkamislupa"/>
    <s v="Rakennuksen tai sen osan purkamiseen tarvitaan lupa asemakaava-alueella ja alueilla, joissa on rakennuskielto tai yleiskaavan määräys asiasta."/>
    <s v="Rakennuksen purkamislupa"/>
    <x v="1"/>
    <x v="4"/>
    <m/>
    <s v="Myös luonnollisille henkilöille"/>
    <s v="Vaaditaan valtakirja toisen asioinnin puolesta"/>
    <x v="5"/>
    <x v="0"/>
    <s v="Pohjois-Pohjanmaa"/>
    <s v="yli 100 000"/>
    <s v="Ympäristöministeriö"/>
  </r>
  <r>
    <s v="Oulun kaupunki"/>
    <s v="Rakennuslupa"/>
    <s v="Rakennusluvat myöntää rakennusvalvonta. Lupaa tarvitaan rakentamiseen, laajentamiseen, merkittäviin korjaustöihin ja käyttötarkoituksen muutokseen."/>
    <s v="Rakennuslupa"/>
    <x v="1"/>
    <x v="4"/>
    <m/>
    <m/>
    <s v="Vaaditaan valtakirja toisen asioinnin puolesta"/>
    <x v="5"/>
    <x v="0"/>
    <s v="Pohjois-Pohjanmaa"/>
    <s v="yli 100 000"/>
    <s v="Ympäristöministeriö"/>
  </r>
  <r>
    <s v="Oulun kaupunki"/>
    <s v="Tupakkatuotteiden ja nikotiinivalmisteiden vähittäismyyntilupa"/>
    <s v="Tupakkatuotteiden ja nikotiinivalmisteiden myynti on luvanvaraista. Näitä myyvien toimijoiden pitää hakea kunnalta vähittäismyyntilupa."/>
    <s v="Tupakkatuotteiden vähittäismyyntilupa"/>
    <x v="1"/>
    <x v="6"/>
    <m/>
    <s v="Vain elinkeinotoimintaa harjoittaville"/>
    <s v="Hakemukset lähetetään ja käsitellään Valviran sähköisissä palveluissa."/>
    <x v="7"/>
    <x v="0"/>
    <s v="Pohjois-Pohjanmaa"/>
    <s v="yli 100 000"/>
    <s v="Sosiaali- ja terveysministeriö"/>
  </r>
  <r>
    <s v="Oulun kaupunki"/>
    <s v="Aluevuokraus"/>
    <s v="Yleisen alueen käyttöluvat. Katua, toria tai puistoa voidaan käyttää kaupungin luvalla työalueena esimerkiksi rakennustyössä, muutossa, nostotyössä, kiinteistöremontissa,..."/>
    <s v="Yleisen alueen käyttölupa"/>
    <x v="1"/>
    <x v="5"/>
    <m/>
    <s v="Myös luonnollisille henkilöille"/>
    <m/>
    <x v="1"/>
    <x v="0"/>
    <s v="Pohjois-Pohjanmaa"/>
    <s v="yli 100 000"/>
    <s v=""/>
  </r>
  <r>
    <s v="Oulun kaupunki"/>
    <s v="Katujen ja viheralueiden käyttöluvat ja vuokraus"/>
    <s v="Katujen ja muiden yleisten alueiden käyttöluvat ja vuokraus sekä kaivu- ja sijoitusluvat."/>
    <s v="Yleisen alueen käyttölupa"/>
    <x v="1"/>
    <x v="5"/>
    <m/>
    <s v="Myös luonnollisille henkilöille"/>
    <m/>
    <x v="1"/>
    <x v="0"/>
    <s v="Pohjois-Pohjanmaa"/>
    <s v="yli 100 000"/>
    <s v=""/>
  </r>
  <r>
    <s v="Oulun kaupunki"/>
    <s v="Kaupungin omistamien alueiden käyttö"/>
    <s v="Kaupungin omistamia alueita voi hakea tilapäiseen käyttöön."/>
    <s v="Yleisen alueen käyttölupa"/>
    <x v="1"/>
    <x v="5"/>
    <m/>
    <s v="Myös luonnollisille henkilöille"/>
    <m/>
    <x v="1"/>
    <x v="0"/>
    <s v="Pohjois-Pohjanmaa"/>
    <s v="yli 100 000"/>
    <s v=""/>
  </r>
  <r>
    <s v="Oulun kaupunki"/>
    <s v="Terassilupa"/>
    <s v="Ravintolan tai kahvilan ulkotarjoilualuetta varten tarvitset terassiluvan, jos terassi tulee kaupungin julkiselle katu- tai puistoalueelle...."/>
    <s v="Yleisen alueen käyttölupa"/>
    <x v="1"/>
    <x v="5"/>
    <m/>
    <s v="Myös luonnollisille henkilöille"/>
    <m/>
    <x v="1"/>
    <x v="0"/>
    <s v="Pohjois-Pohjanmaa"/>
    <s v="yli 100 000"/>
    <s v=""/>
  </r>
  <r>
    <s v="Oulun kaupunki"/>
    <s v="Yleisen alueen käyttölupa"/>
    <s v="Kun haluat vuokrata yleistä aluetta käyttöösi - kadun, aukion tai puiston - luvan myöntää kaupunkiympäristön toimiala."/>
    <s v="Yleisen alueen käyttölupa"/>
    <x v="1"/>
    <x v="5"/>
    <m/>
    <s v="Myös luonnollisille henkilöille"/>
    <m/>
    <x v="1"/>
    <x v="0"/>
    <s v="Pohjois-Pohjanmaa"/>
    <s v="yli 100 000"/>
    <s v=""/>
  </r>
  <r>
    <s v="Oulun kaupunki"/>
    <s v="Ympäristönsuojelu, vesiensuojelu"/>
    <s v="Vesiensuojelu: poikkeamishakemus jätevesien käsittelystä"/>
    <s v="Ympäristölupa"/>
    <x v="1"/>
    <x v="4"/>
    <m/>
    <s v="Myös luonnollisille henkilöille"/>
    <m/>
    <x v="2"/>
    <x v="0"/>
    <s v="Pohjois-Pohjanmaa"/>
    <s v="yli 100 000"/>
    <s v="Ympäristöministeriö"/>
  </r>
  <r>
    <s v="Oulun kaupunki"/>
    <s v="Yritysten osto- ja myyntipaikka BusinessPlaza"/>
    <s v="Yritys voi ilmoittaa yrityksensä myytäväksi tai ostaja voi ilmoittaa olevansa kiinnostunut ostamaan yrityksen"/>
    <s v="Yrityspalvelut"/>
    <x v="2"/>
    <x v="0"/>
    <s v="Q1/2022"/>
    <s v="Myös luonnollisille henkilöille"/>
    <m/>
    <x v="1"/>
    <x v="0"/>
    <s v="Pohjois-Pohjanmaa"/>
    <s v="yli 100 000"/>
    <s v=""/>
  </r>
  <r>
    <s v="Oulun kaupunki"/>
    <s v="Toimitilapörssi"/>
    <s v="Oulun seudun toimitilojen myynti-, vuokraus- ja ostoilmoitukset"/>
    <s v="Toimitilahakemisto"/>
    <x v="3"/>
    <x v="0"/>
    <s v="Q1/2022"/>
    <s v="Myös luonnollisille henkilöille"/>
    <m/>
    <x v="1"/>
    <x v="0"/>
    <s v="Pohjois-Pohjanmaa"/>
    <s v="yli 100 000"/>
    <s v=""/>
  </r>
  <r>
    <s v="Oulun kaupunki"/>
    <s v="Palvelut työnantajille"/>
    <s v="Yhteydenotot koskien: Rekrytointitarve, kesätyösetelipaikka ilmoitus, kesätyöpaikka ilmoitus, työkokeilupaikka ilmoitus."/>
    <s v="Työvoimapalvelut"/>
    <x v="3"/>
    <x v="0"/>
    <s v="Q2/2022"/>
    <s v="Vain elinkeinotoimintaa harjoittaville"/>
    <s v="OuluBot-kehitys"/>
    <x v="1"/>
    <x v="0"/>
    <s v="Pohjois-Pohjanmaa"/>
    <s v="yli 100 000"/>
    <s v=""/>
  </r>
  <r>
    <s v="Oulun kaupunki"/>
    <s v="Yrityspalvelut"/>
    <s v="Kaikki yrityksen palvelut perustamsisesta kasvuun."/>
    <s v="Yrityspalvelut"/>
    <x v="3"/>
    <x v="0"/>
    <s v="Q1/2022"/>
    <s v="Myös luonnollisille henkilöille"/>
    <m/>
    <x v="1"/>
    <x v="0"/>
    <s v="Pohjois-Pohjanmaa"/>
    <s v="yli 100 000"/>
    <s v=""/>
  </r>
  <r>
    <s v="Oulun kaupunki"/>
    <s v="Yrityspalvelut Oulu"/>
    <s v="Yrityskehitystä tarjoavat yritykset ja organisaatiot voivat mainostaa palveluitaan"/>
    <s v="Yrityspalvelut"/>
    <x v="3"/>
    <x v="0"/>
    <s v="Q4/2021"/>
    <s v="Vain elinkeinotoimintaa harjoittaville"/>
    <m/>
    <x v="1"/>
    <x v="0"/>
    <s v="Pohjois-Pohjanmaa"/>
    <s v="yli 100 000"/>
    <s v=""/>
  </r>
  <r>
    <s v="Oulun kaupunki"/>
    <s v="Yrityshakemisto"/>
    <s v="Oulun seudun toimialakohtainen yrityshakemisto"/>
    <s v="Yritys- ja palveluhakemisto"/>
    <x v="4"/>
    <x v="0"/>
    <s v="Q1/2022"/>
    <s v="Vain elinkeinotoimintaa harjoittaville"/>
    <m/>
    <x v="1"/>
    <x v="0"/>
    <s v="Pohjois-Pohjanmaa"/>
    <s v="yli 100 000"/>
    <s v=""/>
  </r>
  <r>
    <s v="Oulun kaupunki"/>
    <s v="Hissiavustukset"/>
    <s v="Taloyhtiöt voivat saada hissiavustusta ja konsulttiapua kaupungilta hissin rakentamiseen asuinkerrostaloonsa."/>
    <s v="Hissi- ja esteettömyysavustus"/>
    <x v="5"/>
    <x v="1"/>
    <s v="Myöhemmin"/>
    <s v="Vain elinkeinotoimintaa harjoittaville"/>
    <m/>
    <x v="1"/>
    <x v="0"/>
    <s v="Pohjois-Pohjanmaa"/>
    <s v="yli 100 000"/>
    <s v=""/>
  </r>
  <r>
    <s v="Oulun kaupunki"/>
    <s v="Korkotukilainahakemusten vastaanotto"/>
    <s v="Hakija jättää hakemusasiakirjat kuntaan, joka antaa hankkeesta lausuntonsa ja toimittaa asiakirjat ARAan."/>
    <s v="Korkotukilainahakemus"/>
    <x v="5"/>
    <x v="6"/>
    <m/>
    <m/>
    <s v="Lisätietoa, hakuohjeet ja -lomakkeet ARAn nettisivuilla"/>
    <x v="24"/>
    <x v="0"/>
    <s v="Pohjois-Pohjanmaa"/>
    <s v="yli 100 000"/>
    <s v="Ympäristöministeriö"/>
  </r>
  <r>
    <s v="Oulun kaupunki"/>
    <s v="Kuntouttavan työtoiminnan tuki yhteistyökumppaneille"/>
    <s v="Yhteistyökumppani, eli avustuksen hakija hakee avustusta sähköisellä verkkolomakkeella hyödyntäen vahvaa tunnistusta. Hakemus esitäytetään oukatypa -järjestelmästä noudetuilla tiedoilla, jota yhteistyökumppani käyttää kuntouttavan työtoiminnan asiakkaiden työajanseurannassa."/>
    <s v="Toiminta-avustukset yhdistyksille ja yhteisöille"/>
    <x v="5"/>
    <x v="5"/>
    <m/>
    <m/>
    <m/>
    <x v="1"/>
    <x v="0"/>
    <s v="Pohjois-Pohjanmaa"/>
    <s v="yli 100 000"/>
    <s v=""/>
  </r>
  <r>
    <s v="Oulun kaupunki"/>
    <s v="Avustukset yhdistyksille ja yhteisöille"/>
    <s v="Yhdistykset ja yhteisöt voivat hakea avustuksia kunnanhallitukselta. Avustuksia voidaan myöntää toimintaan tai tapahtumien järjestämiseen."/>
    <s v="Toiminta-avustukset yhdistyksille ja yhteisöille"/>
    <x v="5"/>
    <x v="0"/>
    <s v="Q4/2020"/>
    <s v="Vain elinkeinotoimintaa harjoittaville"/>
    <s v="Oulun kaupungissa on käynnissä vaiheittainen eAsiointi-ratkaisun käyttöönotto eri palveluihin ja viranomaisasiointiin. Avustushakemusprosessin digitalisointi on yksi keskeisistä kehittämistoimista."/>
    <x v="1"/>
    <x v="0"/>
    <s v="Pohjois-Pohjanmaa"/>
    <s v="yli 100 000"/>
    <s v=""/>
  </r>
  <r>
    <s v="Oulun kaupunki"/>
    <s v="Kuntalisä yrityksille ja yhdistyksille"/>
    <s v="Kuntalisä on rahallinen tuki, jolla korvataan työnantajalle osa oululaisen työttömän työnhakijan palkkakustannuksista. Sitä voidaan myöntää myös oppisopimustyösuhteeseen, jonka tavoite on ammattillinen tutkinto tai osatutkinto. Kuntalisän myöntämisen edellytyksenä on työttömälle työnhakijalle myönnetty palkkatuki, tukien myöntämisperusteet vahvistetaan vuosittain."/>
    <s v="Työllistämistuki"/>
    <x v="5"/>
    <x v="0"/>
    <s v="Q1/2022"/>
    <s v="Vain elinkeinotoimintaa harjoittaville"/>
    <s v="Palvelua ollaan rakentamassa osana yhteistä Oulun kaupungin eAsiointi -palveluun siirtymistä."/>
    <x v="10"/>
    <x v="0"/>
    <s v="Pohjois-Pohjanmaa"/>
    <s v="yli 100 000"/>
    <s v="Sosiaali- ja terveysministeriö"/>
  </r>
  <r>
    <s v="Oulun kaupunki"/>
    <s v="Kesätyösetelituki työnantajille"/>
    <s v="Kesätyösetelillä voi palkata oululaisen 15–17-vuotiaan nuoren töihin kesäkaudella. Tuemme työnantajaa kesätyösetelinuoren palkkakustannuksissaa. Kesätyösetelillä voi työllistää yritykset ja kolmannen sektorin toimijat, jotka toimivat Oulun kaupunkiseudulla."/>
    <s v="Työllistämistuki"/>
    <x v="5"/>
    <x v="5"/>
    <m/>
    <s v="Vain elinkeinotoimintaa harjoittaville"/>
    <m/>
    <x v="10"/>
    <x v="0"/>
    <s v="Pohjois-Pohjanmaa"/>
    <s v="yli 100 000"/>
    <s v="Sosiaali- ja terveysministeriö"/>
  </r>
  <r>
    <s v="Paimion kaupunki"/>
    <s v="Lupapiste.fi"/>
    <m/>
    <s v="Rakennuslupa"/>
    <x v="1"/>
    <x v="2"/>
    <m/>
    <s v="Myös luonnollisille henkilöille"/>
    <m/>
    <x v="5"/>
    <x v="0"/>
    <s v="Varsinais-Suomi"/>
    <s v="10 001 - 20 000"/>
    <s v="Ympäristöministeriö"/>
  </r>
  <r>
    <s v="Paimion kaupunki"/>
    <s v="Vuokrattavat kokoustiat ja laitteet"/>
    <m/>
    <s v="Tilavuokraus"/>
    <x v="1"/>
    <x v="4"/>
    <m/>
    <s v="Myös luonnollisille henkilöille"/>
    <m/>
    <x v="1"/>
    <x v="0"/>
    <s v="Varsinais-Suomi"/>
    <s v="10 001 - 20 000"/>
    <s v=""/>
  </r>
  <r>
    <s v="Paimion kaupunki"/>
    <s v="Yritystontit"/>
    <m/>
    <s v="Yritystonttien myynti ja vuokraus"/>
    <x v="1"/>
    <x v="5"/>
    <m/>
    <s v="Vain elinkeinotoimintaa harjoittaville"/>
    <m/>
    <x v="1"/>
    <x v="0"/>
    <s v="Varsinais-Suomi"/>
    <s v="10 001 - 20 000"/>
    <s v=""/>
  </r>
  <r>
    <s v="Paimion kaupunki"/>
    <s v="Avoimet langttoman verkon pisteet"/>
    <m/>
    <s v="Avoimet langttoman verkon pisteet"/>
    <x v="2"/>
    <x v="0"/>
    <m/>
    <s v="Myös luonnollisille henkilöille"/>
    <s v="Kaupungillilla on useita guest-verkkoja, mutta näiden laajentaminen/ kehittäminen on lopetettu vanhanaikaisena, koska mobiiliverkkojen kehittyminen, parempi liikkuvuus ja vähintään sama laatu on tehnyt niistä käyttökelpoisempia."/>
    <x v="1"/>
    <x v="0"/>
    <s v="Varsinais-Suomi"/>
    <s v="10 001 - 20 000"/>
    <s v=""/>
  </r>
  <r>
    <s v="Paimion kaupunki"/>
    <s v="Jätehuolto"/>
    <m/>
    <s v="Jätehuolto"/>
    <x v="2"/>
    <x v="6"/>
    <m/>
    <s v="Myös luonnollisille henkilöille"/>
    <s v="Järjestämisvastuu Lounais-Suomen JH eikä kaupungilla, joten kehitystyö tapahtuu siella.  Kaupunki ohjaa palveluihinn LSJH"/>
    <x v="14"/>
    <x v="0"/>
    <s v="Varsinais-Suomi"/>
    <s v="10 001 - 20 000"/>
    <s v="Ympäristöministeriö"/>
  </r>
  <r>
    <s v="Paimion kaupunki"/>
    <s v="Paimion Leijonienluola"/>
    <s v="Pääomasijoittajien ja yritysten treffipalvelu"/>
    <s v="Paimion Leijonienluola"/>
    <x v="2"/>
    <x v="1"/>
    <m/>
    <s v="Myös luonnollisille henkilöille"/>
    <s v="Palvelumallissa saatetaan yrityksiä ja pääomasijittajia yhteen. Kehitystyössä on huomattu, että tämä palvelumalli perustuu hyvin paljon kasvokkain tehtävään työhön. Digitalisaation lisääminen heikentää mahdollisuuksia saada palveluun asiakkaita."/>
    <x v="1"/>
    <x v="0"/>
    <s v="Varsinais-Suomi"/>
    <s v="10 001 - 20 000"/>
    <s v=""/>
  </r>
  <r>
    <s v="Paimion kaupunki"/>
    <s v="Sunpaimio-verkkosivu"/>
    <m/>
    <s v="Sunpaimio-verkkosivu"/>
    <x v="2"/>
    <x v="0"/>
    <m/>
    <s v="Vain elinkeinotoimintaa harjoittaville"/>
    <s v="Tämä sivusto on hakemisto tyyppinen sivusto. Paimiossa on sen verran vähän yrityksiä, että webropol ilmoittautumisen jälkeen heidät tavataan kasvokkain. Digiastetta ei kannata tästä nostaa."/>
    <x v="1"/>
    <x v="0"/>
    <s v="Varsinais-Suomi"/>
    <s v="10 001 - 20 000"/>
    <s v=""/>
  </r>
  <r>
    <s v="Paimion kaupunki"/>
    <s v="Maaseutupalvelut maaseutuyrittäjille (neuvontapalvelu)"/>
    <m/>
    <s v="Maaseutupalvelut maaseutuyrittäjille (neuvontapalvelu)"/>
    <x v="3"/>
    <x v="6"/>
    <m/>
    <s v="Myös luonnollisille henkilöille"/>
    <s v="Tukiin liittyvät palvelut ovat valtakunnallisia ja niitä kehitetään muualla. Alueemme maatilayrittäjien palvelu on pääsääntöisesti kasvokkain tapahtuvaa neuvontaa."/>
    <x v="1"/>
    <x v="0"/>
    <s v="Varsinais-Suomi"/>
    <s v="10 001 - 20 000"/>
    <s v=""/>
  </r>
  <r>
    <s v="Paimion kaupunki"/>
    <s v="Työvoimapalvelut"/>
    <m/>
    <s v="Työvoimapalvelut"/>
    <x v="3"/>
    <x v="1"/>
    <m/>
    <s v="Vain elinkeinotoimintaa harjoittaville"/>
    <s v="On otettu käyttöön valtakunnallisia palveluja joita kehitetään. Ei omia järjestelmiä. Palvelu on henkilökohtaista ja tapahtuu pääsääntöisesti kasvokkain."/>
    <x v="10"/>
    <x v="0"/>
    <s v="Varsinais-Suomi"/>
    <s v="10 001 - 20 000"/>
    <s v="Sosiaali- ja terveysministeriö"/>
  </r>
  <r>
    <s v="Paimion kaupunki"/>
    <s v="Yritysten neuvonta ja kehittämispalvelut"/>
    <m/>
    <s v="Yritysten neuvontapalvelut"/>
    <x v="3"/>
    <x v="4"/>
    <m/>
    <s v="Myös luonnollisille henkilöille"/>
    <s v="Ostamme näitä Palveluja nyt Turku Science Park Oy:ltä. Kehitystyö on pääsääntöisesti heidän käsissään. Organisaatiossa on tehty uudistuksia, jotka koskevat nimenomaan neuvontapalveluja. Seuraamme laadun kehittymistä."/>
    <x v="1"/>
    <x v="0"/>
    <s v="Varsinais-Suomi"/>
    <s v="10 001 - 20 000"/>
    <s v=""/>
  </r>
  <r>
    <s v="Paimion kaupunki"/>
    <s v="Karttapalvelu"/>
    <m/>
    <s v="Karttapalvelu"/>
    <x v="4"/>
    <x v="4"/>
    <m/>
    <s v="Myös luonnollisille henkilöille"/>
    <m/>
    <x v="5"/>
    <x v="0"/>
    <s v="Varsinais-Suomi"/>
    <s v="10 001 - 20 000"/>
    <s v="Ympäristöministeriö"/>
  </r>
  <r>
    <s v="Paimion kaupunki"/>
    <s v="Internetsivujen yrittäjät-kohderyhmän tietopalvelu"/>
    <m/>
    <s v="Yritys- ja palveluhakemisto"/>
    <x v="4"/>
    <x v="0"/>
    <m/>
    <s v="Vain elinkeinotoimintaa harjoittaville"/>
    <s v="Kotisivuilla ja uutiskirjeissä on tietoa kaikille yrityksille. Yrityksen pyynnöstä ja tarpeen mukaan mennään syvempää työskentelyyn. Palveluihin ei ole vahvaa digitaalista tunnistautumista, koska kutsu työskentely alustoille ja ja itse alustatkin räätälöidään yritysten tarpeiden mukaisesti. Pääsy työskentelyyn siis vain kutsuttuna Käytämme Howspace- järjestelmän sisälle laadittuja työhuoneita, joihin olemme laatineet erillaisia rakenteita. Digitalisaation tason nosto lisäisi kustannuksia suhteessa hyötyyn liikaa. Emme näe tämän palvelun osalta digitalisaation tason nostoa annetun mittariston ehdoilla (vahvatunnistautuminen) hyödyllisenä."/>
    <x v="1"/>
    <x v="0"/>
    <s v="Varsinais-Suomi"/>
    <s v="10 001 - 20 000"/>
    <s v=""/>
  </r>
  <r>
    <s v="Paltamon kunta"/>
    <s v="Maa-aineslupa"/>
    <s v="Lupakäsittely kaupallisessa tarkoituksessa suoritettavaa maa-ainesten ottamista varten"/>
    <s v="Maa-aineslupa"/>
    <x v="1"/>
    <x v="0"/>
    <s v="Myöhemmin"/>
    <s v="Myös luonnollisille henkilöille"/>
    <s v="resurssit"/>
    <x v="4"/>
    <x v="0"/>
    <s v="Kainuu"/>
    <s v="alle 6001"/>
    <s v="Ympäristöministeriö"/>
  </r>
  <r>
    <s v="Paltamon kunta"/>
    <s v="Rakennuslupa"/>
    <s v="Rakentamiseen liittyvien hakemusten lupakäsittely Lupapiste-palvelun kautta"/>
    <s v="Rakennuslupa"/>
    <x v="1"/>
    <x v="5"/>
    <s v="Myöhemmin"/>
    <s v="Myös luonnollisille henkilöille"/>
    <s v="resurssit"/>
    <x v="5"/>
    <x v="0"/>
    <s v="Kainuu"/>
    <s v="alle 6001"/>
    <s v="Ympäristöministeriö"/>
  </r>
  <r>
    <s v="Paltamon kunta"/>
    <s v="Poikkeamislupa"/>
    <s v="Lupakäsittely kaavamääräyksistä poikkevaan rakentamiseen"/>
    <s v="Rakentamisen poikkeuslupa"/>
    <x v="1"/>
    <x v="0"/>
    <s v="Myöhemmin"/>
    <s v="Myös luonnollisille henkilöille"/>
    <s v="resurssit"/>
    <x v="5"/>
    <x v="0"/>
    <s v="Kainuu"/>
    <s v="alle 6001"/>
    <s v="Ympäristöministeriö"/>
  </r>
  <r>
    <s v="Paltamon kunta"/>
    <s v="Ympäristölupa"/>
    <s v="Lupakäsittely ympäristön pilaantumisen vaaraa aiheuttavaan toimintaan"/>
    <s v="Ympäristölupa"/>
    <x v="1"/>
    <x v="0"/>
    <s v="Myöhemmin"/>
    <s v="Myös luonnollisille henkilöille"/>
    <s v="resurssit"/>
    <x v="2"/>
    <x v="0"/>
    <s v="Kainuu"/>
    <s v="alle 6001"/>
    <s v="Ympäristöministeriö"/>
  </r>
  <r>
    <s v="Paltamon kunta"/>
    <s v="Yrityspalvelusetelin haku"/>
    <s v="Kunta tukee yritysten kehittämishankkeita"/>
    <s v="Liiketoiminnan kehittämistuki"/>
    <x v="5"/>
    <x v="5"/>
    <s v="Myöhemmin"/>
    <s v="Vain elinkeinotoimintaa harjoittaville"/>
    <s v="resurssit"/>
    <x v="1"/>
    <x v="0"/>
    <s v="Kainuu"/>
    <s v="alle 6001"/>
    <s v=""/>
  </r>
  <r>
    <s v="Paltamon kunta"/>
    <s v="Kesätyösetelin haku"/>
    <s v="Kunta tukee kesätyön antanutta yritystä/yhdistystä 300 eurolla"/>
    <s v="Työllistämistuki"/>
    <x v="5"/>
    <x v="5"/>
    <s v="Myöhemmin"/>
    <s v="Vain elinkeinotoimintaa harjoittaville"/>
    <s v="resurssit"/>
    <x v="10"/>
    <x v="0"/>
    <s v="Kainuu"/>
    <s v="alle 6001"/>
    <s v="Sosiaali- ja terveysministeriö"/>
  </r>
  <r>
    <s v="Patentti- ja rekisterihallitus (PRH)"/>
    <s v="eOLF (Epoline Online Filing) - patentti ja hyödyllisyysmalli"/>
    <s v="Asiantuntijoille suunnattu sähköinen patenttihakemuspalvelu"/>
    <s v="eOLF (Epoline Online Filing) - patentti ja hyödyllisyysmalli"/>
    <x v="1"/>
    <x v="5"/>
    <m/>
    <s v="Myös luonnollisille henkilöille"/>
    <s v="Päätökset oman asiakirjapalvelun kautta."/>
    <x v="1"/>
    <x v="1"/>
    <s v="Työ- ja elinkeinoministeriö"/>
    <s v=""/>
    <s v=""/>
  </r>
  <r>
    <s v="Patentti- ja rekisterihallitus (PRH)"/>
    <s v="LEI -hakemukset"/>
    <m/>
    <s v="LEI -hakemukset"/>
    <x v="1"/>
    <x v="0"/>
    <s v="Myöhemmin"/>
    <s v="Vain elinkeinotoimintaa harjoittaville"/>
    <s v="YTJ asioinnin kehittäminen vuosina 2021-2023 erittäin laajamittaista Kaupparekisterilain uudistamisen takia. LEI tunnisterekisterin kustannusvastaavuus ei mahdollista laajamittaista kehittämistä."/>
    <x v="1"/>
    <x v="1"/>
    <s v="Työ- ja elinkeinoministeriö"/>
    <s v=""/>
    <s v=""/>
  </r>
  <r>
    <s v="Patentti- ja rekisterihallitus (PRH)"/>
    <s v="PRH:n tietopalvelut"/>
    <s v="PRH:n rekistereistä on tarjolla tietoja teknisten rajapintojen kautta, poimintoina, käyttöliittymien kautta niin kansalaisille, elinkeinoelämälle kuin julkiselle sektorille.  Tietoja on tarjolla rakenteisessa muodossa laajalti."/>
    <s v="PRH:n tietopalvelut"/>
    <x v="4"/>
    <x v="2"/>
    <m/>
    <s v="Myös luonnollisille henkilöille"/>
    <m/>
    <x v="1"/>
    <x v="1"/>
    <s v="Työ- ja elinkeinoministeriö"/>
    <s v=""/>
    <s v=""/>
  </r>
  <r>
    <s v="Patentti- ja rekisterihallitus (PRH)"/>
    <s v="Sähköinen ilmoitus yhdistysrekisteriin"/>
    <s v="Yhdistyksen perustamisen ja muutosten ilmoittaminen sähköisesti"/>
    <s v="Sähköinen ilmoitus yhdistysrekisteriin"/>
    <x v="0"/>
    <x v="5"/>
    <m/>
    <s v="Myös luonnollisille henkilöille"/>
    <s v="Asiointitiedot siirtyvät rakenteisina ja automaattisesti yhdistysrekisterin sähköiseen käsittely- ja tietopalvelujärjestelmään. Osa asiointiprosesseista käsittely- ja päätösvaiheineen on automatisoitu, esim. osoite- ja yhteystietojen muutos.  Asiointiin liittyvät asiakirjat ja päätökset välittyvät asiakkaalle suoraan asiointipalveluun."/>
    <x v="1"/>
    <x v="1"/>
    <s v="Työ- ja elinkeinoministeriö"/>
    <s v=""/>
    <s v=""/>
  </r>
  <r>
    <s v="Patentti- ja rekisterihallitus (PRH)"/>
    <s v="Sähköinen mallioikeushakemus"/>
    <s v="Mallioikeuden hakeminen sähköisesti"/>
    <s v="Sähköinen mallioikeushakemus"/>
    <x v="1"/>
    <x v="5"/>
    <m/>
    <s v="Myös luonnollisille henkilöille"/>
    <s v="Päätöksiä ei toimiteta vielä sähköisesti, tavoiteaikataulu 12/2023"/>
    <x v="1"/>
    <x v="1"/>
    <s v="Työ- ja elinkeinoministeriö"/>
    <s v=""/>
    <s v=""/>
  </r>
  <r>
    <s v="Patentti- ja rekisterihallitus (PRH)"/>
    <s v="Sähköinen patenttihakemus"/>
    <s v="Patentin hakeminen sähköisesti"/>
    <s v="Sähköinen patenttihakemus"/>
    <x v="1"/>
    <x v="5"/>
    <m/>
    <s v="Myös luonnollisille henkilöille"/>
    <s v="Päätöksiä ei toimiteta vielä sähköisesti, tavoiteaikataulu 12/2024"/>
    <x v="1"/>
    <x v="1"/>
    <s v="Työ- ja elinkeinoministeriö"/>
    <s v=""/>
    <s v=""/>
  </r>
  <r>
    <s v="Patentti- ja rekisterihallitus (PRH)"/>
    <s v="Sähköinen tavaramerkkihakemus"/>
    <s v="Tavaramerkin hakeminen sähköisesti"/>
    <s v="Sähköinen tavaramerkkihakemus"/>
    <x v="1"/>
    <x v="5"/>
    <m/>
    <s v="Myös luonnollisille henkilöille"/>
    <s v="Päätöksiä ei toimiteta vielä sähköisesti, tavoiteaikataulu 12/2021"/>
    <x v="1"/>
    <x v="1"/>
    <s v="Työ- ja elinkeinoministeriö"/>
    <s v=""/>
    <s v=""/>
  </r>
  <r>
    <s v="Patentti- ja rekisterihallitus (PRH)"/>
    <s v="Säätiörekisterin paperiasiointi (Y-lomakkeet)"/>
    <s v="Paperilomakkeilla tietojen ilmoittaminen säätiörekisteriin."/>
    <s v="Säätiörekisterin paperiasiointi (Y-lomakkeet)"/>
    <x v="0"/>
    <x v="1"/>
    <s v="Myöhemmin"/>
    <s v="Myös luonnollisille henkilöille"/>
    <s v="Säätiöiden sähköistä asiointia ei ole suunniteltu säätiöiden vähäisen määrän ja rekisterin tulokertymän vuoksi."/>
    <x v="1"/>
    <x v="1"/>
    <s v="Työ- ja elinkeinoministeriö"/>
    <s v=""/>
    <s v=""/>
  </r>
  <r>
    <s v="Patentti- ja rekisterihallitus (PRH)"/>
    <s v="Tavaramerkin muutokset"/>
    <s v="Tavaramerkin muutokset sähköisesti"/>
    <s v="Tavaramerkin muutokset"/>
    <x v="1"/>
    <x v="5"/>
    <m/>
    <s v="Myös luonnollisille henkilöille"/>
    <s v="Päätöksiä ei toimiteta vielä sähköisesti, tavoiteaikataulu 12/2022"/>
    <x v="1"/>
    <x v="1"/>
    <s v="Työ- ja elinkeinoministeriö"/>
    <s v=""/>
    <s v=""/>
  </r>
  <r>
    <s v="Patentti- ja rekisterihallitus (PRH)"/>
    <s v="Tavaramerkin uudistus"/>
    <s v="Tavaramerkin uudistaminen sähköisesti"/>
    <s v="Tavaramerkin uudistus"/>
    <x v="1"/>
    <x v="5"/>
    <m/>
    <s v="Myös luonnollisille henkilöille"/>
    <s v="Päätöksiä ei toimiteta vielä sähköisesti, tavoiteaikataulu 12/2021"/>
    <x v="1"/>
    <x v="1"/>
    <s v="Työ- ja elinkeinoministeriö"/>
    <s v=""/>
    <s v=""/>
  </r>
  <r>
    <s v="Patentti- ja rekisterihallitus (PRH)"/>
    <s v="Tilinpäätösdokumentit PRH:lle sähköisen veroilmoituksen yhteydessä"/>
    <s v="Osakeyhtiöiden ja osuuskuntien tilinpäätökset voi ilmoittaa sähköisesti kaupparekisteriin veroilmoituksen yhteydessä. Tilinpäätös rekisteröidään automaattisesti kaupparekisteriin."/>
    <s v="Tilinpäätösdokumentit PRH:lle sähköisen veroilmoituksen yhteydessä"/>
    <x v="0"/>
    <x v="5"/>
    <m/>
    <s v="Vain elinkeinotoimintaa harjoittaville"/>
    <m/>
    <x v="1"/>
    <x v="1"/>
    <s v="Työ- ja elinkeinoministeriö"/>
    <s v=""/>
    <s v=""/>
  </r>
  <r>
    <s v="Patentti- ja rekisterihallitus (PRH)"/>
    <s v="Tilinpäätöstiedot iXBRL-muodossa"/>
    <s v="Tilinpäätöstietojen ilmoittaminen teknisen rajapinnan kautta rakenteisessa muodossa"/>
    <s v="Tilinpäätöstiedot iXBRL-muodossa"/>
    <x v="0"/>
    <x v="5"/>
    <m/>
    <s v="Vain elinkeinotoimintaa harjoittaville"/>
    <s v="Osakeyhtiö, ei muita yritysmuotoja toteutettu. Tavoitetila on iXBRL tilinpäätösten toimittaminen kaikkien tilinpäätöstietojen osalta. Tavoitetilan saavuttaminen vaatii lainsäädäntömuutoksia, prosessimuutoksia sekä teknistä kehittämistä."/>
    <x v="1"/>
    <x v="1"/>
    <s v="Työ- ja elinkeinoministeriö"/>
    <s v=""/>
    <s v=""/>
  </r>
  <r>
    <s v="Patentti- ja rekisterihallitus (PRH)"/>
    <s v="Tilintarkastusvalvonnan palvelut"/>
    <m/>
    <s v="Tilintarkastusvalvonnan palvelut"/>
    <x v="1"/>
    <x v="3"/>
    <s v="Myöhemmin"/>
    <m/>
    <s v="Tilintarkastusvalvonnan palveluiden tiekartan analyysi ja määritys valmistuu syksyllä 2021. Jatkokehittäminen suunnitellaan sen perusteella."/>
    <x v="1"/>
    <x v="1"/>
    <s v="Työ- ja elinkeinoministeriö"/>
    <s v=""/>
    <s v=""/>
  </r>
  <r>
    <s v="Patentti- ja rekisterihallitus (PRH)"/>
    <s v="Yhdistysrekisterin paperiasiointi (Y-lomakkeet)"/>
    <s v="Tietyt ilmoitustyypit: yhdistyksen lakkaaminen, vastuuhenkilön oma ero ja kaksikieliset yhdistykset yms."/>
    <s v="Yhdistysrekisterin paperiasiointi (Y-lomakkeet)"/>
    <x v="1"/>
    <x v="1"/>
    <s v="Q4/2021"/>
    <s v="Myös luonnollisille henkilöille"/>
    <s v="Loput ilmoitusmuodot sähköistetään vuoden 2021 loppuun mennessä. Kaksikielisten yhdistysten, uskonnollisten yhdyskuntien ja kauppakamareiden ilmoituksia ei ole suunnitelmissa sähköistää  pienen määrän takia."/>
    <x v="1"/>
    <x v="1"/>
    <s v="Työ- ja elinkeinoministeriö"/>
    <s v=""/>
    <s v=""/>
  </r>
  <r>
    <s v="Patentti- ja rekisterihallitus (PRH)"/>
    <s v="Yrityskiinnityshakemukset"/>
    <s v="Paperilomakkeilla yrityskiinnityshakemukset ja niihin liittyvät alkuperäiset velkakirjat"/>
    <s v="Yrityskiinnityshakemukset"/>
    <x v="1"/>
    <x v="1"/>
    <s v="Myöhemmin"/>
    <s v="Myös luonnollisille henkilöille"/>
    <s v="Palvelun sähköistäminen ei ole suunnitelmissa. Edellyttäisi lainmuutosta ja sähköisten velkakirjojen käyttöönottoa."/>
    <x v="1"/>
    <x v="1"/>
    <s v="Työ- ja elinkeinoministeriö"/>
    <s v=""/>
    <s v=""/>
  </r>
  <r>
    <s v="Patentti- ja rekisterihallitus (PRH)"/>
    <s v="YTJ/Kaupparekisterin paperiasiointi (Y-lomakkeet)"/>
    <s v="Paperilomakkeilla tietojen ilmoittaminen kaupparekisteriin  (harvinaisemmat ilmoitustilanteet)"/>
    <s v="YTJ/Kaupparekisterin paperiasiointi (Y-lomakkeet)"/>
    <x v="1"/>
    <x v="1"/>
    <s v="Myöhemmin"/>
    <s v="Myös luonnollisille henkilöille"/>
    <s v="Paperiasiointi säilytetään vaihtoehtona."/>
    <x v="1"/>
    <x v="1"/>
    <s v="Työ- ja elinkeinoministeriö"/>
    <s v=""/>
    <s v=""/>
  </r>
  <r>
    <s v="Patentti- ja rekisterihallitus (PRH)"/>
    <s v="YTJ-asiointipalvelu/ sähköinen ilmoittaminen kaupparekisteriin"/>
    <s v="Yleisimpien kaupparekisteri-ilmoitusten sähköinen palvelu"/>
    <s v="YTJ-asiointipalvelu/ sähköinen ilmoittaminen kaupparekisteriin"/>
    <x v="0"/>
    <x v="5"/>
    <m/>
    <s v="Myös luonnollisille henkilöille"/>
    <s v="Asiointitiedot siirtyvät rakenteisina ja automaattisesti kaupparekisterin sähköiseen käsittelyjärjestelmään. Osa asiointiprosesseista käsittely- ja päätösvaiheineen on automatisoitu, esim. osoite- ja yhteystietojen muutokset. Korjaukset mahdollista toimittaa sähköisen asiointipalvelun kautta v. 2021 loppuun mennessä. Kehitettävää:  Suomi.fi -viestit palvelu otetaan käyttöön asiakkaille menevän kirjepostin välityskanavana v.2022 loppuun mennessä. Sähköistä ilmoittamista laajennetaan kattamaan lähes kaikki kaupparekisteri-ilmoitusten asiat Q3/2022 mennessä."/>
    <x v="1"/>
    <x v="1"/>
    <s v="Työ- ja elinkeinoministeriö"/>
    <s v=""/>
    <s v=""/>
  </r>
  <r>
    <s v="Pelkosenniemen kunta"/>
    <s v="Yritysten sähköiset palvelut ja toimintatavat"/>
    <s v="Kunta on mukana Yrittäjien Itä-Lappi -hankkeessa, jossa kehitetään yritysten sähköisiä palveluita ja toimintatapoja."/>
    <s v="Yrityspalvelut"/>
    <x v="3"/>
    <x v="3"/>
    <m/>
    <m/>
    <s v="Koko kunnan alueella ei ole riittävää laajakaistaverkkoa, joka mahdollistaisi digitaalisten palveluiden hyödyntämisen tarkoituksenmukaisesti."/>
    <x v="1"/>
    <x v="0"/>
    <s v="Lappi"/>
    <s v="alle 6001"/>
    <s v=""/>
  </r>
  <r>
    <s v="Pelkosenniemen kunta"/>
    <s v="Elinkeinopalveluiden neuvonta"/>
    <s v="Neuvontaa tehdään salatun sähköpostin ja etäyhteyksien avulla. Kunnassa käytössä verkossa toimivassa Yritystulkki-palvelussa, josta on saatavilla sekä aineistoa että aloittavan että toimivan yrityksen kehittämiseen, ja työkaluja laskelmien tekoon sekä liiketoimintasuunnitelman tekemiseen."/>
    <s v="Yritysten neuvontapalvelut"/>
    <x v="3"/>
    <x v="0"/>
    <m/>
    <m/>
    <s v="Pelkosenniemen kunnan painopiste palveluiden digitalisoinnissa on tällä hetkellä talous- ja henkilöstöhallinnon digitalisoinnissa, jotta kunta kykenisi vastaamaan lakisääteisiin muutoksiin koskien taloustietojen automatisoitua raportointia valtionkonttorille."/>
    <x v="1"/>
    <x v="0"/>
    <s v="Lappi"/>
    <s v="alle 6001"/>
    <s v=""/>
  </r>
  <r>
    <s v="Pielaveden kunta"/>
    <s v="Ilmoitus yksityisen sosiaalipalvelun tuottamisesta"/>
    <s v="Kunnan perusturvalautakuntaan tehtävä ilmoitus kotihoidon tukipalvelujen järjestämisestä. Tukipalveluita ovat esimerkiksi ateriapalvelut, siivous, sauna- ja kylvetyspalvelut tai turvapuhelinpalvelut. Niitä voidaan järjestää myös erikseen, ilman muuta kotipalvelua. Ilmoitus tehdään siihen kuntaan, missä palvelua annetaan."/>
    <s v="Sosiaalialan palvelun tuottamisilmoitus"/>
    <x v="0"/>
    <x v="1"/>
    <s v="Myöhemmin"/>
    <s v="Vain elinkeinotoimintaa harjoittaville"/>
    <s v="Aluehallintoviraston lomake, joka kiertää kuntaan"/>
    <x v="27"/>
    <x v="0"/>
    <s v="Pohjois-Savo"/>
    <s v="alle 6001"/>
    <s v="Sosiaali- ja terveysministeriö"/>
  </r>
  <r>
    <s v="Pielaveden kunta"/>
    <s v="Ilmoitus yksityisten varhaiskasvatuspalvelujen tuottamisesta tai muutoksesta"/>
    <s v="Yksityistä varhaiskasvatuspalvelua tuottavan tulee tehdä kuntaan kirjallinen ilmoitus toiminnan aloittamisesta, muuttamisesta tai lopettamisesta."/>
    <s v="Sosiaalialan palvelun tuottamisilmoitus"/>
    <x v="0"/>
    <x v="1"/>
    <s v="Myöhemmin"/>
    <s v="Vain elinkeinotoimintaa harjoittaville"/>
    <s v="Aluehallintoviraston lomake, joka kiertää kuntaan"/>
    <x v="27"/>
    <x v="0"/>
    <s v="Pohjois-Savo"/>
    <s v="alle 6001"/>
    <s v="Sosiaali- ja terveysministeriö"/>
  </r>
  <r>
    <s v="Pielaveden kunta"/>
    <s v="Kaivu- ja sijoitusluvat"/>
    <s v="Kaduille ja muille yleisille alueilla sijoitettavien johtojen sijoitusluvat ja kaivuluvat ja -ilmoitukset."/>
    <s v="Kaivu- ja sijoituslupa"/>
    <x v="1"/>
    <x v="0"/>
    <s v="Myöhemmin"/>
    <s v="Vain elinkeinotoimintaa harjoittaville"/>
    <s v="Ohjelmistotoimittajasta johtuvat syyt: rekisteriperusteinen toisen puolesta asioinnin mahdollisuus puuttuu."/>
    <x v="16"/>
    <x v="0"/>
    <s v="Pohjois-Savo"/>
    <s v="alle 6001"/>
    <s v="Liikenne- ja viestintäministeriö"/>
  </r>
  <r>
    <s v="Pielaveden kunta"/>
    <s v="Liikenteenohjauslaitteiden asentaminen yksityisteille"/>
    <s v="Pysyvien liikenteenohjauslaitteiden sijoittaminen yksityisteille vaatii kunnan luvan."/>
    <s v="Liikenteenohjauslaitteiden sijoittaminen"/>
    <x v="1"/>
    <x v="0"/>
    <s v="Myöhemmin"/>
    <s v="Vain elinkeinotoimintaa harjoittaville"/>
    <s v="Ohjelmistotoimittajasta johtuvat syyt: rekisteriperusteinen toisen puolesta asioinnin mahdollisuus puuttuu."/>
    <x v="21"/>
    <x v="0"/>
    <s v="Pohjois-Savo"/>
    <s v="alle 6001"/>
    <s v="Liikenne- ja viestintäministeriö"/>
  </r>
  <r>
    <s v="Pielaveden kunta"/>
    <s v="Mainos- ja viitoituslupa"/>
    <s v="Tarvitset luvan taajama-alueelle yleiselle alueelle laitettaville tilapäisille mainoksille ja viitoituksille. Lupa haetaan kunnasta, jonka taajama-alueella mainos tai viitoitus sijaitsee."/>
    <s v="Mainos- ja viitoituslupa"/>
    <x v="1"/>
    <x v="0"/>
    <s v="Myöhemmin"/>
    <s v="Vain elinkeinotoimintaa harjoittaville"/>
    <s v="Ohjelmistotoimittajasta johtuvat syyt: rekisteriperusteinen toisen puolesta asioinnin mahdollisuus puuttuu."/>
    <x v="1"/>
    <x v="0"/>
    <s v="Pohjois-Savo"/>
    <s v="alle 6001"/>
    <s v=""/>
  </r>
  <r>
    <s v="Pielaveden kunta"/>
    <s v="Purkamislupa"/>
    <s v="Rakennuksen tai sen osan purkamiseen tarvitaan lupa asemakaava-alueella ja alueilla, joissa on rakennuskielto tai yleiskaavan määräys asiasta."/>
    <s v="Rakennuksen purkamislupa"/>
    <x v="1"/>
    <x v="0"/>
    <s v="Myöhemmin"/>
    <s v="Myös luonnollisille henkilöille"/>
    <s v="Ohjelmistotoimittajasta johtuvat syyt"/>
    <x v="5"/>
    <x v="0"/>
    <s v="Pohjois-Savo"/>
    <s v="alle 6001"/>
    <s v="Ympäristöministeriö"/>
  </r>
  <r>
    <s v="Pielaveden kunta"/>
    <s v="Rakennuslupa"/>
    <s v="Rakennusluvat myöntää rakennusvalvonta. Lupaa tarvitaan rakentamiseen, laajentamiseen, merkittäviin korjaustöihin ja käyttötarkoituksen muutokseen."/>
    <s v="Rakennuslupa"/>
    <x v="1"/>
    <x v="0"/>
    <s v="Myöhemmin"/>
    <s v="Myös luonnollisille henkilöille"/>
    <s v="Ohjelmistotoimittajasta johtuvat syyt"/>
    <x v="5"/>
    <x v="0"/>
    <s v="Pohjois-Savo"/>
    <s v="alle 6001"/>
    <s v="Ympäristöministeriö"/>
  </r>
  <r>
    <s v="Pielaveden kunta"/>
    <s v="Toimenpidelupa"/>
    <s v="Toimenpideluvat myöntää rakennusvalvonta. Lupaa tarvitaan pieniin rakennushankkeisiin."/>
    <s v="Rakentamisen toimenpidelupa"/>
    <x v="1"/>
    <x v="0"/>
    <s v="Myöhemmin"/>
    <s v="Myös luonnollisille henkilöille"/>
    <s v="Ohjelmistotoimittajasta johtuvat syyt"/>
    <x v="5"/>
    <x v="0"/>
    <s v="Pohjois-Savo"/>
    <s v="alle 6001"/>
    <s v="Ympäristöministeriö"/>
  </r>
  <r>
    <s v="Pielaveden kunta"/>
    <s v="Katujen ja viheralueiden käyttöluvat ja vuokraus"/>
    <s v="Katujen ja muiden yleisten alueiden käyttöluvat ja vuokraus."/>
    <s v="Yleisen alueen käyttölupa"/>
    <x v="1"/>
    <x v="0"/>
    <s v="Myöhemmin"/>
    <s v="Myös luonnollisille henkilöille"/>
    <s v="Ohjelmistotoimittajasta johtuvat syyt: rekisteriperusteinen toisen puolesta asioinnin mahdollisuus puuttuu."/>
    <x v="1"/>
    <x v="0"/>
    <s v="Pohjois-Savo"/>
    <s v="alle 6001"/>
    <s v=""/>
  </r>
  <r>
    <s v="Pielaveden kunta"/>
    <s v="Johtotietopalvelu"/>
    <s v="Kunnan keskitetty maanalaisten johtojen ja rakenteiden sijaintipalvelu. Ennen kaivutöihin ryhtymistä kaivajan on hankittava ajantasaiset tiedot johtojen sijainnista kunnalta."/>
    <s v="Johtotietopalvelu"/>
    <x v="2"/>
    <x v="0"/>
    <s v="Myöhemmin"/>
    <s v="Myös luonnollisille henkilöille"/>
    <s v="Ohjelmistotoimittajasta johtuvat syyt: rekisteriperusteinen toisen puolesta asioinnin mahdollisuus puuttuu."/>
    <x v="5"/>
    <x v="0"/>
    <s v="Pohjois-Savo"/>
    <s v="alle 6001"/>
    <s v="Ympäristöministeriö"/>
  </r>
  <r>
    <s v="Pielaveden kunta"/>
    <s v="Korkotukilainahakemusten vastaanotto"/>
    <s v="Korkotukilainahakemus jätetään hankkeen sijaintikuntaan, ja lainaan tarvitaan kunnan puolto. Asumisen rahoitus- ja kehittämiskeskus (ARA) hyväksyy lainan korkotukilainaksi."/>
    <s v="Korkotukilainahakemus"/>
    <x v="5"/>
    <x v="0"/>
    <s v="Myöhemmin"/>
    <s v="Vain elinkeinotoimintaa harjoittaville"/>
    <s v="Ohjelmistotoimittajasta johtuvat syyt: rekisteriperusteinen toisen puolesta asioinnin mahdollisuus puuttuu."/>
    <x v="24"/>
    <x v="0"/>
    <s v="Pohjois-Savo"/>
    <s v="alle 6001"/>
    <s v="Ympäristöministeriö"/>
  </r>
  <r>
    <s v="Pielaveden kunta"/>
    <s v="Avustukset yhteisöille ja järjestöille"/>
    <s v="Yhdistykset ja yhteisöt voivat hakea yleisavustuksia ja kohdeavustuksia kunnasta. Avustuksia voidaan myöntää toimintaan tai tapahtumien järjestämiseen."/>
    <s v="Toiminta-avustukset yhdistyksille ja yhteisöille"/>
    <x v="5"/>
    <x v="0"/>
    <s v="Myöhemmin"/>
    <s v="Vain elinkeinotoimintaa harjoittaville"/>
    <s v="Ohjelmistotoimittajasta johtuvat syyt: rekisteriperusteinen toisen puolesta asioinnin mahdollisuus puuttuu."/>
    <x v="1"/>
    <x v="0"/>
    <s v="Pohjois-Savo"/>
    <s v="alle 6001"/>
    <s v=""/>
  </r>
  <r>
    <s v="Pirkanmaan TE-toimisto"/>
    <s v="Muutosturva"/>
    <s v="Henkilöstön sopeuttamiseen liittyviä yhteistoimintaneuvotteluja käyvä yritys ilmoittaa neuvottelujen alkamisesta te-toimistoon (Laki yhteistoiminnasta yrityksessä). Lakisääteisen ilmoituksen lisäksi tarjotaan työnantajalle neuvontaa yhteistoimintamenettelyssä sekä julkisista palveluista lomautetuille ja irtisanotuille. Jos irtisanottuja on 10 tai enemmän, työnantaja ilmoittaa irtisanotuista tiedot TEM722-lomakkeella. Yt-neuvottelutiedon ja TEM722-lomakkeen voi toimittaa Suomi.fi-tunnuksilla TE-palvelun työnantajan oma asiointi -järjestelmään. Muutosturvabotti TE-palvelut.fi -sivuilla neuvoo myös työantaja-asiakasta."/>
    <s v="Muutosturva"/>
    <x v="3"/>
    <x v="0"/>
    <m/>
    <s v="Vain elinkeinotoimintaa harjoittaville"/>
    <m/>
    <x v="1"/>
    <x v="1"/>
    <s v="Työ- ja elinkeinoministeriö"/>
    <s v=""/>
    <s v=""/>
  </r>
  <r>
    <s v="Pirkanmaan TE-toimisto"/>
    <s v="RekryKoulutus"/>
    <s v="RekryKoulutus on joustava tapa hankkia uusia työntekijöitä yritykseen, jos heitä ei löydy työmarkkinoilta tai alan oppilaitoksista. Palvelussa valitut työnhakijat saavat työtehtäviin räätälöidyn ammatillisen koulutuksen, minkä jälkeen yritys palkkaa heidät töihin"/>
    <s v="RekryKoulutus"/>
    <x v="5"/>
    <x v="0"/>
    <m/>
    <s v="Vain elinkeinotoimintaa harjoittaville"/>
    <m/>
    <x v="1"/>
    <x v="1"/>
    <s v="Työ- ja elinkeinoministeriö"/>
    <s v=""/>
    <s v=""/>
  </r>
  <r>
    <s v="Pirkanmaan TE-toimisto"/>
    <s v="Starttirahan myöntäminen"/>
    <s v="Starttiraha edistää uutta yritystoimintaa ja työllistymistä. Se turvaa yrittäjän toimeentulon siltä ajalta, jonka yritystoiminnan käynnistys ja vakiinnuttaminen arviolta kestää – kuitenkin enintään 12 kuukauden ajan. Starttiraha on peruspäivärahan suuruinen (33,78 € /päivä) ja sitä maksetaan enintään viideltä päivältä kalenteriviikossa. -Ts. Starttiraha on yrittäjälle tarjottava tuki, jonka tarkoitus on edistää uutta yritystoimintaa ja työllistymistä. Tuki turvaa yrittäjän toimeentulon siltä ajalta, jonka yritystoiminnan käynnistys ja vakiinnuttaminen arviolta kestää."/>
    <s v="Starttiraha"/>
    <x v="5"/>
    <x v="4"/>
    <m/>
    <s v="Myös luonnollisille henkilöille"/>
    <m/>
    <x v="1"/>
    <x v="1"/>
    <s v="Työ- ja elinkeinoministeriö"/>
    <s v=""/>
    <s v=""/>
  </r>
  <r>
    <s v="Pirkanmaan TE-toimisto"/>
    <s v="TäsmäKoulutus"/>
    <s v="Palvelussa olemassaolevat työntekijät saavat työnantajan tarpeisiin räätälöityä ammatillista lisäkoulutusta, joka helpottaa uusien osaamisvaatimusten hallintaa."/>
    <s v="TäsmäKoulutus"/>
    <x v="5"/>
    <x v="0"/>
    <m/>
    <s v="Vain elinkeinotoimintaa harjoittaville"/>
    <m/>
    <x v="1"/>
    <x v="1"/>
    <s v="Työ- ja elinkeinoministeriö"/>
    <s v=""/>
    <s v=""/>
  </r>
  <r>
    <s v="Pirkanmaan TE-toimisto"/>
    <s v="Yrittäjyysbuustipalvelu"/>
    <s v="Yrittäjyysbuusti on ainutlaatuinen palvelumalli, jolla tuetaan yrittäjyyttä suunnittelevien pyrkimyksiä ja alle 12 kuukautta yrittäjinä toimineiden liiketoimintaa. Palvelun mahdollistaa yrittäjyyden aloittamisen, yrityksen perustamisen tai juuri käynnistyneen yritystoiminnan kehittämisen."/>
    <s v="Yrittäjyysbuusti"/>
    <x v="3"/>
    <x v="4"/>
    <m/>
    <s v="Myös luonnollisille henkilöille"/>
    <m/>
    <x v="1"/>
    <x v="1"/>
    <s v="Työ- ja elinkeinoministeriö"/>
    <s v=""/>
    <s v=""/>
  </r>
  <r>
    <s v="Pirkanmaan TE-toimisto"/>
    <s v="Yrittäjäkoulutukset"/>
    <s v="Työvoimakoulutuksena järjestetään myös koulutusta, joka tähtää yrittäjän ammattitutkintoon tai sen osan suorittamiseen."/>
    <s v="Yrittäjäkoulutus"/>
    <x v="3"/>
    <x v="4"/>
    <m/>
    <s v="Myös luonnollisille henkilöille"/>
    <m/>
    <x v="1"/>
    <x v="1"/>
    <s v="Työ- ja elinkeinoministeriö"/>
    <s v=""/>
    <s v=""/>
  </r>
  <r>
    <s v="Poliisihallitus"/>
    <s v="Ajanvaraus"/>
    <m/>
    <s v="Ajanvaraus"/>
    <x v="2"/>
    <x v="6"/>
    <m/>
    <s v="Myös luonnollisille henkilöille"/>
    <s v="Tunnistautuminen ei pakollista. Valtuutuksien käyttö ei myöskään tarpeellista."/>
    <x v="1"/>
    <x v="1"/>
    <s v="Sisäministeriö"/>
    <s v=""/>
    <s v=""/>
  </r>
  <r>
    <s v="Poliisihallitus"/>
    <s v="Ampuma-aseasiat:  Haastattelu"/>
    <m/>
    <s v="Ampuma-aseasiat"/>
    <x v="2"/>
    <x v="0"/>
    <s v="Myöhemmin"/>
    <s v="Myös luonnollisille henkilöille"/>
    <s v="Osa asetietojärjestelmän kokonaisuudistusta Askel-hankkeen puitteissa. Valmistumisaikataulu on 1.3.2024"/>
    <x v="1"/>
    <x v="1"/>
    <s v="Sisäministeriö"/>
    <s v=""/>
    <s v=""/>
  </r>
  <r>
    <s v="Poliisihallitus"/>
    <s v="Ampuma-aseasiat: Ampumaratalupahakemus"/>
    <m/>
    <s v="Ampuma-aseasiat"/>
    <x v="1"/>
    <x v="0"/>
    <s v="Myöhemmin"/>
    <s v="Myös luonnollisille henkilöille"/>
    <s v="Osa asetietojärjestelmän kokonaisuudistusta Askel-hankkeen puitteissa. Valmistumisaikataulu on 1.3.2024"/>
    <x v="1"/>
    <x v="1"/>
    <s v="Sisäministeriö"/>
    <s v=""/>
    <s v=""/>
  </r>
  <r>
    <s v="Poliisihallitus"/>
    <s v="Ampuma-aseasiat: Ampumatarvikelupa"/>
    <m/>
    <s v="Ampuma-aseasiat"/>
    <x v="1"/>
    <x v="0"/>
    <s v="Myöhemmin"/>
    <s v="Myös luonnollisille henkilöille"/>
    <s v="Osa asetietojärjestelmän kokonaisuudistusta Askel-hankkeen puitteissa. Valmistumisaikataulu on 1.3.2024"/>
    <x v="1"/>
    <x v="1"/>
    <s v="Sisäministeriö"/>
    <s v=""/>
    <s v=""/>
  </r>
  <r>
    <s v="Poliisihallitus"/>
    <s v="Ampuma-aseasiat: Asealan elinkeinolupa"/>
    <m/>
    <s v="Ampuma-aseasiat"/>
    <x v="1"/>
    <x v="0"/>
    <s v="Myöhemmin"/>
    <s v="Vain elinkeinotoimintaa harjoittaville"/>
    <s v="Osa asetietojärjestelmän kokonaisuudistusta Askel-hankkeen puitteissa. Valmistumisaikataulu on 1.3.2024"/>
    <x v="1"/>
    <x v="1"/>
    <s v="Sisäministeriö"/>
    <s v=""/>
    <s v=""/>
  </r>
  <r>
    <s v="Poliisihallitus"/>
    <s v="Ampuma-aseasiat: Ase-elinkeinonharjoittajan yksilöintitietoilmoitus (sisältää ostajan luvan tietojen tarkastelun)"/>
    <m/>
    <s v="Ampuma-aseasiat"/>
    <x v="0"/>
    <x v="0"/>
    <s v="Myöhemmin"/>
    <s v="Vain elinkeinotoimintaa harjoittaville"/>
    <s v="Osa asedirektiivin vaatimusten toteutushanketta. Valmistumisaikataulu on Q1/2024"/>
    <x v="1"/>
    <x v="1"/>
    <s v="Sisäministeriö"/>
    <s v=""/>
    <s v=""/>
  </r>
  <r>
    <s v="Poliisihallitus"/>
    <s v="Ampuma-aseasiat: Aseen merkintä"/>
    <m/>
    <s v="Ampuma-aseasiat"/>
    <x v="2"/>
    <x v="0"/>
    <s v="Myöhemmin"/>
    <s v="Myös luonnollisille henkilöille"/>
    <s v="Osa asetietojärjestelmän kokonaisuudistusta Askel-hankkeen puitteissa. Valmistumisaikataulu on 1.3.2024"/>
    <x v="1"/>
    <x v="1"/>
    <s v="Sisäministeriö"/>
    <s v=""/>
    <s v=""/>
  </r>
  <r>
    <s v="Poliisihallitus"/>
    <s v="Ampuma-aseasiat: Aseen osasta ja tehokkaasta ilma-aseesta tehtävä ilmoitus"/>
    <m/>
    <s v="Ampuma-aseasiat"/>
    <x v="0"/>
    <x v="6"/>
    <m/>
    <s v="Vain elinkeinotoimintaa harjoittaville"/>
    <m/>
    <x v="1"/>
    <x v="1"/>
    <s v="Sisäministeriö"/>
    <s v=""/>
    <s v=""/>
  </r>
  <r>
    <s v="Poliisihallitus"/>
    <s v="Ampuma-aseasiat: Aseenkäsittelylupa"/>
    <m/>
    <s v="Ampuma-aseasiat"/>
    <x v="1"/>
    <x v="0"/>
    <s v="Myöhemmin"/>
    <s v="Vain elinkeinotoimintaa harjoittaville"/>
    <s v="Osa asetietojärjestelmän kokonaisuudistusta Askel-hankkeen puitteissa. Valmistumisaikataulu on 1.3.2024"/>
    <x v="1"/>
    <x v="1"/>
    <s v="Sisäministeriö"/>
    <s v=""/>
    <s v=""/>
  </r>
  <r>
    <s v="Poliisihallitus"/>
    <s v="Ampuma-aseasiat: Asekeräilijähyväksyntä (sisältää patruunoiden ja ERVA-ammusten keräilyn)"/>
    <m/>
    <s v="Ampuma-aseasiat"/>
    <x v="1"/>
    <x v="0"/>
    <s v="Myöhemmin"/>
    <s v="Vain elinkeinotoimintaa harjoittaville"/>
    <s v="Osa asetietojärjestelmän kokonaisuudistusta Askel-hankkeen puitteissa. Valmistumisaikataulu on 1.3.2024"/>
    <x v="1"/>
    <x v="1"/>
    <s v="Sisäministeriö"/>
    <s v=""/>
    <s v=""/>
  </r>
  <r>
    <s v="Poliisihallitus"/>
    <s v="Ampuma-aseasiat: Aselupahakemus"/>
    <m/>
    <s v="Ampuma-aseasiat"/>
    <x v="1"/>
    <x v="0"/>
    <s v="Myöhemmin"/>
    <s v="Myös luonnollisille henkilöille"/>
    <s v="Osa asetietojärjestelmän kokonaisuudistusta Askel-hankkeen puitteissa. Valmistumisaikataulu on 1.3.2024"/>
    <x v="1"/>
    <x v="1"/>
    <s v="Sisäministeriö"/>
    <s v=""/>
    <s v=""/>
  </r>
  <r>
    <s v="Poliisihallitus"/>
    <s v="Ampuma-aseasiat: Aselupahakemus erityisen vaaralliseen ampuma-aseeseen tai sen osaan"/>
    <m/>
    <s v="Ampuma-aseasiat"/>
    <x v="1"/>
    <x v="0"/>
    <s v="Myöhemmin"/>
    <s v="Myös luonnollisille henkilöille"/>
    <s v="Osa asetietojärjestelmän kokonaisuudistusta Askel-hankkeen puitteissa. Valmistumisaikataulu on 1.3.2024"/>
    <x v="1"/>
    <x v="1"/>
    <s v="Sisäministeriö"/>
    <s v=""/>
    <s v=""/>
  </r>
  <r>
    <s v="Poliisihallitus"/>
    <s v="Ampuma-aseasiat: Aseluvan uudistaminen"/>
    <m/>
    <s v="Ampuma-aseasiat"/>
    <x v="1"/>
    <x v="0"/>
    <s v="Myöhemmin"/>
    <s v="Myös luonnollisille henkilöille"/>
    <s v="Osa asetietojärjestelmän kokonaisuudistusta Askel-hankkeen puitteissa. Valmistumisaikataulu on 1.3.2024"/>
    <x v="1"/>
    <x v="1"/>
    <s v="Sisäministeriö"/>
    <s v=""/>
    <s v=""/>
  </r>
  <r>
    <s v="Poliisihallitus"/>
    <s v="Ampuma-aseasiat: Asevastaavahyväksyntä"/>
    <m/>
    <s v="Ampuma-aseasiat"/>
    <x v="1"/>
    <x v="0"/>
    <s v="Myöhemmin"/>
    <s v="Vain elinkeinotoimintaa harjoittaville"/>
    <s v="Osa asetietojärjestelmän kokonaisuudistusta Askel-hankkeen puitteissa. Valmistumisaikataulu on 1.3.2024"/>
    <x v="1"/>
    <x v="1"/>
    <s v="Sisäministeriö"/>
    <s v=""/>
    <s v=""/>
  </r>
  <r>
    <s v="Poliisihallitus"/>
    <s v="Ampuma-aseasiat: Elinkeinoluvan muutoshakemus"/>
    <m/>
    <s v="Ampuma-aseasiat"/>
    <x v="1"/>
    <x v="0"/>
    <s v="Myöhemmin"/>
    <s v="Vain elinkeinotoimintaa harjoittaville"/>
    <s v="Osa asetietojärjestelmän kokonaisuudistusta Askel-hankkeen puitteissa. Valmistumisaikataulu on 1.3.2024"/>
    <x v="1"/>
    <x v="1"/>
    <s v="Sisäministeriö"/>
    <s v=""/>
    <s v=""/>
  </r>
  <r>
    <s v="Poliisihallitus"/>
    <s v="Ampuma-aseasiat: Elinkeinonharjoittajan ilmoitus esineen deaktivoinnista"/>
    <m/>
    <s v="Ampuma-aseasiat"/>
    <x v="0"/>
    <x v="6"/>
    <m/>
    <s v="Vain elinkeinotoimintaa harjoittaville"/>
    <m/>
    <x v="1"/>
    <x v="1"/>
    <s v="Sisäministeriö"/>
    <s v=""/>
    <s v=""/>
  </r>
  <r>
    <s v="Poliisihallitus"/>
    <s v="Ampuma-aseasiat: Esineen tarkastaminen"/>
    <m/>
    <s v="Ampuma-aseasiat"/>
    <x v="2"/>
    <x v="0"/>
    <s v="Myöhemmin"/>
    <s v="Myös luonnollisille henkilöille"/>
    <s v="Osa asetietojärjestelmän kokonaisuudistusta Askel-hankkeen puitteissa. Valmistumisaikataulu on 1.3.2024"/>
    <x v="1"/>
    <x v="1"/>
    <s v="Sisäministeriö"/>
    <s v=""/>
    <s v=""/>
  </r>
  <r>
    <s v="Poliisihallitus"/>
    <s v="Ampuma-aseasiat: Euroopan ampuma-asepassi"/>
    <m/>
    <s v="Ampuma-aseasiat"/>
    <x v="1"/>
    <x v="0"/>
    <s v="Myöhemmin"/>
    <s v="Myös luonnollisille henkilöille"/>
    <s v="Osa asetietojärjestelmän kokonaisuudistusta Askel-hankkeen puitteissa. Valmistumisaikataulu on 1.3.2024"/>
    <x v="1"/>
    <x v="1"/>
    <s v="Sisäministeriö"/>
    <s v=""/>
    <s v=""/>
  </r>
  <r>
    <s v="Poliisihallitus"/>
    <s v="Ampuma-aseasiat: Euroopan ampuma-asepassin uudistaminen (muuttaminen + lisälehti)"/>
    <m/>
    <s v="Ampuma-aseasiat"/>
    <x v="1"/>
    <x v="0"/>
    <s v="Myöhemmin"/>
    <s v="Myös luonnollisille henkilöille"/>
    <s v="Osa asetietojärjestelmän kokonaisuudistusta Askel-hankkeen puitteissa. Valmistumisaikataulu on 1.3.2024"/>
    <x v="1"/>
    <x v="1"/>
    <s v="Sisäministeriö"/>
    <s v=""/>
    <s v=""/>
  </r>
  <r>
    <s v="Poliisihallitus"/>
    <s v="Ampuma-aseasiat: Hankkimislupa ulkomailla asuvalle"/>
    <m/>
    <s v="Ampuma-aseasiat"/>
    <x v="1"/>
    <x v="0"/>
    <s v="Myöhemmin"/>
    <s v="Myös luonnollisille henkilöille"/>
    <s v="Osa asetietojärjestelmän kokonaisuudistusta Askel-hankkeen puitteissa. Valmistumisaikataulu on 1.3.2024"/>
    <x v="1"/>
    <x v="1"/>
    <s v="Sisäministeriö"/>
    <s v=""/>
    <s v=""/>
  </r>
  <r>
    <s v="Poliisihallitus"/>
    <s v="Ampuma-aseasiat: Ilmoittautuminen vastuuhenkilökokeeseen"/>
    <m/>
    <s v="Ampuma-aseasiat"/>
    <x v="0"/>
    <x v="0"/>
    <s v="Myöhemmin"/>
    <s v="Myös luonnollisille henkilöille"/>
    <s v="Osa asetietojärjestelmän kokonaisuudistusta Askel-hankkeen puitteissa. Valmistumisaikataulu on 1.3.2024"/>
    <x v="1"/>
    <x v="1"/>
    <s v="Sisäministeriö"/>
    <s v=""/>
    <s v=""/>
  </r>
  <r>
    <s v="Poliisihallitus"/>
    <s v="Ampuma-aseasiat: Ilmoitus ampumaradan vaaraa aiheuttavasta kunnosta"/>
    <m/>
    <s v="Ampuma-aseasiat"/>
    <x v="0"/>
    <x v="0"/>
    <s v="Myöhemmin"/>
    <s v="Myös luonnollisille henkilöille"/>
    <s v="Osa asetietojärjestelmän kokonaisuudistusta Askel-hankkeen puitteissa. Valmistumisaikataulu on 1.3.2024"/>
    <x v="1"/>
    <x v="1"/>
    <s v="Sisäministeriö"/>
    <s v=""/>
    <s v=""/>
  </r>
  <r>
    <s v="Poliisihallitus"/>
    <s v="Ampuma-aseasiat: Ilmoitus ampumarataluvan haltijan konkurssista tai kuolemasta"/>
    <m/>
    <s v="Ampuma-aseasiat"/>
    <x v="0"/>
    <x v="0"/>
    <s v="Myöhemmin"/>
    <s v="Myös luonnollisille henkilöille"/>
    <s v="Osa asetietojärjestelmän kokonaisuudistusta Askel-hankkeen puitteissa. Valmistumisaikataulu on 1.3.2024"/>
    <x v="1"/>
    <x v="1"/>
    <s v="Sisäministeriö"/>
    <s v=""/>
    <s v=""/>
  </r>
  <r>
    <s v="Poliisihallitus"/>
    <s v="Ampuma-aseasiat: Ilmoitus asealan elinkeinon lopettamisesta"/>
    <m/>
    <s v="Ampuma-aseasiat"/>
    <x v="0"/>
    <x v="0"/>
    <s v="Myöhemmin"/>
    <s v="Vain elinkeinotoimintaa harjoittaville"/>
    <s v="Osa asetietojärjestelmän kokonaisuudistusta Askel-hankkeen puitteissa. Valmistumisaikataulu on 1.3.2024"/>
    <x v="1"/>
    <x v="1"/>
    <s v="Sisäministeriö"/>
    <s v=""/>
    <s v=""/>
  </r>
  <r>
    <s v="Poliisihallitus"/>
    <s v="Ampuma-aseasiat: Ilmoitus ase-elinkeinoluvan sisältämien tietojen muutoksesta"/>
    <m/>
    <s v="Ampuma-aseasiat"/>
    <x v="0"/>
    <x v="0"/>
    <s v="Myöhemmin"/>
    <s v="Vain elinkeinotoimintaa harjoittaville"/>
    <s v="Osa asetietojärjestelmän kokonaisuudistusta Askel-hankkeen puitteissa. Valmistumisaikataulu on 1.3.2024"/>
    <x v="1"/>
    <x v="1"/>
    <s v="Sisäministeriö"/>
    <s v=""/>
    <s v=""/>
  </r>
  <r>
    <s v="Poliisihallitus"/>
    <s v="Ampuma-aseasiat: Ilmoitus ase-elinkeinonharjoittajan konkurssista tai kuolemasta"/>
    <m/>
    <s v="Ampuma-aseasiat"/>
    <x v="0"/>
    <x v="0"/>
    <s v="Myöhemmin"/>
    <s v="Vain elinkeinotoimintaa harjoittaville"/>
    <s v="Osa asetietojärjestelmän kokonaisuudistusta Askel-hankkeen puitteissa. Valmistumisaikataulu on 1.3.2024"/>
    <x v="1"/>
    <x v="1"/>
    <s v="Sisäministeriö"/>
    <s v=""/>
    <s v=""/>
  </r>
  <r>
    <s v="Poliisihallitus"/>
    <s v="Ampuma-aseasiat: Ilmoitus ase-elinkeinonharjoittajan säilytystiloja koskevista muutoksista"/>
    <m/>
    <s v="Ampuma-aseasiat"/>
    <x v="0"/>
    <x v="0"/>
    <s v="Myöhemmin"/>
    <s v="Vain elinkeinotoimintaa harjoittaville"/>
    <s v="Osa asetietojärjestelmän kokonaisuudistusta Askel-hankkeen puitteissa. Valmistumisaikataulu on 1.3.2024"/>
    <x v="1"/>
    <x v="1"/>
    <s v="Sisäministeriö"/>
    <s v=""/>
    <s v=""/>
  </r>
  <r>
    <s v="Poliisihallitus"/>
    <s v="Ampuma-aseasiat: Ilmoitus asetietojärjestelmään"/>
    <m/>
    <s v="Ampuma-aseasiat"/>
    <x v="0"/>
    <x v="6"/>
    <m/>
    <s v="Vain elinkeinotoimintaa harjoittaville"/>
    <m/>
    <x v="1"/>
    <x v="1"/>
    <s v="Sisäministeriö"/>
    <s v=""/>
    <s v=""/>
  </r>
  <r>
    <s v="Poliisihallitus"/>
    <s v="Ampuma-aseasiat: Ilmoitus käyttöturvallisuustarkastuksesta"/>
    <s v="Mitään asetta ei saa rekisteriin tai ei saa käyttää ilman käyttöturvallisuustarkistusta"/>
    <s v="Ampuma-aseasiat"/>
    <x v="0"/>
    <x v="0"/>
    <s v="Myöhemmin"/>
    <s v="Myös luonnollisille henkilöille"/>
    <s v="Osa asetietojärjestelmän kokonaisuudistusta Askel-hankkeen puitteissa. Valmistumisaikataulu on 1.3.2024"/>
    <x v="1"/>
    <x v="1"/>
    <s v="Sisäministeriö"/>
    <s v=""/>
    <s v=""/>
  </r>
  <r>
    <s v="Poliisihallitus"/>
    <s v="Ampuma-aseasiat: Ilmoitus luvattomasta ampuma-aseesta, aseen osasta, patruunasta, erityisen vaarallisesta ammuksesta tai räjähteestä"/>
    <m/>
    <s v="Ampuma-aseasiat"/>
    <x v="0"/>
    <x v="6"/>
    <m/>
    <s v="Myös luonnollisille henkilöille"/>
    <m/>
    <x v="1"/>
    <x v="1"/>
    <s v="Sisäministeriö"/>
    <s v=""/>
    <s v=""/>
  </r>
  <r>
    <s v="Poliisihallitus"/>
    <s v="Ampuma-aseasiat: Ilmoitus palvelussuhteen päättymisestä"/>
    <m/>
    <s v="Ampuma-aseasiat"/>
    <x v="0"/>
    <x v="0"/>
    <s v="Myöhemmin"/>
    <s v="Vain elinkeinotoimintaa harjoittaville"/>
    <s v="Osa asetietojärjestelmän kokonaisuudistusta Askel-hankkeen puitteissa. Valmistumisaikataulu on 1.3.2024"/>
    <x v="1"/>
    <x v="1"/>
    <s v="Sisäministeriö"/>
    <s v=""/>
    <s v=""/>
  </r>
  <r>
    <s v="Poliisihallitus"/>
    <s v="Ampuma-aseasiat: Ilmoitus patruunoiden luovutuksesta"/>
    <m/>
    <s v="Ampuma-aseasiat"/>
    <x v="0"/>
    <x v="6"/>
    <m/>
    <s v="Vain elinkeinotoimintaa harjoittaville"/>
    <m/>
    <x v="1"/>
    <x v="1"/>
    <s v="Sisäministeriö"/>
    <s v=""/>
    <s v=""/>
  </r>
  <r>
    <s v="Poliisihallitus"/>
    <s v="Ampuma-aseasiat: Ilmoitus säilytystilojen muutoksesta"/>
    <m/>
    <s v="Ampuma-aseasiat"/>
    <x v="0"/>
    <x v="0"/>
    <s v="Myöhemmin"/>
    <s v="Myös luonnollisille henkilöille"/>
    <s v="Osa asetietojärjestelmän kokonaisuudistusta Askel-hankkeen puitteissa. Valmistumisaikataulu on 1.3.2024"/>
    <x v="1"/>
    <x v="1"/>
    <s v="Sisäministeriö"/>
    <s v=""/>
    <s v=""/>
  </r>
  <r>
    <s v="Poliisihallitus"/>
    <s v="Ampuma-aseasiat: Ilmoitus vähäisestä ampumaradasta"/>
    <m/>
    <s v="Ampuma-aseasiat"/>
    <x v="1"/>
    <x v="0"/>
    <s v="Myöhemmin"/>
    <s v="Myös luonnollisille henkilöille"/>
    <s v="Osa asetietojärjestelmän kokonaisuudistusta Askel-hankkeen puitteissa. Valmistumisaikataulu on 1.3.2024"/>
    <x v="1"/>
    <x v="1"/>
    <s v="Sisäministeriö"/>
    <s v=""/>
    <s v=""/>
  </r>
  <r>
    <s v="Poliisihallitus"/>
    <s v="Ampuma-aseasiat: Kaasusumutinlupa"/>
    <m/>
    <s v="Ampuma-aseasiat"/>
    <x v="1"/>
    <x v="0"/>
    <s v="Myöhemmin"/>
    <s v="Myös luonnollisille henkilöille"/>
    <s v="Osa asetietojärjestelmän kokonaisuudistusta Askel-hankkeen puitteissa. Valmistumisaikataulu on 1.3.2024"/>
    <x v="1"/>
    <x v="1"/>
    <s v="Sisäministeriö"/>
    <s v=""/>
    <s v=""/>
  </r>
  <r>
    <s v="Poliisihallitus"/>
    <s v="Ampuma-aseasiat: Kaasusumuttimen ja tehokkaan ilma-aseen kaupallinen tuontilupa"/>
    <m/>
    <s v="Ampuma-aseasiat"/>
    <x v="1"/>
    <x v="0"/>
    <s v="Myöhemmin"/>
    <s v="Myös luonnollisille henkilöille"/>
    <s v="Osa asetietojärjestelmän kokonaisuudistusta Askel-hankkeen puitteissa. Valmistumisaikataulu on 1.3.2024"/>
    <x v="1"/>
    <x v="1"/>
    <s v="Sisäministeriö"/>
    <s v=""/>
    <s v=""/>
  </r>
  <r>
    <s v="Poliisihallitus"/>
    <s v="Ampuma-aseasiat: Kaasusumuttimen kaupallinen kauttakuljetuslupa"/>
    <m/>
    <s v="Ampuma-aseasiat"/>
    <x v="1"/>
    <x v="0"/>
    <s v="Myöhemmin"/>
    <s v="Vain elinkeinotoimintaa harjoittaville"/>
    <s v="Osa asetietojärjestelmän kokonaisuudistusta Askel-hankkeen puitteissa. Valmistumisaikataulu on 1.3.2024"/>
    <x v="1"/>
    <x v="1"/>
    <s v="Sisäministeriö"/>
    <s v=""/>
    <s v=""/>
  </r>
  <r>
    <s v="Poliisihallitus"/>
    <s v="Ampuma-aseasiat: Kaasusumuttimen kaupallinen vientilupa"/>
    <m/>
    <s v="Ampuma-aseasiat"/>
    <x v="1"/>
    <x v="0"/>
    <s v="Myöhemmin"/>
    <s v="Vain elinkeinotoimintaa harjoittaville"/>
    <s v="Osa asetietojärjestelmän kokonaisuudistusta Askel-hankkeen puitteissa. Valmistumisaikataulu on 1.3.2024"/>
    <x v="1"/>
    <x v="1"/>
    <s v="Sisäministeriö"/>
    <s v=""/>
    <s v=""/>
  </r>
  <r>
    <s v="Poliisihallitus"/>
    <s v="Ampuma-aseasiat: Katoamis- ja anastusilmoitus"/>
    <m/>
    <s v="Ampuma-aseasiat"/>
    <x v="0"/>
    <x v="6"/>
    <m/>
    <s v="Myös luonnollisille henkilöille"/>
    <m/>
    <x v="1"/>
    <x v="1"/>
    <s v="Sisäministeriö"/>
    <s v=""/>
    <s v=""/>
  </r>
  <r>
    <s v="Poliisihallitus"/>
    <s v="Ampuma-aseasiat: Kaupallinen ennakkosuostumus"/>
    <m/>
    <s v="Ampuma-aseasiat"/>
    <x v="1"/>
    <x v="0"/>
    <s v="Myöhemmin"/>
    <s v="Vain elinkeinotoimintaa harjoittaville"/>
    <s v="Osa asetietojärjestelmän kokonaisuudistusta Askel-hankkeen puitteissa. Valmistumisaikataulu on 1.3.2024"/>
    <x v="1"/>
    <x v="1"/>
    <s v="Sisäministeriö"/>
    <s v=""/>
    <s v=""/>
  </r>
  <r>
    <s v="Poliisihallitus"/>
    <s v="Ampuma-aseasiat: Kaupallinen kauttakuljetuslupa"/>
    <m/>
    <s v="Ampuma-aseasiat"/>
    <x v="1"/>
    <x v="0"/>
    <s v="Myöhemmin"/>
    <s v="Vain elinkeinotoimintaa harjoittaville"/>
    <s v="Osa asetietojärjestelmän kokonaisuudistusta Askel-hankkeen puitteissa. Valmistumisaikataulu on 1.3.2024"/>
    <x v="1"/>
    <x v="1"/>
    <s v="Sisäministeriö"/>
    <s v=""/>
    <s v=""/>
  </r>
  <r>
    <s v="Poliisihallitus"/>
    <s v="Ampuma-aseasiat: Kaupallinen siirtolupa"/>
    <m/>
    <s v="Ampuma-aseasiat"/>
    <x v="1"/>
    <x v="0"/>
    <s v="Myöhemmin"/>
    <s v="Vain elinkeinotoimintaa harjoittaville"/>
    <s v="Osa asetietojärjestelmän kokonaisuudistusta Askel-hankkeen puitteissa. Valmistumisaikataulu on 1.3.2024"/>
    <x v="1"/>
    <x v="1"/>
    <s v="Sisäministeriö"/>
    <s v=""/>
    <s v=""/>
  </r>
  <r>
    <s v="Poliisihallitus"/>
    <s v="Ampuma-aseasiat: Kaupallinen tuontilupa"/>
    <m/>
    <s v="Ampuma-aseasiat"/>
    <x v="1"/>
    <x v="0"/>
    <s v="Myöhemmin"/>
    <s v="Vain elinkeinotoimintaa harjoittaville"/>
    <s v="Osa asetietojärjestelmän kokonaisuudistusta Askel-hankkeen puitteissa. Valmistumisaikataulu on 1.3.2024"/>
    <x v="1"/>
    <x v="1"/>
    <s v="Sisäministeriö"/>
    <s v=""/>
    <s v=""/>
  </r>
  <r>
    <s v="Poliisihallitus"/>
    <s v="Ampuma-aseasiat: Luovutusilmoitus"/>
    <m/>
    <s v="Ampuma-aseasiat"/>
    <x v="0"/>
    <x v="0"/>
    <s v="Myöhemmin"/>
    <s v="Myös luonnollisille henkilöille"/>
    <s v="Osa asedirektiivin vaatimusten toteutushanketta. Valmistumisaikataulu on Q1/2024"/>
    <x v="1"/>
    <x v="1"/>
    <s v="Sisäministeriö"/>
    <s v=""/>
    <s v=""/>
  </r>
  <r>
    <s v="Poliisihallitus"/>
    <s v="Ampuma-aseasiat: Lupa poiketa ampuma-aseen merkintävelvollisuudesta"/>
    <m/>
    <s v="Ampuma-aseasiat"/>
    <x v="1"/>
    <x v="0"/>
    <s v="Myöhemmin"/>
    <s v="Myös luonnollisille henkilöille"/>
    <s v="Osa asetietojärjestelmän kokonaisuudistusta Askel-hankkeen puitteissa. Valmistumisaikataulu on 1.3.2024"/>
    <x v="1"/>
    <x v="1"/>
    <s v="Sisäministeriö"/>
    <s v=""/>
    <s v=""/>
  </r>
  <r>
    <s v="Poliisihallitus"/>
    <s v="Ampuma-aseasiat: Lupatodistushakemus (ensimmäinen todistus ja kaksoiskappale)"/>
    <m/>
    <s v="Ampuma-aseasiat"/>
    <x v="1"/>
    <x v="0"/>
    <s v="Myöhemmin"/>
    <s v="Myös luonnollisille henkilöille"/>
    <s v="Osa asetietojärjestelmän kokonaisuudistusta Askel-hankkeen puitteissa. Valmistumisaikataulu on 1.3.2024"/>
    <x v="1"/>
    <x v="1"/>
    <s v="Sisäministeriö"/>
    <s v=""/>
    <s v=""/>
  </r>
  <r>
    <s v="Poliisihallitus"/>
    <s v="Ampuma-aseasiat: Luvan peruuttamisen hakeminen"/>
    <m/>
    <s v="Ampuma-aseasiat"/>
    <x v="1"/>
    <x v="0"/>
    <s v="Myöhemmin"/>
    <s v="Myös luonnollisille henkilöille"/>
    <s v="Osa asetietojärjestelmän kokonaisuudistusta Askel-hankkeen puitteissa. Valmistumisaikataulu on 1.3.2024"/>
    <x v="1"/>
    <x v="1"/>
    <s v="Sisäministeriö"/>
    <s v=""/>
    <s v=""/>
  </r>
  <r>
    <s v="Poliisihallitus"/>
    <s v="Ampuma-aseasiat: Maahanjääntitodistus"/>
    <m/>
    <s v="Ampuma-aseasiat"/>
    <x v="1"/>
    <x v="0"/>
    <s v="Myöhemmin"/>
    <s v="Myös luonnollisille henkilöille"/>
    <s v="Osa asetietojärjestelmän kokonaisuudistusta Askel-hankkeen puitteissa. Valmistumisaikataulu on 1.3.2024"/>
    <x v="1"/>
    <x v="1"/>
    <s v="Sisäministeriö"/>
    <s v=""/>
    <s v=""/>
  </r>
  <r>
    <s v="Poliisihallitus"/>
    <s v="Ampuma-aseasiat: Metsästysaseen kuljetuslupahakemus"/>
    <m/>
    <s v="Ampuma-aseasiat"/>
    <x v="1"/>
    <x v="0"/>
    <s v="Myöhemmin"/>
    <s v="Myös luonnollisille henkilöille"/>
    <s v="Osa asetietojärjestelmän kokonaisuudistusta Askel-hankkeen puitteissa. Valmistumisaikataulu on 1.3.2024"/>
    <x v="1"/>
    <x v="1"/>
    <s v="Sisäministeriö"/>
    <s v=""/>
    <s v=""/>
  </r>
  <r>
    <s v="Poliisihallitus"/>
    <s v="Ampuma-aseasiat: Määräaikainen kaupallinen siirtolupa"/>
    <m/>
    <s v="Ampuma-aseasiat"/>
    <x v="1"/>
    <x v="0"/>
    <s v="Myöhemmin"/>
    <s v="Vain elinkeinotoimintaa harjoittaville"/>
    <s v="Osa asetietojärjestelmän kokonaisuudistusta Askel-hankkeen puitteissa. Valmistumisaikataulu on 1.3.2024"/>
    <x v="1"/>
    <x v="1"/>
    <s v="Sisäministeriö"/>
    <s v=""/>
    <s v=""/>
  </r>
  <r>
    <s v="Poliisihallitus"/>
    <s v="Ampuma-aseasiat: Määräaikaisen kaupallisen siirtoluvan nojalla tehtävää siirtoa koskeva ilmoitus"/>
    <m/>
    <s v="Ampuma-aseasiat"/>
    <x v="1"/>
    <x v="0"/>
    <s v="Myöhemmin"/>
    <s v="Vain elinkeinotoimintaa harjoittaville"/>
    <s v="Osa asetietojärjestelmän kokonaisuudistusta Askel-hankkeen puitteissa. Valmistumisaikataulu on 1.3.2024"/>
    <x v="1"/>
    <x v="1"/>
    <s v="Sisäministeriö"/>
    <s v=""/>
    <s v=""/>
  </r>
  <r>
    <s v="Poliisihallitus"/>
    <s v="Ampuma-aseasiat: Patruunoiden tarkastusmerkinnän käyttöoikeus"/>
    <m/>
    <s v="Ampuma-aseasiat"/>
    <x v="0"/>
    <x v="0"/>
    <s v="Myöhemmin"/>
    <s v="Vain elinkeinotoimintaa harjoittaville"/>
    <s v="Osa asetietojärjestelmän kokonaisuudistusta Askel-hankkeen puitteissa. Valmistumisaikataulu on 1.3.2024"/>
    <x v="1"/>
    <x v="1"/>
    <s v="Sisäministeriö"/>
    <s v=""/>
    <s v=""/>
  </r>
  <r>
    <s v="Poliisihallitus"/>
    <s v="Ampuma-aseasiat: Rinnakkaislupahakemus"/>
    <m/>
    <s v="Ampuma-aseasiat"/>
    <x v="1"/>
    <x v="0"/>
    <s v="Myöhemmin"/>
    <s v="Myös luonnollisille henkilöille"/>
    <s v="Osa asetietojärjestelmän kokonaisuudistusta Askel-hankkeen puitteissa. Valmistumisaikataulu on 1.3.2024"/>
    <x v="1"/>
    <x v="1"/>
    <s v="Sisäministeriö"/>
    <s v=""/>
    <s v=""/>
  </r>
  <r>
    <s v="Poliisihallitus"/>
    <s v="Ampuma-aseasiat: Romutusilmoitus"/>
    <s v="Nykyisin aseet romutetaan toimittamalla poliisille."/>
    <s v="Ampuma-aseasiat"/>
    <x v="0"/>
    <x v="0"/>
    <s v="Myöhemmin"/>
    <m/>
    <m/>
    <x v="1"/>
    <x v="1"/>
    <s v="Sisäministeriö"/>
    <s v=""/>
    <s v=""/>
  </r>
  <r>
    <s v="Poliisihallitus"/>
    <s v="Ampuma-aseasiat: Räjähteiden lähtöainelupa"/>
    <m/>
    <s v="Ampuma-aseasiat"/>
    <x v="1"/>
    <x v="0"/>
    <s v="Myöhemmin"/>
    <s v="Myös luonnollisille henkilöille"/>
    <s v="Osa asetietojärjestelmän kokonaisuudistusta Askel-hankkeen puitteissa. Valmistumisaikataulu on 1.3.2024"/>
    <x v="1"/>
    <x v="1"/>
    <s v="Sisäministeriö"/>
    <s v=""/>
    <s v=""/>
  </r>
  <r>
    <s v="Poliisihallitus"/>
    <s v="Ampuma-aseasiat: Työntekijän ilmoittaminen vastuuhenkilökokeeseen"/>
    <m/>
    <s v="Ampuma-aseasiat"/>
    <x v="0"/>
    <x v="0"/>
    <s v="Myöhemmin"/>
    <s v="Vain elinkeinotoimintaa harjoittaville"/>
    <s v="Osa asetietojärjestelmän kokonaisuudistusta Askel-hankkeen puitteissa. Valmistumisaikataulu on 1.3.2024"/>
    <x v="1"/>
    <x v="1"/>
    <s v="Sisäministeriö"/>
    <s v=""/>
    <s v=""/>
  </r>
  <r>
    <s v="Poliisihallitus"/>
    <s v="Ampuma-aseasiat: Vastuuhenkilömuutoshakemus"/>
    <m/>
    <s v="Ampuma-aseasiat"/>
    <x v="1"/>
    <x v="0"/>
    <s v="Myöhemmin"/>
    <s v="Vain elinkeinotoimintaa harjoittaville"/>
    <s v="Osa asetietojärjestelmän kokonaisuudistusta Askel-hankkeen puitteissa. Valmistumisaikataulu on 1.3.2024"/>
    <x v="1"/>
    <x v="1"/>
    <s v="Sisäministeriö"/>
    <s v=""/>
    <s v=""/>
  </r>
  <r>
    <s v="Poliisihallitus"/>
    <s v="Ampuma-aseasiat: Yksityinen ennakkosuostumus"/>
    <s v="Yhteisöjen käytettävissä oleva palvelu"/>
    <s v="Ampuma-aseasiat"/>
    <x v="1"/>
    <x v="0"/>
    <s v="Myöhemmin"/>
    <s v="Myös luonnollisille henkilöille"/>
    <s v="Osa asetietojärjestelmän kokonaisuudistusta Askel-hankkeen puitteissa. Valmistumisaikataulu on 1.3.2024"/>
    <x v="1"/>
    <x v="1"/>
    <s v="Sisäministeriö"/>
    <s v=""/>
    <s v=""/>
  </r>
  <r>
    <s v="Poliisihallitus"/>
    <s v="Ampuma-aseasiat: Yksityinen siirtolupa"/>
    <s v="Yhteisöjen käytettävissä oleva palvelu"/>
    <s v="Ampuma-aseasiat"/>
    <x v="1"/>
    <x v="0"/>
    <s v="Myöhemmin"/>
    <s v="Myös luonnollisille henkilöille"/>
    <s v="Osa asetietojärjestelmän kokonaisuudistusta Askel-hankkeen puitteissa. Valmistumisaikataulu on 1.3.2024"/>
    <x v="1"/>
    <x v="1"/>
    <s v="Sisäministeriö"/>
    <s v=""/>
    <s v=""/>
  </r>
  <r>
    <s v="Poliisihallitus"/>
    <s v="Ampuma-aseasiat: Yksityinen tuontilupa"/>
    <s v="Yhteisöjen käytettävissä oleva palvelu"/>
    <s v="Ampuma-aseasiat"/>
    <x v="1"/>
    <x v="0"/>
    <s v="Myöhemmin"/>
    <s v="Myös luonnollisille henkilöille"/>
    <s v="Osa asetietojärjestelmän kokonaisuudistusta Askel-hankkeen puitteissa. Valmistumisaikataulu on 1.3.2024"/>
    <x v="1"/>
    <x v="1"/>
    <s v="Sisäministeriö"/>
    <s v=""/>
    <s v=""/>
  </r>
  <r>
    <s v="Poliisihallitus"/>
    <s v="Ampuma-aseasiat: Yksityinen vientilupa"/>
    <s v="Yhteisöjen käytettävissä oleva palvelu"/>
    <s v="Ampuma-aseasiat"/>
    <x v="1"/>
    <x v="0"/>
    <s v="Myöhemmin"/>
    <s v="Myös luonnollisille henkilöille"/>
    <s v="Osa asetietojärjestelmän kokonaisuudistusta Askel-hankkeen puitteissa. Valmistumisaikataulu on 1.3.2024"/>
    <x v="1"/>
    <x v="1"/>
    <s v="Sisäministeriö"/>
    <s v=""/>
    <s v=""/>
  </r>
  <r>
    <s v="Poliisihallitus"/>
    <s v="Arvauskilpailut: Arvauskilpailujen toimeenpanoa koskeva ilmoitus"/>
    <m/>
    <s v="Arvauskilpailut: Arvauskilpailujen toimeenpanoa koskeva ilmoitus"/>
    <x v="0"/>
    <x v="0"/>
    <m/>
    <s v="Vain elinkeinotoimintaa harjoittaville"/>
    <s v="Sähköisen asioinnin kehityskustannukset tulee jyvittää kyseisen palvelun palveluhintoihin. Tästä syystä pienivolyymisten palveluiden digitalisointi on taloudellisesti mahdotonta ilman erillisrahoitusta."/>
    <x v="1"/>
    <x v="1"/>
    <s v="Sisäministeriö"/>
    <s v=""/>
    <s v=""/>
  </r>
  <r>
    <s v="Poliisihallitus"/>
    <s v="Arvauskilpailut: Arvauskilpailujen toimeenpanoa koskeva muutos"/>
    <m/>
    <s v="Arvauskilpailut: Arvauskilpailujen toimeenpanoa koskeva muutos"/>
    <x v="0"/>
    <x v="0"/>
    <m/>
    <s v="Vain elinkeinotoimintaa harjoittaville"/>
    <s v="Sähköisen asioinnin kehityskustannukset tulee jyvittää kyseisen palvelun palveluhintoihin. Tästä syystä pienivolyymisten palveluiden digitalisointi on taloudellisesti mahdotonta ilman erillisrahoitusta."/>
    <x v="1"/>
    <x v="1"/>
    <s v="Sisäministeriö"/>
    <s v=""/>
    <s v=""/>
  </r>
  <r>
    <s v="Poliisihallitus"/>
    <s v="Arvauskilpailut: Voittajan ilmoittamisesta poikkeamiseen annettava lupa (erillinen päätös)"/>
    <m/>
    <s v="Arvauskilpailut: Voittajan ilmoittamisesta poikkeamiseen annettava lupa (erillinen päätös)"/>
    <x v="0"/>
    <x v="0"/>
    <m/>
    <s v="Vain elinkeinotoimintaa harjoittaville"/>
    <s v="Sähköisen asioinnin kehityskustannukset tulee jyvittää kyseisen palvelun palveluhintoihin. Tästä syystä pienivolyymisten palveluiden digitalisointi on taloudellisesti mahdotonta ilman erillisrahoitusta."/>
    <x v="1"/>
    <x v="1"/>
    <s v="Sisäministeriö"/>
    <s v=""/>
    <s v=""/>
  </r>
  <r>
    <s v="Poliisihallitus"/>
    <s v="Bingo: Bingolupa"/>
    <m/>
    <s v="Bingo-asiat"/>
    <x v="1"/>
    <x v="0"/>
    <m/>
    <s v="Vain elinkeinotoimintaa harjoittaville"/>
    <s v="Sähköisen asioinnin kehityskustannukset tulee jyvittää kyseisen palvelun palveluhintoihin. Tästä syystä pienivolyymisten palveluiden digitalisointi on taloudellisesti mahdotonta ilman erillisrahoitusta."/>
    <x v="1"/>
    <x v="1"/>
    <s v="Sisäministeriö"/>
    <s v=""/>
    <s v=""/>
  </r>
  <r>
    <s v="Poliisihallitus"/>
    <s v="Bingo: Bingoluvan muutos"/>
    <m/>
    <s v="Bingo-asiat"/>
    <x v="1"/>
    <x v="0"/>
    <m/>
    <s v="Vain elinkeinotoimintaa harjoittaville"/>
    <s v="Sähköisen asioinnin kehityskustannukset tulee jyvittää kyseisen palvelun palveluhintoihin. Tästä syystä pienivolyymisten palveluiden digitalisointi on taloudellisesti mahdotonta ilman erillisrahoitusta."/>
    <x v="1"/>
    <x v="1"/>
    <s v="Sisäministeriö"/>
    <s v=""/>
    <s v=""/>
  </r>
  <r>
    <s v="Poliisihallitus"/>
    <s v="Bingo: Pelisääntöjen tai suurimman sallitun pelipanoksen muuttaminen"/>
    <m/>
    <s v="Bingo-asiat"/>
    <x v="1"/>
    <x v="0"/>
    <m/>
    <s v="Vain elinkeinotoimintaa harjoittaville"/>
    <s v="Sähköisen asioinnin kehityskustannukset tulee jyvittää kyseisen palvelun palveluhintoihin. Tästä syystä pienivolyymisten palveluiden digitalisointi on taloudellisesti mahdotonta ilman erillisrahoitusta."/>
    <x v="1"/>
    <x v="1"/>
    <s v="Sisäministeriö"/>
    <s v=""/>
    <s v=""/>
  </r>
  <r>
    <s v="Poliisihallitus"/>
    <s v="Ilmoitus ilotulitusnäytöksestä"/>
    <m/>
    <s v="Ilmoitus ilotulitusnäytöksestä"/>
    <x v="0"/>
    <x v="6"/>
    <m/>
    <s v="Myös luonnollisille henkilöille"/>
    <m/>
    <x v="1"/>
    <x v="1"/>
    <s v="Sisäministeriö"/>
    <s v=""/>
    <s v=""/>
  </r>
  <r>
    <s v="Poliisihallitus"/>
    <s v="Ilmoitus räjäytystyöstä"/>
    <m/>
    <s v="Ilmoitus räjäytystyöstä"/>
    <x v="0"/>
    <x v="6"/>
    <m/>
    <s v="Myös luonnollisille henkilöille"/>
    <m/>
    <x v="1"/>
    <x v="1"/>
    <s v="Sisäministeriö"/>
    <s v=""/>
    <s v=""/>
  </r>
  <r>
    <s v="Poliisihallitus"/>
    <s v="Ilmoitus yleisestä kokouksesta"/>
    <m/>
    <s v="Ilmoitus yleisestä kokouksesta"/>
    <x v="0"/>
    <x v="6"/>
    <m/>
    <s v="Myös luonnollisille henkilöille"/>
    <m/>
    <x v="1"/>
    <x v="1"/>
    <s v="Sisäministeriö"/>
    <s v=""/>
    <s v=""/>
  </r>
  <r>
    <s v="Poliisihallitus"/>
    <s v="Ilmoitus yleisötilaisuuden järjestämisestä"/>
    <m/>
    <s v="Ilmoitus yleisötilaisuuden järjestämisestä"/>
    <x v="0"/>
    <x v="6"/>
    <m/>
    <s v="Myös luonnollisille henkilöille"/>
    <m/>
    <x v="1"/>
    <x v="1"/>
    <s v="Sisäministeriö"/>
    <s v=""/>
    <s v=""/>
  </r>
  <r>
    <s v="Poliisihallitus"/>
    <s v="Kuuleminen ajo-oikeusasiassa"/>
    <s v="Esimerkiksi yrityksen vuokra-auton ajaessa liikenneturvallisuuskameraan"/>
    <s v="Kuuleminen ajo-oikeusasiassa"/>
    <x v="2"/>
    <x v="0"/>
    <s v="Myöhemmin"/>
    <s v="Myös luonnollisille henkilöille"/>
    <s v="Liike-hankkeen puitteissa toteutettava sähköisen asiointipalvelun laajennus"/>
    <x v="1"/>
    <x v="1"/>
    <s v="Sisäministeriö"/>
    <s v=""/>
    <s v=""/>
  </r>
  <r>
    <s v="Poliisihallitus"/>
    <s v="Rahankeräys- ja arpajaisasioiden tilitykset"/>
    <m/>
    <s v="Rahankeräys- ja arpajaisasioiden tilitykset"/>
    <x v="0"/>
    <x v="0"/>
    <m/>
    <s v="Myös luonnollisille henkilöille"/>
    <s v="Sähköisen asioinnin kehityskustannukset tulee jyvittää kyseisen palvelun palveluhintoihin. Tästä syystä pienivolyymisten palveluiden digitalisointi on taloudellisesti mahdotonta ilman erillisrahoitusta."/>
    <x v="1"/>
    <x v="1"/>
    <s v="Sisäministeriö"/>
    <s v=""/>
    <s v=""/>
  </r>
  <r>
    <s v="Poliisihallitus"/>
    <s v="Rahankeräys: Pienkeräysilmoitus"/>
    <m/>
    <s v="Rahankeräys: Pienkeräysilmoitus"/>
    <x v="0"/>
    <x v="6"/>
    <m/>
    <s v="Myös luonnollisille henkilöille"/>
    <m/>
    <x v="1"/>
    <x v="1"/>
    <s v="Sisäministeriö"/>
    <s v=""/>
    <s v=""/>
  </r>
  <r>
    <s v="Poliisihallitus"/>
    <s v="Rahankeräys: Rahankeräyslupa"/>
    <m/>
    <s v="Rahankeräys: Rahankeräyslupa"/>
    <x v="1"/>
    <x v="6"/>
    <m/>
    <s v="Vain elinkeinotoimintaa harjoittaville"/>
    <m/>
    <x v="1"/>
    <x v="1"/>
    <s v="Sisäministeriö"/>
    <s v=""/>
    <s v=""/>
  </r>
  <r>
    <s v="Poliisihallitus"/>
    <s v="Rahankeräys: Rahankeräysluvan muutos"/>
    <m/>
    <s v="Rahankeräys: Rahankeräysluvan muutos"/>
    <x v="1"/>
    <x v="0"/>
    <m/>
    <s v="Vain elinkeinotoimintaa harjoittaville"/>
    <s v="Sähköisen asioinnin kehityskustannukset tulee jyvittää kyseisen palvelun palveluhintoihin. Tästä syystä pienivolyymisten palveluiden digitalisointi on taloudellisesti mahdotonta ilman erillisrahoitusta."/>
    <x v="1"/>
    <x v="1"/>
    <s v="Sisäministeriö"/>
    <s v=""/>
    <s v=""/>
  </r>
  <r>
    <s v="Poliisihallitus"/>
    <s v="Rikosilmoitus"/>
    <m/>
    <s v="Rikosilmoitus"/>
    <x v="0"/>
    <x v="6"/>
    <m/>
    <s v="Myös luonnollisille henkilöille"/>
    <s v="Palvelua käyttää aina vain luonnollinen henkilö, vaikka asianomainen voi olla myös yritys. Yrityksen puolesta rikosilmoituksen tekeminen ei ole mahdollista valtuutuksien avulla."/>
    <x v="1"/>
    <x v="1"/>
    <s v="Sisäministeriö"/>
    <s v=""/>
    <s v=""/>
  </r>
  <r>
    <s v="Poliisihallitus"/>
    <s v="Tavara-arpajaiset: Arvonnan tuloksen ilmoittamisesta poikkeamiseen annettava lupa (erillinen päätös)"/>
    <m/>
    <s v="Tavara-arpajaiset: Arvonnan tuloksen ilmoittamisesta poikkeamiseen annettava lupa (erillinen päätös)"/>
    <x v="0"/>
    <x v="0"/>
    <m/>
    <s v="Vain elinkeinotoimintaa harjoittaville"/>
    <s v="Sähköisen asioinnin kehityskustannukset tulee jyvittää kyseisen palvelun palveluhintoihin. Tästä syystä pienivolyymisten palveluiden digitalisointi on taloudellisesti mahdotonta ilman erillisrahoitusta."/>
    <x v="1"/>
    <x v="1"/>
    <s v="Sisäministeriö"/>
    <s v=""/>
    <s v=""/>
  </r>
  <r>
    <s v="Poliisihallitus"/>
    <s v="Tavara-arpajaiset: Tavara-arpajaislupa"/>
    <m/>
    <s v="Tavara-arpajaiset: Tavara-arpajaislupa"/>
    <x v="1"/>
    <x v="0"/>
    <m/>
    <s v="Vain elinkeinotoimintaa harjoittaville"/>
    <s v="Sähköisen asioinnin kehityskustannukset tulee jyvittää kyseisen palvelun palveluhintoihin. Tästä syystä pienivolyymisten palveluiden digitalisointi on taloudellisesti mahdotonta ilman erillisrahoitusta."/>
    <x v="1"/>
    <x v="1"/>
    <s v="Sisäministeriö"/>
    <s v=""/>
    <s v=""/>
  </r>
  <r>
    <s v="Poliisihallitus"/>
    <s v="Tavara-arpajaiset: Tavara-arpajaisluvan muutos"/>
    <m/>
    <s v="Tavara-arpajaiset: Tavara-arpajaisluvan muutos"/>
    <x v="1"/>
    <x v="0"/>
    <m/>
    <s v="Vain elinkeinotoimintaa harjoittaville"/>
    <s v="Sähköisen asioinnin kehityskustannukset tulee jyvittää kyseisen palvelun palveluhintoihin. Tästä syystä pienivolyymisten palveluiden digitalisointi on taloudellisesti mahdotonta ilman erillisrahoitusta."/>
    <x v="1"/>
    <x v="1"/>
    <s v="Sisäministeriö"/>
    <s v=""/>
    <s v=""/>
  </r>
  <r>
    <s v="Poliisihallitus"/>
    <s v="Voimassaolopalvelu"/>
    <s v="Palvelun kautta tarkistettavissa onko esittty henkilöllisyystodistus voimassa."/>
    <s v="Voimassaolopalvelu"/>
    <x v="6"/>
    <x v="7"/>
    <m/>
    <s v="Vain elinkeinotoimintaa harjoittaville"/>
    <m/>
    <x v="1"/>
    <x v="1"/>
    <s v="Sisäministeriö"/>
    <s v=""/>
    <s v=""/>
  </r>
  <r>
    <s v="Poliisihallitus"/>
    <s v="Yksityinen turvallisuusala: Asekouluttajaksi hyväksyminen"/>
    <m/>
    <s v="Yksityinen turvallisuusala: Asekouluttajaksi hyväksyminen"/>
    <x v="1"/>
    <x v="6"/>
    <m/>
    <s v="Myös luonnollisille henkilöille"/>
    <m/>
    <x v="1"/>
    <x v="1"/>
    <s v="Sisäministeriö"/>
    <s v=""/>
    <s v=""/>
  </r>
  <r>
    <s v="Poliisihallitus"/>
    <s v="Yksityinen turvallisuusala: Elinkeinolupahakemus"/>
    <m/>
    <s v="Yksityinen turvallisuusala: Elinkeinolupahakemus"/>
    <x v="1"/>
    <x v="6"/>
    <m/>
    <s v="Vain elinkeinotoimintaa harjoittaville"/>
    <m/>
    <x v="1"/>
    <x v="1"/>
    <s v="Sisäministeriö"/>
    <s v=""/>
    <s v=""/>
  </r>
  <r>
    <s v="Poliisihallitus"/>
    <s v="Yksityinen turvallisuusala: Elinkeinoluvan ehtojen ja rajoitusten muuttaminen"/>
    <m/>
    <s v="Yksityinen turvallisuusala: Elinkeinoluvan ehtojen ja rajoitusten muuttaminen"/>
    <x v="1"/>
    <x v="6"/>
    <m/>
    <s v="Vain elinkeinotoimintaa harjoittaville"/>
    <m/>
    <x v="1"/>
    <x v="1"/>
    <s v="Sisäministeriö"/>
    <s v=""/>
    <s v=""/>
  </r>
  <r>
    <s v="Poliisihallitus"/>
    <s v="Yksityinen turvallisuusala: Elinkeinoluvan peruuttamispyyntö ja/tai elinkeinotoiminnan lopettamisilmoitus"/>
    <m/>
    <s v="Yksityinen turvallisuusala: Elinkeinoluvan peruuttamispyyntö ja/tai elinkeinotoiminnan lopettamisilmoitus"/>
    <x v="1"/>
    <x v="6"/>
    <m/>
    <s v="Vain elinkeinotoimintaa harjoittaville"/>
    <m/>
    <x v="1"/>
    <x v="1"/>
    <s v="Sisäministeriö"/>
    <s v=""/>
    <s v=""/>
  </r>
  <r>
    <s v="Poliisihallitus"/>
    <s v="Yksityinen turvallisuusala: Hakemus todistuksen saamiseksi luvan voimassaolosta, vuosi-ilmoituksen teosta ajallaan tai muusta asiasta"/>
    <m/>
    <s v="Yksityinen turvallisuusala: Hakemus todistuksen saamiseksi luvan voimassaolosta, vuosi-ilmoituksen teosta ajallaan tai muusta asiasta"/>
    <x v="1"/>
    <x v="0"/>
    <m/>
    <s v="Myös luonnollisille henkilöille"/>
    <s v="Sähköisen asioinnin kehityskustannukset tulee jyvittää kyseisen palvelun palveluhintoihin. Tästä syystä pienivolyymisten palveluiden digitalisointi on taloudellisesti mahdotonta ilman erillisrahoitusta."/>
    <x v="1"/>
    <x v="1"/>
    <s v="Sisäministeriö"/>
    <s v=""/>
    <s v=""/>
  </r>
  <r>
    <s v="Poliisihallitus"/>
    <s v="Yksityinen turvallisuusala: Järjestyksenvalvojakouluttajaksi hyväksyminen"/>
    <m/>
    <s v="Yksityinen turvallisuusala: Järjestyksenvalvojakouluttajaksi hyväksyminen"/>
    <x v="1"/>
    <x v="6"/>
    <m/>
    <s v="Myös luonnollisille henkilöille"/>
    <m/>
    <x v="1"/>
    <x v="1"/>
    <s v="Sisäministeriö"/>
    <s v=""/>
    <s v=""/>
  </r>
  <r>
    <s v="Poliisihallitus"/>
    <s v="Yksityinen turvallisuusala: Järjestyksenvalvojan asettamislupa: hakeminen, muuttaminen, peruuttaminen"/>
    <m/>
    <s v="Yksityinen turvallisuusala: Järjestyksenvalvojan asettamislupa: hakeminen, muuttaminen, peruuttaminen"/>
    <x v="1"/>
    <x v="0"/>
    <s v="Myöhemmin"/>
    <s v="Vain elinkeinotoimintaa harjoittaville"/>
    <s v="Sähköisen asioinnin kehityskustannukset tulee jyvittää kyseisen palvelun palveluhintoihin. Tästä syystä pienivolyymisten palveluiden digitalisointi on taloudellisesti mahdotonta ilman erillisrahoitusta."/>
    <x v="1"/>
    <x v="1"/>
    <s v="Sisäministeriö"/>
    <s v=""/>
    <s v=""/>
  </r>
  <r>
    <s v="Poliisihallitus"/>
    <s v="Yksityinen turvallisuusala: Muutosilmoitus"/>
    <m/>
    <s v="Yksityinen turvallisuusala: Muutosilmoitus"/>
    <x v="0"/>
    <x v="6"/>
    <m/>
    <s v="Vain elinkeinotoimintaa harjoittaville"/>
    <m/>
    <x v="1"/>
    <x v="1"/>
    <s v="Sisäministeriö"/>
    <s v=""/>
    <s v=""/>
  </r>
  <r>
    <s v="Poliisihallitus"/>
    <s v="Yksityinen turvallisuusala: Turvatarkastajaksi hyväksyminen: hakeminen, muuttaminen, peruuttaminen"/>
    <m/>
    <s v="Yksityinen turvallisuusala: Turvatarkastajaksi hyväksyminen: hakeminen, muuttaminen, peruuttaminen"/>
    <x v="1"/>
    <x v="0"/>
    <s v="Myöhemmin"/>
    <s v="Vain elinkeinotoimintaa harjoittaville"/>
    <s v="Sähköisen asioinnin kehityskustannukset tulee jyvittää kyseisen palvelun palveluhintoihin. Tästä syystä pienivolyymisten palveluiden digitalisointi on taloudellisesti mahdotonta ilman erillisrahoitusta."/>
    <x v="1"/>
    <x v="1"/>
    <s v="Sisäministeriö"/>
    <s v=""/>
    <s v=""/>
  </r>
  <r>
    <s v="Poliisihallitus"/>
    <s v="Yksityinen turvallisuusala: Vastaavaksi hoitajaksi tai vastaavan hoitajan sijaiseksi hyväksyminen"/>
    <m/>
    <s v="Yksityinen turvallisuusala: Vastaavaksi hoitajaksi tai vastaavan hoitajan sijaiseksi hyväksyminen"/>
    <x v="1"/>
    <x v="6"/>
    <m/>
    <s v="Vain elinkeinotoimintaa harjoittaville"/>
    <m/>
    <x v="1"/>
    <x v="1"/>
    <s v="Sisäministeriö"/>
    <s v=""/>
    <s v=""/>
  </r>
  <r>
    <s v="Poliisihallitus"/>
    <s v="Yksityinen turvallisuusala: Vastaavaksi hoitajaksi tai vastaavan hoitajan sijaiseksi hyväksymisen muuttaminen"/>
    <m/>
    <s v="Yksityinen turvallisuusala: Vastaavaksi hoitajaksi tai vastaavan hoitajan sijaiseksi hyväksymisen muuttaminen"/>
    <x v="1"/>
    <x v="6"/>
    <m/>
    <s v="Vain elinkeinotoimintaa harjoittaville"/>
    <m/>
    <x v="1"/>
    <x v="1"/>
    <s v="Sisäministeriö"/>
    <s v=""/>
    <s v=""/>
  </r>
  <r>
    <s v="Poliisihallitus"/>
    <s v="Yksityinen turvallisuusala: Vastaavaksi hoitajaksi tai vastaavan hoitajan sijaiseksi hyväksymisen peruuttamispyyntö"/>
    <m/>
    <s v="Yksityinen turvallisuusala: Vastaavaksi hoitajaksi tai vastaavan hoitajan sijaiseksi hyväksymisen peruuttamispyyntö"/>
    <x v="1"/>
    <x v="6"/>
    <m/>
    <s v="Vain elinkeinotoimintaa harjoittaville"/>
    <m/>
    <x v="1"/>
    <x v="1"/>
    <s v="Sisäministeriö"/>
    <s v=""/>
    <s v=""/>
  </r>
  <r>
    <s v="Poliisihallitus"/>
    <s v="Yksityinen turvallisuusala: Voimankäyttökouluttajaksi hyväksyminen"/>
    <m/>
    <s v="Yksityinen turvallisuusala: Voimankäyttökouluttajaksi hyväksyminen"/>
    <x v="1"/>
    <x v="6"/>
    <m/>
    <s v="Myös luonnollisille henkilöille"/>
    <m/>
    <x v="1"/>
    <x v="1"/>
    <s v="Sisäministeriö"/>
    <s v=""/>
    <s v=""/>
  </r>
  <r>
    <s v="Poliisihallitus"/>
    <s v="Yksityinen turvallisuusala: Vuosi-ilmoitus"/>
    <m/>
    <s v="Yksityinen turvallisuusala: Vuosi-ilmoitus"/>
    <x v="0"/>
    <x v="6"/>
    <m/>
    <s v="Vain elinkeinotoimintaa harjoittaville"/>
    <m/>
    <x v="1"/>
    <x v="1"/>
    <s v="Sisäministeriö"/>
    <s v=""/>
    <s v=""/>
  </r>
  <r>
    <s v="Porvoon kaupunki"/>
    <s v="Ajoneuvon siirtopyyntö"/>
    <s v="Ajoneuvon siirtämispyyntö, jos ajoneuvo aiheuttaa haittaa tai se on hylätty. Yksityisalueelta siirtopyynnön voi tehdä kiinteistön omistaja, haltija tai isännöitsijä, ja siirron kustannukset jäävät siirtopyynnön tekijän vastuulle."/>
    <s v="Ajoneuvon siirtopyyntö"/>
    <x v="0"/>
    <x v="5"/>
    <m/>
    <s v="Myös luonnollisille henkilöille"/>
    <m/>
    <x v="11"/>
    <x v="0"/>
    <s v="Uusimaa"/>
    <s v="40 001 - 100 000"/>
    <s v="Liikenne- ja viestintäministeriö"/>
  </r>
  <r>
    <s v="Porvoon kaupunki"/>
    <s v="Alkutuotantopaikasta ilmoittaminen"/>
    <s v="Alkutuotantopaikasta tulee ilmoittaa kunnan elintarvikevalvontaviranomaiselle ellei viranomainen saa tietoa toiselta viranomaiselta."/>
    <s v="Alkutuotantopaikkailmoitus"/>
    <x v="0"/>
    <x v="0"/>
    <s v="Myöhemmin"/>
    <s v="Vain elinkeinotoimintaa harjoittaville"/>
    <s v="Digitalisoinnin kehittäminen valtion tietojärjestelmässä on riippuvainen valtion panostuksista. Tällä hetkellä asia on mukana kehityslistalla, muttei kovin korkealla prioriteetilla."/>
    <x v="0"/>
    <x v="0"/>
    <s v="Uusimaa"/>
    <s v="40 001 - 100 000"/>
    <s v="Maa- ja metsätalousministeriö"/>
  </r>
  <r>
    <s v="Porvoon kaupunki"/>
    <s v="Aumausilmoitus"/>
    <s v="Aumasta eli lannan patteroinnista maakuoppaan pitää tehdä etukäteen ilmoitus kunnan ympäristönsuojeluviranomaisille."/>
    <s v="Aumausilmoitus"/>
    <x v="0"/>
    <x v="5"/>
    <m/>
    <s v="Myös luonnollisille henkilöille"/>
    <m/>
    <x v="2"/>
    <x v="0"/>
    <s v="Uusimaa"/>
    <s v="40 001 - 100 000"/>
    <s v="Ympäristöministeriö"/>
  </r>
  <r>
    <s v="Porvoon kaupunki"/>
    <s v="Elintarvikehuoneiston ilmoitus (esim. ravintola, kahvila, myymälä, kioski, ulkomyynti, varastointi, kuljetus, vienti ja tuonti)"/>
    <s v="Elintarvikehuoneiston toiminnan aloittamisesta, toiminnan olennaisesta muuttamisesta tai toimijan (toiminnanharjoittajan) vaihtumisesta sekä toiminnan lopettamisesta tulee tehdä ilmoitus."/>
    <s v="Elintarvikehuoneistoilmoitus"/>
    <x v="0"/>
    <x v="5"/>
    <s v="Myöhemmin"/>
    <s v="Vain elinkeinotoimintaa harjoittaville"/>
    <s v="Digitalisoinnin kehittäminen valtion tietojärjestelmässä on riippuvainen valtion panostuksista."/>
    <x v="0"/>
    <x v="0"/>
    <s v="Uusimaa"/>
    <s v="40 001 - 100 000"/>
    <s v="Maa- ja metsätalousministeriö"/>
  </r>
  <r>
    <s v="Porvoon kaupunki"/>
    <s v="Terveydensuojelulain mukainen ilmoitus huoneiston käyttöönotosta"/>
    <s v="Päiväkodin, lasten käyttöön tarkoitetun kerhotilan, kouluhuoneiston, sosiaalialan hoitolaitoksen, kauneushoitolan ja muu ihon käsittelyhuoneiston, uimahallin, muu liikuntatilan sekä uimarannan käyttöönotosta tulee tehdä ilmoitus 30 vrk ennen toiminnan aloittamista tai muuttamista. Lisäksi ilmoitus on tehtävä muusta huoneistosta ja toiminnan aloittamisesta taikka olennaisesta muuttamisesta, jos huoneistosta tai toiminnasta voi aiheutua käyttäjille tai ympäröivälle asutukselle terveyshaittaa."/>
    <s v="Elintarvikehuoneistoilmoitus"/>
    <x v="0"/>
    <x v="0"/>
    <s v="Q4/2020"/>
    <s v="Myös luonnollisille henkilöille"/>
    <s v="Digitalisoinnin kehittäminen valtion tietojärjestelmässä on riippuvainen valtion panostuksista."/>
    <x v="0"/>
    <x v="0"/>
    <s v="Uusimaa"/>
    <s v="40 001 - 100 000"/>
    <s v="Maa- ja metsätalousministeriö"/>
  </r>
  <r>
    <s v="Porvoon kaupunki"/>
    <s v="Elintarvikekontaktimateriaalialan toimijan ilmoitus toiminnan aloittamisesta, muuttamisesta ja lopettamisesta"/>
    <s v="Elintarvikekontaktimateriaalialan toimijan on tehtävä ilmoitus toiminnasta ja tiloista sijaintikunnan elintarvikevalvontaviranomaiselle."/>
    <s v="Elintarvikekontaktimateriaalialan toimintailmoitus"/>
    <x v="0"/>
    <x v="0"/>
    <s v="Myöhemmin"/>
    <s v="Vain elinkeinotoimintaa harjoittaville"/>
    <s v="Digitalisoinnin kehittäminen valtion tietojärjestelmässä on riippuvainen valtion panostuksista. Asia mukana kehityslistalla korkealla prioriteetilla."/>
    <x v="0"/>
    <x v="0"/>
    <s v="Uusimaa"/>
    <s v="40 001 - 100 000"/>
    <s v="Maa- ja metsätalousministeriö"/>
  </r>
  <r>
    <s v="Porvoon kaupunki"/>
    <s v="Ilmoitus elintarvikkeen takaisinvedosta"/>
    <s v="Jos elintarvikealan toimija katsoo tai sillä on syytä epäillä, että sen maahantuoma, tuottama, jalostama, valmistama tai jakelema elintarvike ei ole elintarvikkeen turvallisuutta koskevien vaatimusten mukainen**, sen on käynnistettävä välittömästi menettelyt kyseisen elintarvikkeen poistamiseksi markkinoilta, jos se ei ole enää kyseisen alkuperäisen toimijan välittömässä valvonnassa, ja ilmoitettava tästä toimivaltaisille viranomaisille."/>
    <s v="Elintarvikkeen takaisinvetoilmoitus"/>
    <x v="0"/>
    <x v="0"/>
    <s v="Myöhemmin"/>
    <s v="Vain elinkeinotoimintaa harjoittaville"/>
    <s v="Digitalisoinnin kehittäminen valtion tietojärjestelmässä on riippuvainen valtion panostuksista. Asia on kehityslistalla, muttei kovin korkealla prioriteetilla."/>
    <x v="40"/>
    <x v="0"/>
    <s v="Uusimaa"/>
    <s v="40 001 - 100 000"/>
    <s v="Maa- ja metsätalousministeriö"/>
  </r>
  <r>
    <s v="Porvoon kaupunki"/>
    <s v="Eläinsuojeluilmoitus"/>
    <s v="Voit ilmoittaa viranomaiselle eläinsuojelulain vastaisesta eläintenpidosta."/>
    <s v="Eläinsuojeluilmoitus"/>
    <x v="0"/>
    <x v="6"/>
    <s v="Myöhemmin"/>
    <s v="Myös luonnollisille henkilöille"/>
    <s v="Valtion vastuulla oleva tehtävä, johon liittyviä tehtäviä kunnan viranhaltijat hoitavat. Kunta ei vastaa palvelujen digitalisoinnista."/>
    <x v="41"/>
    <x v="0"/>
    <s v="Uusimaa"/>
    <s v="40 001 - 100 000"/>
    <s v="Maa- ja metsätalousministeriö"/>
  </r>
  <r>
    <s v="Porvoon kaupunki"/>
    <s v="Ilmoittautumisohjelma/Ilmari"/>
    <s v="Ilmoittautuminen kunnan kursseille"/>
    <s v="Ilmoittautumisohjelma/Ilmari"/>
    <x v="0"/>
    <x v="0"/>
    <s v="Myöhemmin"/>
    <s v="Myös luonnollisille henkilöille"/>
    <s v="Maksupalvelu"/>
    <x v="1"/>
    <x v="0"/>
    <s v="Uusimaa"/>
    <s v="40 001 - 100 000"/>
    <s v=""/>
  </r>
  <r>
    <s v="Porvoon kaupunki"/>
    <s v="Eläinperäisten elintarvikkeiden sisämarkkinatuonti"/>
    <s v="Elintarvikkeiden maahantuonti muista EU-maista."/>
    <s v="Ilmoitus elintarvikkeiden sisämarkkinatuonnista"/>
    <x v="0"/>
    <x v="6"/>
    <s v="Myöhemmin"/>
    <s v="Vain elinkeinotoimintaa harjoittaville"/>
    <s v="Digitalisoinnin kehittäminen valtion tietojärjestelmässä on riippuvainen valtion panostuksista."/>
    <x v="0"/>
    <x v="0"/>
    <s v="Uusimaa"/>
    <s v="40 001 - 100 000"/>
    <s v="Maa- ja metsätalousministeriö"/>
  </r>
  <r>
    <s v="Porvoon kaupunki"/>
    <s v="Ilmoitus haaskalle viedyn sivutuotteen määrästä"/>
    <s v="Haaskanpitäjän tulee ilmoittaa kaupungineläinlääkärille kuukausittain haaskapaikalle viemänsä sivutuote ja sen määrä."/>
    <s v="Ilmoitus haaskalle viedyn sivutuotteen määrästä"/>
    <x v="0"/>
    <x v="0"/>
    <s v="Myöhemmin"/>
    <s v="Myös luonnollisille henkilöille"/>
    <s v="Valtion vastuulla oleva tehtävä, johon liittyviä tehtäviä kunnan viranhaltijat hoitavat. Kunta ei vastaa palvelujen digitalisoinnista."/>
    <x v="0"/>
    <x v="0"/>
    <s v="Uusimaa"/>
    <s v="40 001 - 100 000"/>
    <s v="Maa- ja metsätalousministeriö"/>
  </r>
  <r>
    <s v="Porvoon kaupunki"/>
    <s v="Ympäristönsuojelu, ympäristöluvat ja ilmoitukset"/>
    <s v="Ympäristöluvat ja ilmoitukset"/>
    <s v="Ilmoitus ympäristölle vaaraa aiheuttavasta toiminnasta"/>
    <x v="0"/>
    <x v="5"/>
    <m/>
    <s v="Myös luonnollisille henkilöille"/>
    <m/>
    <x v="2"/>
    <x v="0"/>
    <s v="Uusimaa"/>
    <s v="40 001 - 100 000"/>
    <s v="Ympäristöministeriö"/>
  </r>
  <r>
    <s v="Porvoon kaupunki"/>
    <s v="Ilmoitus jätteen ammattimaisesta keräystoiminnasta jätehuoltorekisteriin"/>
    <s v="Jätteen ammattimaisesta keräystoiminnasta on tehtävä ilmoitus jätehuoltorekisteriin merkitsemistä varten kunnan ympäristönsuojeluviranomaiselle."/>
    <s v="Jätteen ammattimaisen keräyksen ilmoitus"/>
    <x v="0"/>
    <x v="0"/>
    <s v="Myöhemmin"/>
    <s v="Vain elinkeinotoimintaa harjoittaville"/>
    <s v="Mielellään digitalisoidaan, mutta ei ole resursseja itse viedä asiaa eteenpäin."/>
    <x v="14"/>
    <x v="0"/>
    <s v="Uusimaa"/>
    <s v="40 001 - 100 000"/>
    <s v="Ympäristöministeriö"/>
  </r>
  <r>
    <s v="Porvoon kaupunki"/>
    <s v="Ilmoitus lannan levittämisestä poikkeustilanteessa"/>
    <s v="Ilmoitus lannan levittämisestä levityksen kieltoaikana (marraskuu-maaliskuu) poikkeuksellisten olosuhteiden vuoksi."/>
    <s v="Lannan levitysilmoitus"/>
    <x v="0"/>
    <x v="5"/>
    <m/>
    <s v="Myös luonnollisille henkilöille"/>
    <m/>
    <x v="1"/>
    <x v="0"/>
    <s v="Uusimaa"/>
    <s v="40 001 - 100 000"/>
    <s v=""/>
  </r>
  <r>
    <s v="Porvoon kaupunki"/>
    <s v="Leirintäalueesta ilmoittaminen"/>
    <s v="Tee leirintäalueilmoitus seudun ympäristötoimelle, kun perustat leirintäaluetta."/>
    <s v="Leirintäalueilmoitus"/>
    <x v="0"/>
    <x v="1"/>
    <s v="Myöhemmin"/>
    <s v="Myös luonnollisille henkilöille"/>
    <s v="Erittäin harvinainen."/>
    <x v="15"/>
    <x v="0"/>
    <s v="Uusimaa"/>
    <s v="40 001 - 100 000"/>
    <s v="Sosiaali- ja terveysministeriö"/>
  </r>
  <r>
    <s v="Porvoon kaupunki"/>
    <s v="Toiminnan rekisteröinti ympäristönsuojelun tietojärjestelmään"/>
    <s v="Ympäristöön vaikuttavien toimintojen harjoittajilla on velvollisuus rekisteröidä toimintansa ympäristönsuojelun tietojärjestelmään."/>
    <s v="Mahdollista terveyshaittaa aiheuttavan toiminnan aloittamisilmoitus"/>
    <x v="0"/>
    <x v="0"/>
    <s v="Myöhemmin"/>
    <s v="Vain elinkeinotoimintaa harjoittaville"/>
    <s v="Mielellään digitalisoidaan, mutta ei ole resursseja itse viedä asiaa eteenpäin."/>
    <x v="15"/>
    <x v="0"/>
    <s v="Uusimaa"/>
    <s v="40 001 - 100 000"/>
    <s v="Sosiaali- ja terveysministeriö"/>
  </r>
  <r>
    <s v="Porvoon kaupunki"/>
    <s v="Ilmoitus melusta ja tärinästä"/>
    <s v="Melu- ja tärinäilmoitus tehdään esimerkiksi isoista yleisötapahtumista ja rakennushankkeista."/>
    <s v="Meluilmoitus"/>
    <x v="0"/>
    <x v="5"/>
    <m/>
    <s v="Myös luonnollisille henkilöille"/>
    <m/>
    <x v="2"/>
    <x v="0"/>
    <s v="Uusimaa"/>
    <s v="40 001 - 100 000"/>
    <s v="Ympäristöministeriö"/>
  </r>
  <r>
    <s v="Porvoon kaupunki"/>
    <s v="Oikaisuvaatimus pysäköintivirhemaksuun"/>
    <s v="Oikaisuvaatimus pysäköintivirhemaksuun sekä pysäköintiluvat yrityksille, viranomaisille ja asukkaille"/>
    <s v="Pysäköintivirhemaksun oikaisuvaatimus"/>
    <x v="0"/>
    <x v="5"/>
    <m/>
    <s v="Myös luonnollisille henkilöille"/>
    <m/>
    <x v="20"/>
    <x v="0"/>
    <s v="Uusimaa"/>
    <s v="40 001 - 100 000"/>
    <s v="Sisäministeriö"/>
  </r>
  <r>
    <s v="Porvoon kaupunki"/>
    <s v="Ruokamyrkytysepäilyilmoitus"/>
    <s v="Sairastunut tai elintarvikkeet myynyt/tarjoillut yritys voivat tehdä sähköisen ilmoituksen epäillystä ruokamyrkytysepidemiasta"/>
    <s v="Ruokamyrkytysepäilyilmoitus"/>
    <x v="0"/>
    <x v="0"/>
    <s v="Myöhemmin"/>
    <s v="Myös luonnollisille henkilöille"/>
    <s v="Tietoturva nykyisessä järjestelmässä puutteellinen, minkä vuoksi kaikkia tietoja ei voida ilmoittaa sähköisesti. Digitalisoinnin kehittäminen valtion tietojärjestelmässä on riippuvainen valtion panostuksista. On mukana kehityslistalla, prioriteetti ei kovin korkea."/>
    <x v="0"/>
    <x v="0"/>
    <s v="Uusimaa"/>
    <s v="40 001 - 100 000"/>
    <s v="Maa- ja metsätalousministeriö"/>
  </r>
  <r>
    <s v="Porvoon kaupunki"/>
    <s v="Ilmoitus yleisötilaisuudesta"/>
    <s v="Tee ilmoitus yleisötapahtumasta Kunnan Ympäristöterveyteen."/>
    <s v="Tapahtumailmoitus"/>
    <x v="0"/>
    <x v="0"/>
    <s v="Myöhemmin"/>
    <s v="Myös luonnollisille henkilöille"/>
    <s v="Ilmoittaminen ei ole tällä hetkellä lakisääteistä, vaikka onkin tarpeellista terveyshaittojen ennaltaehkäisemiseksi."/>
    <x v="15"/>
    <x v="0"/>
    <s v="Uusimaa"/>
    <s v="40 001 - 100 000"/>
    <s v="Sosiaali- ja terveysministeriö"/>
  </r>
  <r>
    <s v="Porvoon kaupunki"/>
    <s v="Ilmoitus epäillystä asunnon terveyshaitasta"/>
    <s v="Asunnon haltija tai vuokranantaja voi ilmoittaa asunnossa epäillystä terveyshaitasta, jos kiinteistön omistaja ei ole ryhtynyt toimenpiteisiin terveyshaitan selvittämiseksi ja poistamiseksi."/>
    <s v="Terveyshaitta-asian selvityspyyntö"/>
    <x v="0"/>
    <x v="0"/>
    <s v="Myöhemmin"/>
    <s v="Myös luonnollisille henkilöille"/>
    <s v="Tietoturva nykyisessä järjestelmässä puutteellinen, minkä vuoksi kaikkia tietoja ei voida ilmoittaa sähköisesti. Digitalisoinnin kehittäminen valtion tietojärjestelmässä on riippuvainen valtion panostuksista. Tällä hetkellä asia on kehityslistalla, mutta ei kovin korkealla prioriteetilla."/>
    <x v="15"/>
    <x v="0"/>
    <s v="Uusimaa"/>
    <s v="40 001 - 100 000"/>
    <s v="Sosiaali- ja terveysministeriö"/>
  </r>
  <r>
    <s v="Porvoon kaupunki"/>
    <s v="Liikkuvasta elintarvikehuoneistosta tiedottaminen"/>
    <s v="Elintarvikealan toimijan on tiedotettava elintarvikkeen myynnistä ja muusta käsittelystä liikkuvassa elintarvikehuoneistossa sijaintikunnan elintarvikevalvontaviranomaiselle."/>
    <s v="Tiedotus liikkuvan elintarvikehuoneiston toiminnasta"/>
    <x v="0"/>
    <x v="0"/>
    <s v="Myöhemmin"/>
    <s v="Vain elinkeinotoimintaa harjoittaville"/>
    <s v="Digitalisoinnin kehittäminen valtion tietojärjestelmässä on riippuvainen valtion panostuksista. Asia on kehityslistalla melko korkealla prioriteetilla."/>
    <x v="0"/>
    <x v="0"/>
    <s v="Uusimaa"/>
    <s v="40 001 - 100 000"/>
    <s v="Maa- ja metsätalousministeriö"/>
  </r>
  <r>
    <s v="Porvoon kaupunki"/>
    <s v="Vahingonkorvaus katujen kunnossapidon laiminlyönnin vuoksi"/>
    <s v="Asiointi e-Porvoon kautta"/>
    <s v="Vahingonkorvaus katujen kunnossapidon laiminlyönnin vuoksi"/>
    <x v="0"/>
    <x v="5"/>
    <m/>
    <s v="Myös luonnollisille henkilöille"/>
    <m/>
    <x v="16"/>
    <x v="0"/>
    <s v="Uusimaa"/>
    <s v="40 001 - 100 000"/>
    <s v="Liikenne- ja viestintäministeriö"/>
  </r>
  <r>
    <s v="Porvoon kaupunki"/>
    <s v="Ilmoitus vedenjakelualueesta"/>
    <s v="Talousvettä toimittavan laitoksen, jolla ei ole omaa vedenhankintaa, sekä kiinteistöjen yhteisen talousvesikaivon haltijan tulee ilmoittaa vedenjakelualueen perustamisesta tai muuttamisesta 30 vrk ennen toiminnan aloittamista. Myös lopettamisesta ilmoitettava."/>
    <s v="Vedenjakelualueesta ilmoittaminen"/>
    <x v="0"/>
    <x v="0"/>
    <s v="Myöhemmin"/>
    <s v="Myös luonnollisille henkilöille"/>
    <s v="Digitalisoinnin kehittäminen valtion tietojärjestelmässä on riippuvainen valtion panostuksista."/>
    <x v="15"/>
    <x v="0"/>
    <s v="Uusimaa"/>
    <s v="40 001 - 100 000"/>
    <s v="Sosiaali- ja terveysministeriö"/>
  </r>
  <r>
    <s v="Porvoon kaupunki"/>
    <s v="Ilmoitus vesivälitteisestä epidemiasta"/>
    <s v="Sairastunut sekä vettä toimittava laitos, uimarannan tai uima-altaan ylläpitäjä voivat tehdä sähköisen ilmoituksen epäillystä vesiepidemiasta"/>
    <s v="Vesivälitteisen epidemian ilmoitus"/>
    <x v="0"/>
    <x v="6"/>
    <s v="Myöhemmin"/>
    <s v="Myös luonnollisille henkilöille"/>
    <s v="Digitalisoinnin kehittäminen valtion tietojärjestelmässä on riippuvainen valtion panostuksista. On mukana kehityslistalla, prioriteetti ei kovin korkea. Ilmoitukset melko harvinaisia."/>
    <x v="42"/>
    <x v="0"/>
    <s v="Uusimaa"/>
    <s v="40 001 - 100 000"/>
    <s v="Sosiaali- ja terveysministeriö"/>
  </r>
  <r>
    <s v="Porvoon kaupunki"/>
    <s v="Ilmoitus poikkeuksellisesta tilanteesta, ympäristönsuojelu"/>
    <s v="Ympäristönsuojelu, ilmoitus poikkeuksellisesta tilanteesta"/>
    <s v="Ympäristön äkillisestä pilaantumisesta tai vaarasta tehtävä ilmoitus"/>
    <x v="0"/>
    <x v="1"/>
    <s v="Myöhemmin"/>
    <s v="Vain elinkeinotoimintaa harjoittaville"/>
    <s v="Mielellään digitalisoidaan, mutta ei ole resursseja itse viedä asiaa eteenpäin."/>
    <x v="2"/>
    <x v="0"/>
    <s v="Uusimaa"/>
    <s v="40 001 - 100 000"/>
    <s v="Ympäristöministeriö"/>
  </r>
  <r>
    <s v="Porvoon kaupunki"/>
    <s v="Pyyntö kansainvälisen terveyssäännöstön mukaisen kansainvälisen terveyssäännöstön mukaisen todistuksen saamiseksi ulkomaan liikenteen alukselle"/>
    <s v="Kunnan terveydensuojeluviranomainen voi tarkastuksen perusteella myöntää kansainvälisen terveyssäännöstön mukaisen todistuksen ulkomaanliikenteen alukselle Valviran nimeämissä satamissa."/>
    <s v="Alusten saniteettitodistuksen myöntäminen"/>
    <x v="1"/>
    <x v="6"/>
    <s v="Myöhemmin"/>
    <s v="Vain elinkeinotoimintaa harjoittaville"/>
    <s v="Tietojärjestelmien yhteensopivuus: saniteettitodistusten laatimiseen käytetään EU:n valvontatietokantaa ja vain kirjaus tehdään valtion VATI-ohjelmaan. Digitalisoinnin kehittäminen valtion tietojärjestelmässä on riippuvainen valtion panostuksista."/>
    <x v="15"/>
    <x v="0"/>
    <s v="Uusimaa"/>
    <s v="40 001 - 100 000"/>
    <s v="Sosiaali- ja terveysministeriö"/>
  </r>
  <r>
    <s v="Porvoon kaupunki"/>
    <s v="Elintarvikelain mukainen hakemus huoneiston hyväksymiseksi laitokseksi"/>
    <s v="Eläinperäisiä elintarvikkeita käsittelevän tai varastoivan laitoksen toiminnan aloittamisesta tai toiminnan olennaisesta muuttumisesta sekä itukasvattamon aloittamisesta ja toiminnan muuttamisesta tulee tehdä hakemus sekä toiminnan lopettamisesta ilmoitus."/>
    <s v="Elintarvikehuoneiston hyväksyminen laitokseksi"/>
    <x v="1"/>
    <x v="0"/>
    <s v="Myöhemmin"/>
    <s v="Vain elinkeinotoimintaa harjoittaville"/>
    <s v="Digitalisoinnin kehittäminen valtion tietojärjestelmässä on riippuvainen valtion panostuksista. Asia mukana kehityslistalla, muttei kovin korkealla prioriteetilla."/>
    <x v="0"/>
    <x v="0"/>
    <s v="Uusimaa"/>
    <s v="40 001 - 100 000"/>
    <s v="Maa- ja metsätalousministeriö"/>
  </r>
  <r>
    <s v="Porvoon kaupunki"/>
    <s v="Sivutuotelaitoksen rekisteröinti / hyväksyntä"/>
    <s v="Tarvitset hyväksynnän/rekisteröinnin eläinperäisen sivutuotelaitoksen kuten tilarehustamon, varastointilaitoksen, teknisen laitoksen, polttolaitoksen ym. toiminnan aloittamiseen."/>
    <s v="Elintarvikelaitoksen sivutuotelaitoksen rekisteröinti"/>
    <x v="1"/>
    <x v="0"/>
    <s v="Myöhemmin"/>
    <s v="Vain elinkeinotoimintaa harjoittaville"/>
    <s v="Valtion vastuulla oleva tehtävä, johon liittyviä tehtäviä kunnan viranhaltijat hoitavat. Kunta ei vastaa palvelujen digitalisoinnista. Laki eläimistä saatavista sivutuotteista (517/2015)"/>
    <x v="0"/>
    <x v="0"/>
    <s v="Uusimaa"/>
    <s v="40 001 - 100 000"/>
    <s v="Maa- ja metsätalousministeriö"/>
  </r>
  <r>
    <s v="Porvoon kaupunki"/>
    <s v="Vientitodistus tilaus, elävät eläimet, sukusolut ja eläinperäiset tuotteet jne."/>
    <s v="Voit tilata eläinlääkärin todistuksen elävän eläimen, sukusolujen ja eläinperäisten tuotteiden vientiä varten."/>
    <s v="Elintarvikkeiden ja eläinperäisten tuotteiden viennille myönnettävä eläinlääkärin todistus"/>
    <x v="1"/>
    <x v="6"/>
    <s v="Myöhemmin"/>
    <s v="Myös luonnollisille henkilöille"/>
    <s v="Valtion vastuulla oleva tehtävä, johon liittyviä tehtäviä kunnan viranhaltijat hoitavat. Kunta ei vastaa palvelujen digitalisoinnista."/>
    <x v="17"/>
    <x v="0"/>
    <s v="Uusimaa"/>
    <s v="40 001 - 100 000"/>
    <s v="Maa- ja metsätalousministeriö"/>
  </r>
  <r>
    <s v="Porvoon kaupunki"/>
    <s v="Vientitodistustilaus - elintarvikkeet"/>
    <s v="Voit tilata eräkohtaisen eläinlääkärin todistuksen eläinperäisten elintarvikkeiden vientiä varten sekä todistuksen siitä, että vientiä harjoittava elintarvikehuoneisto on elintarvikevalvonnan piirissä."/>
    <s v="Elintarvikkeiden ja eläinperäisten tuotteiden viennille myönnettävä eläinlääkärin todistus"/>
    <x v="1"/>
    <x v="6"/>
    <s v="Myöhemmin"/>
    <s v="Vain elinkeinotoimintaa harjoittaville"/>
    <s v="Vientimaiden vaatimukset vaihtelevat, mistä syystä digitoteutus on haastavaa. Tällä hetkellä vientitodistusten määrät ovat pieniä eikä digipalvelu ole tässä palvelussa kannattavaa. Digitalisoinnin kehittäminen valtion tietojärjestelmässä on riippuvainen valtion panostuksista."/>
    <x v="17"/>
    <x v="0"/>
    <s v="Uusimaa"/>
    <s v="40 001 - 100 000"/>
    <s v="Maa- ja metsätalousministeriö"/>
  </r>
  <r>
    <s v="Porvoon kaupunki"/>
    <s v="Hakemus käytöstä poistetun öljysäiliön jättämiseksi maahan"/>
    <s v="Käytöstä poistetut maanalaiset öljysäiliöt on poistettava maasta kunnan ympäristönsuojelumääräysten mukaan."/>
    <s v="Hakemus käytöstä poistetun kemikaalisäiliön jättämiseksi maahan"/>
    <x v="1"/>
    <x v="1"/>
    <s v="Myöhemmin"/>
    <s v="Myös luonnollisille henkilöille"/>
    <s v="Mielellään digitalisoidaan, mutta ei ole resursseja itse viedä asiaa eteenpäin."/>
    <x v="2"/>
    <x v="0"/>
    <s v="Uusimaa"/>
    <s v="40 001 - 100 000"/>
    <s v="Ympäristöministeriö"/>
  </r>
  <r>
    <s v="Porvoon kaupunki"/>
    <s v="Jätteen sijoittaminen maaperään"/>
    <s v="Jätteen käytöstä maarakentamisessa tai muusta jätteen sijoittamisesta maaperään tulee olla yhteydessä ympäristökeskukseen ennen toimintaan ryhtymistä."/>
    <s v="Jätteen sijoittaminen maaperään"/>
    <x v="1"/>
    <x v="1"/>
    <s v="Myöhemmin"/>
    <s v="Myös luonnollisille henkilöille"/>
    <s v="Mielellään digitalisoidaan, mutta ei ole resursseja itse viedä asiaa eteenpäin."/>
    <x v="2"/>
    <x v="0"/>
    <s v="Uusimaa"/>
    <s v="40 001 - 100 000"/>
    <s v="Ympäristöministeriö"/>
  </r>
  <r>
    <s v="Porvoon kaupunki"/>
    <s v="Kaivuilmoitus"/>
    <s v="Kaivuilmoituksella ilmoitat kaivutyöstä yleisellä alueella."/>
    <s v="Kaivu- ja sijoituslupa"/>
    <x v="1"/>
    <x v="5"/>
    <m/>
    <s v="Myös luonnollisille henkilöille"/>
    <m/>
    <x v="16"/>
    <x v="0"/>
    <s v="Uusimaa"/>
    <s v="40 001 - 100 000"/>
    <s v="Liikenne- ja viestintäministeriö"/>
  </r>
  <r>
    <s v="Porvoon kaupunki"/>
    <s v="Kaivulupa"/>
    <s v="Yleisellä alueella tapahtuvaan kaivamiseen tarvitset aina erillisen kaivuluvan."/>
    <s v="Kaivu- ja sijoituslupa"/>
    <x v="1"/>
    <x v="5"/>
    <m/>
    <s v="Myös luonnollisille henkilöille"/>
    <m/>
    <x v="16"/>
    <x v="0"/>
    <s v="Uusimaa"/>
    <s v="40 001 - 100 000"/>
    <s v="Liikenne- ja viestintäministeriö"/>
  </r>
  <r>
    <s v="Porvoon kaupunki"/>
    <s v="Kalastuslupamyynti"/>
    <s v="Kalastuslupien lupamyynti"/>
    <s v="Kalastuslupa ammattikalastajille"/>
    <x v="1"/>
    <x v="6"/>
    <s v="Q4/2022"/>
    <s v="Myös luonnollisille henkilöille"/>
    <m/>
    <x v="1"/>
    <x v="0"/>
    <s v="Uusimaa"/>
    <s v="40 001 - 100 000"/>
    <s v=""/>
  </r>
  <r>
    <s v="Porvoon kaupunki"/>
    <s v="Katutyöluvat"/>
    <s v="Kun katualueella tai puistossa kaivetaan tai tehdään muuta työtä, tarvitaan katutyölupa."/>
    <s v="Katutyölupa"/>
    <x v="1"/>
    <x v="5"/>
    <m/>
    <s v="Myös luonnollisille henkilöille"/>
    <m/>
    <x v="16"/>
    <x v="0"/>
    <s v="Uusimaa"/>
    <s v="40 001 - 100 000"/>
    <s v="Liikenne- ja viestintäministeriö"/>
  </r>
  <r>
    <s v="Porvoon kaupunki"/>
    <s v="Tonttien luovutus"/>
    <s v="Tontteja myydään ja vuokrataan yksityisille ja yrityksille"/>
    <s v="Kerrostalotonttien myynti"/>
    <x v="1"/>
    <x v="0"/>
    <s v="Myöhemmin"/>
    <s v="Myös luonnollisille henkilöille"/>
    <s v="Resurssivaje"/>
    <x v="1"/>
    <x v="0"/>
    <s v="Uusimaa"/>
    <s v="40 001 - 100 000"/>
    <s v=""/>
  </r>
  <r>
    <s v="Porvoon kaupunki"/>
    <s v="Ympäristönsuojelulain mukainen ilmoitus koeluonteisesta toiminnasta"/>
    <s v="Koeluonteista toimintaa harjoittava yritys tai toimija on velvollinen ilmoittamaan asiasta kunnalle viimeistään 30 päivää ennen sen aloittamista."/>
    <s v="Koeluonteisen toiminnan ilmoitus"/>
    <x v="1"/>
    <x v="1"/>
    <s v="Myöhemmin"/>
    <s v="Vain elinkeinotoimintaa harjoittaville"/>
    <s v="Mielellään digitalisoidaan, mutta ei ole resursseja itse viedä asiaa eteenpäin."/>
    <x v="2"/>
    <x v="0"/>
    <s v="Uusimaa"/>
    <s v="40 001 - 100 000"/>
    <s v="Ympäristöministeriö"/>
  </r>
  <r>
    <s v="Porvoon kaupunki"/>
    <s v="Liikenteenohjauslaitteiden asentaminen yksityisteille"/>
    <s v="Pysyvien liikenteenohjauslaitteiden sijoittaminen yksityisteille vaatii kaupungin luvan."/>
    <s v="Liikenteenohjauslaitteiden sijoittaminen"/>
    <x v="1"/>
    <x v="1"/>
    <s v="Myöhemmin"/>
    <s v="Myös luonnollisille henkilöille"/>
    <m/>
    <x v="21"/>
    <x v="0"/>
    <s v="Uusimaa"/>
    <s v="40 001 - 100 000"/>
    <s v="Liikenne- ja viestintäministeriö"/>
  </r>
  <r>
    <s v="Porvoon kaupunki"/>
    <s v="Maa-ainesten ottamislupa"/>
    <s v="Kaupallisessa tarkoituksessa suoritettuun maa-ainesten ottamiseen tarvitaan maa-aineslupa."/>
    <s v="Maa-aineslupa"/>
    <x v="1"/>
    <x v="5"/>
    <m/>
    <s v="Myös luonnollisille henkilöille"/>
    <m/>
    <x v="4"/>
    <x v="0"/>
    <s v="Uusimaa"/>
    <s v="40 001 - 100 000"/>
    <s v="Ympäristöministeriö"/>
  </r>
  <r>
    <s v="Porvoon kaupunki"/>
    <s v="Maastoliikennelain mukainen lupa"/>
    <s v="Jos maastossa järjestetään luonnolle, asutukselle ja virkistäytymiselle haittaa aiheuttavia tapahtumia, sille on haettava lupa."/>
    <s v="Maastossa tai vesistössä tapahtuvan kilpailun tai harjoituksen ilmoitus"/>
    <x v="1"/>
    <x v="1"/>
    <s v="Myöhemmin"/>
    <s v="Myös luonnollisille henkilöille"/>
    <s v="Mielellään digitalisoidaan, mutta ei ole resursseja itse viedä asiaa eteenpäin."/>
    <x v="28"/>
    <x v="0"/>
    <s v="Uusimaa"/>
    <s v="40 001 - 100 000"/>
    <s v="Ympäristöministeriö"/>
  </r>
  <r>
    <s v="Porvoon kaupunki"/>
    <s v="Ympäristönsuojelu, maasto- ja vesiliikenteen luvat"/>
    <s v="Maasto- ja vesiliikenteen luvat"/>
    <s v="Maastossa tai vesistössä tapahtuvan kilpailun tai harjoituksen ilmoitus"/>
    <x v="1"/>
    <x v="1"/>
    <s v="Myöhemmin"/>
    <s v="Myös luonnollisille henkilöille"/>
    <s v="Mielellään digitalisoidaan, mutta ei ole resursseja itse viedä asiaa eteenpäin."/>
    <x v="28"/>
    <x v="0"/>
    <s v="Uusimaa"/>
    <s v="40 001 - 100 000"/>
    <s v="Ympäristöministeriö"/>
  </r>
  <r>
    <s v="Porvoon kaupunki"/>
    <s v="Mainos- ja viitoituslupa"/>
    <s v="Tarvitset luvan yleiselle alueelle laitettaville tilapäisille mainoksille ja viitoituksille."/>
    <s v="Mainos- ja viitoituslupa"/>
    <x v="1"/>
    <x v="5"/>
    <m/>
    <s v="Myös luonnollisille henkilöille"/>
    <m/>
    <x v="1"/>
    <x v="0"/>
    <s v="Uusimaa"/>
    <s v="40 001 - 100 000"/>
    <s v=""/>
  </r>
  <r>
    <s v="Porvoon kaupunki"/>
    <s v="Maisematyölupa"/>
    <s v="Maa-alueen omistajan tai haltijan on haettava lupa maisemaa muuttavaan maanrakennustyöhön, puiden kaatamiseen ym. toimiin asemakaava-alueella."/>
    <s v="Maisematyölupa"/>
    <x v="1"/>
    <x v="5"/>
    <m/>
    <s v="Myös luonnollisille henkilöille"/>
    <m/>
    <x v="5"/>
    <x v="0"/>
    <s v="Uusimaa"/>
    <s v="40 001 - 100 000"/>
    <s v="Ympäristöministeriö"/>
  </r>
  <r>
    <s v="Porvoon kaupunki"/>
    <s v="Kioskipaikat"/>
    <s v="Kioskipaikat ovat jäätelön, grillituotteiden tai muiden elintarvikkeiden myyntiin tarkoitettuja myyntipaikkoja."/>
    <s v="Myyntipaikkahakemus ja -lupa"/>
    <x v="1"/>
    <x v="0"/>
    <s v="Myöhemmin"/>
    <s v="Vain elinkeinotoimintaa harjoittaville"/>
    <s v="Sähköinen tarjouskilpailu"/>
    <x v="1"/>
    <x v="0"/>
    <s v="Uusimaa"/>
    <s v="40 001 - 100 000"/>
    <s v=""/>
  </r>
  <r>
    <s v="Porvoon kaupunki"/>
    <s v="Joulukuusien myyntipaikat"/>
    <s v="Kaupunki järjestää joulukuusien myyjille myyntipaikkoja toreilta, puistoista ja aukioilta. Myyntipaikat jaetaan huutokauppana..."/>
    <s v="Myyntipaikkahakemus ja -lupa"/>
    <x v="1"/>
    <x v="5"/>
    <m/>
    <s v="Myös luonnollisille henkilöille"/>
    <m/>
    <x v="1"/>
    <x v="0"/>
    <s v="Uusimaa"/>
    <s v="40 001 - 100 000"/>
    <s v=""/>
  </r>
  <r>
    <s v="Porvoon kaupunki"/>
    <s v="Torimyynti, pitkäaikaiset paikat"/>
    <s v="Kauppatorin pitkäaikaiset paikat"/>
    <s v="Myyntipaikkahakemus ja -lupa"/>
    <x v="1"/>
    <x v="5"/>
    <m/>
    <s v="Myös luonnollisille henkilöille"/>
    <m/>
    <x v="1"/>
    <x v="0"/>
    <s v="Uusimaa"/>
    <s v="40 001 - 100 000"/>
    <s v=""/>
  </r>
  <r>
    <s v="Porvoon kaupunki"/>
    <s v="Itsehoitoon tarkoitettujen nikotiinivalmisteiden vähittäismyyntilupa"/>
    <s v="Lääkelain 54 a §:ssä tarkoitettua lupaa nikotiinikorvaushoitovalmisteiden vähittäismyyntiin voi hakea ympäristöterveydenhuollosta."/>
    <s v="Nikotiinivalmisteiden vähittäismyyntilupa"/>
    <x v="1"/>
    <x v="0"/>
    <s v="Myöhemmin"/>
    <s v="Vain elinkeinotoimintaa harjoittaville"/>
    <s v="Digitalisoinnin kehittäminen valtion tietojärjestelmässä on riippuvainen valtion panostuksista."/>
    <x v="6"/>
    <x v="0"/>
    <s v="Uusimaa"/>
    <s v="40 001 - 100 000"/>
    <s v="Sosiaali- ja terveysministeriö"/>
  </r>
  <r>
    <s v="Porvoon kaupunki"/>
    <s v="Tonttien luovutus"/>
    <s v="Tontteja myydään ja vuokrataan yksityisille ja yrityksille"/>
    <s v="Omakotitonttien myynti"/>
    <x v="1"/>
    <x v="5"/>
    <s v="Q4/2021"/>
    <s v="Myös luonnollisille henkilöille"/>
    <s v="Konseptoitu toimintamalli"/>
    <x v="1"/>
    <x v="0"/>
    <s v="Uusimaa"/>
    <s v="40 001 - 100 000"/>
    <s v=""/>
  </r>
  <r>
    <s v="Porvoon kaupunki"/>
    <s v="Pysäköintiluvat yrityksille ja viranomaisille"/>
    <s v="Pysäköintiluvat yrityksille ja viranomaisille kaupungin aikarajoitetuilla pysäköintialueilla"/>
    <s v="Pysäköintilupa"/>
    <x v="1"/>
    <x v="5"/>
    <m/>
    <s v="Vain elinkeinotoimintaa harjoittaville"/>
    <m/>
    <x v="1"/>
    <x v="0"/>
    <s v="Uusimaa"/>
    <s v="40 001 - 100 000"/>
    <s v=""/>
  </r>
  <r>
    <s v="Porvoon kaupunki"/>
    <s v="Purkamislupa"/>
    <s v="Rakennuksen tai sen osan purkamiseen tarvitaan lupa asemakaava-alueella ja alueilla, joissa on rakennuskielto tai yleiskaavan määräys asiasta."/>
    <s v="Rakennuksen purkamislupa"/>
    <x v="1"/>
    <x v="5"/>
    <m/>
    <s v="Myös luonnollisille henkilöille"/>
    <m/>
    <x v="5"/>
    <x v="0"/>
    <s v="Uusimaa"/>
    <s v="40 001 - 100 000"/>
    <s v="Ympäristöministeriö"/>
  </r>
  <r>
    <s v="Porvoon kaupunki"/>
    <s v="Rakennuslupa"/>
    <s v="Rakennusluvat myöntää rakennusvalvonta. Lupaa tarvitaan rakentamiseen, laajentamiseen, merkittäviin korjaustöihin ja käyttötarkoituksen muutokseen."/>
    <s v="Rakennuslupa"/>
    <x v="1"/>
    <x v="5"/>
    <m/>
    <s v="Myös luonnollisille henkilöille"/>
    <m/>
    <x v="5"/>
    <x v="0"/>
    <s v="Uusimaa"/>
    <s v="40 001 - 100 000"/>
    <s v="Ympäristöministeriö"/>
  </r>
  <r>
    <s v="Porvoon kaupunki"/>
    <s v="Hakemus haudatun ruumiin siirtämiseen"/>
    <s v="Haudatun ruumiin siirtämiseen tarvitaan terveydensuojeluviranomaisen lupa."/>
    <s v="Ruumiin siirtolupa"/>
    <x v="1"/>
    <x v="6"/>
    <s v="Myöhemmin"/>
    <s v="Myös luonnollisille henkilöille"/>
    <s v="Pyyntöjä ei juuri tule. Digitalisoinnin kehittäminen valtion tietojärjestelmässä on riippuvainen valtion panostuksista."/>
    <x v="15"/>
    <x v="0"/>
    <s v="Uusimaa"/>
    <s v="40 001 - 100 000"/>
    <s v="Sosiaali- ja terveysministeriö"/>
  </r>
  <r>
    <s v="Porvoon kaupunki"/>
    <s v="Hakemus kansainväliseen ruumiinkuljetusluvan saamiseksi"/>
    <s v="Terveystarkastaja voi hakemuksesta myöntää luvan ruumiin kansainväliseen kuljetukseen, jos asiaa koskevan valtiosopimuksen ehdot täyttyvät."/>
    <s v="Ruumiin siirtolupa"/>
    <x v="1"/>
    <x v="6"/>
    <s v="Myöhemmin"/>
    <s v="Myös luonnollisille henkilöille"/>
    <s v="Pyyntöjä ei juuri tule. Digitalisoinnin kehittäminen valtion tietojärjestelmässä on riippuvainen valtion panostuksista. Asetus ruumiiden kuljettamista koskevan sopimuksen voimaansaattamisesta (13/1989)"/>
    <x v="43"/>
    <x v="0"/>
    <s v="Uusimaa"/>
    <s v="40 001 - 100 000"/>
    <s v="Ulkoministeriö"/>
  </r>
  <r>
    <s v="Porvoon kaupunki"/>
    <s v="Sijoitusluvat ja muut maankäyttöluvat muille kuin yleisille alueille"/>
    <s v="Lupia tarvitaan esim. yleisötilaisuuksien järjestämiseen ja johtojen sijoittamiseen kaupungin maalle"/>
    <s v="Kaivu- ja sijoituslupa"/>
    <x v="1"/>
    <x v="0"/>
    <s v="Myöhemmin"/>
    <s v="Myös luonnollisille henkilöille"/>
    <m/>
    <x v="5"/>
    <x v="0"/>
    <s v="Uusimaa"/>
    <s v="40 001 - 100 000"/>
    <s v="Ympäristöministeriö"/>
  </r>
  <r>
    <s v="Porvoon kaupunki"/>
    <s v="Talousvettä toimittavan laitoksen riskinarvioinnin hyväksyminen"/>
    <s v="Talousvettä toimittavan laitoksen omavalvonnan on perustuttava veden terveydelliseen laatuu vaikuttavien riskien arviointiin ja hallintaan. Kunnan terveydensuojeluviranomaisen on hyväksyttävä riskinarviointi."/>
    <s v="Talousvettä toimittavan laitoksen omavalvontailmoitus"/>
    <x v="1"/>
    <x v="6"/>
    <s v="Myöhemmin"/>
    <s v="Myös luonnollisille henkilöille"/>
    <s v="Digitalisoinnin kehittäminen valtion tietojärjestelmässä on riippuvainen valtion panostuksista."/>
    <x v="15"/>
    <x v="0"/>
    <s v="Uusimaa"/>
    <s v="40 001 - 100 000"/>
    <s v="Sosiaali- ja terveysministeriö"/>
  </r>
  <r>
    <s v="Porvoon kaupunki"/>
    <s v="Teuraseläimen elävänä tarkastus - tilaus"/>
    <s v="Voit tilata elävänä tarkastuksen teuraseläimelle kuten villisialle, jota ei voida elävänä kuljettaa teurastamolle"/>
    <s v="Teuraseläimen elävänä tarkastus - tilaus"/>
    <x v="1"/>
    <x v="6"/>
    <s v="Myöhemmin"/>
    <s v="Myös luonnollisille henkilöille"/>
    <s v="Harvinainen, kunnan järjestämä digipalvelu ei kannattava"/>
    <x v="0"/>
    <x v="0"/>
    <s v="Uusimaa"/>
    <s v="40 001 - 100 000"/>
    <s v="Maa- ja metsätalousministeriö"/>
  </r>
  <r>
    <s v="Porvoon kaupunki"/>
    <s v="Tupakkatuotteiden ja nikotiinivalmisteiden vähittäismyyntilupa"/>
    <s v="Tupakkatuotteiden ja nikotiinivalmisteiden myynti on luvanvaraista. Näitä myyvien toimijoiden pitää hakea kunnalta vähittäismyyntilupa."/>
    <s v="Tupakkatuotteiden vähittäismyyntilupa"/>
    <x v="1"/>
    <x v="5"/>
    <m/>
    <s v="Vain elinkeinotoimintaa harjoittaville"/>
    <s v="Tällä hetkellä käyttö on tupakkalain viranomaiselle hankalaa, koska järjestelmä ei ole yhteensopiva VATI-ohjelman ja kunnan päätösohjelman kanssa. Digitalisoinnin kehittäminen valtion tietojärjestelmässä on riippuvainen valtion panostuksista. Tällä hetkellä asia on kehityslistalla, mutta ei kovin korkealla prioriteetilla."/>
    <x v="7"/>
    <x v="0"/>
    <s v="Uusimaa"/>
    <s v="40 001 - 100 000"/>
    <s v="Sosiaali- ja terveysministeriö"/>
  </r>
  <r>
    <s v="Porvoon kaupunki"/>
    <s v="Venepaikkahakemus"/>
    <s v="Kaupungin venepaikat ovat vuokrattavissa"/>
    <s v="Venepaikkahakemus"/>
    <x v="1"/>
    <x v="5"/>
    <m/>
    <s v="Myös luonnollisille henkilöille"/>
    <m/>
    <x v="1"/>
    <x v="0"/>
    <s v="Uusimaa"/>
    <s v="40 001 - 100 000"/>
    <s v=""/>
  </r>
  <r>
    <s v="Porvoon kaupunki"/>
    <s v="Hakemus vesilaitoksen tai vesiosuuskunnan perustamisesta"/>
    <s v="Talosvettä toimittavan laitoksen, jolla on omaa vedenhankintaa, on haettava hyväksyntää 3 kk ennen toiminnan aloittamista tai muuttamista. Lopettamisesta tulee ilmoittaa."/>
    <s v="Vesilaitoksen tai vesiosuuskunnan perustamisilmoitus"/>
    <x v="1"/>
    <x v="0"/>
    <s v="Myöhemmin"/>
    <s v="Myös luonnollisille henkilöille"/>
    <s v="Digitalisoinnin kehittäminen valtion tietojärjestelmässä on riippuvainen valtion panostuksista. Lupahakemusten määrä on erittäin pieni, joten digitalisointia ei ole kannattavaa tehdä kunnassa. Asia mukana kehittämislistassa, muttei kovin korkealla prioriteetilla."/>
    <x v="8"/>
    <x v="0"/>
    <s v="Uusimaa"/>
    <s v="40 001 - 100 000"/>
    <s v="Maa- ja metsätalousministeriö"/>
  </r>
  <r>
    <s v="Porvoon kaupunki"/>
    <s v="Ympäristönsuojelu, vesilain mukainen lupa eli vesilupa"/>
    <s v="Vesilain mukainen lupa, vesilupa"/>
    <s v="Vesitaloushankkeen lupa"/>
    <x v="1"/>
    <x v="1"/>
    <s v="Myöhemmin"/>
    <s v="Myös luonnollisille henkilöille"/>
    <s v="Mielellään digitalisoidaan, mutta ei ole resursseja itse viedä asiaa eteenpäin."/>
    <x v="8"/>
    <x v="0"/>
    <s v="Uusimaa"/>
    <s v="40 001 - 100 000"/>
    <s v="Maa- ja metsätalousministeriö"/>
  </r>
  <r>
    <s v="Porvoon kaupunki"/>
    <s v="Ympäristönsuojelu, vesistötyöt ja ojitus"/>
    <s v="Vesistötyöt ja ojitus"/>
    <s v="Vesitaloushankkeen lupa"/>
    <x v="1"/>
    <x v="1"/>
    <s v="Myöhemmin"/>
    <s v="Myös luonnollisille henkilöille"/>
    <s v="Mielellään digitalisoidaan, mutta ei ole resursseja itse viedä asiaa eteenpäin."/>
    <x v="8"/>
    <x v="0"/>
    <s v="Uusimaa"/>
    <s v="40 001 - 100 000"/>
    <s v="Maa- ja metsätalousministeriö"/>
  </r>
  <r>
    <s v="Porvoon kaupunki"/>
    <s v="Aluevuokraus"/>
    <s v="Katua, toria tai puistoa voidaan käyttää kaupungin luvalla työalueena esimerkiksi rakennustyössä, muutossa, nostotyössä, kiinteistöremontissa,..."/>
    <s v="Yleisen alueen käyttölupa"/>
    <x v="1"/>
    <x v="5"/>
    <m/>
    <s v="Myös luonnollisille henkilöille"/>
    <m/>
    <x v="1"/>
    <x v="0"/>
    <s v="Uusimaa"/>
    <s v="40 001 - 100 000"/>
    <s v=""/>
  </r>
  <r>
    <s v="Porvoon kaupunki"/>
    <s v="Katujen ja viheralueiden käyttöluvat ja vuokraus"/>
    <s v="Katujen ja muiden yleisten alueiden käyttöluvat ja vuokraus sekä kaivu- ja sijoitusluvat."/>
    <s v="Yleisen alueen käyttölupa"/>
    <x v="1"/>
    <x v="5"/>
    <m/>
    <s v="Myös luonnollisille henkilöille"/>
    <m/>
    <x v="1"/>
    <x v="0"/>
    <s v="Uusimaa"/>
    <s v="40 001 - 100 000"/>
    <s v=""/>
  </r>
  <r>
    <s v="Porvoon kaupunki"/>
    <s v="Kaupungin omistamien alueiden käyttö"/>
    <s v="Kaupungin omistamia alueita voi hakea tilapäiseen käyttöön."/>
    <s v="Yleisen alueen käyttölupa"/>
    <x v="1"/>
    <x v="5"/>
    <m/>
    <s v="Myös luonnollisille henkilöille"/>
    <m/>
    <x v="1"/>
    <x v="0"/>
    <s v="Uusimaa"/>
    <s v="40 001 - 100 000"/>
    <s v=""/>
  </r>
  <r>
    <s v="Porvoon kaupunki"/>
    <s v="Lupa yleisen alueen käyttöön"/>
    <s v="Kun haluat vuokrata yleistä aluetta käyttöösi - kadun, aukion tai puiston - luvan myöntää kaupunkiympäristön toimiala."/>
    <s v="Yleisen alueen käyttölupa"/>
    <x v="1"/>
    <x v="5"/>
    <m/>
    <s v="Myös luonnollisille henkilöille"/>
    <m/>
    <x v="1"/>
    <x v="0"/>
    <s v="Uusimaa"/>
    <s v="40 001 - 100 000"/>
    <s v=""/>
  </r>
  <r>
    <s v="Porvoon kaupunki"/>
    <s v="Terassilupa"/>
    <s v="Ravintolan tai kahvilan ulkotarjoilualuetta varten tarvitset terassiluvan, jos terassi tulee kaupungin julkiselle katu- tai puistoalueelle...."/>
    <s v="Yleisen alueen käyttölupa"/>
    <x v="1"/>
    <x v="5"/>
    <m/>
    <s v="Vain elinkeinotoimintaa harjoittaville"/>
    <m/>
    <x v="1"/>
    <x v="0"/>
    <s v="Uusimaa"/>
    <s v="40 001 - 100 000"/>
    <s v=""/>
  </r>
  <r>
    <s v="Porvoon kaupunki"/>
    <s v="Ympäristönsuojelu, vesiensuojelu"/>
    <s v="Vesiensuojelu"/>
    <s v="Ympäristölupa"/>
    <x v="1"/>
    <x v="1"/>
    <s v="Myöhemmin"/>
    <s v="Myös luonnollisille henkilöille"/>
    <s v="Mielellään digitalisoidaan, mutta ei ole resursseja itse viedä asiaa eteenpäin."/>
    <x v="2"/>
    <x v="0"/>
    <s v="Uusimaa"/>
    <s v="40 001 - 100 000"/>
    <s v="Ympäristöministeriö"/>
  </r>
  <r>
    <s v="Porvoon kaupunki"/>
    <s v="Lupa ympäristönsuojelumääräyksistä poikkeamisesta"/>
    <s v="Kunnan ympäristönsuojeluviranomainen voi erityisestä syystä hakemuksesta myöntää yksittäistapauksessa luvan poiketa näistä määräyksistä."/>
    <s v="Ympäristönsuojelumääräyksistä poikkeamisen lupa"/>
    <x v="1"/>
    <x v="1"/>
    <s v="Myöhemmin"/>
    <s v="Myös luonnollisille henkilöille"/>
    <s v="Mielellään digitalisoidaan, mutta ei ole resursseja itse viedä asiaa eteenpäin."/>
    <x v="2"/>
    <x v="0"/>
    <s v="Uusimaa"/>
    <s v="40 001 - 100 000"/>
    <s v="Ympäristöministeriö"/>
  </r>
  <r>
    <s v="Porvoon kaupunki"/>
    <s v="Tonttien luovutus"/>
    <s v="Tontteja myydään ja vuokrataan yksityisille ja yrityksille"/>
    <s v="Yritystonttien myynti ja vuokraus"/>
    <x v="1"/>
    <x v="0"/>
    <s v="Myöhemmin"/>
    <s v="Myös luonnollisille henkilöille"/>
    <s v="Sähköisen kiinteistökaupan toimivuus, kokemuksia Suomessa vielä vähän"/>
    <x v="1"/>
    <x v="0"/>
    <s v="Uusimaa"/>
    <s v="40 001 - 100 000"/>
    <s v=""/>
  </r>
  <r>
    <s v="Porvoon kaupunki"/>
    <s v="Eläinlääkärin tilakäynnin tilaus"/>
    <s v="Voit tilata eläinlääkärin palvelua tilalle."/>
    <s v="Eläinlääkäripalvelut"/>
    <x v="2"/>
    <x v="6"/>
    <s v="Myöhemmin"/>
    <s v="Myös luonnollisille henkilöille"/>
    <s v="Ei tiedossa olevaa tarvetta, suhteellisen vähän muita kuin akuutteja tilauksia - kunnan järjestämä digipalvelu ei ole kannattava."/>
    <x v="31"/>
    <x v="0"/>
    <s v="Uusimaa"/>
    <s v="40 001 - 100 000"/>
    <s v="Maa- ja metsätalousministeriö"/>
  </r>
  <r>
    <s v="Porvoon kaupunki"/>
    <s v="Johtotietopalvelu"/>
    <s v="Kaupungin keskitetty maanalaisten johtojen ja rakenteiden sijaintipalvelu. Ennen kaivutöihin ryhtymistä kaivajan on hankittava ajantasaiset tiedot..."/>
    <s v="Johtotietopalvelu"/>
    <x v="2"/>
    <x v="6"/>
    <s v="Myöhemmin"/>
    <s v="Myös luonnollisille henkilöille"/>
    <m/>
    <x v="5"/>
    <x v="0"/>
    <s v="Uusimaa"/>
    <s v="40 001 - 100 000"/>
    <s v="Ympäristöministeriö"/>
  </r>
  <r>
    <s v="Porvoon kaupunki"/>
    <s v="Lausuntopyyntö terveydensuojeluviranomaiselle yksityisen sosiaalipalvelun lupahakemuksen liitteeksi"/>
    <s v="Yksityisen sosiaalipalvelun tuottajan tulee liittää toimintaansa koskevaan lupahakemukseen terveydensuojeluviranomaisen lausunto (STMa 1053/2911)"/>
    <s v="Lausuntopyyntö terveydensuojeluviranomaiselle yksityisen sosiaalipalvelun lupahakemuksen liitteeksi"/>
    <x v="2"/>
    <x v="6"/>
    <s v="Myöhemmin"/>
    <s v="Myös luonnollisille henkilöille"/>
    <s v="Pyyntöjä ei tulee harvoin. Digitalisoinnin kehittäminen valtion tietojärjestelmässä on riippuvainen valtion panostuksista. Sosiaali- ja terveysministeriön asetus yksityisistä sosiaalipalveluista (1053/2011)"/>
    <x v="1"/>
    <x v="0"/>
    <s v="Uusimaa"/>
    <s v="40 001 - 100 000"/>
    <s v=""/>
  </r>
  <r>
    <s v="Porvoon kaupunki"/>
    <s v="Liikuntatilojen ja -kenttien vuokraus"/>
    <s v="Seurat ja yhdistykset voivat varata tiloja"/>
    <s v="Liikuntatilojen ja -kenttien vuokraus"/>
    <x v="2"/>
    <x v="0"/>
    <s v="Myöhemmin"/>
    <s v="Myös luonnollisille henkilöille"/>
    <s v="Tunnistautuminen / maksu / ohjelma"/>
    <x v="1"/>
    <x v="0"/>
    <s v="Uusimaa"/>
    <s v="40 001 - 100 000"/>
    <s v=""/>
  </r>
  <r>
    <s v="Porvoon kaupunki"/>
    <s v="Paikkatietopalvelut"/>
    <s v="Kaupunki tarjoaa yksityisille ja yrityksille paikkatietoa, mm. kiinteistö- ja kaavatietoja Louhi-palvelussa"/>
    <s v="Paikkatietopalvelut"/>
    <x v="2"/>
    <x v="0"/>
    <s v="Myöhemmin"/>
    <s v="Myös luonnollisille henkilöille"/>
    <m/>
    <x v="1"/>
    <x v="0"/>
    <s v="Uusimaa"/>
    <s v="40 001 - 100 000"/>
    <s v=""/>
  </r>
  <r>
    <s v="Porvoon kaupunki"/>
    <s v="Tilavuokraus"/>
    <s v="Tilojen vuokraaminen"/>
    <s v="Tilavuokraus"/>
    <x v="2"/>
    <x v="6"/>
    <s v="Myöhemmin"/>
    <s v="Myös luonnollisille henkilöille"/>
    <s v="Resurssivaje"/>
    <x v="1"/>
    <x v="0"/>
    <s v="Uusimaa"/>
    <s v="40 001 - 100 000"/>
    <s v=""/>
  </r>
  <r>
    <s v="Porvoon kaupunki"/>
    <s v="Tupakointikieltohakemus asuinyhteisölle"/>
    <s v="Asuinyhteisö voi hakea tupakointikieltopäätöstä asukkaiden hallinnassa oleville parvekkeille ja terassipihoille sekä asuntoihin."/>
    <s v="Tupakointikieltohakemus"/>
    <x v="2"/>
    <x v="0"/>
    <s v="Myöhemmin"/>
    <s v="Vain elinkeinotoimintaa harjoittaville"/>
    <s v="Digitalisoinnin kehittäminen valtion tietojärjestelmässä on riippuvainen valtion panostuksista."/>
    <x v="7"/>
    <x v="0"/>
    <s v="Uusimaa"/>
    <s v="40 001 - 100 000"/>
    <s v="Sosiaali- ja terveysministeriö"/>
  </r>
  <r>
    <s v="Porvoon kaupunki"/>
    <s v="Yhteinen verkkokauppa paikallisten yrittäjien tarjoamille retkille ja aktiviteeteille."/>
    <s v="Luo yrittäjänä elämyksiä - anna elämyksiä matkailijoille tai paikallisille."/>
    <s v="Yhteinen verkkokauppa paikallisten yrittäjien tarjoamille retkille ja aktiviteeteille."/>
    <x v="2"/>
    <x v="5"/>
    <m/>
    <s v="Myös luonnollisille henkilöille"/>
    <m/>
    <x v="1"/>
    <x v="0"/>
    <s v="Uusimaa"/>
    <s v="40 001 - 100 000"/>
    <s v=""/>
  </r>
  <r>
    <s v="Porvoon kaupunki"/>
    <s v="Ympäristönsuojelu, jätehuollon valvonta"/>
    <s v="Jätehuollon valvonta"/>
    <s v="Ympäristönsuojelu, jätehuollon valvonta"/>
    <x v="2"/>
    <x v="0"/>
    <s v="Myöhemmin"/>
    <s v="Myös luonnollisille henkilöille"/>
    <s v="Mielellään digitalisoidaan, mutta ei ole resursseja itse viedä asiaa eteenpäin."/>
    <x v="14"/>
    <x v="0"/>
    <s v="Uusimaa"/>
    <s v="40 001 - 100 000"/>
    <s v="Ympäristöministeriö"/>
  </r>
  <r>
    <s v="Porvoon kaupunki"/>
    <s v="Ajanvaraus eläinlääkärinvastaanotolle"/>
    <s v="Ajanvaraus eläinlääkärinvastaanotolle"/>
    <s v="Eläinlääkäripalvelut"/>
    <x v="3"/>
    <x v="0"/>
    <s v="Myöhemmin"/>
    <s v="Myös luonnollisille henkilöille"/>
    <s v="Nettiajanvaraus käytössä osittain - akuuteille varataan aikaa puhelimitse. Neuvontaa sähköpostilla."/>
    <x v="31"/>
    <x v="0"/>
    <s v="Uusimaa"/>
    <s v="40 001 - 100 000"/>
    <s v="Maa- ja metsätalousministeriö"/>
  </r>
  <r>
    <s v="Porvoon kaupunki"/>
    <s v="Matkailupalvelut, paikallisten yritysten aukiolopalvelut"/>
    <s v="Ravintola, kahvila tai putiikki voi ilmoittaa aukioloajat lomakkeella Porvoo.fi -sivuston aukiolokalenteriin."/>
    <s v="Matkailupalvelut, paikallisten yritysten aukiolopalvelut"/>
    <x v="3"/>
    <x v="1"/>
    <s v="Myöhemmin"/>
    <s v="Vain elinkeinotoimintaa harjoittaville"/>
    <s v="heikot digitaidot"/>
    <x v="1"/>
    <x v="0"/>
    <s v="Uusimaa"/>
    <s v="40 001 - 100 000"/>
    <s v=""/>
  </r>
  <r>
    <s v="Porvoon kaupunki"/>
    <s v="Matkailupalvelut, yhteistyöalusta"/>
    <s v="Matkailutoimijoiden yhteisöllinen digitaalinen palvelu kehittämiseen, keskusteluun ja verkostoitumiseen. (Pomadi)"/>
    <s v="Matkailupalvelut, yhteistyöalusta"/>
    <x v="3"/>
    <x v="4"/>
    <m/>
    <s v="Myös luonnollisille henkilöille"/>
    <s v="heikot digitaidot"/>
    <x v="1"/>
    <x v="0"/>
    <s v="Uusimaa"/>
    <s v="40 001 - 100 000"/>
    <s v=""/>
  </r>
  <r>
    <s v="Porvoon kaupunki"/>
    <s v="Yrittäjäkoulutukset &amp; tapahtumat"/>
    <s v="Koulutusta ja tapahtumia yrittäjille"/>
    <s v="Yrittäjäkoulutukset &amp; tapahtumat"/>
    <x v="3"/>
    <x v="5"/>
    <m/>
    <s v="Myös luonnollisille henkilöille"/>
    <m/>
    <x v="1"/>
    <x v="0"/>
    <s v="Uusimaa"/>
    <s v="40 001 - 100 000"/>
    <s v=""/>
  </r>
  <r>
    <s v="Porvoon kaupunki"/>
    <s v="Yritystoiminnan suunnittelu"/>
    <s v="Sähköisenä liiketoimintasuunnitelma, laskelmat"/>
    <s v="Yritysten neuvontapalvelu"/>
    <x v="3"/>
    <x v="4"/>
    <m/>
    <s v="Myös luonnollisille henkilöille"/>
    <m/>
    <x v="1"/>
    <x v="0"/>
    <s v="Uusimaa"/>
    <s v="40 001 - 100 000"/>
    <s v=""/>
  </r>
  <r>
    <s v="Porvoon kaupunki"/>
    <s v="Ajanvaraus yritysneuvontaan"/>
    <s v="Asiakas varaa itse online kanavia käyttäen ajan yritysneuvontaan"/>
    <s v="Yritysten neuvontapalvelut"/>
    <x v="3"/>
    <x v="5"/>
    <s v="Q1/2022"/>
    <s v="Myös luonnollisille henkilöille"/>
    <m/>
    <x v="1"/>
    <x v="0"/>
    <s v="Uusimaa"/>
    <s v="40 001 - 100 000"/>
    <s v=""/>
  </r>
  <r>
    <s v="Porvoon kaupunki"/>
    <s v="Yritysneuvontatapaaminen"/>
    <s v="Yritysneuvontaa aloittavalle tai toimivalle yritykselle ajanvarauksen mukaan"/>
    <s v="Yritysten neuvontapalvelut"/>
    <x v="3"/>
    <x v="5"/>
    <m/>
    <s v="Myös luonnollisille henkilöille"/>
    <m/>
    <x v="1"/>
    <x v="0"/>
    <s v="Uusimaa"/>
    <s v="40 001 - 100 000"/>
    <s v=""/>
  </r>
  <r>
    <s v="Porvoon kaupunki"/>
    <s v="Yrittäjärekisterit"/>
    <s v="Alueen yrittäjärekisteri / muut"/>
    <s v="Yritys- ja palveluhakemisto"/>
    <x v="4"/>
    <x v="4"/>
    <m/>
    <s v="Myös luonnollisille henkilöille"/>
    <m/>
    <x v="1"/>
    <x v="0"/>
    <s v="Uusimaa"/>
    <s v="40 001 - 100 000"/>
    <s v=""/>
  </r>
  <r>
    <s v="Porvoon kaupunki"/>
    <s v="Korkotukilainahakemusten vastaanotto"/>
    <s v="Hakija jättää hakemusasiakirjat kuntaan, joka antaa hankkeesta lausuntonsa ja toimittaa asiakirjat ARAan."/>
    <s v="Korkotukilainahakemus"/>
    <x v="5"/>
    <x v="5"/>
    <m/>
    <s v="Vain elinkeinotoimintaa harjoittaville"/>
    <m/>
    <x v="24"/>
    <x v="0"/>
    <s v="Uusimaa"/>
    <s v="40 001 - 100 000"/>
    <s v="Ympäristöministeriö"/>
  </r>
  <r>
    <s v="Porvoon kaupunki"/>
    <s v="Avustukset yrityksille, yhdistyksille ja yhteisöille"/>
    <s v="Kuntalisä, kun palkkaat työttömän porvoolaisen palkkatuettuun työsuhteeseen tai oppisopimustyösuhteeseen, voit hakea kuntalisää työntekijän palkkakustannuksiin."/>
    <s v="Liiketoiminnan kehittämistuki"/>
    <x v="5"/>
    <x v="6"/>
    <s v="Q4/2022"/>
    <s v="Vain elinkeinotoimintaa harjoittaville"/>
    <s v="Resurssivaje"/>
    <x v="1"/>
    <x v="0"/>
    <s v="Uusimaa"/>
    <s v="40 001 - 100 000"/>
    <s v=""/>
  </r>
  <r>
    <s v="Porvoon kaupunki"/>
    <s v="Avustukset yhdistyksille ja yhteisöille"/>
    <s v="Avustus konsepti hyödynnettävissä kaikilla toimialoilla. Yhdistykset ja yhteisöt voivat hakea avustuksia. Avustuksia voidaan myöntää toimintaan tai tapahtumien järjestämiseen."/>
    <s v="Toiminta-avustukset yhdistyksille ja yhteisöille"/>
    <x v="5"/>
    <x v="2"/>
    <m/>
    <s v="Myös luonnollisille henkilöille"/>
    <s v="Avustukset konseptoitu, toimintamallia hyödynnetään eri avustuslajien välillä"/>
    <x v="1"/>
    <x v="0"/>
    <s v="Uusimaa"/>
    <s v="40 001 - 100 000"/>
    <s v=""/>
  </r>
  <r>
    <s v="Porvoon kaupunki"/>
    <s v="Kesätyöseteli työnantajille eli kesätyöllistämistuki"/>
    <s v="Kaupungin kesätyöllistämistuki yrityksille ja yhteisöille porvoolaisen nuoren työllistämiseen. Kun palkkaat 15-17 -vuotiaan nuoren kesätöihin, saat tukea nuoren palkkakustannuksiin."/>
    <s v="Työllistämistuki"/>
    <x v="5"/>
    <x v="1"/>
    <s v="Q4/2022"/>
    <s v="Vain elinkeinotoimintaa harjoittaville"/>
    <s v="Resurssivaje"/>
    <x v="10"/>
    <x v="0"/>
    <s v="Uusimaa"/>
    <s v="40 001 - 100 000"/>
    <s v="Sosiaali- ja terveysministeriö"/>
  </r>
  <r>
    <s v="Porvoon kaupunki"/>
    <s v="Varhaiskasvatuksen palveluseteli yksityiseen päiväkotitoimintaan"/>
    <s v="Varhaiskasvatuksen palveluseteli yksityiseen päiväkotitoimintaan"/>
    <s v="Varhaiskasvatuksen palveluseteli yksityiseen päiväkotitoimintaan"/>
    <x v="5"/>
    <x v="2"/>
    <m/>
    <s v="Vain elinkeinotoimintaa harjoittaville"/>
    <m/>
    <x v="1"/>
    <x v="0"/>
    <s v="Uusimaa"/>
    <s v="40 001 - 100 000"/>
    <s v=""/>
  </r>
  <r>
    <s v="Puolustusministeriö"/>
    <s v="Puolustustarvikkeiden vientivalvonnan asiointipalvelu"/>
    <s v="Ulkoministeriön ja puolustusministeriön yhteinen asiointipalvelu."/>
    <s v="Puolustustarvikkeiden vientivalvonnan asiointipalvelu"/>
    <x v="1"/>
    <x v="2"/>
    <m/>
    <s v="Myös luonnollisille henkilöille"/>
    <m/>
    <x v="1"/>
    <x v="1"/>
    <s v="Puolustusministeriö"/>
    <s v=""/>
    <s v=""/>
  </r>
  <r>
    <s v="Puolustusministeriö"/>
    <s v="Ulkomaalaisomistuksen valvonnan asiointipalvelu"/>
    <s v="Lupa EU- ja ETA-alueen ulkopuolisten osatajien kiinteistön hankintaan."/>
    <s v="Ulkomaalaisomistuksen valvonnan asiointipalvelu"/>
    <x v="1"/>
    <x v="0"/>
    <s v="Q3/2022"/>
    <s v="Myös luonnollisille henkilöille"/>
    <s v="Asiakaspalvelutoiminto vaatii mahdollisesti osittain paperiasiointia."/>
    <x v="1"/>
    <x v="1"/>
    <s v="Puolustusministeriö"/>
    <s v=""/>
    <s v=""/>
  </r>
  <r>
    <s v="Puolustusvoimat"/>
    <s v="Hankintojen sähköinen kilpailutus"/>
    <s v="Toteutuu osana valtionhallinnon yhteistä HANKI-palvelua"/>
    <s v="Hankintojen sähköinen kilpailutus"/>
    <x v="2"/>
    <x v="0"/>
    <s v="Myöhemmin"/>
    <s v="Myös luonnollisille henkilöille"/>
    <s v="Palvelu on jo käytössä digitaalisena. Palvelun omistaa Hansel Oy, jota ohjaa VM."/>
    <x v="1"/>
    <x v="1"/>
    <s v="Puolustusministeriö"/>
    <s v=""/>
    <s v=""/>
  </r>
  <r>
    <s v="Puolustusvoimat"/>
    <s v="Harjoitusalueen vuokraaminen"/>
    <s v="PV kumppani tekee esityksen tarpeesta,  metsähallitus laatii vuokrasopimuksen"/>
    <s v="Harjoitusalueen vuokraaminen"/>
    <x v="1"/>
    <x v="1"/>
    <s v="Myöhemmin"/>
    <s v="Vain elinkeinotoimintaa harjoittaville"/>
    <m/>
    <x v="1"/>
    <x v="1"/>
    <s v="Puolustusministeriö"/>
    <s v=""/>
    <s v=""/>
  </r>
  <r>
    <s v="Puolustusvoimat"/>
    <s v="Henkilövaraushakemus"/>
    <s v="Työnantajan hakemus varata henkilöstöään kriittisiin töihin poikkeusoloissa"/>
    <s v="Henkilövaraushakemus"/>
    <x v="1"/>
    <x v="1"/>
    <s v="Q4/2022"/>
    <s v="Vain elinkeinotoimintaa harjoittaville"/>
    <m/>
    <x v="1"/>
    <x v="1"/>
    <s v="Puolustusministeriö"/>
    <s v=""/>
    <s v=""/>
  </r>
  <r>
    <s v="Puolustusvoimat"/>
    <s v="Lentomeluilmoitukset"/>
    <s v="Mahdollisuus ilmoittaa lentomelusta aiheutuneista vahingoista."/>
    <s v="Lentomeluilmoitukset"/>
    <x v="0"/>
    <x v="1"/>
    <s v="Myöhemmin"/>
    <s v="Myös luonnollisille henkilöille"/>
    <m/>
    <x v="1"/>
    <x v="1"/>
    <s v="Puolustusministeriö"/>
    <s v=""/>
    <s v=""/>
  </r>
  <r>
    <s v="Puolustusvoimat"/>
    <s v="Lentonäytökset/ylilennot"/>
    <s v="Mahdollisuus esittää pyyntö lentonäytöksen / ylilennon toteutuksesta"/>
    <s v="Lentonäytökset/ylilennot"/>
    <x v="1"/>
    <x v="1"/>
    <s v="Myöhemmin"/>
    <s v="Vain elinkeinotoimintaa harjoittaville"/>
    <m/>
    <x v="1"/>
    <x v="1"/>
    <s v="Puolustusministeriö"/>
    <s v=""/>
    <s v=""/>
  </r>
  <r>
    <s v="Puolustusvoimat"/>
    <s v="Lupahallinnon asiointipalvelut"/>
    <s v="Aluehallintolain alaisten lupien sekä PV:n vierailulupien hakeminen"/>
    <s v="Lupahallinnon asiointipalvelut"/>
    <x v="1"/>
    <x v="1"/>
    <s v="Myöhemmin"/>
    <s v="Myös luonnollisille henkilöille"/>
    <s v="Osin edellyttää hallinnollista käsittelyä useiden viranomaisten toimesta, johon ei ole teknistä toteutusta tarjolla. Tuotannossa olevan järjestelmän audtioinnin mahdollisuuksista sopiminen G15Valtori TUVE-yksikön kanssa"/>
    <x v="1"/>
    <x v="1"/>
    <s v="Puolustusministeriö"/>
    <s v=""/>
    <s v=""/>
  </r>
  <r>
    <s v="Puolustusvoimat"/>
    <s v="Tietoturvallinen viestintä- kanava"/>
    <s v="Tunnistautumista edellyttävä luottamuksellisen tiedon välityskanava"/>
    <s v="Tietoturvallinen viestintä- kanava"/>
    <x v="2"/>
    <x v="0"/>
    <s v="Q3/2022"/>
    <s v="Myös luonnollisille henkilöille"/>
    <s v="Edellytetyn saantitodisuksellisen paperijakelun puuttuminen suomi.fi viestit -palvelun valikoimasta"/>
    <x v="1"/>
    <x v="1"/>
    <s v="Puolustusministeriö"/>
    <s v=""/>
    <s v=""/>
  </r>
  <r>
    <s v="Puolustusvoimat"/>
    <s v="Tuulivoimaluvat"/>
    <s v="Tuulivoimalupien lausuntojen käsittely"/>
    <s v="Tuulivoimaluvat"/>
    <x v="1"/>
    <x v="1"/>
    <s v="Myöhemmin"/>
    <s v="Myös luonnollisille henkilöille"/>
    <m/>
    <x v="1"/>
    <x v="1"/>
    <s v="Puolustusministeriö"/>
    <s v=""/>
    <s v=""/>
  </r>
  <r>
    <s v="Pyhäjärven kaupunki"/>
    <s v="Alkutuotantopaikasta ilmoittaminen"/>
    <m/>
    <s v="Alkutuotantopaikkailmoitus"/>
    <x v="0"/>
    <x v="1"/>
    <s v="Q4/2022"/>
    <s v="Myös luonnollisille henkilöille"/>
    <m/>
    <x v="0"/>
    <x v="0"/>
    <s v="Pohjois-Pohjanmaa"/>
    <s v="alle 6001"/>
    <s v="Maa- ja metsätalousministeriö"/>
  </r>
  <r>
    <s v="Pyhäjärven kaupunki"/>
    <s v="Ilmoitus eläintenpidosta ja ilmoitus eläinten pitopaikasta"/>
    <m/>
    <s v="Alkutuotantopaikkailmoitus"/>
    <x v="0"/>
    <x v="6"/>
    <s v="Q4/2022"/>
    <s v="Myös luonnollisille henkilöille"/>
    <m/>
    <x v="0"/>
    <x v="0"/>
    <s v="Pohjois-Pohjanmaa"/>
    <s v="alle 6001"/>
    <s v="Maa- ja metsätalousministeriö"/>
  </r>
  <r>
    <s v="Pyhäjärven kaupunki"/>
    <s v="Aumausilmoitus"/>
    <m/>
    <s v="Aumausilmoitus"/>
    <x v="0"/>
    <x v="1"/>
    <s v="Q4/2022"/>
    <s v="Myös luonnollisille henkilöille"/>
    <m/>
    <x v="2"/>
    <x v="0"/>
    <s v="Pohjois-Pohjanmaa"/>
    <s v="alle 6001"/>
    <s v="Ympäristöministeriö"/>
  </r>
  <r>
    <s v="Pyhäjärven kaupunki"/>
    <s v="Ilmoitus lannan levittämisestä poikkeustilanteessa"/>
    <m/>
    <s v="Aumausilmoitus"/>
    <x v="0"/>
    <x v="1"/>
    <s v="Q4/2022"/>
    <s v="Myös luonnollisille henkilöille"/>
    <m/>
    <x v="2"/>
    <x v="0"/>
    <s v="Pohjois-Pohjanmaa"/>
    <s v="alle 6001"/>
    <s v="Ympäristöministeriö"/>
  </r>
  <r>
    <s v="Pyhäjärven kaupunki"/>
    <s v="Elintarvikehuoneiston ilmoitus (esim. ravintola, kahvila, myymälä, kioski, ulkomyynti)"/>
    <m/>
    <s v="Elintarvikehuoneistoilmoitus"/>
    <x v="0"/>
    <x v="1"/>
    <s v="Q4/2022"/>
    <s v="Vain elinkeinotoimintaa harjoittaville"/>
    <m/>
    <x v="0"/>
    <x v="0"/>
    <s v="Pohjois-Pohjanmaa"/>
    <s v="alle 6001"/>
    <s v="Maa- ja metsätalousministeriö"/>
  </r>
  <r>
    <s v="Pyhäjärven kaupunki"/>
    <s v="Sivutuotelaitoksen rekisteröinti"/>
    <m/>
    <s v="Elintarvikehuoneiston hyväksyminen laitokseksi"/>
    <x v="0"/>
    <x v="6"/>
    <s v="Q4/2022"/>
    <s v="Vain elinkeinotoimintaa harjoittaville"/>
    <m/>
    <x v="0"/>
    <x v="0"/>
    <s v="Pohjois-Pohjanmaa"/>
    <s v="alle 6001"/>
    <s v="Maa- ja metsätalousministeriö"/>
  </r>
  <r>
    <s v="Pyhäjärven kaupunki"/>
    <s v="Elintarvikekontaktimateriaalialan toimijan ilmoitus toiminnasta ja tiloista"/>
    <m/>
    <s v="Elintarvikekontaktimateriaalialan toimintailmoitus"/>
    <x v="0"/>
    <x v="1"/>
    <s v="Q4/2022"/>
    <s v="Vain elinkeinotoimintaa harjoittaville"/>
    <m/>
    <x v="0"/>
    <x v="0"/>
    <s v="Pohjois-Pohjanmaa"/>
    <s v="alle 6001"/>
    <s v="Maa- ja metsätalousministeriö"/>
  </r>
  <r>
    <s v="Pyhäjärven kaupunki"/>
    <s v="Haaskaruokintapaikan rekisteröinti"/>
    <m/>
    <s v="Haaskaruokintapaikan rekisteröinti"/>
    <x v="0"/>
    <x v="6"/>
    <s v="Q4/2022"/>
    <s v="Myös luonnollisille henkilöille"/>
    <m/>
    <x v="12"/>
    <x v="0"/>
    <s v="Pohjois-Pohjanmaa"/>
    <s v="alle 6001"/>
    <s v="Maa- ja metsätalousministeriö"/>
  </r>
  <r>
    <s v="Pyhäjärven kaupunki"/>
    <s v="Ilmoitus haaskalle viedyn sivutuotteen määrästä"/>
    <m/>
    <s v="Ilmoitus haaskalle viedyn sivutuotteen määrästä"/>
    <x v="0"/>
    <x v="6"/>
    <s v="Q4/2022"/>
    <s v="Myös luonnollisille henkilöille"/>
    <m/>
    <x v="0"/>
    <x v="0"/>
    <s v="Pohjois-Pohjanmaa"/>
    <s v="alle 6001"/>
    <s v="Maa- ja metsätalousministeriö"/>
  </r>
  <r>
    <s v="Pyhäjärven kaupunki"/>
    <s v="Ilmoitus poikkeuksellisesta tilanteesta (lannan levitys), ympäristönsuojelu"/>
    <m/>
    <s v="Ilmoitus poikkeuksellisesta tilanteesta (lannan levitys), ympäristönsuojelu"/>
    <x v="0"/>
    <x v="1"/>
    <s v="Q4/2022"/>
    <s v="Myös luonnollisille henkilöille"/>
    <m/>
    <x v="1"/>
    <x v="0"/>
    <s v="Pohjois-Pohjanmaa"/>
    <s v="alle 6001"/>
    <s v=""/>
  </r>
  <r>
    <s v="Pyhäjärven kaupunki"/>
    <s v="Ilmoitus vesirakennustyöstä"/>
    <m/>
    <s v="Ilmoitus vesirakennustyöstä"/>
    <x v="0"/>
    <x v="6"/>
    <s v="Q4/2022"/>
    <s v="Myös luonnollisille henkilöille"/>
    <m/>
    <x v="1"/>
    <x v="0"/>
    <s v="Pohjois-Pohjanmaa"/>
    <s v="alle 6001"/>
    <s v=""/>
  </r>
  <r>
    <s v="Pyhäjärven kaupunki"/>
    <s v="Ilmoitusmenettely rakennustyöstä"/>
    <m/>
    <s v="Ilmoitusmenettely rakennustyöstä"/>
    <x v="0"/>
    <x v="4"/>
    <m/>
    <s v="Myös luonnollisille henkilöille"/>
    <m/>
    <x v="1"/>
    <x v="0"/>
    <s v="Pohjois-Pohjanmaa"/>
    <s v="alle 6001"/>
    <s v=""/>
  </r>
  <r>
    <s v="Pyhäjärven kaupunki"/>
    <s v="Ilmoitus jätteen ammattimaisesta keräystoiminnasta jätehuoltorekisteriin"/>
    <m/>
    <s v="Jätteen ammattimaisen keräyksen ilmoitus"/>
    <x v="0"/>
    <x v="1"/>
    <s v="Q4/2022"/>
    <s v="Vain elinkeinotoimintaa harjoittaville"/>
    <m/>
    <x v="14"/>
    <x v="0"/>
    <s v="Pohjois-Pohjanmaa"/>
    <s v="alle 6001"/>
    <s v="Ympäristöministeriö"/>
  </r>
  <r>
    <s v="Pyhäjärven kaupunki"/>
    <s v="Leirintäalueesta ilmoittaminen"/>
    <m/>
    <s v="Leirintäalueilmoitus"/>
    <x v="0"/>
    <x v="1"/>
    <s v="Myöhemmin"/>
    <s v="Myös luonnollisille henkilöille"/>
    <m/>
    <x v="15"/>
    <x v="0"/>
    <s v="Pohjois-Pohjanmaa"/>
    <s v="alle 6001"/>
    <s v="Sosiaali- ja terveysministeriö"/>
  </r>
  <r>
    <s v="Pyhäjärven kaupunki"/>
    <s v="Liikkuvasta elintarvikehuoneistosta ilmoittaminen"/>
    <m/>
    <s v="Liikkuvasta elintarvikehuoneistosta ilmoittaminen"/>
    <x v="0"/>
    <x v="1"/>
    <s v="Q4/2022"/>
    <s v="Vain elinkeinotoimintaa harjoittaville"/>
    <m/>
    <x v="0"/>
    <x v="0"/>
    <s v="Pohjois-Pohjanmaa"/>
    <s v="alle 6001"/>
    <s v="Maa- ja metsätalousministeriö"/>
  </r>
  <r>
    <s v="Pyhäjärven kaupunki"/>
    <s v="Ilmoitus melusta ja tärinästä"/>
    <m/>
    <s v="Meluilmoitus"/>
    <x v="0"/>
    <x v="1"/>
    <s v="Q4/2022"/>
    <s v="Myös luonnollisille henkilöille"/>
    <m/>
    <x v="2"/>
    <x v="0"/>
    <s v="Pohjois-Pohjanmaa"/>
    <s v="alle 6001"/>
    <s v="Ympäristöministeriö"/>
  </r>
  <r>
    <s v="Pyhäjärven kaupunki"/>
    <s v="Rekisteröinti-ilmoitus ympäristöön vaikuttavan toiminnan aloittamisesta"/>
    <m/>
    <s v="Rekisteröinti-ilmoitus ympäristöön vaikuttavan toiminnan aloittamisesta"/>
    <x v="0"/>
    <x v="1"/>
    <s v="Q4/2022"/>
    <m/>
    <m/>
    <x v="2"/>
    <x v="0"/>
    <s v="Pohjois-Pohjanmaa"/>
    <s v="alle 6001"/>
    <s v="Ympäristöministeriö"/>
  </r>
  <r>
    <s v="Pyhäjärven kaupunki"/>
    <s v="Ilmoitus yleisötilaisuudesta"/>
    <m/>
    <s v="Tapahtumailoitus"/>
    <x v="0"/>
    <x v="1"/>
    <s v="Q4/2022"/>
    <s v="Myös luonnollisille henkilöille"/>
    <m/>
    <x v="1"/>
    <x v="0"/>
    <s v="Pohjois-Pohjanmaa"/>
    <s v="alle 6001"/>
    <s v=""/>
  </r>
  <r>
    <s v="Pyhäjärven kaupunki"/>
    <s v="Terveydensuojelulain mukainen ilmoitus"/>
    <m/>
    <s v="Terveydensuojelulain mukainen ilmoitus"/>
    <x v="0"/>
    <x v="1"/>
    <s v="Q4/2022"/>
    <s v="Myös luonnollisille henkilöille"/>
    <m/>
    <x v="15"/>
    <x v="0"/>
    <s v="Pohjois-Pohjanmaa"/>
    <s v="alle 6001"/>
    <s v="Sosiaali- ja terveysministeriö"/>
  </r>
  <r>
    <s v="Pyhäjärven kaupunki"/>
    <s v="Ympäristönsuojelu, vesiensuojelu"/>
    <m/>
    <s v="Ympäristön äkillisestä pilaantumisesta tai vaarasta tehtävä ilmoitus"/>
    <x v="0"/>
    <x v="1"/>
    <s v="Q4/2022"/>
    <s v="Myös luonnollisille henkilöille"/>
    <m/>
    <x v="2"/>
    <x v="0"/>
    <s v="Pohjois-Pohjanmaa"/>
    <s v="alle 6001"/>
    <s v="Ympäristöministeriö"/>
  </r>
  <r>
    <s v="Pyhäjärven kaupunki"/>
    <s v="Ympäristönsuojelu, ympäristöluvat ja ilmoitukset"/>
    <m/>
    <s v="Ympäristön äkillisestä pilaantumisesta tai vaarasta tehtävä ilmoitus"/>
    <x v="0"/>
    <x v="1"/>
    <s v="Q4/2022"/>
    <s v="Myös luonnollisille henkilöille"/>
    <m/>
    <x v="2"/>
    <x v="0"/>
    <s v="Pohjois-Pohjanmaa"/>
    <s v="alle 6001"/>
    <s v="Ympäristöministeriö"/>
  </r>
  <r>
    <s v="Pyhäjärven kaupunki"/>
    <s v="Ympäristönsuojelu, maasto- ja vesiliikenteen luvat"/>
    <m/>
    <s v="Ympäristön äkillisestä pilaantumisesta tai vaarasta tehtävä ilmoitus"/>
    <x v="0"/>
    <x v="6"/>
    <s v="Q4/2022"/>
    <s v="Vain elinkeinotoimintaa harjoittaville"/>
    <m/>
    <x v="2"/>
    <x v="0"/>
    <s v="Pohjois-Pohjanmaa"/>
    <s v="alle 6001"/>
    <s v="Ympäristöministeriö"/>
  </r>
  <r>
    <s v="Pyhäjärven kaupunki"/>
    <s v="Elintarvikehuoneiston hyväksyminen laitokseksi"/>
    <m/>
    <s v="Elintarvikehuoneiston hyväksyminen laitokseksi"/>
    <x v="1"/>
    <x v="6"/>
    <s v="Q4/2022"/>
    <s v="Vain elinkeinotoimintaa harjoittaville"/>
    <m/>
    <x v="0"/>
    <x v="0"/>
    <s v="Pohjois-Pohjanmaa"/>
    <s v="alle 6001"/>
    <s v="Maa- ja metsätalousministeriö"/>
  </r>
  <r>
    <s v="Pyhäjärven kaupunki"/>
    <s v="Elintarvikelain mukaiset hakemukset"/>
    <m/>
    <s v="Elintarvikelain mukaiset hakemukset"/>
    <x v="1"/>
    <x v="6"/>
    <s v="Q4/2022"/>
    <s v="Vain elinkeinotoimintaa harjoittaville"/>
    <m/>
    <x v="0"/>
    <x v="0"/>
    <s v="Pohjois-Pohjanmaa"/>
    <s v="alle 6001"/>
    <s v="Maa- ja metsätalousministeriö"/>
  </r>
  <r>
    <s v="Pyhäjärven kaupunki"/>
    <s v="Hakemus käytöstä poistetun öljysäiliön jättämiseksi maahan"/>
    <m/>
    <s v="Hakemus käytöstä poistetun kemikaalisäiliön jättämiseksi maahan"/>
    <x v="1"/>
    <x v="6"/>
    <m/>
    <s v="Myös luonnollisille henkilöille"/>
    <m/>
    <x v="2"/>
    <x v="0"/>
    <s v="Pohjois-Pohjanmaa"/>
    <s v="alle 6001"/>
    <s v="Ympäristöministeriö"/>
  </r>
  <r>
    <s v="Pyhäjärven kaupunki"/>
    <s v="Jätteen sijoittaminen maaperään"/>
    <m/>
    <s v="Jätteen sijoittaminen maaperään"/>
    <x v="1"/>
    <x v="1"/>
    <s v="Q4/2022"/>
    <m/>
    <m/>
    <x v="2"/>
    <x v="0"/>
    <s v="Pohjois-Pohjanmaa"/>
    <s v="alle 6001"/>
    <s v="Ympäristöministeriö"/>
  </r>
  <r>
    <s v="Pyhäjärven kaupunki"/>
    <s v="Kaivulupa"/>
    <m/>
    <s v="Kaivu- ja sijoituslupa"/>
    <x v="1"/>
    <x v="4"/>
    <m/>
    <s v="Myös luonnollisille henkilöille"/>
    <m/>
    <x v="16"/>
    <x v="0"/>
    <s v="Pohjois-Pohjanmaa"/>
    <s v="alle 6001"/>
    <s v="Liikenne- ja viestintäministeriö"/>
  </r>
  <r>
    <s v="Pyhäjärven kaupunki"/>
    <s v="Liikenteenohjauslaitteiden asentaminen yksityisteille"/>
    <m/>
    <s v="Liikenteenohjauslaitteiden sijoittaminen"/>
    <x v="1"/>
    <x v="6"/>
    <s v="Q4/2022"/>
    <s v="Myös luonnollisille henkilöille"/>
    <m/>
    <x v="21"/>
    <x v="0"/>
    <s v="Pohjois-Pohjanmaa"/>
    <s v="alle 6001"/>
    <s v="Liikenne- ja viestintäministeriö"/>
  </r>
  <r>
    <s v="Pyhäjärven kaupunki"/>
    <s v="Maa-ainesten ottamislupa"/>
    <m/>
    <s v="Maa-aineslupa"/>
    <x v="1"/>
    <x v="1"/>
    <s v="Q4/2022"/>
    <s v="Myös luonnollisille henkilöille"/>
    <m/>
    <x v="4"/>
    <x v="0"/>
    <s v="Pohjois-Pohjanmaa"/>
    <s v="alle 6001"/>
    <s v="Ympäristöministeriö"/>
  </r>
  <r>
    <s v="Pyhäjärven kaupunki"/>
    <s v="Maastoliikennelain mukainen lupa"/>
    <m/>
    <s v="Maastossa tai vesistössä tapahtuvan kilpailun tai harjoituksen ilmoitus"/>
    <x v="1"/>
    <x v="1"/>
    <s v="Q4/2022"/>
    <m/>
    <m/>
    <x v="28"/>
    <x v="0"/>
    <s v="Pohjois-Pohjanmaa"/>
    <s v="alle 6001"/>
    <s v="Ympäristöministeriö"/>
  </r>
  <r>
    <s v="Pyhäjärven kaupunki"/>
    <s v="Mainos- ja viitoituslupa"/>
    <m/>
    <s v="Mainos- ja viitoituslupa"/>
    <x v="1"/>
    <x v="6"/>
    <s v="Myöhemmin"/>
    <s v="Myös luonnollisille henkilöille"/>
    <m/>
    <x v="1"/>
    <x v="0"/>
    <s v="Pohjois-Pohjanmaa"/>
    <s v="alle 6001"/>
    <s v=""/>
  </r>
  <r>
    <s v="Pyhäjärven kaupunki"/>
    <s v="Maisematyölupa"/>
    <m/>
    <s v="Maisematyölupa"/>
    <x v="1"/>
    <x v="4"/>
    <m/>
    <s v="Myös luonnollisille henkilöille"/>
    <m/>
    <x v="5"/>
    <x v="0"/>
    <s v="Pohjois-Pohjanmaa"/>
    <s v="alle 6001"/>
    <s v="Ympäristöministeriö"/>
  </r>
  <r>
    <s v="Pyhäjärven kaupunki"/>
    <s v="Myyntipaikkojen vuokraus torilla"/>
    <m/>
    <s v="Myyntipaikkojen vuokraus torilla"/>
    <x v="1"/>
    <x v="6"/>
    <s v="Q4/2022"/>
    <s v="Myös luonnollisille henkilöille"/>
    <m/>
    <x v="1"/>
    <x v="0"/>
    <s v="Pohjois-Pohjanmaa"/>
    <s v="alle 6001"/>
    <s v=""/>
  </r>
  <r>
    <s v="Pyhäjärven kaupunki"/>
    <s v="Itsehoitoon tarkoitettujen nikotiinivalmisteiden vähittäismyyntilupa"/>
    <m/>
    <s v="Nikotiinivalmisteiden vähittäismyyntilupa"/>
    <x v="1"/>
    <x v="1"/>
    <s v="Q4/2022"/>
    <s v="Vain elinkeinotoimintaa harjoittaville"/>
    <m/>
    <x v="6"/>
    <x v="0"/>
    <s v="Pohjois-Pohjanmaa"/>
    <s v="alle 6001"/>
    <s v="Sosiaali- ja terveysministeriö"/>
  </r>
  <r>
    <s v="Pyhäjärven kaupunki"/>
    <s v="Purkamislupa"/>
    <m/>
    <s v="Rakennuksen purkamislupa"/>
    <x v="1"/>
    <x v="4"/>
    <m/>
    <s v="Myös luonnollisille henkilöille"/>
    <m/>
    <x v="5"/>
    <x v="0"/>
    <s v="Pohjois-Pohjanmaa"/>
    <s v="alle 6001"/>
    <s v="Ympäristöministeriö"/>
  </r>
  <r>
    <s v="Pyhäjärven kaupunki"/>
    <s v="Purkuilmoitus"/>
    <m/>
    <s v="Rakennuksen purkamislupa"/>
    <x v="1"/>
    <x v="4"/>
    <m/>
    <s v="Myös luonnollisille henkilöille"/>
    <m/>
    <x v="5"/>
    <x v="0"/>
    <s v="Pohjois-Pohjanmaa"/>
    <s v="alle 6001"/>
    <s v="Ympäristöministeriö"/>
  </r>
  <r>
    <s v="Pyhäjärven kaupunki"/>
    <s v="Rakennuslupa"/>
    <m/>
    <s v="Rakennuslupa"/>
    <x v="1"/>
    <x v="4"/>
    <m/>
    <s v="Myös luonnollisille henkilöille"/>
    <m/>
    <x v="5"/>
    <x v="0"/>
    <s v="Pohjois-Pohjanmaa"/>
    <s v="alle 6001"/>
    <s v="Ympäristöministeriö"/>
  </r>
  <r>
    <s v="Pyhäjärven kaupunki"/>
    <s v="Poikkeamislupa kaavamääräyksistä, suunnittelutarveratkaisu"/>
    <m/>
    <s v="Rakennuslupa suunnittelutarveratkaisualueelle"/>
    <x v="1"/>
    <x v="1"/>
    <s v="Q4/2022"/>
    <s v="Myös luonnollisille henkilöille"/>
    <m/>
    <x v="5"/>
    <x v="0"/>
    <s v="Pohjois-Pohjanmaa"/>
    <s v="alle 6001"/>
    <s v="Ympäristöministeriö"/>
  </r>
  <r>
    <s v="Pyhäjärven kaupunki"/>
    <s v="Rakentamisen toimenpidelupa"/>
    <m/>
    <s v="Rakentamisen toimenpidelupa"/>
    <x v="1"/>
    <x v="4"/>
    <m/>
    <s v="Myös luonnollisille henkilöille"/>
    <m/>
    <x v="5"/>
    <x v="0"/>
    <s v="Pohjois-Pohjanmaa"/>
    <s v="alle 6001"/>
    <s v="Ympäristöministeriö"/>
  </r>
  <r>
    <s v="Pyhäjärven kaupunki"/>
    <s v="Sijoituslupa pysyväisluonteisista rakenteista kaupungin alueilla"/>
    <m/>
    <s v="Kaivu- ja sijoituslupa"/>
    <x v="1"/>
    <x v="6"/>
    <s v="Q4/2022"/>
    <s v="Myös luonnollisille henkilöille"/>
    <m/>
    <x v="5"/>
    <x v="0"/>
    <s v="Pohjois-Pohjanmaa"/>
    <s v="alle 6001"/>
    <s v="Ympäristöministeriö"/>
  </r>
  <r>
    <s v="Pyhäjärven kaupunki"/>
    <s v="Sijoituslupa pysyväisluonteisista rakenteista"/>
    <m/>
    <s v="Kaivu- ja sijoituslupa"/>
    <x v="1"/>
    <x v="4"/>
    <m/>
    <s v="Myös luonnollisille henkilöille"/>
    <m/>
    <x v="5"/>
    <x v="0"/>
    <s v="Pohjois-Pohjanmaa"/>
    <s v="alle 6001"/>
    <s v="Ympäristöministeriö"/>
  </r>
  <r>
    <s v="Pyhäjärven kaupunki"/>
    <s v="Vapautus viemäriverkostoon tai talousvesijohtoon liittymisestä"/>
    <m/>
    <s v="Vapautus vesi- ja viemäriverkostoon liittymisestä."/>
    <x v="1"/>
    <x v="1"/>
    <s v="Q4/2022"/>
    <s v="Myös luonnollisille henkilöille"/>
    <m/>
    <x v="8"/>
    <x v="0"/>
    <s v="Pohjois-Pohjanmaa"/>
    <s v="alle 6001"/>
    <s v="Maa- ja metsätalousministeriö"/>
  </r>
  <r>
    <s v="Pyhäjärven kaupunki"/>
    <s v="Hakemus vesilaitoksen tai vesiosuuskunnan perustamisesta"/>
    <m/>
    <s v="Vesilaitos"/>
    <x v="1"/>
    <x v="6"/>
    <s v="Q4/2022"/>
    <s v="Myös luonnollisille henkilöille"/>
    <m/>
    <x v="8"/>
    <x v="0"/>
    <s v="Pohjois-Pohjanmaa"/>
    <s v="alle 6001"/>
    <s v="Maa- ja metsätalousministeriö"/>
  </r>
  <r>
    <s v="Pyhäjärven kaupunki"/>
    <s v="Yleisen alueen käyttölupa"/>
    <m/>
    <s v="Yleisen alueen käyttölupa"/>
    <x v="1"/>
    <x v="6"/>
    <s v="Q4/2022"/>
    <s v="Myös luonnollisille henkilöille"/>
    <m/>
    <x v="1"/>
    <x v="0"/>
    <s v="Pohjois-Pohjanmaa"/>
    <s v="alle 6001"/>
    <s v=""/>
  </r>
  <r>
    <s v="Pyhäjärven kaupunki"/>
    <s v="Lupa ympäristönsuojelumääräyksistä poikkeamisesta"/>
    <m/>
    <s v="Ympäristölupa"/>
    <x v="1"/>
    <x v="6"/>
    <s v="Q4/2022"/>
    <s v="Myös luonnollisille henkilöille"/>
    <m/>
    <x v="2"/>
    <x v="0"/>
    <s v="Pohjois-Pohjanmaa"/>
    <s v="alle 6001"/>
    <s v="Ympäristöministeriö"/>
  </r>
  <r>
    <s v="Pyhäjärven kaupunki"/>
    <s v="Yritystilojen tarjoaminen"/>
    <m/>
    <s v="Yritystonttien myynti ja vuokraus"/>
    <x v="2"/>
    <x v="1"/>
    <s v="Q4/2022"/>
    <s v="Vain elinkeinotoimintaa harjoittaville"/>
    <m/>
    <x v="1"/>
    <x v="0"/>
    <s v="Pohjois-Pohjanmaa"/>
    <s v="alle 6001"/>
    <s v=""/>
  </r>
  <r>
    <s v="Pyhäjärven kaupunki"/>
    <s v="Kesätyösetelituki työnantajille"/>
    <m/>
    <s v="Kesätyösetelituki työnantajille"/>
    <x v="5"/>
    <x v="1"/>
    <s v="Q2/2022"/>
    <s v="Myös luonnollisille henkilöille"/>
    <m/>
    <x v="1"/>
    <x v="0"/>
    <s v="Pohjois-Pohjanmaa"/>
    <s v="alle 6001"/>
    <s v=""/>
  </r>
  <r>
    <s v="Pyhäjärven kaupunki"/>
    <s v="Korkotukilainahakemusten vastaanotto"/>
    <m/>
    <s v="Korkotukilainahakemus"/>
    <x v="5"/>
    <x v="6"/>
    <s v="Q4/2022"/>
    <s v="Myös luonnollisille henkilöille"/>
    <m/>
    <x v="24"/>
    <x v="0"/>
    <s v="Pohjois-Pohjanmaa"/>
    <s v="alle 6001"/>
    <s v="Ympäristöministeriö"/>
  </r>
  <r>
    <s v="Pyhäjärven kaupunki"/>
    <s v="Kulttuuriavustukset,liikunta-avustukset, kansalaistoiminnan avustukset ja nuorisoavustukset"/>
    <m/>
    <s v="Kulttuuriavustukset,liikunta-avustukset, kansalaistoiminnan avustukset ja nuorisoavustukset"/>
    <x v="5"/>
    <x v="1"/>
    <s v="Q2/2022"/>
    <s v="Myös luonnollisille henkilöille"/>
    <m/>
    <x v="1"/>
    <x v="0"/>
    <s v="Pohjois-Pohjanmaa"/>
    <s v="alle 6001"/>
    <s v=""/>
  </r>
  <r>
    <s v="Pyhäjärven kaupunki"/>
    <s v="Maatalousyrittäjien lomituspalvelut"/>
    <m/>
    <s v="Maaseututuet"/>
    <x v="5"/>
    <x v="6"/>
    <s v="Q4/2022"/>
    <s v="Vain elinkeinotoimintaa harjoittaville"/>
    <m/>
    <x v="9"/>
    <x v="0"/>
    <s v="Pohjois-Pohjanmaa"/>
    <s v="alle 6001"/>
    <s v="Maa- ja metsätalousministeriö"/>
  </r>
  <r>
    <s v="Raaseporin kaupunki"/>
    <s v="kaupungin tilojen vuokraaminen"/>
    <s v="yhdistykset, yrityksen, yksityihenkilöt voivat vuokrata tiloja/alueita kaupungilta"/>
    <s v="Myyntipaikkahakemus ja -lupa"/>
    <x v="1"/>
    <x v="1"/>
    <s v="Q4/2022"/>
    <s v="Myös luonnollisille henkilöille"/>
    <s v="tämä kehittynee nopeasti nettiperusteiseksi"/>
    <x v="1"/>
    <x v="0"/>
    <s v="Uusimaa"/>
    <s v="20 001 - 40 000"/>
    <s v=""/>
  </r>
  <r>
    <s v="Raaseporin kaupunki"/>
    <s v="Rakennusluvat"/>
    <s v="rakentamiseen liittyvä luvitus"/>
    <s v="Rakennuslupa"/>
    <x v="1"/>
    <x v="4"/>
    <m/>
    <s v="Myös luonnollisille henkilöille"/>
    <s v="tietokoneyhteyden/osaamisen puute, Lupapiste ohjelma"/>
    <x v="5"/>
    <x v="0"/>
    <s v="Uusimaa"/>
    <s v="20 001 - 40 000"/>
    <s v="Ympäristöministeriö"/>
  </r>
  <r>
    <s v="Raaseporin kaupunki"/>
    <s v="maanvuokraan liittyvät luvat, esim myyntitoiminta"/>
    <s v="ravintolat, tilaisuudet, tapahtumat, urheilutilaisuuden, näyttelyt"/>
    <s v="Yleisen alueen käyttölupa"/>
    <x v="1"/>
    <x v="6"/>
    <s v="Myöhemmin"/>
    <s v="Myös luonnollisille henkilöille"/>
    <s v="Palvelut osittain digitalisoitu, kuten kartat ym. Luvat haetaan erikseen joko sähköisesti sähköpostitse tai paperimuodossa.Ei digitaalista alustaa olemassa toistaiseksi, nämä hakemustyypit hyvin erilaisia"/>
    <x v="1"/>
    <x v="0"/>
    <s v="Uusimaa"/>
    <s v="20 001 - 40 000"/>
    <s v=""/>
  </r>
  <r>
    <s v="Raaseporin kaupunki"/>
    <s v="ympäristöluvat"/>
    <s v="ympäristöön vaikuttavat rakennustoimenpiteen, luvitus"/>
    <s v="Ympäristölupa"/>
    <x v="1"/>
    <x v="1"/>
    <s v="Q4/2022"/>
    <s v="Myös luonnollisille henkilöille"/>
    <s v="kts yllä"/>
    <x v="2"/>
    <x v="0"/>
    <s v="Uusimaa"/>
    <s v="20 001 - 40 000"/>
    <s v="Ympäristöministeriö"/>
  </r>
  <r>
    <s v="Raaseporin kaupunki"/>
    <s v="tontinvuokraus ja myynti"/>
    <s v="tonttien luovutusmenettely"/>
    <s v="Yritystonttien myynti ja vuokraus"/>
    <x v="1"/>
    <x v="1"/>
    <m/>
    <s v="Myös luonnollisille henkilöille"/>
    <s v="myynti ja tiedotus perustuu nettipohjaiseen tiedotukseen, varsinainen tonttien haku osittain netissä, kuitenkin perinteinen haku mahdollinen"/>
    <x v="1"/>
    <x v="0"/>
    <s v="Uusimaa"/>
    <s v="20 001 - 40 000"/>
    <s v=""/>
  </r>
  <r>
    <s v="Raaseporin kaupunki"/>
    <s v="Asiakirjojen tilaaminen"/>
    <s v="esim kiinteistötietojen ja karttaotteiden myynti"/>
    <s v="Asiakirja- ja sopimusjäljennökset"/>
    <x v="2"/>
    <x v="0"/>
    <m/>
    <s v="Myös luonnollisille henkilöille"/>
    <s v="osa lupapisteen rinnakkaistoimintaa"/>
    <x v="1"/>
    <x v="0"/>
    <s v="Uusimaa"/>
    <s v="20 001 - 40 000"/>
    <s v=""/>
  </r>
  <r>
    <s v="Raaseporin kaupunki"/>
    <s v="yhteiskäyttöautojen vuokraaminen"/>
    <s v="uusi toiminta, mahdollista vuokrata ns yhteidskäyttöauto"/>
    <s v="yhteiskäyttöautojen vuokraaminen"/>
    <x v="2"/>
    <x v="5"/>
    <m/>
    <s v="Myös luonnollisille henkilöille"/>
    <s v="sisäinen käyttö toistaiseksi"/>
    <x v="1"/>
    <x v="0"/>
    <s v="Uusimaa"/>
    <s v="20 001 - 40 000"/>
    <s v=""/>
  </r>
  <r>
    <s v="Raaseporin kaupunki"/>
    <s v="Korona-neuvonta"/>
    <s v="Novago tarjoaa yrityksille neuvonta-apua koronakriisin aiheuttamiin ongelmiin. Yritykset voivat ottaa yhteyttä Novagoon, joko sähköisesti (s-postilla tai digitaalisen yhteydenoton kautta) tai puhelimitse. Novago on myös aktiivinen ja soittaa potentiaalisille asiakkaille joko suoraan itse, tai puhelinpalvelua tarjoavan yhteistyökumppanin kautta."/>
    <s v="Korona-neuvonta"/>
    <x v="3"/>
    <x v="4"/>
    <s v="Q4/2021"/>
    <s v="Vain elinkeinotoimintaa harjoittaville"/>
    <s v="Asiakkaat haluavat henkilökohtaista neuvontaa. Tämä johtaa sähköisten palveluiden käyttöönoton viivästymistä siihen saakka, kunnes asiakkaat ovat valmiita kertomaan ongelmistaan tai liiketoimintansa kehittämisestä esim. Tekoälyä hyödyntäen. Tekoäly ei todennäköisesti koskaan tule korvaamaan henkilökohtaista neuvontaa, mutta voi edesauttaa kyseistä neuvontaa kartoittamalla asiakkaan tilanteen valmiiksi. Nimenomainen korona-apu tullee tässä muodossa loppumaan ennen kuin digitalisaatio on saavuttanut tavoitetason."/>
    <x v="1"/>
    <x v="0"/>
    <s v="Uusimaa"/>
    <s v="20 001 - 40 000"/>
    <s v=""/>
  </r>
  <r>
    <s v="Raaseporin kaupunki"/>
    <s v="Toimitila ja yritystontti-palvelu"/>
    <s v="Vapaasti kenen tahansa käytössä oleva toinen lisäpalvelu jonka kautta alueen kiinteistöjä, toimitiloja ja yritystontteja tarjoavat tahot voivat tuoda tarjoamaansa esille kaikille kiinnostuneille. Samalla kanava jota alueelle etabloituvat yritykset voivat hyödyntää kartoittaakseen mahdollisuuksiaan löytää sopivat tilat alueelta.&quot;&quot;"/>
    <s v="Toimitilahakemisto"/>
    <x v="3"/>
    <x v="3"/>
    <m/>
    <s v="Vain elinkeinotoimintaa harjoittaville"/>
    <s v="Markkinaehtoinen palvelu, jossa emme suoraan pysty vaikuttamaan sisältöön. Yritykset itse päivittävät sisältöä."/>
    <x v="1"/>
    <x v="0"/>
    <s v="Uusimaa"/>
    <s v="20 001 - 40 000"/>
    <s v=""/>
  </r>
  <r>
    <s v="Raaseporin kaupunki"/>
    <s v="Yritysneuvonta"/>
    <s v="Jo toimintansa vakiinnuttaneille yrityksille tarjolla oleva neuvontapalvelua, asiassa kuin asiassa. Tässä palvelussa korostuu luottamuksellinen ja henkilökohtainen neuvonta vielä uusyritystoimintaa enemmän."/>
    <s v="Yritysten neuvontapalvelut"/>
    <x v="3"/>
    <x v="0"/>
    <s v="Q1/2022"/>
    <s v="Vain elinkeinotoimintaa harjoittaville"/>
    <s v="Asiakkaat haluavat henkilökohtaista, kasvotusten tapahtuvaa neuvontaa. Tämä johtaa sähköisten palveluiden käyttöönoton viivästymistä siihen saakka, kunnes asiakkaat ovat valmiita kertomaan ongelmistaan tai liiketoimintansa kehittämisestä esim. Tekoälyä hyödyntäen. Tekoäly ei todennäköisesti koskaan tule korvaamaan henkilökohtaista neuvontaa, mutta voi edesauttaa kyseistä neuvontaa kartoittamalla asiakkaan tilanteen valmiiksi."/>
    <x v="1"/>
    <x v="0"/>
    <s v="Uusimaa"/>
    <s v="20 001 - 40 000"/>
    <s v=""/>
  </r>
  <r>
    <s v="Raaseporin kaupunki"/>
    <s v="Uusyritysneuvonta"/>
    <s v="Osana Suomen Uusyrityskeskuksia Novago tarjoaa neuvontapalvelua yritystoimintaa harkitseville. Palvelu kattaa kaikki Novagon omistajakunnat, joita Raasepori on yksi. Neuvonta on pääasiassa henkilökohtaista ja asiakkaat toivovat, ainakin vielä, että asiointi on henkilökohtaista ja kasvotusten tapahtuvaa. Korona-kriisin aikana palvelua on toteutettu etänä, hyödyntäen puhelinta ja erinäisiä videoneuvottelusovellutuksia. AI/Tekoälyn käyttöönottoa ollaan kokeiltu, mutta toistaiseksi tarpeeksi hyvin toimivaa järjestelmää ei olla löydetty."/>
    <s v="Yritysten neuvontapalvelut"/>
    <x v="3"/>
    <x v="4"/>
    <s v="Q3/2021"/>
    <s v="Myös luonnollisille henkilöille"/>
    <s v="Asiakkaat haluavat vielä enimmäkseen henkilökohtaista, kasvotusten tapahtuvaa neuvontaa. Tämä voi johtaa sähköisten palveluiden käyttöönoton viivästymistä siihen saakka, kunnes enemmistö asiakkaista ovat valmiita hyödyntämään esim. Tekoälyä saadakseen palautetta liiketoimintaidealleen. Tekoäly ei todennäköisesti koskaan tule korvaamaan henkilökohtaista neuvontaa, mutta voi edesauttaa kyseistä neuvontaa kartoittamalla asiakkaan tilanteen valmiiksi."/>
    <x v="1"/>
    <x v="0"/>
    <s v="Uusimaa"/>
    <s v="20 001 - 40 000"/>
    <s v=""/>
  </r>
  <r>
    <s v="Raaseporin kaupunki"/>
    <s v="Yritysrekisteri"/>
    <s v="Kaikki Länsi-Uudenmaan yritykset löytyvät Yritysrekisteristä. Toimii sähköisenä markkinointikanavana alueen yrityksille samalla kun alueelle etabloituva yritys, voi tarkastella markkinatilannetta ja arvioida palvelunsa vastaanottoa. Kyseessä ei siis viranomaispalvelu jossa asioidaan viranomaisten kanssa, vaan sähköinen lisäpalvelu alueen yrityksille.&quot;&quot;"/>
    <s v="Yritys- ja palveluhakemisto"/>
    <x v="4"/>
    <x v="4"/>
    <s v="Myöhemmin"/>
    <s v="Vain elinkeinotoimintaa harjoittaville"/>
    <s v="Markkinaehtoinen palvelu, jossa emme suoraan pysty vaikuttamaan sisältöön. Yritykset itse päivittävät sisältöä."/>
    <x v="1"/>
    <x v="0"/>
    <s v="Uusimaa"/>
    <s v="20 001 - 40 000"/>
    <s v=""/>
  </r>
  <r>
    <s v="Raaseporin kaupunki"/>
    <s v="Yksinyrittäjätuki"/>
    <s v="Novago on vastaanottanut viiden kunnan alueelta yksinyrittäjille suunnatun koronatuen kaikki hakemukset ja käsitellyt nämä kuntien lopullista päätöstä varten. Koko prosessi on hoidettu digitaalisesti/sähköisesti ja mikäli asiakas on jättänyt puutteellisen hakemuksen on käsittelijä ollut asiakkaaseen yhteydessä joko puhelimitse tai sähköpostitse. Vahvaa tunnistautumista on hyödynnetty tukihakemuksen yhteydessä. Vaikka palvelu muutoin täyttää tavoitetason, toisen puolesta rekisteröiminen ei kuitenkaan tässä palvelussa ole mahdollista, sillä tuki on henkilökohtainen."/>
    <s v="Liiketoiminnan kehittämistuki"/>
    <x v="5"/>
    <x v="5"/>
    <s v="Q2/2020"/>
    <s v="Vain elinkeinotoimintaa harjoittaville"/>
    <s v="Ainoastaan asiakkaan tietotaito koskien sähköistä asiointia on voinut muodostua esteeksi, mutta nämä esteet ollaan poistettu henkilökohtaisella palvelulla/neuvonnalla."/>
    <x v="1"/>
    <x v="0"/>
    <s v="Uusimaa"/>
    <s v="20 001 - 40 000"/>
    <s v=""/>
  </r>
  <r>
    <s v="Raaseporin kaupunki"/>
    <s v="yksityisteiden avustukset"/>
    <s v="kaupunki myöntää yksityisteille avustuksia hakemuksen perusteella"/>
    <s v="Yksityistieavustukset"/>
    <x v="5"/>
    <x v="4"/>
    <m/>
    <s v="Myös luonnollisille henkilöille"/>
    <s v="otettu nettipohjainen tukihakemusmenettely käyttöön v 2020"/>
    <x v="38"/>
    <x v="0"/>
    <s v="Uusimaa"/>
    <s v="20 001 - 40 000"/>
    <s v="Liikenne- ja viestintäministeriö"/>
  </r>
  <r>
    <s v="Raision kaupunki"/>
    <s v="Elintarvikehuoneistot"/>
    <s v="Luvat ja ilmoitukset"/>
    <s v="Elintarvikehuoneistoilmoitus"/>
    <x v="0"/>
    <x v="1"/>
    <s v="Myöhemmin"/>
    <s v="Vain elinkeinotoimintaa harjoittaville"/>
    <m/>
    <x v="0"/>
    <x v="0"/>
    <s v="Varsinais-Suomi"/>
    <s v="20 001 - 40 000"/>
    <s v="Maa- ja metsätalousministeriö"/>
  </r>
  <r>
    <s v="Raision kaupunki"/>
    <s v="Rakennusluvat"/>
    <s v="Rakentamiseeen liittyvät luvat, käytössä lupapiste.fi"/>
    <s v="Rakennuslupa"/>
    <x v="1"/>
    <x v="5"/>
    <m/>
    <s v="Myös luonnollisille henkilöille"/>
    <m/>
    <x v="5"/>
    <x v="0"/>
    <s v="Varsinais-Suomi"/>
    <s v="20 001 - 40 000"/>
    <s v="Ympäristöministeriö"/>
  </r>
  <r>
    <s v="Raision kaupunki"/>
    <s v="Asuntohakemukset"/>
    <s v="Haku asuntoihin"/>
    <s v="Asuntohakemukset"/>
    <x v="2"/>
    <x v="5"/>
    <m/>
    <s v="Myös luonnollisille henkilöille"/>
    <m/>
    <x v="2"/>
    <x v="0"/>
    <s v="Varsinais-Suomi"/>
    <s v="20 001 - 40 000"/>
    <s v="Ympäristöministeriö"/>
  </r>
  <r>
    <s v="Raision kaupunki"/>
    <s v="Kouluilmoitukset"/>
    <s v="Kouluun ilmoittautuminen"/>
    <s v="Kouluilmoitukset"/>
    <x v="2"/>
    <x v="5"/>
    <m/>
    <s v="Myös luonnollisille henkilöille"/>
    <m/>
    <x v="1"/>
    <x v="0"/>
    <s v="Varsinais-Suomi"/>
    <s v="20 001 - 40 000"/>
    <s v=""/>
  </r>
  <r>
    <s v="Raision kaupunki"/>
    <s v="Päivähoitohakemukset"/>
    <s v="Haku päivähoitoon, E-asiointi"/>
    <s v="Päivähoitohakemukset"/>
    <x v="2"/>
    <x v="5"/>
    <m/>
    <s v="Myös luonnollisille henkilöille"/>
    <m/>
    <x v="1"/>
    <x v="0"/>
    <s v="Varsinais-Suomi"/>
    <s v="20 001 - 40 000"/>
    <s v=""/>
  </r>
  <r>
    <s v="Raision kaupunki"/>
    <s v="Tonttihakemukset"/>
    <s v="Tonttien osto/vuokraaminen"/>
    <s v="Toimitilatontit"/>
    <x v="2"/>
    <x v="5"/>
    <m/>
    <s v="Myös luonnollisille henkilöille"/>
    <m/>
    <x v="1"/>
    <x v="0"/>
    <s v="Varsinais-Suomi"/>
    <s v="20 001 - 40 000"/>
    <s v=""/>
  </r>
  <r>
    <s v="Raision kaupunki"/>
    <s v="Yritys- ja palveluhakemisto"/>
    <s v="Yrityksille ja kuluttajille  avoin palveluhakemisto/Ruskon ja Vahdon Yrittäjien laatima"/>
    <s v="Yritys- ja palveluhakemisto"/>
    <x v="4"/>
    <x v="5"/>
    <m/>
    <s v="Myös luonnollisille henkilöille"/>
    <s v="Valtakunnallinen palvelu tulossa vuonna 2021 kaikissa elintarvikevalvonnan asioinneissa."/>
    <x v="1"/>
    <x v="0"/>
    <s v="Varsinais-Suomi"/>
    <s v="20 001 - 40 000"/>
    <s v=""/>
  </r>
  <r>
    <s v="Ranuan kunta"/>
    <s v="Elintarvikehuoneiston hyväksyminen laitokseksi"/>
    <s v="Ohjeet, lomakkeet ja yhteystiedot"/>
    <s v="Elintarvikehuoneiston hyväksyminen laitokseksi"/>
    <x v="1"/>
    <x v="5"/>
    <m/>
    <s v="Vain elinkeinotoimintaa harjoittaville"/>
    <m/>
    <x v="0"/>
    <x v="0"/>
    <s v="Lappi"/>
    <s v="alle 6001"/>
    <s v="Maa- ja metsätalousministeriö"/>
  </r>
  <r>
    <s v="Ranuan kunta"/>
    <s v="Elintarvikekontaktimateriaalialan toimintailmoitus"/>
    <s v="Ohjeet, lomakkeet ja yhteystiedot"/>
    <s v="Elintarvikekontaktimateriaalialan toimintailmoitus"/>
    <x v="1"/>
    <x v="5"/>
    <m/>
    <s v="Vain elinkeinotoimintaa harjoittaville"/>
    <m/>
    <x v="0"/>
    <x v="0"/>
    <s v="Lappi"/>
    <s v="alle 6001"/>
    <s v="Maa- ja metsätalousministeriö"/>
  </r>
  <r>
    <s v="Ranuan kunta"/>
    <s v="Eläintarhan sivutuotelupa"/>
    <s v="Eläintarha tarvitsee kunnaneläinlääkärin luvan, jos se käyttää eläintarhansa eläimiä muiden eläinten ruokintaan omassa eläintarhassaan."/>
    <s v="Eläintarhan sivutuotelupa"/>
    <x v="1"/>
    <x v="1"/>
    <m/>
    <s v="Vain elinkeinotoimintaa harjoittaville"/>
    <m/>
    <x v="12"/>
    <x v="0"/>
    <s v="Lappi"/>
    <s v="alle 6001"/>
    <s v="Maa- ja metsätalousministeriö"/>
  </r>
  <r>
    <s v="Ranuan kunta"/>
    <s v="Maa-aineslupa"/>
    <s v="Maa-ainesluvan haku"/>
    <s v="Maa-aineslupa"/>
    <x v="1"/>
    <x v="6"/>
    <s v="Myöhemmin"/>
    <s v="Myös luonnollisille henkilöille"/>
    <m/>
    <x v="4"/>
    <x v="0"/>
    <s v="Lappi"/>
    <s v="alle 6001"/>
    <s v="Ympäristöministeriö"/>
  </r>
  <r>
    <s v="Ranuan kunta"/>
    <s v="Maisematyölupa"/>
    <s v="Ohjeet, lomakkeet ja yhteystiedot"/>
    <s v="Maisematyölupa"/>
    <x v="1"/>
    <x v="5"/>
    <m/>
    <s v="Myös luonnollisille henkilöille"/>
    <m/>
    <x v="5"/>
    <x v="0"/>
    <s v="Lappi"/>
    <s v="alle 6001"/>
    <s v="Ympäristöministeriö"/>
  </r>
  <r>
    <s v="Ranuan kunta"/>
    <s v="Hillatori, markkinapaikka"/>
    <s v="Torimyyntipaikan markkinointi ja myyntipaikan varaus"/>
    <s v="Myyntipaikkahakemus ja -lupa"/>
    <x v="1"/>
    <x v="1"/>
    <s v="Q4/2021"/>
    <s v="Myös luonnollisille henkilöille"/>
    <s v="Ikäihmisillä ei ole käytössä tietokonetta tai nettiyhteyttä"/>
    <x v="1"/>
    <x v="0"/>
    <s v="Lappi"/>
    <s v="alle 6001"/>
    <s v=""/>
  </r>
  <r>
    <s v="Ranuan kunta"/>
    <s v="Nikotiinivalmisteiden vähittäismyyntilupa"/>
    <s v="Ohjeet, lomakkeet ja yhteystiedot"/>
    <s v="Nikotiinivalmisteiden vähittäismyyntilupa"/>
    <x v="1"/>
    <x v="5"/>
    <m/>
    <s v="Vain elinkeinotoimintaa harjoittaville"/>
    <m/>
    <x v="6"/>
    <x v="0"/>
    <s v="Lappi"/>
    <s v="alle 6001"/>
    <s v="Sosiaali- ja terveysministeriö"/>
  </r>
  <r>
    <s v="Ranuan kunta"/>
    <s v="Rakennuksen purkamislupa"/>
    <s v="Ohjeet, lomakkeet ja yhteystiedot"/>
    <s v="Rakennuksen purkamislupa"/>
    <x v="1"/>
    <x v="5"/>
    <m/>
    <s v="Myös luonnollisille henkilöille"/>
    <m/>
    <x v="5"/>
    <x v="0"/>
    <s v="Lappi"/>
    <s v="alle 6001"/>
    <s v="Ympäristöministeriö"/>
  </r>
  <r>
    <s v="Ranuan kunta"/>
    <s v="Rakennuslupa"/>
    <s v="Ohjeet, lomakkeet ja yhteystiedot"/>
    <s v="Rakennuslupa"/>
    <x v="1"/>
    <x v="5"/>
    <m/>
    <s v="Myös luonnollisille henkilöille"/>
    <m/>
    <x v="5"/>
    <x v="0"/>
    <s v="Lappi"/>
    <s v="alle 6001"/>
    <s v="Ympäristöministeriö"/>
  </r>
  <r>
    <s v="Ranuan kunta"/>
    <s v="Rakennuslupa suunnittelutarveratkaisualueelle"/>
    <s v="Ohjeet, lomakkeet ja yhteystiedot"/>
    <s v="Rakennuslupa suunnittelutarveratkaisualueelle"/>
    <x v="1"/>
    <x v="5"/>
    <m/>
    <s v="Myös luonnollisille henkilöille"/>
    <m/>
    <x v="5"/>
    <x v="0"/>
    <s v="Lappi"/>
    <s v="alle 6001"/>
    <s v="Ympäristöministeriö"/>
  </r>
  <r>
    <s v="Ranuan kunta"/>
    <s v="Rakennusrasite"/>
    <s v="Ohjeet, lomakkeet ja yhteystiedot"/>
    <s v="Rakennusrasite"/>
    <x v="1"/>
    <x v="5"/>
    <m/>
    <s v="Myös luonnollisille henkilöille"/>
    <m/>
    <x v="5"/>
    <x v="0"/>
    <s v="Lappi"/>
    <s v="alle 6001"/>
    <s v="Ympäristöministeriö"/>
  </r>
  <r>
    <s v="Ranuan kunta"/>
    <s v="Rakennusvalvontamittaukset"/>
    <s v="Ohjeet, lomakkeet ja yhteystiedot"/>
    <s v="Rakennusvalvonta"/>
    <x v="1"/>
    <x v="5"/>
    <m/>
    <s v="Myös luonnollisille henkilöille"/>
    <m/>
    <x v="5"/>
    <x v="0"/>
    <s v="Lappi"/>
    <s v="alle 6001"/>
    <s v="Ympäristöministeriö"/>
  </r>
  <r>
    <s v="Ranuan kunta"/>
    <s v="Rakentamisen poikkeuslupa"/>
    <s v="Ohjeet, lomakkeet ja yhteystiedot"/>
    <s v="Rakentamisen poikkeuslupa"/>
    <x v="1"/>
    <x v="5"/>
    <m/>
    <s v="Myös luonnollisille henkilöille"/>
    <m/>
    <x v="5"/>
    <x v="0"/>
    <s v="Lappi"/>
    <s v="alle 6001"/>
    <s v="Ympäristöministeriö"/>
  </r>
  <r>
    <s v="Ranuan kunta"/>
    <s v="Rakentamisen toimenpidelupa"/>
    <s v="Ohjeet, lomakkeet ja yhteystiedot"/>
    <s v="Rakentamisen toimenpidelupa"/>
    <x v="1"/>
    <x v="5"/>
    <m/>
    <s v="Myös luonnollisille henkilöille"/>
    <m/>
    <x v="5"/>
    <x v="0"/>
    <s v="Lappi"/>
    <s v="alle 6001"/>
    <s v="Ympäristöministeriö"/>
  </r>
  <r>
    <s v="Ranuan kunta"/>
    <s v="Toimitilat"/>
    <s v="Toimitilapalvelu yhteistyössä Ranuan Infra Oy:n kanssa"/>
    <s v="Tilavuokraus"/>
    <x v="1"/>
    <x v="1"/>
    <s v="Q3/2020"/>
    <s v="Vain elinkeinotoimintaa harjoittaville"/>
    <m/>
    <x v="1"/>
    <x v="0"/>
    <s v="Lappi"/>
    <s v="alle 6001"/>
    <s v=""/>
  </r>
  <r>
    <s v="Ranuan kunta"/>
    <s v="Hillatori, markkinapaikan maksu"/>
    <s v="Markkinapaikan laskutus"/>
    <s v="Hillatori, markkinapaikan maksu"/>
    <x v="2"/>
    <x v="6"/>
    <s v="Q4/2021"/>
    <s v="Myös luonnollisille henkilöille"/>
    <m/>
    <x v="1"/>
    <x v="0"/>
    <s v="Lappi"/>
    <s v="alle 6001"/>
    <s v=""/>
  </r>
  <r>
    <s v="Ranuan kunta"/>
    <s v="Teollisuustontin varaus"/>
    <s v="Vapaiden teollisuustonttien tiedot ja kartta. Yritys varaa tontin omaa tuotantoa varten."/>
    <s v="Teollisuustontin varaus"/>
    <x v="2"/>
    <x v="1"/>
    <s v="Q1/2021"/>
    <s v="Vain elinkeinotoimintaa harjoittaville"/>
    <m/>
    <x v="1"/>
    <x v="0"/>
    <s v="Lappi"/>
    <s v="alle 6001"/>
    <s v=""/>
  </r>
  <r>
    <s v="Ranuan kunta"/>
    <s v="Toimintaympäristön yleinen markkinointi"/>
    <s v="Positiivinen näkyminen julkisuudessa digikanavia hyödyntäen"/>
    <s v="Toimintaympäristön yleinen markkinointi"/>
    <x v="2"/>
    <x v="2"/>
    <m/>
    <s v="Myös luonnollisille henkilöille"/>
    <m/>
    <x v="1"/>
    <x v="0"/>
    <s v="Lappi"/>
    <s v="alle 6001"/>
    <s v=""/>
  </r>
  <r>
    <s v="Ranuan kunta"/>
    <s v="Business Ranua, yrityspalvelut"/>
    <s v="Palvelut turvallisilla ja saavutettavilla kotisivuilla."/>
    <s v="Yrityspalvelut"/>
    <x v="3"/>
    <x v="5"/>
    <m/>
    <s v="Myös luonnollisille henkilöille"/>
    <s v="Laajennetaan sivustoa sitä mukaan kun saadaan palveluita sähköiseen muotoon mm. teollisuustonttien varaus ja Hillatorin varaus ja maksu."/>
    <x v="1"/>
    <x v="0"/>
    <s v="Lappi"/>
    <s v="alle 6001"/>
    <s v=""/>
  </r>
  <r>
    <s v="Ranuan kunta"/>
    <s v="Yrityksen kansainvälistymispalvelut"/>
    <s v="Sähköisiä kanavia käyttäen yhteistyössä viranomaisten kanssa."/>
    <s v="Yritysten kansainvälistymispalvelut"/>
    <x v="3"/>
    <x v="5"/>
    <m/>
    <s v="Vain elinkeinotoimintaa harjoittaville"/>
    <m/>
    <x v="1"/>
    <x v="0"/>
    <s v="Lappi"/>
    <s v="alle 6001"/>
    <s v=""/>
  </r>
  <r>
    <s v="Ranuan kunta"/>
    <s v="Yrityksen kehittämispalvelut"/>
    <s v="Yrityksen kehittämissuunnitelmat ja investoinnit. Yritystulkki toimii apuvälineenä tietoturvallisesti."/>
    <s v="Yritysten neuvontapalvelut"/>
    <x v="3"/>
    <x v="5"/>
    <m/>
    <s v="Vain elinkeinotoimintaa harjoittaville"/>
    <s v="Riittääkö budjetti sopimusten ylläpitoon."/>
    <x v="1"/>
    <x v="0"/>
    <s v="Lappi"/>
    <s v="alle 6001"/>
    <s v=""/>
  </r>
  <r>
    <s v="Ranuan kunta"/>
    <s v="Yrityksen perustamispalvelut"/>
    <s v="Palveluseteli, haku Visma"/>
    <s v="Yritysten neuvontapalvelut"/>
    <x v="3"/>
    <x v="5"/>
    <m/>
    <s v="Vain elinkeinotoimintaa harjoittaville"/>
    <s v="Lomakkeiden päivitys voi olla tulevaisuudessa haasteena?"/>
    <x v="1"/>
    <x v="0"/>
    <s v="Lappi"/>
    <s v="alle 6001"/>
    <s v=""/>
  </r>
  <r>
    <s v="Ranuan kunta"/>
    <s v="Ranua sovellus"/>
    <s v="Ranualta löytyvät palvelut löytyvät turvallisesti ladattavan sovelluksen avulla."/>
    <s v="Ranua sovellus"/>
    <x v="4"/>
    <x v="5"/>
    <m/>
    <s v="Myös luonnollisille henkilöille"/>
    <m/>
    <x v="1"/>
    <x v="0"/>
    <s v="Lappi"/>
    <s v="alle 6001"/>
    <s v=""/>
  </r>
  <r>
    <s v="Ranuan kunta"/>
    <s v="Yksityistieavustukset"/>
    <s v="Avustuksen haku"/>
    <s v="Yksityistieavustukset"/>
    <x v="5"/>
    <x v="6"/>
    <s v="Myöhemmin"/>
    <s v="Myös luonnollisille henkilöille"/>
    <m/>
    <x v="38"/>
    <x v="0"/>
    <s v="Lappi"/>
    <s v="alle 6001"/>
    <s v="Liikenne- ja viestintäministeriö"/>
  </r>
  <r>
    <s v="Rautalammin kunta"/>
    <s v="Ilmoitus melua ja tärinää aiheuttavasta tilapäisestä toiminnasta"/>
    <s v="Ysl 118 § mukainen ilmoitusmenettely"/>
    <s v="Meluilmoitus"/>
    <x v="0"/>
    <x v="1"/>
    <s v="Q4/2021"/>
    <s v="Myös luonnollisille henkilöille"/>
    <m/>
    <x v="2"/>
    <x v="0"/>
    <s v="Pohjois-Savo"/>
    <s v="alle 6001"/>
    <s v="Ympäristöministeriö"/>
  </r>
  <r>
    <s v="Rautalammin kunta"/>
    <s v="Rakennusvalvonnan rakennusluvat"/>
    <s v="Toimenpiteet, jotka lain tai rakennusjärjestyksen mukaan vaativat kunnan rakennusvalvonnan myöntämän rakennusluvan."/>
    <s v="Rakennuslupa"/>
    <x v="1"/>
    <x v="1"/>
    <s v="Q4/2021"/>
    <s v="Myös luonnollisille henkilöille"/>
    <m/>
    <x v="5"/>
    <x v="0"/>
    <s v="Pohjois-Savo"/>
    <s v="alle 6001"/>
    <s v="Ympäristöministeriö"/>
  </r>
  <r>
    <s v="Rautalammin kunta"/>
    <s v="Rakennusvalvonnan ilmoitukset"/>
    <s v="Toimenpiteet, jotka lain tai rakennusjärjestyksen mukaan vaativat ilmoitusta kunnan rakennusvalvontaan."/>
    <s v="Rakentamisen toimenpidelupa"/>
    <x v="1"/>
    <x v="1"/>
    <s v="Q4/2021"/>
    <s v="Myös luonnollisille henkilöille"/>
    <m/>
    <x v="5"/>
    <x v="0"/>
    <s v="Pohjois-Savo"/>
    <s v="alle 6001"/>
    <s v="Ympäristöministeriö"/>
  </r>
  <r>
    <s v="Rautalammin kunta"/>
    <s v="Rakennusvalvonnan toimenpideluvat"/>
    <s v="Toimenpiteet, jotka lain tai rakennusjärjestyksen mukaan vaativat kunnan rakennusvalvonnan myöntämän toimenpideluvan."/>
    <s v="Rakentamisen toimenpidelupa"/>
    <x v="1"/>
    <x v="1"/>
    <s v="Q4/2021"/>
    <s v="Myös luonnollisille henkilöille"/>
    <m/>
    <x v="5"/>
    <x v="0"/>
    <s v="Pohjois-Savo"/>
    <s v="alle 6001"/>
    <s v="Ympäristöministeriö"/>
  </r>
  <r>
    <s v="Rautalammin kunta"/>
    <s v="Yleisten alueiden käyttöluvat"/>
    <s v="Yleisten alueiden (esim. torit, puistot) käyttöluvat."/>
    <s v="Yleisen alueen käyttölupa"/>
    <x v="1"/>
    <x v="6"/>
    <s v="Q4/2021"/>
    <s v="Myös luonnollisille henkilöille"/>
    <m/>
    <x v="1"/>
    <x v="0"/>
    <s v="Pohjois-Savo"/>
    <s v="alle 6001"/>
    <s v=""/>
  </r>
  <r>
    <s v="Rautalammin kunta"/>
    <s v="Kesätyötuki"/>
    <s v="Kesätyöllistämisen tukeminen, tukea maksetaan paikallisen nuoren työllistämisestä paikallisille yrityksille tai yhteisöille sekä yksityishenkilöille."/>
    <s v="Työllistämistuki"/>
    <x v="5"/>
    <x v="1"/>
    <s v="Q4/2021"/>
    <s v="Myös luonnollisille henkilöille"/>
    <m/>
    <x v="10"/>
    <x v="0"/>
    <s v="Pohjois-Savo"/>
    <s v="alle 6001"/>
    <s v="Sosiaali- ja terveysministeriö"/>
  </r>
  <r>
    <s v="Ristijärven kunta"/>
    <s v="Ilmoitus eläintenpidosta ja ilmoitus eläinten pitopaikasta"/>
    <s v="Jokaisen tuotantoeläintenpitäjän on rekisteröidyttävä eläintenpitäjäksi. Rekisteröityminen tehdään  kaupungin maaseutupalveluissa."/>
    <s v="Alkutuotantopaikkailmoitus"/>
    <x v="0"/>
    <x v="0"/>
    <s v="Q4/2021"/>
    <s v="Myös luonnollisille henkilöille"/>
    <s v="Ruokaviraston eläinpitäjäreksiterin sähköisen asiointipalvelun kehitystyön viivästyminen edelleen. Piti aueta jo vuonna 2019."/>
    <x v="0"/>
    <x v="0"/>
    <s v="Kainuu"/>
    <s v="alle 6001"/>
    <s v="Maa- ja metsätalousministeriö"/>
  </r>
  <r>
    <s v="Ristijärven kunta"/>
    <s v="Turkistuottajien lomituspalvelut"/>
    <s v="Turkistuottaja hakee lomatoimistosta vuosilomaa ja lisävapaata."/>
    <s v="Lomituspalvelu"/>
    <x v="1"/>
    <x v="1"/>
    <s v="Q1/2022"/>
    <s v="Myös luonnollisille henkilöille"/>
    <s v="Lakimuutoksen aikataulu viivästyy."/>
    <x v="3"/>
    <x v="0"/>
    <s v="Kainuu"/>
    <s v="alle 6001"/>
    <s v="Maa- ja metsätalousministeriö"/>
  </r>
  <r>
    <s v="Ristijärven kunta"/>
    <s v="Maatalousyrittäjien lomituspalvelut"/>
    <s v="Maatalousyrittäjä hakee lomatoimistosta  vuosilomalomitusta, sijaisapua ja maksullista lomittaja-apua."/>
    <s v="Lomituspalvelu"/>
    <x v="1"/>
    <x v="4"/>
    <m/>
    <s v="Myös luonnollisille henkilöille"/>
    <m/>
    <x v="3"/>
    <x v="0"/>
    <s v="Kainuu"/>
    <s v="alle 6001"/>
    <s v="Maa- ja metsätalousministeriö"/>
  </r>
  <r>
    <s v="Ristijärven kunta"/>
    <s v="Lupapiste; rakennuslupien sähköinen käsittely"/>
    <s v="Rakennulupasovellus; kansalainen voi hakea rakentamiseen liittyviä lupia"/>
    <s v="Rakennuslupa"/>
    <x v="1"/>
    <x v="5"/>
    <s v="Q2/2020"/>
    <s v="Myös luonnollisille henkilöille"/>
    <m/>
    <x v="5"/>
    <x v="0"/>
    <s v="Kainuu"/>
    <s v="alle 6001"/>
    <s v="Ympäristöministeriö"/>
  </r>
  <r>
    <s v="Ristijärven kunta"/>
    <s v="Suunnittelutarveratkaisu"/>
    <m/>
    <s v="Rakennuslupa suunnittelutarveratkaisualueelle"/>
    <x v="1"/>
    <x v="6"/>
    <s v="Q1/2022"/>
    <s v="Myös luonnollisille henkilöille"/>
    <m/>
    <x v="5"/>
    <x v="0"/>
    <s v="Kainuu"/>
    <s v="alle 6001"/>
    <s v="Ympäristöministeriö"/>
  </r>
  <r>
    <s v="Ristijärven kunta"/>
    <s v="Poikkeamislupa"/>
    <m/>
    <s v="Rakentamisen poikkeuslupa"/>
    <x v="1"/>
    <x v="6"/>
    <s v="Q1/2022"/>
    <s v="Myös luonnollisille henkilöille"/>
    <m/>
    <x v="5"/>
    <x v="0"/>
    <s v="Kainuu"/>
    <s v="alle 6001"/>
    <s v="Ympäristöministeriö"/>
  </r>
  <r>
    <s v="Ristijärven kunta"/>
    <s v="Lausunnot"/>
    <s v="Erilaiset maatalousyrittäjien ja maanomistajien pyytämät lausunnot, esim. arviot pellon käyvästä arvosta"/>
    <s v="Lausunnot"/>
    <x v="2"/>
    <x v="6"/>
    <s v="Myöhemmin"/>
    <s v="Myös luonnollisille henkilöille"/>
    <m/>
    <x v="1"/>
    <x v="0"/>
    <s v="Kainuu"/>
    <s v="alle 6001"/>
    <s v=""/>
  </r>
  <r>
    <s v="Ristijärven kunta"/>
    <s v="Perusopetuksen poissaololupa, Primus, Wilma"/>
    <s v="Perusopetuksen oppilaan sähköinen poissaololupahakemus"/>
    <s v="Perusopetuksen poissaololupa, Primus, Wilma"/>
    <x v="2"/>
    <x v="5"/>
    <m/>
    <s v="Myös luonnollisille henkilöille"/>
    <m/>
    <x v="1"/>
    <x v="0"/>
    <s v="Kainuu"/>
    <s v="alle 6001"/>
    <s v=""/>
  </r>
  <r>
    <s v="Ristijärven kunta"/>
    <s v="Vuokra-asuntohakemus - ja irtisanominen"/>
    <m/>
    <s v="Vuokra-asuntohakemus - ja irtisanominen"/>
    <x v="2"/>
    <x v="1"/>
    <s v="Q1/2022"/>
    <s v="Myös luonnollisille henkilöille"/>
    <m/>
    <x v="1"/>
    <x v="0"/>
    <s v="Kainuu"/>
    <s v="alle 6001"/>
    <s v=""/>
  </r>
  <r>
    <s v="Ristijärven kunta"/>
    <s v="Liikunta-avutus"/>
    <s v="Yhdistykset ja yhteisöt voivat hakea avustusta kunnanhallitukselta."/>
    <s v="Kansalaistoiminnan tuet ja avustukset"/>
    <x v="5"/>
    <x v="5"/>
    <m/>
    <s v="Myös luonnollisille henkilöille"/>
    <m/>
    <x v="1"/>
    <x v="0"/>
    <s v="Kainuu"/>
    <s v="alle 6001"/>
    <s v=""/>
  </r>
  <r>
    <s v="Ristijärven kunta"/>
    <s v="Yksityistieavustus"/>
    <m/>
    <s v="Yksityistieavustukset"/>
    <x v="5"/>
    <x v="1"/>
    <s v="Q1/2022"/>
    <s v="Myös luonnollisille henkilöille"/>
    <m/>
    <x v="38"/>
    <x v="0"/>
    <s v="Kainuu"/>
    <s v="alle 6001"/>
    <s v="Liikenne- ja viestintäministeriö"/>
  </r>
  <r>
    <s v="Rovaniemen kaupunki"/>
    <s v="Alkutuotantopaikasta ilmoittaminen"/>
    <s v="Rovakaaren ympäristöterveydenhuollon toiminta-alueella (Rovaniemi, Ranua, Pello, Ylitornio, Kolari)  sijaitsevasta alkutuotantopaikasta tehtävä ilmoitus elintarvikevalvontaviranomaiselle."/>
    <s v="Alkutuotantopaikkailmoitus"/>
    <x v="0"/>
    <x v="0"/>
    <s v="Myöhemmin"/>
    <s v="Vain elinkeinotoimintaa harjoittaville"/>
    <s v="ei tietoa milloin asioinnin aloitus siirtyy valtakunnalliseen ympäristöterveydenhuollon sähköiseen ilmoituspalveluun ILPPAan (Ruokavirasto).  ilppa.fi"/>
    <x v="0"/>
    <x v="0"/>
    <s v="Lappi"/>
    <s v="40 001 - 100 000"/>
    <s v="Maa- ja metsätalousministeriö"/>
  </r>
  <r>
    <s v="Rovaniemen kaupunki"/>
    <s v="Ilmoitus elintarvikehuoneistosta"/>
    <s v="Rovakaaren ympäristöterveydenhuollon toiminta-alueella (Rovaniemi, Ranua, Pello, Ylitornio, Kolari) sijaitsevasta elintarvikehuoneistosta tehtävä elintarvikelain 13 §:n mukainen ilmoitus elintarvikevalvontaviranomaiselle.  Esim. ravintolat, kaupat, suurtaloudet ja leipomot."/>
    <s v="Elintarvikehuoneistoilmoitus"/>
    <x v="0"/>
    <x v="2"/>
    <m/>
    <s v="Vain elinkeinotoimintaa harjoittaville"/>
    <m/>
    <x v="0"/>
    <x v="0"/>
    <s v="Lappi"/>
    <s v="40 001 - 100 000"/>
    <s v="Maa- ja metsätalousministeriö"/>
  </r>
  <r>
    <s v="Rovaniemen kaupunki"/>
    <s v="Elintarvikekontaktimateriaalialan toimijan ilmoitus toimipaikastaan ja toiminnastaan"/>
    <s v="Rovaniemen, Ranuan, Pellon, Ylitornion ja Kolarin alueella olevasta toimipaikasta ja toiminnasta ilmoitus tehdään Rovakaaren ympäristöterveydenhuoltoon. Elintarvikekontaktimateriaalin valmistaja, maahantuoja ja jakelija (esim. tukkukauppa)"/>
    <s v="Elintarvikekontaktimateriaalialan toimintailmoitus"/>
    <x v="0"/>
    <x v="2"/>
    <m/>
    <s v="Vain elinkeinotoimintaa harjoittaville"/>
    <m/>
    <x v="0"/>
    <x v="0"/>
    <s v="Lappi"/>
    <s v="40 001 - 100 000"/>
    <s v="Maa- ja metsätalousministeriö"/>
  </r>
  <r>
    <s v="Rovaniemen kaupunki"/>
    <s v="Eläinsuojeluilmoitus"/>
    <s v="Ilmoitus kaltoin kohdellusta eläimestä eläinsuojeluviranomaiselle. Ilmoituksen voi tehdä kuka tahansa. Rovaniemen, Ranuan, Pellon, Ylitornion ja Kolarin alueella ilmoitus voidaan tehdä mm. Rovakaaren ympäristöterveydenhuoltoon."/>
    <s v="Eläinsuojeluilmoitus"/>
    <x v="0"/>
    <x v="6"/>
    <s v="Myöhemmin"/>
    <s v="Myös luonnollisille henkilöille"/>
    <m/>
    <x v="41"/>
    <x v="0"/>
    <s v="Lappi"/>
    <s v="40 001 - 100 000"/>
    <s v="Maa- ja metsätalousministeriö"/>
  </r>
  <r>
    <s v="Rovaniemen kaupunki"/>
    <s v="Haaskaruokintapaikan rekisteröinti ja ilmoitus haaskalle viedyn sivutuotteen määrästä"/>
    <s v="Haaskaruokintapaikan rekisteröinnin tekee Rovakaaren ympäristöterveydenhuollon toiminta-alueella (Rovaniemi, Ranua, Pello, Ylitornio, Kolari) valvontaeläinlääkäri. Ilmoitukset tehdään Ruokaviraston tulostettavilla lomakkeilla. Rekisteriä ylläpitää Ruokavirasto. Haaskanpitäjän ilmoitettava valvontaeläinlääkärille kuukausittain haaskaruokintapaikalle toimittama haaskamateriaalin määrä."/>
    <s v="Haaskaruokintapaikan rekisteröinti"/>
    <x v="0"/>
    <x v="1"/>
    <s v="Myöhemmin"/>
    <s v="Myös luonnollisille henkilöille"/>
    <s v="Asionnin aloitus tapahtuu Ruokaviraston lomakkeilla, toteutus riippuu Ruokavirastosta"/>
    <x v="12"/>
    <x v="0"/>
    <s v="Lappi"/>
    <s v="40 001 - 100 000"/>
    <s v="Maa- ja metsätalousministeriö"/>
  </r>
  <r>
    <s v="Rovaniemen kaupunki"/>
    <s v="Terveydensuojelulain mukainen ilmoitus"/>
    <s v="Rovakaaren ympäristöterveydenhuollon toiminta-alueella (Rovaniemi, Ranua, Pello, Ylitornio, Kolari)  sijaitsevasta toiminnasta tehtävä terveydensuojelulain 13 §:n mukainen ilmoitus terveydensuojeluviranomaiselle. Oma lomake mm. majoitustoiminnalle, oppilaitoksille, sos.alan huoneistoille, päiväkodeille, liikuntatiloille, uimahalleille, uimarannoille ja kauneushoitoloille."/>
    <s v="Mahdollista terveyshaittaa aiheuttavan toiminnan aloittamisilmoitus"/>
    <x v="0"/>
    <x v="2"/>
    <m/>
    <s v="Vain elinkeinotoimintaa harjoittaville"/>
    <m/>
    <x v="15"/>
    <x v="0"/>
    <s v="Lappi"/>
    <s v="40 001 - 100 000"/>
    <s v="Sosiaali- ja terveysministeriö"/>
  </r>
  <r>
    <s v="Rovaniemen kaupunki"/>
    <s v="Koko kaupungin palautejärjestelmä"/>
    <s v="Palautejärjestelmä, jota voidaan käyttää kaupungin omistamissa konserniyhtiöissä."/>
    <s v="Palautepalvelu"/>
    <x v="0"/>
    <x v="5"/>
    <m/>
    <s v="Myös luonnollisille henkilöille"/>
    <m/>
    <x v="1"/>
    <x v="0"/>
    <s v="Lappi"/>
    <s v="40 001 - 100 000"/>
    <s v=""/>
  </r>
  <r>
    <s v="Rovaniemen kaupunki"/>
    <s v="Ruokamyrkytysepäilystä ilmoittaminen"/>
    <s v="Elintarvikealan toimijan on lakisääteisesti ilmoitettava elintarvikevalvontaviranomaiselle välittömästi valmistamansa tai käsittelemänsä elintarvikkeen aiheuttamasta ruokamyrkytyksestä tai sille tulleesta ruokamyrkytysepäilystä. Yksityishenkilö voi tehdä ilmoituksen, jos  epäilee saaneensa ruokamyrkytyksen.  Rovaniemen, Ranuan, Pellon, Ylitornion ja Kolarin alueella ilmoitus tehdään Rovakaaren ympäristöterveydenhuoltoon."/>
    <s v="Ruokamyrkytysepäilyilmoitus"/>
    <x v="0"/>
    <x v="0"/>
    <s v="Myöhemmin"/>
    <s v="Myös luonnollisille henkilöille"/>
    <s v="ei tietoa siirtyykö ja milloin asioinnin aloitus siirtyy valtakunnalliseen ympäristöterveydenhuollon sähköiseen ilmoituspalveluun ILPPAan (Ruokavirasto).  ilppa.fi"/>
    <x v="0"/>
    <x v="0"/>
    <s v="Lappi"/>
    <s v="40 001 - 100 000"/>
    <s v="Maa- ja metsätalousministeriö"/>
  </r>
  <r>
    <s v="Rovaniemen kaupunki"/>
    <s v="Asunnon terveyshaitan selvittäminen"/>
    <s v="Rovakaaren ympäristöterveydenhuollon toiminta-alueella (Rovaniemi, Ranua, Pello, Ylitornio, Kolari) sijaitsevan asunnon terveyshaitan selvittäminen aloitetaan kirjallisella pyynnöllä (asunnontarkastuspyyntölomake). Pyynnön voi tehdä asukas, isännöitsijä/kiinteistön omistaja tai muu asianomainen."/>
    <s v="Terveyshaitta-asian selvityspyyntö"/>
    <x v="0"/>
    <x v="0"/>
    <s v="Myöhemmin"/>
    <s v="Myös luonnollisille henkilöille"/>
    <m/>
    <x v="15"/>
    <x v="0"/>
    <s v="Lappi"/>
    <s v="40 001 - 100 000"/>
    <s v="Sosiaali- ja terveysministeriö"/>
  </r>
  <r>
    <s v="Rovaniemen kaupunki"/>
    <s v="Ilmoitus vesivälitteisestä epidemiasta"/>
    <s v="Toiminnanharjoittajalla on lakisääteinen ilmoitusvelvollisuus terveydensuojeluviranomaiselle omaa toimintaansa koskevasta epidemiasta tai sen epäilystä. Yksityishenkilö voi tehdä ilmoituksen epidemiaepäilystä. Rovaniemen, Ranuan, Pellon, Ylitornion ja Kolarin alueella ilmoitus tehdään Rovakaaren ympäristöterveydenhuoltoon.  Talousvesi, allasvesi tai uimarantavesi."/>
    <s v="Vesivälitteisen epidemian ilmoitus"/>
    <x v="0"/>
    <x v="0"/>
    <s v="Myöhemmin"/>
    <s v="Myös luonnollisille henkilöille"/>
    <s v="ei tietoa siirtyykö ja milloin asioinnin aloitus siirtyy valtakunnalliseen ympäristöterveydenhuollon sähköiseen ilmoituspalveluun ILPPAan (Ruokavirasto).  ilppa.fi"/>
    <x v="42"/>
    <x v="0"/>
    <s v="Lappi"/>
    <s v="40 001 - 100 000"/>
    <s v="Sosiaali- ja terveysministeriö"/>
  </r>
  <r>
    <s v="Rovaniemen kaupunki"/>
    <s v="Asemakaavan ja tonttijaon muutoshakemus"/>
    <s v="Tulostetaan lomake, täytetään se ja palautetaan allekirjoitettuna kaupungin kirjaamoon."/>
    <s v="Asemakaavan muutoksen hakeminen"/>
    <x v="1"/>
    <x v="1"/>
    <s v="Myöhemmin"/>
    <s v="Myös luonnollisille henkilöille"/>
    <s v="Vaati sähköisen allekirjoituksen muutoshakemuksen tekijältä."/>
    <x v="5"/>
    <x v="0"/>
    <s v="Lappi"/>
    <s v="40 001 - 100 000"/>
    <s v="Ympäristöministeriö"/>
  </r>
  <r>
    <s v="Rovaniemen kaupunki"/>
    <s v="Tiedotus liikkuvasta elintarvikehuoneistosta ja elintarvikkeiden tilapäisestä myynnistä"/>
    <s v="Rovakaaren yhteistoiminta-alueen (Rovaniemi, Ranua, Pello, Ylitornio ja Kolari) ulkopuolelta tulevat toimijat ilmoittavat tiedottavat toiminnastaan elintarvikevalvontaan. Luonnolliset henkilöt vain, jos vähäistä suurempi riski."/>
    <s v="Elintarvikehuoneistoilmoitus"/>
    <x v="1"/>
    <x v="0"/>
    <s v="Myöhemmin"/>
    <s v="Myös luonnollisille henkilöille"/>
    <m/>
    <x v="0"/>
    <x v="0"/>
    <s v="Lappi"/>
    <s v="40 001 - 100 000"/>
    <s v="Maa- ja metsätalousministeriö"/>
  </r>
  <r>
    <s v="Rovaniemen kaupunki"/>
    <s v="Elintarvikehuoneiston hyväksyminen laitokseksi"/>
    <s v="Hakemus laitoshyväksynnästä Rovakaaren ympäristöterveydenhuollon toiminta-alueella (Rovaniemi, Ranua, Pello, Ylitornio, Kolari) sijaitsevalle elintarvikehuoneistolle.  Kala-, liha-, maito- ja muna-alan laitokselle sekä varastolaitokselle on oma lomakkeensa."/>
    <s v="Elintarvikehuoneiston hyväksyminen laitokseksi"/>
    <x v="1"/>
    <x v="0"/>
    <s v="Myöhemmin"/>
    <s v="Vain elinkeinotoimintaa harjoittaville"/>
    <s v="ei tietoa milloin asioinnin aloitus siirtyy valtakunnalliseen ympäristöterveydenhuollon sähköiseen ilmoituspalveluun ILPPAan (Ruokavirasto).  ilppa.fi"/>
    <x v="0"/>
    <x v="0"/>
    <s v="Lappi"/>
    <s v="40 001 - 100 000"/>
    <s v="Maa- ja metsätalousministeriö"/>
  </r>
  <r>
    <s v="Rovaniemen kaupunki"/>
    <s v="Sivutuotelaitoksen hyväksyntä ja rekisteröinti"/>
    <s v="Rovakaaren ympäristöterveydenhuollon toimialueella sivutuotelaitoksen hyväksynnän tai rekisteröinnin tekee hakemuksesta valvontaeläinlääkäri. Rekisterin toiminnasta vastaa Ruokavirasto. Hakemus tehdään Ruokaviraston lomakkeella K (jota ei ole tällä hetkellä saatavilla)."/>
    <s v="Elintarvikelaitoksen sivutuotelaitoksen rekisteröinti"/>
    <x v="1"/>
    <x v="6"/>
    <s v="Myöhemmin"/>
    <s v="Vain elinkeinotoimintaa harjoittaville"/>
    <s v="Asionnin aloitus tapahtuu Ruokaviraston lomakkeilla, toteutus riippuu Ruokavirastosta"/>
    <x v="0"/>
    <x v="0"/>
    <s v="Lappi"/>
    <s v="40 001 - 100 000"/>
    <s v="Maa- ja metsätalousministeriö"/>
  </r>
  <r>
    <s v="Rovaniemen kaupunki"/>
    <s v="Eläintarhan sivutuotelupa"/>
    <s v="Eläintarhan lupa käyttää eläintarhansa eläimiä muiden eläinten ruokintaan omassa eläintarhassa. Rovakaaren ympäristöterveydenhuollon toiminta-alueella (Rovaniemi, Ranua, Pello, Ylitornio, Kolari) lupa haetaan valvontaeläinlääkäriltä vapaamuotoisella, kirjallisella lupahakemuksella."/>
    <s v="Eläintarhan sivutuotelupa"/>
    <x v="1"/>
    <x v="6"/>
    <s v="Myöhemmin"/>
    <s v="Vain elinkeinotoimintaa harjoittaville"/>
    <m/>
    <x v="12"/>
    <x v="0"/>
    <s v="Lappi"/>
    <s v="40 001 - 100 000"/>
    <s v="Maa- ja metsätalousministeriö"/>
  </r>
  <r>
    <s v="Rovaniemen kaupunki"/>
    <s v="Kiinteistötoimitukset"/>
    <s v="Tontin lohkominen, tonttijaon muutokset, laadun muutos, rajankäynti."/>
    <s v="Kiinteistönmuodostus"/>
    <x v="1"/>
    <x v="4"/>
    <s v="Myöhemmin"/>
    <s v="Myös luonnollisille henkilöille"/>
    <m/>
    <x v="5"/>
    <x v="0"/>
    <s v="Lappi"/>
    <s v="40 001 - 100 000"/>
    <s v="Ympäristöministeriö"/>
  </r>
  <r>
    <s v="Rovaniemen kaupunki"/>
    <s v="Liikuntapaikkojen varaaminen"/>
    <s v="Tilat ja paikat varataan sähköisen järjestelmän kautta. Sähköistä maksamista ei vielä ole, lasku lähtee automaattisesti. Vahva tunnistautuminen löytyy."/>
    <s v="Liikuntapaikat"/>
    <x v="1"/>
    <x v="4"/>
    <s v="Myöhemmin"/>
    <s v="Myös luonnollisille henkilöille"/>
    <s v="Ei vielä maksuominaisuutta."/>
    <x v="1"/>
    <x v="0"/>
    <s v="Lappi"/>
    <s v="40 001 - 100 000"/>
    <s v=""/>
  </r>
  <r>
    <s v="Rovaniemen kaupunki"/>
    <s v="Nikotiinivalmisteiden vähittäismyyntilupa"/>
    <s v="Lääkelain 54 a §:n mukaista lupaa itsehoitoon tarkoitettujen nikotiinivalmisteiden vähittäismyyntiin haetaan Rovaniemen, Ranuan, Pellon, Ylitornion ja Kolarin kuntien alueella Rovakaaren ympäristöterveydenhuollosta."/>
    <s v="Nikotiinivalmisteiden vähittäismyyntilupa"/>
    <x v="1"/>
    <x v="0"/>
    <s v="Myöhemmin?"/>
    <s v="Vain elinkeinotoimintaa harjoittaville"/>
    <m/>
    <x v="6"/>
    <x v="0"/>
    <s v="Lappi"/>
    <s v="40 001 - 100 000"/>
    <s v="Sosiaali- ja terveysministeriö"/>
  </r>
  <r>
    <s v="Rovaniemen kaupunki"/>
    <s v="Oikeus päästä Yrityspalvelusetelirekisteriin"/>
    <s v="Kaupunki myöntää oikeuden toimia palvelusetelituottajana. Setelin saanut yritys käyttää palveluseteliä ostaakseen palveluita toimintansa kehittämiseksi. Palvelu ostetaan setelillä yritykseltä, jonka kaupunki on hyväksynyt palvelusetelituottajaksi. Käytetään rivillä 58 myönnettyä seteliä."/>
    <s v="Oikeus päästä yrityspalvelusetelituottajaksi."/>
    <x v="1"/>
    <x v="0"/>
    <s v="Q4/2020"/>
    <s v="Vain elinkeinotoimintaa harjoittaville"/>
    <m/>
    <x v="1"/>
    <x v="0"/>
    <s v="Lappi"/>
    <s v="40 001 - 100 000"/>
    <s v=""/>
  </r>
  <r>
    <s v="Rovaniemen kaupunki"/>
    <s v="Pysäköintiluvat"/>
    <s v="Yrityspysäköintilupa, päiväpysäköintilupa, aluepysäköintilupa. Kaupungin palvelupiste Osviitasta voi ostaa alue-, vuorokausi- ja yrityspysäköintilupia kaupungin hallinnoimille pysäköintialueille."/>
    <s v="Pysäköintilupa"/>
    <x v="1"/>
    <x v="6"/>
    <s v="Myöhemmin"/>
    <s v="Myös luonnollisille henkilöille"/>
    <m/>
    <x v="1"/>
    <x v="0"/>
    <s v="Lappi"/>
    <s v="40 001 - 100 000"/>
    <s v=""/>
  </r>
  <r>
    <s v="Rovaniemen kaupunki"/>
    <s v="Oikaisuvaatimus pysäköinninvalvojalle"/>
    <s v="Oikaisuvaatimus pysäköintivirhemaksusta Rovaniemen kaupungin pysäköintialueilla. Tästä olemassa sähköinen lomake, mutta ei voi lisätä liitettä."/>
    <s v="Pysäköintivirhemaksun oikaisuvaatimus"/>
    <x v="1"/>
    <x v="5"/>
    <m/>
    <s v="Myös luonnollisille henkilöille"/>
    <m/>
    <x v="20"/>
    <x v="0"/>
    <s v="Lappi"/>
    <s v="40 001 - 100 000"/>
    <s v="Sisäministeriö"/>
  </r>
  <r>
    <s v="Rovaniemen kaupunki"/>
    <s v="Rakennusvalvonnan luvat"/>
    <s v="Rakennuslupa, toimenpidelupa, purkamislupa, maisematyölupa, tietyt poikkeamisluvat sekä ilmoitukset ovat Trimble Locus järjestelmässä."/>
    <s v="Rakennuslupa"/>
    <x v="1"/>
    <x v="5"/>
    <m/>
    <s v="Myös luonnollisille henkilöille"/>
    <s v="Asiakkaan pitää lisäksi tuoda pääpiirustukset ja LVI-piirustukset paperisena koska ei vielä sähköinen arkistointi käytössä. Sähköinen leimaus ja sähköinen allekirjoitus ei vielä käytössä (rakennusluvat)."/>
    <x v="5"/>
    <x v="0"/>
    <s v="Lappi"/>
    <s v="40 001 - 100 000"/>
    <s v="Ympäristöministeriö"/>
  </r>
  <r>
    <s v="Rovaniemen kaupunki"/>
    <s v="Suunnittelutarveratkaisut"/>
    <s v="Hakemuksen voi toimittaa sähköisen lupapalvelun kautta (+ paperisena). Suurin osa haetaan jo sähköisesti (käyttäjätunnus + salasana). Päätös menee lupapalvelun + mutta usein myös paperina. Digilomakkeen käyttöasteen nostaminen tavoite."/>
    <s v="Rakennuslupa suunnittelutarveratkaisualueelle"/>
    <x v="1"/>
    <x v="4"/>
    <m/>
    <s v="Myös luonnollisille henkilöille"/>
    <s v="Vahva tunnistautuminen puuttuu"/>
    <x v="5"/>
    <x v="0"/>
    <s v="Lappi"/>
    <s v="40 001 - 100 000"/>
    <s v="Ympäristöministeriö"/>
  </r>
  <r>
    <s v="Rovaniemen kaupunki"/>
    <s v="Mittauspalvelu"/>
    <s v="Esim. rakennuslupaan liittyvä mittaaminen yms. rakentamiseen liittyvä mittaaminen."/>
    <s v="Rakennusvalvonta"/>
    <x v="1"/>
    <x v="6"/>
    <m/>
    <s v="Myös luonnollisille henkilöille"/>
    <m/>
    <x v="5"/>
    <x v="0"/>
    <s v="Lappi"/>
    <s v="40 001 - 100 000"/>
    <s v="Ympäristöministeriö"/>
  </r>
  <r>
    <s v="Rovaniemen kaupunki"/>
    <s v="Poikkeamislupa"/>
    <s v="Hakemuksen voi toimittaa sähköisen lupapalvelun kautta (+ paperisena). Suurin osa haetaan jo sähköisesti (käyttäjätunnus + salasana). Päätös menee lupapalvelun + mutta usein myös paperina. Digilomakkeen käyttöasteen nostaminen tavoite."/>
    <s v="Rakentamisen poikkeuslupa"/>
    <x v="1"/>
    <x v="4"/>
    <m/>
    <s v="Myös luonnollisille henkilöille"/>
    <s v="Vahva tunnistautuminen puuttuu"/>
    <x v="5"/>
    <x v="0"/>
    <s v="Lappi"/>
    <s v="40 001 - 100 000"/>
    <s v="Ympäristöministeriö"/>
  </r>
  <r>
    <s v="Rovaniemen kaupunki"/>
    <s v="Vedenjakelualueen riskinarvioinnin hyväksyminen"/>
    <s v="Talousvettä toimittavan laitoksen vedenjakelualueen riskinarviointi on hyväksytettävä terveydensuojeluviranomaisella. Rovaniemen, Ranuan, Pellon, Ylitornion ja Kolarin alueella riskiarviointihakemuksen käsittelee Rovakaaren ympäristöterveydenhuolto."/>
    <s v="Talousvettä toimittavan laitoksen omavalvontailmoitus"/>
    <x v="1"/>
    <x v="0"/>
    <s v="Myöhemmin"/>
    <s v="Vain elinkeinotoimintaa harjoittaville"/>
    <m/>
    <x v="15"/>
    <x v="0"/>
    <s v="Lappi"/>
    <s v="40 001 - 100 000"/>
    <s v="Sosiaali- ja terveysministeriö"/>
  </r>
  <r>
    <s v="Rovaniemen kaupunki"/>
    <s v="Tilavaraukset / nuorisopalvelut"/>
    <s v="Sähköistä varauskalenteria ei käytetä kaikkien nuorisopalvelujen tilojen osalta. Tilat varataan puhelimitse tms."/>
    <s v="Tilavaraukset"/>
    <x v="1"/>
    <x v="6"/>
    <s v="Myöhemmin"/>
    <s v="Myös luonnollisille henkilöille"/>
    <m/>
    <x v="1"/>
    <x v="0"/>
    <s v="Lappi"/>
    <s v="40 001 - 100 000"/>
    <s v=""/>
  </r>
  <r>
    <s v="Rovaniemen kaupunki"/>
    <s v="Tilavaraukset / kulttuuritapahtumat"/>
    <s v="Tilojen varaaminen, vuokraaminen ja maksaminen kulttuuritapahtumia varten."/>
    <s v="Tilavaraukset"/>
    <x v="1"/>
    <x v="0"/>
    <s v="Q4/2022"/>
    <s v="Myös luonnollisille henkilöille"/>
    <s v="Tällä hetkellä tiloissa käytössä avain, joka pitää noutaa ja kuitata henkilökohtaisesti sekä samalla allekirjoittaa henkilökohtaisesti vuokra-sopimus."/>
    <x v="1"/>
    <x v="0"/>
    <s v="Lappi"/>
    <s v="40 001 - 100 000"/>
    <s v=""/>
  </r>
  <r>
    <s v="Rovaniemen kaupunki"/>
    <s v="Tilojen vuokraus"/>
    <s v="Tilavuokrat tapahtuvat Osviitan kautta. Vuokrasopimukset Haahtelassa, skannataan sinne. Osa laskutetaan tilapalvelukeskuksen kautta."/>
    <s v="Tilavuokraus"/>
    <x v="1"/>
    <x v="1"/>
    <s v="Myöhemmin"/>
    <s v="Myös luonnollisille henkilöille"/>
    <s v="Sähköinen allekirjoitus ei vielä käytössä"/>
    <x v="1"/>
    <x v="0"/>
    <s v="Lappi"/>
    <s v="40 001 - 100 000"/>
    <s v=""/>
  </r>
  <r>
    <s v="Rovaniemen kaupunki"/>
    <s v="Tupakkatuotteiden ja nikotiininesteiden vähittäismyyntilupa sekä tukkumyynti-ilmoitus"/>
    <s v="Rovakaaren ympäristöterveydenhuollon toiminta-alueella (Rovaniemi, Ranua, Pello, Ylitornio, Kolari) tupakkavalvontaviranomaiselta haettava tupakkatuotteiden ja nikotiininesteiden vähittäismyyntilupa tai ilmoitus tupakkatuotteiden ja nikotiininesteiden tukkumyynnistä. Asiointi sähköisesti Valviran tupakkatuotteiden vähittäismyyntiluparekisterin kautta."/>
    <s v="Tupakkatuotteiden vähittäismyyntilupa"/>
    <x v="1"/>
    <x v="0"/>
    <s v="Myöhemmin"/>
    <s v="Vain elinkeinotoimintaa harjoittaville"/>
    <s v="Digiasteen saavuttaminen riippuu Valviran tupakkatuotteiden vähittäismyyntiluparekisterin kehittämisestä."/>
    <x v="7"/>
    <x v="0"/>
    <s v="Lappi"/>
    <s v="40 001 - 100 000"/>
    <s v="Sosiaali- ja terveysministeriö"/>
  </r>
  <r>
    <s v="Rovaniemen kaupunki"/>
    <s v="Tupakointikiellon hakeminen taloyhtiöön"/>
    <s v="Rovakaaren ympäristöterveydenhuollon toiminta-alueella (Rovaniemi, Ranua, Pello, Ylitornio, Kolari) sijaitseva asuntoyhteisö voi hakea tupakointikiellon määräämistä taloonsa (huoneistoparvekkeille ja -pihoille ja huoneistojen sisätiloihin)"/>
    <s v="Tupakointikieltohakemus"/>
    <x v="1"/>
    <x v="6"/>
    <s v="Myöhemmin?"/>
    <s v="Vain elinkeinotoimintaa harjoittaville"/>
    <m/>
    <x v="7"/>
    <x v="0"/>
    <s v="Lappi"/>
    <s v="40 001 - 100 000"/>
    <s v="Sosiaali- ja terveysministeriö"/>
  </r>
  <r>
    <s v="Rovaniemen kaupunki"/>
    <s v="Talousvettä toimittavan laitoksen hyväksyminen"/>
    <s v="Hakemus vesilaitoksen toiminnan hyväksymisestä terveydensuojeluviranomaiselle Rovakaaren ympäristöterveydenhuollon toiminta-alueella (Rovaniemi, Ranua, Pello, Ylitornio, Kolari). Hakemus on tehtävä talousveden toimittamisesta ja vedenoton, vedenkäsittelyn, veden laadun tai jakelun olennaisesta muuttamisesta."/>
    <s v="Vedenjakelualueesta ilmoittaminen"/>
    <x v="1"/>
    <x v="0"/>
    <s v="Myöhemmin"/>
    <s v="Vain elinkeinotoimintaa harjoittaville"/>
    <s v="ei tietoa milloin asioinnin aloitus siirtyy valtakunnalliseen ympäristöterveydenhuollon sähköiseen ilmoituspalveluun ILPPAan (Ruokavirasto).  ilppa.fi"/>
    <x v="15"/>
    <x v="0"/>
    <s v="Lappi"/>
    <s v="40 001 - 100 000"/>
    <s v="Sosiaali- ja terveysministeriö"/>
  </r>
  <r>
    <s v="Rovaniemen kaupunki"/>
    <s v="Ilmoitus talousveden toimittamisesta tai käytöstä vedenjakelualueella"/>
    <s v="Ilmoitetaan Rovakaaren ympäristöterveydenhuollon toiminta-alueella (Rovaniemi, Ranua, Pello, Ylitornio, Kolari) pelkkä talousveden toimittaminen tai ottaminen omilla laitteilla ja käyttäminen sitä osana julkista tai kaupallista toimintaa."/>
    <s v="Vedenjakelualueesta ilmoittaminen"/>
    <x v="1"/>
    <x v="6"/>
    <s v="Myöhemmin"/>
    <s v="Vain elinkeinotoimintaa harjoittaville"/>
    <s v="ei tietoa milloin asioinnin aloitus siirtyy valtakunnalliseen ympäristöterveydenhuollon sähköiseen ilmoituspalveluun ILPPAan (Ruokavirasto).  ilppa.fi"/>
    <x v="15"/>
    <x v="0"/>
    <s v="Lappi"/>
    <s v="40 001 - 100 000"/>
    <s v="Sosiaali- ja terveysministeriö"/>
  </r>
  <r>
    <s v="Rovaniemen kaupunki"/>
    <s v="Yleisten alueiden luvat"/>
    <s v="Sijoitus-, kaivu-, maastoliikenneluvat, yleisten alueiden vuokraus, yksityisteiden liikenteenohjauslaitteet (esim. yleisötapahtumat, työmaa-alueet, kioskipaikat, teleoperaattoreiden kaapeleiden tai putkilinjojen sijoittaminen kaupungin alueelle, työluvat yleisellä alueella). Vahvaa tunnistautumista käytetään, kun asiakas ensimmäisen kerran luo itselleen tunnuksen palveluun. Sen jälkeen kirjautuminen tapahtuu asiakkaan sähköpostiosoitteella, jota käytetään kirjautumistunnuksena. Asiakas määrittää itse salasanan palveluun."/>
    <s v="Yleisen alueen käyttölupa"/>
    <x v="1"/>
    <x v="5"/>
    <m/>
    <s v="Myös luonnollisille henkilöille"/>
    <m/>
    <x v="1"/>
    <x v="0"/>
    <s v="Lappi"/>
    <s v="40 001 - 100 000"/>
    <s v=""/>
  </r>
  <r>
    <s v="Rovaniemen kaupunki"/>
    <s v="Tonttien ja maa-alueiden vuokraus / myynti"/>
    <s v="Ensin tehdään varauspäätös ja tontit ja maa-alueet vuokrataan varausajan kuluessa."/>
    <s v="Yritystonttien myynti ja vuokraus"/>
    <x v="1"/>
    <x v="1"/>
    <s v="Myöhemmin"/>
    <s v="Myös luonnollisille henkilöille"/>
    <s v="Riippuu sähköisen allekirjoituksen käyttöönotosta."/>
    <x v="1"/>
    <x v="0"/>
    <s v="Lappi"/>
    <s v="40 001 - 100 000"/>
    <s v=""/>
  </r>
  <r>
    <s v="Rovaniemen kaupunki"/>
    <s v="Tonttien haku"/>
    <s v="Sähköinen palvelu, josta tehdään viranhaltijapäätös asiahallintajärjestelmässä."/>
    <s v="Yritystonttien myynti ja vuokraus"/>
    <x v="1"/>
    <x v="4"/>
    <s v="Myöhemmin"/>
    <s v="Myös luonnollisille henkilöille"/>
    <m/>
    <x v="1"/>
    <x v="0"/>
    <s v="Lappi"/>
    <s v="40 001 - 100 000"/>
    <s v=""/>
  </r>
  <r>
    <s v="Rovaniemen kaupunki"/>
    <s v="Kaavoitukseen vaikuttaminen"/>
    <s v="Muistutukset ja mielipiteet."/>
    <s v="Asemakaavoitukseen vaikuttaminen"/>
    <x v="2"/>
    <x v="6"/>
    <s v="Myöhemmin"/>
    <s v="Myös luonnollisille henkilöille"/>
    <s v="Vaati sähköisen allekirjoituksen mielipiteen tai muistutuksen jättäjältä."/>
    <x v="0"/>
    <x v="0"/>
    <s v="Lappi"/>
    <s v="40 001 - 100 000"/>
    <s v="Maa- ja metsätalousministeriö"/>
  </r>
  <r>
    <s v="Rovaniemen kaupunki"/>
    <s v="Arctic design week-tapahtumaan liittyvät palvelut yrityksille. Seminaaripäivien aikana voi kommunikoida applikaatioiden kautta."/>
    <s v="Mm. foorumit ja seminaarit, virtuaalinäyttelyiden tuottaminen"/>
    <s v="Tapahtuma"/>
    <x v="2"/>
    <x v="0"/>
    <s v="Myöhemmin"/>
    <s v="Myös luonnollisille henkilöille"/>
    <s v="Ei tarvetta vahvalle tunnistautumiselle."/>
    <x v="1"/>
    <x v="0"/>
    <s v="Lappi"/>
    <s v="40 001 - 100 000"/>
    <s v=""/>
  </r>
  <r>
    <s v="Rovaniemen kaupunki"/>
    <s v="Yhteydenottopyyntö"/>
    <s v="Yhteydenottolomake yritysneuvontapalveluita tarvitsevilla."/>
    <s v="Yhteydenottopyyntö Yritysneuvontapalveluihin"/>
    <x v="3"/>
    <x v="0"/>
    <s v="Myöhemmin"/>
    <s v="Myös luonnollisille henkilöille"/>
    <m/>
    <x v="1"/>
    <x v="0"/>
    <s v="Lappi"/>
    <s v="40 001 - 100 000"/>
    <s v=""/>
  </r>
  <r>
    <s v="Rovaniemen kaupunki"/>
    <s v="Neuvontapalvelut"/>
    <s v="Asiakaspalvelupisteestä voidaan ohjata asiakas eteenpäin. Yhteydenotot tällä hetkellä puhelin, sähköposti, paikan päällä asiointi. Lisäksi turvaposti."/>
    <s v="Yritysten neuvontapalvelu"/>
    <x v="3"/>
    <x v="0"/>
    <m/>
    <m/>
    <s v="Chatbottia ei vielä ole hankittu."/>
    <x v="1"/>
    <x v="0"/>
    <s v="Lappi"/>
    <s v="40 001 - 100 000"/>
    <s v=""/>
  </r>
  <r>
    <s v="Rovaniemen kaupunki"/>
    <s v="Yritysneuvontapalvelut"/>
    <s v="Aloittavan yrittäjän neuvonta, kasvavat ja kansainvälistyvät yritykset, yritysten omistajan vaihdokset, yrittäjien verkostoitumiseen liittyvä neuvonta, kaikki yrityksen elinkaareen liittyvä neuvonta."/>
    <s v="Yritysten neuvontapalvelut"/>
    <x v="3"/>
    <x v="6"/>
    <s v="Q4/2020"/>
    <s v="Myös luonnollisille henkilöille"/>
    <m/>
    <x v="1"/>
    <x v="0"/>
    <s v="Lappi"/>
    <s v="40 001 - 100 000"/>
    <s v=""/>
  </r>
  <r>
    <s v="Rovaniemen kaupunki"/>
    <s v="Kartta-aineistojen tilaaminen (mm. kaavaotteet)"/>
    <s v="Kaupungin nettisivuilla on lomake, jonka voi täyttää ja tilata aineiston. Esim. rakennuslupaa varten tarvitaan kaavaote."/>
    <s v="Karttapalvelu"/>
    <x v="4"/>
    <x v="0"/>
    <s v="Myöhemmin"/>
    <s v="Myös luonnollisille henkilöille"/>
    <m/>
    <x v="5"/>
    <x v="0"/>
    <s v="Lappi"/>
    <s v="40 001 - 100 000"/>
    <s v="Ympäristöministeriö"/>
  </r>
  <r>
    <s v="Rovaniemen kaupunki"/>
    <s v="Karttapalvelu"/>
    <s v="Asiakas voi tehdä karttaan liittyviä toimintoja, karttapalvelu kaikille asiakkaille (mm. karttapalvelun kautta haetaan vapaat tontit)"/>
    <s v="Karttapalvelu"/>
    <x v="4"/>
    <x v="0"/>
    <m/>
    <s v="Myös luonnollisille henkilöille"/>
    <s v="Palvelussa ei tarvita vahvaa tunnistautumista."/>
    <x v="5"/>
    <x v="0"/>
    <s v="Lappi"/>
    <s v="40 001 - 100 000"/>
    <s v="Ympäristöministeriö"/>
  </r>
  <r>
    <s v="Rovaniemen kaupunki"/>
    <s v="Kuulutukset / viralliset ilmoitukset"/>
    <s v="Asianhallintajärjestelmästä julkaistaan kuulutukset verkkosivustolle"/>
    <s v="Kuulutukset"/>
    <x v="4"/>
    <x v="4"/>
    <m/>
    <s v="Myös luonnollisille henkilöille"/>
    <m/>
    <x v="1"/>
    <x v="0"/>
    <s v="Lappi"/>
    <s v="40 001 - 100 000"/>
    <s v=""/>
  </r>
  <r>
    <s v="Rovaniemen kaupunki"/>
    <s v="Vireillä ja voimassaolevat kaavat"/>
    <s v="Asiakas voi tutkia ja tutustua vireillä ja voimassaoleviin Rovaniemen kaupungin kaavoihin."/>
    <s v="Rakennuskaavat"/>
    <x v="4"/>
    <x v="1"/>
    <m/>
    <s v="Myös luonnollisille henkilöille"/>
    <s v="Ei tarvita tunnistautumista."/>
    <x v="1"/>
    <x v="0"/>
    <s v="Lappi"/>
    <s v="40 001 - 100 000"/>
    <s v=""/>
  </r>
  <r>
    <s v="Rovaniemen kaupunki"/>
    <s v="Rakennusvalvonnan arkistopalvelu"/>
    <s v="Asiakas voi tilata arkistosta materiaalia. Voidaan toimittaa joko sähköpostilla tai paperilla asiakkaalle."/>
    <s v="Rakennuspiirustukset"/>
    <x v="4"/>
    <x v="1"/>
    <s v="Myöhemmin"/>
    <s v="Myös luonnollisille henkilöille"/>
    <s v="Arkistoa ei ole vielä digitoitu."/>
    <x v="5"/>
    <x v="0"/>
    <s v="Lappi"/>
    <s v="40 001 - 100 000"/>
    <s v="Ympäristöministeriö"/>
  </r>
  <r>
    <s v="Rovaniemen kaupunki"/>
    <s v="Tietopalvelu"/>
    <s v="Asiakas voi tilata esim arkistossa olevien asiakirjojen kopioita, pöytäkirjan otteita sekä tiedustella vireillä olevien asioiden vaiheista. Asiakirjojen tilaamisesta on sähköinen lomake. Turvasähköpostilla toimitetaan henkilötietoja sisältävät asiakirjat. Salaisia asioita voidaan lähettää Suomi.fi-viestien kautta."/>
    <s v="Tietopalvelut"/>
    <x v="4"/>
    <x v="0"/>
    <m/>
    <s v="Myös luonnollisille henkilöille"/>
    <s v="Sähköistä asiointikanavaa ei ole vielä olemassa / hankittu, resursointi, prosessin muutokset"/>
    <x v="1"/>
    <x v="0"/>
    <s v="Lappi"/>
    <s v="40 001 - 100 000"/>
    <s v=""/>
  </r>
  <r>
    <s v="Rovaniemen kaupunki"/>
    <s v="Rovaniemen kaupungin yrityspalvelut-yksikön järjestämän tilaisuudet yrittäjille ja sidosryhmille."/>
    <s v="Hakosalo CRM-järjestelmän Tilaisuudet-osion kautta voidaan lähettää kutsuja ja halukkaat voivat ilmoittautua tilaisuuksiin kutsun mukana saamansa linkin avulla. Ilmoittautuja saa vahvistusviestin, jonka mukana on linkki peruutuksen tekemiseen."/>
    <s v="Tilaisuudet"/>
    <x v="4"/>
    <x v="0"/>
    <s v="Myöhemmin"/>
    <s v="Vain elinkeinotoimintaa harjoittaville"/>
    <m/>
    <x v="1"/>
    <x v="0"/>
    <s v="Lappi"/>
    <s v="40 001 - 100 000"/>
    <s v=""/>
  </r>
  <r>
    <s v="Rovaniemen kaupunki"/>
    <s v="Tutustu yrittäjään&quot;-uutispalvelu&quot;"/>
    <s v="Kaupungin yrityspalvelut-yksikön nettisivuille tehdään uutisia/esittelyitä yrityksistä. Yrittäjä ottaa yhteyttä yrityspalvelut-yksikköön puhelimitse / sähköpostilla ja voi ehdottaa esittelyn tekoa."/>
    <s v="Tutustu yrittäjään&quot;-uutispalvelu&quot;"/>
    <x v="4"/>
    <x v="6"/>
    <s v="Myöhemmin"/>
    <s v="Vain elinkeinotoimintaa harjoittaville"/>
    <m/>
    <x v="1"/>
    <x v="0"/>
    <s v="Lappi"/>
    <s v="40 001 - 100 000"/>
    <s v=""/>
  </r>
  <r>
    <s v="Rovaniemen kaupunki"/>
    <s v="Uutiskirje yrittäjille"/>
    <s v="Tiedotetaan alueen yrittäjille ajankohtaisista asioista, myös tapahtumista. Käytetään Hakosalo-järjestelmän Uutiskirje-osiota. Yhteystiedot haetaan Hakosalo-järjestelmän palveluhakemistosta."/>
    <s v="Uutiskirje"/>
    <x v="4"/>
    <x v="0"/>
    <s v="Myöhemmin"/>
    <s v="Vain elinkeinotoimintaa harjoittaville"/>
    <m/>
    <x v="1"/>
    <x v="0"/>
    <s v="Lappi"/>
    <s v="40 001 - 100 000"/>
    <s v=""/>
  </r>
  <r>
    <s v="Rovaniemen kaupunki"/>
    <s v="Yritys- ja palveluhakemisto Rovaniemen kaupungin nettisivulla"/>
    <s v="Kaupungin sivulla on yrityspalveluhakemisto. Yritykset voivat itse muokata siellä olevia tietoja, jotka alunperin tiedot tulevat kaupparekisteristä. Jos yrityksen edustaja haluaa muokata tietoja, hän lähettää sivulla olevan lomakkeen kaupungin yrityspalveluille, joka lähettää linkin, josta pääsee muokkaamaan tietoja."/>
    <s v="Yritys- ja palveluhakemisto"/>
    <x v="4"/>
    <x v="0"/>
    <s v="Myöhemmin"/>
    <s v="Vain elinkeinotoimintaa harjoittaville"/>
    <m/>
    <x v="1"/>
    <x v="0"/>
    <s v="Lappi"/>
    <s v="40 001 - 100 000"/>
    <s v=""/>
  </r>
  <r>
    <s v="Rovaniemen kaupunki"/>
    <s v="Kulttuuriavustukset"/>
    <s v="Avustustoiminnan tehtävänä on edistää ja monipuolistaa Rovaniemen kulttuuritoimintaa, eri toimijoiden välistä yhteistyötä sekä kulttuurista kansalais- ja harrastustoimintaa."/>
    <s v="Kansalaistoiminnan tuet ja avustukset"/>
    <x v="5"/>
    <x v="0"/>
    <s v="Myöhemmin"/>
    <s v="Myös luonnollisille henkilöille"/>
    <m/>
    <x v="1"/>
    <x v="0"/>
    <s v="Lappi"/>
    <s v="40 001 - 100 000"/>
    <s v=""/>
  </r>
  <r>
    <s v="Rovaniemen kaupunki"/>
    <s v="Nuorisoavustukset"/>
    <s v="Toiminta-avustukset haettavina rovaniemeläisille nuorisoyhdistyksille ja kohdeavustukset nuorten omille toimintaryhmille sekä nuoriso- ja asukasyhdistyksille. Molemmat tarkoitettu nuorisotoiminnan järjestämiseen."/>
    <s v="Kansalaistoiminnan tuet ja avustukset"/>
    <x v="5"/>
    <x v="0"/>
    <s v="Myöhemmin"/>
    <s v="Myös luonnollisille henkilöille"/>
    <m/>
    <x v="1"/>
    <x v="0"/>
    <s v="Lappi"/>
    <s v="40 001 - 100 000"/>
    <s v=""/>
  </r>
  <r>
    <s v="Rovaniemen kaupunki"/>
    <s v="Liikuntatoiminta-avustus"/>
    <s v="Paikallisen urheilu- ja liikuntatoiminnan tukemiseen."/>
    <s v="Kansalaistoiminnan tuet ja avustukset"/>
    <x v="5"/>
    <x v="0"/>
    <s v="Myöhemmin"/>
    <s v="Myös luonnollisille henkilöille"/>
    <m/>
    <x v="1"/>
    <x v="0"/>
    <s v="Lappi"/>
    <s v="40 001 - 100 000"/>
    <s v=""/>
  </r>
  <r>
    <s v="Rovaniemen kaupunki"/>
    <s v="Yrityspalveluseteli"/>
    <s v="Setelillä rahoitetaan yrityksen kehittämistoimenpiteitä."/>
    <s v="Liiketoiminnan kehittämistuki"/>
    <x v="5"/>
    <x v="5"/>
    <s v="Q4/2020"/>
    <s v="Vain elinkeinotoimintaa harjoittaville"/>
    <m/>
    <x v="1"/>
    <x v="0"/>
    <s v="Lappi"/>
    <s v="40 001 - 100 000"/>
    <s v=""/>
  </r>
  <r>
    <s v="Rovaniemen kaupunki"/>
    <s v="Hakemus maanvuokran tai tilavuokran maksujärjestelystä tai huojentamisesta."/>
    <s v="Yritykset voivat hakea kaupungilta huojennusta tai maksujärjestelyjä, jos tila tai maa-ala on vuokrattu kaupungilta."/>
    <s v="Maan- ja tilavuokran huojennus tai maksujärjestely."/>
    <x v="5"/>
    <x v="0"/>
    <s v="Myöhemmin"/>
    <s v="Vain elinkeinotoimintaa harjoittaville"/>
    <s v="Todennäköisesti tilapäinen palvelu."/>
    <x v="1"/>
    <x v="0"/>
    <s v="Lappi"/>
    <s v="40 001 - 100 000"/>
    <s v=""/>
  </r>
  <r>
    <s v="Rovaniemen kaupunki"/>
    <s v="Avustukset maa- ja metsätalouden yrittäjille"/>
    <s v="Peltojen kalkitus ja viljetysteiden sorastus, avustus peltojen salaojittamiseen, maksullinen lomituksen tuki, karjatilan uuden tilan pellon raivaamistuki, karjatilan jatkajan starttiraha."/>
    <s v="Maaseututuet"/>
    <x v="5"/>
    <x v="1"/>
    <s v="Myöhemmin"/>
    <s v="Vain elinkeinotoimintaa harjoittaville"/>
    <s v="Rovaniemen kaupunki ostaa palveluita Tervolan kunnalta ja tämä sähköinen palvelu on Tervolan kunnan vastuulla."/>
    <x v="9"/>
    <x v="0"/>
    <s v="Lappi"/>
    <s v="40 001 - 100 000"/>
    <s v="Maa- ja metsätalousministeriö"/>
  </r>
  <r>
    <s v="Rovaniemen kaupunki"/>
    <s v="Palveluntarjoajien välittäminä toteutettavat kehittämistuet"/>
    <s v="Kehittämispalvelut ja kotieläintilojen tuotantoseuranta/ProAgria Lappi ry, jalostussuunnitelmat/Faba Jalostus Oy, tuotantoeläinten eläinlääkäripalveluiden tuki/kaupungin eläinlääkärit, metsäsuunnitelmat/Rovaniemen metsänhoitoyhdistys ry"/>
    <s v="Maaseututuet"/>
    <x v="5"/>
    <x v="1"/>
    <s v="Myöhemmin"/>
    <s v="Vain elinkeinotoimintaa harjoittaville"/>
    <m/>
    <x v="9"/>
    <x v="0"/>
    <s v="Lappi"/>
    <s v="40 001 - 100 000"/>
    <s v="Maa- ja metsätalousministeriö"/>
  </r>
  <r>
    <s v="Rovaniemen kaupunki"/>
    <s v="Maaseutuyritysseteli"/>
    <s v="Maaseudulla toimivan yrityksen kehittämiseen, investointeihin ja markkinointiin."/>
    <s v="Maaseututuet"/>
    <x v="5"/>
    <x v="0"/>
    <s v="Myöhemmin"/>
    <s v="Vain elinkeinotoimintaa harjoittaville"/>
    <m/>
    <x v="9"/>
    <x v="0"/>
    <s v="Lappi"/>
    <s v="40 001 - 100 000"/>
    <s v="Maa- ja metsätalousministeriö"/>
  </r>
  <r>
    <s v="Rovaniemen kaupunki"/>
    <s v="Avustukset asukas- ja kyläyhdistyksille sekä osakaskunnille"/>
    <s v="Toiminta-, vuokra- ja kehittämistuki rekisteröidyille yhdistyksille."/>
    <s v="Toiminta-avustukset yhdistyksille ja yhteisöille"/>
    <x v="5"/>
    <x v="1"/>
    <s v="Myöhemmin"/>
    <s v="Vain elinkeinotoimintaa harjoittaville"/>
    <s v="Tietoliikenteen puutteet ja toimimattomuus sekä hakijoiden käytöstä puuttuvat laitteet."/>
    <x v="1"/>
    <x v="0"/>
    <s v="Lappi"/>
    <s v="40 001 - 100 000"/>
    <s v=""/>
  </r>
  <r>
    <s v="Rovaniemen kaupunki"/>
    <s v="Avustukset yhteisöille"/>
    <s v="Kumppanuussopimuksiin perustuvat avustukset."/>
    <s v="Toiminta-avustukset yhdistyksille ja yhteisöille"/>
    <x v="5"/>
    <x v="0"/>
    <s v="Myöhemmin"/>
    <s v="Vain elinkeinotoimintaa harjoittaville"/>
    <m/>
    <x v="1"/>
    <x v="0"/>
    <s v="Lappi"/>
    <s v="40 001 - 100 000"/>
    <s v=""/>
  </r>
  <r>
    <s v="Rovaniemen kaupunki"/>
    <s v="Kuntalisä"/>
    <s v="Kun 3. sektorin toimija palkkaa työttömän palkkatuettuun työsuhteeseen tai oppisopimustyösuhteeseen, voi hakea kuntalisää työntekijän palkkakustannuksiin."/>
    <s v="Työllistämistuki"/>
    <x v="5"/>
    <x v="1"/>
    <s v="Myöhemmin"/>
    <s v="Vain elinkeinotoimintaa harjoittaville"/>
    <s v="Edellyttää sähköisen allekirjoituksen"/>
    <x v="10"/>
    <x v="0"/>
    <s v="Lappi"/>
    <s v="40 001 - 100 000"/>
    <s v="Sosiaali- ja terveysministeriö"/>
  </r>
  <r>
    <s v="Rovaniemen kaupunki"/>
    <s v="Kesätyöseteli työnantajille"/>
    <s v="Kaupunki myöntää tukea kesätyöllistettävien nuorten palkkauskustannuksiin kun yritys,yhdistys, säätiö tai seurakunta palkkaa nuoren (16-vuotta täyttävistä 18 vuotiaille) kesätöihin"/>
    <s v="Työllistämistuki"/>
    <x v="5"/>
    <x v="6"/>
    <s v="Myöhemmin"/>
    <s v="Vain elinkeinotoimintaa harjoittaville"/>
    <m/>
    <x v="10"/>
    <x v="0"/>
    <s v="Lappi"/>
    <s v="40 001 - 100 000"/>
    <s v="Sosiaali- ja terveysministeriö"/>
  </r>
  <r>
    <s v="Ruokavirasto"/>
    <s v="Elintarvikeala - Kontaktimateriaalialan toiminnan aloittaminen"/>
    <s v="Toimija ilmoittaa kontaktimateriaalialan toiminnan aloittamisesta"/>
    <s v="Elintarvikeala - Kontaktimateriaalialan toiminnan aloittaminen"/>
    <x v="0"/>
    <x v="1"/>
    <s v="Q4/2021"/>
    <s v="Myös luonnollisille henkilöille"/>
    <m/>
    <x v="44"/>
    <x v="1"/>
    <s v="Maa- ja metsätalousministeriö"/>
    <s v=""/>
    <s v=""/>
  </r>
  <r>
    <s v="Ruokavirasto"/>
    <s v="Elintarvikeala - Kontaktimateriaalialan toiminnan harjoittaminen"/>
    <s v="Toimija hakee hyväksyntää kontaktimateriaalituotteelle"/>
    <s v="Elintarvikeala - Kontaktimateriaalialan toiminnan harjoittaminen"/>
    <x v="0"/>
    <x v="1"/>
    <s v="Myöhemmin"/>
    <s v="Myös luonnollisille henkilöille"/>
    <s v="Resurssien puute"/>
    <x v="44"/>
    <x v="1"/>
    <s v="Maa- ja metsätalousministeriö"/>
    <s v=""/>
    <s v=""/>
  </r>
  <r>
    <s v="Ruokavirasto"/>
    <s v="Elintarvikeala - Kontaktimateriaalialan toiminnan lopettaminen"/>
    <s v="Toimija ilmoittaa kontaktimateriaalialan toiminnan lopettamisesta"/>
    <s v="Elintarvikeala - Kontaktimateriaalialan toiminnan lopettaminen"/>
    <x v="0"/>
    <x v="1"/>
    <s v="Q4/2021"/>
    <s v="Myös luonnollisille henkilöille"/>
    <m/>
    <x v="44"/>
    <x v="1"/>
    <s v="Maa- ja metsätalousministeriö"/>
    <s v=""/>
    <s v=""/>
  </r>
  <r>
    <s v="Ruokavirasto"/>
    <s v="Elintarvikeala - laboratoriot"/>
    <s v="Asiakas täyttää sähköisen lähetteen näytteen lähettämisen yhteydessä"/>
    <s v="Elintarvikeala - laboratoriot"/>
    <x v="0"/>
    <x v="1"/>
    <s v="Myöhemmin"/>
    <s v="Vain elinkeinotoimintaa harjoittaville"/>
    <s v="Rahoitus täysin epävarmaa"/>
    <x v="44"/>
    <x v="1"/>
    <s v="Maa- ja metsätalousministeriö"/>
    <s v=""/>
    <s v=""/>
  </r>
  <r>
    <s v="Ruokavirasto"/>
    <s v="Elintarvikeala - Luomu luvat"/>
    <s v="Elintarvikealan toimija hakee luomuelintarvikevalmistuksen poikkeuslupia"/>
    <s v="Elintarvikeala - Luomu luvat"/>
    <x v="1"/>
    <x v="1"/>
    <s v="Myöhemmin"/>
    <s v="Vain elinkeinotoimintaa harjoittaville"/>
    <s v="Resurssien puute"/>
    <x v="44"/>
    <x v="1"/>
    <s v="Maa- ja metsätalousministeriö"/>
    <s v=""/>
    <s v=""/>
  </r>
  <r>
    <s v="Ruokavirasto"/>
    <s v="Elintarvikeala - Luomusertifikaatti"/>
    <s v="Elintarvikealan toimija hakeutuu luomuvalvontaan saadakseen luomusertifikaatin"/>
    <s v="Elintarvikeala - Luomusertifikaatti"/>
    <x v="1"/>
    <x v="1"/>
    <s v="Myöhemmin"/>
    <s v="Vain elinkeinotoimintaa harjoittaville"/>
    <s v="Resurssien puute"/>
    <x v="44"/>
    <x v="1"/>
    <s v="Maa- ja metsätalousministeriö"/>
    <s v=""/>
    <s v=""/>
  </r>
  <r>
    <s v="Ruokavirasto"/>
    <s v="Elintarvikeala - Luomutuotteiden tuonti"/>
    <s v="Elintarvikealan toimija hakee tunnuksia komission Traces -järjestelmään voidakseen tuoda tuotteita Suomeen. Palvelun nykyinen taso on riittävä."/>
    <s v="Elintarvikeala - Luomutuotteiden tuonti"/>
    <x v="0"/>
    <x v="6"/>
    <m/>
    <s v="Vain elinkeinotoimintaa harjoittaville"/>
    <m/>
    <x v="44"/>
    <x v="1"/>
    <s v="Maa- ja metsätalousministeriö"/>
    <s v=""/>
    <s v=""/>
  </r>
  <r>
    <s v="Ruokavirasto"/>
    <s v="Elintarvikeala - Luomutuotteiden vienti"/>
    <s v="Elintarvikealan toimija hakee tuotteiden ja toiminnan sertifiointia kohdemaan vaatimusten mukaisesti"/>
    <s v="Elintarvikeala - Luomutuotteiden vienti"/>
    <x v="0"/>
    <x v="0"/>
    <s v="Myöhemmin"/>
    <s v="Vain elinkeinotoimintaa harjoittaville"/>
    <m/>
    <x v="44"/>
    <x v="1"/>
    <s v="Maa- ja metsätalousministeriö"/>
    <s v=""/>
    <s v=""/>
  </r>
  <r>
    <s v="Ruokavirasto"/>
    <s v="Elintarvikealan toiminta - Interventio"/>
    <s v="Vakautetaan tiettyjen tuotteiden markkinoita markkinahäiriötilanteissa"/>
    <s v="Elintarvikealan toiminta - Interventio"/>
    <x v="1"/>
    <x v="1"/>
    <s v="Myöhemmin"/>
    <s v="Vain elinkeinotoimintaa harjoittaville"/>
    <s v="Resurssien puute"/>
    <x v="44"/>
    <x v="1"/>
    <s v="Maa- ja metsätalousministeriö"/>
    <s v=""/>
    <s v=""/>
  </r>
  <r>
    <s v="Ruokavirasto"/>
    <s v="Elintarvikealan tuonti"/>
    <s v="Toimija hakee tuontiluvan kolmasmaatuontiin ja ilmoittaa tuontieristä Traces -järjestelmän kautta rajatarkastusasemille. Nykyinen toteutustaso riittävä."/>
    <s v="Elintarvikealan tuonti"/>
    <x v="1"/>
    <x v="0"/>
    <m/>
    <s v="Vain elinkeinotoimintaa harjoittaville"/>
    <m/>
    <x v="44"/>
    <x v="1"/>
    <s v="Maa- ja metsätalousministeriö"/>
    <s v=""/>
    <s v=""/>
  </r>
  <r>
    <s v="Ruokavirasto"/>
    <s v="Elintarvikealan vienti"/>
    <s v="Eläviä eläimiä ja eläinperäisiä tuotteita saa viedä kaupallisessa tarkoituksessa Suomesta EU:n ulkopuolelle vain Ruokaviraston ylläpitämään viejärekisteriin ilmoittautuneet yritykset. Lisäksi riisin vienti EU:n ulkopuolelle edellyttää AGREX-vientitodistusta. Toimija hakee vientitodistuksia Ruokaviraston markkinaosastolta."/>
    <s v="Elintarvikealan vienti"/>
    <x v="1"/>
    <x v="1"/>
    <m/>
    <s v="Vain elinkeinotoimintaa harjoittaville"/>
    <s v="Komissio edellyttää että AGREX-vientitodistus on paperisena allekirjoitettuna versiona."/>
    <x v="44"/>
    <x v="1"/>
    <s v="Maa- ja metsätalousministeriö"/>
    <s v=""/>
    <s v=""/>
  </r>
  <r>
    <s v="Ruokavirasto"/>
    <s v="Elintarvikealan yritystoiminnan aloittaminen - ilmoitukset (rekisteröinti)"/>
    <s v="Toimija ilmoittaa elintarvikehuoneistotoiminnan aloittamisesta"/>
    <s v="Elintarvikehuoneistoilmoitus"/>
    <x v="0"/>
    <x v="1"/>
    <s v="Q4/2021"/>
    <s v="Myös luonnollisille henkilöille"/>
    <m/>
    <x v="0"/>
    <x v="1"/>
    <s v="Maa- ja metsätalousministeriö"/>
    <s v=""/>
    <s v="Maa- ja metsätalousministeriö"/>
  </r>
  <r>
    <s v="Ruokavirasto"/>
    <s v="Elintarvikealan yritystoiminnan lopettaminen"/>
    <s v="Toimija ilmoittaa toiminnan lopettamisesta"/>
    <s v="Elintarvikehuoneistoilmoitus"/>
    <x v="0"/>
    <x v="1"/>
    <s v="Q4/2021"/>
    <s v="Myös luonnollisille henkilöille"/>
    <m/>
    <x v="0"/>
    <x v="1"/>
    <s v="Maa- ja metsätalousministeriö"/>
    <s v=""/>
    <s v="Maa- ja metsätalousministeriö"/>
  </r>
  <r>
    <s v="Ruokavirasto"/>
    <s v="Elintarvikealan yritystoiminnan aloittaminen - hyväksynnät"/>
    <s v="Toimija hakee hyväksyntää elintarvikealan laitoksen hyväksymiseksi. Vuosittain tulevien hyväksymishakemusten määrä n. 5 kpl vuosittain, joten nykyinen toteutustaso on riittävä (kustannus-hyöty-näkökulmasta ei kannattavaa sähköistää)"/>
    <s v="Elintarvikehuoneistoilmoitus"/>
    <x v="0"/>
    <x v="1"/>
    <m/>
    <s v="Vain elinkeinotoimintaa harjoittaville"/>
    <m/>
    <x v="0"/>
    <x v="1"/>
    <s v="Maa- ja metsätalousministeriö"/>
    <s v=""/>
    <s v="Maa- ja metsätalousministeriö"/>
  </r>
  <r>
    <s v="Ruokavirasto"/>
    <s v="Elintarvikeyrityksen hakemukset"/>
    <s v="Toimijat hakevat hyväksyntää tuotteille tai toiminnan muutoksille. Tuotteiden hyväksynnän osalta nykyinen toteutustaso riittävä."/>
    <s v="Elintarvikeyrityksen hakemukset"/>
    <x v="1"/>
    <x v="1"/>
    <m/>
    <s v="Myös luonnollisille henkilöille"/>
    <m/>
    <x v="44"/>
    <x v="1"/>
    <s v="Maa- ja metsätalousministeriö"/>
    <s v=""/>
    <s v=""/>
  </r>
  <r>
    <s v="Ruokavirasto"/>
    <s v="Elintarvikeyrityksen ilmoitukset"/>
    <s v="Toimijat tekevät ilmoituksen tuotteen markkinoille tulosta tai markkinoilta poistosta, tai toiminnan muutoksesta"/>
    <s v="Elintarvikeyrityksen ilmoitukset"/>
    <x v="0"/>
    <x v="1"/>
    <s v="Q4/2021"/>
    <s v="Myös luonnollisille henkilöille"/>
    <m/>
    <x v="44"/>
    <x v="1"/>
    <s v="Maa- ja metsätalousministeriö"/>
    <s v=""/>
    <s v=""/>
  </r>
  <r>
    <s v="Ruokavirasto"/>
    <s v="Elintarvikeyrityksen laboratoriopalvelut"/>
    <s v="Asiakas täyttää sähköisen lähetteen näytteen lähettämisen yhteydessä"/>
    <s v="Elintarvikeyrityksen laboratoriopalvelut"/>
    <x v="0"/>
    <x v="1"/>
    <s v="Myöhemmin"/>
    <s v="Vain elinkeinotoimintaa harjoittaville"/>
    <s v="Resurssien puute"/>
    <x v="44"/>
    <x v="1"/>
    <s v="Maa- ja metsätalousministeriö"/>
    <s v=""/>
    <s v=""/>
  </r>
  <r>
    <s v="Ruokavirasto"/>
    <s v="Elintarvikeyrityksen tuet"/>
    <s v="Toimijat, kuten yritykset, kunnat ja yhteisöt, voivat hakea tukea elintarvikkeisiin liityvään toimintansa (esim. myynti, raaka-aineiden kuljetus, suurkeittiötoiminta, varastointi) harjoittamiseen"/>
    <s v="Elintarvikeyrityksen tuet"/>
    <x v="5"/>
    <x v="1"/>
    <s v="Myöhemmin"/>
    <s v="Vain elinkeinotoimintaa harjoittaville"/>
    <s v="Resurssien puute"/>
    <x v="44"/>
    <x v="1"/>
    <s v="Maa- ja metsätalousministeriö"/>
    <s v=""/>
    <s v=""/>
  </r>
  <r>
    <s v="Ruokavirasto"/>
    <s v="Eläimet - 3. maa viennin aloittaminen"/>
    <m/>
    <s v="Eläimet - 3. maa viennin aloittaminen"/>
    <x v="0"/>
    <x v="3"/>
    <m/>
    <m/>
    <m/>
    <x v="44"/>
    <x v="1"/>
    <s v="Maa- ja metsätalousministeriö"/>
    <s v=""/>
    <s v=""/>
  </r>
  <r>
    <s v="Ruokavirasto"/>
    <s v="Eläimet - 3. maa viennin harjoittaminen"/>
    <m/>
    <s v="Eläimet - 3. maa viennin harjoittaminen"/>
    <x v="0"/>
    <x v="3"/>
    <m/>
    <m/>
    <m/>
    <x v="44"/>
    <x v="1"/>
    <s v="Maa- ja metsätalousministeriö"/>
    <s v=""/>
    <s v=""/>
  </r>
  <r>
    <s v="Ruokavirasto"/>
    <s v="Eläimet - Tuonnin aloittaminen sisämarkkinat"/>
    <s v="Toimija rekisteröityy sisämarkkinakaupan toimijaksi. Uuden eläintautilain astuessa voimaan poistuu toimijan velvoite rekisteröityä sisämarkkinakaupan toimijaksi. Nykyinen toteutustaso riittävä."/>
    <s v="Eläimet - Tuonnin aloittaminen sisämarkkinat"/>
    <x v="0"/>
    <x v="0"/>
    <m/>
    <s v="Myös luonnollisille henkilöille"/>
    <m/>
    <x v="44"/>
    <x v="1"/>
    <s v="Maa- ja metsätalousministeriö"/>
    <s v=""/>
    <s v=""/>
  </r>
  <r>
    <s v="Ruokavirasto"/>
    <s v="Eläimet - Tuonnin harjoittaminen sisämarkkinat"/>
    <s v="Toimija kirjaa tuontierät komission Traces -järjestelmään"/>
    <s v="Eläimet - Tuonnin harjoittaminen sisämarkkinat"/>
    <x v="0"/>
    <x v="5"/>
    <m/>
    <s v="Myös luonnollisille henkilöille"/>
    <m/>
    <x v="44"/>
    <x v="1"/>
    <s v="Maa- ja metsätalousministeriö"/>
    <s v=""/>
    <s v=""/>
  </r>
  <r>
    <s v="Ruokavirasto"/>
    <s v="Eläimet - Tuonti - 3. maa tuonnin harjoittaminen"/>
    <s v="Toimija hakee tuontiluvan tietyille tuotteille kolmasmaatuontiin. Toimija ilmoittaa kaikista rajatarkastuksen vaatimista tuontieristä Traces -järjestelmän kautta rajatarkastusasemille. Nykyinen toteutustaso riittävä."/>
    <s v="Eläimet - Tuonti - 3. maa tuonnin harjoittaminen"/>
    <x v="0"/>
    <x v="0"/>
    <m/>
    <s v="Myös luonnollisille henkilöille"/>
    <s v="Resurssien puute"/>
    <x v="44"/>
    <x v="1"/>
    <s v="Maa- ja metsätalousministeriö"/>
    <s v=""/>
    <s v=""/>
  </r>
  <r>
    <s v="Ruokavirasto"/>
    <s v="Eläimet - Viennin aloittaminen sisämarkkinat"/>
    <m/>
    <s v="Eläimet - Viennin aloittaminen sisämarkkinat"/>
    <x v="0"/>
    <x v="3"/>
    <m/>
    <m/>
    <m/>
    <x v="44"/>
    <x v="1"/>
    <s v="Maa- ja metsätalousministeriö"/>
    <s v=""/>
    <s v=""/>
  </r>
  <r>
    <s v="Ruokavirasto"/>
    <s v="Eläimet - Viennin harjoittaminen sisämarkkinat"/>
    <s v="Asiakas täyttää sähköisen lähetteen näytteen lähettämisen yhteydessä"/>
    <s v="Eläimet - Viennin harjoittaminen sisämarkkinat"/>
    <x v="0"/>
    <x v="1"/>
    <s v="Q1/2021"/>
    <s v="Myös luonnollisille henkilöille"/>
    <m/>
    <x v="44"/>
    <x v="1"/>
    <s v="Maa- ja metsätalousministeriö"/>
    <s v=""/>
    <s v=""/>
  </r>
  <r>
    <s v="Ruokavirasto"/>
    <s v="Eläimistä saatavat sivutuotteet toiminnan aloittaminen"/>
    <s v="Toimija hakee rekisteröintiä tai hyväksyntää toiminnan aloittamista varten. Tällä hetkellä aikataulutettu Q4/2024"/>
    <s v="Eläimistä saatavat sivutuotteet toiminnan aloittaminen"/>
    <x v="0"/>
    <x v="0"/>
    <s v="Myöhemmin"/>
    <s v="Myös luonnollisille henkilöille"/>
    <s v="Resurssien puute."/>
    <x v="44"/>
    <x v="1"/>
    <s v="Maa- ja metsätalousministeriö"/>
    <s v=""/>
    <s v=""/>
  </r>
  <r>
    <s v="Ruokavirasto"/>
    <s v="Eläimistä saatavat sivutuotteet toiminnan harjoittaminen"/>
    <s v="Toimija tekee lakisääteiset ilmoitukset sivutuotetoiminnasta"/>
    <s v="Eläimistä saatavat sivutuotteet toiminnan harjoittaminen"/>
    <x v="0"/>
    <x v="0"/>
    <s v="Myöhemmin"/>
    <s v="Myös luonnollisille henkilöille"/>
    <m/>
    <x v="44"/>
    <x v="1"/>
    <s v="Maa- ja metsätalousministeriö"/>
    <s v=""/>
    <s v=""/>
  </r>
  <r>
    <s v="Ruokavirasto"/>
    <s v="Eläinlääkäreille tarjottavat laboratoriopalvelut"/>
    <s v="Toimija täyttää sähköisen lähetteen näytteen lähettämisen yhteydessä"/>
    <s v="Eläinlääkäreille tarjottavat laboratoriopalvelut"/>
    <x v="1"/>
    <x v="1"/>
    <s v="Q1/2021"/>
    <s v="Myös luonnollisille henkilöille"/>
    <s v="Resurssien puute"/>
    <x v="44"/>
    <x v="1"/>
    <s v="Maa- ja metsätalousministeriö"/>
    <s v=""/>
    <s v=""/>
  </r>
  <r>
    <s v="Ruokavirasto"/>
    <s v="Eläinlääkärin ammatinharjoittaminen"/>
    <s v="Eläinlääkärin ammatinharjoittamiseen liittyvät toimet kuten laillistaminen ja väliaikaiset oikeudet. Nykyinen palveluntaso on riittävä."/>
    <s v="Eläinlääkärin ammatinharjoittaminen"/>
    <x v="1"/>
    <x v="0"/>
    <m/>
    <s v="Myös luonnollisille henkilöille"/>
    <m/>
    <x v="44"/>
    <x v="1"/>
    <s v="Maa- ja metsätalousministeriö"/>
    <s v=""/>
    <s v=""/>
  </r>
  <r>
    <s v="Ruokavirasto"/>
    <s v="Eläinten jalostus"/>
    <s v="Toimija hakee eläinjalostustoimintalain mukaisia hyväksyntiä ja todistuksia. Nykyinen toteutustaso riittävä."/>
    <s v="Eläinten jalostus"/>
    <x v="0"/>
    <x v="0"/>
    <m/>
    <s v="Vain elinkeinotoimintaa harjoittaville"/>
    <m/>
    <x v="44"/>
    <x v="1"/>
    <s v="Maa- ja metsätalousministeriö"/>
    <s v=""/>
    <s v=""/>
  </r>
  <r>
    <s v="Ruokavirasto"/>
    <s v="Eläinten kuljetus"/>
    <s v="Toimija hakee lupaa eläinten kuljetuksiin liittyen (eläinkuljettajalupa, eläinkuljetusvälineen hyväksymistodistus sekä kuljettaja/hoitajan pätevyystodistus)"/>
    <s v="Eläinten kuljetus"/>
    <x v="0"/>
    <x v="0"/>
    <s v="Q4/2022"/>
    <s v="Myös luonnollisille henkilöille"/>
    <s v="Alkavassa ILMO -hankkeessa toteutetaan sähköinen asiointi."/>
    <x v="44"/>
    <x v="1"/>
    <s v="Maa- ja metsätalousministeriö"/>
    <s v=""/>
    <s v=""/>
  </r>
  <r>
    <s v="Ruokavirasto"/>
    <s v="Eläinten pitäminen - Eläintuet"/>
    <s v="Eläinten pitäjä voi hakea tukea toiminnan harjoittamiseen. Suurin osa tukityypeistä on jo tällä hetkellä mahdollista hakea sähköisen asiointipalvelun (Vipu) kautta."/>
    <s v="Eläinten pitäminen - Eläintuet"/>
    <x v="5"/>
    <x v="1"/>
    <s v="Myöhemmin"/>
    <s v="Myös luonnollisille henkilöille"/>
    <s v="Haetaan parhaillaan tuottavuusrahaa. Mikäli tuottavuusrahaa ei saada, raha- ja toteuttajaresurssien puute."/>
    <x v="44"/>
    <x v="1"/>
    <s v="Maa- ja metsätalousministeriö"/>
    <s v=""/>
    <s v=""/>
  </r>
  <r>
    <s v="Ruokavirasto"/>
    <s v="Eläinten pidon aloittaminen - Eläintuet"/>
    <s v="Toimija hakee julkista rahoitusta toiminnan aloittamiseen."/>
    <s v="Eläinten pitäminen - Eläintuet"/>
    <x v="5"/>
    <x v="5"/>
    <m/>
    <s v="Myös luonnollisille henkilöille"/>
    <m/>
    <x v="44"/>
    <x v="1"/>
    <s v="Maa- ja metsätalousministeriö"/>
    <s v=""/>
    <s v=""/>
  </r>
  <r>
    <s v="Ruokavirasto"/>
    <s v="Eläinten pitäminen - Ilmoitukset"/>
    <s v="Toimija ilmoittaa eläinmääristä (nauta, lammas, vuohi ja sika), lakisääteinen ilmoitus"/>
    <s v="Eläinten pitäminen - Ilmoitukset"/>
    <x v="0"/>
    <x v="5"/>
    <m/>
    <s v="Myös luonnollisille henkilöille"/>
    <m/>
    <x v="44"/>
    <x v="1"/>
    <s v="Maa- ja metsätalousministeriö"/>
    <s v=""/>
    <s v=""/>
  </r>
  <r>
    <s v="Ruokavirasto"/>
    <s v="Eläinten pidon  lopettaminen - Ilmoitukset"/>
    <s v="Ilmoitus eläintenpidon lopettamisesta Eläintenpitäjä- ja pitopaikkarekisteriin"/>
    <s v="Eläinten pitäminen - Ilmoitukset"/>
    <x v="0"/>
    <x v="2"/>
    <m/>
    <s v="Myös luonnollisille henkilöille"/>
    <m/>
    <x v="44"/>
    <x v="1"/>
    <s v="Maa- ja metsätalousministeriö"/>
    <s v=""/>
    <s v=""/>
  </r>
  <r>
    <s v="Ruokavirasto"/>
    <s v="Eläinten pitäminen - Laboratoriopalvelut"/>
    <s v="Asiakas täyttää sähköisen lähetteen näytteen lähettämisen yhteydessä"/>
    <s v="Eläinten pitäminen - Laboratoriopalvelut"/>
    <x v="1"/>
    <x v="1"/>
    <s v="Q1/2021"/>
    <s v="Myös luonnollisille henkilöille"/>
    <s v="Rahoitus epävarmaa"/>
    <x v="44"/>
    <x v="1"/>
    <s v="Maa- ja metsätalousministeriö"/>
    <s v=""/>
    <s v=""/>
  </r>
  <r>
    <s v="Ruokavirasto"/>
    <s v="Eläinten pitämiseen liittyvä toiminta - Ilmoitukset"/>
    <s v="Ilmoitus eläintenpidon aloittamisesta ja lopettamisesta vesiviljelyrekisteriin."/>
    <s v="Eläinten pitämiseen liittyvä toiminta -ilmoitukset"/>
    <x v="0"/>
    <x v="0"/>
    <s v="Myöhemmin"/>
    <s v="Myös luonnollisille henkilöille"/>
    <s v="Rahan ja resurssien puute"/>
    <x v="1"/>
    <x v="1"/>
    <s v="Maa- ja metsätalousministeriö"/>
    <s v=""/>
    <s v=""/>
  </r>
  <r>
    <s v="Ruokavirasto"/>
    <s v="Eläinten pitämiseen liittyvän toiminnan aloittaminen - Ilmoitukset"/>
    <s v="Ilmoitus eläintenpidon aloittamisesta Eläintenpitäjä- ja pitopaikkarekisteriin. "/>
    <s v="Eläinten pitämiseen liittyvän toiminnan aloittaminen - Ilmoitukset"/>
    <x v="0"/>
    <x v="2"/>
    <m/>
    <s v="Myös luonnollisille henkilöille"/>
    <m/>
    <x v="44"/>
    <x v="1"/>
    <s v="Maa- ja metsätalousministeriö"/>
    <s v=""/>
    <s v=""/>
  </r>
  <r>
    <s v="Ruokavirasto"/>
    <s v="Eläinten pitämiseen liittyvän toiminnan aloittaminen - Luvat"/>
    <s v="Toimija hakee lupaa eläinten pitämiseen AVI:sta. Lupa tarvitaan, jos toimintamuotona on mm. sirkus, eläintarha tai eläinnäyttely. Tulevien lupahakemusten määrä 10 - 25 kpl vuosittain, joten palvelun nykyinen toteutustaso on riittävä"/>
    <s v="Eläinten pitämiseen liittyvän toiminnan aloittaminen - Luvat"/>
    <x v="1"/>
    <x v="1"/>
    <m/>
    <s v="Vain elinkeinotoimintaa harjoittaville"/>
    <m/>
    <x v="44"/>
    <x v="1"/>
    <s v="Maa- ja metsätalousministeriö"/>
    <s v=""/>
    <s v=""/>
  </r>
  <r>
    <s v="Ruokavirasto"/>
    <s v="Eläinten tuonti - Laboratoriotutkimukset"/>
    <s v="Asiakas täyttää sähköisen lähetteen näytteen lähettämisen yhteydessä"/>
    <s v="Eläinten tuonti - Laboratoriotutkimukset"/>
    <x v="1"/>
    <x v="1"/>
    <s v="Q1/2021"/>
    <s v="Myös luonnollisille henkilöille"/>
    <s v="Resurssien puute"/>
    <x v="44"/>
    <x v="1"/>
    <s v="Maa- ja metsätalousministeriö"/>
    <s v=""/>
    <s v=""/>
  </r>
  <r>
    <s v="Ruokavirasto"/>
    <s v="Eläinten välitys"/>
    <s v="Toimija ilmoittaa AVI:lle eläinvälitystoiminnan aloittamisesta ja lopettamisesta"/>
    <s v="Eläinten välitys"/>
    <x v="0"/>
    <x v="0"/>
    <s v="Q4/2022"/>
    <s v="Vain elinkeinotoimintaa harjoittaville"/>
    <s v="Alkavassa ILMO -hankkeessa toteutetaan sähköinen asiointi."/>
    <x v="44"/>
    <x v="1"/>
    <s v="Maa- ja metsätalousministeriö"/>
    <s v=""/>
    <s v=""/>
  </r>
  <r>
    <s v="Ruokavirasto"/>
    <s v="EU:n yhteisen kalastuspolitiikan rikkomusasiat"/>
    <s v="EU:n yhteisen  kalastuspolitiikan  sääntöihin kohdistuneiden rikkomusten käsittely ja päätöksenteko"/>
    <s v="EU:n yhteisen kalastuspolitiikan rikkomusasiat"/>
    <x v="0"/>
    <x v="1"/>
    <s v="Myöhemmin"/>
    <s v="Myös luonnollisille henkilöille"/>
    <m/>
    <x v="1"/>
    <x v="1"/>
    <s v="Maa- ja metsätalousministeriö"/>
    <s v=""/>
    <s v=""/>
  </r>
  <r>
    <s v="Ruokavirasto"/>
    <s v="Kasvien tukku- ja vähittäismyynti - Toiminnan aloittaminen"/>
    <s v="Toimijan rekisteröinti kasvinterveysrekisteriin."/>
    <s v="Kasvien tukku- ja vähittäismyynti - Toiminnan aloittaminen"/>
    <x v="0"/>
    <x v="5"/>
    <m/>
    <s v="Vain elinkeinotoimintaa harjoittaville"/>
    <m/>
    <x v="44"/>
    <x v="1"/>
    <s v="Maa- ja metsätalousministeriö"/>
    <s v=""/>
    <s v=""/>
  </r>
  <r>
    <s v="Ruokavirasto"/>
    <s v="Kasvien tukku- ja vähittäismyynti - Toiminnan harjoittaminen"/>
    <s v="Toimija päivittää rekisteritietojaan kasvinterveysrekisteriin säännöllisesti kerran vuodessa."/>
    <s v="Kasvien tukku- ja vähittäismyynti - Toiminnan harjoittaminen"/>
    <x v="0"/>
    <x v="5"/>
    <m/>
    <s v="Vain elinkeinotoimintaa harjoittaville"/>
    <m/>
    <x v="44"/>
    <x v="1"/>
    <s v="Maa- ja metsätalousministeriö"/>
    <s v=""/>
    <s v=""/>
  </r>
  <r>
    <s v="Ruokavirasto"/>
    <s v="Kasvien tukku- ja vähittäismyynti - Toiminnan lopettaminen"/>
    <s v="Toimijan poistaminen kasvinterveysrekisteristä."/>
    <s v="Kasvien tukku- ja vähittäismyynti - Toiminnan lopettaminen"/>
    <x v="1"/>
    <x v="5"/>
    <m/>
    <s v="Vain elinkeinotoimintaa harjoittaville"/>
    <m/>
    <x v="44"/>
    <x v="1"/>
    <s v="Maa- ja metsätalousministeriö"/>
    <s v=""/>
    <s v=""/>
  </r>
  <r>
    <s v="Ruokavirasto"/>
    <s v="Kasvintuotannon aloittamisen tuet"/>
    <s v="Toimija hakee julkista rahoitusta toiminnan aloittamiseen."/>
    <s v="Kasvintuotannon aloittamisen tuet"/>
    <x v="5"/>
    <x v="5"/>
    <m/>
    <s v="Myös luonnollisille henkilöille"/>
    <m/>
    <x v="44"/>
    <x v="1"/>
    <s v="Maa- ja metsätalousministeriö"/>
    <s v=""/>
    <s v=""/>
  </r>
  <r>
    <s v="Ruokavirasto"/>
    <s v="Kasvintuotannon harjoittaminen"/>
    <s v="Viljelijä voi ilmoittaa karanteenikasvituhoojasta. Palvelun tämän hetken toteutustaso on riittävä."/>
    <s v="Kasvintuotannon harjoittaminen"/>
    <x v="1"/>
    <x v="0"/>
    <m/>
    <s v="Myös luonnollisille henkilöille"/>
    <m/>
    <x v="44"/>
    <x v="1"/>
    <s v="Maa- ja metsätalousministeriö"/>
    <s v=""/>
    <s v=""/>
  </r>
  <r>
    <s v="Ruokavirasto"/>
    <s v="Kasvit, metsä ja puu - Kasvipassia vaativan toiminnan aloittaminen"/>
    <s v="Kasvipassin käyttövelvollisen toimijan hyväksyminen."/>
    <s v="Kasvit, metsä ja puu - Kasvipassia vaativan toiminnan aloittaminen"/>
    <x v="1"/>
    <x v="5"/>
    <m/>
    <s v="Vain elinkeinotoimintaa harjoittaville"/>
    <m/>
    <x v="44"/>
    <x v="1"/>
    <s v="Maa- ja metsätalousministeriö"/>
    <s v=""/>
    <s v=""/>
  </r>
  <r>
    <s v="Ruokavirasto"/>
    <s v="Kasvit, metsä ja puu - Kasvipassia vaativan toiminnan harjoittaminen"/>
    <s v="Kasvipassin käyttövelvollinen toimija ylläpitää rekisteritietojaan vuosittain."/>
    <s v="Kasvit, metsä ja puu - Kasvipassia vaativan toiminnan harjoittaminen"/>
    <x v="1"/>
    <x v="5"/>
    <m/>
    <s v="Vain elinkeinotoimintaa harjoittaville"/>
    <m/>
    <x v="44"/>
    <x v="1"/>
    <s v="Maa- ja metsätalousministeriö"/>
    <s v=""/>
    <s v=""/>
  </r>
  <r>
    <s v="Ruokavirasto"/>
    <s v="Kasvit, metsä ja puu - Kasvipassia vaativan toiminnan lopettaminen"/>
    <s v="Toimijan poistaminen kasvinterveysrekisteristä."/>
    <s v="Kasvit, metsä ja puu - Kasvipassia vaativan toiminnan lopettaminen"/>
    <x v="1"/>
    <x v="5"/>
    <m/>
    <s v="Vain elinkeinotoimintaa harjoittaville"/>
    <m/>
    <x v="44"/>
    <x v="1"/>
    <s v="Maa- ja metsätalousministeriö"/>
    <s v=""/>
    <s v=""/>
  </r>
  <r>
    <s v="Ruokavirasto"/>
    <s v="Kasvit, metsä ja puu - Luomu luvat"/>
    <s v="Kasvinviljelijä hakee luomukasvintuotannon poikkeuslupia"/>
    <s v="Kasvit, metsä ja puu - Luomu luvat"/>
    <x v="1"/>
    <x v="1"/>
    <s v="Myöhemmin"/>
    <s v="Vain elinkeinotoimintaa harjoittaville"/>
    <s v="Ei resursseja."/>
    <x v="44"/>
    <x v="1"/>
    <s v="Maa- ja metsätalousministeriö"/>
    <s v=""/>
    <s v=""/>
  </r>
  <r>
    <s v="Ruokavirasto"/>
    <s v="Kasvit, metsä ja puu - Luomusertifikaatti"/>
    <s v="Kasvinviljelijä hakeutuu luomuvalvontaan saadakseen luomusertifikaatin"/>
    <s v="Kasvit, metsä ja puu - Luomusertifikaatti"/>
    <x v="1"/>
    <x v="1"/>
    <s v="Myöhemmin"/>
    <s v="Vain elinkeinotoimintaa harjoittaville"/>
    <s v="Ei resursseja."/>
    <x v="44"/>
    <x v="1"/>
    <s v="Maa- ja metsätalousministeriö"/>
    <s v=""/>
    <s v=""/>
  </r>
  <r>
    <s v="Ruokavirasto"/>
    <s v="Kasvit, metsä ja puu - Tuonnin aloittaminen"/>
    <s v="Toimijan rekisteröinti kasvinterveysrekisteriin."/>
    <s v="Kasvit, metsä ja puu - Tuonnin aloittaminen"/>
    <x v="1"/>
    <x v="5"/>
    <m/>
    <s v="Myös luonnollisille henkilöille"/>
    <m/>
    <x v="44"/>
    <x v="1"/>
    <s v="Maa- ja metsätalousministeriö"/>
    <s v=""/>
    <s v=""/>
  </r>
  <r>
    <s v="Ruokavirasto"/>
    <s v="Kasvit, metsä ja puu - Tuonnin harjoittaminen"/>
    <s v="Tuonti-ilmoitukset, luvat ja -tarkastukset"/>
    <s v="Kasvit, metsä ja puu - Tuonnin harjoittaminen"/>
    <x v="1"/>
    <x v="0"/>
    <s v="Myöhemmin"/>
    <s v="Myös luonnollisille henkilöille"/>
    <s v="Ei resursseja."/>
    <x v="44"/>
    <x v="1"/>
    <s v="Maa- ja metsätalousministeriö"/>
    <s v=""/>
    <s v=""/>
  </r>
  <r>
    <s v="Ruokavirasto"/>
    <s v="Kasvit, metsä ja puu - Tuonnin lopettaminen"/>
    <s v="Toimijan poistaminen kasvinterveysrekisteristä."/>
    <s v="Kasvit, metsä ja puu - Tuonnin lopettaminen"/>
    <x v="1"/>
    <x v="5"/>
    <m/>
    <s v="Myös luonnollisille henkilöille"/>
    <m/>
    <x v="44"/>
    <x v="1"/>
    <s v="Maa- ja metsätalousministeriö"/>
    <s v=""/>
    <s v=""/>
  </r>
  <r>
    <s v="Ruokavirasto"/>
    <s v="Kasvit, metsä ja puu - Vientitoiminnan aloittaminen"/>
    <s v="Toimijan rekisteröinti kasvinterveysrekisteriin."/>
    <s v="Kasvit, metsä ja puu - Vientitoiminnan aloittaminen"/>
    <x v="1"/>
    <x v="5"/>
    <m/>
    <s v="Myös luonnollisille henkilöille"/>
    <m/>
    <x v="44"/>
    <x v="1"/>
    <s v="Maa- ja metsätalousministeriö"/>
    <s v=""/>
    <s v=""/>
  </r>
  <r>
    <s v="Ruokavirasto"/>
    <s v="Kasvit, metsä ja puu - Vientitoiminnan harjoittaminen"/>
    <s v="Vientitodistukset ja -tarkastukset"/>
    <s v="Kasvit, metsä ja puu - Vientitoiminnan harjoittaminen"/>
    <x v="1"/>
    <x v="5"/>
    <m/>
    <s v="Myös luonnollisille henkilöille"/>
    <s v="Rahoitus auki, vaiheittain siirtyminen kansainväliseen täysin sähköiseen järjestelmään"/>
    <x v="44"/>
    <x v="1"/>
    <s v="Maa- ja metsätalousministeriö"/>
    <s v=""/>
    <s v=""/>
  </r>
  <r>
    <s v="Ruokavirasto"/>
    <s v="Kasvit, metsä ja puu - Vientitoiminnan lopettaminen"/>
    <s v="Toimijan poistaminen kasvinterveysrekisteristä."/>
    <s v="Kasvit, metsä ja puu - Vientitoiminnan lopettaminen"/>
    <x v="1"/>
    <x v="5"/>
    <m/>
    <s v="Myös luonnollisille henkilöille"/>
    <m/>
    <x v="44"/>
    <x v="1"/>
    <s v="Maa- ja metsätalousministeriö"/>
    <s v=""/>
    <s v=""/>
  </r>
  <r>
    <s v="Ruokavirasto"/>
    <s v="Kasvituotannon lopettaminen"/>
    <s v="Toimijan poistaminen kasvinterveysrekisteristä."/>
    <s v="Kasvituotannon lopettaminen"/>
    <x v="1"/>
    <x v="5"/>
    <m/>
    <s v="Vain elinkeinotoimintaa harjoittaville"/>
    <m/>
    <x v="44"/>
    <x v="1"/>
    <s v="Maa- ja metsätalousministeriö"/>
    <s v=""/>
    <s v=""/>
  </r>
  <r>
    <s v="Ruokavirasto"/>
    <s v="Koe-eläintoiminta"/>
    <s v="Toimijat hakevat lupaa AVIlta koe-eläinlaitokselle, lupa tallennetaan Ruokaviraston ylläpitämään järjestelmään. Nykyinen palvelun taso on riittävä (hakemuksia n. 10 kpl/vuosi)."/>
    <s v="Koe-eläintoiminta"/>
    <x v="1"/>
    <x v="0"/>
    <m/>
    <s v="Vain elinkeinotoimintaa harjoittaville"/>
    <m/>
    <x v="44"/>
    <x v="1"/>
    <s v="Maa- ja metsätalousministeriö"/>
    <s v=""/>
    <s v=""/>
  </r>
  <r>
    <s v="Ruokavirasto"/>
    <s v="Lajiketestaus ja -rekisteröinti - Toiminnan harjoittaminen"/>
    <s v="Ilmoitus ja hakemus lajikkeen testaamiseksi, lajikeluetteon hakemiseksi ja suojaamiseksi"/>
    <s v="Lajiketestaus ja -rekisteröinti - Toiminnan harjoittaminen"/>
    <x v="0"/>
    <x v="1"/>
    <s v="Myöhemmin"/>
    <s v="Myös luonnollisille henkilöille"/>
    <s v="Resurssien puute"/>
    <x v="44"/>
    <x v="1"/>
    <s v="Maa- ja metsätalousministeriö"/>
    <s v=""/>
    <s v=""/>
  </r>
  <r>
    <s v="Ruokavirasto"/>
    <s v="Lannoitevalmisteet - Luomu"/>
    <s v="Lannoitealan toimija pyytää arvion lannoitteen soveltuvuudesta luomutuotantoon ja tuotteen listaaminen. Palvelun nykyinen taso on riittävä."/>
    <s v="Lannoitevalmisteet - Luomu"/>
    <x v="1"/>
    <x v="6"/>
    <m/>
    <s v="Vain elinkeinotoimintaa harjoittaville"/>
    <m/>
    <x v="44"/>
    <x v="1"/>
    <s v="Maa- ja metsätalousministeriö"/>
    <s v=""/>
    <s v=""/>
  </r>
  <r>
    <s v="Ruokavirasto"/>
    <s v="Lannoitevalmisteet - Tuonti"/>
    <s v="Toimija ilmoittaa maahan tuotavasta lannoitevalmisteesta"/>
    <s v="Lannoitevalmisteet - Tuonti"/>
    <x v="1"/>
    <x v="0"/>
    <s v="Q4/2022"/>
    <s v="Vain elinkeinotoimintaa harjoittaville"/>
    <s v="Resurssien puute."/>
    <x v="44"/>
    <x v="1"/>
    <s v="Maa- ja metsätalousministeriö"/>
    <s v=""/>
    <s v=""/>
  </r>
  <r>
    <s v="Ruokavirasto"/>
    <s v="Lannoitevalmisteet - Vienti"/>
    <s v="Toimija esittää vapaamuotoisen pyynnön saada todistussertifikaatti tuotteen vaatimustenmukaisuudesta. Vuosittain tulevien pyyntöjen määrä 10 - 20 kpl vuosittain, joten nykyinen toteutustaso on riittävä (kustannus-hyöty-näkökulmasta ei kannattavaa sähköistää)"/>
    <s v="Lannoitevalmisteet - Vienti"/>
    <x v="1"/>
    <x v="0"/>
    <m/>
    <s v="Vain elinkeinotoimintaa harjoittaville"/>
    <m/>
    <x v="44"/>
    <x v="1"/>
    <s v="Maa- ja metsätalousministeriö"/>
    <s v=""/>
    <s v=""/>
  </r>
  <r>
    <s v="Ruokavirasto"/>
    <s v="Lannoitevalmistetoiminnan aloittaminen"/>
    <s v="Hyväksyntävelvollinen toimija (orgaanisia lannoitevalmisteita valmistavat laitokset) voi hakea hyväksyntää aloittaakseen lannoitevalmistetoiminnan. Muille toimijoille riittää pelkkä aloittamisilmoitus. Hakemukset tapahtuvat lomakkeella, ilmoitukset voidaan tehdä sähköisen asiointijärjestelmän (Touko) kautta."/>
    <s v="Lannoitevalmistetoiminnan aloittaminen"/>
    <x v="1"/>
    <x v="0"/>
    <s v="Q4/2022"/>
    <s v="Vain elinkeinotoimintaa harjoittaville"/>
    <s v="Resurssien puute."/>
    <x v="44"/>
    <x v="1"/>
    <s v="Maa- ja metsätalousministeriö"/>
    <s v=""/>
    <s v=""/>
  </r>
  <r>
    <s v="Ruokavirasto"/>
    <s v="Lannoitevalmistetoiminnan harjoittaminen - ilmoitukset"/>
    <s v="Toimija voi tehdä vuosittaiset lakisääteiset ilmoitukset sekä muut tarvittavat toiminnan muutosilmoitukset"/>
    <s v="Lannoitevalmistetoiminnan harjoittaminen - ilmoitukset"/>
    <x v="1"/>
    <x v="0"/>
    <s v="Q4/2022"/>
    <s v="Vain elinkeinotoimintaa harjoittaville"/>
    <s v="Resurssien puute."/>
    <x v="44"/>
    <x v="1"/>
    <s v="Maa- ja metsätalousministeriö"/>
    <s v=""/>
    <s v=""/>
  </r>
  <r>
    <s v="Ruokavirasto"/>
    <s v="Lannoitevalmistetoiminnan harjoittaminen - laboratoriopalvelut"/>
    <s v="Ohjeessa todetaan, että otettava yhteys viranomaiseen ennen lähetteen lähettämistä, yhteystietona vain puhelinnumero. Nykyinen toteutustaso riittävä."/>
    <s v="Lannoitevalmistetoiminnan harjoittaminen - laboratoriopalvelut"/>
    <x v="1"/>
    <x v="6"/>
    <m/>
    <s v="Vain elinkeinotoimintaa harjoittaville"/>
    <m/>
    <x v="44"/>
    <x v="1"/>
    <s v="Maa- ja metsätalousministeriö"/>
    <s v=""/>
    <s v=""/>
  </r>
  <r>
    <s v="Ruokavirasto"/>
    <s v="Lannoitevalmistetoiminnan lopettaminen"/>
    <s v="Toimija ilmoittaa toimintansa lopettamisesta. Lakisääteinen ilmoitus."/>
    <s v="Lannoitevalmistetoiminnan lopettaminen"/>
    <x v="1"/>
    <x v="5"/>
    <m/>
    <s v="Vain elinkeinotoimintaa harjoittaville"/>
    <m/>
    <x v="44"/>
    <x v="1"/>
    <s v="Maa- ja metsätalousministeriö"/>
    <s v=""/>
    <s v=""/>
  </r>
  <r>
    <s v="Ruokavirasto"/>
    <s v="Lääkeala"/>
    <s v="Lääkkeiden myyntiluvan haltijan on lakisääteisesti haettava erävapautus. Myyntiluvan haltijan tulee lähettää asiakirjat sähköpostilla Ruokavirastoon. Lääkealan toimijat ja muut EU-viranomaiset edellyttävät perinteisiä allekirjoituksia Ruokaviraston myöntämiin viranomaistodistuksiin, jonka vuoksi asiointia ei pystytä digitalisoimaan tällä hetkellä enempää. Toteutuksen nykyinen taso on riittävä."/>
    <s v="Lääkeala"/>
    <x v="1"/>
    <x v="0"/>
    <m/>
    <s v="Vain elinkeinotoimintaa harjoittaville"/>
    <m/>
    <x v="44"/>
    <x v="1"/>
    <s v="Maa- ja metsätalousministeriö"/>
    <s v=""/>
    <s v=""/>
  </r>
  <r>
    <s v="Ruokavirasto"/>
    <s v="Maaseudun kehittäminen - Ympäristönhoito"/>
    <s v="Toimija hakee julkista rahoitusta tulevalle ympäristöhoito hankkeelle. Mikäli tuottavuusrahaa saadaan, palvelu  siirretään Hyrrä-asiointipalveluun, jolloin digiaste on 1.1. Palvelu voi myös tässä yhteydessä siirtyä MMM/LVO:n alaisuuteen. Palvelu on suunnattu yhteisöille."/>
    <s v="Maaseudun kehittäminen - Ympäristönhoito"/>
    <x v="3"/>
    <x v="1"/>
    <s v="Q4/2022"/>
    <s v="Myös luonnollisille henkilöille"/>
    <m/>
    <x v="44"/>
    <x v="1"/>
    <s v="Maa- ja metsätalousministeriö"/>
    <s v=""/>
    <s v=""/>
  </r>
  <r>
    <s v="Ruokavirasto"/>
    <s v="Maaseutulinjan tukimaksujen perintä"/>
    <s v="EU:n osittain tai kokonaan rahoittamien tukien perintätoimet ja maksukyvyttömyysasioiden hoitaminen"/>
    <s v="Maaseutulinjan tukimaksujen perintä"/>
    <x v="5"/>
    <x v="1"/>
    <s v="Myöhemmin"/>
    <s v="Myös luonnollisille henkilöille"/>
    <m/>
    <x v="1"/>
    <x v="1"/>
    <s v="Maa- ja metsätalousministeriö"/>
    <s v=""/>
    <s v=""/>
  </r>
  <r>
    <s v="Ruokavirasto"/>
    <s v="Maaseudun kehittämistuet"/>
    <s v="Toimija hakee julkista rahoitusta tulevalle kehittämisen hankkeelle. Palvelu ollut aikaisemmin digiaste 1:ssä, mutta osapalveluksi pilottitukena mukaan tullut Kertakorvaustuen paperihakemus pudottaa digiasteen 0.3:een"/>
    <s v="Maaseututuet"/>
    <x v="5"/>
    <x v="1"/>
    <s v="Myöhemmin"/>
    <s v="Myös luonnollisille henkilöille"/>
    <s v="Tavoite tultaneen saavuttamaan Q1/2023"/>
    <x v="9"/>
    <x v="1"/>
    <s v="Maa- ja metsätalousministeriö"/>
    <s v=""/>
    <s v="Maa- ja metsätalousministeriö"/>
  </r>
  <r>
    <s v="Ruokavirasto"/>
    <s v="Maaseudun yritystuet"/>
    <s v="Toimija hakee julkista rahoitusta tulevalle yritystukihankkeelle."/>
    <s v="Maaseututuet"/>
    <x v="5"/>
    <x v="5"/>
    <m/>
    <s v="Myös luonnollisille henkilöille"/>
    <m/>
    <x v="9"/>
    <x v="1"/>
    <s v="Maa- ja metsätalousministeriö"/>
    <s v=""/>
    <s v="Maa- ja metsätalousministeriö"/>
  </r>
  <r>
    <s v="Ruokavirasto"/>
    <s v="Makeramaksut"/>
    <s v="Makerasta rahoitettujen menojen maksujen asiatarkastus ja hyväksyntä"/>
    <s v="Makeramaksut - Laskujen käsittely"/>
    <x v="5"/>
    <x v="1"/>
    <s v="Myöhemmin"/>
    <s v="Myös luonnollisille henkilöille"/>
    <m/>
    <x v="1"/>
    <x v="1"/>
    <s v="Maa- ja metsätalousministeriö"/>
    <s v=""/>
    <s v=""/>
  </r>
  <r>
    <s v="Ruokavirasto"/>
    <s v="Metsänviljelyaineisto  - toiminnan aloittaminen"/>
    <s v="Hakemus metsänviljelyaineistotoiminnan aloittamiseksi"/>
    <s v="Metsänviljelyaineisto  - toiminnan aloittaminen"/>
    <x v="0"/>
    <x v="5"/>
    <m/>
    <s v="Vain elinkeinotoimintaa harjoittaville"/>
    <m/>
    <x v="44"/>
    <x v="1"/>
    <s v="Maa- ja metsätalousministeriö"/>
    <s v=""/>
    <s v=""/>
  </r>
  <r>
    <s v="Ruokavirasto"/>
    <s v="Metsänviljelyaineisto  - toiminnan harjoittaminen"/>
    <s v="Toiminnan aikaisten lakisääteiset ilmoitukset ja hakemukset"/>
    <s v="Metsänviljelyaineisto  - toiminnan harjoittaminen"/>
    <x v="0"/>
    <x v="5"/>
    <m/>
    <s v="Vain elinkeinotoimintaa harjoittaville"/>
    <m/>
    <x v="44"/>
    <x v="1"/>
    <s v="Maa- ja metsätalousministeriö"/>
    <s v=""/>
    <s v=""/>
  </r>
  <r>
    <s v="Ruokavirasto"/>
    <s v="Metsänviljelyaineisto  - toiminnan lopettaminen"/>
    <s v="Ilmoitus metsänviljelyaineistotoiminnan lopettamisesta"/>
    <s v="Metsänviljelyaineisto  - toiminnan lopettaminen"/>
    <x v="0"/>
    <x v="5"/>
    <m/>
    <s v="Vain elinkeinotoimintaa harjoittaville"/>
    <m/>
    <x v="44"/>
    <x v="1"/>
    <s v="Maa- ja metsätalousministeriö"/>
    <s v=""/>
    <s v=""/>
  </r>
  <r>
    <s v="Ruokavirasto"/>
    <s v="Metsätalouden jatkotoimenpiteet"/>
    <s v="Metsälain mukaisten käsittelykieltojen, velvoittavien - ja teettämisuhan asettamis- sekä teettämispäätösten tekeminen, teettämisen ennakkovarojen myöntäminen ja perintä"/>
    <s v="Metsätalouden jatkotoimenpiteet"/>
    <x v="0"/>
    <x v="6"/>
    <s v="Myöhemmin"/>
    <s v="Myös luonnollisille henkilöille"/>
    <m/>
    <x v="1"/>
    <x v="1"/>
    <s v="Maa- ja metsätalousministeriö"/>
    <s v=""/>
    <s v=""/>
  </r>
  <r>
    <s v="Ruokavirasto"/>
    <s v="Muu elintarvikealan palvelu"/>
    <s v="Toimijaryhmä (useampi kuin yksi) voi hakea rekisteröintiä EU-komission laatimalla lomakkeella nimisuojatuotteelleen. Nykyinen toteutustaso riittävä."/>
    <s v="Muu elintarvikealan palvelu"/>
    <x v="1"/>
    <x v="0"/>
    <m/>
    <s v="Vain elinkeinotoimintaa harjoittaville"/>
    <m/>
    <x v="44"/>
    <x v="1"/>
    <s v="Maa- ja metsätalousministeriö"/>
    <s v=""/>
    <s v=""/>
  </r>
  <r>
    <s v="Ruokavirasto"/>
    <s v="Muu eläimiin liittyvä palvelu"/>
    <s v="Toimija voi hakea tukea keinosiemennys- ja mehiläistenhoitoalojen ylläpitämiseksi ja kehittämiseksi. Toisaalta palvelun kautta  yritykset, jotka tarjoavat nauta-, lammas- ja vuohieläinten tunnistimia, voivat hakea hyväksyntää tunnistimille."/>
    <s v="Muu eläimiin liittyvä palvelu"/>
    <x v="1"/>
    <x v="1"/>
    <s v="Myöhemmin"/>
    <s v="Vain elinkeinotoimintaa harjoittaville"/>
    <s v="Raha- ja toteuttajaresurssien puute."/>
    <x v="44"/>
    <x v="1"/>
    <s v="Maa- ja metsätalousministeriö"/>
    <s v=""/>
    <s v=""/>
  </r>
  <r>
    <s v="Ruokavirasto"/>
    <s v="Muut eläinten pitämiseen liittyvät palvelut"/>
    <s v="Eläinten pitäjä voi mm. tehdä kantelun eläinlääkärin toiminnasta. Palvelun nykyinen toteutustaso on riittävä."/>
    <s v="Muut eläinten pitämiseen liittyvät palvelut"/>
    <x v="1"/>
    <x v="0"/>
    <m/>
    <s v="Myös luonnollisille henkilöille"/>
    <m/>
    <x v="44"/>
    <x v="1"/>
    <s v="Maa- ja metsätalousministeriö"/>
    <s v=""/>
    <s v=""/>
  </r>
  <r>
    <s v="Ruokavirasto"/>
    <s v="Muut lannoitevalmistepalvelut  - Tyyppinimen hakeminen kansalliseen tyyppinimiluetteloon"/>
    <s v="Lomakkeella tehtävä hakemus lannoitevalmisteelle, jolla ei ole aiemmin ollut tyyppinimeä. Vuosittain tulevien pyyntöjen määrä on niin vähäinen, että nykyinen toteutustaso on riittävä (kustannus-hyöty-näkökulmasta ei kannattavaa sähköistää)."/>
    <s v="Muut lannoitevalmistepalvelut  - Tyyppinimen hakeminen kansalliseen tyyppinimiluetteloon"/>
    <x v="1"/>
    <x v="0"/>
    <m/>
    <s v="Vain elinkeinotoimintaa harjoittaville"/>
    <m/>
    <x v="44"/>
    <x v="1"/>
    <s v="Maa- ja metsätalousministeriö"/>
    <s v=""/>
    <s v=""/>
  </r>
  <r>
    <s v="Ruokavirasto"/>
    <s v="Peltotuet"/>
    <s v="Toimija voi hakea tukea peltoviljelyyn. Osapalvelu Tukioikeuksien myöntö ja siirto&quot; on digiasteella 0.3. Tämä osapalvelu näillä näkymin lakkaa uuden ohjelmakauden alussa 2023, jolloin Peltotuet -palvelun digiaste nousee 1.1 -tasolle.&quot;"/>
    <s v="Peltotuet"/>
    <x v="5"/>
    <x v="1"/>
    <s v="Myöhemmin"/>
    <s v="Myös luonnollisille henkilöille"/>
    <m/>
    <x v="45"/>
    <x v="1"/>
    <s v="Maa- ja metsätalousministeriö"/>
    <s v=""/>
    <s v="Maa- ja metsätalousministeriö"/>
  </r>
  <r>
    <s v="Ruokavirasto"/>
    <s v="Puutarhatuet"/>
    <s v="Toimija voi hakea tukea puutarhaviljelyyn."/>
    <s v="Puutarhatuet"/>
    <x v="5"/>
    <x v="5"/>
    <m/>
    <s v="Myös luonnollisille henkilöille"/>
    <m/>
    <x v="44"/>
    <x v="1"/>
    <s v="Maa- ja metsätalousministeriö"/>
    <s v=""/>
    <s v=""/>
  </r>
  <r>
    <s v="Ruokavirasto"/>
    <s v="Rehuala - Luomutuotteiden tuonti"/>
    <s v="Rehualan toimija hakee tunnuksia komission Traces -järjestelmään voidakseen tuoda tuotteita Suomeen. Palvelun nykyinen toteutustaso on riittävä."/>
    <s v="Rehuala - Luomutuotteiden tuonti"/>
    <x v="1"/>
    <x v="6"/>
    <m/>
    <s v="Vain elinkeinotoimintaa harjoittaville"/>
    <m/>
    <x v="44"/>
    <x v="1"/>
    <s v="Maa- ja metsätalousministeriö"/>
    <s v=""/>
    <s v=""/>
  </r>
  <r>
    <s v="Ruokavirasto"/>
    <s v="Rehuala - Tuonti"/>
    <s v="Rehualan toimijan rekisteröityminen tuojaksi (sähköisesti Touko-järjestelmän kautta) sekä tuontiin liittyvien ilmoitusten antaminen (lomakkeilla sähköpostitse). Ilmoitusten osalta palvelun nykyinen toteutustaso on riittävä."/>
    <s v="Rehuala - Tuonti"/>
    <x v="1"/>
    <x v="0"/>
    <m/>
    <s v="Vain elinkeinotoimintaa harjoittaville"/>
    <m/>
    <x v="44"/>
    <x v="1"/>
    <s v="Maa- ja metsätalousministeriö"/>
    <s v=""/>
    <s v=""/>
  </r>
  <r>
    <s v="Ruokavirasto"/>
    <s v="Rehuala - Vienti"/>
    <s v="Rehualan toimijan rekisteröityminen viejäksi (sähköisesti Touko-järjestelmän kautta) sekä vientiin liittyvien ilmoitusten antaminen (lomakkeilla sähköpostitse). Rekisteröityminen tapahtuu sähköisen asiointipalvelun kautta. Ilmoitusten osalta palvelun nykyinen toteutustaso on riittävä."/>
    <s v="Rehuala - Vienti"/>
    <x v="1"/>
    <x v="0"/>
    <m/>
    <s v="Vain elinkeinotoimintaa harjoittaville"/>
    <m/>
    <x v="44"/>
    <x v="1"/>
    <s v="Maa- ja metsätalousministeriö"/>
    <s v=""/>
    <s v=""/>
  </r>
  <r>
    <s v="Ruokavirasto"/>
    <s v="Rehuala -Luomusertifikaatti"/>
    <s v="Rehualan toimija hakeutuu luomuvalvontaan saadakseen luomusertifikaatin"/>
    <s v="Rehuala -Luomusertifikaatti"/>
    <x v="1"/>
    <x v="1"/>
    <s v="Myöhemmin"/>
    <s v="Vain elinkeinotoimintaa harjoittaville"/>
    <s v="Ei resursseja."/>
    <x v="44"/>
    <x v="1"/>
    <s v="Maa- ja metsätalousministeriö"/>
    <s v=""/>
    <s v=""/>
  </r>
  <r>
    <s v="Ruokavirasto"/>
    <s v="Rehualan toimijan hyväksyntä"/>
    <s v="Toimijalle pakollinen lakisääteinen palvelu tietyissä toiminnan muodoissa (mm. silloin, kun käyttää tiettyjä eläinperäisiä ainesosia, on sivutuoteasetuksen mukainen toimija tai käyttää tiettyjä lisäaineita)"/>
    <s v="Rehualan toimijan hyväksyntä"/>
    <x v="1"/>
    <x v="0"/>
    <s v="Myöhemmin"/>
    <s v="Vain elinkeinotoimintaa harjoittaville"/>
    <s v="Ei resursseja."/>
    <x v="44"/>
    <x v="1"/>
    <s v="Maa- ja metsätalousministeriö"/>
    <s v=""/>
    <s v=""/>
  </r>
  <r>
    <s v="Ruokavirasto"/>
    <s v="Rehualan toimijan rekisteröinti"/>
    <s v="Toimija rekisteröityy rehualan toimijaksi sähköisen asioinnin kautta (Touko) ruokavirasto.fi -sivustolta vahvalla tunnistautumisella (suomi.fi). Rehualan toimijan rekisteröinti tapahtuu sähköisen asioinnin kautta. Rehualan alkutuotannon toimija ei tällä hetkellä pysty käyttämään palvelua Touko-asiointipalvelun kautta vaan toimittaa lomakkeen sähköpostilla."/>
    <s v="Rehualan toimijan rekisteröinti"/>
    <x v="1"/>
    <x v="0"/>
    <s v="Q4/2022"/>
    <s v="Vain elinkeinotoimintaa harjoittaville"/>
    <s v="Suomi.fi -valtuutus ei ole tähän mennessä mahdollistanut yhtymämuotoisen, kuten maatilayritykset, toimijan vahvaa tunnistamista. Samoin jos vaaditaan 2 allekirjoittajaa, ei tämä ole mahdollista suomi.fi kautta."/>
    <x v="44"/>
    <x v="1"/>
    <s v="Maa- ja metsätalousministeriö"/>
    <s v=""/>
    <s v=""/>
  </r>
  <r>
    <s v="Ruokavirasto"/>
    <s v="Rehualan toiminnan lopettaminen"/>
    <s v="Toimijan ilmoitus toiminnan lopettamisesta. Nykyinen toteutustaso riittävä"/>
    <s v="Rehualan toiminnan lopettaminen"/>
    <x v="1"/>
    <x v="6"/>
    <m/>
    <s v="Vain elinkeinotoimintaa harjoittaville"/>
    <m/>
    <x v="44"/>
    <x v="1"/>
    <s v="Maa- ja metsätalousministeriö"/>
    <s v=""/>
    <s v=""/>
  </r>
  <r>
    <s v="Ruokavirasto"/>
    <s v="Rehualan yrityksen laboratoriopalvelut"/>
    <s v="Hakemus omavalvontalaboratoriohyväksynnän saamiseksi. Nykyinen toteutustaso riittävä"/>
    <s v="Rehualan yrityksen laboratoriopalvelut"/>
    <x v="1"/>
    <x v="0"/>
    <s v="Myöhemmin"/>
    <s v="Vain elinkeinotoimintaa harjoittaville"/>
    <s v="Ei resursseja."/>
    <x v="44"/>
    <x v="1"/>
    <s v="Maa- ja metsätalousministeriö"/>
    <s v=""/>
    <s v=""/>
  </r>
  <r>
    <s v="Ruokavirasto"/>
    <s v="Rehualan yritystoiminnan harjoittaminen - ilmoitukset ja hakemukset"/>
    <s v="Toiminnan aikaiset ilmoitukset, kuten vuosi-ilmoitukset, vaaratilanne-/poikkeamailmoitukset, ilmoitus toiminnassa tapahtuvasta muutoksesta. Osa palvelun sisällöstä toimitetaan määrämuotoisilla lomakkeilla, osa vapaamuotoisella sähköpostilla."/>
    <s v="Rehualan yritystoiminnan harjoittaminen - ilmoitukset ja hakemukset"/>
    <x v="1"/>
    <x v="0"/>
    <s v="Myöhemmin"/>
    <s v="Vain elinkeinotoimintaa harjoittaville"/>
    <s v="Ei resursseja."/>
    <x v="44"/>
    <x v="1"/>
    <s v="Maa- ja metsätalousministeriö"/>
    <s v=""/>
    <s v=""/>
  </r>
  <r>
    <s v="Ruokavirasto"/>
    <s v="Ruokaketjuhankkeet"/>
    <s v="Yhdistykset, järjestöt, yritykset ja tietyt koulut voivat hakea hankerahoitusta ruokaketjun kehittämiseen"/>
    <s v="Ruokaketjuhankkeet"/>
    <x v="5"/>
    <x v="1"/>
    <s v="Myöhemmin"/>
    <s v="Vain elinkeinotoimintaa harjoittaville"/>
    <s v="Haetaan parhaillaan tuottavuusrahaa. Mikäli tuottavuusrahaa ei saada, raha- ja toteuttajaresurssien puute."/>
    <x v="44"/>
    <x v="1"/>
    <s v="Maa- ja metsätalousministeriö"/>
    <s v=""/>
    <s v=""/>
  </r>
  <r>
    <s v="Ruokavirasto"/>
    <s v="Siementuotanto - Lakisääteiset laboratoriopalvelut"/>
    <s v="Siemensertifiointiin liittyvät lakisääteiset laboratoriopalvelut. Nykyinen toteutustaso riittävä"/>
    <s v="Siementuotanto - Lakisääteiset laboratoriopalvelut"/>
    <x v="1"/>
    <x v="0"/>
    <s v="Q4/2022"/>
    <s v="Vain elinkeinotoimintaa harjoittaville"/>
    <s v="Resurssien puute. Suomi.fi -valtuutus ei ole tähän mennessä mahdollistanut yhtymämuotoisen, kuten maatilayhtymät, toimijan vahvaa tunnistamista. Samoin jos vaaditaan 2 allekirjoittajaa, ei tämä ole mahdollista suomi.fi kautta."/>
    <x v="44"/>
    <x v="1"/>
    <s v="Maa- ja metsätalousministeriö"/>
    <s v=""/>
    <s v=""/>
  </r>
  <r>
    <s v="Ruokavirasto"/>
    <s v="Siementuotanto - Pakkaamotoiminnan aloittaminen"/>
    <s v="Toimija ilmoittautuu siemenpakkaajaksi"/>
    <s v="Siementuotanto - Pakkaamotoiminnan aloittaminen"/>
    <x v="1"/>
    <x v="1"/>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x v="44"/>
    <x v="1"/>
    <s v="Maa- ja metsätalousministeriö"/>
    <s v=""/>
    <s v=""/>
  </r>
  <r>
    <s v="Ruokavirasto"/>
    <s v="Siementuotanto - Pakkaamotoiminnan harjoittaminen"/>
    <s v="Toimijan lakisääteiset ilmoitukset ja tilaukset liittyen siemenpakkaamotoimintaan"/>
    <s v="Siementuotanto - Pakkaamotoiminnan harjoittaminen"/>
    <x v="1"/>
    <x v="0"/>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x v="44"/>
    <x v="1"/>
    <s v="Maa- ja metsätalousministeriö"/>
    <s v=""/>
    <s v=""/>
  </r>
  <r>
    <s v="Ruokavirasto"/>
    <s v="Siementuotanto - Pakkaamotoiminnan lopettaminen"/>
    <s v="Toimija ilmoittaa siemenpakkaamotoiminnan lopettamisesta"/>
    <s v="Siementuotanto - Pakkaamotoiminnan lopettaminen"/>
    <x v="1"/>
    <x v="0"/>
    <s v="Q4/2022"/>
    <s v="Vain elinkeinotoimintaa harjoittaville"/>
    <s v="Resurssien puute. Suomi.fi -valtuutus ei ole tähän mennessä mahdollistanut yhtymämuotoisen, kuten maatilapakkaamot, toimijan vahvaa tunnistamista. Samoin jos vaaditaan 2 allekirjoittajaa, ei tämä ole mahdollista suomi.fi kautta."/>
    <x v="44"/>
    <x v="1"/>
    <s v="Maa- ja metsätalousministeriö"/>
    <s v=""/>
    <s v=""/>
  </r>
  <r>
    <s v="Ruokavirasto"/>
    <s v="Siementuotanto - Toiminnan aloittaminen"/>
    <s v="Ilmoittautuminen siemenalan elinkeinoharjoittajaksi"/>
    <s v="Siementuotanto - Toiminnan aloittaminen"/>
    <x v="1"/>
    <x v="5"/>
    <m/>
    <s v="Vain elinkeinotoimintaa harjoittaville"/>
    <m/>
    <x v="44"/>
    <x v="1"/>
    <s v="Maa- ja metsätalousministeriö"/>
    <s v=""/>
    <s v=""/>
  </r>
  <r>
    <s v="Ruokavirasto"/>
    <s v="Siementuotanto - Toiminnan harjoittaminen"/>
    <s v="Toimijan lakisääteiset ilmoitukset ja tilaukset liittyen siemenen sertifiointiin"/>
    <s v="Siementuotanto - Toiminnan harjoittaminen"/>
    <x v="1"/>
    <x v="0"/>
    <s v="Q4/2022"/>
    <s v="Vain elinkeinotoimintaa harjoittaville"/>
    <s v="Resurssien puute"/>
    <x v="44"/>
    <x v="1"/>
    <s v="Maa- ja metsätalousministeriö"/>
    <s v=""/>
    <s v=""/>
  </r>
  <r>
    <s v="Ruokavirasto"/>
    <s v="Siementuotanto - Toiminnan lopettaminen"/>
    <s v="Ilmoitus siementuotannon toiminnan lopettamisesta"/>
    <s v="Siementuotanto - Toiminnan lopettaminen"/>
    <x v="1"/>
    <x v="5"/>
    <m/>
    <s v="Vain elinkeinotoimintaa harjoittaville"/>
    <m/>
    <x v="44"/>
    <x v="1"/>
    <s v="Maa- ja metsätalousministeriö"/>
    <s v=""/>
    <s v=""/>
  </r>
  <r>
    <s v="Ruokavirasto"/>
    <s v="Maaseutulinjan tukimaksut"/>
    <s v="Eri tukijärjestelmistä rajapinnan kautta hyväksyttäväksi tulevien tukimaksujen asiatarkastus ja hyväksyntä"/>
    <s v="Tukimaksut"/>
    <x v="5"/>
    <x v="5"/>
    <m/>
    <s v="Myös luonnollisille henkilöille"/>
    <m/>
    <x v="1"/>
    <x v="1"/>
    <s v="Maa- ja metsätalousministeriö"/>
    <s v=""/>
    <s v=""/>
  </r>
  <r>
    <s v="Ruokavirasto"/>
    <s v="Yksityisen eläinlääkäripalvelujen tuottaminen"/>
    <s v="Toimija ilmoittaa yksityisen eläinlääkäripalvelujen tuottamisesta"/>
    <s v="Yksityisen eläinlääkäripalvelujen tuottaminen"/>
    <x v="0"/>
    <x v="0"/>
    <s v="Myöhemmin"/>
    <s v="Vain elinkeinotoimintaa harjoittaville"/>
    <s v="Tavoitetaso saavutetaan Q4/2023"/>
    <x v="1"/>
    <x v="1"/>
    <s v="Maa- ja metsätalousministeriö"/>
    <s v=""/>
    <s v=""/>
  </r>
  <r>
    <s v="Ruokolahden kunta"/>
    <s v="Maisematyölupa"/>
    <s v="Lupapiste.fi"/>
    <s v="Maisematyölupa"/>
    <x v="1"/>
    <x v="5"/>
    <m/>
    <s v="Myös luonnollisille henkilöille"/>
    <m/>
    <x v="5"/>
    <x v="0"/>
    <s v="Etelä-Karjala"/>
    <s v="alle 6001"/>
    <s v="Ympäristöministeriö"/>
  </r>
  <r>
    <s v="Ruokolahden kunta"/>
    <s v="Rakennuksen purkamislupa"/>
    <s v="Lupapiste.fi"/>
    <s v="Rakennuksen purkamislupa"/>
    <x v="1"/>
    <x v="5"/>
    <m/>
    <s v="Myös luonnollisille henkilöille"/>
    <m/>
    <x v="5"/>
    <x v="0"/>
    <s v="Etelä-Karjala"/>
    <s v="alle 6001"/>
    <s v="Ympäristöministeriö"/>
  </r>
  <r>
    <s v="Ruokolahden kunta"/>
    <s v="Rakennusluvat"/>
    <s v="Lupapiste.fi"/>
    <s v="Rakennuslupa"/>
    <x v="1"/>
    <x v="5"/>
    <m/>
    <s v="Myös luonnollisille henkilöille"/>
    <m/>
    <x v="5"/>
    <x v="0"/>
    <s v="Etelä-Karjala"/>
    <s v="alle 6001"/>
    <s v="Ympäristöministeriö"/>
  </r>
  <r>
    <s v="Ruokolahden kunta"/>
    <s v="Rakennuslupa suunnittelutarveratkaisualueelle"/>
    <s v="Lupapiste.fi"/>
    <s v="Rakennuslupa suunnittelutarveratkaisualueelle"/>
    <x v="1"/>
    <x v="5"/>
    <m/>
    <s v="Myös luonnollisille henkilöille"/>
    <m/>
    <x v="5"/>
    <x v="0"/>
    <s v="Etelä-Karjala"/>
    <s v="alle 6001"/>
    <s v="Ympäristöministeriö"/>
  </r>
  <r>
    <s v="Ruokolahden kunta"/>
    <s v="Rakennusrasite"/>
    <s v="Lupapiste.fi"/>
    <s v="Rakennusrasite"/>
    <x v="1"/>
    <x v="5"/>
    <m/>
    <s v="Myös luonnollisille henkilöille"/>
    <m/>
    <x v="5"/>
    <x v="0"/>
    <s v="Etelä-Karjala"/>
    <s v="alle 6001"/>
    <s v="Ympäristöministeriö"/>
  </r>
  <r>
    <s v="Ruokolahden kunta"/>
    <s v="Rakennusvalvontamittaukset"/>
    <s v="Lupapiste.fi"/>
    <s v="Rakennusvalvonta"/>
    <x v="1"/>
    <x v="5"/>
    <m/>
    <s v="Myös luonnollisille henkilöille"/>
    <m/>
    <x v="5"/>
    <x v="0"/>
    <s v="Etelä-Karjala"/>
    <s v="alle 6001"/>
    <s v="Ympäristöministeriö"/>
  </r>
  <r>
    <s v="Ruokolahden kunta"/>
    <s v="Rakentamisen poikkeuslupa"/>
    <s v="Lupapiste.fi"/>
    <s v="Rakentamisen poikkeuslupa"/>
    <x v="1"/>
    <x v="5"/>
    <m/>
    <s v="Myös luonnollisille henkilöille"/>
    <m/>
    <x v="5"/>
    <x v="0"/>
    <s v="Etelä-Karjala"/>
    <s v="alle 6001"/>
    <s v="Ympäristöministeriö"/>
  </r>
  <r>
    <s v="Ruokolahden kunta"/>
    <s v="Rakentamisen toimenpidelupa"/>
    <s v="Lupapiste.fi"/>
    <s v="Rakentamisen toimenpidelupa"/>
    <x v="1"/>
    <x v="5"/>
    <m/>
    <s v="Myös luonnollisille henkilöille"/>
    <m/>
    <x v="5"/>
    <x v="0"/>
    <s v="Etelä-Karjala"/>
    <s v="alle 6001"/>
    <s v="Ympäristöministeriö"/>
  </r>
  <r>
    <s v="Ruokolahden kunta"/>
    <s v="Vesimittarilukeman ilmoittaminen"/>
    <m/>
    <s v="Vesimittarilukeman ilmoittaminen"/>
    <x v="2"/>
    <x v="0"/>
    <s v="Myöhemmin"/>
    <s v="Myös luonnollisille henkilöille"/>
    <s v="Ohjelmistointegroinnin kalleus"/>
    <x v="8"/>
    <x v="0"/>
    <s v="Etelä-Karjala"/>
    <s v="alle 6001"/>
    <s v="Maa- ja metsätalousministeriö"/>
  </r>
  <r>
    <s v="Ruokolahden kunta"/>
    <s v="Yksityistieavustukset"/>
    <m/>
    <s v="Yksityistieavustukset"/>
    <x v="5"/>
    <x v="0"/>
    <s v="Myöhemmin"/>
    <s v="Myös luonnollisille henkilöille"/>
    <m/>
    <x v="38"/>
    <x v="0"/>
    <s v="Etelä-Karjala"/>
    <s v="alle 6001"/>
    <s v="Liikenne- ja viestintäministeriö"/>
  </r>
  <r>
    <s v="Sisäministeriö"/>
    <s v="EU:n sisäasioiden rahastojen ohjelmakausi 2021-2027"/>
    <s v="EU:n sisäasioiden rahastojen ohjelmakausi 2021-2027"/>
    <s v="EUSA-rahastot"/>
    <x v="5"/>
    <x v="4"/>
    <s v="Q4/2022"/>
    <s v="Vain elinkeinotoimintaa harjoittaville"/>
    <m/>
    <x v="1"/>
    <x v="1"/>
    <s v="Sisäministeriö"/>
    <s v=""/>
    <s v=""/>
  </r>
  <r>
    <s v="Sisäministeriö"/>
    <s v="EU:n sisäasioiden rahastojen ohjelmakausi 2014-2020"/>
    <s v="EU:n sisäasioiden rahastojen ohjelmakausi 2014-2020"/>
    <s v="EUSA-rahastot (sähköinen järjestelmä EUSA-järjestelmä)"/>
    <x v="5"/>
    <x v="5"/>
    <m/>
    <s v="Vain elinkeinotoimintaa harjoittaville"/>
    <m/>
    <x v="1"/>
    <x v="1"/>
    <s v="Sisäministeriö"/>
    <s v=""/>
    <s v=""/>
  </r>
  <r>
    <s v="Sisäministeriö"/>
    <s v="Palosuojelurahasto"/>
    <s v="Valtionavustukset tulipalojen ehkäisyä ja pelastustoimen edistämistä koskeviin hankkeisiin"/>
    <s v="Palosuojelurahasto"/>
    <x v="5"/>
    <x v="0"/>
    <s v="Q1/2022"/>
    <s v="Myös luonnollisille henkilöille"/>
    <s v="Rahasto toimii ensimmäisenä pilottina valtionhallinnon yhteisessä valtionavustushankkeessa. Rahasto pilotoi uudessa järjestelmässä yleisavustushakua, joka on suunnattu pelastusalan järjestöille ja muille vastaaville yhteisöille. Nyt syksyllä pilotoidaan hakuilmoitusta ja ensi keväänä koko yleisavustushaku on tarkoitus toteuttaa uudessa valtionavustusjärjestelmässä. Hyvä digiaste yleisavustusten osalta saavutetaan näin ollen 2022 ja muiden avustustyyppien osalta tämän jälkeen portaittain. Uuteen järjestelmään siirtymistä on toteutettu tiiviissä yhteistyössä avustusten hakijoiden, hanketoimiston sekä Valtiokonttorin kanssa. Mikäli järjestelmän käyttöönottoon tulee viiveitä tai palvelu ei toimi odotetusti, muodostaisi se esteen rahaston digitaalisten palvelujen parantumiselle. Yleisavustusten jälkeen järjestelmään siirtyy erikseen sovittavan aikataulun puitteissa rahaston muut avustustyypit. Tällä hetkellä avustushakemukset saapuvat rahaston virkasähköpostiin, josta ne välitetään ministeriön kirjaamoon. Jokainen avustus muodostaa oman projektikoodin, jolloin avustusten hallinnointi sähköisessä VAHVA järjestelmässä mahdollistuu. Prosessi on toimiva mutta uuteen järjestelmään siirtyminen parantaa rahaston digiastetta paljon."/>
    <x v="1"/>
    <x v="1"/>
    <s v="Sisäministeriö"/>
    <s v=""/>
    <s v=""/>
  </r>
  <r>
    <s v="Sosiaali- ja terveysministeriö"/>
    <s v="Lääkkeiden hintalautakunnan asiointipalvelu"/>
    <s v="Elinkeinonharjoittaja voi käyttää sähköistä asiointipalvelua lääkkeiden, perusvoiteiden ja kliinisten ravintovalmisteiden korvattavuus- ja hintahakemuksien sekä korvattavien valmisteiden ilmoituksiin. Elinkeinonharjoittaja voi antaa asiointipalvelussa suostumuksensa sähköiseen asiointiin, jolloin yhteydenpito yrityksen ja lääkkeiden hintalautakunnan välillä tapahtuu asiointipalvelun kautta. Asiointipalvelu edellyttää vahvaa tunnistautumista. Elinkeinonharjoittajan on valtuutettava haluamansa henkilöt tai yritykset asioimaan puolestaan asiointipalveluissa. Asiointi voidaan käynnistää sähköisessä asiointipalvelussa."/>
    <s v="Lääkkeiden hintalautakunnan asiointipalvelu"/>
    <x v="1"/>
    <x v="4"/>
    <m/>
    <s v="Vain elinkeinotoimintaa harjoittaville"/>
    <m/>
    <x v="46"/>
    <x v="1"/>
    <s v="Sosiaali- ja terveysministeriö"/>
    <s v=""/>
    <s v="Sosiaali- ja terveysministeriö"/>
  </r>
  <r>
    <s v="Sosiaali- ja terveysministeriö"/>
    <s v="STEAn avustusten hakeminen"/>
    <s v="STM:n Sosiaali- ja terveysjärjestöjen avustuskeskus (STEA) myöntää avustuksia sosiaali- ja terveysalan yleishyödyllisille yhdistyksille, yhteisöille ja säätiöille. Avustuksia ei voi hakea elinkeinotoimintaan. Avustusten hakeminen ja käsittely tapahtuu sähköisessä verkkoasioinnin palvelussa. Verkkoasiointi edellyttää rekisteröitymistä ja vahvaa tunnistautumista. Toimijan verkkosasioinnin pääkäyttäjät voivat hallinnoida toimijan käyttäjäoikeuksia asioinnissa. Asiointi voidaan käynnistää sähköisessä verkkosioinnin palvelussa."/>
    <s v="STEAn avustusten hakeminen"/>
    <x v="5"/>
    <x v="4"/>
    <m/>
    <s v="Vain elinkeinotoimintaa harjoittaville"/>
    <m/>
    <x v="47"/>
    <x v="1"/>
    <s v="Sosiaali- ja terveysministeriö"/>
    <s v=""/>
    <s v="Valtiovarainministeriö"/>
  </r>
  <r>
    <s v="Sosiaali- ja terveysministeriö"/>
    <s v="STM:n valtionavustuksien hakeminen"/>
    <s v="STM valtionavustuksia myönnetään julkisen hallinnon toimijoille ja yleishyödyllisille yhteisöille. Elinkeinonharjoittajat ja yritykset voivat toimia hankkeissa osatoteuttajina. Avustuksia ei voi hakea elinkeinotoimintaan. Valtionavustusten haku, ohjeet ja sähköisesti täytettävät lomakkeet julkaistaan STM:n verkkosivuilla. Hakemus liitteineen toimitetaan sähköpostitse ja mahdolliset lisätietopyynnöt ja täydennykset voidaan toimittaa sähköpostitse."/>
    <s v="STM:n valtionavustuksien hakeminen"/>
    <x v="5"/>
    <x v="0"/>
    <m/>
    <s v="Vain elinkeinotoimintaa harjoittaville"/>
    <m/>
    <x v="47"/>
    <x v="1"/>
    <s v="Sosiaali- ja terveysministeriö"/>
    <s v=""/>
    <s v="Valtiovarainministeriö"/>
  </r>
  <r>
    <s v="Suomenlinnan hoitokunta"/>
    <s v="Granlund Manager"/>
    <s v="Palvelupyyntöjen ja vikailmoitusten jättäminen ja seuranta"/>
    <s v="Granlund Manager"/>
    <x v="2"/>
    <x v="5"/>
    <m/>
    <s v="Myös luonnollisille henkilöille"/>
    <s v="Osaaminen, haluttomuus, väärä kanava"/>
    <x v="1"/>
    <x v="1"/>
    <s v="Opetus- ja kulttuuriministeriö"/>
    <s v=""/>
    <s v=""/>
  </r>
  <r>
    <s v="Suomenlinnan hoitokunta"/>
    <s v="Suomenlinna Atlas"/>
    <s v="Suomenlinnan paikka-, kartta- ja rakennustiedot ovat löydettävissä samasta portaalista"/>
    <s v="Suomenlinna Atlas"/>
    <x v="2"/>
    <x v="6"/>
    <s v="Myöhemmin"/>
    <s v="Myös luonnollisille henkilöille"/>
    <s v="Kustannukset, ohjelmistot"/>
    <x v="1"/>
    <x v="1"/>
    <s v="Opetus- ja kulttuuriministeriö"/>
    <s v=""/>
    <s v=""/>
  </r>
  <r>
    <s v="Suomenlinnan hoitokunta"/>
    <s v="Suomenlinna Extranet"/>
    <s v="Palveluntarjoajille (erityisesti matkailupalvelut) tarkoitettu asiointikanava sisältäen ohje- ja tietopankki- sekä viestintäominaisuuksia."/>
    <s v="Suomenlinna Extranet"/>
    <x v="4"/>
    <x v="5"/>
    <m/>
    <s v="Vain elinkeinotoimintaa harjoittaville"/>
    <m/>
    <x v="1"/>
    <x v="1"/>
    <s v="Opetus- ja kulttuuriministeriö"/>
    <s v=""/>
    <s v=""/>
  </r>
  <r>
    <s v="Suomenlinnan hoitokunta"/>
    <s v="Verkkosivustot"/>
    <s v="Esittelyt Suomenlinnan alueesta ja toimijoista"/>
    <s v="suomenlinna.fi; slhk.fi"/>
    <x v="4"/>
    <x v="7"/>
    <m/>
    <s v="Myös luonnollisille henkilöille"/>
    <m/>
    <x v="1"/>
    <x v="1"/>
    <s v="Opetus- ja kulttuuriministeriö"/>
    <s v=""/>
    <s v=""/>
  </r>
  <r>
    <s v="Suomenlinnan hoitokunta"/>
    <s v="Suomenlinnan digiopas"/>
    <s v="Suomenlinnan kävijöiden opastaminen"/>
    <s v="Suomenlinnan digiopas"/>
    <x v="4"/>
    <x v="5"/>
    <m/>
    <s v="Myös luonnollisille henkilöille"/>
    <m/>
    <x v="1"/>
    <x v="1"/>
    <s v="Opetus- ja kulttuuriministeriö"/>
    <s v=""/>
    <s v=""/>
  </r>
  <r>
    <s v="Suomenlinnan hoitokunta"/>
    <s v="Sähköinen allekirjoitus"/>
    <s v="Sopimukset sekä yrityksille että yksityisille. Päätösasiakirjat"/>
    <s v="Sähköinen allekirjoitus"/>
    <x v="2"/>
    <x v="6"/>
    <s v="Q4/2022"/>
    <s v="Myös luonnollisille henkilöille"/>
    <s v="Järjestelmähaasteet, ohjelmapäivitys tarvitaan"/>
    <x v="1"/>
    <x v="1"/>
    <s v="Opetus- ja kulttuuriministeriö"/>
    <s v=""/>
    <s v=""/>
  </r>
  <r>
    <s v="Suomenlinnan hoitokunta"/>
    <s v="Verkkolaskutus"/>
    <s v="Liiketilojen ja vuokrahuoneistojen vuokrat, palvelumyynti ja ostot"/>
    <s v="Verkkolaskutus"/>
    <x v="2"/>
    <x v="0"/>
    <s v="Q3/2022"/>
    <s v="Myös luonnollisille henkilöille"/>
    <m/>
    <x v="1"/>
    <x v="1"/>
    <s v="Opetus- ja kulttuuriministeriö"/>
    <s v=""/>
    <s v=""/>
  </r>
  <r>
    <s v="Säteilyturvakeskus"/>
    <s v="Annosmittauspalvelun ja työntekijöiden henkilökohtaisten annostarkkailumittausten hyväksyntä"/>
    <s v="Annosmittauspalveluiden, jotka tarjoavat työntekijöiden henkilökohtaista annostarkkailua varten tehtäviä mittauspalveluita, on haettava Säteilyturvakeskukselta hyväksyntää sekä itse annosmittauspalvelulle että henkilökohtaiseen annostarkkailuun käytettäville mittausmenetelmille."/>
    <s v="Annosmittauspalvelun ja työntekijöiden henkilökohtaisten annostarkkailumittausten hyväksyntä"/>
    <x v="1"/>
    <x v="6"/>
    <s v="Myöhemmin"/>
    <s v="Vain elinkeinotoimintaa harjoittaville"/>
    <s v="Volyymit ovat erittäin pieniä (maksimissaan muutama vuodessa)"/>
    <x v="1"/>
    <x v="1"/>
    <s v="Sosiaali- ja terveysministeriö"/>
    <s v=""/>
    <s v=""/>
  </r>
  <r>
    <s v="Säteilyturvakeskus"/>
    <s v="Annosrekisterin extranet"/>
    <s v="Annosrekisterin asiointipalvelun kautta voidaan hoitaa mm. vuosiyhteenvetojen tarkastaminen, poikkeaviin annoksiin liittyvät selvitykset sekä asiakirjatilaukset."/>
    <s v="Annosrekisterin extranet"/>
    <x v="0"/>
    <x v="0"/>
    <s v="Myöhemmin"/>
    <s v="Vain elinkeinotoimintaa harjoittaville"/>
    <m/>
    <x v="1"/>
    <x v="1"/>
    <s v="Sosiaali- ja terveysministeriö"/>
    <s v=""/>
    <s v=""/>
  </r>
  <r>
    <s v="Säteilyturvakeskus"/>
    <s v="Asunnossa tai muussa oleskelutilassa esiintyvä terveyshaitta (radon)"/>
    <s v="Kunnan terveydensuojeluviranomainen valvoo asuntojen ja muiden oleskelutilojen radonpitoisuuden viitearvojen noudattamista (Säteilylaki 859/2018, 15 §)"/>
    <s v="Asunnossa tai muussa oleskelutilassa esiintyvä terveyshaitta (radon)"/>
    <x v="0"/>
    <x v="6"/>
    <s v="Myöhemmin"/>
    <s v="Myös luonnollisille henkilöille"/>
    <s v="Valtio, aluehallinto, kunta -rajapinta tuo prosessiin useita epäjatkuvuuskohtia asiakkaan kannalta"/>
    <x v="15"/>
    <x v="1"/>
    <s v="Sosiaali- ja terveysministeriö"/>
    <s v=""/>
    <s v="Sosiaali- ja terveysministeriö"/>
  </r>
  <r>
    <s v="Säteilyturvakeskus"/>
    <s v="Ilmoitus korkea-aktiivisen umpilähteen kuljetuksesta"/>
    <s v="Kuljetuksen suorittajan on ilmoitettava Säteilyturvakeskukselle (STUK) jokaisesta turvallisuuslupaa edellyttävästä korkea-aktiivisen umpilähteen kuljetuksesta ennen kuljetuksen suorittamista tai säteilylähteen saapumista Suomeen."/>
    <s v="Ilmoitus korkea-aktiivisen umpilähteen kuljetuksesta"/>
    <x v="0"/>
    <x v="5"/>
    <m/>
    <s v="Vain elinkeinotoimintaa harjoittaville"/>
    <m/>
    <x v="1"/>
    <x v="1"/>
    <s v="Sosiaali- ja terveysministeriö"/>
    <s v=""/>
    <s v=""/>
  </r>
  <r>
    <s v="Säteilyturvakeskus"/>
    <s v="Luonnonsäteilylle altistavan toiminnan ilmoitus ja säteilyaltistuksen selvitysvelvollisuus"/>
    <s v="Ennen toiminnan aloittamista toiminnasta vastaavaan on ilmoitettava STUKille luonnonsäteilylle altistavan toiminnan aloittamisesta."/>
    <s v="Luonnonsäteilylle altistavan toiminnan ilmoitus ja säteilyaltistuksen selvitysvelvollisuus"/>
    <x v="0"/>
    <x v="5"/>
    <m/>
    <s v="Vain elinkeinotoimintaa harjoittaville"/>
    <m/>
    <x v="1"/>
    <x v="1"/>
    <s v="Sosiaali- ja terveysministeriö"/>
    <s v=""/>
    <s v=""/>
  </r>
  <r>
    <s v="Säteilyturvakeskus"/>
    <s v="Mittauspalvelun, kalibrointipalvelun tai ohjelmiston tilaus"/>
    <s v="Säteilyturvakeskus tarjoaa yrityksille ja yksityisille kansalaisille erilaisia säteilyyn liittyviä liiketaloudellisia mittaus- ja asiantuntijapalveluita, mikäli ne tukevat STUKin toiminta-ajatusta säteilyn vahingollisten vaikutusten estämisestä ja rajoittamisesta."/>
    <s v="Mittauspalvelun, kalibrointipalvelun tai ohjelmiston tilaus"/>
    <x v="2"/>
    <x v="1"/>
    <s v="Myöhemmin"/>
    <s v="Vain elinkeinotoimintaa harjoittaville"/>
    <s v="Palvelu sisältää myös mitattavan laitteen/näytteen toimittamisen ja tästä syystä asiointikanavan digitalisointi ei hyödytä asiakasta"/>
    <x v="1"/>
    <x v="1"/>
    <s v="Sosiaali- ja terveysministeriö"/>
    <s v=""/>
    <s v=""/>
  </r>
  <r>
    <s v="Säteilyturvakeskus"/>
    <s v="Radonmittausmenetelmien hyväksyntä"/>
    <s v="Hyväksyntää varten Säteilyturvakeskukselle toimitetaan hakemus, jossa selvitetään, miten säteilylaissa ja sen perusteella annetuissa muissa säädöksissä esitetyt vaatimukset toteutuvat."/>
    <s v="Radonmittausmenetelmien hyväksyntä"/>
    <x v="1"/>
    <x v="6"/>
    <s v="Myöhemmin"/>
    <s v="Vain elinkeinotoimintaa harjoittaville"/>
    <s v="Volyymit ovat erittäin pieniä (maksimissaan muutama vuodessa)"/>
    <x v="1"/>
    <x v="1"/>
    <s v="Sosiaali- ja terveysministeriö"/>
    <s v=""/>
    <s v=""/>
  </r>
  <r>
    <s v="Säteilyturvakeskus"/>
    <s v="Radonmittauspalvelu"/>
    <s v="Liiketaloudellinen radonmittauspalvelu asuntoihin ja tavanomaisille työpaikoille."/>
    <s v="Radonmittauspalvelu"/>
    <x v="2"/>
    <x v="2"/>
    <m/>
    <s v="Myös luonnollisille henkilöille"/>
    <m/>
    <x v="1"/>
    <x v="1"/>
    <s v="Sosiaali- ja terveysministeriö"/>
    <s v=""/>
    <s v=""/>
  </r>
  <r>
    <s v="Säteilyturvakeskus"/>
    <s v="Showlaserlaitteen luvat ja ilmoitukset"/>
    <s v="Lomakkeilla voi hakea lupaa suuritehoisen laserlaitteen käyttöön, ilmoittaa toiminnan muutoksista ja ilmoittaa suuritehoisen laserlaitteen käytöstä"/>
    <s v="Showlaserlaitteen luvat ja ilmoitukset"/>
    <x v="1"/>
    <x v="5"/>
    <m/>
    <s v="Vain elinkeinotoimintaa harjoittaville"/>
    <m/>
    <x v="1"/>
    <x v="1"/>
    <s v="Sosiaali- ja terveysministeriö"/>
    <s v=""/>
    <s v=""/>
  </r>
  <r>
    <s v="Säteilyturvakeskus"/>
    <s v="Säteilytoiminnan lupa-asioiden hoitaminen"/>
    <s v="Lomakkeilla voi hakea uutta turvallisuuslupaa, hakea turvallisuusluvan muutosta tai ilmoittaa toiminnan muutoksesta. Palvelussa hyödynnetään suomi.fi-valtuuksia (yrityksen puolesta asioiminen)."/>
    <s v="Säteilytoiminnan lupa-asioiden hoitaminen"/>
    <x v="1"/>
    <x v="5"/>
    <m/>
    <s v="Vain elinkeinotoimintaa harjoittaville"/>
    <m/>
    <x v="1"/>
    <x v="1"/>
    <s v="Sosiaali- ja terveysministeriö"/>
    <s v=""/>
    <s v=""/>
  </r>
  <r>
    <s v="Säteilyturvakeskus"/>
    <s v="Säteilyturvallisuusvastaavan ja säteilyturvallisuusasiantuntijan ammattipätevyyden hakeminen"/>
    <s v="Luvan hakeminen koulutusorganisaatiolle järjestämään säteilyturvallisuusvastaavan (STV) säteilysuojelukoulutusta. Hakemus oikeudeksi toimia säteilyturvallisuusasiantuntijana"/>
    <s v="Säteilyturvallisuusvastaavan ja säteilyturvallisuusasiantuntijan ammattipätevyyden hakeminen"/>
    <x v="1"/>
    <x v="1"/>
    <s v="Q1/2022"/>
    <s v="Vain elinkeinotoimintaa harjoittaville"/>
    <m/>
    <x v="1"/>
    <x v="1"/>
    <s v="Sosiaali- ja terveysministeriö"/>
    <s v=""/>
    <s v=""/>
  </r>
  <r>
    <s v="Säteilyturvakeskus"/>
    <s v="Talousveden radioaktiivisuuden valvontaan liittyvät ilmoitukset"/>
    <s v="STUK toimii talousveden radioaktiivisuuden valvonnassa asiantuntijatahona, joka neuvoo kunnan terveydensuojeluviranomaista tarvittaessa."/>
    <s v="Talousveden radioaktiivisuuden valvontaan liittyvät ilmoitukset"/>
    <x v="0"/>
    <x v="0"/>
    <s v="Myöhemmin"/>
    <s v="Vain elinkeinotoimintaa harjoittaville"/>
    <m/>
    <x v="1"/>
    <x v="1"/>
    <s v="Sosiaali- ja terveysministeriö"/>
    <s v=""/>
    <s v=""/>
  </r>
  <r>
    <s v="Säteilyturvakeskus"/>
    <s v="Terveydensuojelulain Ilmoituksenvarainen toiminta ja valvonta (solarium, kauneushoitola)"/>
    <s v="Ilmoitukset tehdään kunnalle ja kunta valvoo myös toimintaa. STUK tekee tarpeen mukaan selvityspyyntöjä, tarkempia tarkastuksia."/>
    <s v="Terveydensuojelulain Ilmoituksenvarainen toiminta ja valvonta (solarium, kauneushoitola)"/>
    <x v="0"/>
    <x v="6"/>
    <s v="Myöhemmin"/>
    <s v="Vain elinkeinotoimintaa harjoittaville"/>
    <s v="Valtio, aluehallinto, kunta -rajapinta tuo prosessiin useita epäjatkuvuuskohtia asiakkaan kannalta"/>
    <x v="15"/>
    <x v="1"/>
    <s v="Sosiaali- ja terveysministeriö"/>
    <s v=""/>
    <s v="Sosiaali- ja terveysministeriö"/>
  </r>
  <r>
    <s v="Säteilyturvakeskus"/>
    <s v="Tietopyyntö"/>
    <s v="Mahdollisuus tehdä tietopyyntö suomi.fi-viestien kautta"/>
    <s v="Tietopyyntö"/>
    <x v="2"/>
    <x v="5"/>
    <m/>
    <s v="Myös luonnollisille henkilöille"/>
    <m/>
    <x v="1"/>
    <x v="1"/>
    <s v="Sosiaali- ja terveysministeriö"/>
    <s v=""/>
    <s v=""/>
  </r>
  <r>
    <s v="Säteilyturvakeskus"/>
    <s v="Työpaikkojen radon-mittaustulosten ilmoitus- ja hallintapalvelu"/>
    <s v="Säteilylain 859/2018 146 ja 155 §:n perusteella työnantaja ilmoitettaa työpaikalla tehtyjen radonmittausten tulokset STUKille."/>
    <s v="Työpaikkojen radon-mittaustulosten ilmoitus- ja hallintapalvelu"/>
    <x v="0"/>
    <x v="2"/>
    <m/>
    <s v="Vain elinkeinotoimintaa harjoittaville"/>
    <m/>
    <x v="1"/>
    <x v="1"/>
    <s v="Sosiaali- ja terveysministeriö"/>
    <s v=""/>
    <s v=""/>
  </r>
  <r>
    <s v="Säteilyturvakeskus"/>
    <s v="Ydinaineiden ja ydinjätteiden kuljetuksen lupa-asioiden hoitaminen"/>
    <s v="Ydinenergialaki edellyttää lupaa ydinaineiden ja ydinjätteiden kuljettamiseen ydinenergia-asetuksen 17 §:ssä mainittuja tapauksia lukuun ottamatta."/>
    <s v="Ydinaineiden ja ydinjätteiden kuljetuksen lupa-asioiden hoitaminen"/>
    <x v="1"/>
    <x v="6"/>
    <s v="Myöhemmin"/>
    <s v="Vain elinkeinotoimintaa harjoittaville"/>
    <s v="Tavoitteet digiasteelle asetetaan 2021 lopussa osana ydinlaitosten luvituksen tavoitetilan asettamista"/>
    <x v="1"/>
    <x v="1"/>
    <s v="Sosiaali- ja terveysministeriö"/>
    <s v=""/>
    <s v=""/>
  </r>
  <r>
    <s v="Säteilyturvakeskus"/>
    <s v="Ydinenergialain mukaiset luvat (STUKin myöntämät)"/>
    <s v="Esimerkiksi uraania tai toriumia sisältävien malmien tuonti ja vienti edellyttää joko Säteilyturvakeskuksen lupaa tai, mikäli toiminta on pienimuotoisena vapautettu luvanvaraisuudesta, ilmoitusta Säteilyturvakeskukselle."/>
    <s v="Ydinenergialain mukaiset luvat (STUKin myöntämät)"/>
    <x v="1"/>
    <x v="6"/>
    <s v="Q4/2022"/>
    <s v="Vain elinkeinotoimintaa harjoittaville"/>
    <s v="Volyymit ovat pieniä"/>
    <x v="1"/>
    <x v="1"/>
    <s v="Sosiaali- ja terveysministeriö"/>
    <s v=""/>
    <s v=""/>
  </r>
  <r>
    <s v="Säteilyturvakeskus"/>
    <s v="Ydinjätteiden tuonti- ja vientilupa"/>
    <s v="Luvitus ydinaineiden hallussapitoon, valmistukseen, tuottamiseen, käsittelyyn, käyttämiseen ja varastointiin (ns. toimintalupa) sekä niiden luovutukseen, kuljetukseen ja tuontiin"/>
    <s v="Ydinjätteiden tuonti- ja vientilupa"/>
    <x v="1"/>
    <x v="6"/>
    <s v="Myöhemmin"/>
    <s v="Vain elinkeinotoimintaa harjoittaville"/>
    <s v="Tavoitteet digiasteelle asetetaan 2021 lopussa osana ydinlaitosten luvituksen tavoitetilan asettamista"/>
    <x v="1"/>
    <x v="1"/>
    <s v="Sosiaali- ja terveysministeriö"/>
    <s v=""/>
    <s v=""/>
  </r>
  <r>
    <s v="Säteilyturvakeskus"/>
    <s v="Ydinlaitosten tarkastuslaitosten hyväksyntä"/>
    <s v="Säteilyturvakeskus hyväksyy tarkastuslaitoksia tarkastamaan ydinlaitosten painelaitteita, muita mekaanisia laitteita sekä teräs- ja betonirakenteita."/>
    <s v="Ydinlaitosten tarkastuslaitosten hyväksyntä"/>
    <x v="1"/>
    <x v="1"/>
    <s v="Myöhemmin"/>
    <s v="Vain elinkeinotoimintaa harjoittaville"/>
    <s v="Volyymit ovat pieniä ja suuri osa tiedosta on dokumenttimuodossa. Tavoitteet digiasteelle asetetaan 2021 lopussa osana ydinlaitosten luvituksen tavoitetilan asettamista"/>
    <x v="1"/>
    <x v="1"/>
    <s v="Sosiaali- ja terveysministeriö"/>
    <s v=""/>
    <s v=""/>
  </r>
  <r>
    <s v="Säteilyturvakeskus"/>
    <s v="Ydinlaitostoslupien sähköinen asiointi"/>
    <s v="Sähköisen asioinnin kautta ydinlaitokset voivat laittaa vireille asioita ja STUKin päätökset toimitetaan ydinlaitoksille."/>
    <s v="Ydinlaitostoslupien sähköinen asiointi"/>
    <x v="1"/>
    <x v="5"/>
    <m/>
    <s v="Vain elinkeinotoimintaa harjoittaville"/>
    <s v="Suurin osa alkuperäisestä tiedosta on dokumenttimuodossa"/>
    <x v="1"/>
    <x v="1"/>
    <s v="Sosiaali- ja terveysministeriö"/>
    <s v=""/>
    <s v=""/>
  </r>
  <r>
    <s v="Tampereen kaupunki"/>
    <s v="Jätehuollon järjestämisen poikkeamispäätökset"/>
    <s v="Jätemaksun kohtuullistamispäätös, jätehuoltomääräysten poikkeamispäätös"/>
    <s v="Jätevesien käsittelyn poikkeamisilmoitus"/>
    <x v="1"/>
    <x v="0"/>
    <s v="Q4/2021"/>
    <s v="Myös luonnollisille henkilöille"/>
    <s v="Taustaprosessit ja -teknologia"/>
    <x v="2"/>
    <x v="0"/>
    <s v="Pirkanmaa"/>
    <s v="yli 100 000"/>
    <s v="Ympäristöministeriö"/>
  </r>
  <r>
    <s v="Tampereen kaupunki"/>
    <s v="Rakennusvalvonnan luvat (lupapiste)"/>
    <s v="Rakennuslupa, purkamislupa ja maisematyölupa"/>
    <s v="Rakennuslupa"/>
    <x v="1"/>
    <x v="5"/>
    <s v="Q1/2022"/>
    <s v="Myös luonnollisille henkilöille"/>
    <s v="Taustaprosessit ja -teknologia"/>
    <x v="5"/>
    <x v="0"/>
    <s v="Pirkanmaa"/>
    <s v="yli 100 000"/>
    <s v="Ympäristöministeriö"/>
  </r>
  <r>
    <s v="Tampereen kaupunki"/>
    <s v="Viheralueiden käyttöluvat ja vuokraus (Lupapiste)"/>
    <s v="Viheralueluvat Lupapisteessä"/>
    <s v="Yleisen alueen käyttölupa"/>
    <x v="1"/>
    <x v="0"/>
    <s v="Q1/2022"/>
    <s v="Myös luonnollisille henkilöille"/>
    <m/>
    <x v="1"/>
    <x v="0"/>
    <s v="Pirkanmaa"/>
    <s v="yli 100 000"/>
    <s v=""/>
  </r>
  <r>
    <s v="Tampereen kaupunki"/>
    <s v="Katujen käyttöluvat ja vuokraus (Lupapiste)"/>
    <s v="Katuluvat"/>
    <s v="Yleisen alueen käyttölupa"/>
    <x v="1"/>
    <x v="5"/>
    <s v="Q1/2022"/>
    <s v="Myös luonnollisille henkilöille"/>
    <s v="Taustaprosessit ja -teknologia"/>
    <x v="1"/>
    <x v="0"/>
    <s v="Pirkanmaa"/>
    <s v="yli 100 000"/>
    <s v=""/>
  </r>
  <r>
    <s v="Tampereen kaupunki"/>
    <s v="Tapahtumien 3D huoneet/eteiset"/>
    <s v="Tavoitteena kehittää n.s 3D-virtuaalinen eteinen, huone, alue, jonne voidaan ohjata isompiin tapahtumiin/messuihin osallistuvat ennen tapahtuman alkua ja jonka kautta pääsee ohjautumaan erilaisiin virtuaalihuoneisiin yms. pilottiversio: https://mobility4recovery.fi/MNGSiDN/tampere/"/>
    <s v="Tapahtumien 3D huoneet/eteiset"/>
    <x v="2"/>
    <x v="6"/>
    <s v="Q1/2022"/>
    <s v="Myös luonnollisille henkilöille"/>
    <m/>
    <x v="1"/>
    <x v="0"/>
    <s v="Pirkanmaa"/>
    <s v="yli 100 000"/>
    <s v=""/>
  </r>
  <r>
    <s v="Tampereen kaupunki"/>
    <s v="Virtuaaliset tapahtumat, Webinaarit ja koulutukset"/>
    <s v="Ajankohtaista tietoa ja koulutusta yrittäjille, mm. verkkowebinaarit ja koulutukset"/>
    <s v="Virtuaaliset tapahtumat, Webinaarit ja koulutukset"/>
    <x v="2"/>
    <x v="5"/>
    <s v="Q1/2022"/>
    <s v="Myös luonnollisille henkilöille"/>
    <m/>
    <x v="1"/>
    <x v="0"/>
    <s v="Pirkanmaa"/>
    <s v="yli 100 000"/>
    <s v=""/>
  </r>
  <r>
    <s v="Tampereen kaupunki"/>
    <s v="Jätehuollon viranomaispalveluiden asiakaspalvelu"/>
    <s v="Jätehuollon järjestämisen viranomaistehtäviin liittyvä asiakasneuvonta ja -tiedotus. "/>
    <s v="Jäteneuvonta"/>
    <x v="3"/>
    <x v="0"/>
    <s v="Q3/2021"/>
    <s v="Myös luonnollisille henkilöille"/>
    <s v="Taustaprosessit ja -teknologia"/>
    <x v="14"/>
    <x v="0"/>
    <s v="Pirkanmaa"/>
    <s v="yli 100 000"/>
    <s v="Ympäristöministeriö"/>
  </r>
  <r>
    <s v="Tampereen kaupunki"/>
    <s v="Matching-palvelu"/>
    <s v="Yritysten ja ekosysteemitasolla tapahtuvan matching toiminnan kehittäminen"/>
    <s v="Matching-palvelu"/>
    <x v="3"/>
    <x v="6"/>
    <s v="Myöhemmin"/>
    <s v="Myös luonnollisille henkilöille"/>
    <m/>
    <x v="1"/>
    <x v="0"/>
    <s v="Pirkanmaa"/>
    <s v="yli 100 000"/>
    <s v=""/>
  </r>
  <r>
    <s v="Tampereen kaupunki"/>
    <s v="Räätälöity rekrytointi"/>
    <s v="Taylor´s house: ehdokasesittely yritystarpeeseen ja räätälöity yrityksen ja osaajan yhteistyö"/>
    <s v="Räätälöity rekrytointi"/>
    <x v="3"/>
    <x v="6"/>
    <s v="Myöhemmin"/>
    <s v="Myös luonnollisille henkilöille"/>
    <m/>
    <x v="1"/>
    <x v="0"/>
    <s v="Pirkanmaa"/>
    <s v="yli 100 000"/>
    <s v=""/>
  </r>
  <r>
    <s v="Tampereen kaupunki"/>
    <s v="Kohtaantopalvelut"/>
    <s v="Virtuaaliset rekrytointitapahtumat, virtuaalinen rekrytointikanava (tulossa)"/>
    <s v="Työvoimapalvelut"/>
    <x v="3"/>
    <x v="6"/>
    <s v="Q4/2022"/>
    <s v="Myös luonnollisille henkilöille"/>
    <m/>
    <x v="1"/>
    <x v="0"/>
    <s v="Pirkanmaa"/>
    <s v="yli 100 000"/>
    <s v=""/>
  </r>
  <r>
    <s v="Tampereen kaupunki"/>
    <s v="Työllistämisen neuvonta"/>
    <s v="Työnantajapuhelin- ja sähköposti, Yrittäjyysneuvonta"/>
    <s v="Työvoimapalvelut"/>
    <x v="3"/>
    <x v="0"/>
    <m/>
    <s v="Vain elinkeinotoimintaa harjoittaville"/>
    <m/>
    <x v="1"/>
    <x v="0"/>
    <s v="Pirkanmaa"/>
    <s v="yli 100 000"/>
    <s v=""/>
  </r>
  <r>
    <s v="Tampereen kaupunki"/>
    <s v="Työnvälityspalvelut"/>
    <s v="Avoimet paikat, rekryilmoitukset, työmarkkinatori (TE-palvelut), Ehdokasesittelyt"/>
    <s v="Työvoimapalvelut"/>
    <x v="3"/>
    <x v="4"/>
    <s v="Q4/2022"/>
    <s v="Myös luonnollisille henkilöille"/>
    <s v="Valtakunnallinen kehitys Työmarkkinatorin osalta, voidaan vaikuttaa paikallisesti osittain"/>
    <x v="1"/>
    <x v="0"/>
    <s v="Pirkanmaa"/>
    <s v="yli 100 000"/>
    <s v=""/>
  </r>
  <r>
    <s v="Tampereen kaupunki"/>
    <s v="Kasvupalvelut"/>
    <s v="Palvelutarvekartoitukset, uutiskirjeet ja tiedotteet yrityksille"/>
    <s v="Yritysten kasvupalvelut"/>
    <x v="3"/>
    <x v="0"/>
    <s v="Q4/2022"/>
    <s v="Vain elinkeinotoimintaa harjoittaville"/>
    <m/>
    <x v="1"/>
    <x v="0"/>
    <s v="Pirkanmaa"/>
    <s v="yli 100 000"/>
    <s v=""/>
  </r>
  <r>
    <s v="Tampereen kaupunki"/>
    <s v="Yritysneuvonta ja palveluiden brokerointi"/>
    <s v="Henkilökohtaiset tapaamiset asiakkaiden kanssa, klinikat"/>
    <s v="Yritysten neuvontapalvelut"/>
    <x v="3"/>
    <x v="0"/>
    <s v="Q4/2021"/>
    <s v="Myös luonnollisille henkilöille"/>
    <m/>
    <x v="1"/>
    <x v="0"/>
    <s v="Pirkanmaa"/>
    <s v="yli 100 000"/>
    <s v=""/>
  </r>
  <r>
    <s v="Tampereen kaupunki"/>
    <s v="Sähköinen työkalupakki yrityksille"/>
    <s v="Työkaluja, lomakkeita ja tietoa kootusti sekä aloittavalle että toimivalle yrityksille (https://www.yritystulkki.fi/fi/alue/tredea/)"/>
    <s v="Sähköinen työkalupakki yrityksille"/>
    <x v="4"/>
    <x v="5"/>
    <s v="Q1/2022"/>
    <s v="Myös luonnollisille henkilöille"/>
    <s v="Käyttäminen mahdollista myös yrityksen perustamista harkitsevalle"/>
    <x v="1"/>
    <x v="0"/>
    <s v="Pirkanmaa"/>
    <s v="yli 100 000"/>
    <s v=""/>
  </r>
  <r>
    <s v="Tampereen kaupunki"/>
    <s v="Tietopalvelut"/>
    <s v="www.yritystieto.businesstampere.fi, Elinvoimanäkymien tietokokoelma, Business Explorer – datatyökalu auttaa alueesta kiinnostuneita yrityksiä etsimään ja analysoimaan alueen talous- ja väestötilastoja"/>
    <s v="Tietopalvelut"/>
    <x v="4"/>
    <x v="5"/>
    <s v="Q1/2022"/>
    <s v="Myös luonnollisille henkilöille"/>
    <m/>
    <x v="1"/>
    <x v="0"/>
    <s v="Pirkanmaa"/>
    <s v="yli 100 000"/>
    <s v=""/>
  </r>
  <r>
    <s v="Tampereen kaupunki"/>
    <s v="Digitaalinen liiketoimintayhteisö"/>
    <s v="Kehitteillä digitaalinen Tampere Business Community, Alustan tuleva osoite: https://business-tampere.hivebrite.com/"/>
    <s v="Yrityspalvelut"/>
    <x v="4"/>
    <x v="6"/>
    <s v="Myöhemmin"/>
    <s v="Vain elinkeinotoimintaa harjoittaville"/>
    <m/>
    <x v="1"/>
    <x v="0"/>
    <s v="Pirkanmaa"/>
    <s v="yli 100 000"/>
    <s v=""/>
  </r>
  <r>
    <s v="Tampereen kaupunki"/>
    <s v="Avustusten ja tukien myöntäminen"/>
    <s v="www.tukialusta.fi, neuvontapalvelu (puhelin ja chatbot), starttiraha"/>
    <s v="Toiminta-avustukset yhdistyksille ja yhteisöille"/>
    <x v="5"/>
    <x v="5"/>
    <s v="Q1/2022"/>
    <s v="Vain elinkeinotoimintaa harjoittaville"/>
    <m/>
    <x v="1"/>
    <x v="0"/>
    <s v="Pirkanmaa"/>
    <s v="yli 100 000"/>
    <s v=""/>
  </r>
  <r>
    <s v="Tampereen kaupunki"/>
    <s v="Rekrytoinnin taloudelliset tuet"/>
    <s v="Rekrylisä- ja palkkio työnantajalle rekrytoinnin tueksi (e-lomake), Tulossa palkkatukipäätökset (oma-asiointi/ ura) sekä palkkatukimatching palvelu oma-asioinnissa"/>
    <s v="Työllistämistuki"/>
    <x v="5"/>
    <x v="4"/>
    <s v="Q1/2021"/>
    <s v="Vain elinkeinotoimintaa harjoittaville"/>
    <m/>
    <x v="10"/>
    <x v="0"/>
    <s v="Pirkanmaa"/>
    <s v="yli 100 000"/>
    <s v="Sosiaali- ja terveysministeriö"/>
  </r>
  <r>
    <s v="Tasa-arvovaltuutettu"/>
    <s v="Tasa-arvosuunnittelutyökalu"/>
    <s v="Tarkoitus on käyttää digitalisointia ja automatisointia työpaikkojen tasa-arvosuunnitelmien valvonnan apuna. Työkalun avulla ei ole tarkoitus tehdä tasa-arvosuunnitelmaa, vaan tarkoitus on antaa digitalisoidusti  palautetta jo tehdystä työpaikan tasa-arvosuunnitelmasta."/>
    <s v="Tasa-arvosuunnittelutyökalu"/>
    <x v="3"/>
    <x v="0"/>
    <s v="Myöhemmin"/>
    <s v="Vain elinkeinotoimintaa harjoittaville"/>
    <s v="Resurssien (henkilö- ja taloudelliset resurssit) puute; mahdolliset teknisen kehittämisen haasteet"/>
    <x v="1"/>
    <x v="1"/>
    <s v="Oikeusministeriö"/>
    <s v=""/>
    <s v=""/>
  </r>
  <r>
    <s v="Teak Oy"/>
    <s v="Ilmoitus alkutuotantopaikasta"/>
    <m/>
    <s v="Alkutuotantopaikkailmoitus"/>
    <x v="0"/>
    <x v="1"/>
    <s v="Myöhemmin"/>
    <s v="Myös luonnollisille henkilöille"/>
    <s v="Palvelun tuottaa Suupohjan peruspalveluliikelaitokuntayhtymä, Toimii vastuu organisaationa"/>
    <x v="0"/>
    <x v="2"/>
    <s v="Etelä-Pohjanmaa"/>
    <s v="alle 6001"/>
    <s v="Maa- ja metsätalousministeriö"/>
  </r>
  <r>
    <s v="Teak Oy"/>
    <s v="Elintarvikelain mukainen ilmoitus toiminnan lopettamisesta, keskeytyksestä tai muutoksesta"/>
    <m/>
    <s v="Elintarvikehuoneistoilmoitus"/>
    <x v="0"/>
    <x v="1"/>
    <s v="Myöhemmin"/>
    <s v="Vain elinkeinotoimintaa harjoittaville"/>
    <s v="Palvelun tuottaa Suupohjan peruspalveluliikelaitokuntayhtymä, Toimii vastuu organisaationa"/>
    <x v="0"/>
    <x v="2"/>
    <s v="Etelä-Pohjanmaa"/>
    <s v="alle 6001"/>
    <s v="Maa- ja metsätalousministeriö"/>
  </r>
  <r>
    <s v="Teak Oy"/>
    <s v="Ilmoitus elintarvike huoneistosta"/>
    <m/>
    <s v="Elintarvikehuoneistoilmoitus"/>
    <x v="0"/>
    <x v="1"/>
    <s v="Myöhemmin"/>
    <s v="Vain elinkeinotoimintaa harjoittaville"/>
    <s v="Palvelun tuottaa Suupohjan peruspalveluliikelaitokuntayhtymä, Toimii vastuu organisaationa"/>
    <x v="0"/>
    <x v="2"/>
    <s v="Etelä-Pohjanmaa"/>
    <s v="alle 6001"/>
    <s v="Maa- ja metsätalousministeriö"/>
  </r>
  <r>
    <s v="Teak Oy"/>
    <s v="Ympäristönsuojelu, ympäristöluvat ja ilmoitukset"/>
    <m/>
    <s v="Ilmoitus ympäristölle vaaraa aiheuttavasta toiminnasta"/>
    <x v="0"/>
    <x v="1"/>
    <s v="Myöhemmin"/>
    <s v="Myös luonnollisille henkilöille"/>
    <s v="Palvelun tuottaa Suupohjan peruspalveluliikelaitokuntayhtymä, Toimii vastuu organisaationa"/>
    <x v="2"/>
    <x v="2"/>
    <s v="Etelä-Pohjanmaa"/>
    <s v="alle 6001"/>
    <s v="Ympäristöministeriö"/>
  </r>
  <r>
    <s v="Teak Oy"/>
    <s v="Terveydensuojelulain mukaiset ilmoitukset"/>
    <m/>
    <s v="Ilmoitus ympäristölle vaaraa aiheuttavasta toiminnasta"/>
    <x v="0"/>
    <x v="1"/>
    <s v="Myöhemmin"/>
    <s v="Vain elinkeinotoimintaa harjoittaville"/>
    <s v="Palvelun tuottaa Suupohjan peruspalveluliikelaitokuntayhtymä, Toimii vastuu organisaationa"/>
    <x v="2"/>
    <x v="2"/>
    <s v="Etelä-Pohjanmaa"/>
    <s v="alle 6001"/>
    <s v="Ympäristöministeriö"/>
  </r>
  <r>
    <s v="Teak Oy"/>
    <s v="Ilmoitus yleisötilaisuudesta"/>
    <m/>
    <s v="Tapahtumailmoitus"/>
    <x v="0"/>
    <x v="1"/>
    <s v="Myöhemmin"/>
    <s v="Myös luonnollisille henkilöille"/>
    <s v="Palvelun tuottaa Suupohjan peruspalveluliikelaitokuntayhtymä, Toimii vastuu organisaationa"/>
    <x v="1"/>
    <x v="2"/>
    <s v="Etelä-Pohjanmaa"/>
    <s v="alle 6001"/>
    <s v=""/>
  </r>
  <r>
    <s v="Teak Oy"/>
    <s v="Rakennus- ja toimenpidelupahakemus"/>
    <s v="Voi hakea rakennus- tai toimenpidelupaa"/>
    <s v="Rakennuslupa"/>
    <x v="1"/>
    <x v="1"/>
    <s v="Myöhemmin"/>
    <s v="Myös luonnollisille henkilöille"/>
    <m/>
    <x v="5"/>
    <x v="2"/>
    <s v="Etelä-Pohjanmaa"/>
    <s v="alle 6001"/>
    <s v="Ympäristöministeriö"/>
  </r>
  <r>
    <s v="Teak Oy"/>
    <s v="Tupakkatuotteiden vähittäismyyntilupa"/>
    <m/>
    <s v="Tupakkatuotteiden vähittäismyyntilupa"/>
    <x v="1"/>
    <x v="0"/>
    <s v="Myöhemmin"/>
    <s v="Vain elinkeinotoimintaa harjoittaville"/>
    <s v="Palvelun tuottaa Suupohjan peruspalveluliikelaitokuntayhtymä, Toimii vastuu organisaationa"/>
    <x v="7"/>
    <x v="2"/>
    <s v="Etelä-Pohjanmaa"/>
    <s v="alle 6001"/>
    <s v="Sosiaali- ja terveysministeriö"/>
  </r>
  <r>
    <s v="Teak Oy"/>
    <s v="Ympäristönsuojelu, vesiensuojelu"/>
    <m/>
    <s v="Ympäristölupa"/>
    <x v="1"/>
    <x v="1"/>
    <s v="Myöhemmin"/>
    <s v="Myös luonnollisille henkilöille"/>
    <s v="Palvelun tuottaa Suupohjan peruspalveluliikelaitokuntayhtymä, Toimii vastuu organisaationa"/>
    <x v="1"/>
    <x v="2"/>
    <s v="Etelä-Pohjanmaa"/>
    <s v="alle 6001"/>
    <s v=""/>
  </r>
  <r>
    <s v="Teak Oy"/>
    <s v="Kunnan myöntämä yksinyrittäjäntuki"/>
    <s v="Yksinyrittäjä voi hakea toimintatukea kunnalta"/>
    <s v="Liiketoiminnan kehittämistuki"/>
    <x v="5"/>
    <x v="5"/>
    <s v="Myöhemmin"/>
    <s v="Vain elinkeinotoimintaa harjoittaville"/>
    <s v="Haku loppuu 30.9.2020. Toteutusta voidaan käyttää jatkossa muissa vastaavissa hauissa, ja se on päivitettävissä tasolle 1.1"/>
    <x v="1"/>
    <x v="2"/>
    <s v="Etelä-Pohjanmaa"/>
    <s v="alle 6001"/>
    <s v=""/>
  </r>
  <r>
    <s v="Teak Oy"/>
    <s v="Avustukset yhdistyksille ja yhteisöille"/>
    <s v="Yhdistykset ja yhteisöt voivat hakea avustuksia kunnanhallitukselta. Avustuksia voidaan myöntää toimintaan tai tapahtumien järjestämiseen."/>
    <s v="Toiminta-avustukset yhdistyksille ja yhteisöille"/>
    <x v="5"/>
    <x v="1"/>
    <s v="Myöhemmin"/>
    <s v="Myös luonnollisille henkilöille"/>
    <m/>
    <x v="1"/>
    <x v="2"/>
    <s v="Etelä-Pohjanmaa"/>
    <s v="alle 6001"/>
    <s v=""/>
  </r>
  <r>
    <s v="Terveyden ja hyvinvoinnin laitos (THL)"/>
    <s v="Asiantuntijamikrobiologia"/>
    <s v="Analyysi- ja tutkimuspalvelut, mm laboratoriopalvelut. Palvelut on suunnattu pääosin terveydenhuollon ammattilaisille ja asiantuntijoille. Osa palveluista on maksullisia, ne eritelty tässä taulukossa. Tarjolla yhteydenottomahdollisuus asiakkaille."/>
    <s v="Asiantuntijamikrobiologia"/>
    <x v="2"/>
    <x v="1"/>
    <s v="Q4/2022"/>
    <s v="Myös luonnollisille henkilöille"/>
    <s v="Toiminnalliset syyt. Asiointipalvelua ei voida kokonaisuudessaan digitalisoida fyysisistä näytteistä johtuen"/>
    <x v="1"/>
    <x v="1"/>
    <s v="Sosiaali- ja terveysministeriö"/>
    <s v=""/>
    <s v=""/>
  </r>
  <r>
    <s v="Terveyden ja hyvinvoinnin laitos (THL)"/>
    <s v="Avoin data"/>
    <s v="THL tarjoaa tuottamaansa ja kokoamaansa tietoa avoimesti ja edistää sosiaali- ja terveysalan tietovarantojen laaja-alaista käyttöä. Avoimena datana julkaistavat tiedot eivät sisällä henkilötietoja tai muita salassa pidettäviä tietoja. Dataa avattaessa siitä poistetaan kaikki suorat tunnistetiedot. Avointa dataa tarjotaan niin tietojärjestelmärajapinnan, tilastopalveluiden kuin aineistolataustenkin kautta. Datan lataamiseen ja hyödyntämiseen tarjotaan opastusta sähköpostitse."/>
    <s v="Avoin data"/>
    <x v="6"/>
    <x v="5"/>
    <m/>
    <s v="Myös luonnollisille henkilöille"/>
    <s v="Yhteydenotto: tavanomaisesti muutama kymmenen / vuosi, koronan aikana kymmeniä/kuukausi. Palvelu: Kokonaisuudessaan palvelun käyttöaste on merkittävä. Tilanteesta, asiakkaan tarpeesta ja tiedostomuodosta riippuen määrä voi olla tuhansista kymmeniin tuhansiin päivässä."/>
    <x v="1"/>
    <x v="1"/>
    <s v="Sosiaali- ja terveysministeriö"/>
    <s v=""/>
    <s v=""/>
  </r>
  <r>
    <s v="Terveyden ja hyvinvoinnin laitos (THL)"/>
    <s v="Biopankkipalvelut"/>
    <s v="THL:n Biopankki tukee tutkimusta, joka selvittää sairauksien syitä ja perimän, ympäristön ja elintapojen vaikutusta niihin. THL Biopankki myöntää tutkimusryhmälle oikeuden näytteiden ja niihin liittyvän tiedon käyttöön sellaisiin tutkimusprojekteihin, jotka ovat tieteellisesti korkealaatuisia ja joilla on suuri vaikutus oman alansa tiedon tuottoon. Tutkimusprojektien tulee kuulua THL Biopankin tutkimusaiheisiin."/>
    <s v="Biopankkipalvelut"/>
    <x v="4"/>
    <x v="5"/>
    <m/>
    <m/>
    <m/>
    <x v="1"/>
    <x v="1"/>
    <s v="Sosiaali- ja terveysministeriö"/>
    <s v=""/>
    <s v=""/>
  </r>
  <r>
    <s v="Terveyden ja hyvinvoinnin laitos (THL)"/>
    <s v="Data-analytiikkapalvelut"/>
    <s v="THL tarjoaa räätälöityjä data-analytiikkapalveluita, esim. tarvittavan aineiston kokoaminen (THL:n aineistot ja asiakkaan omat aineistot) ja siitä tehtävät analyysit (myös koneoppimisen menetelmin), visualisoinnit ja raportoinnin. Raportit voivat olla myös interaktiivisia.Tarvittaessa palveluun voidaan"/>
    <s v="Data-analytiikkapalvelut"/>
    <x v="4"/>
    <x v="5"/>
    <m/>
    <s v="Myös luonnollisille henkilöille"/>
    <m/>
    <x v="1"/>
    <x v="1"/>
    <s v="Sosiaali- ja terveysministeriö"/>
    <s v=""/>
    <s v=""/>
  </r>
  <r>
    <s v="Terveyden ja hyvinvoinnin laitos (THL)"/>
    <s v="HIV-mapa diagnostiikka"/>
    <s v="HIV resistenssi-, integraasi- ja tropismimääritykset"/>
    <s v="HIV-mapa diagnostiikka"/>
    <x v="2"/>
    <x v="1"/>
    <s v="Q4/2022"/>
    <m/>
    <s v="Toiminnalliset syyt. Asiointipalvelua ei voida kokonaisuudessaan digitalisoida fyysisistä näytteistä johtuen"/>
    <x v="1"/>
    <x v="1"/>
    <s v="Sosiaali- ja terveysministeriö"/>
    <s v=""/>
    <s v=""/>
  </r>
  <r>
    <s v="Terveyden ja hyvinvoinnin laitos (THL)"/>
    <s v="Hometaloanalytiikka"/>
    <s v="Ympäristöterveysyksikön laboratoriossa analysoidaan asiakkaiden toimittamia rakennusmateriaali-, pinta- ja ilmanäytteitä. Palvelu on tarjolla kaikille."/>
    <s v="Hometaloanalytiikka"/>
    <x v="2"/>
    <x v="0"/>
    <s v="Myöhemmin"/>
    <s v="Myös luonnollisille henkilöille"/>
    <s v="Toiminnalliset syyt. Asiointipalvelua ei voida kokonaisuudessaan digitalisoida fyysisistä näytteistä johtuen"/>
    <x v="1"/>
    <x v="1"/>
    <s v="Sosiaali- ja terveysministeriö"/>
    <s v=""/>
    <s v=""/>
  </r>
  <r>
    <s v="Terveyden ja hyvinvoinnin laitos (THL)"/>
    <s v="Imeväisikäisten ruokintaan liittyvän kaupallisen tiedotusaineiston ennakkotarkastus"/>
    <s v="Terveyden ja hyvinvoinnin laitos (THL) tarkistaa imeväisikäisten ruokintaan liittyvän kaupallisen tiedotusaineiston. Kaikille, jotka tuottavat kaupallista aineistoa liittyen imeväisikäisten ravitsemukseen ja ruokintaan."/>
    <s v="Imeväisikäisten ruokintaan liittyvän kaupallisen tiedotusaineiston ennakkotarkastus"/>
    <x v="2"/>
    <x v="0"/>
    <s v="Q4/2022"/>
    <s v="Myös luonnollisille henkilöille"/>
    <s v="Toiminnalliset syyt."/>
    <x v="1"/>
    <x v="1"/>
    <s v="Sosiaali- ja terveysministeriö"/>
    <s v=""/>
    <s v=""/>
  </r>
  <r>
    <s v="Terveyden ja hyvinvoinnin laitos (THL)"/>
    <s v="Kansallinen elintarvikkeiden koostumustietokanta Fineli"/>
    <s v="Fineli on elintarvikkeiden kansallinen koostumustietopankki, jota ylläpitää Terveyden ja hyvinvoinnin laitos (THL). Asiakas voi ottaa yhteyttä ylläpitäjiin sähköisen lomakkeen kautta. Asiakas voi ladata tietoja itselleen ilman rekisteröintiä (avoin data). Palvelun käyttäjäjillä tulee olla mahdollisuus myös anonyymiin käyttöön, minkä vuoksi vahvaa tunnistautumista ei edellytetä. Samoin asiakas voi tallentaa ruokapäiväkirjaa joko rekisteröityneenä käyttäjänä tai ilman rekisteröintiä. Palvelua voi käyttää myös rajapinnan (API) kautta."/>
    <s v="Kansallinen elintarvikkeiden koostumustietokanta Fineli"/>
    <x v="4"/>
    <x v="5"/>
    <m/>
    <s v="Myös luonnollisille henkilöille"/>
    <m/>
    <x v="1"/>
    <x v="1"/>
    <s v="Sosiaali- ja terveysministeriö"/>
    <s v=""/>
    <s v=""/>
  </r>
  <r>
    <s v="Terveyden ja hyvinvoinnin laitos (THL)"/>
    <s v="Kirjaamo- ja arkistopalvelut"/>
    <s v="Terveyden ja hyvinvoinnin laitoksen (THL) kirjaamo vastaa rekisteröityjä asiakirjoja koskeviin kysymyksiin ja asiakirjapyyntöihin. Viranomaisten toimintaa julkisuudessa koskevan lain mukaan jokaisella on oikeus saada tieto viranomaisen julkisista asiakirjoista. Asiakkaalla mahdollisuus käyttää turvapostia tai THL:n kirjaamon julkisella avaimella salattua sähköpostia sekä Suomi.fi-viestipalvelua"/>
    <s v="Kirjaamo- ja arkistopalvelut"/>
    <x v="2"/>
    <x v="5"/>
    <s v="Myöhemmin"/>
    <s v="Myös luonnollisille henkilöille"/>
    <m/>
    <x v="1"/>
    <x v="1"/>
    <s v="Sosiaali- ja terveysministeriö"/>
    <s v=""/>
    <s v=""/>
  </r>
  <r>
    <s v="Terveyden ja hyvinvoinnin laitos (THL)"/>
    <s v="Kliinisen mikrobiologian laboratorioiden toimilupamenettely"/>
    <s v="Toimilupamenettely perustuu Tartuntatautilain 18§ 21.12.2016/1227, jossa määritellään tartuntatautien toteaminen ja torjuminen sekä näihin tarkoitetut potilasnäytediagnostiikkaa tekevien laboratorioiden toiminta luvanvaraiseksi."/>
    <s v="Kliinisen mikrobiologian laboratorioiden toimilupamenettely"/>
    <x v="1"/>
    <x v="4"/>
    <s v="Q2/2022"/>
    <m/>
    <m/>
    <x v="1"/>
    <x v="1"/>
    <s v="Sosiaali- ja terveysministeriö"/>
    <s v=""/>
    <s v=""/>
  </r>
  <r>
    <s v="Terveyden ja hyvinvoinnin laitos (THL)"/>
    <s v="Kuolemansyyn selvittämisen ohjaus ja valvonta"/>
    <s v="Terveyden ja hyvinvoinnin laitoksen (THL) oikeuslääkärit tarkastavat kaikki Suomessa laaditut kuolintodistukset ja kuolinselvitykset. Poliisille ja terveydenhuollon ammattilaisille tarkoitettu valtakunnallinen konsultaatiopuhelin palvelee kuolemansyyn selvittämistä koskevissa kysymyksissä"/>
    <s v="Kuolemansyyn selvittämisen ohjaus ja valvonta"/>
    <x v="2"/>
    <x v="0"/>
    <m/>
    <s v="Myös luonnollisille henkilöille"/>
    <s v="Nykyinen lainsäädäntö estää kuolintodistuslomakkeen liikkumisen sähköisesti sote-toimijoilta THL:een. Tavoitetasossa 1.1 saavutetaan sillä edellytyksellä että lainsäädäntöön saadaan muutoksia ja potilastietojärjestelmät siirtyvät käyttämään sähköistä kuolintodistuslomaketta."/>
    <x v="1"/>
    <x v="1"/>
    <s v="Sosiaali- ja terveysministeriö"/>
    <s v=""/>
    <s v=""/>
  </r>
  <r>
    <s v="Terveyden ja hyvinvoinnin laitos (THL)"/>
    <s v="Lähisuhdeväkivallan auttava puhelin -Nollalinjan tuottamisesta maksettava korvaus"/>
    <s v="Valtakunnallinen auttava puhelin kaikille, jotka kokevat lähisuhdeväkivaltaa tai sen uhkaa. Nollalinja on auttava puhelin kaikille, jotka ovat läheisessä ihmissuhteessaan kokeneet väkivaltaa tai sen uhkaa. THL jakaa valtionavustusta ko. palvelun tuottajalle."/>
    <s v="Lähisuhdeväkivallan auttava puhelin -Nollalinjan tuottamisesta maksettava korvaus"/>
    <x v="5"/>
    <x v="0"/>
    <s v="Myöhemmin"/>
    <s v="Myös luonnollisille henkilöille"/>
    <s v="Odottaa VM:llä käynnissä olevaa valtionavustusten digitalisaatiohanketta"/>
    <x v="1"/>
    <x v="1"/>
    <s v="Sosiaali- ja terveysministeriö"/>
    <s v=""/>
    <s v=""/>
  </r>
  <r>
    <s v="Terveyden ja hyvinvoinnin laitos (THL)"/>
    <s v="Matkailuterveys"/>
    <s v="Terveyden ja hyvinvoinnin laitos (THL) tukee terveydenhuollon ammattihenkilöstön valmiuksia matkalle lähtijän neuvonnassa. Puhelinpalvelu on tarkoitettu vain terveydenhuollon ammattilaisille. THL ylläpitää laajaa sote -toimijoita tukevaa verkkosivustoa ja koulutustoimintaa. Sote-kentän toimijoilla tulee kuitenkin jatkossakin olla mahdollisuus myös puhelinkonsultaatioon."/>
    <s v="Matkailuterveys"/>
    <x v="3"/>
    <x v="0"/>
    <s v="Myöhemmin"/>
    <s v="Myös luonnollisille henkilöille"/>
    <s v="Palvelu on puhelinkonsultaatiota. On tarpeen kokeilla eri mahdollisuuksia sähköiseen asiointiin."/>
    <x v="1"/>
    <x v="1"/>
    <s v="Sosiaali- ja terveysministeriö"/>
    <s v=""/>
    <s v=""/>
  </r>
  <r>
    <s v="Terveyden ja hyvinvoinnin laitos (THL)"/>
    <s v="Mediaviestintä"/>
    <s v="Terveyden ja hyvinvoinnin laitoksen (THL) viestinnän päivystys palvelee toimittajia arkisin klo 9–16"/>
    <s v="Mediaviestintä"/>
    <x v="3"/>
    <x v="0"/>
    <m/>
    <s v="Myös luonnollisille henkilöille"/>
    <s v="Viestinnän mediapalvelussa ei käsitellä luottamuksellisia asioita. Kanavina toimivat puhelin ja sähköposti. On tarpeen kokeilla eri mahdollisuuksia sähköiseen asiointiin."/>
    <x v="1"/>
    <x v="1"/>
    <s v="Sosiaali- ja terveysministeriö"/>
    <s v=""/>
    <s v=""/>
  </r>
  <r>
    <s v="Terveyden ja hyvinvoinnin laitos (THL)"/>
    <s v="Mykobakteerien laboratoriotutkimukset"/>
    <s v="Tukee kliinisen mikrobiologian laboratorioita mykobakteerien laji- ja lääkeherkkyysmääritysten diagnostiikassa. Tarjolla yhteydenottomahdollisuus asiakkaille."/>
    <s v="Mykobakteerien laboratoriotutkimukset"/>
    <x v="2"/>
    <x v="1"/>
    <s v="Q4/2022"/>
    <m/>
    <s v="Toiminnalliset syyt. Asiointipalvelua ei voida kokonaisuudessaan digitalisoida fyysisistä näytteistä johtuen"/>
    <x v="1"/>
    <x v="1"/>
    <s v="Sosiaali- ja terveysministeriö"/>
    <s v=""/>
    <s v=""/>
  </r>
  <r>
    <s v="Terveyden ja hyvinvoinnin laitos (THL)"/>
    <s v="Näytehallinnan palvelut"/>
    <s v="THL Biopankin laboratorio tarjoaa räätälöityjä näytehallintapalveluita tutkimusprojekteille ja -ryhmille ympäri Suomen. Tutkimuslaitoksille ja -ryhmille kansallisesti ja kansainvälisesti yhteistyö/palvelusopimuksella. Asiakas ottaa yhteyden THL biopankin asiantuntijaan, joka määrittelee yhdessä asiakkaan kanssa hänen tarpeisiinsa sopivan palvelukokonaisuuden. Palvelu on luonteeltaan sen kaltainen, että sen muotoileminen vaatii usein runsasta viestien vaihtoa asiakkaan ja palvelun tarjoajan välillä. Henkilötiedon siirtämiseen käytetään turvapostia."/>
    <s v="Näytehallinnan palvelut"/>
    <x v="2"/>
    <x v="0"/>
    <s v="Q4/2022"/>
    <m/>
    <s v="Räätälöity palvelu kullekin asiakkaalle."/>
    <x v="1"/>
    <x v="1"/>
    <s v="Sosiaali- ja terveysministeriö"/>
    <s v=""/>
    <s v=""/>
  </r>
  <r>
    <s v="Terveyden ja hyvinvoinnin laitos (THL)"/>
    <s v="Näytekeräyspalvelut"/>
    <s v="Terveyden ja hyvinvoinnin laitoksen (THL) biopankki tarjoaa tutkimusprojekteille ja -ryhmille näytekeräysten konsultaatiota ja projektisuunnittelua.Tutkimuslaitoksille ja -ryhmille kansallisesti ja kansainvälisesti yhteistyösopimuksella."/>
    <s v="Näytekeräyspalvelut"/>
    <x v="2"/>
    <x v="0"/>
    <s v="Q4/2022"/>
    <m/>
    <s v="Räätälöity palvelu kullekin asiakkaalle."/>
    <x v="1"/>
    <x v="1"/>
    <s v="Sosiaali- ja terveysministeriö"/>
    <s v=""/>
    <s v=""/>
  </r>
  <r>
    <s v="Terveyden ja hyvinvoinnin laitos (THL)"/>
    <s v="Opiskelun aikainen huumetestaus"/>
    <s v="Opiskelun aikaisessa huumetestauksessa selvitetään koulutuksen järjestäjän pyynnöstä mitä päihteitä henkilöllä on tai on ollut elimistössään. Tehdään koulutuksen järjestäjän pyynnöstä. Asiakas ottaa yhteyden puhelimitse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Opiskelun aikainen huumetestaus"/>
    <x v="2"/>
    <x v="5"/>
    <m/>
    <m/>
    <m/>
    <x v="1"/>
    <x v="1"/>
    <s v="Sosiaali- ja terveysministeriö"/>
    <s v=""/>
    <s v=""/>
  </r>
  <r>
    <s v="Terveyden ja hyvinvoinnin laitos (THL)"/>
    <s v="Rikos- ja riita-asioiden sovittelupalveluiden tuottamisesta maksettava korvaus"/>
    <s v="Rikos- ja riita-asioiden sovittelupalvelujen tuottamiseen myönnetään valtionkorvauksia vuodeksi kerrallaan.Hakijoina voivat olla sekä yksityiset että kunnalliset palveluntuottajat. Hakijoiden kanssa on puitesopimukset koskien palvelun tuottamista."/>
    <s v="Rikos- ja riita-asioiden sovittelupalveluiden tuottamisesta maksettava korvaus"/>
    <x v="5"/>
    <x v="0"/>
    <s v="Myöhemmin"/>
    <m/>
    <s v="Odottaa VM:llä käynnissä olevaa valtionavustusten digitalisaatiohanketta"/>
    <x v="1"/>
    <x v="1"/>
    <s v="Sosiaali- ja terveysministeriö"/>
    <s v=""/>
    <s v=""/>
  </r>
  <r>
    <s v="Terveyden ja hyvinvoinnin laitos (THL)"/>
    <s v="Rokoteimmunologian laboratorion muut tutkimuspalvelut"/>
    <s v="Rokoteimmunologian laboratorio tekee määrityksiä ja tutkimuksia rokotevasteiden arvioimiseksi. Rokoteimmunologian laboratorio tekee vasta-ainevälitteisen ja soluvälitteisen immuniteetin tutkimuksia myös tutkimusyhteistyönä yliopistojen, tutkimusryhmien ja yritysten kanssa. Tarjolla yhteydenottomahdollisuus asiakkaille."/>
    <s v="Rokoteimmunologian laboratorion muut tutkimuspalvelut"/>
    <x v="2"/>
    <x v="1"/>
    <s v="Q4/2022"/>
    <m/>
    <s v="Toiminnalliset syyt. Asiointipalvelua ei voida kokonaisuudessaan digitalisoida fyysisistä näytteistä johtuen"/>
    <x v="1"/>
    <x v="1"/>
    <s v="Sosiaali- ja terveysministeriö"/>
    <s v=""/>
    <s v=""/>
  </r>
  <r>
    <s v="Terveyden ja hyvinvoinnin laitos (THL)"/>
    <s v="Rokoteimmunologian vasta-ainemääritykset"/>
    <s v="Rokoteimmunologian laboratorio määrittää maksullisena palveluna vasta-aineiden pitoisuuksia seeruminäytteistä. Tarjolla yhteydenottomahdollisuus asiakkaille."/>
    <s v="Rokoteimmunologian vasta-ainemääritykset"/>
    <x v="2"/>
    <x v="1"/>
    <s v="Q4/2022"/>
    <m/>
    <s v="Toiminnalliset syyt. Asiointipalvelua ei voida kokonaisuudessaan digitalisoida fyysisistä näytteistä johtuen"/>
    <x v="1"/>
    <x v="1"/>
    <s v="Sosiaali- ja terveysministeriö"/>
    <s v=""/>
    <s v=""/>
  </r>
  <r>
    <s v="Terveyden ja hyvinvoinnin laitos (THL)"/>
    <s v="Sähköinen tartuntatauti-ilmoitus"/>
    <s v="Lääkäri ja/tai laboratorio voi tehdä tartuntatauti-ilmoituksen tai tartuntatautiepäilyilmoituksen täysin sähköisesti Terveyden ja hyvinvoinnin laitokselle."/>
    <s v="Sähköinen tartuntatauti-ilmoitus"/>
    <x v="0"/>
    <x v="5"/>
    <m/>
    <s v="Myös luonnollisille henkilöille"/>
    <m/>
    <x v="1"/>
    <x v="1"/>
    <s v="Sosiaali- ja terveysministeriö"/>
    <s v=""/>
    <s v=""/>
  </r>
  <r>
    <s v="Terveyden ja hyvinvoinnin laitos (THL)"/>
    <s v="Tartuntatautilääkärin konsultaatio"/>
    <s v="Infektiotautien torjuntayksikössä toimivaa tartuntatautilääkäriä voi konsultoida puhelimitse liittyen infektiotauteihin. Palvelu on tarkoitettu terveydenhuollon ammattilaisille. THL ylläpitää laajaa sote -toimijoita tukevaa verkkosivustoa ja koulutustoimintaa. Sote-kentän toimijoilla tulee kuitenkin jatkossakin olla mahdollisuus myös puhelinkonsultaatioon."/>
    <s v="Tartuntatautilääkärin konsultaatio"/>
    <x v="3"/>
    <x v="0"/>
    <m/>
    <s v="Myös luonnollisille henkilöille"/>
    <s v="Palvelu on puhelinkonsultaatiota, joka toiminnallisesti tarkoituksenmukaista. On tarpeen kokeilla eri mahdollisuuksia sähköiseen asiointiin."/>
    <x v="1"/>
    <x v="1"/>
    <s v="Sosiaali- ja terveysministeriö"/>
    <s v=""/>
    <s v=""/>
  </r>
  <r>
    <s v="Terveyden ja hyvinvoinnin laitos (THL)"/>
    <s v="TB-Diagnostiikka"/>
    <s v="Tukee kliinisen mikrobiologian laboratorioita M.tuberculosis TB-diagnostiikassa ja nontuberkuloottisen mykobakteerien (NTM) diagnostiikassa maksupalveluna."/>
    <s v="TB-Diagnostiikka"/>
    <x v="2"/>
    <x v="1"/>
    <s v="Q4/2022"/>
    <m/>
    <s v="Toiminnalliset syyt. Asiointipalvelua ei voida kokonaisuudessaan digitalisoida fyysisistä näytteistä johtuen"/>
    <x v="1"/>
    <x v="1"/>
    <s v="Sosiaali- ja terveysministeriö"/>
    <s v=""/>
    <s v=""/>
  </r>
  <r>
    <s v="Terveyden ja hyvinvoinnin laitos (THL)"/>
    <s v="Terveyden edistämisen määrärahan hakeminen"/>
    <s v="Terveyden edistämisen määräraha on harkinnanvarainen, vuosittain haettavaksi julkaistava rahallinen tuki"/>
    <s v="Terveyden edistämisen määrärahan hakeminen"/>
    <x v="5"/>
    <x v="5"/>
    <m/>
    <m/>
    <s v="Odottaa VM:llä käynnissä olevaa valtionavustusten digitalisaatiohanketta."/>
    <x v="1"/>
    <x v="1"/>
    <s v="Sosiaali- ja terveysministeriö"/>
    <s v=""/>
    <s v=""/>
  </r>
  <r>
    <s v="Terveyden ja hyvinvoinnin laitos (THL)"/>
    <s v="Terveydenhoidollinen päihdetestaus"/>
    <s v="Terveydenhoidollista testausta tehdään potilaan taudinmäärityksen, hoidon seurannan tai esimerkiksi yliannostapausten yhteydessä. Terveyden- ja sosiaalihuollon alkoholi-, huumausaine- ja lääkeainemäärityksiä tehdään terveyden- tai sosiaalihuollon toimintayksiköiden pyynnöstä. Asiakas ottaa yhteyden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Terveydenhoidollinen päihdetestaus"/>
    <x v="2"/>
    <x v="5"/>
    <m/>
    <m/>
    <m/>
    <x v="1"/>
    <x v="1"/>
    <s v="Sosiaali- ja terveysministeriö"/>
    <s v=""/>
    <s v=""/>
  </r>
  <r>
    <s v="Terveyden ja hyvinvoinnin laitos (THL)"/>
    <s v="THL Koodistopalvelu"/>
    <s v="Koodistopalvelun tehtävänä on varmistaa sosiaali- ja terveydenhuollossa käytettävien tietorakenteiden laatu sekä huolehtia niiden ylläpidosta. Terveydenhuollon tietorakenteet ja sosiaalihuollon luokitukset ovat haettavissa koodistopalvelimelta ja sosiaalihuollon asiakasasiakirjarakenteet SOSMETA:sta maksutta. Tietorakenteita käyttävät ensisijaisesti Suomessa toimivat järjestelmätoimittajat. Asiointi ei edellytä henkilötietojen tai salassapidettävien tietojen käyttöä, vaan asiointipalvelu on avoimen rajapinnan kautta toteutuvaa. Asiakkaalle neuvontaa sähköpostitse."/>
    <s v="THL Koodistopalvelu"/>
    <x v="4"/>
    <x v="5"/>
    <m/>
    <m/>
    <s v="Tarvitaan tiivis yhteistyö Kelan Kanta-palveluiden kanssa, jotta tuotanto turvataan myös muutostilanteissa. Kanta-palvelut edellyttää 24/7 toimivaa Koodistopalvelinta sekä SOSMETAa."/>
    <x v="1"/>
    <x v="1"/>
    <s v="Sosiaali- ja terveysministeriö"/>
    <s v=""/>
    <s v=""/>
  </r>
  <r>
    <s v="Terveyden ja hyvinvoinnin laitos (THL)"/>
    <s v="Tiedonkeruupalvelu/lomakepalvelu"/>
    <s v="Lomake-, tiedosto- ja API-muotoinen tietojen toimitus THL:lle yrityksistä ja yhteisöistä sekä väestökyselyihin ja -tutkimuksiin osallistujille. Palvelunkäyttö perustuu pääsääntöisesti joko THL lain mukaisiin hallintopäätöksiin tiedonannosta tai tutkimussuunnitelmien nojalla laadittuihin otoksiin"/>
    <s v="Tiedonkeruupalvelu/lomakepalvelu"/>
    <x v="4"/>
    <x v="5"/>
    <m/>
    <s v="Myös luonnollisille henkilöille"/>
    <m/>
    <x v="1"/>
    <x v="1"/>
    <s v="Sosiaali- ja terveysministeriö"/>
    <s v=""/>
    <s v=""/>
  </r>
  <r>
    <s v="Terveyden ja hyvinvoinnin laitos (THL)"/>
    <s v="Tietolupahakemus salassa pidettävän tiedon tutkimuskäytölle"/>
    <s v="Sosiaali- ja terveysalan tietolupaviranomainen Findata voi myöntää tietoluvan salassapidettävien sosiaali- ja terveydenhuollon rekisteri- ja asiakirja-aineistojen tutkimuskäyttöön. Lisäksi tietyissä poikkeustapauksissa lupaa voidaan hakea THL:ltä suoraan. THL myös myöntää luvan oikeuslääketieteellisten aineistojen tutkimuskäyttöön. Palvelun kohderyhmänä ovat tieteellistä tutkimusta tekevät organisaatiot, joilla on edellytykset salassapidettävän tiedon turvalliseen käsittelyyn."/>
    <s v="Tietolupahakemus salassa pidettävän tiedon tutkimuskäytölle"/>
    <x v="1"/>
    <x v="4"/>
    <s v="Q4/2021"/>
    <m/>
    <m/>
    <x v="1"/>
    <x v="1"/>
    <s v="Sosiaali- ja terveysministeriö"/>
    <s v=""/>
    <s v=""/>
  </r>
  <r>
    <s v="Terveyden ja hyvinvoinnin laitos (THL)"/>
    <s v="Turvakotipalvelujen tuottamisesta maksettava korvaus"/>
    <s v="Terveyden ja hyvinvoinnin laitos (THL) vastaanottaa ja arvioi korvaushakemukset ja tekee turvakotikohtaiset valtionkorvauspäätökset. Palvelu on tarkoitettu palveluntuottajaksi valituille turvakodeille."/>
    <s v="Turvakotipalvelujen tuottamisesta maksettava korvaus"/>
    <x v="5"/>
    <x v="0"/>
    <s v="Myöhemmin"/>
    <m/>
    <s v="Odottaa VM:llä käynnissä olevaa valtionavustusten digitalisaatiohanketta"/>
    <x v="1"/>
    <x v="1"/>
    <s v="Sosiaali- ja terveysministeriö"/>
    <s v=""/>
    <s v=""/>
  </r>
  <r>
    <s v="Terveyden ja hyvinvoinnin laitos (THL)"/>
    <s v="Työelämän huumetestaus"/>
    <s v="Työelämän huumetestauksessa selvitetään työnantajan pyynnöstä mitä päihteitä henkilöllä on näytteenottohetkellä tai sitä ennen ollut elimistössään. Työelämän huumetestausta voi pyytää joko työnantaja tai terveydenhuollon toimintayksikkö. Asiakas ottaa yhteyden oikeustoksikologian asiantuntijaan, joka määrittelee yhdessä asiakkaan kanssa hänen tarpeisiinsa sopivan testaus- ja asiantuntijapalvelukonseptin. Palvelusopimuksessa määritellään testauspalvelun digiaste. Tutkimuspyyntöjen vastaanotto ja vastausten lähettäminen sähköisesti on mahdollista."/>
    <s v="Työelämän huumetestaus"/>
    <x v="2"/>
    <x v="5"/>
    <m/>
    <m/>
    <m/>
    <x v="1"/>
    <x v="1"/>
    <s v="Sosiaali- ja terveysministeriö"/>
    <s v=""/>
    <s v=""/>
  </r>
  <r>
    <s v="Terveyden ja hyvinvoinnin laitos (THL)"/>
    <s v="THL verkkokirjakauppa"/>
    <s v="THL verkkokirjakauppa. Kaikille avoin verkkokirjakauppa, josta voi ostaa Terveyden ja hyvinvoinnin laitoksen (THL) kustantamia julkaisuja. Terveyden ja hyvinvoinnin laitoksen verkkokirjakauppaa ylläpitää Kirjavälitys Oy. Palvelu on tarkoitettu kaikille, jotka haluavat ostaa THL:n julkaisuja. Verkkokaupasta voi ostaa kirjoja rekisteröitymättä asiakkaaksi, jos maksu tapahtuu ostohetkellä."/>
    <s v="Tämä oli kuntien täytettävänä, ei koske THL:ä"/>
    <x v="2"/>
    <x v="2"/>
    <m/>
    <s v="Myös luonnollisille henkilöille"/>
    <s v="Asiointi perustuu yleisiin verkkokauppakäytäntöhin. Palvelun tuotanto on ulkoistettu."/>
    <x v="1"/>
    <x v="1"/>
    <s v="Sosiaali- ja terveysministeriö"/>
    <s v=""/>
    <s v=""/>
  </r>
  <r>
    <s v="Terveyden ja hyvinvoinnin laitos (THL)"/>
    <s v="Vesimikrobien analytiikka"/>
    <s v="Terveyden ja hyvinvoinnin laitoksen Vesimikrobiologian laboratorio analysoi mm. mikrobien ja legionellabakteerien esiintymistä vesinäytteistä. Palvelu on tarkoitettu viranomaisille ja vesilaitoksille."/>
    <s v="Vesimikrobien analytiikka"/>
    <x v="2"/>
    <x v="0"/>
    <s v="Myöhemmin"/>
    <m/>
    <s v="Toiminnalliset syyt. Asiointipalvelua ei voida kokonaisuudessaan digitalisoida fyysisistä näytteistä johtuen"/>
    <x v="1"/>
    <x v="1"/>
    <s v="Sosiaali- ja terveysministeriö"/>
    <s v=""/>
    <s v=""/>
  </r>
  <r>
    <s v="Terveyden ja hyvinvoinnin laitos (THL)"/>
    <s v="Ympäristömyrkkyjen analytiikka"/>
    <s v="Terveyden ja hyvinvoinnin laitoksen (THL) Ympäristöterveysyksikkö tekee maksullista ympäristömyrkkyjen analytiikkaa. Ennen näytteiden lähettämistä asiakasta pyydetään ottamaan yhteyttä laboratorioon tarvittavan analyysipalvelun sopimiseksi"/>
    <s v="Ympäristömyrkkyjen analytiikka"/>
    <x v="2"/>
    <x v="0"/>
    <s v="Q4/2022"/>
    <s v="Myös luonnollisille henkilöille"/>
    <s v="Toiminnalliset syyt. Asiointipalvelua ei voida kokonaisuudessaan digitalisoida fyysisistä näytteistä johtuen."/>
    <x v="1"/>
    <x v="1"/>
    <s v="Sosiaali- ja terveysministeriö"/>
    <s v=""/>
    <s v=""/>
  </r>
  <r>
    <s v="Tilastokeskus"/>
    <s v="Rekisteripalvelut"/>
    <s v="Rekisteripalveluista voit tilata yritysten ja oppilaitosten toimipistekohtaisia osoite- ja muita tietoja."/>
    <s v="Rekisteripalvelut"/>
    <x v="2"/>
    <x v="0"/>
    <s v="Myöhemmin"/>
    <s v="Vain elinkeinotoimintaa harjoittaville"/>
    <s v="Vaatii omien palveluiden kehittämistä"/>
    <x v="1"/>
    <x v="1"/>
    <s v="Valtiovarainministeriö"/>
    <s v=""/>
    <s v=""/>
  </r>
  <r>
    <s v="Tilastokeskus"/>
    <s v="Tietojen antaminen tilastointia varten (yritykset ja yhteisöt)"/>
    <s v="Löydät tietoa Tilastokeskuksen yritys- ja yhteisötiedonkeruihin osallistumisesta."/>
    <s v="Tietojen antaminen tilastointia varten (yritykset ja yhteisöt)"/>
    <x v="2"/>
    <x v="4"/>
    <s v="Myöhemmin"/>
    <s v="Myös luonnollisille henkilöille"/>
    <s v="Suomi.fi-palvelun viestit-palvelujen voimakas kehittäminen on ehto sille, että koko palvelu voidaan tuottaa digitaalisesti. Tällä hetkellä tiedonkeruuta koskeva saatekirje lähetetään yrityksille useimmissa tapauksissa postin välityksellä."/>
    <x v="1"/>
    <x v="1"/>
    <s v="Valtiovarainministeriö"/>
    <s v=""/>
    <s v=""/>
  </r>
  <r>
    <s v="Tilastokeskus"/>
    <s v="Tilastointi- ja tutkimuspalvelut"/>
    <s v="Voit tilata asiantuntijoiden tuottamia tilastoselvityksiä eri aihealueilta tai saada käyttöösi tutkimusta varten laajoja yksikkötason aineistoja."/>
    <s v="Tilastointi- ja tutkimuspalvelut"/>
    <x v="4"/>
    <x v="4"/>
    <s v="Q4/2021"/>
    <s v="Myös luonnollisille henkilöille"/>
    <s v="Edellyttää usein vuoropuhelua palvelun käyttäjän kanssa. Käyttölupahakemuksen digitaalista prosessia otetaan parhaillaan käyttöön."/>
    <x v="1"/>
    <x v="1"/>
    <s v="Valtiovarainministeriö"/>
    <s v=""/>
    <s v=""/>
  </r>
  <r>
    <s v="Tulli"/>
    <s v="Ahvenanmaan verorajailmoituspalvelu (yhteenvetoilmoitusten antaminen)"/>
    <s v="Rekisteröidyn veroraja-asiakkaan on annettava tavaran siirrosta yksinkertaistettu tulli-ilmoitus, lähetyksistä veroilmoitus ja yhteenvetoilmoitus."/>
    <s v="Ahvenanmaan verorajailmoituspalvelu (yhteenvetoilmoitusten antaminen)"/>
    <x v="0"/>
    <x v="2"/>
    <m/>
    <s v="Vain elinkeinotoimintaa harjoittaville"/>
    <m/>
    <x v="1"/>
    <x v="1"/>
    <s v="Valtiovarainministeriö"/>
    <s v=""/>
    <s v=""/>
  </r>
  <r>
    <s v="Tulli"/>
    <s v="Banaanien valtuutetun punnitsijan asemaa koskeva valtuutus"/>
    <s v="Yritys voi punnita CN-koodin 0809 9010 tuoreet banaanit omissa tiloissaan ilman Tullin läsnäoloa."/>
    <s v="Banaanien valtuutetun punnitsijan asemaa koskeva valtuutus"/>
    <x v="1"/>
    <x v="0"/>
    <s v="Q4/2022"/>
    <s v="Vain elinkeinotoimintaa harjoittaville"/>
    <m/>
    <x v="1"/>
    <x v="1"/>
    <s v="Valtiovarainministeriö"/>
    <s v=""/>
    <s v=""/>
  </r>
  <r>
    <s v="Tulli"/>
    <s v="Ennakkoratkaisu"/>
    <s v="Voit hakea Tullista sitovan ennakkoratkaisun väylämaksusta sekä maahantuonnin arvonlisäverosta ja valmisteverotuslain soveltamisesta."/>
    <s v="Ennakkoratkaisu"/>
    <x v="0"/>
    <x v="0"/>
    <s v="Myöhemmin"/>
    <s v="Myös luonnollisille henkilöille"/>
    <m/>
    <x v="1"/>
    <x v="1"/>
    <s v="Valtiovarainministeriö"/>
    <s v=""/>
    <s v=""/>
  </r>
  <r>
    <s v="Tulli"/>
    <s v="EORI-numeron hakeminen"/>
    <s v="Suomalainen yritys hakee EU-alueen tulli-ilmoituksissa käytettävää EORI-numeroa Tullista."/>
    <s v="EORI-numeron hakeminen"/>
    <x v="1"/>
    <x v="2"/>
    <m/>
    <s v="Vain elinkeinotoimintaa harjoittaville"/>
    <m/>
    <x v="1"/>
    <x v="1"/>
    <s v="Valtiovarainministeriö"/>
    <s v=""/>
    <s v=""/>
  </r>
  <r>
    <s v="Tulli"/>
    <s v="EU-Ahvenanmaa -kaupan kotitullauslupa"/>
    <s v="Tulli-ilmoitus voidaan tehdä kirjanpitomerkinnällä yrityksen omassa kirjanpidossa ja antaa myöhemmin täydentävä ilmoitus."/>
    <s v="EU-Ahvenanmaa -kaupan kotitullauslupa"/>
    <x v="1"/>
    <x v="0"/>
    <m/>
    <s v="Vain elinkeinotoimintaa harjoittaville"/>
    <s v="Lupatyypin jatko selviää vuoden 2021 aikana, ilmeisesti poistuu."/>
    <x v="1"/>
    <x v="1"/>
    <s v="Valtiovarainministeriö"/>
    <s v=""/>
    <s v=""/>
  </r>
  <r>
    <s v="Tulli"/>
    <s v="EU-kaupan maksunlykkäys- ja yleisvakuuslupa"/>
    <s v="Lupa oikeuttaa tuonnissa yksinkertaistetun ilmoituksen menettelyn käyttöön."/>
    <s v="EU-kaupan maksunlykkäys- ja yleisvakuuslupa"/>
    <x v="1"/>
    <x v="0"/>
    <m/>
    <s v="Vain elinkeinotoimintaa harjoittaville"/>
    <s v="Lupatyypin jatko selviää vuoden 2021 aikana, ilmeisesti poistuu."/>
    <x v="1"/>
    <x v="1"/>
    <s v="Valtiovarainministeriö"/>
    <s v=""/>
    <s v=""/>
  </r>
  <r>
    <s v="Tulli"/>
    <s v="EUR.1- ja A.TR.-tavaratodistusten vahvistaminen"/>
    <s v="Tulli vahvistaa viejäyrityksen tai sen valtuutetun edustajan täyttämiä EUR.1- ja A.TR.-todistuksia."/>
    <s v="EUR.1- ja A.TR.-tavaratodistusten vahvistaminen"/>
    <x v="1"/>
    <x v="6"/>
    <s v="Myöhemmin"/>
    <s v="Myös luonnollisille henkilöille"/>
    <s v="Perustuu EU-tason sopimuksiin"/>
    <x v="1"/>
    <x v="1"/>
    <s v="Valtiovarainministeriö"/>
    <s v=""/>
    <s v=""/>
  </r>
  <r>
    <s v="Tulli"/>
    <s v="Intrastat-ilmoituspalvelu yrityksille"/>
    <s v="Anna tilastoilmoitus tuonnista ja viennistä EU-sisäkaupassa."/>
    <s v="Intrastat-ilmoituspalvelu yrityksille"/>
    <x v="0"/>
    <x v="2"/>
    <m/>
    <s v="Vain elinkeinotoimintaa harjoittaville"/>
    <m/>
    <x v="1"/>
    <x v="1"/>
    <s v="Valtiovarainministeriö"/>
    <s v=""/>
    <s v=""/>
  </r>
  <r>
    <s v="Tulli"/>
    <s v="Intrastat-sanoma-asiointi yrityksille"/>
    <s v="Anna tilastoilmoitus tuonnista ja viennistä EU-sisäkaupassa sanoma-asioinnilla."/>
    <s v="Intrastat-sanoma-asiointi yrityksille"/>
    <x v="0"/>
    <x v="7"/>
    <m/>
    <s v="Vain elinkeinotoimintaa harjoittaville"/>
    <m/>
    <x v="1"/>
    <x v="1"/>
    <s v="Valtiovarainministeriö"/>
    <s v=""/>
    <s v=""/>
  </r>
  <r>
    <s v="Tulli"/>
    <s v="Keskitetyn tulliselvityksen lupa"/>
    <s v="Yritys voi tullata tavarat kotipaikkansa Tullissa, vaikka ne sijaitsevat toisessa EU-maassa."/>
    <s v="Keskitetyn tulliselvityksen lupa"/>
    <x v="1"/>
    <x v="2"/>
    <m/>
    <s v="Vain elinkeinotoimintaa harjoittaville"/>
    <m/>
    <x v="1"/>
    <x v="1"/>
    <s v="Valtiovarainministeriö"/>
    <s v=""/>
    <s v=""/>
  </r>
  <r>
    <s v="Tulli"/>
    <s v="Kirjanpidollisen materiaalin erottelun lupa"/>
    <s v="Kirjanpidollisen materiaalin erottelun lupa koskee alkueräselvitystä."/>
    <s v="Kirjanpidollisen materiaalin erottelun lupa"/>
    <x v="1"/>
    <x v="0"/>
    <s v="Q4/2021"/>
    <s v="Vain elinkeinotoimintaa harjoittaville"/>
    <m/>
    <x v="1"/>
    <x v="1"/>
    <s v="Valtiovarainministeriö"/>
    <s v=""/>
    <s v=""/>
  </r>
  <r>
    <s v="Tulli"/>
    <s v="Lupa erityismallisten sinettien käyttöön"/>
    <s v="Yritys, joka vastaa tavaroiden passituksista, voi saada Tullilta luvan kiinnittää kuljetusvälineisiin tai pakkauksiin erityismallisia sinettejä."/>
    <s v="Lupa erityismallisten sinettien käyttöön"/>
    <x v="1"/>
    <x v="2"/>
    <m/>
    <s v="Vain elinkeinotoimintaa harjoittaville"/>
    <m/>
    <x v="1"/>
    <x v="1"/>
    <s v="Valtiovarainministeriö"/>
    <s v=""/>
    <s v=""/>
  </r>
  <r>
    <s v="Tulli"/>
    <s v="Lupa käyttää sähköistä kuljetusasiakirjaa passitusilmoituksena"/>
    <s v="Lentoyhtiöt ja varustamot voivat käyttää sähköistä kuljetusasiakirjaa passitusilmoituksena."/>
    <s v="Lupa käyttää sähköistä kuljetusasiakirjaa passitusilmoituksena"/>
    <x v="1"/>
    <x v="2"/>
    <m/>
    <s v="Vain elinkeinotoimintaa harjoittaville"/>
    <m/>
    <x v="1"/>
    <x v="1"/>
    <s v="Valtiovarainministeriö"/>
    <s v=""/>
    <s v=""/>
  </r>
  <r>
    <s v="Tulli"/>
    <s v="Lupa palautustavaran palautusajan pidentämiseen"/>
    <s v="Lupa tullittomaan palautustavaran tuontiin voidaan myöntää kolmen vuoden määräajan päättymisen jälkeen."/>
    <s v="Lupa palautustavaran palautusajan pidentämiseen"/>
    <x v="1"/>
    <x v="0"/>
    <s v="Q4/2021"/>
    <s v="Myös luonnollisille henkilöille"/>
    <m/>
    <x v="1"/>
    <x v="1"/>
    <s v="Valtiovarainministeriö"/>
    <s v=""/>
    <s v=""/>
  </r>
  <r>
    <s v="Tulli"/>
    <s v="Lupa passitusilmoituksen pienemmän sisällön käyttöön"/>
    <s v="Lentoyhtiöt, varustamot ja rautatieyhtiöt voivat käyttää paperipohjaista passitusmenettelyä."/>
    <s v="Lupa passitusilmoituksen pienemmän sisällön käyttöön"/>
    <x v="1"/>
    <x v="2"/>
    <m/>
    <s v="Vain elinkeinotoimintaa harjoittaville"/>
    <m/>
    <x v="1"/>
    <x v="1"/>
    <s v="Valtiovarainministeriö"/>
    <s v=""/>
    <s v=""/>
  </r>
  <r>
    <s v="Tulli"/>
    <s v="Lupa sisäisen jalostusmenettelyn käyttöön"/>
    <s v="Yritys voi tuoda unioniin tavaroita jalostettavaksi ilman, että niihin sovelletaan tuontitullia, maksuja tai kauppapoliittisia toimenpiteitä."/>
    <s v="Lupa sisäisen jalostusmenettelyn käyttöön"/>
    <x v="1"/>
    <x v="2"/>
    <m/>
    <s v="Vain elinkeinotoimintaa harjoittaville"/>
    <m/>
    <x v="1"/>
    <x v="1"/>
    <s v="Valtiovarainministeriö"/>
    <s v=""/>
    <s v=""/>
  </r>
  <r>
    <s v="Tulli"/>
    <s v="Lupa tavaroiden väliaikaiseen varastointiin"/>
    <s v="Yritys ei maksa varastointimenettelyssä olevista tavaroista tullia eikä veroja ja ne voivat odottaa tuonnissa tarvittavia lupia ja lisenssejä."/>
    <s v="Lupa tavaroiden väliaikaiseen varastointiin"/>
    <x v="1"/>
    <x v="2"/>
    <m/>
    <s v="Vain elinkeinotoimintaa harjoittaville"/>
    <m/>
    <x v="1"/>
    <x v="1"/>
    <s v="Valtiovarainministeriö"/>
    <s v=""/>
    <s v=""/>
  </r>
  <r>
    <s v="Tulli"/>
    <s v="Lupa tietyn käyttötarkoituksen menettelyn käyttöön"/>
    <s v="Yritys voi tuoda tavaroita unionin tullialueelle edullisella tullikohtelulla tiettyyn käyttötarkoitukseen."/>
    <s v="Lupa tietyn käyttötarkoituksen menettelyn käyttöön"/>
    <x v="1"/>
    <x v="0"/>
    <s v="Q4/2021"/>
    <s v="Vain elinkeinotoimintaa harjoittaville"/>
    <m/>
    <x v="1"/>
    <x v="1"/>
    <s v="Valtiovarainministeriö"/>
    <s v=""/>
    <s v=""/>
  </r>
  <r>
    <s v="Tulli"/>
    <s v="Lupa tulliselvitykseen kirjanpitoon tehtävällä merkinnällä"/>
    <s v="Tulli-ilmoitus voidaan tehdä kirjanpitomerkinnällä yrityksen omassa kirjanpidossa ja antaa myöhemmin täydentävä ilmoitus."/>
    <s v="Lupa tulliselvitykseen kirjanpitoon tehtävällä merkinnällä"/>
    <x v="1"/>
    <x v="2"/>
    <m/>
    <s v="Vain elinkeinotoimintaa harjoittaville"/>
    <m/>
    <x v="1"/>
    <x v="1"/>
    <s v="Valtiovarainministeriö"/>
    <s v=""/>
    <s v=""/>
  </r>
  <r>
    <s v="Tulli"/>
    <s v="Lupa ulkoisen jalostusmenettelyn käyttöön"/>
    <s v="Ulkoisessa jalostusmenettelyssä olleet tavarat voi tuoda maahan kokonaan tai osittain tuontitullitta."/>
    <s v="Lupa ulkoisen jalostusmenettelyn käyttöön"/>
    <x v="1"/>
    <x v="2"/>
    <m/>
    <s v="Vain elinkeinotoimintaa harjoittaville"/>
    <m/>
    <x v="1"/>
    <x v="1"/>
    <s v="Valtiovarainministeriö"/>
    <s v=""/>
    <s v=""/>
  </r>
  <r>
    <s v="Tulli"/>
    <s v="Lupa valtuutetun antajan asemaan"/>
    <s v="Yritys voi itse vahvistaa tavaroiden unioniaseman."/>
    <s v="Lupa valtuutetun antajan asemaan"/>
    <x v="1"/>
    <x v="2"/>
    <m/>
    <s v="Vain elinkeinotoimintaa harjoittaville"/>
    <m/>
    <x v="1"/>
    <x v="1"/>
    <s v="Valtiovarainministeriö"/>
    <s v=""/>
    <s v=""/>
  </r>
  <r>
    <s v="Tulli"/>
    <s v="Lupa valtuutetun vastaanottajan asemaan"/>
    <s v="Yritys voi ottaa vastaan T- tai TIR-passituksella saapuvaa tavaraa tulli- tai väliaikaiseen varastoonsa."/>
    <s v="Lupa valtuutetun vastaanottajan asemaan"/>
    <x v="1"/>
    <x v="2"/>
    <m/>
    <s v="Vain elinkeinotoimintaa harjoittaville"/>
    <m/>
    <x v="1"/>
    <x v="1"/>
    <s v="Valtiovarainministeriö"/>
    <s v=""/>
    <s v=""/>
  </r>
  <r>
    <s v="Tulli"/>
    <s v="Lupa väliaikaisen maahantuonnin menettelyn käyttöön"/>
    <s v="Yritys voi tuoda unioniin tavaroita väliaikaisesti ilman, että niihin sovelletaan tuontitullia, maksuja tai kauppapoliittisia toimenpiteitä."/>
    <s v="Lupa väliaikaisen maahantuonnin menettelyn käyttöön"/>
    <x v="1"/>
    <x v="0"/>
    <s v="Q4/2021"/>
    <s v="Vain elinkeinotoimintaa harjoittaville"/>
    <m/>
    <x v="1"/>
    <x v="1"/>
    <s v="Valtiovarainministeriö"/>
    <s v=""/>
    <s v=""/>
  </r>
  <r>
    <s v="Tulli"/>
    <s v="Lupa yksinkertaistetun ilmoitusmenettelyn käyttöön"/>
    <s v="Yritys voi asettaa tavaroita tullimenettelyyn yksinkertaistetulla ilmoituksella."/>
    <s v="Lupa yksinkertaistetun ilmoitusmenettelyn käyttöön"/>
    <x v="1"/>
    <x v="2"/>
    <m/>
    <s v="Vain elinkeinotoimintaa harjoittaville"/>
    <m/>
    <x v="1"/>
    <x v="1"/>
    <s v="Valtiovarainministeriö"/>
    <s v=""/>
    <s v=""/>
  </r>
  <r>
    <s v="Tulli"/>
    <s v="Lupa yksityiseen, I tyypin tai II tyypin tullivarastoon"/>
    <s v="Yritys ei maksa varastointimenettelyssä olevista tavaroista tullia eikä veroja ja ne voivat odottaa tuonnissa tarvittavia lupia ja lisenssejä."/>
    <s v="Lupa yksityiseen, I tyypin tai II tyypin tullivarastoon"/>
    <x v="1"/>
    <x v="2"/>
    <m/>
    <s v="Vain elinkeinotoimintaa harjoittaville"/>
    <m/>
    <x v="1"/>
    <x v="1"/>
    <s v="Valtiovarainministeriö"/>
    <s v=""/>
    <s v=""/>
  </r>
  <r>
    <s v="Tulli"/>
    <s v="Maksunlykkäyksen hakeminen"/>
    <s v="Yritys voi hakea kirjallisesti erityisistä syistä maksunlykkäystä maahantuonnin arvonlisäveron ja tullin maksamiseen sekä valmisteveron maksamiseen."/>
    <s v="Maksunlykkäyksen hakeminen"/>
    <x v="1"/>
    <x v="0"/>
    <s v="Myöhemmin"/>
    <s v="Myös luonnollisille henkilöille"/>
    <m/>
    <x v="1"/>
    <x v="1"/>
    <s v="Valtiovarainministeriö"/>
    <s v=""/>
    <s v=""/>
  </r>
  <r>
    <s v="Tulli"/>
    <s v="Maksunlykkäyslupa"/>
    <s v="Maksunlykkäysluvan edellytys on yleisvakuuslupa."/>
    <s v="Maksunlykkäyslupa"/>
    <x v="1"/>
    <x v="2"/>
    <m/>
    <s v="Vain elinkeinotoimintaa harjoittaville"/>
    <m/>
    <x v="1"/>
    <x v="1"/>
    <s v="Valtiovarainministeriö"/>
    <s v=""/>
    <s v=""/>
  </r>
  <r>
    <s v="Tulli"/>
    <s v="Manner-Suomi-Ahvenanmaa -kaupan kotitullauslupa"/>
    <s v="Tulli-ilmoitus voidaan tehdä kirjanpitomerkinnällä yrityksen omassa kirjanpidossa ja antaa myöhemmin täydentävä ilmoitus."/>
    <s v="Manner-Suomi-Ahvenanmaa -kaupan kotitullauslupa"/>
    <x v="1"/>
    <x v="0"/>
    <m/>
    <s v="Vain elinkeinotoimintaa harjoittaville"/>
    <s v="Lupatyypin jatko selviää vuoden 2021 aikana, ilmeisesti poistuu."/>
    <x v="1"/>
    <x v="1"/>
    <s v="Valtiovarainministeriö"/>
    <s v=""/>
    <s v=""/>
  </r>
  <r>
    <s v="Tulli"/>
    <s v="Oma-aloitteisen määräämisen lupa"/>
    <s v="Yritys voi määritellä tuonti- ja vientitullien määrät sekä suorittaa tietyt tarkastukset tullivalvonnassa."/>
    <s v="Oma-aloitteisen määräämisen lupa"/>
    <x v="1"/>
    <x v="0"/>
    <s v="Myöhemmin"/>
    <s v="Vain elinkeinotoimintaa harjoittaville"/>
    <s v="Lupatyyppi ei käytännössä vielä käytössä."/>
    <x v="1"/>
    <x v="1"/>
    <s v="Valtiovarainministeriö"/>
    <s v=""/>
    <s v=""/>
  </r>
  <r>
    <s v="Tulli"/>
    <s v="Passitusilmoittamisen sanoma-asiointi yritysasiakkaille"/>
    <s v="Yritys antaa passitusilmoituksen sanoma-asioinnnilla Tullille tullaamattoman tavaran kuljettamisesta Euroopan unionin alueella."/>
    <s v="Passitusilmoittamisen sanoma-asiointi yritysasiakkaille"/>
    <x v="0"/>
    <x v="7"/>
    <m/>
    <s v="Vain elinkeinotoimintaa harjoittaville"/>
    <m/>
    <x v="1"/>
    <x v="1"/>
    <s v="Valtiovarainministeriö"/>
    <s v=""/>
    <s v=""/>
  </r>
  <r>
    <s v="Tulli"/>
    <s v="Passitusilmoituksen tekeminen yritysasiakkaana"/>
    <s v="Yritys antaa passitusilmoituksen Tullille tullaamattoman tavaran kuljettamisesta Euroopan unionin alueella."/>
    <s v="Passitusilmoituksen tekeminen yritysasiakkaana"/>
    <x v="4"/>
    <x v="2"/>
    <m/>
    <s v="Myös luonnollisille henkilöille"/>
    <m/>
    <x v="1"/>
    <x v="1"/>
    <s v="Valtiovarainministeriö"/>
    <s v=""/>
    <s v=""/>
  </r>
  <r>
    <s v="Tulli"/>
    <s v="Päätös TIR-järjestelmään hyväksymisestä"/>
    <s v="Tullin päätös TIR-järjestelmään hyväksymisestä on edellytys TIR-passitusmenettelyn käytölle."/>
    <s v="Päätös TIR-järjestelmään hyväksymisestä"/>
    <x v="1"/>
    <x v="0"/>
    <s v="Q3/2022"/>
    <s v="Vain elinkeinotoimintaa harjoittaville"/>
    <s v="Hakemus lähetetään SKAL ry:lle eli palvelutapahtuman aloitus on toisen organisaation hallinnassa."/>
    <x v="1"/>
    <x v="1"/>
    <s v="Valtiovarainministeriö"/>
    <s v=""/>
    <s v=""/>
  </r>
  <r>
    <s v="Tulli"/>
    <s v="Rekisteröity viejä"/>
    <s v="REX-rekisteröinti koskee alkuperäselvitystä."/>
    <s v="Rekisteröity viejä"/>
    <x v="1"/>
    <x v="0"/>
    <s v="Q4/2021"/>
    <s v="Vain elinkeinotoimintaa harjoittaville"/>
    <m/>
    <x v="1"/>
    <x v="1"/>
    <s v="Valtiovarainministeriö"/>
    <s v=""/>
    <s v=""/>
  </r>
  <r>
    <s v="Tulli"/>
    <s v="Rekisteröity väylämaksuasiakas"/>
    <s v="Laivanisäntä tai yhteisvastuullinen edustaja voivat hakea rekisteröidyksi väylämaksuasiakkaaksi."/>
    <s v="Rekisteröity väylämaksuasiakas"/>
    <x v="1"/>
    <x v="0"/>
    <s v="Q4/2022"/>
    <s v="Vain elinkeinotoimintaa harjoittaville"/>
    <m/>
    <x v="1"/>
    <x v="1"/>
    <s v="Valtiovarainministeriö"/>
    <s v=""/>
    <s v=""/>
  </r>
  <r>
    <s v="Tulli"/>
    <s v="Saapumisen ja poistumisen ilmoitusten sanoma-asiointi yritysasiakkaille"/>
    <s v="Yritys antaa tarvittavat saapumisen ja poistumisen ilmoitukset EU:n alueelle tuotavista tai EU:n alueelta vietävistä tai siellä väliaikaisesti varastoitavista tavaroista  sanoma-asioinnilla Tullille ."/>
    <s v="Saapumisen ja poistumisen ilmoitusten sanoma-asiointi yritysasiakkaille"/>
    <x v="0"/>
    <x v="7"/>
    <m/>
    <s v="Vain elinkeinotoimintaa harjoittaville"/>
    <m/>
    <x v="1"/>
    <x v="1"/>
    <s v="Valtiovarainministeriö"/>
    <s v=""/>
    <s v=""/>
  </r>
  <r>
    <s v="Tulli"/>
    <s v="Saapumisen ja poistumisen ilmoitusten tekeminen yritysasiakkaana"/>
    <s v="Yritys antaa tarvittavat saapumisen ja poistumisen ilmoitukset Tullille EU:n alueelle tuotavista tai EU:n alueelta vietävistä tai siellä väliaikaisesti varastoitavista tavaroista."/>
    <s v="Saapumisen ja poistumisen ilmoitusten tekeminen yritysasiakkaana"/>
    <x v="0"/>
    <x v="2"/>
    <m/>
    <s v="Vain elinkeinotoimintaa harjoittaville"/>
    <m/>
    <x v="1"/>
    <x v="1"/>
    <s v="Valtiovarainministeriö"/>
    <s v=""/>
    <s v=""/>
  </r>
  <r>
    <s v="Tulli"/>
    <s v="Sitovan tariffitiedon hakeminen"/>
    <s v="Voit hakea sitovaa tariffitietoa tosiasiallisesti suunniteltua tuonti- tai vientitapahtumaa varten."/>
    <s v="Sitovan tariffitiedon hakeminen"/>
    <x v="1"/>
    <x v="2"/>
    <m/>
    <s v="Vain elinkeinotoimintaa harjoittaville"/>
    <m/>
    <x v="1"/>
    <x v="1"/>
    <s v="Valtiovarainministeriö"/>
    <s v=""/>
    <s v=""/>
  </r>
  <r>
    <s v="Tulli"/>
    <s v="Säännöllistä alusliikennettä koskeva lupa"/>
    <s v="Lupa myönnetään tavaraa unionin tullialueen satamien välillä säännöllisesti kuljettavalle varustamolle."/>
    <s v="Säännöllistä alusliikennettä koskeva lupa"/>
    <x v="1"/>
    <x v="2"/>
    <m/>
    <s v="Vain elinkeinotoimintaa harjoittaville"/>
    <m/>
    <x v="1"/>
    <x v="1"/>
    <s v="Valtiovarainministeriö"/>
    <s v=""/>
    <s v=""/>
  </r>
  <r>
    <s v="Tulli"/>
    <s v="T2L- ja T2LF-lomakkeiden vahvistaminen (unioniaseman vahvistaminen)"/>
    <s v="Lähtöpaikan Tulli vahvistaa tavaran unioniaseman Tullille esitettävälle dokumentille."/>
    <s v="T2L- ja T2LF-lomakkeiden vahvistaminen (unioniaseman vahvistaminen)"/>
    <x v="0"/>
    <x v="6"/>
    <s v="Myöhemmin"/>
    <s v="Vain elinkeinotoimintaa harjoittaville"/>
    <m/>
    <x v="1"/>
    <x v="1"/>
    <s v="Valtiovarainministeriö"/>
    <s v=""/>
    <s v=""/>
  </r>
  <r>
    <s v="Tulli"/>
    <s v="Tavaroiden tullausarvon yksinkertaistuslupa"/>
    <s v="Tullausarvo voidaan joissakin tilanteissa määritellä yksinkertaistetulla tavalla."/>
    <s v="Tavaroiden tullausarvon yksinkertaistuslupa"/>
    <x v="1"/>
    <x v="0"/>
    <s v="Q4/2022"/>
    <s v="Vain elinkeinotoimintaa harjoittaville"/>
    <m/>
    <x v="1"/>
    <x v="1"/>
    <s v="Valtiovarainministeriö"/>
    <s v=""/>
    <s v=""/>
  </r>
  <r>
    <s v="Tulli"/>
    <s v="Tavaroiden väliaikainen vienti ATA-carnet -tulliasiakirjalla"/>
    <s v="Esittämällä Tullille ATA-carnet -asiakirjan yritys voi kuljettaa muita kuin kaupallisia tavaroita väliaikaisesti ilman tulli-ilmoitusta."/>
    <s v="Tavaroiden väliaikainen vienti ATA-carnet -tulliasiakirjalla"/>
    <x v="1"/>
    <x v="6"/>
    <s v="Myöhemmin"/>
    <s v="Vain elinkeinotoimintaa harjoittaville"/>
    <s v="Kauppakamarin myöntämä kansainvälinen asiakirja, josta ei ole tiedossa digitalisoimissuunnitelmia"/>
    <x v="1"/>
    <x v="1"/>
    <s v="Valtiovarainministeriö"/>
    <s v=""/>
    <s v=""/>
  </r>
  <r>
    <s v="Tulli"/>
    <s v="Tietty käyttötarkoitus - tavaroita koskevien oikeuksien ja velvollisuuksien siirron lupa"/>
    <s v="Yritys voi siirtää tietyn käyttötarkoituksen menettelyssä olevien tavaroiden oikeuksia ja velvollisuuksia."/>
    <s v="Tietty käyttötarkoitus - tavaroita koskevien oikeuksien ja velvollisuuksien siirron lupa"/>
    <x v="1"/>
    <x v="0"/>
    <s v="Q4/2021"/>
    <s v="Vain elinkeinotoimintaa harjoittaville"/>
    <m/>
    <x v="1"/>
    <x v="1"/>
    <s v="Valtiovarainministeriö"/>
    <s v=""/>
    <s v=""/>
  </r>
  <r>
    <s v="Tulli"/>
    <s v="TIR-kuntoisuusasiantuntijan rekisteröinti"/>
    <s v="Tullin rekisteröimät TIR-kuntoisuusasiantuntijat voivat antaa lausunnon kuljetusyksiköiden TIR-kuntoisuudesta."/>
    <s v="TIR-kuntoisuusasiantuntijan rekisteröinti"/>
    <x v="1"/>
    <x v="0"/>
    <s v="Myöhemmin"/>
    <s v="Myös luonnollisille henkilöille"/>
    <m/>
    <x v="1"/>
    <x v="1"/>
    <s v="Valtiovarainministeriö"/>
    <s v=""/>
    <s v=""/>
  </r>
  <r>
    <s v="Tulli"/>
    <s v="Tullin hyväksymä paikka"/>
    <s v="Tullaamattomia tavaroita voidaan varastoida väliaikaisesti Tullin hyväksymässä paikassa."/>
    <s v="Tullin hyväksymä paikka"/>
    <x v="1"/>
    <x v="0"/>
    <s v="Q4/2021"/>
    <s v="Vain elinkeinotoimintaa harjoittaville"/>
    <m/>
    <x v="1"/>
    <x v="1"/>
    <s v="Valtiovarainministeriö"/>
    <s v=""/>
    <s v=""/>
  </r>
  <r>
    <s v="Tulli"/>
    <s v="Tullittomuuslupa"/>
    <s v="Luvanhaltija voi tuoda unioniin tiettyjä tavaroita tullitta tullittomuusasetuksen perusteella."/>
    <s v="Tullittomuuslupa"/>
    <x v="1"/>
    <x v="0"/>
    <s v="Q4/2022"/>
    <s v="Myös luonnollisille henkilöille"/>
    <m/>
    <x v="1"/>
    <x v="1"/>
    <s v="Valtiovarainministeriö"/>
    <s v=""/>
    <s v=""/>
  </r>
  <r>
    <s v="Tulli"/>
    <s v="Tullivarastoinnin sanoma-asiointi yritysasiakkaille"/>
    <s v="Voit asettaa tavarat tullivarastointimenettelyyn antamalla Tullille tullivarastoinnin tulli-ilmoituksen sanoma-asioinnilla."/>
    <s v="Tullivarastoinnin sanoma-asiointi yritysasiakkaille"/>
    <x v="0"/>
    <x v="7"/>
    <m/>
    <s v="Vain elinkeinotoimintaa harjoittaville"/>
    <m/>
    <x v="1"/>
    <x v="1"/>
    <s v="Valtiovarainministeriö"/>
    <s v=""/>
    <s v=""/>
  </r>
  <r>
    <s v="Tulli"/>
    <s v="Tullivarastoinnin tulli-ilmoituksen tekeminen"/>
    <s v="Voit asettaa tavarat tullivarastointimenettelyyn antamalla Tullille tullivarastoinnin tulli-ilmoituksen."/>
    <s v="Tullivarastoinnin tulli-ilmoituksen tekeminen"/>
    <x v="0"/>
    <x v="2"/>
    <m/>
    <s v="Myös luonnollisille henkilöille"/>
    <m/>
    <x v="1"/>
    <x v="1"/>
    <s v="Valtiovarainministeriö"/>
    <s v=""/>
    <s v=""/>
  </r>
  <r>
    <s v="Tulli"/>
    <s v="Tuonnin yksinkertaistetun tai erityismenettelyjen tulli-ilmoituksen tekeminen"/>
    <s v="Voit tehdä erityimenettelyjen eli sisäisen jalostuksen, väliaikaisen maahantuonnin ja loppukäytön tuonnin tulli-ilmoituksia."/>
    <s v="Tuonnin erityismenettelyjen tulli-ilmoituksen tekeminen"/>
    <x v="0"/>
    <x v="2"/>
    <m/>
    <s v="Vain elinkeinotoimintaa harjoittaville"/>
    <m/>
    <x v="1"/>
    <x v="1"/>
    <s v="Valtiovarainministeriö"/>
    <s v=""/>
    <s v=""/>
  </r>
  <r>
    <s v="Tulli"/>
    <s v="Tuonnin tulliselvityksen sanoma-asiointi yritysasiakkaille"/>
    <s v="Voit tulliselvittää eli tullata lähetyksen ja antaa tuonti-ilmoituksen sanoma-asioinnilla (ja maksaa mahdolliset maahantuontiverot)"/>
    <s v="Tuonnin tulliselvityksen sanoma-asiointi yritysasiakkaille"/>
    <x v="0"/>
    <x v="7"/>
    <m/>
    <s v="Vain elinkeinotoimintaa harjoittaville"/>
    <m/>
    <x v="1"/>
    <x v="1"/>
    <s v="Valtiovarainministeriö"/>
    <s v=""/>
    <s v=""/>
  </r>
  <r>
    <s v="Tulli"/>
    <s v="Tuonnin vapaaseen liikkeeseen tullauksen tai tullivarastoinnin ilmoituksen tekeminen yritysasiakkaana"/>
    <s v="Voit tulliselvittää eli tullata lähetyksen ja maksaa mahdolliset maahantuontiverot Tullille antamalla tuonti-ilmoituksen."/>
    <s v="Tuonnin tulliselvityksen tekeminen yritysasiakkaana"/>
    <x v="0"/>
    <x v="2"/>
    <m/>
    <s v="Vain elinkeinotoimintaa harjoittaville"/>
    <m/>
    <x v="1"/>
    <x v="1"/>
    <s v="Valtiovarainministeriö"/>
    <s v=""/>
    <s v=""/>
  </r>
  <r>
    <s v="Tulli"/>
    <s v="Valtuutettu talouden toimija"/>
    <s v="AEO-toimija on saanut Tullin turvallisuustodistuksen tullaus- ja logistiikkatoiminnoilleen ja on sen vuoksi oikeutettu etuihin koko EU:n alueella."/>
    <s v="Valtuutettu talouden toimija"/>
    <x v="1"/>
    <x v="2"/>
    <m/>
    <s v="Vain elinkeinotoimintaa harjoittaville"/>
    <m/>
    <x v="1"/>
    <x v="1"/>
    <s v="Valtiovarainministeriö"/>
    <s v=""/>
    <s v=""/>
  </r>
  <r>
    <s v="Tulli"/>
    <s v="Valtuutetun lähettäjän lupa"/>
    <s v="Valtuutettu lähettäjä on unionin passituksen yksinkertaistetun luvan saanut yritys."/>
    <s v="Valtuutetun lähettäjän lupa"/>
    <x v="1"/>
    <x v="2"/>
    <m/>
    <s v="Vain elinkeinotoimintaa harjoittaville"/>
    <m/>
    <x v="1"/>
    <x v="1"/>
    <s v="Valtiovarainministeriö"/>
    <s v=""/>
    <s v=""/>
  </r>
  <r>
    <s v="Tulli"/>
    <s v="Valtuutetun viejän lupa"/>
    <s v="Yritys voi itse laatia kauppalasku- ja alkuperäilmoituksia sekä vahvistaa A.TR-tavaratodistuksia."/>
    <s v="Valtuutetun viejän lupa"/>
    <x v="1"/>
    <x v="0"/>
    <s v="Q4/2022"/>
    <s v="Vain elinkeinotoimintaa harjoittaville"/>
    <m/>
    <x v="1"/>
    <x v="1"/>
    <s v="Valtiovarainministeriö"/>
    <s v=""/>
    <s v=""/>
  </r>
  <r>
    <s v="Tulli"/>
    <s v="Venäjän puutullikiintiöluvan hakeminen"/>
    <s v="Tuoja voi hakea alennettua vientitullia Venäjältä EU:hun tuotavalle kuuselle ja männylle."/>
    <s v="Venäjän puutullikiintiöluvan hakeminen"/>
    <x v="1"/>
    <x v="0"/>
    <s v="Myöhemmin"/>
    <s v="Vain elinkeinotoimintaa harjoittaville"/>
    <m/>
    <x v="1"/>
    <x v="1"/>
    <s v="Valtiovarainministeriö"/>
    <s v=""/>
    <s v=""/>
  </r>
  <r>
    <s v="Tulli"/>
    <s v="Verohuojennuksen hakeminen"/>
    <s v="Yritys voi hakea veronhuojennusta, jos Tulli on kantanut arvonlisäveron tai valmisteveron tullauksen yhteydessä tai väylämaksua."/>
    <s v="Verohuojennuksen hakeminen"/>
    <x v="1"/>
    <x v="0"/>
    <s v="Myöhemmin"/>
    <s v="Myös luonnollisille henkilöille"/>
    <m/>
    <x v="1"/>
    <x v="1"/>
    <s v="Valtiovarainministeriö"/>
    <s v=""/>
    <s v=""/>
  </r>
  <r>
    <s v="Tulli"/>
    <s v="Vienti- ja passitusilmoitusten ja yritysasiakkaan erityismenettelyjen tuonti-ilmoitusten liitteiden lähettäminen"/>
    <s v="Yritysasiakkaat voivat lähettää Tullille tiettyjen tulli-ilmoitusten liiteasiakirjoja Liitetiedoston lähetyspalvelun kautta."/>
    <s v="Vienti- ja passitusilmoitusten ja yritysasiakkaan erityismenettelyjen tuonti-ilmoitusten liitteiden lähettäminen"/>
    <x v="0"/>
    <x v="2"/>
    <m/>
    <s v="Vain elinkeinotoimintaa harjoittaville"/>
    <m/>
    <x v="1"/>
    <x v="1"/>
    <s v="Valtiovarainministeriö"/>
    <s v=""/>
    <s v=""/>
  </r>
  <r>
    <s v="Tulli"/>
    <s v="Vientilupien esittäminen ja niiden vahvistaminen"/>
    <s v="Viejän on esitettävä Tullille vientilupa tavaran vienti-ilmoituksen kanssa."/>
    <s v="Vientilupien esittäminen ja niiden vahvistaminen"/>
    <x v="1"/>
    <x v="3"/>
    <m/>
    <m/>
    <s v="Toisen viranomaisen palvelut, joita käytetään palvelun mukaan."/>
    <x v="1"/>
    <x v="1"/>
    <s v="Valtiovarainministeriö"/>
    <s v=""/>
    <s v=""/>
  </r>
  <r>
    <s v="Tulli"/>
    <s v="Vientiselvityksen sanoma-asiointi yritysasiakkaille"/>
    <s v="Voit tulliselvittää eli antaa vienti-ilmoituksen vientitavarasta Tullille sanoma-asioinnilla."/>
    <s v="Vientiselvityksen sanoma-asiointi yritysasiakkaille"/>
    <x v="0"/>
    <x v="7"/>
    <m/>
    <s v="Vain elinkeinotoimintaa harjoittaville"/>
    <m/>
    <x v="1"/>
    <x v="1"/>
    <s v="Valtiovarainministeriö"/>
    <s v=""/>
    <s v=""/>
  </r>
  <r>
    <s v="Tulli"/>
    <s v="Vientiselvityksen tekeminen yritysasiakkaana"/>
    <s v="Voit tulliselvittää eli antaa vienti-ilmoituksen vientitavarasta Tullille."/>
    <s v="Vientiselvityksen tekeminen yritysasiakkaana"/>
    <x v="0"/>
    <x v="2"/>
    <m/>
    <s v="Myös luonnollisille henkilöille"/>
    <m/>
    <x v="1"/>
    <x v="1"/>
    <s v="Valtiovarainministeriö"/>
    <s v=""/>
    <s v=""/>
  </r>
  <r>
    <s v="Tulli"/>
    <s v="Väylämaksun yhteisvastuullisen edustajan lupa"/>
    <s v="Laivanisäntä ja väylämaksun yhteisvastuullisen edustajan luvanhaltija ovat yhteisvastuussa väylämaksun maksamisesta."/>
    <s v="Väylämaksun yhteisvastuullisen edustajan lupa"/>
    <x v="1"/>
    <x v="0"/>
    <s v="Q4/2022"/>
    <s v="Vain elinkeinotoimintaa harjoittaville"/>
    <m/>
    <x v="1"/>
    <x v="1"/>
    <s v="Valtiovarainministeriö"/>
    <s v=""/>
    <s v=""/>
  </r>
  <r>
    <s v="Tulli"/>
    <s v="Yleisvakuuslupa"/>
    <s v="Hae yleisvakuuslupaa, jos yrityksellä on säännöllisiä passituksia tai taloudellisesti merkittävää maahantuontia EU:n ulkopuolelta."/>
    <s v="Yleisvakuuslupa"/>
    <x v="1"/>
    <x v="2"/>
    <m/>
    <s v="Vain elinkeinotoimintaa harjoittaville"/>
    <m/>
    <x v="1"/>
    <x v="1"/>
    <s v="Valtiovarainministeriö"/>
    <s v=""/>
    <s v=""/>
  </r>
  <r>
    <s v="Tuomioistuinlaitos"/>
    <s v="Asiointi hallinto- ja erityistuomioistuinten lainkäyttöasioissa"/>
    <s v="Niiden lainkäyttöasioiden hoitaminen hallinto- ja erityistuomioistuimissa, jotka käsitellään tuomioistuimen vanhassa asianhallintajärjestelmässä. Palveluun kuuluvat mm. valituksen, hakemuksen ja haastehakemuksen toimittamisen, selvityksen toimittamisen, kuulemispyyntöjen vastaanottamisen ja niihin vastaamisen sekä päätöksen ja tuomion vastaanottamisen. "/>
    <s v="Asiointi hallinto- ja erityistuomioistuinten lainkäyttöasioissa"/>
    <x v="1"/>
    <x v="0"/>
    <s v="Q4/2021"/>
    <s v="Myös luonnollisille henkilöille"/>
    <m/>
    <x v="1"/>
    <x v="1"/>
    <s v="Oikeusministeriö"/>
    <s v=""/>
    <s v=""/>
  </r>
  <r>
    <s v="Tuomioistuinlaitos"/>
    <s v="Asiointi hallinto- ja erityistuomioistuinten lainkäyttöasioissa"/>
    <s v="Niiden lainkäyttöasioiden hoitaminen hallinto- ja erityistuomioistuimissa, jotka käsitellään tuomioistuimen uudessa asianhallintajärjestelmässä. Palveluun kuuluvat mm. valituksen, hakemuksen ja haastehakemuksen toimittamisen, selvityksen toimittamisen, kuulemispyyntöjen vastaanottamisen ja niihin vastaamisen sekä päätöksen ja tuomion vastaanottamisen. "/>
    <s v="Asiointi hallinto- ja erityistuomioistuinten lainkäyttöasioissa"/>
    <x v="1"/>
    <x v="5"/>
    <m/>
    <s v="Myös luonnollisille henkilöille"/>
    <m/>
    <x v="1"/>
    <x v="1"/>
    <s v="Oikeusministeriö"/>
    <s v=""/>
    <s v=""/>
  </r>
  <r>
    <s v="Tuomioistuinlaitos"/>
    <s v="Asiointi tuomioistuinten hallinnollisissa asioissa"/>
    <s v="Lainkäyttöasioihin kuulumaton asiointi tuomioistuimissa."/>
    <s v="Asiointi tuomioistuinten hallinnollisissa asioissa"/>
    <x v="1"/>
    <x v="0"/>
    <m/>
    <s v="Myös luonnollisille henkilöille"/>
    <s v="Lainkäyttöasioihin kuulumattoman asioinnin kehittäminen kytkeytyy oikeusministeriön hallinnonalan hallinnollisten asioiden asianhallintajärjestelmän hankinta- ja käyttöönottohankkeeseen (HILDA). Hankkeen toimikausi päättyy vuoden 2023 lopussa."/>
    <x v="1"/>
    <x v="1"/>
    <s v="Oikeusministeriö"/>
    <s v=""/>
    <s v=""/>
  </r>
  <r>
    <s v="Tuomioistuinlaitos"/>
    <s v="Asiointi yleisten tuomioistuinten lainkäyttöasioissa"/>
    <s v="Lainkäyttöasioiden hoitaminen yleisissä tuomioistuimissa.  Palveluun kuuluvat mm. haastehakemuksen ja vastauksen toimittaminen,  istuntokutsujen vastaanottaminen sekä lausumapyyntöjen vastaanottaminen ja niihin vastaaminen. Palveluun kuuluvat myös ratkaisun vastaanottaminen sekä mahdollisen valituksen tekeminen."/>
    <s v="Asiointi yleisten tuomioistuinten lainkäyttöasioissa"/>
    <x v="1"/>
    <x v="0"/>
    <s v="Q4/2022"/>
    <s v="Myös luonnollisille henkilöille"/>
    <m/>
    <x v="1"/>
    <x v="1"/>
    <s v="Oikeusministeriö"/>
    <s v=""/>
    <s v=""/>
  </r>
  <r>
    <s v="Turun kaupunki"/>
    <s v="Alkutuotantopaikasta ilmoittaminen"/>
    <s v="Alkutuotantopaikasta tulee ilmoittaa kunnan viranomaiselle"/>
    <s v="Alkutuotantopaikkailmoitus"/>
    <x v="0"/>
    <x v="0"/>
    <m/>
    <s v="Myös luonnollisille henkilöille"/>
    <s v="Ruokavirasto valmistelee. Ruokaviraston ilppa-Ympäristöterveydenhuollon sähköisen ilmoituspalvelun toimivuus"/>
    <x v="48"/>
    <x v="0"/>
    <s v="Varsinais-Suomi"/>
    <s v="yli 100 000"/>
    <s v="Maa- ja metsätalousministeriö"/>
  </r>
  <r>
    <s v="Turun kaupunki"/>
    <s v="Aumausilmoitus"/>
    <s v="Aumasta eli lannan patteroinnista tulee ilmoittaa etukäteen kunnan ympäristöviranomaiselle"/>
    <s v="Aumausilmoitus"/>
    <x v="0"/>
    <x v="1"/>
    <m/>
    <s v="Myös luonnollisille henkilöille"/>
    <s v="Pieni volyyminen palvelu (5-10 kpl vuodessa)"/>
    <x v="2"/>
    <x v="0"/>
    <s v="Varsinais-Suomi"/>
    <s v="yli 100 000"/>
    <s v="Ympäristöministeriö"/>
  </r>
  <r>
    <s v="Turun kaupunki"/>
    <s v="Liikkuvasta elintarvikehuoneistosta tiedottaminen"/>
    <s v="Elintarvikealan toimijan on tiedotettava elintarvikkeen myynnistä ja muusta käsittelystä liikkuvassa elintarvikehuoneistossa."/>
    <s v="Elintarvikehuoneistoilmoitus"/>
    <x v="0"/>
    <x v="0"/>
    <s v="Myöhemmin"/>
    <s v="Myös luonnollisille henkilöille"/>
    <s v="Valtakunnallisen tai paikallisen järjestelmän luonti"/>
    <x v="48"/>
    <x v="0"/>
    <s v="Varsinais-Suomi"/>
    <s v="yli 100 000"/>
    <s v="Maa- ja metsätalousministeriö"/>
  </r>
  <r>
    <s v="Turun kaupunki"/>
    <s v="Elintarvikehuoneiston ilmoitus (esim. ravintola, kahvila, myymälä, kioski, ulkomyynti)"/>
    <s v="Toiminnan aloittamisesta, toiminnan olennaisesta muuttamisesta tai toimijan (toiminnanharjoittajan) vaihtumisesta tulee tehdä ilmoitus."/>
    <s v="Elintarvikehuoneistoilmoitus"/>
    <x v="0"/>
    <x v="4"/>
    <m/>
    <s v="Myös luonnollisille henkilöille"/>
    <s v="Ruokaviraston ilppa-Ympäristöterveydenhuollon sähköisen ilmoituspalvelun toimivuus"/>
    <x v="48"/>
    <x v="0"/>
    <s v="Varsinais-Suomi"/>
    <s v="yli 100 000"/>
    <s v="Maa- ja metsätalousministeriö"/>
  </r>
  <r>
    <s v="Turun kaupunki"/>
    <s v="Elintarvikekontaktimateriaalialan toimijan ilmoitus toiminnasta ja tiloista"/>
    <s v="Elintarvikekontaktimateriaalialan toimijan on tehtävä ilmoitus toiminnasta ja tiloista sijaintikunnan elintarvikevalvontaviranomaiselle."/>
    <s v="Elintarvikekontaktimateriaalialan toimintailmoitus"/>
    <x v="0"/>
    <x v="4"/>
    <m/>
    <s v="Myös luonnollisille henkilöille"/>
    <s v="Ruokaviraston ilppa-Ympäristöterveydenhuollon sähköisen ilmoituspalvelun toimivuus"/>
    <x v="48"/>
    <x v="0"/>
    <s v="Varsinais-Suomi"/>
    <s v="yli 100 000"/>
    <s v="Maa- ja metsätalousministeriö"/>
  </r>
  <r>
    <s v="Turun kaupunki"/>
    <s v="Ilmoitus eläintenpidosta ja ilmoitus eläintenpitopaikasta"/>
    <s v="Kuntien maaseutuelinkeinoviranomaiset ohjaavat ja neuvovat käyttäjiä eläintenpitopaikka- ja eläintenpitoilmoitusten kanssa"/>
    <s v="Eläintenpidon ilmoitukset"/>
    <x v="0"/>
    <x v="5"/>
    <m/>
    <s v="Myös luonnollisille henkilöille"/>
    <m/>
    <x v="17"/>
    <x v="0"/>
    <s v="Varsinais-Suomi"/>
    <s v="yli 100 000"/>
    <s v="Maa- ja metsätalousministeriö"/>
  </r>
  <r>
    <s v="Turun kaupunki"/>
    <s v="Haaskaruokintapaikan rekisteröinti"/>
    <s v="Ota yhteyttä oman kuntasi kunnaneläinlääkäriin, joka rekisteröi haaskapaikan eläintenpito- ja pitopaikkarekisterin sisältämään haaskaruokintapaikkarekisteriin"/>
    <s v="Haaskaruokintapaikan rekisteröinti"/>
    <x v="0"/>
    <x v="5"/>
    <m/>
    <s v="Myös luonnollisille henkilöille"/>
    <m/>
    <x v="12"/>
    <x v="0"/>
    <s v="Varsinais-Suomi"/>
    <s v="yli 100 000"/>
    <s v="Maa- ja metsätalousministeriö"/>
  </r>
  <r>
    <s v="Turun kaupunki"/>
    <s v="Ilmoitus haaskalle viedyn sivutuotteen määrästä"/>
    <s v="Haaskanpitäjän tulee ilmoittaa kaupungineläinlääkärille kuukausittain haaskapaikalle viemänsä sivutuote ja sen määrä."/>
    <s v="Ilmoitus haaskalle viedyn sivutuotteen määrästä"/>
    <x v="0"/>
    <x v="0"/>
    <s v="Myöhemmin"/>
    <s v="Myös luonnollisille henkilöille"/>
    <s v="Järjestelmän valmistelu joko valtakunnallisesti tai paikallisesti"/>
    <x v="0"/>
    <x v="0"/>
    <s v="Varsinais-Suomi"/>
    <s v="yli 100 000"/>
    <s v="Maa- ja metsätalousministeriö"/>
  </r>
  <r>
    <s v="Turun kaupunki"/>
    <s v="Ilmoitus vesirakennustyöstä"/>
    <s v="Ruoppausilmoitus"/>
    <s v="Ilmoitus vesirakennustyöstä"/>
    <x v="0"/>
    <x v="1"/>
    <s v="Myöhemmin"/>
    <s v="Myös luonnollisille henkilöille"/>
    <s v="ELY-keskus käsittelee luvat, valtion ys-viranomaisen lomake ollut"/>
    <x v="1"/>
    <x v="0"/>
    <s v="Varsinais-Suomi"/>
    <s v="yli 100 000"/>
    <s v=""/>
  </r>
  <r>
    <s v="Turun kaupunki"/>
    <s v="Ilmoitus jätteen ammattimaisesta keräystoiminnasta jätehuoltorekisteriin"/>
    <s v="Jätteen ammattimaisesta keräystoiminnasta on tehtävä ilmoitus jätehuoltorekisteriin merkitsemistä varten kunnan ympäristönsuojeluviranomaiselle."/>
    <s v="Jätteen ammattimaisen keräyksen ilmoitus"/>
    <x v="0"/>
    <x v="0"/>
    <s v="2023, jos sähköinen lupajärjestelmä saadaan käyttöön"/>
    <s v="Vain elinkeinotoimintaa harjoittaville"/>
    <m/>
    <x v="14"/>
    <x v="0"/>
    <s v="Varsinais-Suomi"/>
    <s v="yli 100 000"/>
    <s v="Ympäristöministeriö"/>
  </r>
  <r>
    <s v="Turun kaupunki"/>
    <s v="Ilmoitus leirintäalueesta"/>
    <s v="Tee leirintäalueilmoitus seudun ympäristötoimelle, kun perustat leirintäaluetta."/>
    <s v="Leirintäalueilmoitus"/>
    <x v="0"/>
    <x v="0"/>
    <s v="2023, jos sähköinen lupajärjestelmä saadaan käyttöön"/>
    <s v="Vain elinkeinotoimintaa harjoittaville"/>
    <s v="Pieni volyyminen palvelu (0-5 kpl vuodessa)"/>
    <x v="15"/>
    <x v="0"/>
    <s v="Varsinais-Suomi"/>
    <s v="yli 100 000"/>
    <s v="Sosiaali- ja terveysministeriö"/>
  </r>
  <r>
    <s v="Turun kaupunki"/>
    <s v="Terveydensuojelulain mukainen ilmoitus"/>
    <s v="Toiminnasta, josta voi aiheutua terveyshaittaa, on tehtävä terveydensuojelulain mukainen ilmoitus."/>
    <s v="Mahdollista terveyshaittaa aiheuttavan toiminnan aloittamisilmoitus"/>
    <x v="0"/>
    <x v="4"/>
    <m/>
    <s v="Myös luonnollisille henkilöille"/>
    <s v="Ruokaviraston ilppa-Ympäristöterveydenhuollon sähköisen ilmoituspalvelun toimivuus"/>
    <x v="15"/>
    <x v="0"/>
    <s v="Varsinais-Suomi"/>
    <s v="yli 100 000"/>
    <s v="Sosiaali- ja terveysministeriö"/>
  </r>
  <r>
    <s v="Turun kaupunki"/>
    <s v="Ilmoitus melusta ja tärinästä"/>
    <s v="Erityisen häiritsevää melua koskeva ilmoitus"/>
    <s v="Meluilmoitus"/>
    <x v="0"/>
    <x v="0"/>
    <s v="2023, jos sähköinen lupajärjestelmä saadaan käyttöön"/>
    <s v="Myös luonnollisille henkilöille"/>
    <m/>
    <x v="2"/>
    <x v="0"/>
    <s v="Varsinais-Suomi"/>
    <s v="yli 100 000"/>
    <s v="Ympäristöministeriö"/>
  </r>
  <r>
    <s v="Turun kaupunki"/>
    <s v="Sisämarkkinavalvonta"/>
    <s v="Elintarvikkeiden maahantuonti muista EU-maista."/>
    <s v="Sisämarkkinavalvonta"/>
    <x v="0"/>
    <x v="4"/>
    <m/>
    <s v="Myös luonnollisille henkilöille"/>
    <s v="Ruokaviraston ilppa-Ympäristöterveydenhuollon sähköisen ilmoituspalvelun toimivuus"/>
    <x v="48"/>
    <x v="0"/>
    <s v="Varsinais-Suomi"/>
    <s v="yli 100 000"/>
    <s v="Maa- ja metsätalousministeriö"/>
  </r>
  <r>
    <s v="Turun kaupunki"/>
    <s v="Ilmoitus yleisötilaisuudesta"/>
    <s v="Tee ilmoitus yleisötapahtumasta Kunnan Ympäristöterveyteen."/>
    <s v="Tapahtumailmoitus"/>
    <x v="0"/>
    <x v="1"/>
    <s v="Myöhemmin"/>
    <s v="Myös luonnollisille henkilöille"/>
    <s v="Lakiperusteet ja lainsäädännön muutokset"/>
    <x v="15"/>
    <x v="0"/>
    <s v="Varsinais-Suomi"/>
    <s v="yli 100 000"/>
    <s v="Sosiaali- ja terveysministeriö"/>
  </r>
  <r>
    <s v="Turun kaupunki"/>
    <s v="Yleisötilaisuuden jätehuoltosuunnitelma"/>
    <s v="Tapahtuman järjestäjän on tehtävä jätehuoltosuunnitelma yli 500 henkilön yleisötapahtumasta"/>
    <s v="Tapahtuman jätehuoltoilmoitus"/>
    <x v="0"/>
    <x v="0"/>
    <m/>
    <s v="Vain elinkeinotoimintaa harjoittaville"/>
    <m/>
    <x v="14"/>
    <x v="0"/>
    <s v="Varsinais-Suomi"/>
    <s v="yli 100 000"/>
    <s v="Ympäristöministeriö"/>
  </r>
  <r>
    <s v="Turun kaupunki"/>
    <s v="Asunnontarkastus"/>
    <s v="Pyydetään asunnontarkastusta epäiltäessä terveyshaittaa"/>
    <s v="Terveyshaitta-asian selvityspyyntö"/>
    <x v="0"/>
    <x v="0"/>
    <m/>
    <s v="Myös luonnollisille henkilöille"/>
    <s v="Järjestelmän toimivuus ja tietosuoja-asiat"/>
    <x v="15"/>
    <x v="0"/>
    <s v="Varsinais-Suomi"/>
    <s v="yli 100 000"/>
    <s v="Sosiaali- ja terveysministeriö"/>
  </r>
  <r>
    <s v="Turun kaupunki"/>
    <s v="Toiminnan rekisteröinti ympäristönsuojelun tietojärjestelmään"/>
    <s v="Rekisteröinti-ilmoitus"/>
    <s v="Toiminnan rekisteröinti ympäristönsuojelun tietojärjestelmään"/>
    <x v="0"/>
    <x v="0"/>
    <s v="2023, jos sähköinen lupajärjestelmä saadaan käyttöön"/>
    <s v="Vain elinkeinotoimintaa harjoittaville"/>
    <m/>
    <x v="2"/>
    <x v="0"/>
    <s v="Varsinais-Suomi"/>
    <s v="yli 100 000"/>
    <s v="Ympäristöministeriö"/>
  </r>
  <r>
    <s v="Turun kaupunki"/>
    <s v="Ympäristönsuojelulain mukainen ilmoitus koeluontoisesta toiminnasta"/>
    <s v="Koetoimintailmoitus"/>
    <s v="Ympäristön äkillisestä pilaantumisesta tai vaarasta tehtävä ilmoitus"/>
    <x v="0"/>
    <x v="1"/>
    <s v="2023, jos sähköinen lupajärjestelmä saadaan käyttöön"/>
    <s v="Vain elinkeinotoimintaa harjoittaville"/>
    <s v="Pieni volyyminen palvelu (0-5 kpl vuodessa)"/>
    <x v="2"/>
    <x v="0"/>
    <s v="Varsinais-Suomi"/>
    <s v="yli 100 000"/>
    <s v="Ympäristöministeriö"/>
  </r>
  <r>
    <s v="Turun kaupunki"/>
    <s v="Ilmoitus poikkeuksellisesta tilanteesta, ympäristönsuojelu"/>
    <s v="Ympäristönsuojelu, ilmoitus poikkeuksellisesta tilanteesta"/>
    <s v="Ympäristön äkillisestä pilaantumisesta tai vaarasta tehtävä ilmoitus"/>
    <x v="0"/>
    <x v="0"/>
    <s v="2023, jos sähköinen lupajärjestelmä saadaan käyttöön"/>
    <s v="Vain elinkeinotoimintaa harjoittaville"/>
    <s v="Pieni volyyminen palvelu (0-5 kpl vuodessa)"/>
    <x v="2"/>
    <x v="0"/>
    <s v="Varsinais-Suomi"/>
    <s v="yli 100 000"/>
    <s v="Ympäristöministeriö"/>
  </r>
  <r>
    <s v="Turun kaupunki"/>
    <s v="Alusten saniteettitodistuksen myöntäminen"/>
    <s v="Alusten pitää hakea todistusta säännöllisin väliajoin"/>
    <s v="Alusten saniteettitodistuksen myöntäminen"/>
    <x v="1"/>
    <x v="0"/>
    <m/>
    <s v="Vain elinkeinotoimintaa harjoittaville"/>
    <s v="ilppa-järjestelmän tai vastaavan toimivuus"/>
    <x v="15"/>
    <x v="0"/>
    <s v="Varsinais-Suomi"/>
    <s v="yli 100 000"/>
    <s v="Sosiaali- ja terveysministeriö"/>
  </r>
  <r>
    <s v="Turun kaupunki"/>
    <s v="Elintarvikehuoneiston hyväksyminen laitokseksi"/>
    <s v="Hae elintarvikehuoneiston hyväksymistä laitokseksi, kun perustat laitosta tai muutat toimintaa, jossa käsitellään eläimistä saatavia elintarvikkeita."/>
    <s v="Elintarvikehuoneiston hyväksyminen laitokseksi"/>
    <x v="1"/>
    <x v="0"/>
    <m/>
    <s v="Myös luonnollisille henkilöille"/>
    <s v="Ruokavirasto valmistelee. Ruokaviraston ilppa-Ympäristöterveydenhuollon sähköisen ilmoituspalvelun toimivuus"/>
    <x v="48"/>
    <x v="0"/>
    <s v="Varsinais-Suomi"/>
    <s v="yli 100 000"/>
    <s v="Maa- ja metsätalousministeriö"/>
  </r>
  <r>
    <s v="Turun kaupunki"/>
    <s v="Elintarvikelain mukaiset hakemukset"/>
    <s v="Eläinperäisiä elintarvikkeita käsittelevän tai varastoivan elintarvikehuoneiston toiminnan aloittamisesta tulee tehdä hakemus tai muun hyväksymistä vaativa toiminta."/>
    <s v="Elintarvikehuoneiston hyväksyminen laitokseksi"/>
    <x v="1"/>
    <x v="0"/>
    <m/>
    <s v="Myös luonnollisille henkilöille"/>
    <s v="Ruokavirasto valmistelee. Ruokaviraston ilppa-Ympäristöterveydenhuollon sähköisen ilmoituspalvelun toimivuus"/>
    <x v="48"/>
    <x v="0"/>
    <s v="Varsinais-Suomi"/>
    <s v="yli 100 000"/>
    <s v="Maa- ja metsätalousministeriö"/>
  </r>
  <r>
    <s v="Turun kaupunki"/>
    <s v="Sivutuotelaitoksen rekisteröinti/hyväksyminen"/>
    <s v="Kaikkien sivutuotealan laitosten on oltava hyväksyttyjä tai rekisteröityjä ennen toiminnan aloittamista."/>
    <s v="Elintarvikelaitoksen sivutuotelaitoksen rekisteröinti"/>
    <x v="1"/>
    <x v="1"/>
    <m/>
    <s v="Myös luonnollisille henkilöille"/>
    <s v="Ruokaviraston ilppa-Ympäristöterveydenhuollon sähköisen ilmoituspalvelun toimivuus"/>
    <x v="0"/>
    <x v="0"/>
    <s v="Varsinais-Suomi"/>
    <s v="yli 100 000"/>
    <s v="Maa- ja metsätalousministeriö"/>
  </r>
  <r>
    <s v="Turun kaupunki"/>
    <s v="Raskaan liikenteen erityislupa Turun keskusta-alueelle"/>
    <s v="Yli 15 metriä pitkät ajoneuvot tarvitsevat erityisluvan ajaakseen Turun keskusta-alueen rajoitusalueella."/>
    <s v="Erikoiskuljetuksen lupa"/>
    <x v="1"/>
    <x v="1"/>
    <m/>
    <s v="Myös luonnollisille henkilöille"/>
    <s v="Toteutus ePermit-palvelussa mahdollinen, mutta asiakkaat todennäköisesti eivät käyttäisi sähköistä asiointia"/>
    <x v="1"/>
    <x v="0"/>
    <s v="Varsinais-Suomi"/>
    <s v="yli 100 000"/>
    <s v=""/>
  </r>
  <r>
    <s v="Turun kaupunki"/>
    <s v="Erikoiskuljetukset"/>
    <s v="Hakija jättää hakemuksen ELY-keskukselle, joka kadunkäyttösopimuksen mukaan joko myöntää luvan erikoiskuljetukselle suoraan tai alistaa ylimassaisen kuljetuksen reittiluvan Turun kaupungin päätettäväksi"/>
    <s v="Erikoiskuljetuksen lupa"/>
    <x v="1"/>
    <x v="0"/>
    <m/>
    <s v="Vain elinkeinotoimintaa harjoittaville"/>
    <s v="Kuormakaaviot ovat ainoastaan paperisessa muodossa"/>
    <x v="1"/>
    <x v="0"/>
    <s v="Varsinais-Suomi"/>
    <s v="yli 100 000"/>
    <s v=""/>
  </r>
  <r>
    <s v="Turun kaupunki"/>
    <s v="Kaivulupa"/>
    <s v="Yleisellä alueella tapahtuvaan kaivamiseen tarvitset aina erillisen kaivuluvan."/>
    <s v="Kaivu- ja sijoituslupa"/>
    <x v="1"/>
    <x v="4"/>
    <m/>
    <s v="Myös luonnollisille henkilöille"/>
    <m/>
    <x v="5"/>
    <x v="0"/>
    <s v="Varsinais-Suomi"/>
    <s v="yli 100 000"/>
    <s v="Ympäristöministeriö"/>
  </r>
  <r>
    <s v="Turun kaupunki"/>
    <s v="Kalastuslupa ammattikalastajille"/>
    <s v="Ammattikalastaja hakee lupaa kalastaa kaupungin vesialueilla"/>
    <s v="Kalastuslupa ammattikalastajille"/>
    <x v="1"/>
    <x v="1"/>
    <m/>
    <s v="Vain elinkeinotoimintaa harjoittaville"/>
    <s v="Pieni volyymi (0-5 kpl vuodessa). Hakemukset ovat vapaamuotoisia, niitä on vähän ja harvoin. Ei kannata tätä varten kehittää digitaalista palvelua tai luvan hakua."/>
    <x v="1"/>
    <x v="0"/>
    <s v="Varsinais-Suomi"/>
    <s v="yli 100 000"/>
    <s v=""/>
  </r>
  <r>
    <s v="Turun kaupunki"/>
    <s v="Aluevuokraus"/>
    <s v="Aitaamislupa väliaikaiseen työmaakäyttöön"/>
    <s v="Katutyölupa"/>
    <x v="1"/>
    <x v="5"/>
    <m/>
    <s v="Myös luonnollisille henkilöille"/>
    <m/>
    <x v="1"/>
    <x v="0"/>
    <s v="Varsinais-Suomi"/>
    <s v="yli 100 000"/>
    <s v=""/>
  </r>
  <r>
    <s v="Turun kaupunki"/>
    <s v="Liikenteenohjauslaitteiden asentaminen yksityisteille"/>
    <s v="Pysyvien liikenteenohjauslaitteiden sijoittaminen yksityisteille vaatii kaupungin luvan."/>
    <s v="Liikenteenohjauslaitteiden sijoittaminen"/>
    <x v="1"/>
    <x v="6"/>
    <m/>
    <s v="Vain elinkeinotoimintaa harjoittaville"/>
    <s v="Pieni volyyminen palvelu (noin 10 kpl vuodessa)"/>
    <x v="21"/>
    <x v="0"/>
    <s v="Varsinais-Suomi"/>
    <s v="yli 100 000"/>
    <s v="Liikenne- ja viestintäministeriö"/>
  </r>
  <r>
    <s v="Turun kaupunki"/>
    <s v="Maa-ainesten ottamislupa"/>
    <s v="Kaupallisessa tarkoituksessa suoritettuun maa-ainesten ottamiseen tarvitaan maa-aineslupa."/>
    <s v="Maa-aineslupa"/>
    <x v="1"/>
    <x v="0"/>
    <s v="2023, jos sähköinen lupajärjestelmä saadaan käyttöön"/>
    <s v="Myös luonnollisille henkilöille"/>
    <s v="Pieni volyyminen palvelu (0-5 kpl vuodessa)"/>
    <x v="4"/>
    <x v="0"/>
    <s v="Varsinais-Suomi"/>
    <s v="yli 100 000"/>
    <s v="Ympäristöministeriö"/>
  </r>
  <r>
    <s v="Turun kaupunki"/>
    <s v="Maastoliikennelain mukainen lupa"/>
    <s v="Jos maastossa järjestetään luonnolle, asutukselle ja virkistäytymiselle haittaa aiheuttavia tapahtumia, sille on haettava lupa."/>
    <s v="Maastossa tai vesistössä tapahtuvan kilpailun tai harjoituksen ilmoitus"/>
    <x v="1"/>
    <x v="0"/>
    <s v="2023, jos sähköinen lupajärjestelmä saadaan käyttöön"/>
    <s v="Myös luonnollisille henkilöille"/>
    <s v="Pieni volyyminen palvelu (0-5 kpl vuodessa)"/>
    <x v="28"/>
    <x v="0"/>
    <s v="Varsinais-Suomi"/>
    <s v="yli 100 000"/>
    <s v="Ympäristöministeriö"/>
  </r>
  <r>
    <s v="Turun kaupunki"/>
    <s v="Mainos- ja viitoituslupa"/>
    <s v="Tarvitset luvan yleiselle alueelle laitettaville tilapäisille mainoksille ja viitoituksille."/>
    <s v="Mainos- ja viitoituslupa"/>
    <x v="1"/>
    <x v="1"/>
    <m/>
    <s v="Myös luonnollisille henkilöille"/>
    <m/>
    <x v="1"/>
    <x v="0"/>
    <s v="Varsinais-Suomi"/>
    <s v="yli 100 000"/>
    <s v=""/>
  </r>
  <r>
    <s v="Turun kaupunki"/>
    <s v="Maisematyölupa"/>
    <s v="Maa-alueen omistajan tai haltijan on haettava lupa maisemaa muuttavaan maanrakennustyöhön, puiden kaatamiseen ym. toimiin asemakaava-alueella."/>
    <s v="Maisematyölupa"/>
    <x v="1"/>
    <x v="5"/>
    <m/>
    <s v="Myös luonnollisille henkilöille"/>
    <m/>
    <x v="5"/>
    <x v="0"/>
    <s v="Varsinais-Suomi"/>
    <s v="yli 100 000"/>
    <s v="Ympäristöministeriö"/>
  </r>
  <r>
    <s v="Turun kaupunki"/>
    <s v="Joulukuusien myyntipaikat"/>
    <s v="Kaupunki järjestää joulukuusien myyjille myyntipaikkoja toreilta, puistoista ja aukioilta. Myyntipaikat jaetaan huutokauppana"/>
    <s v="Myyntipaikkahakemus ja -lupa"/>
    <x v="1"/>
    <x v="4"/>
    <m/>
    <s v="Myös luonnollisille henkilöille"/>
    <s v="Pieni volyyminen palvelu (66 myyntipaikkaa)"/>
    <x v="1"/>
    <x v="0"/>
    <s v="Varsinais-Suomi"/>
    <s v="yli 100 000"/>
    <s v=""/>
  </r>
  <r>
    <s v="Turun kaupunki"/>
    <s v="Kauppahallin myyntipaikkojen vuokraus"/>
    <s v="Yrittäjät voivat vuokrata myyntipaikkoja kauppahalleista."/>
    <s v="Myyntipaikkahakemus ja -lupa"/>
    <x v="1"/>
    <x v="6"/>
    <m/>
    <s v="Vain elinkeinotoimintaa harjoittaville"/>
    <s v="Pieni volyyminen palvelu (0-1 kpl vuodessa, yrittäjät kauppahallissa vaihtuvat todella harvoin)"/>
    <x v="1"/>
    <x v="0"/>
    <s v="Varsinais-Suomi"/>
    <s v="yli 100 000"/>
    <s v=""/>
  </r>
  <r>
    <s v="Turun kaupunki"/>
    <s v="Kioskipaikat"/>
    <s v="Kioskipaikat ovat jäätelön, grillituotteiden tai muiden elintarvikkeiden myyntiin tarkoitettuja myyntipaikkoja."/>
    <s v="Myyntipaikkahakemus ja -lupa"/>
    <x v="1"/>
    <x v="6"/>
    <m/>
    <s v="Vain elinkeinotoimintaa harjoittaville"/>
    <s v="Pieni volyyminen palvelu (pitkät useiden vuosien mittaiset vuokrasopimukset, 1 kpl 2021)"/>
    <x v="1"/>
    <x v="0"/>
    <s v="Varsinais-Suomi"/>
    <s v="yli 100 000"/>
    <s v=""/>
  </r>
  <r>
    <s v="Turun kaupunki"/>
    <s v="Itsehoitoon tarkoitettujen nikotiinivalmisteiden vähittäismyyntilupa"/>
    <s v="Lääkelain 54 a §:ssä tarkoitettua lupaa nikotiinikorvaushoitovalmisteiden vähittäismyyntiin haetaan ympäristöterveydenhuollosta. (NIKOTIINIPURKAT JA- LAASTARIT = KORVAUSHOITO)"/>
    <s v="Nikotiinivalmisteiden vähittäismyyntilupa"/>
    <x v="1"/>
    <x v="0"/>
    <s v="Myöhemmin"/>
    <s v="Vain elinkeinotoimintaa harjoittaville"/>
    <s v="Valviran/Fimean kehitystyö järjestelmää varten"/>
    <x v="6"/>
    <x v="0"/>
    <s v="Varsinais-Suomi"/>
    <s v="yli 100 000"/>
    <s v="Sosiaali- ja terveysministeriö"/>
  </r>
  <r>
    <s v="Turun kaupunki"/>
    <s v="Pysäköintiluvat yrityksille ja viranomaisille"/>
    <s v="Pysäköintiluvat yrityksille ja viranomaisille kaupungin aikarajoitetuilla pysäköintialueilla"/>
    <s v="Pysäköintilupa"/>
    <x v="1"/>
    <x v="0"/>
    <m/>
    <s v="Vain elinkeinotoimintaa harjoittaville"/>
    <s v="Pieni volyyminen palvelu"/>
    <x v="1"/>
    <x v="0"/>
    <s v="Varsinais-Suomi"/>
    <s v="yli 100 000"/>
    <s v=""/>
  </r>
  <r>
    <s v="Turun kaupunki"/>
    <s v="Purkamislupa"/>
    <s v="Rakennuksen tai sen osan purkamiseen tarvitaan lupa asemakaava-alueella ja alueilla, joissa on rakennuskielto tai yleiskaavan määräys asiasta."/>
    <s v="Rakennuksen purkamislupa"/>
    <x v="1"/>
    <x v="5"/>
    <m/>
    <s v="Myös luonnollisille henkilöille"/>
    <m/>
    <x v="5"/>
    <x v="0"/>
    <s v="Varsinais-Suomi"/>
    <s v="yli 100 000"/>
    <s v="Ympäristöministeriö"/>
  </r>
  <r>
    <s v="Turun kaupunki"/>
    <s v="Rakennuslupa"/>
    <s v="Rakennusluvat myöntää rakennusvalvonta. Lupaa tarvitaan rakentamiseen, laajentamiseen, merkittäviin korjaustöihin ja käyttötarkoituksen muutokseen."/>
    <s v="Rakennuslupa"/>
    <x v="1"/>
    <x v="5"/>
    <m/>
    <s v="Myös luonnollisille henkilöille"/>
    <m/>
    <x v="5"/>
    <x v="0"/>
    <s v="Varsinais-Suomi"/>
    <s v="yli 100 000"/>
    <s v="Ympäristöministeriö"/>
  </r>
  <r>
    <s v="Turun kaupunki"/>
    <s v="Rakennusvalvontamittaukset"/>
    <s v="Aidan merkitseminen, rajan osoittaminen maastoon, rakennuksen paikan merkintä sekä sijaintikatselmukset"/>
    <s v="Rakennusvalvonta"/>
    <x v="1"/>
    <x v="4"/>
    <m/>
    <s v="Myös luonnollisille henkilöille"/>
    <m/>
    <x v="5"/>
    <x v="0"/>
    <s v="Varsinais-Suomi"/>
    <s v="yli 100 000"/>
    <s v="Ympäristöministeriö"/>
  </r>
  <r>
    <s v="Turun kaupunki"/>
    <s v="Toimenpidelupa"/>
    <s v="Toimenpidelupaa haetaan, kun kyseessä on erillislaite, vesirajalaite, liikuteltava laite, säilytys- tai varastointialue, yleisörakennelma, aurinkokeräin, julkisivutoimenpide (esimerkiksi värimuutokset) tai rakennelma."/>
    <s v="Rakentamisen toimenpidelupa"/>
    <x v="1"/>
    <x v="5"/>
    <m/>
    <s v="Myös luonnollisille henkilöille"/>
    <m/>
    <x v="5"/>
    <x v="0"/>
    <s v="Varsinais-Suomi"/>
    <s v="yli 100 000"/>
    <s v="Ympäristöministeriö"/>
  </r>
  <r>
    <s v="Turun kaupunki"/>
    <s v="Ruumiin siirtolupa"/>
    <s v="Ruumiin siirtämiseksi tarvitaan terveystarkastajan lupa"/>
    <s v="Ruumiin siirtolupa"/>
    <x v="1"/>
    <x v="1"/>
    <m/>
    <s v="Myös luonnollisille henkilöille"/>
    <s v="ilppa-järjestelmän tai vastaavan toimivuus"/>
    <x v="48"/>
    <x v="0"/>
    <s v="Varsinais-Suomi"/>
    <s v="yli 100 000"/>
    <s v="Maa- ja metsätalousministeriö"/>
  </r>
  <r>
    <s v="Turun kaupunki"/>
    <s v="Tupakkatuotteiden ja nikotiinivalmisteiden vähittäismyyntilupa"/>
    <s v="Vähittäismyyntiluvan  hakeminen tupakka- ja nikotiininestetuotteille"/>
    <s v="Tupakkatuotteiden vähittäismyyntilupa"/>
    <x v="1"/>
    <x v="5"/>
    <m/>
    <s v="Vain elinkeinotoimintaa harjoittaville"/>
    <m/>
    <x v="7"/>
    <x v="0"/>
    <s v="Varsinais-Suomi"/>
    <s v="yli 100 000"/>
    <s v="Sosiaali- ja terveysministeriö"/>
  </r>
  <r>
    <s v="Turun kaupunki"/>
    <s v="Hakemus vesilaitoksen tai vesiosuuskunnan perustamisesta"/>
    <s v="Vesilaitoksen tai vesiosuuskunnan perustamisesta tulee tehdä hakemus kaupunkiympäristön toimialan elintarviketurvallisuusyksikköön."/>
    <s v="Vesilaitoksen tai vesiosuuskunnan perustamisilmoitus"/>
    <x v="1"/>
    <x v="0"/>
    <m/>
    <s v="Myös luonnollisille henkilöille"/>
    <s v="Ruokavirasto valmistelee. Ruokaviraston ilppa-Ympäristöterveydenhuollon sähköisen ilmoituspalvelun toimivuus"/>
    <x v="8"/>
    <x v="0"/>
    <s v="Varsinais-Suomi"/>
    <s v="yli 100 000"/>
    <s v="Maa- ja metsätalousministeriö"/>
  </r>
  <r>
    <s v="Turun kaupunki"/>
    <s v="Kaupungin omistamien alueiden käyttö"/>
    <s v="Kaupungin omistamia alueita voi hakea tilapäiseen käyttöön. =TAPAHTUMALUVAT"/>
    <s v="Yleisen alueen käyttölupa"/>
    <x v="1"/>
    <x v="4"/>
    <m/>
    <s v="Myös luonnollisille henkilöille"/>
    <m/>
    <x v="1"/>
    <x v="0"/>
    <s v="Varsinais-Suomi"/>
    <s v="yli 100 000"/>
    <s v=""/>
  </r>
  <r>
    <s v="Turun kaupunki"/>
    <s v="Terassilupa"/>
    <s v="Ravintolan tai kahvilan ulkotarjoilualuetta varten tarvitset terassiluvan, jos terassi tulee kaupungin julkiselle katu- tai puistoalueelle"/>
    <s v="Yleisen alueen käyttölupa"/>
    <x v="1"/>
    <x v="4"/>
    <m/>
    <s v="Vain elinkeinotoimintaa harjoittaville"/>
    <m/>
    <x v="1"/>
    <x v="0"/>
    <s v="Varsinais-Suomi"/>
    <s v="yli 100 000"/>
    <s v=""/>
  </r>
  <r>
    <s v="Turun kaupunki"/>
    <s v="Lupa yleisen alueen käyttöön"/>
    <s v="Kun haluat vuokrata yleistä aluetta käyttöösi - kadun, aukion tai puiston - luvan myöntää kaupunkiympäristön toimiala."/>
    <s v="Yleisen alueen käyttölupa"/>
    <x v="1"/>
    <x v="6"/>
    <m/>
    <s v="Myös luonnollisille henkilöille"/>
    <s v="Yleisten alueiden vuokrausta tehdään vain poikkeustapauksissa, joten se on erittäin pienivolyyminen palvelu"/>
    <x v="1"/>
    <x v="0"/>
    <s v="Varsinais-Suomi"/>
    <s v="yli 100 000"/>
    <s v=""/>
  </r>
  <r>
    <s v="Turun kaupunki"/>
    <s v="Lupa ympäristönsuojelumääräyksistä poikkeamisesta"/>
    <s v="Kunnan ympäristönsuojeluviranomainen voi erityisestä syystä hakemuksesta myöntää yksittäistapauksessa luvan poiketa näistä määräyksistä.  Esimerkiksi hakemus käytöstä poistetun öljysäiliön jättämiseksi maahan"/>
    <s v="Ympäristönsuojelumääräyksistä poikkeamisen lupa"/>
    <x v="1"/>
    <x v="1"/>
    <m/>
    <s v="Myös luonnollisille henkilöille"/>
    <m/>
    <x v="2"/>
    <x v="0"/>
    <s v="Varsinais-Suomi"/>
    <s v="yli 100 000"/>
    <s v="Ympäristöministeriö"/>
  </r>
  <r>
    <s v="Turun kaupunki"/>
    <s v="Johtotietopalvelu"/>
    <s v="Kaupungin keskitetty maanalaisten johtojen ja rakenteiden sijaintipalvelu. Ennen kaivutöihin ryhtymistä kaivajan on hankittava ajantasaiset tiedot"/>
    <s v="Johtotietopalvelu"/>
    <x v="2"/>
    <x v="4"/>
    <m/>
    <s v="Myös luonnollisille henkilöille"/>
    <s v="Valtio valmistelee valtakunnallista palvelua"/>
    <x v="5"/>
    <x v="0"/>
    <s v="Varsinais-Suomi"/>
    <s v="yli 100 000"/>
    <s v="Ympäristöministeriö"/>
  </r>
  <r>
    <s v="Turun kaupunki"/>
    <s v="Rakennuspiirustukset"/>
    <s v="Rakennuspiirustusten myynti asiakkaille"/>
    <s v="Rakennuspiirustukset"/>
    <x v="2"/>
    <x v="4"/>
    <m/>
    <s v="Myös luonnollisille henkilöille"/>
    <s v="Uusi automatisoidumpi piirustusten selailu- ja myyntipalvelu on kilpailutusvaiheessa."/>
    <x v="5"/>
    <x v="0"/>
    <s v="Varsinais-Suomi"/>
    <s v="yli 100 000"/>
    <s v="Ympäristöministeriö"/>
  </r>
  <r>
    <s v="Turun kaupunki"/>
    <s v="Rakennuslupa- ja suunnittelukarttaaineistot"/>
    <s v="Kartta-, ilmakuva- ja maanpintamalliaineistot esimerkiksi suunnittelutöiden lähtöaineistoksi"/>
    <s v="Rakennuspiirustukset"/>
    <x v="2"/>
    <x v="4"/>
    <m/>
    <s v="Myös luonnollisille henkilöille"/>
    <m/>
    <x v="5"/>
    <x v="0"/>
    <s v="Varsinais-Suomi"/>
    <s v="yli 100 000"/>
    <s v="Ympäristöministeriö"/>
  </r>
  <r>
    <s v="Turun kaupunki"/>
    <s v="Ympäristönsuojelu, jätehuollon valvonta"/>
    <s v="Jätehuollon valvonta"/>
    <s v="Ympäristönsuojelu, jätehuollon valvonta"/>
    <x v="2"/>
    <x v="0"/>
    <s v="2023, jos sähköinen lupajärjestelmä saadaan käyttöön"/>
    <s v="Myös luonnollisille henkilöille"/>
    <m/>
    <x v="14"/>
    <x v="0"/>
    <s v="Varsinais-Suomi"/>
    <s v="yli 100 000"/>
    <s v="Ympäristöministeriö"/>
  </r>
  <r>
    <s v="Turun kaupunki"/>
    <s v="Asiakirja- ja sopimusjäljennökset"/>
    <s v="Vuokrasopimukset, kauppa- ja toimitusasiakirjat, kiinteistötoimialan pöytäkirjat ja muut asiakirjat"/>
    <s v="Asiakirja- ja sopimusjäljennökset"/>
    <x v="4"/>
    <x v="4"/>
    <m/>
    <s v="Myös luonnollisille henkilöille"/>
    <m/>
    <x v="1"/>
    <x v="0"/>
    <s v="Varsinais-Suomi"/>
    <s v="yli 100 000"/>
    <s v=""/>
  </r>
  <r>
    <s v="Turun kaupunki"/>
    <s v="Kartta- ja ilmakuvajäjennökset sekä teemakartat"/>
    <s v="Historiallisten karttojen ja ilmakuvien jäljennökset sekä painetutu opaskartat ja teemakartat"/>
    <s v="Karttapalvelu"/>
    <x v="4"/>
    <x v="4"/>
    <m/>
    <s v="Myös luonnollisille henkilöille"/>
    <m/>
    <x v="5"/>
    <x v="0"/>
    <s v="Varsinais-Suomi"/>
    <s v="yli 100 000"/>
    <s v="Ympäristöministeriö"/>
  </r>
  <r>
    <s v="Turun kaupunki"/>
    <s v="Todistukset ja otteet"/>
    <s v="Todistukset kiinteistölle kohdistuvista kiinnityksistä, oikeuksista, muistututuksista ja myönnetyistä lainhuudoistasekä otteet kiinteistöjen perustiedoista"/>
    <s v="Todistukset ja otteet"/>
    <x v="4"/>
    <x v="4"/>
    <m/>
    <s v="Myös luonnollisille henkilöille"/>
    <m/>
    <x v="1"/>
    <x v="0"/>
    <s v="Varsinais-Suomi"/>
    <s v="yli 100 000"/>
    <s v=""/>
  </r>
  <r>
    <s v="Turun kaupunki"/>
    <s v="Hissiavustukset"/>
    <s v="Taloyhtiöt voivat saada hissiavustusta ja konsulttiapua kaupungilta hissin rakentamiseen asuinkerrostaloonsa."/>
    <s v="Hissi- ja esteettömyysavustus"/>
    <x v="5"/>
    <x v="1"/>
    <m/>
    <s v="Vain elinkeinotoimintaa harjoittaville"/>
    <s v="Pienivolyyminen palvelu (alle 10 kpl vuodessa)"/>
    <x v="1"/>
    <x v="0"/>
    <s v="Varsinais-Suomi"/>
    <s v="yli 100 000"/>
    <s v=""/>
  </r>
  <r>
    <s v="Turun kaupunki"/>
    <s v="Korkotukilainahakemusten vastaanotto"/>
    <s v="Hakija jättää hakemusasiakirjat kuntaan, joka antaa hankkeesta lausuntonsa ja toimittaa asiakirjat ARAan."/>
    <s v="Korkotukilainahakemus"/>
    <x v="5"/>
    <x v="0"/>
    <m/>
    <s v="Vain elinkeinotoimintaa harjoittaville"/>
    <m/>
    <x v="24"/>
    <x v="0"/>
    <s v="Varsinais-Suomi"/>
    <s v="yli 100 000"/>
    <s v="Ympäristöministeriö"/>
  </r>
  <r>
    <s v="Turun kaupunki"/>
    <s v="Korotettu Turku-lisä"/>
    <s v="Kuntalisä on tuki 3. sektorin toimijoille (järjestöt, yhdistykset ja säätiöt) vaikeasti työllistyvän henkilön palkkaukseen siltä osin kuin palkkatuki ei kata"/>
    <s v="Liiketoiminnan kehittämistuki"/>
    <x v="5"/>
    <x v="5"/>
    <m/>
    <s v="Vain elinkeinotoimintaa harjoittaville"/>
    <m/>
    <x v="1"/>
    <x v="0"/>
    <s v="Varsinais-Suomi"/>
    <s v="yli 100 000"/>
    <s v=""/>
  </r>
  <r>
    <s v="Turun kaupunki"/>
    <s v="Avustukset yhdistyksille ja yhteisöille"/>
    <s v="Yhdistykset ja yhteisöt voivat hakea avustuksia kunnanhallitukselta. Avustuksia voidaan myöntää toimintaan tai tapahtumien järjestämiseen."/>
    <s v="Toiminta-avustukset yhdistyksille ja yhteisöille"/>
    <x v="5"/>
    <x v="5"/>
    <m/>
    <s v="Myös luonnollisille henkilöille"/>
    <m/>
    <x v="1"/>
    <x v="0"/>
    <s v="Varsinais-Suomi"/>
    <s v="yli 100 000"/>
    <s v=""/>
  </r>
  <r>
    <s v="Turun kaupunki"/>
    <s v="Kesätyösetelituki työnantajille"/>
    <s v="Kun palkkaat 15-18-vuotiaan nuoren kesätöihin, saat tukea nuoren palkkakustannuksiin. Kunnan myöntämä harkinnanvarainen työllistämistuki"/>
    <s v="Työllistämistuki"/>
    <x v="5"/>
    <x v="0"/>
    <m/>
    <s v="Vain elinkeinotoimintaa harjoittaville"/>
    <s v="Tukihakemuksen käynnistäminen vaatii nuoren henkilöllisyyden varmistamisen. Kaikilla alaikäisillä ei ole vahvan tunnistautumisen välineitä esimerkiksi pankkitunnuksia, eikä kuntaeikä kunta voi edellyttää, että ne hankittaisiin kesätyötukihakemuksen vuoksi. Lisäksi täytyy varmistaa nuoren kotikunta, jonka täytyy olla Turku."/>
    <x v="10"/>
    <x v="0"/>
    <s v="Varsinais-Suomi"/>
    <s v="yli 100 000"/>
    <s v="Sosiaali- ja terveysministeriö"/>
  </r>
  <r>
    <s v="Turun kaupunki"/>
    <s v="Hankinnoilla työllistäminen"/>
    <s v="Heikommassa työmarkkina-asemassa olevien työllistäminen julkisten hankintojen avulla."/>
    <s v="Työllistämistuki"/>
    <x v="5"/>
    <x v="0"/>
    <m/>
    <s v="Vain elinkeinotoimintaa harjoittaville"/>
    <m/>
    <x v="10"/>
    <x v="0"/>
    <s v="Varsinais-Suomi"/>
    <s v="yli 100 000"/>
    <s v="Sosiaali- ja terveysministeriö"/>
  </r>
  <r>
    <s v="Turun kaupunki"/>
    <s v="Rekrylisä"/>
    <s v="Kun palkkaat työttömän turkulaisen työnhakijan tai alle 30-vuotiaan palkkatuettuun työsuhteeseen tai oppisopimustyösuhteeseen. Rekrylisä on tarkoitettu työllistettävän työelämän valmiuksen parantamiseen työsuhteessa. Kunnan myöntämä harkinnanvarainen työllistämistuki"/>
    <s v="Työllistämistuki"/>
    <x v="5"/>
    <x v="5"/>
    <m/>
    <s v="Vain elinkeinotoimintaa harjoittaville"/>
    <m/>
    <x v="10"/>
    <x v="0"/>
    <s v="Varsinais-Suomi"/>
    <s v="yli 100 000"/>
    <s v="Sosiaali- ja terveysministeriö"/>
  </r>
  <r>
    <s v="Turun kaupunki"/>
    <s v="Turku-lisä"/>
    <s v="Toimintatuella/kuntalisällä kannustetaan yhdistyksiä, seurakuntia ja yrityksiä tarjoamaan työtehtäviä työttömille. Tuki on tarkoitettu työllistettävän työelämän valmiuksen parantamiseen. Kunnan myöntämä harkinnanvarainen työllistämistuki."/>
    <s v="Työllistämistuki"/>
    <x v="5"/>
    <x v="5"/>
    <m/>
    <s v="Vain elinkeinotoimintaa harjoittaville"/>
    <m/>
    <x v="10"/>
    <x v="0"/>
    <s v="Varsinais-Suomi"/>
    <s v="yli 100 000"/>
    <s v="Sosiaali- ja terveysministeriö"/>
  </r>
  <r>
    <s v="Turun kaupunki"/>
    <s v="Yksityisteiden avustukset"/>
    <s v="Perusparannus- ja kunnossapitoavustus"/>
    <s v="Yksityistieavustukset"/>
    <x v="5"/>
    <x v="0"/>
    <s v="Q4/2022"/>
    <s v="Vain elinkeinotoimintaa harjoittaville"/>
    <s v="Siirrytään käyttämään kaupungin yhteistä Kulta2-järjestelmää"/>
    <x v="38"/>
    <x v="0"/>
    <s v="Varsinais-Suomi"/>
    <s v="yli 100 000"/>
    <s v="Liikenne- ja viestintäministeriö"/>
  </r>
  <r>
    <s v="Turvallisuus- ja kemikaalivirasto (Tukes)"/>
    <s v="Akkreditointihakemus"/>
    <m/>
    <s v="Akkreditointihakemus"/>
    <x v="1"/>
    <x v="0"/>
    <s v="Myöhemmin"/>
    <s v="Vain elinkeinotoimintaa harjoittaville"/>
    <s v="Henkilö- ja raharesurssit"/>
    <x v="1"/>
    <x v="1"/>
    <s v="Työ- ja elinkeinoministeriö"/>
    <s v=""/>
    <s v=""/>
  </r>
  <r>
    <s v="Turvallisuus- ja kemikaalivirasto (Tukes)"/>
    <s v="Akkreditointipäätöksen muutoshakemus"/>
    <m/>
    <s v="Akkreditointipäätöksen muutoshakemus"/>
    <x v="1"/>
    <x v="0"/>
    <s v="Myöhemmin"/>
    <s v="Vain elinkeinotoimintaa harjoittaville"/>
    <s v="Henkilö- ja raharesurssit"/>
    <x v="1"/>
    <x v="1"/>
    <s v="Työ- ja elinkeinoministeriö"/>
    <s v=""/>
    <s v=""/>
  </r>
  <r>
    <s v="Turvallisuus- ja kemikaalivirasto (Tukes)"/>
    <s v="Biosidivalmisteiden hyväksyntään liittyvä asiointi (lomakkeita 4 kpl)"/>
    <s v="Haetaan lupaa biosidivalmisteelle"/>
    <s v="Biosidivalmisteiden hyväksyntään liittyvä asiointi (lomakkeita 4 kpl)"/>
    <x v="1"/>
    <x v="0"/>
    <s v="Myöhemmin"/>
    <s v="Vain elinkeinotoimintaa harjoittaville"/>
    <s v="Henkilö- ja raharesurssit. Tekniset esteet, jos osa hakijoista on ulkomaalaisia."/>
    <x v="1"/>
    <x v="1"/>
    <s v="Työ- ja elinkeinoministeriö"/>
    <s v=""/>
    <s v=""/>
  </r>
  <r>
    <s v="Turvallisuus- ja kemikaalivirasto (Tukes)"/>
    <s v="Hakemus nestekaasun teollisesta käsittelystä ja varastoinnista"/>
    <s v="Lupahakemus uudelle laitokselle tai muutoksia olemassaolevaan lupaan"/>
    <s v="Hakemus nestekaasun teollisesta käsittelystä ja varastoinnista"/>
    <x v="1"/>
    <x v="0"/>
    <s v="Q4/2022"/>
    <s v="Vain elinkeinotoimintaa harjoittaville"/>
    <s v="Henkilö- ja raharesurssit"/>
    <x v="1"/>
    <x v="1"/>
    <s v="Työ- ja elinkeinoministeriö"/>
    <s v=""/>
    <s v=""/>
  </r>
  <r>
    <s v="Turvallisuus- ja kemikaalivirasto (Tukes)"/>
    <s v="Hakemus tuholaistorjujan kouluttajaksi/tutkinnon vastaanottajaksi"/>
    <m/>
    <s v="Hakemus tuholaistorjujan kouluttajaksi/tutkinnon vastaanottajaksi"/>
    <x v="1"/>
    <x v="0"/>
    <s v="Q4/2022"/>
    <s v="Myös luonnollisille henkilöille"/>
    <s v="Henkilö- ja raharesurssit"/>
    <x v="1"/>
    <x v="1"/>
    <s v="Työ- ja elinkeinoministeriö"/>
    <s v=""/>
    <s v=""/>
  </r>
  <r>
    <s v="Turvallisuus- ja kemikaalivirasto (Tukes)"/>
    <s v="Hyväksytyn liikkeen toimintailmoitus"/>
    <s v="Hyväksytyn liikkeen ilmoitus toiminnan aloituksesta, vastuuhenkilöstä ja toimintaan liittyvistä muutoksista"/>
    <s v="Hyväksytyn liikkeen toimintailmoitus"/>
    <x v="0"/>
    <x v="5"/>
    <m/>
    <s v="Vain elinkeinotoimintaa harjoittaville"/>
    <m/>
    <x v="1"/>
    <x v="1"/>
    <s v="Työ- ja elinkeinoministeriö"/>
    <s v=""/>
    <s v=""/>
  </r>
  <r>
    <s v="Turvallisuus- ja kemikaalivirasto (Tukes)"/>
    <s v="Ilmoitus kasvinsuojelututkinnon suorittaneista"/>
    <s v="KS-tutkinnon järjestäjä ilmoittaa Tukesiin tutkinnon suorittaneet"/>
    <s v="Ilmoitus kasvinsuojelututkinnon suorittaneista"/>
    <x v="0"/>
    <x v="5"/>
    <m/>
    <s v="Myös luonnollisille henkilöille"/>
    <m/>
    <x v="1"/>
    <x v="1"/>
    <s v="Työ- ja elinkeinoministeriö"/>
    <s v=""/>
    <s v=""/>
  </r>
  <r>
    <s v="Turvallisuus- ja kemikaalivirasto (Tukes)"/>
    <s v="Ilmoitus laitoksen toiminnan lopettamisesta/keskeyttämisestä/muutoksista"/>
    <s v="Ilmoitetaan laajamittaisen laitoksen toiminnan muutoksista"/>
    <s v="Ilmoitus laitoksen toiminnan lopettamisesta/keskeyttämisestä/muutoksista"/>
    <x v="0"/>
    <x v="0"/>
    <s v="Q2/2022"/>
    <s v="Vain elinkeinotoimintaa harjoittaville"/>
    <s v="Henkilö- ja raharesurssit"/>
    <x v="1"/>
    <x v="1"/>
    <s v="Työ- ja elinkeinoministeriö"/>
    <s v=""/>
    <s v=""/>
  </r>
  <r>
    <s v="Turvallisuus- ja kemikaalivirasto (Tukes)"/>
    <s v="Ilmoitus maa/biokaasun käytön valvojasta"/>
    <s v="Ilmoitetaan maa- ja/tai biokaasulaitoksen käytön valvoja"/>
    <s v="Ilmoitus maa/biokaasun käytön valvojasta"/>
    <x v="0"/>
    <x v="0"/>
    <s v="Q1/2022"/>
    <s v="Myös luonnollisille henkilöille"/>
    <s v="Henkilö- ja raharesurssit"/>
    <x v="1"/>
    <x v="1"/>
    <s v="Työ- ja elinkeinoministeriö"/>
    <s v=""/>
    <s v=""/>
  </r>
  <r>
    <s v="Turvallisuus- ja kemikaalivirasto (Tukes)"/>
    <s v="Ilmoitus tuholaistorjujan tutkinnosta tai yritystoiminnasta"/>
    <m/>
    <s v="Ilmoitus tuholaistorjujan tutkinnosta tai yritystoiminnasta"/>
    <x v="0"/>
    <x v="0"/>
    <s v="Q4/2022"/>
    <s v="Myös luonnollisille henkilöille"/>
    <s v="Henkilö- ja raharesurssit"/>
    <x v="1"/>
    <x v="1"/>
    <s v="Työ- ja elinkeinoministeriö"/>
    <s v=""/>
    <s v=""/>
  </r>
  <r>
    <s v="Turvallisuus- ja kemikaalivirasto (Tukes)"/>
    <s v="Ilmoitukset vaarallisista tai puutteellisista tuotteista ja vaarallisista kuluttajapalveluista"/>
    <m/>
    <s v="Ilmoitus vaarallisesta tai  puutteellisesta tuotteesta tai palvelusta"/>
    <x v="0"/>
    <x v="0"/>
    <s v="Myöhemmin"/>
    <s v="Myös luonnollisille henkilöille"/>
    <s v="Henkilö- ja raharesurssit"/>
    <x v="1"/>
    <x v="1"/>
    <s v="Työ- ja elinkeinoministeriö"/>
    <s v=""/>
    <s v=""/>
  </r>
  <r>
    <s v="Turvallisuus- ja kemikaalivirasto (Tukes)"/>
    <s v="Kaivoslupa"/>
    <m/>
    <s v="Kaivoslupa"/>
    <x v="1"/>
    <x v="0"/>
    <s v="Q4/2022"/>
    <s v="Vain elinkeinotoimintaa harjoittaville"/>
    <s v="Henkilö- ja raharesurssit. Viraston päässä prosessien monimutkaisuus täytyy huomioida kehittämisessä."/>
    <x v="1"/>
    <x v="1"/>
    <s v="Työ- ja elinkeinoministeriö"/>
    <s v=""/>
    <s v=""/>
  </r>
  <r>
    <s v="Turvallisuus- ja kemikaalivirasto (Tukes)"/>
    <s v="Kaivosturvallisuuslupa"/>
    <m/>
    <s v="Kaivosturvallisuuslupa"/>
    <x v="1"/>
    <x v="0"/>
    <s v="Q4/2022"/>
    <s v="Vain elinkeinotoimintaa harjoittaville"/>
    <s v="Henkilö- ja raharesurssit. Viraston päässä prosessien monimutkaisuus täytyy huomioida kehittämisessä."/>
    <x v="1"/>
    <x v="1"/>
    <s v="Työ- ja elinkeinoministeriö"/>
    <s v=""/>
    <s v=""/>
  </r>
  <r>
    <s v="Turvallisuus- ja kemikaalivirasto (Tukes)"/>
    <s v="Kasvinsuojeluaineisiin liittyvä asiointi (lomakkeita 6 kpl)"/>
    <s v="Haetaan kasvinsuojeluainelupaa"/>
    <s v="Kasvinsuojeluaineisiin liittyvä asiointi (lomakkeita 6 kpl)"/>
    <x v="0"/>
    <x v="0"/>
    <s v="Myöhemmin"/>
    <s v="Vain elinkeinotoimintaa harjoittaville"/>
    <s v="Henkilö- ja raharesurssit. Tekniset esteet, jos osa hakijoista on ulkomaalaisia."/>
    <x v="1"/>
    <x v="1"/>
    <s v="Työ- ja elinkeinoministeriö"/>
    <s v=""/>
    <s v=""/>
  </r>
  <r>
    <s v="Turvallisuus- ja kemikaalivirasto (Tukes)"/>
    <s v="Kasvinsuojeluainekouluttajaksi/tutkinnonjärjestäjäksi/ruiskuntestaajaksi haku"/>
    <m/>
    <s v="Kasvinsuojeluainekouluttajaksi/tutkinnonjärjestäjäksi/ruiskuntestaajaksi haku"/>
    <x v="1"/>
    <x v="0"/>
    <s v="Q2/2022"/>
    <s v="Myös luonnollisille henkilöille"/>
    <s v="Henkilö- ja raharesurssit"/>
    <x v="1"/>
    <x v="1"/>
    <s v="Työ- ja elinkeinoministeriö"/>
    <s v=""/>
    <s v=""/>
  </r>
  <r>
    <s v="Turvallisuus- ja kemikaalivirasto (Tukes)"/>
    <s v="Kemikaali-ilmoitus"/>
    <s v="Ilmoitetaan kemikaalin tiedot"/>
    <s v="Kemikaali-ilmoitus"/>
    <x v="0"/>
    <x v="5"/>
    <m/>
    <s v="Vain elinkeinotoimintaa harjoittaville"/>
    <m/>
    <x v="1"/>
    <x v="1"/>
    <s v="Työ- ja elinkeinoministeriö"/>
    <s v=""/>
    <s v=""/>
  </r>
  <r>
    <s v="Turvallisuus- ja kemikaalivirasto (Tukes)"/>
    <s v="Reach/CLP/Biosidit Kemikaalineuvontapalvelu"/>
    <m/>
    <s v="Kemikaalineuvonta"/>
    <x v="3"/>
    <x v="5"/>
    <m/>
    <s v="Vain elinkeinotoimintaa harjoittaville"/>
    <m/>
    <x v="1"/>
    <x v="1"/>
    <s v="Työ- ja elinkeinoministeriö"/>
    <s v=""/>
    <s v=""/>
  </r>
  <r>
    <s v="Turvallisuus- ja kemikaalivirasto (Tukes)"/>
    <s v="Kemikaaliturvallisuuslupa"/>
    <s v="Lupa uudelle laajamittaiselle laitokselle tai olemassaolevan laitoksen muutoksille"/>
    <s v="Kemikaaliturvallisuuslupa"/>
    <x v="1"/>
    <x v="5"/>
    <m/>
    <s v="Vain elinkeinotoimintaa harjoittaville"/>
    <m/>
    <x v="1"/>
    <x v="1"/>
    <s v="Työ- ja elinkeinoministeriö"/>
    <s v=""/>
    <s v=""/>
  </r>
  <r>
    <s v="Turvallisuus- ja kemikaalivirasto (Tukes)"/>
    <s v="Kullanhuuhdonta-asiointi"/>
    <s v="Lupahakemus kullanhuuhdontaa varten, vuosittainen selvitys kullanhuuhdonnasta sekä kaivannaisjätteen jätehuoltosuunnitelma"/>
    <s v="Kullanhuuhdonta-asiointi"/>
    <x v="1"/>
    <x v="0"/>
    <s v="Q3/2022"/>
    <s v="Myös luonnollisille henkilöille"/>
    <s v="Henkilö- ja raharesurssit. Viraston päässä prosessien monimutkaisuus täytyy huomioida kehittämisessä."/>
    <x v="1"/>
    <x v="1"/>
    <s v="Työ- ja elinkeinoministeriö"/>
    <s v=""/>
    <s v=""/>
  </r>
  <r>
    <s v="Turvallisuus- ja kemikaalivirasto (Tukes)"/>
    <s v="Kylmäalan pätevyyshakemus"/>
    <s v="Kylmäalan vastuuhenkilön pätevyyshakemus"/>
    <s v="Kylmäalan pätevyyshakemus"/>
    <x v="1"/>
    <x v="5"/>
    <m/>
    <s v="Myös luonnollisille henkilöille"/>
    <m/>
    <x v="1"/>
    <x v="1"/>
    <s v="Työ- ja elinkeinoministeriö"/>
    <s v=""/>
    <s v=""/>
  </r>
  <r>
    <s v="Turvallisuus- ja kemikaalivirasto (Tukes)"/>
    <s v="Kylmälaiteliikkeen toimintailmoitus"/>
    <s v="Kylmäalan toiminnanharjoittajan ilmoitus toiminnan aloituksesta, vastuuhenkilöstä ja toimintaan liittyvistä muutoksista"/>
    <s v="Kylmälaiteliikkeen toimintailmoitus"/>
    <x v="0"/>
    <x v="5"/>
    <m/>
    <s v="Vain elinkeinotoimintaa harjoittaville"/>
    <m/>
    <x v="1"/>
    <x v="1"/>
    <s v="Työ- ja elinkeinoministeriö"/>
    <s v=""/>
    <s v=""/>
  </r>
  <r>
    <s v="Turvallisuus- ja kemikaalivirasto (Tukes)"/>
    <s v="Maa- ja biokaasulupa"/>
    <s v="Maa- ja biokaasukohteen rakentamislupa"/>
    <s v="Maa- ja biokaasulupa"/>
    <x v="1"/>
    <x v="5"/>
    <m/>
    <s v="Vain elinkeinotoimintaa harjoittaville"/>
    <m/>
    <x v="1"/>
    <x v="1"/>
    <s v="Työ- ja elinkeinoministeriö"/>
    <s v=""/>
    <s v=""/>
  </r>
  <r>
    <s v="Turvallisuus- ja kemikaalivirasto (Tukes)"/>
    <s v="Malminetsintä-asiointi"/>
    <s v="Haetaan malminetsintälupaa, luvan siirtoa tai tehdään varausilmoitus"/>
    <s v="Malminetsintä-asiointi"/>
    <x v="1"/>
    <x v="0"/>
    <s v="Q3/2022"/>
    <s v="Vain elinkeinotoimintaa harjoittaville"/>
    <s v="Henkilö- ja raharesurssit. Viraston päässä prosessien monimutkaisuus täytyy huomioida kehittämisessä."/>
    <x v="1"/>
    <x v="1"/>
    <s v="Työ- ja elinkeinoministeriö"/>
    <s v=""/>
    <s v=""/>
  </r>
  <r>
    <s v="Turvallisuus- ja kemikaalivirasto (Tukes)"/>
    <s v="Markkinoille saatettujen BS-aineiden määrätietojen ilmoittaminen"/>
    <m/>
    <s v="Markkinoille saatettujen BS-aineiden määrätietojen ilmoittaminen"/>
    <x v="0"/>
    <x v="5"/>
    <m/>
    <s v="Vain elinkeinotoimintaa harjoittaville"/>
    <m/>
    <x v="1"/>
    <x v="1"/>
    <s v="Työ- ja elinkeinoministeriö"/>
    <s v=""/>
    <s v=""/>
  </r>
  <r>
    <s v="Turvallisuus- ja kemikaalivirasto (Tukes)"/>
    <s v="Markkinoille saatettujen KS-aineiden määrätietojen ilmoittaminen"/>
    <m/>
    <s v="Markkinoille saatettujen KS-aineiden määrätietojen ilmoittaminen"/>
    <x v="0"/>
    <x v="5"/>
    <m/>
    <s v="Vain elinkeinotoimintaa harjoittaville"/>
    <m/>
    <x v="1"/>
    <x v="1"/>
    <s v="Työ- ja elinkeinoministeriö"/>
    <s v=""/>
    <s v=""/>
  </r>
  <r>
    <s v="Turvallisuus- ja kemikaalivirasto (Tukes)"/>
    <s v="Nimileima-asiointi"/>
    <s v="Jalometallituotteen nimileiman hallinta; uuden hakeminen, rekisteröinti, siirto ja lopetus"/>
    <s v="Nimileima-asiointi"/>
    <x v="0"/>
    <x v="5"/>
    <m/>
    <s v="Vain elinkeinotoimintaa harjoittaville"/>
    <m/>
    <x v="1"/>
    <x v="1"/>
    <s v="Työ- ja elinkeinoministeriö"/>
    <s v=""/>
    <s v=""/>
  </r>
  <r>
    <s v="Turvallisuus- ja kemikaalivirasto (Tukes)"/>
    <s v="Onnettomuusilmoitukset"/>
    <s v="Ilmoitetaan eri toimialoilla sattuneista vaaratilanteista tai onnettomuuksista"/>
    <s v="Onnettomuusilmoitukset"/>
    <x v="0"/>
    <x v="0"/>
    <s v="Q3/2022"/>
    <s v="Vain elinkeinotoimintaa harjoittaville"/>
    <s v="Henkilö- ja raharesurssit"/>
    <x v="1"/>
    <x v="1"/>
    <s v="Työ- ja elinkeinoministeriö"/>
    <s v=""/>
    <s v=""/>
  </r>
  <r>
    <s v="Turvallisuus- ja kemikaalivirasto (Tukes)"/>
    <s v="Painelaitteiden muutosilmoitukset"/>
    <s v="Ilmoitetaan muutoksista painelaitteisiin liittyen"/>
    <s v="Painelaitteiden muutosilmoitukset"/>
    <x v="0"/>
    <x v="0"/>
    <s v="Q2/2022"/>
    <s v="Myös luonnollisille henkilöille"/>
    <s v="Henkilö- ja raharesurssit"/>
    <x v="1"/>
    <x v="1"/>
    <s v="Työ- ja elinkeinoministeriö"/>
    <s v=""/>
    <s v=""/>
  </r>
  <r>
    <s v="Turvallisuus- ja kemikaalivirasto (Tukes)"/>
    <s v="Pelastustoimen laiteliikkeen toimintailmoitus"/>
    <s v="Toiminnanharjoittajan ilmoitus toiminnasta, vastuuhenkilöstä tai muutoksista"/>
    <s v="Pelastustoimen laiteliikkeen toimintailmoitus"/>
    <x v="0"/>
    <x v="5"/>
    <m/>
    <s v="Vain elinkeinotoimintaa harjoittaville"/>
    <m/>
    <x v="1"/>
    <x v="1"/>
    <s v="Työ- ja elinkeinoministeriö"/>
    <s v=""/>
    <s v=""/>
  </r>
  <r>
    <s v="Turvallisuus- ja kemikaalivirasto (Tukes)"/>
    <s v="Pelastustoimen laitteiden asennus-, huolto- ja tarkastusliikkeen vastuuhenkilön pätevyyshakemus"/>
    <s v="Vastuuhenkilön pätevyyshakemus"/>
    <s v="Pelastustoimen laitteiden asennus-, huolto- ja tarkastusliikkeen vastuuhenkilön pätevyyshakemus"/>
    <x v="1"/>
    <x v="5"/>
    <m/>
    <s v="Myös luonnollisille henkilöille"/>
    <m/>
    <x v="1"/>
    <x v="1"/>
    <s v="Työ- ja elinkeinoministeriö"/>
    <s v=""/>
    <s v=""/>
  </r>
  <r>
    <s v="Turvallisuus- ja kemikaalivirasto (Tukes)"/>
    <s v="Räjähteiden siirtotodistus (kansallinen)"/>
    <s v="Haetaan lupaa räjähteiden siirtoon"/>
    <s v="Räjähteiden siirtotodistus (kansallinen)"/>
    <x v="1"/>
    <x v="0"/>
    <s v="Q2/2022"/>
    <s v="Myös luonnollisille henkilöille"/>
    <s v="Henkilö- ja raharesurssit"/>
    <x v="1"/>
    <x v="1"/>
    <s v="Työ- ja elinkeinoministeriö"/>
    <s v=""/>
    <s v=""/>
  </r>
  <r>
    <s v="Turvallisuus- ja kemikaalivirasto (Tukes)"/>
    <s v="Räjähteiden varastoinnin lupa"/>
    <m/>
    <s v="Räjähteiden varastoinnin lupa"/>
    <x v="1"/>
    <x v="0"/>
    <s v="Q1/2022"/>
    <s v="Vain elinkeinotoimintaa harjoittaville"/>
    <s v="Henkilö- ja raharesurssit. Viraston päässä prosessien monimutkaisuus täytyy huomioida kehittämisessä."/>
    <x v="1"/>
    <x v="1"/>
    <s v="Työ- ja elinkeinoministeriö"/>
    <s v=""/>
    <s v=""/>
  </r>
  <r>
    <s v="Turvallisuus- ja kemikaalivirasto (Tukes)"/>
    <s v="Suomi.fi Viestien vastaanotto"/>
    <s v="Kirjaamo vastaanottaa mm. omien tietojen tarkastamis- ja tietopyyntöä koskevat suomi.fi viestit"/>
    <s v="Suomi.fi Viestien vastaanotto"/>
    <x v="2"/>
    <x v="5"/>
    <m/>
    <s v="Myös luonnollisille henkilöille"/>
    <m/>
    <x v="1"/>
    <x v="1"/>
    <s v="Työ- ja elinkeinoministeriö"/>
    <s v=""/>
    <s v=""/>
  </r>
  <r>
    <s v="Turvallisuus- ja kemikaalivirasto (Tukes)"/>
    <s v="Sähkö- ja hissiurakointi-ilmoitukset"/>
    <s v="Sähkö- ja hissialan toiminnanharjoittajien ilmoitus toiminnan aloituksesta, vastuuhenkilöstä ja toimintaan liittyvistä muutoksista"/>
    <s v="Sähkö- ja hissiurakointi-ilmoitukset"/>
    <x v="0"/>
    <x v="5"/>
    <m/>
    <s v="Vain elinkeinotoimintaa harjoittaville"/>
    <m/>
    <x v="1"/>
    <x v="1"/>
    <s v="Työ- ja elinkeinoministeriö"/>
    <s v=""/>
    <s v=""/>
  </r>
  <r>
    <s v="Turvallisuus- ja kemikaalivirasto (Tukes)"/>
    <s v="Sähkölaitteistorekisteri-ilmoitukset"/>
    <s v="Sähkölaitteiston haltijan ilmoitus uudesta laitteistosta, vastuuhenkilöstä tai muutoksista laitteistoon liittyen"/>
    <s v="Sähkölaitteistorekisteri-ilmoitukset"/>
    <x v="0"/>
    <x v="5"/>
    <m/>
    <s v="Vain elinkeinotoimintaa harjoittaville"/>
    <m/>
    <x v="1"/>
    <x v="1"/>
    <s v="Työ- ja elinkeinoministeriö"/>
    <s v=""/>
    <s v=""/>
  </r>
  <r>
    <s v="Turvallisuus- ja kemikaalivirasto (Tukes)"/>
    <s v="Talouden toimijan ilmoitus/selvitys vaarallisesta tavarasta tai palvelusta"/>
    <m/>
    <s v="Talouden toimijan ilmoitus/selvitys vaarallisesta tavarasta/palvelusta"/>
    <x v="0"/>
    <x v="0"/>
    <s v="Myöhemmin"/>
    <s v="Vain elinkeinotoimintaa harjoittaville"/>
    <s v="Henkilö- ja raharesurssit. Huomioidaan jatkotyössä komission ylläpitämä Business Gateway https://webgate.ec.europa.eu/gpsd/ jolla yritykset voi tehdä ilmoituksen kootusti kaikkien jäsenvaltioiden viranomaisille."/>
    <x v="1"/>
    <x v="1"/>
    <s v="Työ- ja elinkeinoministeriö"/>
    <s v=""/>
    <s v=""/>
  </r>
  <r>
    <s v="Turvallisuus- ja kemikaalivirasto (Tukes)"/>
    <s v="Varausilmoitus"/>
    <m/>
    <s v="Varausilmoitus (kaivosasiointi)"/>
    <x v="0"/>
    <x v="0"/>
    <s v="Q3/2022"/>
    <s v="Vain elinkeinotoimintaa harjoittaville"/>
    <s v="Henkilö- ja raharesurssit. Viraston päässä prosessien monimutkaisuus täytyy huomioida kehittämisessä."/>
    <x v="1"/>
    <x v="1"/>
    <s v="Työ- ja elinkeinoministeriö"/>
    <s v=""/>
    <s v=""/>
  </r>
  <r>
    <s v="Tuusulan Elinvoima, asuminen ja kehittäminen -palveluyksikkö"/>
    <s v="Yritystonttien ostaminen"/>
    <s v="Yritystonttien ostaminen"/>
    <s v="Yritystonttien myynti ja vuokraus"/>
    <x v="1"/>
    <x v="6"/>
    <s v="Myöhemmin"/>
    <s v="Vain elinkeinotoimintaa harjoittaville"/>
    <m/>
    <x v="1"/>
    <x v="0"/>
    <s v="Uusimaa"/>
    <s v="20 001 - 40 000"/>
    <s v=""/>
  </r>
  <r>
    <s v="Tuusulan Elinvoima, asuminen ja kehittäminen -palveluyksikkö"/>
    <s v="Omakotitonttien sähköinen ostaminen"/>
    <s v="Omakotitontin ostaminen"/>
    <s v="Omakotitonttien myynti"/>
    <x v="2"/>
    <x v="2"/>
    <m/>
    <s v="Myös luonnollisille henkilöille"/>
    <m/>
    <x v="1"/>
    <x v="0"/>
    <s v="Uusimaa"/>
    <s v="20 001 - 40 000"/>
    <s v=""/>
  </r>
  <r>
    <s v="Tuusulan Elinvoima, asuminen ja kehittäminen -palveluyksikkö"/>
    <s v="Vapaiden yritystonttien hakemisto"/>
    <s v="Tarpeisiin sopivan yritystontin löytäminen"/>
    <s v="Vapaat toimitilat"/>
    <x v="2"/>
    <x v="1"/>
    <s v="Q2/2021"/>
    <s v="Vain elinkeinotoimintaa harjoittaville"/>
    <m/>
    <x v="1"/>
    <x v="0"/>
    <s v="Uusimaa"/>
    <s v="20 001 - 40 000"/>
    <s v=""/>
  </r>
  <r>
    <s v="Tuusulan Elinvoima, asuminen ja kehittäminen -palveluyksikkö"/>
    <s v="Yritysneuvonta"/>
    <s v="Sähköinen asiointi ja ajanvaraus, neuvonta Teams-kokouksessa"/>
    <s v="Yritysten neuvontapalvelut"/>
    <x v="3"/>
    <x v="0"/>
    <m/>
    <s v="Myös luonnollisille henkilöille"/>
    <m/>
    <x v="1"/>
    <x v="0"/>
    <s v="Uusimaa"/>
    <s v="20 001 - 40 000"/>
    <s v=""/>
  </r>
  <r>
    <s v="Tuusulan Elinvoima, asuminen ja kehittäminen -palveluyksikkö"/>
    <s v="Yrityshakemisto"/>
    <s v="Ilmoittautuminen yrityshakemistoon ja kunnan yritysten hakeminen"/>
    <s v="Yritys- ja palveluhakemisto"/>
    <x v="4"/>
    <x v="0"/>
    <m/>
    <s v="Vain elinkeinotoimintaa harjoittaville"/>
    <m/>
    <x v="1"/>
    <x v="0"/>
    <s v="Uusimaa"/>
    <s v="20 001 - 40 000"/>
    <s v=""/>
  </r>
  <r>
    <s v="Tuusulan Elinvoima, asuminen ja kehittäminen -palveluyksikkö"/>
    <s v="Avustuksien hakeminen"/>
    <s v="Avustuksien hakeminen, käsittely ja oikaisuvaatimuksen tekeminen"/>
    <s v="Toiminta-avustukset yhdistyksille ja yhteisöille"/>
    <x v="5"/>
    <x v="2"/>
    <m/>
    <s v="Vain elinkeinotoimintaa harjoittaville"/>
    <m/>
    <x v="1"/>
    <x v="0"/>
    <s v="Uusimaa"/>
    <s v="20 001 - 40 000"/>
    <s v=""/>
  </r>
  <r>
    <s v="Ulkoministeriö"/>
    <s v="Ulkoministeriön ja Puolustusministeriön online asiointipalvelu kaksikäyttötuotteita  vieville yrityksille  ja kehitysaputuen haku- ja myöntöprosessille"/>
    <s v="Ulkoministeriön ja Puolustusministeriön online asiointipalvelu; Kaksikäyttötuotteiden sekä suojatoimien alaisen kaupan  vientilupien  hakemiseen tarkoitettu asiointipalvelu                                                                                                                                                                                                                                                                                                              Myös henkilöasiakkaille on  mm. osoitetietojen ja asiakirjojen hankkimiselle ulkomailta menettely asiontipalvelun kautta."/>
    <s v="Asiointipalvelu kaksikäyttötuotteita vieville yrityksille ml. suojatoimien alainen kauppa"/>
    <x v="1"/>
    <x v="2"/>
    <m/>
    <s v="Myös luonnollisille henkilöille"/>
    <m/>
    <x v="1"/>
    <x v="1"/>
    <s v="Ulkoministeriö"/>
    <s v=""/>
    <s v=""/>
  </r>
  <r>
    <s v="Ulkoministeriö"/>
    <s v="Ulkoministeriön ja Puolustusministeriön online asiointipalvelu kaksikäyttötuotteita vieville yrityksille sekä kehitysaputuen haku- ja myöntöprosessille"/>
    <s v="Ulkoministeriön ja Puolustusministeriön online asiointipalvelu kehitysaputuen hakemiseen liittyvälle  haku- ja myöntöprosessille"/>
    <s v="Asiointipalvelu kehitysaputuen haku- ja myöntöprosessille"/>
    <x v="5"/>
    <x v="2"/>
    <m/>
    <m/>
    <m/>
    <x v="1"/>
    <x v="1"/>
    <s v="Ulkoministeriö"/>
    <s v=""/>
    <s v=""/>
  </r>
  <r>
    <s v="Utajärven kunta"/>
    <s v="Katujen ja yleisten alueiden kunnossapito"/>
    <s v="Kunnan vastuulla on pääsääntöisesti asemakaava-alueella olevien katujen, torien, katuaukioiden, puistojen, istutusten ja muiden näihin verrattavien yleisten alueiden kunnossa- ja puhtaanapito."/>
    <s v="Katutyölupa"/>
    <x v="1"/>
    <x v="5"/>
    <m/>
    <s v="Myös luonnollisille henkilöille"/>
    <m/>
    <x v="16"/>
    <x v="0"/>
    <s v="Pohjois-Pohjanmaa"/>
    <s v="alle 6001"/>
    <s v="Liikenne- ja viestintäministeriö"/>
  </r>
  <r>
    <s v="Utajärven kunta"/>
    <s v="Kaupanvahvistus"/>
    <s v="Kaupanvahvistuksessa kiinteistön luovutus vahvistetaan kaikkien luovutuskirjan allekirjoittajien läsnä ollessa."/>
    <s v="Kaupanvahvistus"/>
    <x v="1"/>
    <x v="6"/>
    <s v="Q4/2022"/>
    <s v="Myös luonnollisille henkilöille"/>
    <m/>
    <x v="32"/>
    <x v="0"/>
    <s v="Pohjois-Pohjanmaa"/>
    <s v="alle 6001"/>
    <s v="Maa- ja metsätalousministeriö"/>
  </r>
  <r>
    <s v="Utajärven kunta"/>
    <s v="Liittyminen vesi- ja viemäriverkostoon"/>
    <s v="Kun kiinteistönomistaja haluaa liittää kiinteistön vesihuoltolaitoksen vesijohtoon ja jätevesiviemäriin, on käännyttävä vesihuoltolaitoksen puoleen."/>
    <s v="Liittyminen vesi- ja viemäriverkostoon"/>
    <x v="1"/>
    <x v="1"/>
    <s v="Q4/2022"/>
    <s v="Myös luonnollisille henkilöille"/>
    <m/>
    <x v="8"/>
    <x v="0"/>
    <s v="Pohjois-Pohjanmaa"/>
    <s v="alle 6001"/>
    <s v="Maa- ja metsätalousministeriö"/>
  </r>
  <r>
    <s v="Utajärven kunta"/>
    <s v="Maisematyölupa"/>
    <s v="Kiinteistön omistaja hakee lupaa maisemaa muuttavaan rakennustyöhön ja puiden kaatamiseen asemakaava-alueilla."/>
    <s v="Maisematyölupa"/>
    <x v="1"/>
    <x v="5"/>
    <m/>
    <s v="Myös luonnollisille henkilöille"/>
    <m/>
    <x v="5"/>
    <x v="0"/>
    <s v="Pohjois-Pohjanmaa"/>
    <s v="alle 6001"/>
    <s v="Ympäristöministeriö"/>
  </r>
  <r>
    <s v="Utajärven kunta"/>
    <s v="Purkamislupa"/>
    <s v="Asemakaava-alueella sijaitsevan rakennuksen tai sen osan purkamiseen tarvitaan purkamislupa. Luvasta päättää kunnan rakennusvalvonta."/>
    <s v="Rakennuksen purkamislupa"/>
    <x v="1"/>
    <x v="5"/>
    <m/>
    <s v="Myös luonnollisille henkilöille"/>
    <m/>
    <x v="5"/>
    <x v="0"/>
    <s v="Pohjois-Pohjanmaa"/>
    <s v="alle 6001"/>
    <s v="Ympäristöministeriö"/>
  </r>
  <r>
    <s v="Utajärven kunta"/>
    <s v="Rakennuslupa"/>
    <s v="Kaikki rakentaminen on luvanvaraista. Rakentamiseen tarvitaan joko rakennus-, toimenpide- tai ilmoituslupa."/>
    <s v="Rakennuslupa"/>
    <x v="1"/>
    <x v="5"/>
    <m/>
    <s v="Myös luonnollisille henkilöille"/>
    <m/>
    <x v="5"/>
    <x v="0"/>
    <s v="Pohjois-Pohjanmaa"/>
    <s v="alle 6001"/>
    <s v="Ympäristöministeriö"/>
  </r>
  <r>
    <s v="Utajärven kunta"/>
    <s v="Suunnittelutarveratkaisu tai poikkeamispäätös"/>
    <s v="Suunnittelutarveratkaisua ja poikkeamispäätöstä on haettava kunnan määräämältä viranomaiselta ennen rakennusluvan hakemista."/>
    <s v="Rakennuslupa suunnittelutarveratkaisualueelle"/>
    <x v="1"/>
    <x v="5"/>
    <m/>
    <s v="Myös luonnollisille henkilöille"/>
    <m/>
    <x v="5"/>
    <x v="0"/>
    <s v="Pohjois-Pohjanmaa"/>
    <s v="alle 6001"/>
    <s v="Ympäristöministeriö"/>
  </r>
  <r>
    <s v="Utajärven kunta"/>
    <s v="Tontit ja toimitilat"/>
    <s v="Utajärveltä löytyy tontit ja toimitilat niin asumiseen kuin yrittämiseenkin! Utajärven kunnan myynnissä olevat tontit ja kiinteistöt löydät kunnan Tonttipörssistä."/>
    <s v="Tilavuokraus"/>
    <x v="1"/>
    <x v="0"/>
    <s v="Myöhemmin"/>
    <s v="Myös luonnollisille henkilöille"/>
    <m/>
    <x v="1"/>
    <x v="0"/>
    <s v="Pohjois-Pohjanmaa"/>
    <s v="alle 6001"/>
    <s v=""/>
  </r>
  <r>
    <s v="Utajärven kunta"/>
    <s v="Tilavaraukset"/>
    <s v="Utajärven kunnalla on useita eri tarpeisiin sopivia tiloja käytettäviksi mm. kokouskäyttöön. Kokoustilojen varaus on keskitetty Utajärven asiointipisteeseen."/>
    <s v="Tilavuokraus"/>
    <x v="1"/>
    <x v="6"/>
    <s v="Myöhemmin"/>
    <s v="Myös luonnollisille henkilöille"/>
    <m/>
    <x v="1"/>
    <x v="0"/>
    <s v="Pohjois-Pohjanmaa"/>
    <s v="alle 6001"/>
    <s v=""/>
  </r>
  <r>
    <s v="Utajärven kunta"/>
    <s v="Toimitilojen vuokraus"/>
    <s v="Yritykset ja yhteisöt voivat tiedustella Utajärven Yrityspuisto Oy:n omistamia ja tiedossa olevia kunnan sekä yksityisten omistamia vuokratiloja."/>
    <s v="Tilavuokraus"/>
    <x v="1"/>
    <x v="6"/>
    <s v="Q4/2022"/>
    <s v="Vain elinkeinotoimintaa harjoittaville"/>
    <m/>
    <x v="1"/>
    <x v="0"/>
    <s v="Pohjois-Pohjanmaa"/>
    <s v="alle 6001"/>
    <s v=""/>
  </r>
  <r>
    <s v="Utajärven kunta"/>
    <s v="Katujen ja viheralueiden käyttöluvat ja vuokraus"/>
    <s v="Kunnalta täytyy hakea lupaa katu- ja viheralueiden tavallisesta poikkeavaan käyttöön tai vuokraamiseen. Käyttölupa on haettava esimerkiksi kulttuuritapahtumaa varten."/>
    <s v="Yleisen alueen käyttölupa"/>
    <x v="1"/>
    <x v="5"/>
    <m/>
    <s v="Myös luonnollisille henkilöille"/>
    <m/>
    <x v="1"/>
    <x v="0"/>
    <s v="Pohjois-Pohjanmaa"/>
    <s v="alle 6001"/>
    <s v=""/>
  </r>
  <r>
    <s v="Utajärven kunta"/>
    <s v="Asemakaavoitukseen vaikuttaminen"/>
    <s v="Kunta vastaa asemakaavoituksesta omalla alueellaan. Kunnan on seurattava asemakaavoituksensa tilaa ja tarvittaessa uudistettava vanhentuneet asemakaavat. Asemakaavassa vahvistetaan nimet kaduille, puistoille, ulkoilualueille ja aukioille."/>
    <s v="Asemakaavoitukseen vaikuttaminen"/>
    <x v="2"/>
    <x v="6"/>
    <s v="Q2/2022"/>
    <s v="Myös luonnollisille henkilöille"/>
    <m/>
    <x v="0"/>
    <x v="0"/>
    <s v="Pohjois-Pohjanmaa"/>
    <s v="alle 6001"/>
    <s v="Maa- ja metsätalousministeriö"/>
  </r>
  <r>
    <s v="Utajärven kunta"/>
    <s v="Järjestötyö"/>
    <s v="Yhdistykset ja järjestöt voivat olla yhteydessä kulttuuripalveluiden työtekijöihin kaikissa yhteistyön tiimoilta kunnan kanssa."/>
    <s v="Järjestötyö"/>
    <x v="2"/>
    <x v="6"/>
    <s v="Myöhemmin"/>
    <s v="Vain elinkeinotoimintaa harjoittaville"/>
    <m/>
    <x v="1"/>
    <x v="0"/>
    <s v="Pohjois-Pohjanmaa"/>
    <s v="alle 6001"/>
    <s v=""/>
  </r>
  <r>
    <s v="Utajärven kunta"/>
    <s v="Kiinteistöhuolto"/>
    <s v="Kiinteistöhuolto vastaa kunnan oman kiinteistökannan hoidosta ja taajaman ympäristön ylläpidosta. Kiinteistöhuollon palvelupyynnöt tehdään sähköisen ilmoituslomakkeen kautta."/>
    <s v="Kiinteistöhuolto"/>
    <x v="2"/>
    <x v="5"/>
    <m/>
    <s v="Myös luonnollisille henkilöille"/>
    <m/>
    <x v="1"/>
    <x v="0"/>
    <s v="Pohjois-Pohjanmaa"/>
    <s v="alle 6001"/>
    <s v=""/>
  </r>
  <r>
    <s v="Utajärven kunta"/>
    <s v="Kotiseutuarkisto"/>
    <s v="Asiakas voi ottaa yhteyttä tarjotakseen aineistoa kotiseutuarkistoon, tai tehdä tutkimusajanvarauksen."/>
    <s v="Kotiseutuarkisto"/>
    <x v="2"/>
    <x v="1"/>
    <s v="Myöhemmin"/>
    <s v="Vain elinkeinotoimintaa harjoittaville"/>
    <m/>
    <x v="1"/>
    <x v="0"/>
    <s v="Pohjois-Pohjanmaa"/>
    <s v="alle 6001"/>
    <s v=""/>
  </r>
  <r>
    <s v="Utajärven kunta"/>
    <s v="Kulttuuripalvelut"/>
    <s v="Asiakkaat voivat ottaa yhteyssä kulttuuripalveluiden työntekijöihin järjestämistoiveiden ja yhteistyöehdotusten osalta."/>
    <s v="Kulttuuripalvelut"/>
    <x v="2"/>
    <x v="6"/>
    <s v="Myöhemmin"/>
    <s v="Myös luonnollisille henkilöille"/>
    <m/>
    <x v="1"/>
    <x v="0"/>
    <s v="Pohjois-Pohjanmaa"/>
    <s v="alle 6001"/>
    <s v=""/>
  </r>
  <r>
    <s v="Utajärven kunta"/>
    <s v="Kunnan järjestämät ateriapalvelut"/>
    <s v="Kunnan ateriapalvelut valmistaa ateriat ikäihmisten, lasten, oppilaiden ja erityisryhmien tarpeisiin, henkilöstöruokailuun sekä erilaisiin kunnan koulutuksiin, tapahtumiin ja kokouksiin."/>
    <s v="Kunnan järjestämät ruokapalvelut"/>
    <x v="2"/>
    <x v="6"/>
    <s v="Q4/2022"/>
    <s v="Myös luonnollisille henkilöille"/>
    <m/>
    <x v="1"/>
    <x v="0"/>
    <s v="Pohjois-Pohjanmaa"/>
    <s v="alle 6001"/>
    <s v=""/>
  </r>
  <r>
    <s v="Utajärven kunta"/>
    <s v="Kunnan vuokra-asunnot"/>
    <s v="Vuokra-asuntoa etsivä asiakas voi tiedustella vuokra-asuntoa kunnan asuntotoimistosta isännöitsijältä."/>
    <s v="Kunnan vuokra-asunnot"/>
    <x v="2"/>
    <x v="1"/>
    <s v="Q4/2021"/>
    <s v="Myös luonnollisille henkilöille"/>
    <m/>
    <x v="1"/>
    <x v="0"/>
    <s v="Pohjois-Pohjanmaa"/>
    <s v="alle 6001"/>
    <s v=""/>
  </r>
  <r>
    <s v="Utajärven kunta"/>
    <s v="Liikuntapaikat"/>
    <s v="Utajärven kunnassa on hyvät mahdollisuudet liikunnan harrastamiseen; liikuntapaikkoja on sekä kesä- että talviurheiluun."/>
    <s v="Liikuntapaikat"/>
    <x v="2"/>
    <x v="5"/>
    <m/>
    <s v="Myös luonnollisille henkilöille"/>
    <m/>
    <x v="1"/>
    <x v="0"/>
    <s v="Pohjois-Pohjanmaa"/>
    <s v="alle 6001"/>
    <s v=""/>
  </r>
  <r>
    <s v="Utajärven kunta"/>
    <s v="Maakuntakaavoitukseen vaikuttaminen"/>
    <s v="Kaikilla, joiden oloihin tai etuihin maakuntakaavoitus vaikuttaa, on oikeus osallistua maakunnan kaavoitusprosessiin ja vaikuttaa siihen osaltaan. Kunta neuvoo asiakasta miten voi vaikuttaa maakuntakaavoitukseen."/>
    <s v="Maakuntakaavoitukseen vaikuttaminen"/>
    <x v="2"/>
    <x v="6"/>
    <s v="Q2/2022"/>
    <s v="Myös luonnollisille henkilöille"/>
    <m/>
    <x v="1"/>
    <x v="0"/>
    <s v="Pohjois-Pohjanmaa"/>
    <s v="alle 6001"/>
    <s v=""/>
  </r>
  <r>
    <s v="Utajärven kunta"/>
    <s v="Osallistu ja vaikuta"/>
    <s v="Voit lähettää Utajärven kunnalle kysymyksiä ja palautetta, tai saattaa tietoomme kehitysideoita, epäkohtia sekä kiitosta."/>
    <s v="Osallistu ja vaikuta"/>
    <x v="2"/>
    <x v="0"/>
    <s v="Myöhemmin"/>
    <s v="Myös luonnollisille henkilöille"/>
    <m/>
    <x v="1"/>
    <x v="0"/>
    <s v="Pohjois-Pohjanmaa"/>
    <s v="alle 6001"/>
    <s v=""/>
  </r>
  <r>
    <s v="Utajärven kunta"/>
    <s v="Rakennusvalvonnan arkistopalvelut"/>
    <s v="Rakennusvalvonnan arkisto on tietovarasto, jonka asiakirjat ovat julkisia. Rakennusvalvonnan arkisto sisältää luvanvaraisten rakennushankkeiden lupapäätökset liitteineen. Lisäksi arkistosta löytyvät mm. loppukatselmuspöytäkirjat ja energiatodistukset."/>
    <s v="Rakennuspiirustukset"/>
    <x v="2"/>
    <x v="1"/>
    <s v="Q1/2022"/>
    <s v="Myös luonnollisille henkilöille"/>
    <m/>
    <x v="5"/>
    <x v="0"/>
    <s v="Pohjois-Pohjanmaa"/>
    <s v="alle 6001"/>
    <s v="Ympäristöministeriö"/>
  </r>
  <r>
    <s v="Utajärven kunta"/>
    <s v="Ranta-asemakaavoitukseen vaikuttaminen"/>
    <s v="Maanomistaja voi tehdä ranta-asemakaavaa koskevan ehdotuksen laatimisesta omistamalleen ranta-alueelle. Ranta-alueita koskevasta kaavoituksesta vastaa kunta."/>
    <s v="Ranta-asemakaavoitukseen vaikuttaminen"/>
    <x v="2"/>
    <x v="6"/>
    <s v="Q2/2022"/>
    <s v="Myös luonnollisille henkilöille"/>
    <m/>
    <x v="1"/>
    <x v="0"/>
    <s v="Pohjois-Pohjanmaa"/>
    <s v="alle 6001"/>
    <s v=""/>
  </r>
  <r>
    <s v="Utajärven kunta"/>
    <s v="Tonttijako"/>
    <s v="Tonttijako on osa asemakaavaa. Tonttijaolla osoitetaan miten asemakaavan mukainen alue jaetaan tonteiksi."/>
    <s v="Tonttijako"/>
    <x v="2"/>
    <x v="6"/>
    <s v="Q2/2022"/>
    <s v="Myös luonnollisille henkilöille"/>
    <m/>
    <x v="23"/>
    <x v="0"/>
    <s v="Pohjois-Pohjanmaa"/>
    <s v="alle 6001"/>
    <s v="Ympäristöministeriö"/>
  </r>
  <r>
    <s v="Utajärven kunta"/>
    <s v="Yleiskaavoitukseen vaikuttaminen"/>
    <s v="Yleiskaava kertoo, miten kunta suunnittelee alueidensa käyttöä ja jakamista asumisen, työelämän, liikenteen, virkistyksen ja muiden toimintojen kesken."/>
    <s v="Yleiskaavoitukseen vaikuttaminen"/>
    <x v="2"/>
    <x v="6"/>
    <s v="Q2/2022"/>
    <s v="Myös luonnollisille henkilöille"/>
    <m/>
    <x v="5"/>
    <x v="0"/>
    <s v="Pohjois-Pohjanmaa"/>
    <s v="alle 6001"/>
    <s v="Ympäristöministeriö"/>
  </r>
  <r>
    <s v="Utajärven kunta"/>
    <s v="Asiakaspalvelu"/>
    <s v="Asiakaspalvelua tarjoaa mm. kunnan asiointipiste. Asiakaspalveluun kuuluu mm. neuvonta kunnan tuottamien palveluiden osalta."/>
    <s v="Yritysten neuvontapalvelut"/>
    <x v="3"/>
    <x v="6"/>
    <s v="Myöhemmin"/>
    <s v="Myös luonnollisille henkilöille"/>
    <m/>
    <x v="1"/>
    <x v="0"/>
    <s v="Pohjois-Pohjanmaa"/>
    <s v="alle 6001"/>
    <s v=""/>
  </r>
  <r>
    <s v="Utajärven kunta"/>
    <s v="Yritysneuvonta"/>
    <s v="Utajärvellä yritysneuvontaa saat Utajärven Yrityspuisto Oy:ltä."/>
    <s v="Yritysten neuvontapalvelut"/>
    <x v="3"/>
    <x v="6"/>
    <s v="Q4/2022"/>
    <s v="Myös luonnollisille henkilöille"/>
    <m/>
    <x v="1"/>
    <x v="0"/>
    <s v="Pohjois-Pohjanmaa"/>
    <s v="alle 6001"/>
    <s v=""/>
  </r>
  <r>
    <s v="Utajärven kunta"/>
    <s v="Aineisto- ja tietopalvelu"/>
    <s v="Aineisto- ja tietopalvelu auttaa julkisten asiakirjojen saatavuudessa ja käytössä. Palvelun kuuluu myös henkilötietojen tarkastus, oikaisu, täydennys ja käytönrajoituspyynnöt."/>
    <s v="Aineisto- ja tietopalvelu"/>
    <x v="4"/>
    <x v="1"/>
    <s v="Q1/2022"/>
    <s v="Myös luonnollisille henkilöille"/>
    <m/>
    <x v="35"/>
    <x v="0"/>
    <s v="Pohjois-Pohjanmaa"/>
    <s v="alle 6001"/>
    <s v="Oikeusministeriö"/>
  </r>
  <r>
    <s v="Utajärven kunta"/>
    <s v="Kulttuuriin liittyvän kansalaistoiminnan tuki ja avustukset"/>
    <s v="Yhdistykset, säätiöt, laitokset ja muut kunnassa toimivat yhteisöt voivat hakea kulttuuritoiminnan harjoittamiseen ja edistämiseen avustuksia kunnalta."/>
    <s v="Kansalaistoiminnan tuet ja avustukset"/>
    <x v="5"/>
    <x v="1"/>
    <s v="Q1/2022"/>
    <s v="Vain elinkeinotoimintaa harjoittaville"/>
    <m/>
    <x v="1"/>
    <x v="0"/>
    <s v="Pohjois-Pohjanmaa"/>
    <s v="alle 6001"/>
    <s v=""/>
  </r>
  <r>
    <s v="Utajärven kunta"/>
    <s v="Liikunnan kansalaistoiminnan tuki ja avustukset"/>
    <s v="Liikuntajärjestöt ja -yhdistykset voivat hakea avustuksia toimintaansa sekä esimerkiksi liikuntatapahtumien järjestämiseen kunnalta, jonka alueella toimivat."/>
    <s v="Kansalaistoiminnan tuet ja avustukset"/>
    <x v="5"/>
    <x v="1"/>
    <s v="Q1/2022"/>
    <s v="Vain elinkeinotoimintaa harjoittaville"/>
    <m/>
    <x v="1"/>
    <x v="0"/>
    <s v="Pohjois-Pohjanmaa"/>
    <s v="alle 6001"/>
    <s v=""/>
  </r>
  <r>
    <s v="Utajärven kunta"/>
    <s v="Yksityistiet ja tieavustukset"/>
    <s v="Kunnat voivat halutessaan edelleen avustaa yksityisteitä yksityistielain nojalla. Palveluun kuuluu myös liikennemerkkien asettamisesta  koskeva hakemus yksityistielle."/>
    <s v="Yksityistieavustukset"/>
    <x v="5"/>
    <x v="1"/>
    <s v="Q4/2022"/>
    <s v="Vain elinkeinotoimintaa harjoittaville"/>
    <m/>
    <x v="38"/>
    <x v="0"/>
    <s v="Pohjois-Pohjanmaa"/>
    <s v="alle 6001"/>
    <s v="Liikenne- ja viestintäministeriö"/>
  </r>
  <r>
    <s v="Vaasan kaupunki"/>
    <s v="Ajoneuvon siirtopyyntö"/>
    <s v="Organisaatiomuutos on käynnissä  ja käynnissä on useita sähköiseen asiointiin liittyviä uudistuksia, joita ei ole vielä otettu täysimääräisesti käyttöön."/>
    <s v="Ajoneuvon siirtopyyntö"/>
    <x v="0"/>
    <x v="0"/>
    <s v="Myöhemmin"/>
    <s v="Myös luonnollisille henkilöille"/>
    <m/>
    <x v="11"/>
    <x v="0"/>
    <s v="Pohjanmaa"/>
    <s v="40 001 - 100 000"/>
    <s v="Liikenne- ja viestintäministeriö"/>
  </r>
  <r>
    <s v="Vaasan kaupunki"/>
    <s v="Alkutuotantopaikkailmoitus"/>
    <s v="Ilmoitus elintarvikkeiden alkutuotantotoiminnasta"/>
    <s v="Alkutuotantopaikkailmoitus"/>
    <x v="0"/>
    <x v="0"/>
    <s v="Myöhemmin"/>
    <s v="Vain elinkeinotoimintaa harjoittaville"/>
    <s v="Huom. Nykyinen elintarvikelaki on 297/2021 ja MMM:n asetus elintarvikehygieniasta on 318/2021"/>
    <x v="0"/>
    <x v="0"/>
    <s v="Pohjanmaa"/>
    <s v="40 001 - 100 000"/>
    <s v="Maa- ja metsätalousministeriö"/>
  </r>
  <r>
    <s v="Vaasan kaupunki"/>
    <s v="Elintarvikekontaktimateriaalialan toimintailmoitus"/>
    <s v="Ilmoitus toimipaikasta ja siellä harjoitettavasta kontaktimateriaalitoiminnasta toiminnan rekisteröintiä varten"/>
    <s v="Elintarvikekontaktimateriaalialan toimintailmoitus"/>
    <x v="0"/>
    <x v="5"/>
    <m/>
    <s v="Vain elinkeinotoimintaa harjoittaville"/>
    <m/>
    <x v="0"/>
    <x v="0"/>
    <s v="Pohjanmaa"/>
    <s v="40 001 - 100 000"/>
    <s v="Maa- ja metsätalousministeriö"/>
  </r>
  <r>
    <s v="Vaasan kaupunki"/>
    <s v="Elintarvikelaitoksen sivutuotelaitoksen rekisteröinti"/>
    <s v="Ilmoitus sivutuotelaitokseksi hyväksymiseksi"/>
    <s v="Elintarvikelaitoksen sivutuotelaitoksen rekisteröinti"/>
    <x v="0"/>
    <x v="0"/>
    <s v="Myöhemmin"/>
    <s v="Vain elinkeinotoimintaa harjoittaville"/>
    <m/>
    <x v="0"/>
    <x v="0"/>
    <s v="Pohjanmaa"/>
    <s v="40 001 - 100 000"/>
    <s v="Maa- ja metsätalousministeriö"/>
  </r>
  <r>
    <s v="Vaasan kaupunki"/>
    <s v="Elintarvikkeen takaisinvetoilmoitus"/>
    <s v="Ilmoitus elintarvikkeen tai elintarvikekontaktimateriaalin takaisinvedosta"/>
    <s v="Elintarvikkeen takaisinvetoilmoitus"/>
    <x v="0"/>
    <x v="0"/>
    <s v="Myöhemmin"/>
    <s v="Vain elinkeinotoimintaa harjoittaville"/>
    <m/>
    <x v="40"/>
    <x v="0"/>
    <s v="Pohjanmaa"/>
    <s v="40 001 - 100 000"/>
    <s v="Maa- ja metsätalousministeriö"/>
  </r>
  <r>
    <s v="Vaasan kaupunki"/>
    <s v="Ilmoitus elintarviketoiminnasta"/>
    <s v="Ilmoitus elintarviketoiminnasta toiminnan rekisteröintiä varten. Ilmoitus käsitellään ja toiminnan rekisteröinnistä tehdään todistus."/>
    <s v="Ilmoitus elintarviketoiminnasta"/>
    <x v="0"/>
    <x v="5"/>
    <m/>
    <s v="Vain elinkeinotoimintaa harjoittaville"/>
    <m/>
    <x v="0"/>
    <x v="0"/>
    <s v="Pohjanmaa"/>
    <s v="40 001 - 100 000"/>
    <s v="Maa- ja metsätalousministeriö"/>
  </r>
  <r>
    <s v="Vaasan kaupunki"/>
    <s v="Jätemaksun muutoshakemus"/>
    <s v="Ekomaksujen kohtuullistamishakemukset saapuvat meille joko kotisivun tai s-postin kautta. Hakemuksia tulee myös postitse."/>
    <s v="Jätehuolto"/>
    <x v="0"/>
    <x v="0"/>
    <s v="Myöhemmin"/>
    <s v="Myös luonnollisille henkilöille"/>
    <m/>
    <x v="14"/>
    <x v="0"/>
    <s v="Pohjanmaa"/>
    <s v="40 001 - 100 000"/>
    <s v="Ympäristöministeriö"/>
  </r>
  <r>
    <s v="Vaasan kaupunki"/>
    <s v="Jätevesien käsittelyn poikkeamisilmoitus"/>
    <s v="Määräaikainen poikkeamismahdollisuus jäteveden puhdistusvaatimuksista"/>
    <s v="Jätevesien käsittelyn poikkeamisilmoitus"/>
    <x v="0"/>
    <x v="0"/>
    <m/>
    <s v="Myös luonnollisille henkilöille"/>
    <m/>
    <x v="2"/>
    <x v="0"/>
    <s v="Pohjanmaa"/>
    <s v="40 001 - 100 000"/>
    <s v="Ympäristöministeriö"/>
  </r>
  <r>
    <s v="Vaasan kaupunki"/>
    <s v="Jätteen ammattimaisen keräyksen ilmoitus"/>
    <s v="Camilla Enell-Öst"/>
    <s v="Jätteen ammattimaisen keräyksen ilmoitus"/>
    <x v="0"/>
    <x v="0"/>
    <m/>
    <s v="Vain elinkeinotoimintaa harjoittaville"/>
    <m/>
    <x v="14"/>
    <x v="0"/>
    <s v="Pohjanmaa"/>
    <s v="40 001 - 100 000"/>
    <s v="Ympäristöministeriö"/>
  </r>
  <r>
    <s v="Vaasan kaupunki"/>
    <s v="Sijoituspaikkalupa (johdot, kaapelit, putket)"/>
    <s v="Haetaan katualueella tehtäville kaivuilla jos ei tarvita sijoituslupaa. Haetaan ePermit ohjelmalla"/>
    <s v="Kaivu- ja sijoituslupa"/>
    <x v="0"/>
    <x v="5"/>
    <m/>
    <s v="Myös luonnollisille henkilöille"/>
    <m/>
    <x v="5"/>
    <x v="0"/>
    <s v="Pohjanmaa"/>
    <s v="40 001 - 100 000"/>
    <s v="Ympäristöministeriö"/>
  </r>
  <r>
    <s v="Vaasan kaupunki"/>
    <s v="Leirintäalueilmoitus"/>
    <s v="Leirintäalueen hyväksyminen"/>
    <s v="Leirintäalueilmoitus"/>
    <x v="0"/>
    <x v="0"/>
    <m/>
    <s v="Vain elinkeinotoimintaa harjoittaville"/>
    <s v="Huom. Ulkoilulaki (606/1973)"/>
    <x v="15"/>
    <x v="0"/>
    <s v="Pohjanmaa"/>
    <s v="40 001 - 100 000"/>
    <s v="Sosiaali- ja terveysministeriö"/>
  </r>
  <r>
    <s v="Vaasan kaupunki"/>
    <s v="Mahdollista terveyshaittaa aiheuttavan toiminnan aloittamisilmoitus"/>
    <s v="Ilmoitus terveyshaittariskin sisältävän toiminnan aloittamisesta"/>
    <s v="Mahdollista terveyshaittaa aiheuttavan toiminnan aloittamisilmoitus"/>
    <x v="0"/>
    <x v="5"/>
    <m/>
    <s v="Vain elinkeinotoimintaa harjoittaville"/>
    <m/>
    <x v="15"/>
    <x v="0"/>
    <s v="Pohjanmaa"/>
    <s v="40 001 - 100 000"/>
    <s v="Sosiaali- ja terveysministeriö"/>
  </r>
  <r>
    <s v="Vaasan kaupunki"/>
    <s v="Sosiaalihuollon toimipaikkailmoitus"/>
    <s v="Ilmoitus laitoksen käyttöönotosta"/>
    <s v="Sosiaalialan palvelun tuottamisilmoitus"/>
    <x v="0"/>
    <x v="5"/>
    <m/>
    <s v="Vain elinkeinotoimintaa harjoittaville"/>
    <m/>
    <x v="27"/>
    <x v="0"/>
    <s v="Pohjanmaa"/>
    <s v="40 001 - 100 000"/>
    <s v="Sosiaali- ja terveysministeriö"/>
  </r>
  <r>
    <s v="Vaasan kaupunki"/>
    <s v="Vedenjakelualueesta ilmoittaminen"/>
    <s v="Ilmoitus merkittävästä talousveden jakelusta"/>
    <s v="Vesimittarilukeman ilmoittaminen"/>
    <x v="0"/>
    <x v="0"/>
    <m/>
    <s v="Vain elinkeinotoimintaa harjoittaville"/>
    <m/>
    <x v="8"/>
    <x v="0"/>
    <s v="Pohjanmaa"/>
    <s v="40 001 - 100 000"/>
    <s v="Maa- ja metsätalousministeriö"/>
  </r>
  <r>
    <s v="Vaasan kaupunki"/>
    <s v="Vesimittarilukeman ilmoittaminen"/>
    <s v="Vesimittarinlukema on ilmoitettavissa verkkopalvelussa"/>
    <s v="Vesimittarilukeman ilmoittaminen"/>
    <x v="0"/>
    <x v="5"/>
    <m/>
    <s v="Myös luonnollisille henkilöille"/>
    <m/>
    <x v="8"/>
    <x v="0"/>
    <s v="Pohjanmaa"/>
    <s v="40 001 - 100 000"/>
    <s v="Maa- ja metsätalousministeriö"/>
  </r>
  <r>
    <s v="Vaasan kaupunki"/>
    <s v="Vesivälitteisen epidemian ilmoitus"/>
    <s v="Ilmoitus leviävästä epidemiasta"/>
    <s v="Vesivälitteisen epidemian ilmoitus"/>
    <x v="0"/>
    <x v="0"/>
    <s v="Myöhemmin"/>
    <s v="Myös luonnollisille henkilöille"/>
    <m/>
    <x v="42"/>
    <x v="0"/>
    <s v="Pohjanmaa"/>
    <s v="40 001 - 100 000"/>
    <s v="Sosiaali- ja terveysministeriö"/>
  </r>
  <r>
    <s v="Vaasan kaupunki"/>
    <s v="Ympäristön äkillisestä pilaantumisesta tai vaarasta tehtävä ilmoitus"/>
    <s v="Ilmoitus jätteen tai aineen pääsystä /riskistä päästä ympäristöön"/>
    <s v="Ympäristön äkillisestä pilaantumisesta tai vaarasta tehtävä ilmoitus"/>
    <x v="0"/>
    <x v="0"/>
    <s v="Myöhemmin"/>
    <s v="Vain elinkeinotoimintaa harjoittaville"/>
    <m/>
    <x v="2"/>
    <x v="0"/>
    <s v="Pohjanmaa"/>
    <s v="40 001 - 100 000"/>
    <s v="Ympäristöministeriö"/>
  </r>
  <r>
    <s v="Vaasan kaupunki"/>
    <s v="Hakemus itujen alkutuotantopaikan hyväksymiseksi"/>
    <s v="Itujen alkutuotantopaikan hakemuksen käsittely"/>
    <s v="Alkutuotantopaikkailmoitus"/>
    <x v="1"/>
    <x v="0"/>
    <s v="Myöhemmin"/>
    <s v="Vain elinkeinotoimintaa harjoittaville"/>
    <m/>
    <x v="49"/>
    <x v="0"/>
    <s v="Pohjanmaa"/>
    <s v="40 001 - 100 000"/>
    <s v="Maa- ja metsätalousministeriö"/>
  </r>
  <r>
    <s v="Vaasan kaupunki"/>
    <s v="Elintarvikehuoneiston hyväksyminen laitokseksi"/>
    <s v="Eläimistä saatavien elintarvikkeiden käsittelyä ennen vähittäismyyntiä suorittavan laitoksen hyväksyntä"/>
    <s v="Elintarvikehuoneiston hyväksyminen laitokseksi"/>
    <x v="1"/>
    <x v="5"/>
    <m/>
    <s v="Vain elinkeinotoimintaa harjoittaville"/>
    <m/>
    <x v="0"/>
    <x v="0"/>
    <s v="Pohjanmaa"/>
    <s v="40 001 - 100 000"/>
    <s v="Maa- ja metsätalousministeriö"/>
  </r>
  <r>
    <s v="Vaasan kaupunki"/>
    <s v="Eläintarhan sivutuotelupa"/>
    <s v="Lupa eläintarhaeläinten ruokkimiseksi eläintarhaeläimillä."/>
    <s v="Eläintarhan sivutuotelupa"/>
    <x v="1"/>
    <x v="0"/>
    <s v="Myöhemmin"/>
    <s v="Vain elinkeinotoimintaa harjoittaville"/>
    <m/>
    <x v="12"/>
    <x v="0"/>
    <s v="Pohjanmaa"/>
    <s v="40 001 - 100 000"/>
    <s v="Maa- ja metsätalousministeriö"/>
  </r>
  <r>
    <s v="Vaasan kaupunki"/>
    <s v="Jätteen sijoittaminen maaperään"/>
    <s v="Jätteen hyödyntäminen maanrakentamisessa ympäristöluvalla"/>
    <s v="Jätteen sijoittaminen maaperään"/>
    <x v="1"/>
    <x v="0"/>
    <s v="Myöhemmin"/>
    <s v="Vain elinkeinotoimintaa harjoittaville"/>
    <s v="Huom. Tiettyjä jätteitä voidaan hyödyntää maanrakentamisessa asetuksen 843/2017 nojalla ilmoittamalla ELY-keskukselle"/>
    <x v="2"/>
    <x v="0"/>
    <s v="Pohjanmaa"/>
    <s v="40 001 - 100 000"/>
    <s v="Ympäristöministeriö"/>
  </r>
  <r>
    <s v="Vaasan kaupunki"/>
    <s v="Liikenteenohjauslaitteiden sijoittaminen"/>
    <s v="Organisaatiomuutos on käynnissä  ja käynnissä on useita sähköiseen asiointiin liittyviä uudistuksia, joita ei ole vielä otettu täysimääräisesti käyttöön."/>
    <s v="Liikenteenohjauslaitteiden sijoittaminen"/>
    <x v="1"/>
    <x v="0"/>
    <s v="Myöhemmin"/>
    <s v="Myös luonnollisille henkilöille"/>
    <m/>
    <x v="21"/>
    <x v="0"/>
    <s v="Pohjanmaa"/>
    <s v="40 001 - 100 000"/>
    <s v="Liikenne- ja viestintäministeriö"/>
  </r>
  <r>
    <s v="Vaasan kaupunki"/>
    <s v="Maa-aineslupa"/>
    <s v="Luvan hakua ei ole sähköistetty asiointipalveluun."/>
    <s v="Maa-aineslupa"/>
    <x v="1"/>
    <x v="0"/>
    <s v="Myöhemmin"/>
    <m/>
    <m/>
    <x v="4"/>
    <x v="0"/>
    <s v="Pohjanmaa"/>
    <s v="40 001 - 100 000"/>
    <s v="Ympäristöministeriö"/>
  </r>
  <r>
    <s v="Vaasan kaupunki"/>
    <s v="Maastossa tai vesistössä tapahtuvan kilpailun tai harjoituksen ilmoitus"/>
    <s v="Kilpailuun tai harjoitteluun tietyllä alueella liittyvän hakemuksen käsittely"/>
    <s v="Maastossa tai vesistössä tapahtuvan kilpailun tai harjoituksen ilmoitus"/>
    <x v="1"/>
    <x v="0"/>
    <s v="Myöhemmin"/>
    <s v="Myös luonnollisille henkilöille"/>
    <m/>
    <x v="28"/>
    <x v="0"/>
    <s v="Pohjanmaa"/>
    <s v="40 001 - 100 000"/>
    <s v="Ympäristöministeriö"/>
  </r>
  <r>
    <s v="Vaasan kaupunki"/>
    <s v="Maastossa tai vesistössä tapahtuvan kilpailun tai harjoituksen ilmoitus"/>
    <s v="Organisaatiomuutos on käynnissä  ja käynnissä on useita sähköiseen asiointiin liittyviä uudistuksia, joita ei ole vielä otettu täysimääräisesti käyttöön."/>
    <s v="Maastossa tai vesistössä tapahtuvan kilpailun tai harjoituksen ilmoitus"/>
    <x v="1"/>
    <x v="0"/>
    <s v="Myöhemmin"/>
    <s v="Myös luonnollisille henkilöille"/>
    <m/>
    <x v="28"/>
    <x v="0"/>
    <s v="Pohjanmaa"/>
    <s v="40 001 - 100 000"/>
    <s v="Ympäristöministeriö"/>
  </r>
  <r>
    <s v="Vaasan kaupunki"/>
    <s v="Maisematyölupa"/>
    <s v="Päivi Korkealaakso; Paula Frank"/>
    <s v="Maisematyölupa"/>
    <x v="1"/>
    <x v="0"/>
    <m/>
    <s v="Myös luonnollisille henkilöille"/>
    <m/>
    <x v="5"/>
    <x v="0"/>
    <s v="Pohjanmaa"/>
    <s v="40 001 - 100 000"/>
    <s v="Ympäristöministeriö"/>
  </r>
  <r>
    <s v="Vaasan kaupunki"/>
    <s v="Moottorikelkkareitin perustamishakemus"/>
    <s v="Reitin pitäjän ja reittisuunnitelman hyväksyminen"/>
    <s v="Moottorikelkkareitin perustamishakemus"/>
    <x v="1"/>
    <x v="0"/>
    <s v="Myöhemmin"/>
    <s v="Myös luonnollisille henkilöille"/>
    <m/>
    <x v="28"/>
    <x v="0"/>
    <s v="Pohjanmaa"/>
    <s v="40 001 - 100 000"/>
    <s v="Ympäristöministeriö"/>
  </r>
  <r>
    <s v="Vaasan kaupunki"/>
    <s v="Moottorikelkkareitin perustamishakemus"/>
    <s v="Organisaatiomuutos on käynnissä  ja käynnissä on useita sähköiseen asiointiin liittyviä uudistuksia, joita ei ole vielä otettu täysimääräisesti käyttöön."/>
    <s v="Moottorikelkkareitin perustamishakemus"/>
    <x v="1"/>
    <x v="0"/>
    <s v="Myöhemmin"/>
    <s v="Myös luonnollisille henkilöille"/>
    <m/>
    <x v="28"/>
    <x v="0"/>
    <s v="Pohjanmaa"/>
    <s v="40 001 - 100 000"/>
    <s v="Ympäristöministeriö"/>
  </r>
  <r>
    <s v="Vaasan kaupunki"/>
    <s v="Nikotiinivalmisteiden vähittäismyyntilupa"/>
    <s v="Nikotiinivalmisteiden myyntiin tarvittavan lupahakemuksen käsittely"/>
    <s v="Nikotiinivalmisteiden vähittäismyyntilupa"/>
    <x v="1"/>
    <x v="5"/>
    <m/>
    <s v="Vain elinkeinotoimintaa harjoittaville"/>
    <m/>
    <x v="6"/>
    <x v="0"/>
    <s v="Pohjanmaa"/>
    <s v="40 001 - 100 000"/>
    <s v="Sosiaali- ja terveysministeriö"/>
  </r>
  <r>
    <s v="Vaasan kaupunki"/>
    <s v="Rakennuksen purkamislupa"/>
    <s v="Rakennuksen purkamislupaa voi hakea sähköisessä palvelussa, epermit."/>
    <s v="Rakennuksen purkamislupa"/>
    <x v="1"/>
    <x v="5"/>
    <m/>
    <s v="Myös luonnollisille henkilöille"/>
    <m/>
    <x v="5"/>
    <x v="0"/>
    <s v="Pohjanmaa"/>
    <s v="40 001 - 100 000"/>
    <s v="Ympäristöministeriö"/>
  </r>
  <r>
    <s v="Vaasan kaupunki"/>
    <s v="Rakennuslupa"/>
    <s v="Rakennuslupaa voi hakea sähköisessä palvelussa, epermit"/>
    <s v="Rakennuslupa"/>
    <x v="1"/>
    <x v="5"/>
    <m/>
    <s v="Myös luonnollisille henkilöille"/>
    <m/>
    <x v="5"/>
    <x v="0"/>
    <s v="Pohjanmaa"/>
    <s v="40 001 - 100 000"/>
    <s v="Ympäristöministeriö"/>
  </r>
  <r>
    <s v="Vaasan kaupunki"/>
    <s v="Suunnittelutarveratkaisu"/>
    <s v="Suunnittelutarveratkaisun hakemista työstetään parhaillaan myös epermitiin."/>
    <s v="Rakennuslupa suunnittelutarveratkaisualueelle"/>
    <x v="1"/>
    <x v="4"/>
    <m/>
    <s v="Myös luonnollisille henkilöille"/>
    <m/>
    <x v="5"/>
    <x v="0"/>
    <s v="Pohjanmaa"/>
    <s v="40 001 - 100 000"/>
    <s v="Ympäristöministeriö"/>
  </r>
  <r>
    <s v="Vaasan kaupunki"/>
    <s v="Rakennusrasite"/>
    <s v="Rakennusrasitetta haetaan luvan yhteydessä. Käytössä sähköposti ja Kaarle."/>
    <s v="Rakennusrasite"/>
    <x v="1"/>
    <x v="5"/>
    <m/>
    <s v="Myös luonnollisille henkilöille"/>
    <m/>
    <x v="5"/>
    <x v="0"/>
    <s v="Pohjanmaa"/>
    <s v="40 001 - 100 000"/>
    <s v="Ympäristöministeriö"/>
  </r>
  <r>
    <s v="Vaasan kaupunki"/>
    <s v="Rakennusvalvontamittaukset"/>
    <s v="Klas Blom"/>
    <s v="Rakennusvalvonta"/>
    <x v="1"/>
    <x v="5"/>
    <m/>
    <s v="Myös luonnollisille henkilöille"/>
    <m/>
    <x v="5"/>
    <x v="0"/>
    <s v="Pohjanmaa"/>
    <s v="40 001 - 100 000"/>
    <s v="Ympäristöministeriö"/>
  </r>
  <r>
    <s v="Vaasan kaupunki"/>
    <s v="Rakentamisen poikkeuslupa"/>
    <s v="Poikkeusluvan hakemista työstetään parhaillaan epermitiin."/>
    <s v="Rakentamisen poikkeuslupa"/>
    <x v="1"/>
    <x v="5"/>
    <m/>
    <s v="Myös luonnollisille henkilöille"/>
    <m/>
    <x v="5"/>
    <x v="0"/>
    <s v="Pohjanmaa"/>
    <s v="40 001 - 100 000"/>
    <s v="Ympäristöministeriö"/>
  </r>
  <r>
    <s v="Vaasan kaupunki"/>
    <s v="Rakentamisen toimenpidelupa"/>
    <s v="Toimenpidelupaa voi hakea sähköisessä palvelussa, epermit."/>
    <s v="Rakentamisen toimenpidelupa"/>
    <x v="1"/>
    <x v="5"/>
    <m/>
    <s v="Myös luonnollisille henkilöille"/>
    <m/>
    <x v="5"/>
    <x v="0"/>
    <s v="Pohjanmaa"/>
    <s v="40 001 - 100 000"/>
    <s v="Ympäristöministeriö"/>
  </r>
  <r>
    <s v="Vaasan kaupunki"/>
    <s v="Tupakkatuotteiden vähittäismyyntilupa"/>
    <s v="Tupakkatuotteiden myyntiin tarvittavan lupahakemuksen käsittely"/>
    <s v="Tupakkatuotteiden vähittäismyyntilupa"/>
    <x v="1"/>
    <x v="5"/>
    <m/>
    <s v="Vain elinkeinotoimintaa harjoittaville"/>
    <m/>
    <x v="7"/>
    <x v="0"/>
    <s v="Pohjanmaa"/>
    <s v="40 001 - 100 000"/>
    <s v="Sosiaali- ja terveysministeriö"/>
  </r>
  <r>
    <s v="Vaasan kaupunki"/>
    <s v="Asuntoyhteisön hakema tupakointikielto"/>
    <s v="Asuntoyhteisö hakee tupakointikieltopäätöstä huoneistojen parvekkeille tai sisätiloihin"/>
    <s v="Tupakointikieltohakemus"/>
    <x v="1"/>
    <x v="0"/>
    <s v="Myöhemmin"/>
    <s v="Vain elinkeinotoimintaa harjoittaville"/>
    <s v="Hakija on asuinyhteisön edustaja yl. Isännöitsijä"/>
    <x v="7"/>
    <x v="0"/>
    <s v="Pohjanmaa"/>
    <s v="40 001 - 100 000"/>
    <s v="Sosiaali- ja terveysministeriö"/>
  </r>
  <r>
    <s v="Vaasan kaupunki"/>
    <s v="Vesilaitoksen tai vesiosuuskunnan perustamisilmoitus"/>
    <s v="Talousvesilaitoksen hyväksyminen"/>
    <s v="Vesilaitoksen tai vesiosuuskunnan perustamisilmoitus"/>
    <x v="1"/>
    <x v="0"/>
    <m/>
    <s v="Vain elinkeinotoimintaa harjoittaville"/>
    <m/>
    <x v="8"/>
    <x v="0"/>
    <s v="Pohjanmaa"/>
    <s v="40 001 - 100 000"/>
    <s v="Maa- ja metsätalousministeriö"/>
  </r>
  <r>
    <s v="Vaasan kaupunki"/>
    <s v="Vesitaloushankkeen lupa"/>
    <s v="Lupa haetaan kansallisessa asiointijärjestelmässä."/>
    <s v="Vesilaitoksen tai vesiosuuskunnan perustamisilmoitus"/>
    <x v="1"/>
    <x v="0"/>
    <m/>
    <s v="Myös luonnollisille henkilöille"/>
    <m/>
    <x v="8"/>
    <x v="0"/>
    <s v="Pohjanmaa"/>
    <s v="40 001 - 100 000"/>
    <s v="Maa- ja metsätalousministeriö"/>
  </r>
  <r>
    <s v="Vaasan kaupunki"/>
    <s v="Ympäristölupa"/>
    <s v="Laissa mainittujen toimintojen vaatima lupamenettely"/>
    <s v="Ympäristölupa"/>
    <x v="1"/>
    <x v="0"/>
    <s v="Myöhemmin"/>
    <s v="Vain elinkeinotoimintaa harjoittaville"/>
    <m/>
    <x v="2"/>
    <x v="0"/>
    <s v="Pohjanmaa"/>
    <s v="40 001 - 100 000"/>
    <s v="Ympäristöministeriö"/>
  </r>
  <r>
    <s v="Vaasan kaupunki"/>
    <s v="Ympäristönsuojelumääräyksistä poikkeamisen lupa"/>
    <s v="Perustellusta syystä voidaan ympäristönsuojelumääräyksistä myöntää poikkeus"/>
    <s v="Ympäristönsuojelumääräyksistä poikkeamisen lupa"/>
    <x v="1"/>
    <x v="0"/>
    <s v="Myöhemmin"/>
    <s v="Myös luonnollisille henkilöille"/>
    <m/>
    <x v="2"/>
    <x v="0"/>
    <s v="Pohjanmaa"/>
    <s v="40 001 - 100 000"/>
    <s v="Ympäristöministeriö"/>
  </r>
  <r>
    <s v="Vaasan kaupunki"/>
    <s v="Elintarvikkeiden ja eläinperäisten tuotteiden viennille myönnettävä eläinlääkärin todistus"/>
    <s v="Eläinlääkintötodistuksen myöntäminen maastavientiä varten"/>
    <s v="Elintarvikkeiden ja eläinperäisten tuotteiden viennille myönnettävä eläinlääkärin todistus"/>
    <x v="2"/>
    <x v="0"/>
    <s v="Myöhemmin"/>
    <s v="Vain elinkeinotoimintaa harjoittaville"/>
    <m/>
    <x v="17"/>
    <x v="0"/>
    <s v="Pohjanmaa"/>
    <s v="40 001 - 100 000"/>
    <s v="Maa- ja metsätalousministeriö"/>
  </r>
  <r>
    <s v="Vaasan kaupunki"/>
    <s v="Ojituserimielisyyden ratkaiseminen"/>
    <s v="Kahden välisen ojituserimielisyyden ratkaiseminen"/>
    <s v="Ojituserimielisyyden ratkaiseminen"/>
    <x v="2"/>
    <x v="0"/>
    <m/>
    <s v="Myös luonnollisille henkilöille"/>
    <m/>
    <x v="34"/>
    <x v="0"/>
    <s v="Pohjanmaa"/>
    <s v="40 001 - 100 000"/>
    <s v="Ympäristöministeriö"/>
  </r>
  <r>
    <s v="Vaasan kaupunki"/>
    <s v="Ympäristönsuojelulain mukainen rekisteröinti"/>
    <s v="Laissa mainittujen toimintojen rekisteröinti ja merkitseminen ympäristönsuojelun tietojärjestelmään"/>
    <s v="Ympäristönsuojelulain mukainen rekisteröinti"/>
    <x v="2"/>
    <x v="0"/>
    <s v="Myöhemmin"/>
    <s v="Vain elinkeinotoimintaa harjoittaville"/>
    <m/>
    <x v="2"/>
    <x v="0"/>
    <s v="Pohjanmaa"/>
    <s v="40 001 - 100 000"/>
    <s v="Ympäristöministeriö"/>
  </r>
  <r>
    <s v="Vaasan kaupunki"/>
    <s v="Korkotukilainahakemus"/>
    <s v="Petur Eklund"/>
    <s v="Korkotukilainahakemus"/>
    <x v="5"/>
    <x v="0"/>
    <m/>
    <s v="Myös luonnollisille henkilöille"/>
    <m/>
    <x v="24"/>
    <x v="0"/>
    <s v="Pohjanmaa"/>
    <s v="40 001 - 100 000"/>
    <s v="Ympäristöministeriö"/>
  </r>
  <r>
    <s v="Vaasan kaupunki"/>
    <s v="Maaseututuet"/>
    <s v="Vipu on viljelijöiden verkkoasiointipalvelu"/>
    <s v="Maaseututuet"/>
    <x v="5"/>
    <x v="5"/>
    <m/>
    <s v="Vain elinkeinotoimintaa harjoittaville"/>
    <m/>
    <x v="9"/>
    <x v="0"/>
    <s v="Pohjanmaa"/>
    <s v="40 001 - 100 000"/>
    <s v="Maa- ja metsätalousministeriö"/>
  </r>
  <r>
    <s v="Vaasan kaupunki"/>
    <s v="Työllistämistuki"/>
    <s v="Työsllistämisen Vaasa-lisä on haettavissa sähköisellä asioinnilla"/>
    <s v="Työllistämistuki"/>
    <x v="5"/>
    <x v="5"/>
    <m/>
    <s v="Vain elinkeinotoimintaa harjoittaville"/>
    <m/>
    <x v="10"/>
    <x v="0"/>
    <s v="Pohjanmaa"/>
    <s v="40 001 - 100 000"/>
    <s v="Sosiaali- ja terveysministeriö"/>
  </r>
  <r>
    <s v="Vaasan kaupunki"/>
    <s v="Yksityistieavustukset"/>
    <s v="Organisaatiomuutos on käynnissä  ja käynnissä on useita sähköiseen asiointiin liittyviä uudistuksia, joita ei ole vielä otettu täysimääräisesti käyttöön."/>
    <s v="Yksityistieavustukset"/>
    <x v="5"/>
    <x v="0"/>
    <s v="Myöhemmin"/>
    <s v="Myös luonnollisille henkilöille"/>
    <m/>
    <x v="38"/>
    <x v="0"/>
    <s v="Pohjanmaa"/>
    <s v="40 001 - 100 000"/>
    <s v="Liikenne- ja viestintäministeriö"/>
  </r>
  <r>
    <s v="Valvira"/>
    <s v="Alkoholielinkeinon harjoittamiseen liittyvä raportointi"/>
    <s v="Valmistajat, tukkumyyjät ja maahantuojat ovat velvollisia raportoimaan Valviraan valmistamansa, myymänsä ja/tai maahantuomansa alkoholimäärät."/>
    <s v="Alkoholielinkeinon harjoittamiseen liittyvä raportointi"/>
    <x v="2"/>
    <x v="0"/>
    <s v="Q2/2022"/>
    <s v="Vain elinkeinotoimintaa harjoittaville"/>
    <m/>
    <x v="1"/>
    <x v="1"/>
    <s v="Sosiaali- ja terveysministeriö"/>
    <s v=""/>
    <s v=""/>
  </r>
  <r>
    <s v="Valvira"/>
    <s v="Alkoholijuomien valmistus ja tukkumyyntilupa"/>
    <s v="Alkoholin valmistuslupa tai tukkumyyntilupa voidaan myöntää rekisteröityneelle elinkeinonharjoittajalle tai yhteisölle. (Tämä palvelu sisältää myös elintarvikehuoneistoa koskevan ilmoituksen ja luonnonmukaisen tuotannon valvontajärjestelmään hyväksymisen)."/>
    <s v="Alkoholijuomien valmistus ja tukkumyyntilupa"/>
    <x v="1"/>
    <x v="1"/>
    <s v="Q2/2022"/>
    <s v="Vain elinkeinotoimintaa harjoittaville"/>
    <m/>
    <x v="1"/>
    <x v="1"/>
    <s v="Sosiaali- ja terveysministeriö"/>
    <s v=""/>
    <s v=""/>
  </r>
  <r>
    <s v="Valvira"/>
    <s v="Anniskelu- ja vähittäismyyntiluvan haltijan ilmoitus maahantuonnista"/>
    <s v="Luvanhaltija saa tuoda maahan omaa anniskelu- tai vähittäismyyntiä varten niitä alkoholijuomia, joita hänellä on oikeus anniskella tai myydä."/>
    <s v="Anniskelu- ja vähittäismyyntiluvan haltijan ilmoitus maahantuonnista"/>
    <x v="1"/>
    <x v="1"/>
    <s v="Q2/2022"/>
    <s v="Vain elinkeinotoimintaa harjoittaville"/>
    <m/>
    <x v="1"/>
    <x v="1"/>
    <s v="Sosiaali- ja terveysministeriö"/>
    <s v=""/>
    <s v=""/>
  </r>
  <r>
    <s v="Valvira"/>
    <s v="Hedelmöityshoitolupa"/>
    <s v="Valvira myöntää luvan sukusolujen ja alkioiden varastointiin ja hedelmöityshoidon antamiseen. Hedelmöityshoidoista annetun lain mukaan hedelmöityshoitoja antavilla terveydenhuollon toimintayksiköillä on oltava Valviran lupa sukusolujen ja alkioiden varastointiin ja hedelmöityshoidon antamiseen."/>
    <s v="Hedelmöityshoitolupa"/>
    <x v="1"/>
    <x v="6"/>
    <s v="Q1/2022"/>
    <s v="Vain elinkeinotoimintaa harjoittaville"/>
    <m/>
    <x v="1"/>
    <x v="1"/>
    <s v="Sosiaali- ja terveysministeriö"/>
    <s v=""/>
    <s v=""/>
  </r>
  <r>
    <s v="Valvira"/>
    <s v="Ilmoitus alkoholijuomien myynnistä kansainvälisessä liikenteessä"/>
    <s v="Suomen ja ulkomaiden välillä liikennettä harjoittavasta suomalaisesta laivasta tai lentokoneesta, jossa myydään alkoholijuomia matkustajille, on ennen myyntitoiminnan aloittamista tehtävä kirjallinen ilmoitus. Ilmoitus tehdään myös lentoasemalla verottomien tavaroiden myymälässä tapahtuvaan alkoholijuomien vähittäismyynnistä vain ulkomaille matkustaville mukaan otettavaksi ja anniskelusta ulkomaanliikenteeseen käytettävällä lentoasema-alueella, jonne vain matkustajat pääsevät lentolipun esittämällä."/>
    <s v="Ilmoitus alkoholijuomien myynnistä kansainvälisessä liikenteessä"/>
    <x v="0"/>
    <x v="1"/>
    <s v="Q2/2022"/>
    <s v="Vain elinkeinotoimintaa harjoittaville"/>
    <m/>
    <x v="1"/>
    <x v="1"/>
    <s v="Sosiaali- ja terveysministeriö"/>
    <s v=""/>
    <s v=""/>
  </r>
  <r>
    <s v="Valvira"/>
    <s v="Ilmoitus potilas- ja asiakastietojen käsittelyyn tarkoitetun tietojärjestelmän poikkeamasta"/>
    <s v="Ilmoitus potilas- ja asiakastietojen käsittelyyn tarkoitetun tietojärjestelmän aiheuttamasta merkittävästä poikkeamasta"/>
    <s v="Ilmoitus potilas- ja asiakastietojen käsittelyyn tarkoitetun tietojärjestelmän poikkeamasta"/>
    <x v="0"/>
    <x v="0"/>
    <s v="Q4/2022"/>
    <s v="Vain elinkeinotoimintaa harjoittaville"/>
    <m/>
    <x v="1"/>
    <x v="1"/>
    <s v="Sosiaali- ja terveysministeriö"/>
    <s v=""/>
    <s v=""/>
  </r>
  <r>
    <s v="Valvira"/>
    <s v="Lievästi denaturoidun väkiviinan myynti-ilmoitus"/>
    <s v="Se, joka myy lievästi denaturoitua väkiviinaa, on velvollinen ilmoittamaan toiminnan aloittamisesta Valviraan."/>
    <s v="Lievästi denaturoidun väkiviinan myynti-ilmoitus"/>
    <x v="0"/>
    <x v="1"/>
    <s v="Q2/2022"/>
    <s v="Vain elinkeinotoimintaa harjoittaville"/>
    <m/>
    <x v="1"/>
    <x v="1"/>
    <s v="Sosiaali- ja terveysministeriö"/>
    <s v=""/>
    <s v=""/>
  </r>
  <r>
    <s v="Valvira"/>
    <s v="Lupa adoptiotoimiston ylläpitämiseen"/>
    <s v="Adoptioneuvontaa saavat antaa kuntien sosiaalihuollon toimielimet sekä adoptiotoimistot, jotka ovat saaneet Valviran luvan."/>
    <s v="Lupa adoptiotoimiston ylläpitämiseen"/>
    <x v="1"/>
    <x v="6"/>
    <s v="Q2/2022"/>
    <s v="Vain elinkeinotoimintaa harjoittaville"/>
    <m/>
    <x v="1"/>
    <x v="1"/>
    <s v="Sosiaali- ja terveysministeriö"/>
    <s v=""/>
    <s v=""/>
  </r>
  <r>
    <s v="Valvira"/>
    <s v="Lupa kansainvälisen adoptiopalvelun antamiseen, lupa yhteistyöhön ulkomaisen palvelunantajan kanssa"/>
    <s v="Valviran yhteydessä toimiva adoptiolautakunta myöntää toimiluvat kansainvälisille adoptiopalvelun antajille ja valvoo palvelunantajien toimintaa."/>
    <s v="Lupa kansainvälisen adoptiopalvelun antamiseen, lupa yhteistyöhön ulkomaisen palvelunantajan kanssa"/>
    <x v="1"/>
    <x v="6"/>
    <s v="Q2/2022"/>
    <s v="Vain elinkeinotoimintaa harjoittaville"/>
    <m/>
    <x v="1"/>
    <x v="1"/>
    <s v="Sosiaali- ja terveysministeriö"/>
    <s v=""/>
    <s v=""/>
  </r>
  <r>
    <s v="Valvira"/>
    <s v="Lupa toimia raskauden keskeyttämissairaalana"/>
    <s v="Lupaa toimia raskauden keskeyttämissairaalana haetaan Valviralta."/>
    <s v="Lupa toimia raskauden keskeyttämissairaalana"/>
    <x v="1"/>
    <x v="6"/>
    <s v="Q4/2022"/>
    <s v="Vain elinkeinotoimintaa harjoittaville"/>
    <m/>
    <x v="1"/>
    <x v="1"/>
    <s v="Sosiaali- ja terveysministeriö"/>
    <s v=""/>
    <s v=""/>
  </r>
  <r>
    <s v="Valvira"/>
    <s v="Lupa tuottaa yksityisiä sosiaalihuollon palveluja"/>
    <s v="Valvira myöntää luvan yksityisille ympärivuorokautisten sosiaalihuollon palvelujen tuottajille, jos ne toimivat usean aluehallintoviraston alueella."/>
    <s v="Lupa tuottaa yksityisiä sosiaalihuollon palveluja"/>
    <x v="1"/>
    <x v="5"/>
    <m/>
    <s v="Vain elinkeinotoimintaa harjoittaville"/>
    <m/>
    <x v="1"/>
    <x v="1"/>
    <s v="Sosiaali- ja terveysministeriö"/>
    <s v=""/>
    <s v=""/>
  </r>
  <r>
    <s v="Valvira"/>
    <s v="Lupa tuottaa yksityisiä terveydenhuollon palveluja"/>
    <s v="Valvira myöntää toimintaluvan yksityisille terveydenhuollon palvelujen tuottajille, jos ne toimivat usean aluehallintoviraston alueella."/>
    <s v="Lupa tuottaa yksityisiä terveydenhuollon palveluja"/>
    <x v="1"/>
    <x v="5"/>
    <m/>
    <s v="Vain elinkeinotoimintaa harjoittaville"/>
    <m/>
    <x v="1"/>
    <x v="1"/>
    <s v="Sosiaali- ja terveysministeriö"/>
    <s v=""/>
    <s v=""/>
  </r>
  <r>
    <s v="Valvira"/>
    <s v="Sosiaali- ja terveydenhuollon tietojärjestelmien rekisteröinti"/>
    <s v="Valvira ylläpitää julkista rekisteriä tietojärjestelmistä. Valmistajan on ilmoitettava tuotantokäyttöön otettavasta tietojärjestelmästä Valviralle. Tietojärjestelmällä tarkoitetaan sosiaali- tai terveydenhuollon asiakastietojen sähköistä käsittelyä varten toteutettua ohjelmistoa tai järjestelmää, jonka avulla tallennetaan ja ylläpidetään asiakas- tai potilasasiakirjoja ja niissä olevia tietoja. Valvira ylläpitää myös julkista rekisteriä sille ilmoitetuista, vaatimukset täyttävistä sosiaali- ja terveystietojen toissijaiseen käyttöön tarkoitetuista käyttöympäristöistä. Tietoturvallisuuden arviointilaitoksen on ilmoitettava Sosiaali- ja terveysalan lupa- ja valvontavirastolle tiedot kaikista myönnetyistä, muutetuista, täydennetyistä, määräajaksi tai kokonaan peruutetuista tai evätyistä todistuksista."/>
    <s v="Sosiaali- ja terveydenhuollon tietojärjestelmien rekisteröinti"/>
    <x v="0"/>
    <x v="0"/>
    <s v="Q4/2021"/>
    <s v="Vain elinkeinotoimintaa harjoittaville"/>
    <m/>
    <x v="1"/>
    <x v="1"/>
    <s v="Sosiaali- ja terveysministeriö"/>
    <s v=""/>
    <s v=""/>
  </r>
  <r>
    <s v="Valvira"/>
    <s v="Talous- ja allasvesiosaajien testaajalupa"/>
    <s v="Valvira hyväksyy hakemuksesta talous- ja/tai allasvesiosaamisen testaajiksi terveydensuojelulain mukaiset kelpoisuusehdot täyttävät hakijat."/>
    <s v="Talous- ja allasvesiosaajien testaajalupa"/>
    <x v="1"/>
    <x v="6"/>
    <s v="Q1/2022"/>
    <s v="Myös luonnollisille henkilöille"/>
    <m/>
    <x v="1"/>
    <x v="1"/>
    <s v="Sosiaali- ja terveysministeriö"/>
    <s v=""/>
    <s v=""/>
  </r>
  <r>
    <s v="Valvira"/>
    <s v="Teollisuus- ja keittiöalkoholin käyttölupa"/>
    <s v="Valviralta voi hakea lupaa teollisuus- ja keittiöalkoholin käyttöön."/>
    <s v="Teollisuus- ja keittiöalkoholin käyttölupa"/>
    <x v="1"/>
    <x v="1"/>
    <s v="Q2/2022"/>
    <s v="Vain elinkeinotoimintaa harjoittaville"/>
    <m/>
    <x v="1"/>
    <x v="1"/>
    <s v="Sosiaali- ja terveysministeriö"/>
    <s v=""/>
    <s v=""/>
  </r>
  <r>
    <s v="Valvira"/>
    <s v="Toisiokäytön ympäristöjen rekisteröinti"/>
    <s v="Valvira ylläpitää julkista rekisteriä sille ilmoitetuista, tietoturva- ja tietosuojavaatimukset täyttävistä toisiokäyttöympäristöistä. Toisiokäyttöympäristö täytyy ilmoittaa Valviran ylläpitämään rekisteriin ennen käyttöympäristön käyttöönottoa siinä vaiheessa, kun se on saanut tietoturvallisuuden arviointilaitoksen vaatimustenmukaisuustodistuksen."/>
    <s v="Toisiokäytön ympäristöjen rekisteröinti"/>
    <x v="0"/>
    <x v="0"/>
    <s v="Q2/2022"/>
    <s v="Vain elinkeinotoimintaa harjoittaville"/>
    <m/>
    <x v="1"/>
    <x v="1"/>
    <s v="Sosiaali- ja terveysministeriö"/>
    <s v=""/>
    <s v=""/>
  </r>
  <r>
    <s v="Valvira"/>
    <s v="Tupakkalain alaisiin tuotteisiin liittyvät ilmoitukset ja raportointi"/>
    <s v="Valmistajien ja maahantuojien on toimitettava Valviraan ilmoituksia ja raportteja tupakkalain alaisista tuotteista."/>
    <s v="Tupakkalain alaisiin tuotteisiin liittyvät ilmoitukset ja raportointi"/>
    <x v="0"/>
    <x v="0"/>
    <m/>
    <s v="Vain elinkeinotoimintaa harjoittaville"/>
    <s v="Tiedot toimitetaan viranomaisille sähköisesti EU-komission tarjoaman keskitetyn tietojärjestelmän (EU-CEG) avulla, joten kehitys on riippuvaista ko. palvelusta."/>
    <x v="1"/>
    <x v="1"/>
    <s v="Sosiaali- ja terveysministeriö"/>
    <s v=""/>
    <s v=""/>
  </r>
  <r>
    <s v="Valvira"/>
    <s v="Tupakkatuotteen valmistuslaboratorion hyväksyntä"/>
    <s v="Tupakkatuotteiden päästömittauksia varmistavan ja savukkeiden palamisominaisuuksia osoittavan laboratorion on oltava Valviran hyväksymä ja valvoma."/>
    <s v="Tupakkatuotteen valmistuslaboratorion hyväksyntä"/>
    <x v="1"/>
    <x v="6"/>
    <s v="Myöhemmin"/>
    <s v="Vain elinkeinotoimintaa harjoittaville"/>
    <m/>
    <x v="1"/>
    <x v="1"/>
    <s v="Sosiaali- ja terveysministeriö"/>
    <s v=""/>
    <s v=""/>
  </r>
  <r>
    <s v="Valvira"/>
    <s v="Vesityökortti"/>
    <s v="Talous- tai allasvesihygieeninen osaaminen osoitetaan suorittamalla osaamistesti, jonka hyväksytysti suorittaneet saavat vesityökortin."/>
    <s v="Vesityökortti"/>
    <x v="1"/>
    <x v="6"/>
    <s v="Q1/2022"/>
    <s v="Myös luonnollisille henkilöille"/>
    <m/>
    <x v="1"/>
    <x v="1"/>
    <s v="Sosiaali- ja terveysministeriö"/>
    <s v=""/>
    <s v=""/>
  </r>
  <r>
    <s v="Valvira"/>
    <s v="Väkiviinan maahantuonti-, valmistus- ja tukkumyyntilupa"/>
    <s v="Väkiviinan maahantuonti-, valmistus- sekä tukkumyyntilupa voidaan myöntää rekisteröidylle elinkeinonharjoittajallle tai yhteisölle."/>
    <s v="Väkiviinan maahantuonti-, valmistus- ja tukkumyyntilupa"/>
    <x v="1"/>
    <x v="1"/>
    <s v="Q2/2022"/>
    <s v="Vain elinkeinotoimintaa harjoittaville"/>
    <m/>
    <x v="1"/>
    <x v="1"/>
    <s v="Sosiaali- ja terveysministeriö"/>
    <s v=""/>
    <s v=""/>
  </r>
  <r>
    <s v="Valvira"/>
    <s v="Yksityisten sosiaali- ja terveydenhuollon palvelujen tuottajien raportointi (toimintakertomus)"/>
    <s v="Yksityisen sosiaali- ja terveydenhuollon palvelujen tuottajan on annettava vuosittain toimintakertomus seuraavan vuoden helmikuun loppuun mennessä."/>
    <s v="Yksityisten sosiaali- ja terveydenhuollon palvelujen tuottajien raportointi (toimintakertomus)"/>
    <x v="2"/>
    <x v="4"/>
    <s v="Q4/2022"/>
    <s v="Vain elinkeinotoimintaa harjoittaville"/>
    <m/>
    <x v="1"/>
    <x v="1"/>
    <s v="Sosiaali- ja terveysministeriö"/>
    <s v=""/>
    <s v=""/>
  </r>
  <r>
    <s v="Vantaan kaupunki"/>
    <s v="Ympäristöterveydenhuollon ilmoitukset, tiedoitukset ja hakemukset Oma Vantaa palvelussa"/>
    <s v="Vantaan Ympäristöterveydenhuollon ilmoitukset, tiedoitukset ja hakemukset Oma Vantaa palvelussa"/>
    <s v="Mahdollista terveyshaittaa aiheuttavan toiminnan aloittamisilmoitus"/>
    <x v="0"/>
    <x v="2"/>
    <s v="Q1/2022"/>
    <m/>
    <s v="Saavutettavuuden huomiointi kesken, ratkaisun tiekartta tekeillä"/>
    <x v="15"/>
    <x v="0"/>
    <s v="Uusimaa"/>
    <s v="yli 100 000"/>
    <s v="Sosiaali- ja terveysministeriö"/>
  </r>
  <r>
    <s v="Vantaan kaupunki"/>
    <s v="Vantaan tapahtumakalenteri"/>
    <s v="Mahdollisuus ilmoittaa tapahtuma kaupungin tapahtumakalenteriin"/>
    <s v="Tapahtumailmoitus"/>
    <x v="0"/>
    <x v="0"/>
    <s v="Q3/2021"/>
    <m/>
    <s v="Uusi ratkaisu hankinnassa"/>
    <x v="1"/>
    <x v="0"/>
    <s v="Uusimaa"/>
    <s v="yli 100 000"/>
    <s v=""/>
  </r>
  <r>
    <s v="Vantaan kaupunki"/>
    <s v="YritysVantaa kasvu ja kansainvälistymispalvelut"/>
    <s v="Sähköinen yhteydenotto ja ajanvaraus neuvontapalveluun - neuvonta mahdollista etäyhteydellä"/>
    <s v="YritysVantaa kasvu ja kansainvälistymispalvelut"/>
    <x v="3"/>
    <x v="0"/>
    <s v="Q4/2022"/>
    <m/>
    <s v="kartoitus meneillään"/>
    <x v="1"/>
    <x v="0"/>
    <s v="Uusimaa"/>
    <s v="yli 100 000"/>
    <s v=""/>
  </r>
  <r>
    <s v="Vantaan kaupunki"/>
    <s v="YritysVantaa -koulutus- ja kehityspalvelut"/>
    <s v="Sähköinen yhteydenotto ja ajanvaraus neuvontapalveluun - neuvonta mahdollista etäyhteydellä"/>
    <s v="YritysVantaa -koulutus- ja kehityspalvelut"/>
    <x v="3"/>
    <x v="0"/>
    <s v="Q4/2022"/>
    <m/>
    <s v="kartoitus meneillään"/>
    <x v="1"/>
    <x v="0"/>
    <s v="Uusimaa"/>
    <s v="yli 100 000"/>
    <s v=""/>
  </r>
  <r>
    <s v="Vantaan kaupunki"/>
    <s v="YritysVantaa -rekrytointipalvelut"/>
    <s v="Sähköinen yhteydenotto ja ajanvaraus neuvontapalveluun - neuvonta mahdollista etäyhteydellä"/>
    <s v="YritysVantaa -rekrytointipalvelut"/>
    <x v="3"/>
    <x v="0"/>
    <s v="Q4/2022"/>
    <s v="Myös luonnollisille henkilöille"/>
    <s v="kartoitus meneillään"/>
    <x v="1"/>
    <x v="0"/>
    <s v="Uusimaa"/>
    <s v="yli 100 000"/>
    <s v=""/>
  </r>
  <r>
    <s v="Vantaan kaupunki"/>
    <s v="YritysVantaa -sijoittumispalvelut"/>
    <s v="Sähköinen yhteydenotto ja ajanvaraus neuvontapalveluun - neuvonta mahdollista etäyhteydellä"/>
    <s v="YritysVantaa -sijoittumispalvelut"/>
    <x v="3"/>
    <x v="0"/>
    <s v="Q4/2022"/>
    <m/>
    <s v="kartoitus meneillään"/>
    <x v="1"/>
    <x v="0"/>
    <s v="Uusimaa"/>
    <s v="yli 100 000"/>
    <s v=""/>
  </r>
  <r>
    <s v="Vantaan kaupunki"/>
    <s v="YritysVantaa työnantajapalvelut"/>
    <s v="Sähköinen yhteydenotto ja ajanvaraus neuvontapalveluun - neuvonta mahdollista etäyhteydellä"/>
    <s v="YritysVantaa työnantajapalvelut"/>
    <x v="3"/>
    <x v="0"/>
    <s v="Q4/2022"/>
    <m/>
    <s v="kartoitus meneillään"/>
    <x v="1"/>
    <x v="0"/>
    <s v="Uusimaa"/>
    <s v="yli 100 000"/>
    <s v=""/>
  </r>
  <r>
    <s v="Vantaan kaupunki"/>
    <s v="YritysVantaa yhteydenottolomake"/>
    <s v="Sähköinen yhteydenotto ja ajanvaraus neuvontapalveluun - neuvonta mahdollista etäyhteydellä"/>
    <s v="YritysVantaa yhteydenottolomake"/>
    <x v="3"/>
    <x v="0"/>
    <s v="Q4/2022"/>
    <m/>
    <s v="kartoitus meneillään"/>
    <x v="1"/>
    <x v="0"/>
    <s v="Uusimaa"/>
    <s v="yli 100 000"/>
    <s v=""/>
  </r>
  <r>
    <s v="Vantaan kaupunki"/>
    <s v="YritysVantaa -yritysneuvontatapaamiset"/>
    <s v="Sähköinen yhteydenotto ja ajanvaraus neuvontapalveluun - neuvonta mahdollista etäyhteydellä"/>
    <s v="YritysVantaa -yritysneuvontatapaamiset"/>
    <x v="3"/>
    <x v="0"/>
    <s v="Q4/2022"/>
    <s v="Myös luonnollisille henkilöille"/>
    <s v="kartoitus meneillään"/>
    <x v="1"/>
    <x v="0"/>
    <s v="Uusimaa"/>
    <s v="yli 100 000"/>
    <s v=""/>
  </r>
  <r>
    <s v="Vantaan kaupunki"/>
    <s v="Vantaan Yksinyrittäjän koronatuen haku"/>
    <s v="Mahdollisuus hakea tukea COVID-19 viruksen johdosta tukea"/>
    <s v="Liiketoiminnan kehittämistuki"/>
    <x v="5"/>
    <x v="0"/>
    <s v="Q4/2022"/>
    <m/>
    <s v="tilapäinen palvelu"/>
    <x v="1"/>
    <x v="0"/>
    <s v="Uusimaa"/>
    <s v="yli 100 000"/>
    <s v=""/>
  </r>
  <r>
    <s v="Vantaan kaupunki"/>
    <s v="Vantaan hyvinvoinnin ja terveyden edistämisen avustukset"/>
    <s v="Vantaan avustushakemukset Oma Vantaa -palvelussa osoitteessa asiointi.vantaa.fi"/>
    <s v="Toiminta-avustukset yhdistyksille ja yhteisöille"/>
    <x v="5"/>
    <x v="2"/>
    <s v="Q1/2022"/>
    <m/>
    <s v="Saavutettavuuden huomiointi kesken, ratkaisun tiekartta tekeillä"/>
    <x v="1"/>
    <x v="0"/>
    <s v="Uusimaa"/>
    <s v="yli 100 000"/>
    <s v=""/>
  </r>
  <r>
    <s v="Vantaan kaupunki"/>
    <s v="Vantaan kulttuuriavustukset"/>
    <s v="Vantaan avustushakemukset Oma Vantaa -palvelussa osoitteessa asiointi.vantaa.fi"/>
    <s v="Toiminta-avustukset yhdistyksille ja yhteisöille"/>
    <x v="5"/>
    <x v="2"/>
    <s v="Q1/2022"/>
    <s v="Myös luonnollisille henkilöille"/>
    <s v="Saavutettavuuden huomiointi kesken, ratkaisun tiekartta tekeillä"/>
    <x v="1"/>
    <x v="0"/>
    <s v="Uusimaa"/>
    <s v="yli 100 000"/>
    <s v=""/>
  </r>
  <r>
    <s v="Vantaan kaupunki"/>
    <s v="Vantaan liikunta-avustukset"/>
    <s v="Vantaan avustushakemukset Oma Vantaa -palvelussa osoitteessa asiointi.vantaa.fi"/>
    <s v="Toiminta-avustukset yhdistyksille ja yhteisöille"/>
    <x v="5"/>
    <x v="2"/>
    <s v="Q1/2022"/>
    <s v="Myös luonnollisille henkilöille"/>
    <s v="Saavutettavuuden huomiointi kesken, ratkaisun tiekartta tekeillä"/>
    <x v="1"/>
    <x v="0"/>
    <s v="Uusimaa"/>
    <s v="yli 100 000"/>
    <s v=""/>
  </r>
  <r>
    <s v="Vantaan kaupunki"/>
    <s v="Vantaan nuorisoavustukset"/>
    <s v="Vantaan avustushakemukset Oma Vantaa -palvelussa osoitteessa asiointi.vantaa.fi"/>
    <s v="Toiminta-avustukset yhdistyksille ja yhteisöille"/>
    <x v="5"/>
    <x v="2"/>
    <s v="Q1/2022"/>
    <m/>
    <s v="Saavutettavuuden huomiointi kesken, ratkaisun tiekartta tekeillä"/>
    <x v="1"/>
    <x v="0"/>
    <s v="Uusimaa"/>
    <s v="yli 100 000"/>
    <s v=""/>
  </r>
  <r>
    <s v="Vantaan kaupunki"/>
    <s v="Vantaan paikallisen kansalaistoiminnan avustukset"/>
    <s v="Vantaan avustushakemukset Oma Vantaa -palvelussa osoitteessa asiointi.vantaa.fi"/>
    <s v="Toiminta-avustukset yhdistyksille ja yhteisöille"/>
    <x v="5"/>
    <x v="2"/>
    <s v="Q1/2022"/>
    <m/>
    <s v="Saavutettavuuden huomiointi kesken, ratkaisun tiekartta tekeillä"/>
    <x v="1"/>
    <x v="0"/>
    <s v="Uusimaa"/>
    <s v="yli 100 000"/>
    <s v=""/>
  </r>
  <r>
    <s v="Vantaan kaupunki"/>
    <s v="Vantaan työllisyyspalvelun tuet"/>
    <s v="Vantaan avustushakemukset Oma Vantaa -palvelussa osoitteessa asiointi.vantaa.fi"/>
    <s v="Työllistämistuki"/>
    <x v="5"/>
    <x v="2"/>
    <s v="Q1/2022"/>
    <m/>
    <s v="Saavutettavuuden huomiointi kesken, ratkaisun tiekartta tekeillä"/>
    <x v="10"/>
    <x v="0"/>
    <s v="Uusimaa"/>
    <s v="yli 100 000"/>
    <s v="Sosiaali- ja terveysministeriö"/>
  </r>
  <r>
    <s v="Vantaan kaupunki"/>
    <s v="Nuorten kesätyöseteli"/>
    <s v="Kesätyöseteli - haku sähköisesti ja paperilomakkeella"/>
    <s v="Työllistämistuki"/>
    <x v="5"/>
    <x v="0"/>
    <s v="Q4/2022"/>
    <s v="Myös luonnollisille henkilöille"/>
    <s v="kartoitus meneillään"/>
    <x v="10"/>
    <x v="0"/>
    <s v="Uusimaa"/>
    <s v="yli 100 000"/>
    <s v="Sosiaali- ja terveysministeriö"/>
  </r>
  <r>
    <s v="Verohallinto"/>
    <s v="Ajoneuvon käyttöönottoilmoitus"/>
    <s v="Palvelussa voit antaa ajoneuvon käyttöönottoilmoituksen sähköisesti. Käyttöönottoilmoitus annetaan ajoneuvoista, jotka on tarkoitus rekisteröidä Suomeen."/>
    <s v="Ajoneuvon käyttöönottoilmoitus"/>
    <x v="0"/>
    <x v="2"/>
    <m/>
    <s v="Myös luonnollisille henkilöille"/>
    <m/>
    <x v="1"/>
    <x v="1"/>
    <s v="Valtiovarainministeriö"/>
    <s v=""/>
    <s v=""/>
  </r>
  <r>
    <s v="Verohallinto"/>
    <s v="Ajoneuvon väliaikaisen verottoman käytön ilmoitus"/>
    <s v="Palvelussa voit ilmoittaa siitä, että tuot ajoneuvon väliaikaisesti Suomeen omaan käyttöösi ja ajoneuvon käyttö on verotonta. Ajoneuvoa voi käyttää verottomasti enintään 14 vuorokautta kalenterivuodessa."/>
    <s v="Ajoneuvon väliaikaisen verottoman käytön ilmoitus"/>
    <x v="0"/>
    <x v="2"/>
    <m/>
    <s v="Myös luonnollisille henkilöille"/>
    <m/>
    <x v="1"/>
    <x v="1"/>
    <s v="Valtiovarainministeriö"/>
    <s v=""/>
    <s v=""/>
  </r>
  <r>
    <s v="Verohallinto"/>
    <s v="Arvonlisävero ja muut oma-aloitteiset verot"/>
    <s v="Arvonlisävero sekä muut oma-aloitteisesti ilmoitettavat ja maksettavat verot kuten arpajaisvero,apteekkivero, vakuutusmaksuvero ja ennakonpidätykset ja lähdeverot pitää ilmoittaa sähköisesti OmaVerossa tai Ilmoitin.fi-palvelussa. Näiden palvelujen kautta voi antaa myös arvonlisäveron yhteenvetoilmoituksen sekä ilmoituksen toimitusvarastoon siirrosta. OmaVerossa voi hakea arvonlisäveron palautusta toisesta EU-maasta ja ilmoittaa arvonlisäveron erityisjärjestelmän tietoja. Ilmoitin.fi-palvelussa voi hakea maahantuonnon arvonlisäveron vertailutietoja."/>
    <s v="Arvonlisävero ja muut oma-aloitteiset verot"/>
    <x v="0"/>
    <x v="2"/>
    <m/>
    <s v="Vain elinkeinotoimintaa harjoittaville"/>
    <m/>
    <x v="1"/>
    <x v="1"/>
    <s v="Valtiovarainministeriö"/>
    <s v=""/>
    <s v=""/>
  </r>
  <r>
    <s v="Verohallinto"/>
    <s v="Arvonlisäverovelvollisten rekisteri"/>
    <s v="Arvonlisäverovelvollisten rekisteriin voi ilmoittautua tai hakeutua ja rekisteröintiä muuttaa OmaVerossa. OmaVerossa rekistereihin voi ilmoittautua/hakeutua ja rekisteröintejä muuttaa ja päättää ne, joilla on Y-tunnus."/>
    <s v="Arvonlisäverovelvollisten rekisteri"/>
    <x v="0"/>
    <x v="2"/>
    <m/>
    <s v="Vain elinkeinotoimintaa harjoittaville"/>
    <m/>
    <x v="1"/>
    <x v="1"/>
    <s v="Valtiovarainministeriö"/>
    <s v=""/>
    <s v=""/>
  </r>
  <r>
    <s v="Verohallinto"/>
    <s v="Autoveroilmoitus"/>
    <s v="Palvelussa voit lähettää  autoveroilmoituksen liitteineen tai hakemuksen autoveron vientipalautuksesta sähköisesti Verohallinnolle. Palvelun kautta annettuun autoveroilmoitukseen saat autoveropäätöksen sähköisesti. Autojen maahantuojat ja autoliikkeet /rekisteröidyt asiamiehet) voivat ilmoittaa XML-sanomalla, rekisterit ja käteisasiakkaat."/>
    <s v="Autoveroilmoitus"/>
    <x v="0"/>
    <x v="2"/>
    <m/>
    <s v="Myös luonnollisille henkilöille"/>
    <m/>
    <x v="1"/>
    <x v="1"/>
    <s v="Valtiovarainministeriö"/>
    <s v=""/>
    <s v=""/>
  </r>
  <r>
    <s v="Verohallinto"/>
    <s v="Ennakkoperintärekisteri"/>
    <s v="Ennakkoperintärekisteriin voi ilmoittautua ja rekisteröinnin päättää OmaVerossa. OmaVerossa rekisteriin voi ilmoittautua ja rekisteröinnin päättää ne, joilla on Y-tunnus."/>
    <s v="Ennakkoperintärekisteri"/>
    <x v="0"/>
    <x v="2"/>
    <m/>
    <s v="Vain elinkeinotoimintaa harjoittaville"/>
    <m/>
    <x v="1"/>
    <x v="1"/>
    <s v="Valtiovarainministeriö"/>
    <s v=""/>
    <s v=""/>
  </r>
  <r>
    <s v="Verohallinto"/>
    <s v="Ennakkoratkaisu"/>
    <s v="Yritykset ja yhteisöt voivat hakea eri verolajien ennakkoratkaisuja OmaVerossa."/>
    <s v="Ennakkoratkaisu"/>
    <x v="0"/>
    <x v="2"/>
    <m/>
    <s v="Myös luonnollisille henkilöille"/>
    <m/>
    <x v="1"/>
    <x v="1"/>
    <s v="Valtiovarainministeriö"/>
    <s v=""/>
    <s v=""/>
  </r>
  <r>
    <s v="Verohallinto"/>
    <s v="Ennakkovero"/>
    <s v="Yritykset ja yhteisöt voivat hakea ennakkoveroa, tehdä muutoksia ennakkoveroon ja hakea lisäennakkoa OmaVerossa."/>
    <s v="Ennakkovero"/>
    <x v="0"/>
    <x v="2"/>
    <m/>
    <s v="Myös luonnollisille henkilöille"/>
    <m/>
    <x v="1"/>
    <x v="1"/>
    <s v="Valtiovarainministeriö"/>
    <s v=""/>
    <s v=""/>
  </r>
  <r>
    <s v="Verohallinto"/>
    <s v="Ennakonpidätystiedot maksajille"/>
    <s v="Yrityksen ja yhteisöt voivat kysellä API rajapinnan kautta suorituksensaajan ennakonpidätystiedot ennen suorituksen maksamista."/>
    <s v="Ennakonpidätystiedot maksajille"/>
    <x v="6"/>
    <x v="2"/>
    <m/>
    <s v="Myös luonnollisille henkilöille"/>
    <m/>
    <x v="1"/>
    <x v="1"/>
    <s v="Valtiovarainministeriö"/>
    <s v=""/>
    <s v=""/>
  </r>
  <r>
    <s v="Verohallinto"/>
    <s v="Ennakonpidätystietojen suorasiirto maksajille"/>
    <s v="Yritykset ja yhteisöt saavat peruslaskennan ennakonpidätystiedot suorasiirtomenettelyllä"/>
    <s v="Ennakonpidätystietojen suorasiirto"/>
    <x v="4"/>
    <x v="2"/>
    <m/>
    <s v="Myös luonnollisille henkilöille"/>
    <m/>
    <x v="1"/>
    <x v="1"/>
    <s v="Valtiovarainministeriö"/>
    <s v=""/>
    <s v=""/>
  </r>
  <r>
    <s v="Verohallinto"/>
    <s v="Eräiden yleishyödyllisten yhteisöjen veronhuojennus"/>
    <s v="Verohallinto voi vapauttaa yleishyödyllisen yhteisön kokonaan tai osittain suorittamasta tuloveroa eräiden yleishyödyllisten yhteisöjen veronhuojennuksista annetun lain (1976/680) mukaisesti. Veronhuojennusta voi hakea OmaVerossa tai paperilomakkeella."/>
    <s v="Eräiden yleishyödyllisten yhteisöjen veronhuojennus"/>
    <x v="1"/>
    <x v="2"/>
    <m/>
    <s v="Vain elinkeinotoimintaa harjoittaville"/>
    <m/>
    <x v="1"/>
    <x v="1"/>
    <s v="Valtiovarainministeriö"/>
    <s v=""/>
    <s v=""/>
  </r>
  <r>
    <s v="Verohallinto"/>
    <s v="Kiinteistöveroilmoitus"/>
    <s v="Yritykset ja yhteisöt voivat tarkistaa ja antaa kiinteistöveroilmoituksen OmaVerossa."/>
    <s v="Kiinteistöveroilmoitus"/>
    <x v="0"/>
    <x v="2"/>
    <m/>
    <s v="Myös luonnollisille henkilöille"/>
    <m/>
    <x v="1"/>
    <x v="1"/>
    <s v="Valtiovarainministeriö"/>
    <s v=""/>
    <s v=""/>
  </r>
  <r>
    <s v="Verohallinto"/>
    <s v="Kirjallinen ohjauspyyntö"/>
    <s v="OmaVerossa voi hakea kirjallista ohjausta arvonlisäverotuksesta ja vakuutusmaksuverotuksesta."/>
    <s v="Kirjallinen ohjauspyyntö"/>
    <x v="2"/>
    <x v="2"/>
    <m/>
    <s v="Vain elinkeinotoimintaa harjoittaville"/>
    <m/>
    <x v="1"/>
    <x v="1"/>
    <s v="Valtiovarainministeriö"/>
    <s v=""/>
    <s v=""/>
  </r>
  <r>
    <s v="Verohallinto"/>
    <s v="Lahjaveroilmoitus"/>
    <s v="Yritys tai yhteisö voi antaa lahjaveroilmoituksen OmaVerossa sekä hakea pidennystä lahjaveroilmoituksen jättämiseen OmaVerossa."/>
    <s v="Lahjaveroilmoitus ja hakemus lahjaveroilmoituksen antamisajan pidentämiseksi"/>
    <x v="0"/>
    <x v="2"/>
    <m/>
    <s v="Myös luonnollisille henkilöille"/>
    <m/>
    <x v="1"/>
    <x v="1"/>
    <s v="Valtiovarainministeriö"/>
    <s v=""/>
    <s v=""/>
  </r>
  <r>
    <s v="Verohallinto"/>
    <s v="Lähdeverokorttihakemus - ulkomainen yritys tai yhteisö"/>
    <s v="Ulkomainen yritys tai yhteisö hakee lähdeverokorttia Suomesta saamaansa tuloa varten paperilomakkeella. Lähetä hakemus lomakkeessa mainittuun osoitteeseen. Voit myös viedä hakemuksen mihin tahansa Verohallinnon toimipisteeseen."/>
    <s v="Lähdeverokorttihakemus - ulkomainen yritys tai yhteisö"/>
    <x v="0"/>
    <x v="1"/>
    <m/>
    <s v="Vain elinkeinotoimintaa harjoittaville"/>
    <s v="Nykyään vain paperilomake mahdollinen.  Jatkokehityksen osalta edellytyksenä viestinvaihdon mahdollistaminen palvelussa ja ulkomaisen yrityksen vahvan tunnistautumisen mahdollistaminen laajemmin."/>
    <x v="1"/>
    <x v="1"/>
    <s v="Valtiovarainministeriö"/>
    <s v=""/>
    <s v=""/>
  </r>
  <r>
    <s v="Verohallinto"/>
    <s v="Lähdeveron palautushakemus - ulkomainen yhteisö"/>
    <s v="Ulkomainen yhteisö voi hakea takaisin Suomessa liikaa tai aiheettomasti perittyä lähdeveroa. Verohallinnon sähköisen asiointipalvelun kautta voi jättää lähdeveron palautushakemuksia osinko-, korko- ja roljaltituloista. Ulkomainen yhteisö voi hyödyntää Finnish Authenticator -tunnistuspalvelua."/>
    <s v="Lähdeveron palautushakemus - ulkomainen yhteisö"/>
    <x v="0"/>
    <x v="2"/>
    <m/>
    <s v="Vain elinkeinotoimintaa harjoittaville"/>
    <m/>
    <x v="1"/>
    <x v="1"/>
    <s v="Valtiovarainministeriö"/>
    <s v=""/>
    <s v=""/>
  </r>
  <r>
    <s v="Verohallinto"/>
    <s v="Maatalouden energiatuotteiden valmisteveron palautus"/>
    <s v="Yritykset ja yhteisöt voivat hakea maatalouden energiatuotteiden valmisteveron palautusta OmaVerossa tai ilmoitin.fi:ssä."/>
    <s v="Maatalouden energiatuotteiden valmisteveron palautus"/>
    <x v="0"/>
    <x v="2"/>
    <m/>
    <s v="Vain elinkeinotoimintaa harjoittaville"/>
    <m/>
    <x v="1"/>
    <x v="1"/>
    <s v="Valtiovarainministeriö"/>
    <s v=""/>
    <s v=""/>
  </r>
  <r>
    <s v="Verohallinto"/>
    <s v="Maksujärjestelypyyntö"/>
    <s v="Yritys tai yhteisö voi tehdä maksujärjestelypyynnön OmaVerossa."/>
    <s v="Maksujärjestelypyyntö"/>
    <x v="0"/>
    <x v="2"/>
    <m/>
    <s v="Myös luonnollisille henkilöille"/>
    <m/>
    <x v="1"/>
    <x v="1"/>
    <s v="Valtiovarainministeriö"/>
    <s v=""/>
    <s v=""/>
  </r>
  <r>
    <s v="Verohallinto"/>
    <s v="Maksuviitekysely"/>
    <s v="OmaVerossa on nähtävillä verojenmaksuyhteystiedot: Verohallinnon tilinumerot ja viitenumerot. API rajapinnan kautta voi kysyä maksuviitteitä. Myös kiinteistönvälittäjä voi kysyä asiakkaan puolesta tämän viitenumeroa rajapinnan kautta."/>
    <s v="Maksuviitekysely"/>
    <x v="4"/>
    <x v="7"/>
    <m/>
    <s v="Myös luonnollisille henkilöille"/>
    <m/>
    <x v="1"/>
    <x v="1"/>
    <s v="Valtiovarainministeriö"/>
    <s v=""/>
    <s v=""/>
  </r>
  <r>
    <s v="Verohallinto"/>
    <s v="Muutoksenhaku"/>
    <s v="Voit hakea muutosta eri verolajien verotukseen, ennakkoratkaisuihin ja muihin päätöksiin OmaVerossa."/>
    <s v="Muutoksenhaku"/>
    <x v="0"/>
    <x v="2"/>
    <m/>
    <s v="Myös luonnollisille henkilöille"/>
    <m/>
    <x v="1"/>
    <x v="1"/>
    <s v="Valtiovarainministeriö"/>
    <s v=""/>
    <s v=""/>
  </r>
  <r>
    <s v="Verohallinto"/>
    <s v="Nimeämispäätös"/>
    <s v="Lahjoituksen saajana oleva, euroopan talousalueella sijaitseva yhdistys, säätiö tai niiden yhteydessä oleva rahasto, voi hakea nimeämispäätöstä lahjoitusvähennystä varten OmaVerossa."/>
    <s v="Nimeämispäätös"/>
    <x v="2"/>
    <x v="2"/>
    <m/>
    <s v="Vain elinkeinotoimintaa harjoittaville"/>
    <m/>
    <x v="1"/>
    <x v="1"/>
    <s v="Valtiovarainministeriö"/>
    <s v=""/>
    <s v=""/>
  </r>
  <r>
    <s v="Verohallinto"/>
    <s v="Palkka.fi (palkanlaskenta)"/>
    <s v="Voit käyttää palkanlaskentaan ilmaista palkka.fi-palvelua. Palvelu laskee palkan sivukuluineen, muodostaa maksutiedot, hoitaa arkistoinnin ja tulorekisteri-ilmoitukset puolestasi."/>
    <s v="Palkka.fi (palkanlaskenta)"/>
    <x v="2"/>
    <x v="4"/>
    <m/>
    <s v="Myös luonnollisille henkilöille"/>
    <s v="Palkanlaskentaan ja ilmoittamiseen tarkoitettu palvelu, jossa ei ole lisäselvityspyyntöjen tai päätösten viestinvaihtoa, koska ko. toiminnallisuuksille ei ole tässä palvelussa tarvetta. Tietojen tarkastelu ja viestinvaihto kunkin organisaation muissa palveluissa."/>
    <x v="1"/>
    <x v="1"/>
    <s v="Valtiovarainministeriö"/>
    <s v=""/>
    <s v=""/>
  </r>
  <r>
    <s v="Verohallinto"/>
    <s v="Rakentamisilmoitukset"/>
    <s v="Rakennustyön tilaajien on kerättävä tietoja rakennusurakoista, ja päätoteuttajan on kerättävä tietoja yhteisen työmaan työntekijöistä. Tiedot voi ilmoittaa OmaVerossa tai Ilmoitin.fi-palvelussa."/>
    <s v="Rakentamisilmoitukset"/>
    <x v="0"/>
    <x v="2"/>
    <m/>
    <s v="Myös luonnollisille henkilöille"/>
    <m/>
    <x v="1"/>
    <x v="1"/>
    <s v="Valtiovarainministeriö"/>
    <s v=""/>
    <s v=""/>
  </r>
  <r>
    <s v="Verohallinto"/>
    <s v="Satovahinko-, kasvintuhooja- ja eläintautivakuutusten tukitiedot"/>
    <s v="Vakuutuksenantajan pitää joka vuosi ilmoittaa Verohallinnolle tiedot satovahinko-, maatalouden alkutuotannon kasvintuhooja- ja eläintautivakuutussopimuksista. Tiedot ilmoitetaan sähköisessä muodossa, esim. Excel-taulukossa turvasähköpostin liitteenä."/>
    <s v="Satovahinko-, kasvintuhooja- ja eläintautivakuutusten tukitiedot"/>
    <x v="0"/>
    <x v="0"/>
    <m/>
    <s v="Vain elinkeinotoimintaa harjoittaville"/>
    <s v="Ilmoittaminen mahdollista nykyään vain sähköpostin liitetiedostona. Ilmoittajia vähäinen määrä. Väliaikainen laki."/>
    <x v="1"/>
    <x v="1"/>
    <s v="Valtiovarainministeriö"/>
    <s v=""/>
    <s v=""/>
  </r>
  <r>
    <s v="Verohallinto"/>
    <s v="Tappioiden käyttämistä koskeva poikkeuslupahakemus"/>
    <s v="Jos avoimen yhtiön, kommandiittiyhtiön, osakeyhtiön tai osuuskunnan omistuksesta tai osuuksista yli puolet vaihtuu, edellisten vuosien tappioita ei voi enää vähentää. Osakeyhtiö tai osuuskunta ei voi myöskään käyttää edellisten vuosien yhtiöveron hyvityksiä. Vähentämiseen voi kuitenkin hakea poikkeuslupaa. Hakemuksen voi tehdä se yhtiö tai osuuskunta, jonka tappioista tai yhtiöveron hyvityksistä on kysymys. Poikkeuslupaa voi hakea OmaVerossa."/>
    <s v="Tappioiden käyttämistä koskeva poikkeuslupahakemus"/>
    <x v="1"/>
    <x v="2"/>
    <m/>
    <s v="Vain elinkeinotoimintaa harjoittaville"/>
    <m/>
    <x v="1"/>
    <x v="1"/>
    <s v="Valtiovarainministeriö"/>
    <s v=""/>
    <s v=""/>
  </r>
  <r>
    <s v="Verohallinto"/>
    <s v="Tilinumeroilmoitus"/>
    <s v="Tilinumero ilmoitetaan Verohallinnolle veronpalautusten maksamista varten sähköisesti OmaVero-palvelussa."/>
    <s v="Tilinumeroilmoitus"/>
    <x v="0"/>
    <x v="2"/>
    <m/>
    <s v="Myös luonnollisille henkilöille"/>
    <m/>
    <x v="1"/>
    <x v="1"/>
    <s v="Valtiovarainministeriö"/>
    <s v=""/>
    <s v=""/>
  </r>
  <r>
    <s v="Verohallinto"/>
    <s v="Todistus arvonlisäverovelvollisuudesta"/>
    <s v="Yritys tai yhteisö voi pyytää todistusta arvonlisäverovelvollisuudesta OmaVerossa."/>
    <s v="Todistus arvonlisäverovelvollisuudesta"/>
    <x v="4"/>
    <x v="2"/>
    <m/>
    <s v="Vain elinkeinotoimintaa harjoittaville"/>
    <m/>
    <x v="1"/>
    <x v="1"/>
    <s v="Valtiovarainministeriö"/>
    <s v=""/>
    <s v=""/>
  </r>
  <r>
    <s v="Verohallinto"/>
    <s v="Todistus Suomessa asumisesta (kotipaikkatodistus)"/>
    <s v="Yritys tai yhteisö voi hakea todistusta Suomessa asumisesta OmaVerossa."/>
    <s v="Todistus Suomessa asumisesta (kotipaikkatodistus)"/>
    <x v="4"/>
    <x v="2"/>
    <m/>
    <s v="Myös luonnollisille henkilöille"/>
    <m/>
    <x v="1"/>
    <x v="1"/>
    <s v="Valtiovarainministeriö"/>
    <s v=""/>
    <s v=""/>
  </r>
  <r>
    <s v="Verohallinto"/>
    <s v="Todistus varainsiirtoverosta"/>
    <s v="Varainsiirtovero ilmoitetaan OmaVerossa. Sen jälkeen saat yleensä noin 2 arkipäivän kuluessa todistuksen varainsiirtoverosta OmaVeron postilaatikkoon."/>
    <s v="Todistus varainsiirtoverosta"/>
    <x v="4"/>
    <x v="2"/>
    <m/>
    <s v="Myös luonnollisille henkilöille"/>
    <m/>
    <x v="1"/>
    <x v="1"/>
    <s v="Valtiovarainministeriö"/>
    <s v=""/>
    <s v=""/>
  </r>
  <r>
    <s v="Verohallinto"/>
    <s v="Tulorekisteri (palkkatiedot)"/>
    <s v="Tulorekisteriin ilmoitetaan tiedot palkoista, luontoisedut, palkkiot, työkorvaukset (kun suorituksen saaja ei ole ennakkoperintärekisterissä), muut ansiotulot ja verovapaat ja veronalaiset kustannusten korvaukset. Jos käytät palkanlaskentaan Palkka.fi-palvelua, tiedot voit lähettää sitä kautta tulorekisteriin."/>
    <s v="Tulorekisteri (palkkatiedot)"/>
    <x v="0"/>
    <x v="2"/>
    <m/>
    <s v="Myös luonnollisille henkilöille"/>
    <m/>
    <x v="1"/>
    <x v="1"/>
    <s v="Valtiovarainministeriö"/>
    <s v=""/>
    <s v=""/>
  </r>
  <r>
    <s v="Verohallinto"/>
    <s v="Työnantajarekisteri"/>
    <s v="Työnantajarekisteriin voi ilmoittautua OmaVerossa tai YTJ asiointipalvelussa. OmaVerossa rekisteriin voivat ilmoittautua ja rekisteröintitietoja muuttaa ja päättää ne, joilla on y-tunnus."/>
    <s v="Työnantajarekisteri"/>
    <x v="0"/>
    <x v="2"/>
    <m/>
    <s v="Vain elinkeinotoimintaa harjoittaville"/>
    <m/>
    <x v="1"/>
    <x v="1"/>
    <s v="Valtiovarainministeriö"/>
    <s v=""/>
    <s v=""/>
  </r>
  <r>
    <s v="Verohallinto"/>
    <s v="Valmisteveroilmoitus"/>
    <s v="Voit antaa ennakkoilmoituksia, valmisteveroilmoituksia, sähkönmyyjän luovutustietoilmoituksia, tehdä palautushakemuksia ja maksaa valmisteveron suorituksia sekä selailla omia aikaisempia valmisteverotietoja OmaVerossa."/>
    <s v="Valmisteveroilmoitus"/>
    <x v="0"/>
    <x v="2"/>
    <m/>
    <s v="Myös luonnollisille henkilöille"/>
    <m/>
    <x v="1"/>
    <x v="1"/>
    <s v="Valtiovarainministeriö"/>
    <s v=""/>
    <s v=""/>
  </r>
  <r>
    <s v="Verohallinto"/>
    <s v="Valmisteveronalaisten tuotteiden verottomien siirtojen ilmoituspalvelu"/>
    <s v="EMCS on sähköinen järjestelmä, jonka avulla valvotaan EU:ssa yhdenmukaistetun valmisteveron alaisten tuotteiden eli alkoholin, alkoholijuomien, tupakan ja nestemäisten energiatuotteiden verottomuusjärjestelmässä tapahtuvia siirtoja."/>
    <s v="Valmisteveronalaisten tuotteiden verottomien siirtojen ilmoituspalvelu"/>
    <x v="0"/>
    <x v="2"/>
    <m/>
    <s v="Vain elinkeinotoimintaa harjoittaville"/>
    <m/>
    <x v="1"/>
    <x v="1"/>
    <s v="Valtiovarainministeriö"/>
    <s v=""/>
    <s v=""/>
  </r>
  <r>
    <s v="Verohallinto"/>
    <s v="Valmisteverotuksen tuensaajarekisteri"/>
    <s v="Teollisuusyrityksen pitää rekisteröityä tuensaajaksi, jos yritykselle ei makseta tukea veronpalautuksena vaan yritys saa tuen suoraan verotuksen yhteydessä alempana verotasona. Tässä palvelussa voit rekisteröityä sähköiseen valmisteverotuksen tuensaajarekisteriin."/>
    <s v="Valmisteverotuksen tuensaajarekisteri"/>
    <x v="0"/>
    <x v="2"/>
    <m/>
    <s v="Vain elinkeinotoimintaa harjoittaville"/>
    <m/>
    <x v="1"/>
    <x v="1"/>
    <s v="Valtiovarainministeriö"/>
    <s v=""/>
    <s v=""/>
  </r>
  <r>
    <s v="Verohallinto"/>
    <s v="Varainsiirtoveroilmoitus"/>
    <s v="Voit ilmoittaa ja maksaa varainsiirtoveron OmaVero-palvelussa. Kiinteistövälittäjä ja arvopaperikauppiaan on annettava varainsiirtoveroilmoitus sähköisesti VeroAPI-rajapinnan kautta tai Lomake.fi:ssä."/>
    <s v="Varainsiirtoveroilmoitus"/>
    <x v="0"/>
    <x v="7"/>
    <m/>
    <s v="Myös luonnollisille henkilöille"/>
    <m/>
    <x v="1"/>
    <x v="1"/>
    <s v="Valtiovarainministeriö"/>
    <s v=""/>
    <s v=""/>
  </r>
  <r>
    <s v="Verohallinto"/>
    <s v="Veroilmoitus, tuloverotus"/>
    <s v="Voit antaa ilmoituksen toiminnan tuloista ja menoista OmaVerossa, Ilmoitin.fi-palvelussa tai rajapinnan kautta. OmaVerossa voi myös hakea lisäaikaa veroilmoituksen antamiseen."/>
    <s v="Veroilmoitus, tuloverotus"/>
    <x v="0"/>
    <x v="7"/>
    <m/>
    <s v="Myös luonnollisille henkilöille"/>
    <m/>
    <x v="1"/>
    <x v="1"/>
    <s v="Valtiovarainministeriö"/>
    <s v=""/>
    <s v=""/>
  </r>
  <r>
    <s v="Verohallinto"/>
    <s v="Verojen maksaminen"/>
    <s v="Voit maksaa verosi OmaVerossa. Jos maksat veron OmaVeron kautta, maksupäivä on aina kuluva päivä, jota ei voi muuttaa. Maksu näkyy OmaVerossa yleensä 1–2 arkipäivän kuluttua maksusta."/>
    <s v="Verojen maksaminen"/>
    <x v="2"/>
    <x v="2"/>
    <m/>
    <s v="Myös luonnollisille henkilöille"/>
    <m/>
    <x v="1"/>
    <x v="1"/>
    <s v="Valtiovarainministeriö"/>
    <s v=""/>
    <s v=""/>
  </r>
  <r>
    <s v="Verohallinto"/>
    <s v="Työkorvaus verokortti arvolisäverovelvolliselle tai ei-arvonlisäverovelvolliselle"/>
    <s v="Verokortti"/>
    <s v="Verokortti"/>
    <x v="0"/>
    <x v="2"/>
    <m/>
    <s v="Myös luonnollisille henkilöille"/>
    <m/>
    <x v="1"/>
    <x v="1"/>
    <s v="Valtiovarainministeriö"/>
    <s v=""/>
    <s v=""/>
  </r>
  <r>
    <s v="Verohallinto"/>
    <s v="Veronumerorekisteröinti"/>
    <s v="Ammatinharjoittaja voi merkitä veronumeron rekisteriin OmaVerossa. Yritys tai yhteisö voi työnantajana hakea työntekijöilleen veronumerot OmaVerosta tai Ilmoitin.fi-palvelun kautta."/>
    <s v="Veronumerorekisteröinti"/>
    <x v="0"/>
    <x v="2"/>
    <m/>
    <s v="Myös luonnollisille henkilöille"/>
    <m/>
    <x v="1"/>
    <x v="1"/>
    <s v="Valtiovarainministeriö"/>
    <s v=""/>
    <s v=""/>
  </r>
  <r>
    <s v="Verohallinto"/>
    <s v="Verovelkatodistus"/>
    <s v="Yritys tai yhteisö voi tilata verovelkatodistuksen OmaVerosta tai sähköisellä lomakkeella (vero.fi/verovelkatodistus). OmaVerossa tilattu todistus toimitetaan palveluun heti tilauksen jälkeen ja sen voi tulostaa sieltä itse."/>
    <s v="Verovelkatodistus"/>
    <x v="4"/>
    <x v="2"/>
    <m/>
    <s v="Vain elinkeinotoimintaa harjoittaville"/>
    <m/>
    <x v="1"/>
    <x v="1"/>
    <s v="Valtiovarainministeriö"/>
    <s v=""/>
    <s v=""/>
  </r>
  <r>
    <s v="Verohallinto"/>
    <s v="Vuosi-ilmoitus"/>
    <s v="Vuosi-ilmoituksia voi antaa Lomake.fi-, Ilmoitin.fi- ja Verohallinnon asiointipalveluissa. Vuosi-ilmoituksen voi antaa muun muassa rajoitetusti verovelvolliselle maksetuista suorituksista, osingoista, eläkkeistä ja etuuksista, ammattiyhdistysjäsenmaksuista ja  työttömyyskassamaksuista sekä puukaupoista (puun ostajan vuosi-ilmoitus)."/>
    <s v="Vuosi-ilmoitus"/>
    <x v="0"/>
    <x v="4"/>
    <m/>
    <s v="Myös luonnollisille henkilöille"/>
    <s v="Ilmoitin.fi ja Lomake.fi on tarkoitettu vain ilmoitusten antamiseen. Viestinvaihto ja mahdolliset ilmoituksista aiheutuvat päätökset ovat OmaVerossa."/>
    <x v="1"/>
    <x v="1"/>
    <s v="Valtiovarainministeriö"/>
    <s v=""/>
    <s v=""/>
  </r>
  <r>
    <s v="Verohallinto"/>
    <s v="Y-tunnuksen hakeminen"/>
    <s v="Y-tunnuksen hakeminen elinkeinotoiminnan tai maatalouden harjoittamista varten on mahdollista OmaVerossa."/>
    <s v="Y-tunnuksen hakeminen"/>
    <x v="2"/>
    <x v="2"/>
    <m/>
    <s v="Vain elinkeinotoimintaa harjoittaville"/>
    <m/>
    <x v="1"/>
    <x v="1"/>
    <s v="Valtiovarainministeriö"/>
    <s v=""/>
    <s v=""/>
  </r>
  <r>
    <s v="Vihdin kunta"/>
    <s v="Rakentamiseen liittyvät lupapalvelut"/>
    <s v="Rakennuslupien myöntäminen"/>
    <s v="Rakennuslupa"/>
    <x v="1"/>
    <x v="5"/>
    <m/>
    <s v="Myös luonnollisille henkilöille"/>
    <m/>
    <x v="5"/>
    <x v="0"/>
    <s v="Uusimaa"/>
    <s v="20 001 - 40 000"/>
    <s v="Ympäristöministeriö"/>
  </r>
  <r>
    <s v="Vihdin kunta"/>
    <s v="Tapahtumakalenteri"/>
    <s v="Yrityksille, järjestöille ja luonnollisille henkilöille suunnattujen tapahtumien ilmoitusalusta"/>
    <s v="Tapahtumakalenteri"/>
    <x v="2"/>
    <x v="5"/>
    <m/>
    <s v="Myös luonnollisille henkilöille"/>
    <m/>
    <x v="1"/>
    <x v="0"/>
    <s v="Uusimaa"/>
    <s v="20 001 - 40 000"/>
    <s v=""/>
  </r>
  <r>
    <s v="Vihdin kunta"/>
    <s v="Toimitilapalvelut"/>
    <s v="Vapaista toimitiloista tiedottaminen"/>
    <s v="Vapaat toimitilat"/>
    <x v="2"/>
    <x v="5"/>
    <m/>
    <s v="Myös luonnollisille henkilöille"/>
    <m/>
    <x v="1"/>
    <x v="0"/>
    <s v="Uusimaa"/>
    <s v="20 001 - 40 000"/>
    <s v=""/>
  </r>
  <r>
    <s v="Vihdin kunta"/>
    <s v="Tonttipalvelut"/>
    <s v="Vapaista yritystonteista tiedottaminen"/>
    <s v="Vapaat toimitilat"/>
    <x v="2"/>
    <x v="5"/>
    <m/>
    <s v="Myös luonnollisille henkilöille"/>
    <m/>
    <x v="1"/>
    <x v="0"/>
    <s v="Uusimaa"/>
    <s v="20 001 - 40 000"/>
    <s v=""/>
  </r>
  <r>
    <s v="Vihdin kunta"/>
    <s v="Alkavan yrityksen sähköiset työkalut"/>
    <s v="Liiketoimintasuunnitelmapohjat ja laskurit"/>
    <s v="Liiketoiminnan kehittämisneuvonta"/>
    <x v="3"/>
    <x v="0"/>
    <s v="Myöhemmin"/>
    <s v="Myös luonnollisille henkilöille"/>
    <s v="Asiakkaiden digiosaaminen"/>
    <x v="1"/>
    <x v="0"/>
    <s v="Uusimaa"/>
    <s v="20 001 - 40 000"/>
    <s v=""/>
  </r>
  <r>
    <s v="Vihdin kunta"/>
    <s v="Alkavien yritysten palveluun hakeutuminen"/>
    <s v="Ilmoittautuminen neuvontapalvelun asiakkaaksi"/>
    <s v="Yritysten neuvontapalvelut"/>
    <x v="3"/>
    <x v="4"/>
    <s v="Myöhemmin"/>
    <s v="Myös luonnollisille henkilöille"/>
    <m/>
    <x v="1"/>
    <x v="0"/>
    <s v="Uusimaa"/>
    <s v="20 001 - 40 000"/>
    <s v=""/>
  </r>
  <r>
    <s v="Vihdin kunta"/>
    <s v="Toimivien yritysten palveluun hakeutuminen"/>
    <s v="Ilmoittautuminen neuvontapalvelun asiakkaaksi"/>
    <s v="Yritysten neuvontapalvelut"/>
    <x v="3"/>
    <x v="4"/>
    <s v="Myöhemmin"/>
    <s v="Vain elinkeinotoimintaa harjoittaville"/>
    <s v="Asiakkaiden digiosaaminen"/>
    <x v="1"/>
    <x v="0"/>
    <s v="Uusimaa"/>
    <s v="20 001 - 40 000"/>
    <s v=""/>
  </r>
  <r>
    <s v="Vihdin kunta"/>
    <s v="Toimivan yrityksen sähköiset työkalut"/>
    <s v="Liiketoiminnan kehittämisen ja rahoitushaun verkossa tapahtuvat ennakkokyselyt ja palvelutarpeen tunnistamistyökalut."/>
    <s v="Yritysten neuvontapalvelut"/>
    <x v="3"/>
    <x v="1"/>
    <s v="Myöhemmin"/>
    <s v="Vain elinkeinotoimintaa harjoittaville"/>
    <s v="Asiakkaiden digiosaaminen; kuntakoko ja resurssit rajaavat palveluiden syventämistä"/>
    <x v="1"/>
    <x v="0"/>
    <s v="Uusimaa"/>
    <s v="20 001 - 40 000"/>
    <s v=""/>
  </r>
  <r>
    <s v="Vihdin kunta"/>
    <s v="Toimivien yritysten neuvonta"/>
    <s v="Yrityksen kasvuun, kehittämiseen ja rahoitukseen liittyvät neuvontapalvelut"/>
    <s v="Yritysten neuvontapalvelut"/>
    <x v="3"/>
    <x v="0"/>
    <s v="Myöhemmin"/>
    <s v="Vain elinkeinotoimintaa harjoittaville"/>
    <s v="Asiakkaiden digiosaaminen"/>
    <x v="1"/>
    <x v="0"/>
    <s v="Uusimaa"/>
    <s v="20 001 - 40 000"/>
    <s v=""/>
  </r>
  <r>
    <s v="Vihdin kunta"/>
    <s v="Alkavien yritysten alkuneuvonta"/>
    <s v="Yrityksen perustamiseen liittyvien asioiden kertominen"/>
    <s v="Yritysten neuvontapalvelut"/>
    <x v="3"/>
    <x v="0"/>
    <s v="Myöhemmin"/>
    <s v="Myös luonnollisille henkilöille"/>
    <s v="Asiakkaiden digiosaaminen"/>
    <x v="1"/>
    <x v="0"/>
    <s v="Uusimaa"/>
    <s v="20 001 - 40 000"/>
    <s v=""/>
  </r>
  <r>
    <s v="Ylöjärven kaupunki"/>
    <s v="Aumausilmoitus"/>
    <s v="Aumausilmoitus hoidetaan kokonaisuudessaan Lupapiste -palvelussa&quot;&quot;"/>
    <s v="Aumausilmoitus"/>
    <x v="0"/>
    <x v="7"/>
    <m/>
    <s v="Myös luonnollisille henkilöille"/>
    <m/>
    <x v="2"/>
    <x v="0"/>
    <s v="Pirkanmaa"/>
    <s v="20 001 - 40 000"/>
    <s v="Ympäristöministeriö"/>
  </r>
  <r>
    <s v="Ylöjärven kaupunki"/>
    <s v="Ilmoitus jätteen ammattimaisesta käsittelystä"/>
    <s v="Ilmoitus jätteen ammattimaisesta käsittelystä hoidetaan kokonaisuudessaan Lupapiste -palvelussa&quot;&quot;"/>
    <s v="Jätteen ammattimaisen keräyksen ilmoitus"/>
    <x v="0"/>
    <x v="7"/>
    <m/>
    <s v="Myös luonnollisille henkilöille"/>
    <m/>
    <x v="14"/>
    <x v="0"/>
    <s v="Pirkanmaa"/>
    <s v="20 001 - 40 000"/>
    <s v="Ympäristöministeriö"/>
  </r>
  <r>
    <s v="Ylöjärven kaupunki"/>
    <s v="Ilmoitus melusta ja tärinästä"/>
    <s v="Ilmoitus melusta ja tärinästä hoidetaan kokonaisuudessaan Lupapiste -palvelussa tai erillisellä lomakkeella.&quot;&quot;"/>
    <s v="Meluilmoitus"/>
    <x v="0"/>
    <x v="7"/>
    <m/>
    <s v="Myös luonnollisille henkilöille"/>
    <m/>
    <x v="2"/>
    <x v="0"/>
    <s v="Pirkanmaa"/>
    <s v="20 001 - 40 000"/>
    <s v="Ympäristöministeriö"/>
  </r>
  <r>
    <s v="Ylöjärven kaupunki"/>
    <s v="Toimenpideilmoitus"/>
    <s v="Toimenpideilmoitusprosessi suoritetaan kokonaisuudessaan Lupapiste -palvelussa&quot;&quot;"/>
    <s v="Rakentamisen toimenpidelupa"/>
    <x v="0"/>
    <x v="7"/>
    <m/>
    <s v="Myös luonnollisille henkilöille"/>
    <m/>
    <x v="5"/>
    <x v="0"/>
    <s v="Pirkanmaa"/>
    <s v="20 001 - 40 000"/>
    <s v="Ympäristöministeriö"/>
  </r>
  <r>
    <s v="Ylöjärven kaupunki"/>
    <s v="Julkipano (rakentamisen luvat)"/>
    <s v="Lupapäätösten sähköinen julkipano"/>
    <s v="Julkipano"/>
    <x v="1"/>
    <x v="7"/>
    <m/>
    <s v="Myös luonnollisille henkilöille"/>
    <m/>
    <x v="5"/>
    <x v="0"/>
    <s v="Pirkanmaa"/>
    <s v="20 001 - 40 000"/>
    <s v="Ympäristöministeriö"/>
  </r>
  <r>
    <s v="Ylöjärven kaupunki"/>
    <s v="Katulupa"/>
    <s v="Katulupa hakemuksineen hoidetaan kokonaisuudessaan Lupapiste -palvelussa&quot;&quot;"/>
    <s v="Katutyölupa"/>
    <x v="1"/>
    <x v="7"/>
    <m/>
    <s v="Myös luonnollisille henkilöille"/>
    <m/>
    <x v="16"/>
    <x v="0"/>
    <s v="Pirkanmaa"/>
    <s v="20 001 - 40 000"/>
    <s v="Liikenne- ja viestintäministeriö"/>
  </r>
  <r>
    <s v="Ylöjärven kaupunki"/>
    <s v="Maa-aineslupa"/>
    <s v="Maa-aineslupa hakemuksineen hoidetaan kokonaisuudessaan Lupapiste -palvelussa&quot;&quot;"/>
    <s v="Maa-aineslupa"/>
    <x v="1"/>
    <x v="7"/>
    <m/>
    <s v="Myös luonnollisille henkilöille"/>
    <m/>
    <x v="4"/>
    <x v="0"/>
    <s v="Pirkanmaa"/>
    <s v="20 001 - 40 000"/>
    <s v="Ympäristöministeriö"/>
  </r>
  <r>
    <s v="Ylöjärven kaupunki"/>
    <s v="Maastoliikennelain mukaiset hakemukset"/>
    <s v="Maastoliikennelain mukaiset hakemukset hoidetaan kokonaisuudessaan Lupapiste -palvelussa&quot;&quot;"/>
    <s v="Maastossa tai vesistössä tapahtuvan kilpailun tai harjoituksen ilmoitus"/>
    <x v="1"/>
    <x v="7"/>
    <m/>
    <s v="Myös luonnollisille henkilöille"/>
    <m/>
    <x v="28"/>
    <x v="0"/>
    <s v="Pirkanmaa"/>
    <s v="20 001 - 40 000"/>
    <s v="Ympäristöministeriö"/>
  </r>
  <r>
    <s v="Ylöjärven kaupunki"/>
    <s v="Maisematyölupa (kaavoitus ja rakennusvalvonta)"/>
    <s v="Maisematyölupa hakemuksineen hoidetaan kokonaisuudessaan Lupapiste -palvelussa&quot;&quot;"/>
    <s v="Maisematyölupa"/>
    <x v="1"/>
    <x v="7"/>
    <m/>
    <s v="Myös luonnollisille henkilöille"/>
    <m/>
    <x v="5"/>
    <x v="0"/>
    <s v="Pirkanmaa"/>
    <s v="20 001 - 40 000"/>
    <s v="Ympäristöministeriö"/>
  </r>
  <r>
    <s v="Ylöjärven kaupunki"/>
    <s v="Purkulupa"/>
    <s v="Purkulupa hakemuksineen hoidetaan kokonaisuudessaan Lupapiste -palvelussa&quot;&quot;"/>
    <s v="Rakennuksen purkamislupa"/>
    <x v="1"/>
    <x v="7"/>
    <m/>
    <s v="Myös luonnollisille henkilöille"/>
    <m/>
    <x v="5"/>
    <x v="0"/>
    <s v="Pirkanmaa"/>
    <s v="20 001 - 40 000"/>
    <s v="Ympäristöministeriö"/>
  </r>
  <r>
    <s v="Ylöjärven kaupunki"/>
    <s v="Rakennuslupa"/>
    <s v="Rakennuslupa hakemuksineen hoidetaan kokonaisuudessaan Lupapiste -palvelussa&quot;&quot;"/>
    <s v="Rakennuslupa"/>
    <x v="1"/>
    <x v="7"/>
    <m/>
    <s v="Myös luonnollisille henkilöille"/>
    <m/>
    <x v="5"/>
    <x v="0"/>
    <s v="Pirkanmaa"/>
    <s v="20 001 - 40 000"/>
    <s v="Ympäristöministeriö"/>
  </r>
  <r>
    <s v="Ylöjärven kaupunki"/>
    <s v="Poikkeamislupa"/>
    <s v="Poikkeamislupa hakemuksineen hoidetaan kokonaisuudessaan Lupapiste -palvelussa&quot;&quot;"/>
    <s v="Rakentamisen poikkeuslupa"/>
    <x v="1"/>
    <x v="7"/>
    <m/>
    <s v="Myös luonnollisille henkilöille"/>
    <m/>
    <x v="5"/>
    <x v="0"/>
    <s v="Pirkanmaa"/>
    <s v="20 001 - 40 000"/>
    <s v="Ympäristöministeriö"/>
  </r>
  <r>
    <s v="Ylöjärven kaupunki"/>
    <s v="Toimenpidelupa"/>
    <s v="Toimenpidelupa hakemuksineen hoidetaan kokonaisuudessaan Lupapiste -palvelussa&quot;&quot;"/>
    <s v="Rakentamisen toimenpidelupa"/>
    <x v="1"/>
    <x v="7"/>
    <m/>
    <s v="Myös luonnollisille henkilöille"/>
    <m/>
    <x v="5"/>
    <x v="0"/>
    <s v="Pirkanmaa"/>
    <s v="20 001 - 40 000"/>
    <s v="Ympäristöministeriö"/>
  </r>
  <r>
    <s v="Ylöjärven kaupunki"/>
    <s v="Jatkoaikahakemus"/>
    <s v="Rakennusluvan jatkoaikahakemus hoidetaan kokonaisuudessaan Lupapiste -palvelussa&quot;&quot;"/>
    <s v="Rakentamisen toimenpidelupa"/>
    <x v="1"/>
    <x v="7"/>
    <m/>
    <s v="Myös luonnollisille henkilöille"/>
    <m/>
    <x v="5"/>
    <x v="0"/>
    <s v="Pirkanmaa"/>
    <s v="20 001 - 40 000"/>
    <s v="Ympäristöministeriö"/>
  </r>
  <r>
    <s v="Ylöjärven kaupunki"/>
    <s v="Sijoituslupa"/>
    <s v="Sijoituslupa hakemuksineen hoidetaan kokonaisuudessaan Lupapiste -palvelussa&quot;&quot;"/>
    <s v="Kaivu- ja sijoituslupa"/>
    <x v="1"/>
    <x v="7"/>
    <m/>
    <s v="Myös luonnollisille henkilöille"/>
    <m/>
    <x v="5"/>
    <x v="0"/>
    <s v="Pirkanmaa"/>
    <s v="20 001 - 40 000"/>
    <s v="Ympäristöministeriö"/>
  </r>
  <r>
    <s v="Ylöjärven kaupunki"/>
    <s v="Vesihuoltolain mukainen vapautushakemus"/>
    <s v="Vesihuoltolain mukainen vapautushakemus hoidetaan kokonaisuudessaan Lupapiste -palvelussa&quot;&quot;"/>
    <s v="Vapautus vesi- ja viemäriverkostoon liittymisestä."/>
    <x v="1"/>
    <x v="7"/>
    <m/>
    <s v="Myös luonnollisille henkilöille"/>
    <m/>
    <x v="8"/>
    <x v="0"/>
    <s v="Pirkanmaa"/>
    <s v="20 001 - 40 000"/>
    <s v="Maa- ja metsätalousministeriö"/>
  </r>
  <r>
    <s v="Ylöjärven kaupunki"/>
    <s v="Lupa yleisten alueiden käyttöön"/>
    <s v="Yleisten alueiden käyttölupaa haetaan ja käsitellään Lupapiste -palvelussa&quot;. Päätöksestä tehdään viranhaltijapäätös, joka julkaistaan valitusajaksi kaupungin nettisivuille.&quot;"/>
    <s v="Yleisen alueen käyttölupa"/>
    <x v="1"/>
    <x v="7"/>
    <m/>
    <s v="Myös luonnollisille henkilöille"/>
    <m/>
    <x v="1"/>
    <x v="0"/>
    <s v="Pirkanmaa"/>
    <s v="20 001 - 40 000"/>
    <s v=""/>
  </r>
  <r>
    <s v="Ylöjärven kaupunki"/>
    <s v="Ympäristölupa"/>
    <s v="Ympäristölupa hakemuksineen hoidetaan kokonaisuudessaan Lupapiste -palvelussa&quot;&quot;"/>
    <s v="Ympäristölupa"/>
    <x v="1"/>
    <x v="7"/>
    <m/>
    <s v="Myös luonnollisille henkilöille"/>
    <m/>
    <x v="2"/>
    <x v="0"/>
    <s v="Pirkanmaa"/>
    <s v="20 001 - 40 000"/>
    <s v="Ympäristöministeriö"/>
  </r>
  <r>
    <s v="Ylöjärven kaupunki"/>
    <s v="Ilmoitus käytöstä poistetun öljy- tai kemikaalisäiliön jättämisestä maaperään"/>
    <s v="Ilmoitus käytöstä poistetun öljy- tai kemikaalisäiliön jättämisestä maaperään hoidetaan kokonaisuudessaan Lupapiste -palvelussa&quot;&quot;"/>
    <s v="Ympäristönsuojelumääräyksistä poikkeamisen lupa"/>
    <x v="1"/>
    <x v="7"/>
    <m/>
    <s v="Myös luonnollisille henkilöille"/>
    <m/>
    <x v="2"/>
    <x v="0"/>
    <s v="Pirkanmaa"/>
    <s v="20 001 - 40 000"/>
    <s v="Ympäristöministeriö"/>
  </r>
  <r>
    <s v="Ylöjärven kaupunki"/>
    <s v="Yksityisten kiinteistöjen vuokraaminen"/>
    <s v="Toimitilapörssi kaupungin internetsivuilla"/>
    <s v="Toimitilahakemisto"/>
    <x v="2"/>
    <x v="0"/>
    <s v="Myöhemmin"/>
    <s v="Myös luonnollisille henkilöille"/>
    <m/>
    <x v="1"/>
    <x v="0"/>
    <s v="Pirkanmaa"/>
    <s v="20 001 - 40 000"/>
    <s v=""/>
  </r>
  <r>
    <s v="Ylöjärven kaupunki"/>
    <s v="Yritystontin ostaminen"/>
    <s v="Toimijan ostoanomus yritystontista kaupunginhallitukselle"/>
    <s v="Yritystonttien myynti ja vuokraus"/>
    <x v="2"/>
    <x v="1"/>
    <s v="Myöhemmin"/>
    <s v="Myös luonnollisille henkilöille"/>
    <m/>
    <x v="1"/>
    <x v="0"/>
    <s v="Pirkanmaa"/>
    <s v="20 001 - 40 000"/>
    <s v=""/>
  </r>
  <r>
    <s v="Ylöjärven kaupunki"/>
    <s v="Yritystontin vuokraaminen"/>
    <s v="Toimijan vuokrausanomus yritystontista kaupunginhallitukselle"/>
    <s v="Yritystonttien myynti ja vuokraus"/>
    <x v="2"/>
    <x v="1"/>
    <s v="Myöhemmin"/>
    <s v="Myös luonnollisille henkilöille"/>
    <m/>
    <x v="1"/>
    <x v="0"/>
    <s v="Pirkanmaa"/>
    <s v="20 001 - 40 000"/>
    <s v=""/>
  </r>
  <r>
    <s v="Ylöjärven kaupunki"/>
    <s v="Yhtiömuotoisten tonttien haku"/>
    <s v="Webropol-työkalulla tehty nettilomake, jolla hakija voi hakea yhtiömuotoista tonttia."/>
    <s v="Yritystonttien myynti ja vuokraus"/>
    <x v="2"/>
    <x v="0"/>
    <s v="Myöhemmin"/>
    <s v="Myös luonnollisille henkilöille"/>
    <m/>
    <x v="1"/>
    <x v="0"/>
    <s v="Pirkanmaa"/>
    <s v="20 001 - 40 000"/>
    <s v=""/>
  </r>
  <r>
    <s v="Ylöjärven kaupunki"/>
    <s v="Kesätyösetelituki työnantajille"/>
    <s v="Yritys tai yhdistys saa tukea 16-23 -vuotiaan nuoren kesätyön palkkakustannuksiin"/>
    <s v="Työllistämistuki"/>
    <x v="5"/>
    <x v="0"/>
    <s v="Myöhemmin"/>
    <s v="Vain elinkeinotoimintaa harjoittaville"/>
    <m/>
    <x v="10"/>
    <x v="0"/>
    <s v="Pirkanmaa"/>
    <s v="20 001 - 40 000"/>
    <s v="Sosiaali- ja terveysministeriö"/>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r>
    <m/>
    <m/>
    <m/>
    <m/>
    <x v="7"/>
    <x v="3"/>
    <m/>
    <m/>
    <m/>
    <x v="1"/>
    <x v="3"/>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ulukko3" cacheId="7" applyNumberFormats="0" applyBorderFormats="0" applyFontFormats="0" applyPatternFormats="0" applyAlignmentFormats="0" applyWidthHeightFormats="1" dataCaption="Arvot" updatedVersion="6" minRefreshableVersion="3" useAutoFormatting="1" itemPrintTitles="1" createdVersion="6" indent="0" outline="1" outlineData="1" multipleFieldFilters="0">
  <location ref="B3:C7" firstHeaderRow="1" firstDataRow="1" firstDataCol="1"/>
  <pivotFields count="6">
    <pivotField dataField="1" showAll="0"/>
    <pivotField showAll="0"/>
    <pivotField showAll="0"/>
    <pivotField axis="axisRow" showAll="0">
      <items count="5">
        <item x="2"/>
        <item x="0"/>
        <item x="1"/>
        <item h="1" x="3"/>
        <item t="default"/>
      </items>
    </pivotField>
    <pivotField showAll="0"/>
    <pivotField showAll="0"/>
  </pivotFields>
  <rowFields count="1">
    <field x="3"/>
  </rowFields>
  <rowItems count="4">
    <i>
      <x/>
    </i>
    <i>
      <x v="1"/>
    </i>
    <i>
      <x v="2"/>
    </i>
    <i t="grand">
      <x/>
    </i>
  </rowItems>
  <colItems count="1">
    <i/>
  </colItems>
  <dataFields count="1">
    <dataField name="Määrä  / IlmOrg"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ulukko3" cacheId="5" applyNumberFormats="0" applyBorderFormats="0" applyFontFormats="0" applyPatternFormats="0" applyAlignmentFormats="0" applyWidthHeightFormats="1" dataCaption="Arvot" grandTotalCaption="Yht" updatedVersion="6" minRefreshableVersion="3" itemPrintTitles="1" createdVersion="6" indent="0" outline="1" outlineData="1" multipleFieldFilters="0" chartFormat="5">
  <location ref="B29:K39" firstHeaderRow="1" firstDataRow="2" firstDataCol="1" rowPageCount="2" colPageCount="1"/>
  <pivotFields count="12">
    <pivotField dataField="1" showAll="0"/>
    <pivotField showAll="0"/>
    <pivotField showAll="0" defaultSubtotal="0"/>
    <pivotField axis="axisRow" showAll="0" defaultSubtotal="0">
      <items count="9">
        <item x="6"/>
        <item x="0"/>
        <item x="1"/>
        <item x="2"/>
        <item x="3"/>
        <item x="4"/>
        <item x="5"/>
        <item x="7"/>
        <item m="1" x="8"/>
      </items>
    </pivotField>
    <pivotField axis="axisCol" showAll="0">
      <items count="14">
        <item x="3"/>
        <item n="Ei digi" x="6"/>
        <item x="1"/>
        <item x="0"/>
        <item x="4"/>
        <item x="5"/>
        <item x="2"/>
        <item m="1" x="9"/>
        <item x="7"/>
        <item m="1" x="10"/>
        <item m="1" x="11"/>
        <item m="1" x="12"/>
        <item m="1" x="8"/>
        <item t="default"/>
      </items>
    </pivotField>
    <pivotField showAll="0"/>
    <pivotField showAll="0"/>
    <pivotField showAll="0"/>
    <pivotField showAll="0" defaultSubtotal="0"/>
    <pivotField axis="axisPage" multipleItemSelectionAllowed="1" showAll="0">
      <items count="5">
        <item x="2"/>
        <item x="0"/>
        <item x="1"/>
        <item x="3"/>
        <item t="default"/>
      </items>
    </pivotField>
    <pivotField axis="axisPage" showAll="0">
      <items count="31">
        <item x="24"/>
        <item x="15"/>
        <item x="19"/>
        <item m="1" x="29"/>
        <item x="6"/>
        <item x="8"/>
        <item x="12"/>
        <item x="14"/>
        <item x="18"/>
        <item x="23"/>
        <item x="16"/>
        <item x="26"/>
        <item x="11"/>
        <item x="0"/>
        <item x="9"/>
        <item x="20"/>
        <item x="10"/>
        <item x="4"/>
        <item x="13"/>
        <item x="22"/>
        <item x="2"/>
        <item x="25"/>
        <item x="5"/>
        <item x="3"/>
        <item x="17"/>
        <item x="1"/>
        <item x="27"/>
        <item m="1" x="28"/>
        <item x="7"/>
        <item x="21"/>
        <item t="default"/>
      </items>
    </pivotField>
    <pivotField showAll="0" defaultSubtotal="0"/>
  </pivotFields>
  <rowFields count="1">
    <field x="3"/>
  </rowFields>
  <rowItems count="9">
    <i>
      <x/>
    </i>
    <i>
      <x v="1"/>
    </i>
    <i>
      <x v="2"/>
    </i>
    <i>
      <x v="3"/>
    </i>
    <i>
      <x v="4"/>
    </i>
    <i>
      <x v="5"/>
    </i>
    <i>
      <x v="6"/>
    </i>
    <i>
      <x v="7"/>
    </i>
    <i t="grand">
      <x/>
    </i>
  </rowItems>
  <colFields count="1">
    <field x="4"/>
  </colFields>
  <colItems count="9">
    <i>
      <x/>
    </i>
    <i>
      <x v="1"/>
    </i>
    <i>
      <x v="2"/>
    </i>
    <i>
      <x v="3"/>
    </i>
    <i>
      <x v="4"/>
    </i>
    <i>
      <x v="5"/>
    </i>
    <i>
      <x v="6"/>
    </i>
    <i>
      <x v="8"/>
    </i>
    <i t="grand">
      <x/>
    </i>
  </colItems>
  <pageFields count="2">
    <pageField fld="9" hier="-1"/>
    <pageField fld="10" hier="-1"/>
  </pageFields>
  <dataFields count="1">
    <dataField name="Määrä  / Palvelu" fld="0" subtotal="count" baseField="0" baseItem="0"/>
  </dataFields>
  <formats count="2">
    <format dxfId="8">
      <pivotArea dataOnly="0" labelOnly="1" fieldPosition="0">
        <references count="1">
          <reference field="4" count="0"/>
        </references>
      </pivotArea>
    </format>
    <format dxfId="7">
      <pivotArea dataOnly="0" labelOnly="1" grandCol="1" outline="0" fieldPosition="0"/>
    </format>
  </formats>
  <chartFormats count="14">
    <chartFormat chart="3" format="7" series="1">
      <pivotArea type="data" outline="0" fieldPosition="0">
        <references count="2">
          <reference field="4294967294" count="1" selected="0">
            <x v="0"/>
          </reference>
          <reference field="4" count="1" selected="0">
            <x v="2"/>
          </reference>
        </references>
      </pivotArea>
    </chartFormat>
    <chartFormat chart="3" format="8" series="1">
      <pivotArea type="data" outline="0" fieldPosition="0">
        <references count="2">
          <reference field="4294967294" count="1" selected="0">
            <x v="0"/>
          </reference>
          <reference field="4" count="1" selected="0">
            <x v="3"/>
          </reference>
        </references>
      </pivotArea>
    </chartFormat>
    <chartFormat chart="3" format="9" series="1">
      <pivotArea type="data" outline="0" fieldPosition="0">
        <references count="2">
          <reference field="4294967294" count="1" selected="0">
            <x v="0"/>
          </reference>
          <reference field="4" count="1" selected="0">
            <x v="4"/>
          </reference>
        </references>
      </pivotArea>
    </chartFormat>
    <chartFormat chart="3" format="10" series="1">
      <pivotArea type="data" outline="0" fieldPosition="0">
        <references count="2">
          <reference field="4294967294" count="1" selected="0">
            <x v="0"/>
          </reference>
          <reference field="4" count="1" selected="0">
            <x v="5"/>
          </reference>
        </references>
      </pivotArea>
    </chartFormat>
    <chartFormat chart="3" format="11" series="1">
      <pivotArea type="data" outline="0" fieldPosition="0">
        <references count="2">
          <reference field="4294967294" count="1" selected="0">
            <x v="0"/>
          </reference>
          <reference field="4" count="1" selected="0">
            <x v="6"/>
          </reference>
        </references>
      </pivotArea>
    </chartFormat>
    <chartFormat chart="3" format="12" series="1">
      <pivotArea type="data" outline="0" fieldPosition="0">
        <references count="2">
          <reference field="4294967294" count="1" selected="0">
            <x v="0"/>
          </reference>
          <reference field="4" count="1" selected="0">
            <x v="1"/>
          </reference>
        </references>
      </pivotArea>
    </chartFormat>
    <chartFormat chart="3" format="13" series="1">
      <pivotArea type="data" outline="0" fieldPosition="0">
        <references count="2">
          <reference field="4294967294" count="1" selected="0">
            <x v="0"/>
          </reference>
          <reference field="4" count="1" selected="0">
            <x v="8"/>
          </reference>
        </references>
      </pivotArea>
    </chartFormat>
    <chartFormat chart="4" format="14" series="1">
      <pivotArea type="data" outline="0" fieldPosition="0">
        <references count="2">
          <reference field="4294967294" count="1" selected="0">
            <x v="0"/>
          </reference>
          <reference field="4" count="1" selected="0">
            <x v="2"/>
          </reference>
        </references>
      </pivotArea>
    </chartFormat>
    <chartFormat chart="4" format="15" series="1">
      <pivotArea type="data" outline="0" fieldPosition="0">
        <references count="2">
          <reference field="4294967294" count="1" selected="0">
            <x v="0"/>
          </reference>
          <reference field="4" count="1" selected="0">
            <x v="3"/>
          </reference>
        </references>
      </pivotArea>
    </chartFormat>
    <chartFormat chart="4" format="16" series="1">
      <pivotArea type="data" outline="0" fieldPosition="0">
        <references count="2">
          <reference field="4294967294" count="1" selected="0">
            <x v="0"/>
          </reference>
          <reference field="4" count="1" selected="0">
            <x v="4"/>
          </reference>
        </references>
      </pivotArea>
    </chartFormat>
    <chartFormat chart="4" format="17" series="1">
      <pivotArea type="data" outline="0" fieldPosition="0">
        <references count="2">
          <reference field="4294967294" count="1" selected="0">
            <x v="0"/>
          </reference>
          <reference field="4" count="1" selected="0">
            <x v="5"/>
          </reference>
        </references>
      </pivotArea>
    </chartFormat>
    <chartFormat chart="4" format="18" series="1">
      <pivotArea type="data" outline="0" fieldPosition="0">
        <references count="2">
          <reference field="4294967294" count="1" selected="0">
            <x v="0"/>
          </reference>
          <reference field="4" count="1" selected="0">
            <x v="6"/>
          </reference>
        </references>
      </pivotArea>
    </chartFormat>
    <chartFormat chart="4" format="19" series="1">
      <pivotArea type="data" outline="0" fieldPosition="0">
        <references count="2">
          <reference field="4294967294" count="1" selected="0">
            <x v="0"/>
          </reference>
          <reference field="4" count="1" selected="0">
            <x v="1"/>
          </reference>
        </references>
      </pivotArea>
    </chartFormat>
    <chartFormat chart="4" format="20" series="1">
      <pivotArea type="data" outline="0" fieldPosition="0">
        <references count="2">
          <reference field="4294967294" count="1" selected="0">
            <x v="0"/>
          </reference>
          <reference field="4"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ulukko6" cacheId="2" applyNumberFormats="0" applyBorderFormats="0" applyFontFormats="0" applyPatternFormats="0" applyAlignmentFormats="0" applyWidthHeightFormats="1" dataCaption="Arvot" updatedVersion="6" minRefreshableVersion="3" useAutoFormatting="1" itemPrintTitles="1" createdVersion="6" indent="0" outline="1" outlineData="1" multipleFieldFilters="0" chartFormat="1">
  <location ref="AA9:AB54" firstHeaderRow="1" firstDataRow="1" firstDataCol="1" rowPageCount="2" colPageCount="1"/>
  <pivotFields count="15">
    <pivotField showAll="0"/>
    <pivotField showAll="0"/>
    <pivotField axis="axisRow" showAll="0" sortType="descending">
      <items count="129">
        <item m="1" x="118"/>
        <item x="31"/>
        <item x="34"/>
        <item x="35"/>
        <item x="44"/>
        <item x="8"/>
        <item m="1" x="85"/>
        <item x="21"/>
        <item m="1" x="107"/>
        <item m="1" x="122"/>
        <item m="1" x="108"/>
        <item m="1" x="78"/>
        <item x="13"/>
        <item m="1" x="95"/>
        <item m="1" x="79"/>
        <item m="1" x="83"/>
        <item m="1" x="123"/>
        <item x="22"/>
        <item m="1" x="80"/>
        <item x="74"/>
        <item m="1" x="97"/>
        <item m="1" x="124"/>
        <item x="50"/>
        <item m="1" x="81"/>
        <item m="1" x="120"/>
        <item m="1" x="104"/>
        <item m="1" x="103"/>
        <item x="2"/>
        <item m="1" x="127"/>
        <item m="1" x="109"/>
        <item x="70"/>
        <item m="1" x="111"/>
        <item m="1" x="102"/>
        <item m="1" x="110"/>
        <item x="46"/>
        <item m="1" x="76"/>
        <item x="56"/>
        <item x="65"/>
        <item x="24"/>
        <item m="1" x="115"/>
        <item m="1" x="117"/>
        <item x="68"/>
        <item x="15"/>
        <item x="33"/>
        <item x="57"/>
        <item x="41"/>
        <item m="1" x="90"/>
        <item x="49"/>
        <item x="5"/>
        <item x="6"/>
        <item x="66"/>
        <item x="47"/>
        <item x="25"/>
        <item x="27"/>
        <item m="1" x="87"/>
        <item x="36"/>
        <item m="1" x="86"/>
        <item m="1" x="94"/>
        <item x="43"/>
        <item m="1" x="84"/>
        <item m="1" x="125"/>
        <item m="1" x="88"/>
        <item m="1" x="114"/>
        <item x="45"/>
        <item m="1" x="91"/>
        <item x="23"/>
        <item x="71"/>
        <item x="28"/>
        <item m="1" x="100"/>
        <item m="1" x="121"/>
        <item m="1" x="105"/>
        <item x="69"/>
        <item x="1"/>
        <item x="29"/>
        <item x="20"/>
        <item m="1" x="106"/>
        <item x="64"/>
        <item x="30"/>
        <item m="1" x="89"/>
        <item x="3"/>
        <item x="9"/>
        <item x="7"/>
        <item m="1" x="96"/>
        <item m="1" x="113"/>
        <item x="32"/>
        <item m="1" x="93"/>
        <item x="75"/>
        <item m="1" x="119"/>
        <item x="12"/>
        <item x="42"/>
        <item x="60"/>
        <item x="48"/>
        <item m="1" x="98"/>
        <item m="1" x="126"/>
        <item x="52"/>
        <item x="14"/>
        <item m="1" x="77"/>
        <item x="51"/>
        <item x="38"/>
        <item m="1" x="82"/>
        <item x="72"/>
        <item x="37"/>
        <item x="39"/>
        <item x="40"/>
        <item x="17"/>
        <item x="62"/>
        <item x="53"/>
        <item x="54"/>
        <item m="1" x="99"/>
        <item x="67"/>
        <item m="1" x="116"/>
        <item x="58"/>
        <item m="1" x="101"/>
        <item x="73"/>
        <item x="26"/>
        <item m="1" x="112"/>
        <item x="19"/>
        <item x="63"/>
        <item x="4"/>
        <item x="18"/>
        <item x="59"/>
        <item x="10"/>
        <item x="16"/>
        <item x="61"/>
        <item m="1" x="92"/>
        <item x="11"/>
        <item x="0"/>
        <item x="55"/>
        <item t="default"/>
      </items>
      <autoSortScope>
        <pivotArea dataOnly="0" outline="0" fieldPosition="0">
          <references count="1">
            <reference field="4294967294" count="1" selected="0">
              <x v="0"/>
            </reference>
          </references>
        </pivotArea>
      </autoSortScope>
    </pivotField>
    <pivotField dataField="1" showAll="0"/>
    <pivotField showAll="0"/>
    <pivotField showAll="0" defaultSubtotal="0"/>
    <pivotField axis="axisPage" multipleItemSelectionAllowed="1" showAll="0" defaultSubtotal="0">
      <items count="21">
        <item m="1" x="16"/>
        <item m="1" x="17"/>
        <item m="1" x="19"/>
        <item m="1" x="9"/>
        <item x="6"/>
        <item m="1" x="15"/>
        <item x="1"/>
        <item m="1" x="14"/>
        <item m="1" x="12"/>
        <item x="0"/>
        <item m="1" x="20"/>
        <item m="1" x="11"/>
        <item x="3"/>
        <item m="1" x="13"/>
        <item x="4"/>
        <item x="2"/>
        <item x="5"/>
        <item m="1" x="10"/>
        <item m="1" x="18"/>
        <item x="8"/>
        <item x="7"/>
      </items>
    </pivotField>
    <pivotField showAll="0"/>
    <pivotField showAll="0"/>
    <pivotField showAll="0"/>
    <pivotField showAll="0"/>
    <pivotField showAll="0" defaultSubtotal="0"/>
    <pivotField axis="axisPage" multipleItemSelectionAllowed="1" showAll="0">
      <items count="6">
        <item x="2"/>
        <item x="1"/>
        <item h="1" x="0"/>
        <item h="1" x="3"/>
        <item h="1" m="1" x="4"/>
        <item t="default"/>
      </items>
    </pivotField>
    <pivotField showAll="0"/>
    <pivotField showAll="0" defaultSubtotal="0"/>
  </pivotFields>
  <rowFields count="1">
    <field x="2"/>
  </rowFields>
  <rowItems count="45">
    <i>
      <x v="5"/>
    </i>
    <i>
      <x v="12"/>
    </i>
    <i>
      <x v="49"/>
    </i>
    <i>
      <x v="27"/>
    </i>
    <i>
      <x v="74"/>
    </i>
    <i>
      <x v="119"/>
    </i>
    <i>
      <x v="42"/>
    </i>
    <i>
      <x v="122"/>
    </i>
    <i>
      <x v="80"/>
    </i>
    <i>
      <x v="88"/>
    </i>
    <i>
      <x v="79"/>
    </i>
    <i>
      <x v="89"/>
    </i>
    <i>
      <x v="95"/>
    </i>
    <i>
      <x v="84"/>
    </i>
    <i>
      <x v="98"/>
    </i>
    <i>
      <x v="104"/>
    </i>
    <i>
      <x v="103"/>
    </i>
    <i>
      <x v="97"/>
    </i>
    <i>
      <x v="111"/>
    </i>
    <i>
      <x v="34"/>
    </i>
    <i>
      <x v="52"/>
    </i>
    <i>
      <x v="47"/>
    </i>
    <i>
      <x v="43"/>
    </i>
    <i>
      <x v="90"/>
    </i>
    <i>
      <x v="7"/>
    </i>
    <i>
      <x v="116"/>
    </i>
    <i>
      <x v="91"/>
    </i>
    <i>
      <x v="123"/>
    </i>
    <i>
      <x v="127"/>
    </i>
    <i>
      <x v="107"/>
    </i>
    <i>
      <x v="94"/>
    </i>
    <i>
      <x v="114"/>
    </i>
    <i>
      <x v="101"/>
    </i>
    <i>
      <x v="53"/>
    </i>
    <i>
      <x v="44"/>
    </i>
    <i>
      <x v="76"/>
    </i>
    <i>
      <x v="105"/>
    </i>
    <i>
      <x v="106"/>
    </i>
    <i>
      <x v="36"/>
    </i>
    <i>
      <x v="109"/>
    </i>
    <i>
      <x v="19"/>
    </i>
    <i>
      <x v="100"/>
    </i>
    <i>
      <x v="30"/>
    </i>
    <i>
      <x v="113"/>
    </i>
    <i t="grand">
      <x/>
    </i>
  </rowItems>
  <colItems count="1">
    <i/>
  </colItems>
  <pageFields count="2">
    <pageField fld="12" hier="-1"/>
    <pageField fld="6" hier="-1"/>
  </pageFields>
  <dataFields count="1">
    <dataField name="Määrä  / Palvelu"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ulukko2" cacheId="4" applyNumberFormats="0" applyBorderFormats="0" applyFontFormats="0" applyPatternFormats="0" applyAlignmentFormats="0" applyWidthHeightFormats="1" dataCaption="Arvot" grandTotalCaption="Yht" updatedVersion="6" minRefreshableVersion="3" useAutoFormatting="1" itemPrintTitles="1" createdVersion="6" indent="0" outline="1" outlineData="1" multipleFieldFilters="0">
  <location ref="B74:K118" firstHeaderRow="1" firstDataRow="2" firstDataCol="1" rowPageCount="2" colPageCount="1"/>
  <pivotFields count="16">
    <pivotField showAll="0"/>
    <pivotField showAll="0"/>
    <pivotField axis="axisRow" showAll="0">
      <items count="129">
        <item x="9"/>
        <item m="1" x="118"/>
        <item x="28"/>
        <item x="31"/>
        <item m="1" x="116"/>
        <item x="32"/>
        <item m="1" x="98"/>
        <item x="39"/>
        <item x="73"/>
        <item x="3"/>
        <item m="1" x="85"/>
        <item x="20"/>
        <item m="1" x="107"/>
        <item x="42"/>
        <item m="1" x="122"/>
        <item m="1" x="108"/>
        <item m="1" x="78"/>
        <item x="2"/>
        <item x="36"/>
        <item m="1" x="95"/>
        <item m="1" x="82"/>
        <item x="34"/>
        <item m="1" x="79"/>
        <item m="1" x="83"/>
        <item m="1" x="123"/>
        <item x="21"/>
        <item m="1" x="80"/>
        <item x="66"/>
        <item x="71"/>
        <item m="1" x="97"/>
        <item m="1" x="124"/>
        <item x="48"/>
        <item x="56"/>
        <item m="1" x="81"/>
        <item m="1" x="120"/>
        <item m="1" x="104"/>
        <item x="62"/>
        <item m="1" x="103"/>
        <item m="1" x="119"/>
        <item x="12"/>
        <item m="1" x="127"/>
        <item m="1" x="109"/>
        <item x="47"/>
        <item m="1" x="111"/>
        <item x="57"/>
        <item m="1" x="102"/>
        <item m="1" x="110"/>
        <item x="44"/>
        <item m="1" x="76"/>
        <item x="74"/>
        <item m="1" x="99"/>
        <item x="35"/>
        <item x="63"/>
        <item x="24"/>
        <item x="13"/>
        <item m="1" x="115"/>
        <item x="58"/>
        <item x="29"/>
        <item m="1" x="117"/>
        <item x="68"/>
        <item x="14"/>
        <item x="59"/>
        <item x="52"/>
        <item x="37"/>
        <item x="72"/>
        <item m="1" x="90"/>
        <item x="46"/>
        <item x="5"/>
        <item x="7"/>
        <item x="64"/>
        <item x="41"/>
        <item x="54"/>
        <item x="30"/>
        <item x="49"/>
        <item x="45"/>
        <item m="1" x="87"/>
        <item x="16"/>
        <item x="33"/>
        <item m="1" x="101"/>
        <item m="1" x="86"/>
        <item m="1" x="94"/>
        <item x="38"/>
        <item m="1" x="84"/>
        <item m="1" x="125"/>
        <item m="1" x="88"/>
        <item m="1" x="114"/>
        <item x="40"/>
        <item m="1" x="91"/>
        <item x="23"/>
        <item x="50"/>
        <item x="70"/>
        <item x="25"/>
        <item m="1" x="100"/>
        <item m="1" x="121"/>
        <item m="1" x="77"/>
        <item m="1" x="105"/>
        <item x="69"/>
        <item x="1"/>
        <item x="26"/>
        <item x="19"/>
        <item m="1" x="106"/>
        <item x="67"/>
        <item m="1" x="126"/>
        <item x="27"/>
        <item m="1" x="89"/>
        <item x="51"/>
        <item x="8"/>
        <item x="43"/>
        <item x="6"/>
        <item m="1" x="96"/>
        <item m="1" x="113"/>
        <item x="22"/>
        <item m="1" x="93"/>
        <item x="10"/>
        <item x="65"/>
        <item m="1" x="112"/>
        <item x="18"/>
        <item x="61"/>
        <item x="4"/>
        <item x="17"/>
        <item x="55"/>
        <item x="15"/>
        <item x="53"/>
        <item m="1" x="92"/>
        <item x="11"/>
        <item x="0"/>
        <item x="60"/>
        <item x="75"/>
        <item t="default"/>
      </items>
    </pivotField>
    <pivotField dataField="1" showAll="0"/>
    <pivotField showAll="0"/>
    <pivotField showAll="0" defaultSubtotal="0"/>
    <pivotField axis="axisPage" multipleItemSelectionAllowed="1" showAll="0" defaultSubtotal="0">
      <items count="9">
        <item h="1" x="2"/>
        <item x="1"/>
        <item x="0"/>
        <item h="1" x="4"/>
        <item h="1" x="5"/>
        <item h="1" x="3"/>
        <item x="6"/>
        <item h="1" x="8"/>
        <item h="1" x="7"/>
      </items>
    </pivotField>
    <pivotField axis="axisCol" showAll="0">
      <items count="18">
        <item x="4"/>
        <item n="Ei digi" x="3"/>
        <item x="0"/>
        <item x="2"/>
        <item x="6"/>
        <item x="5"/>
        <item x="1"/>
        <item x="7"/>
        <item m="1" x="14"/>
        <item m="1" x="11"/>
        <item m="1" x="9"/>
        <item m="1" x="16"/>
        <item m="1" x="8"/>
        <item m="1" x="12"/>
        <item m="1" x="10"/>
        <item m="1" x="15"/>
        <item m="1" x="13"/>
        <item t="default"/>
      </items>
    </pivotField>
    <pivotField showAll="0"/>
    <pivotField showAll="0"/>
    <pivotField showAll="0"/>
    <pivotField showAll="0" defaultSubtotal="0"/>
    <pivotField axis="axisPage" multipleItemSelectionAllowed="1" showAll="0">
      <items count="6">
        <item x="2"/>
        <item x="1"/>
        <item h="1" x="0"/>
        <item m="1" x="4"/>
        <item h="1" x="3"/>
        <item t="default"/>
      </items>
    </pivotField>
    <pivotField showAll="0"/>
    <pivotField showAll="0"/>
    <pivotField showAll="0"/>
  </pivotFields>
  <rowFields count="1">
    <field x="2"/>
  </rowFields>
  <rowItems count="43">
    <i>
      <x/>
    </i>
    <i>
      <x v="9"/>
    </i>
    <i>
      <x v="11"/>
    </i>
    <i>
      <x v="13"/>
    </i>
    <i>
      <x v="17"/>
    </i>
    <i>
      <x v="18"/>
    </i>
    <i>
      <x v="21"/>
    </i>
    <i>
      <x v="27"/>
    </i>
    <i>
      <x v="28"/>
    </i>
    <i>
      <x v="32"/>
    </i>
    <i>
      <x v="36"/>
    </i>
    <i>
      <x v="39"/>
    </i>
    <i>
      <x v="42"/>
    </i>
    <i>
      <x v="44"/>
    </i>
    <i>
      <x v="47"/>
    </i>
    <i>
      <x v="49"/>
    </i>
    <i>
      <x v="54"/>
    </i>
    <i>
      <x v="56"/>
    </i>
    <i>
      <x v="57"/>
    </i>
    <i>
      <x v="60"/>
    </i>
    <i>
      <x v="61"/>
    </i>
    <i>
      <x v="62"/>
    </i>
    <i>
      <x v="66"/>
    </i>
    <i>
      <x v="68"/>
    </i>
    <i>
      <x v="71"/>
    </i>
    <i>
      <x v="72"/>
    </i>
    <i>
      <x v="73"/>
    </i>
    <i>
      <x v="74"/>
    </i>
    <i>
      <x v="76"/>
    </i>
    <i>
      <x v="89"/>
    </i>
    <i>
      <x v="99"/>
    </i>
    <i>
      <x v="101"/>
    </i>
    <i>
      <x v="105"/>
    </i>
    <i>
      <x v="106"/>
    </i>
    <i>
      <x v="107"/>
    </i>
    <i>
      <x v="111"/>
    </i>
    <i>
      <x v="114"/>
    </i>
    <i>
      <x v="116"/>
    </i>
    <i>
      <x v="119"/>
    </i>
    <i>
      <x v="121"/>
    </i>
    <i>
      <x v="122"/>
    </i>
    <i>
      <x v="126"/>
    </i>
    <i t="grand">
      <x/>
    </i>
  </rowItems>
  <colFields count="1">
    <field x="7"/>
  </colFields>
  <colItems count="9">
    <i>
      <x/>
    </i>
    <i>
      <x v="1"/>
    </i>
    <i>
      <x v="2"/>
    </i>
    <i>
      <x v="3"/>
    </i>
    <i>
      <x v="4"/>
    </i>
    <i>
      <x v="5"/>
    </i>
    <i>
      <x v="6"/>
    </i>
    <i>
      <x v="7"/>
    </i>
    <i t="grand">
      <x/>
    </i>
  </colItems>
  <pageFields count="2">
    <pageField fld="12" hier="-1"/>
    <pageField fld="6" hier="-1"/>
  </pageFields>
  <dataFields count="1">
    <dataField name="Määrä  / Palvelu" fld="3" subtotal="count" baseField="0" baseItem="0"/>
  </dataFields>
  <formats count="2">
    <format dxfId="10">
      <pivotArea dataOnly="0" labelOnly="1" fieldPosition="0">
        <references count="1">
          <reference field="7" count="1">
            <x v="0"/>
          </reference>
        </references>
      </pivotArea>
    </format>
    <format dxfId="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ulukko8" cacheId="4" applyNumberFormats="0" applyBorderFormats="0" applyFontFormats="0" applyPatternFormats="0" applyAlignmentFormats="0" applyWidthHeightFormats="1" dataCaption="Arvot" updatedVersion="6" minRefreshableVersion="3" useAutoFormatting="1" itemPrintTitles="1" createdVersion="6" indent="0" outline="1" outlineData="1" multipleFieldFilters="0">
  <location ref="B52:C55" firstHeaderRow="1" firstDataRow="1" firstDataCol="1" rowPageCount="3" colPageCount="1"/>
  <pivotFields count="16">
    <pivotField showAll="0"/>
    <pivotField showAll="0"/>
    <pivotField showAll="0"/>
    <pivotField dataField="1" showAll="0"/>
    <pivotField showAll="0"/>
    <pivotField showAll="0" defaultSubtotal="0"/>
    <pivotField axis="axisPage" multipleItemSelectionAllowed="1" showAll="0" defaultSubtotal="0">
      <items count="9">
        <item h="1" x="2"/>
        <item x="1"/>
        <item x="0"/>
        <item h="1" x="4"/>
        <item h="1" x="5"/>
        <item h="1" x="3"/>
        <item x="6"/>
        <item h="1" x="8"/>
        <item h="1" x="7"/>
      </items>
    </pivotField>
    <pivotField axis="axisPage" multipleItemSelectionAllowed="1" showAll="0">
      <items count="18">
        <item h="1" x="0"/>
        <item h="1" x="2"/>
        <item h="1" x="6"/>
        <item x="5"/>
        <item x="1"/>
        <item h="1" x="3"/>
        <item x="7"/>
        <item h="1" x="4"/>
        <item h="1" m="1" x="14"/>
        <item h="1" m="1" x="11"/>
        <item h="1" m="1" x="9"/>
        <item h="1" m="1" x="16"/>
        <item h="1" m="1" x="8"/>
        <item h="1" m="1" x="12"/>
        <item h="1" m="1" x="10"/>
        <item h="1" m="1" x="15"/>
        <item h="1" m="1" x="13"/>
        <item t="default"/>
      </items>
    </pivotField>
    <pivotField axis="axisRow" showAll="0">
      <items count="30">
        <item x="13"/>
        <item x="14"/>
        <item x="7"/>
        <item x="9"/>
        <item x="6"/>
        <item x="3"/>
        <item x="2"/>
        <item x="8"/>
        <item x="4"/>
        <item x="11"/>
        <item x="5"/>
        <item x="0"/>
        <item x="1"/>
        <item x="12"/>
        <item m="1" x="17"/>
        <item m="1" x="27"/>
        <item m="1" x="24"/>
        <item m="1" x="18"/>
        <item x="10"/>
        <item m="1" x="26"/>
        <item m="1" x="15"/>
        <item m="1" x="19"/>
        <item m="1" x="28"/>
        <item m="1" x="20"/>
        <item m="1" x="23"/>
        <item m="1" x="21"/>
        <item m="1" x="22"/>
        <item m="1" x="16"/>
        <item m="1" x="25"/>
        <item t="default"/>
      </items>
    </pivotField>
    <pivotField showAll="0"/>
    <pivotField showAll="0"/>
    <pivotField showAll="0" defaultSubtotal="0"/>
    <pivotField axis="axisPage" multipleItemSelectionAllowed="1" showAll="0">
      <items count="6">
        <item h="1" x="2"/>
        <item h="1" x="1"/>
        <item x="0"/>
        <item m="1" x="4"/>
        <item h="1" x="3"/>
        <item t="default"/>
      </items>
    </pivotField>
    <pivotField showAll="0"/>
    <pivotField showAll="0"/>
    <pivotField showAll="0" defaultSubtotal="0"/>
  </pivotFields>
  <rowFields count="1">
    <field x="8"/>
  </rowFields>
  <rowItems count="3">
    <i>
      <x v="8"/>
    </i>
    <i>
      <x v="12"/>
    </i>
    <i t="grand">
      <x/>
    </i>
  </rowItems>
  <colItems count="1">
    <i/>
  </colItems>
  <pageFields count="3">
    <pageField fld="12" hier="-1"/>
    <pageField fld="6" hier="-1"/>
    <pageField fld="7" hier="-1"/>
  </pageFields>
  <dataFields count="1">
    <dataField name="Määrä  / Palvelu"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ulukko4" cacheId="4" applyNumberFormats="0" applyBorderFormats="0" applyFontFormats="0" applyPatternFormats="0" applyAlignmentFormats="0" applyWidthHeightFormats="1" dataCaption="Arvot" grandTotalCaption="Yht" updatedVersion="6" minRefreshableVersion="3" useAutoFormatting="1" itemPrintTitles="1" createdVersion="6" indent="0" outline="1" outlineData="1" multipleFieldFilters="0">
  <location ref="AF9:AO1607" firstHeaderRow="1" firstDataRow="2" firstDataCol="1" rowPageCount="2" colPageCount="1"/>
  <pivotFields count="16">
    <pivotField showAll="0"/>
    <pivotField showAll="0"/>
    <pivotField axis="axisRow" showAll="0">
      <items count="129">
        <item x="9"/>
        <item m="1" x="118"/>
        <item x="28"/>
        <item x="31"/>
        <item m="1" x="116"/>
        <item x="32"/>
        <item m="1" x="98"/>
        <item x="39"/>
        <item x="73"/>
        <item x="3"/>
        <item m="1" x="85"/>
        <item x="20"/>
        <item m="1" x="107"/>
        <item x="42"/>
        <item m="1" x="122"/>
        <item m="1" x="108"/>
        <item m="1" x="78"/>
        <item x="2"/>
        <item x="36"/>
        <item m="1" x="95"/>
        <item m="1" x="82"/>
        <item x="34"/>
        <item m="1" x="79"/>
        <item m="1" x="83"/>
        <item m="1" x="123"/>
        <item x="21"/>
        <item m="1" x="80"/>
        <item x="66"/>
        <item x="71"/>
        <item m="1" x="97"/>
        <item m="1" x="124"/>
        <item x="48"/>
        <item x="56"/>
        <item m="1" x="81"/>
        <item m="1" x="120"/>
        <item m="1" x="104"/>
        <item x="62"/>
        <item m="1" x="103"/>
        <item m="1" x="119"/>
        <item x="12"/>
        <item m="1" x="127"/>
        <item m="1" x="109"/>
        <item x="47"/>
        <item m="1" x="111"/>
        <item x="57"/>
        <item m="1" x="102"/>
        <item m="1" x="110"/>
        <item x="44"/>
        <item m="1" x="76"/>
        <item x="74"/>
        <item m="1" x="99"/>
        <item x="35"/>
        <item x="63"/>
        <item x="24"/>
        <item x="13"/>
        <item m="1" x="115"/>
        <item x="58"/>
        <item x="29"/>
        <item m="1" x="117"/>
        <item x="68"/>
        <item x="14"/>
        <item x="59"/>
        <item x="52"/>
        <item x="37"/>
        <item x="72"/>
        <item m="1" x="90"/>
        <item x="46"/>
        <item x="5"/>
        <item x="7"/>
        <item x="64"/>
        <item x="41"/>
        <item x="54"/>
        <item x="30"/>
        <item x="49"/>
        <item x="45"/>
        <item m="1" x="87"/>
        <item x="16"/>
        <item x="33"/>
        <item m="1" x="101"/>
        <item m="1" x="86"/>
        <item m="1" x="94"/>
        <item x="38"/>
        <item m="1" x="84"/>
        <item m="1" x="125"/>
        <item m="1" x="88"/>
        <item m="1" x="114"/>
        <item x="40"/>
        <item m="1" x="91"/>
        <item x="23"/>
        <item x="50"/>
        <item x="70"/>
        <item x="25"/>
        <item m="1" x="100"/>
        <item m="1" x="121"/>
        <item m="1" x="77"/>
        <item m="1" x="105"/>
        <item x="69"/>
        <item x="1"/>
        <item x="26"/>
        <item x="19"/>
        <item m="1" x="106"/>
        <item x="67"/>
        <item m="1" x="126"/>
        <item x="27"/>
        <item m="1" x="89"/>
        <item x="51"/>
        <item x="8"/>
        <item x="43"/>
        <item x="6"/>
        <item m="1" x="96"/>
        <item m="1" x="113"/>
        <item x="22"/>
        <item m="1" x="93"/>
        <item x="10"/>
        <item x="65"/>
        <item m="1" x="112"/>
        <item x="18"/>
        <item x="61"/>
        <item x="4"/>
        <item x="17"/>
        <item x="55"/>
        <item x="15"/>
        <item x="53"/>
        <item m="1" x="92"/>
        <item x="11"/>
        <item x="0"/>
        <item x="60"/>
        <item x="75"/>
        <item t="default"/>
      </items>
    </pivotField>
    <pivotField axis="axisRow" dataField="1" showAll="0">
      <items count="2307">
        <item x="0"/>
        <item x="1"/>
        <item x="2"/>
        <item x="1538"/>
        <item m="1" x="1902"/>
        <item m="1" x="2302"/>
        <item x="6"/>
        <item x="1435"/>
        <item x="8"/>
        <item x="9"/>
        <item x="10"/>
        <item x="11"/>
        <item x="12"/>
        <item x="13"/>
        <item x="14"/>
        <item x="15"/>
        <item x="16"/>
        <item x="17"/>
        <item x="18"/>
        <item x="19"/>
        <item x="20"/>
        <item x="21"/>
        <item x="22"/>
        <item x="25"/>
        <item x="26"/>
        <item x="27"/>
        <item x="28"/>
        <item x="29"/>
        <item x="30"/>
        <item x="31"/>
        <item x="32"/>
        <item x="33"/>
        <item x="1437"/>
        <item x="1471"/>
        <item m="1" x="2134"/>
        <item x="1470"/>
        <item x="34"/>
        <item x="35"/>
        <item x="36"/>
        <item m="1" x="1752"/>
        <item x="42"/>
        <item m="1" x="2269"/>
        <item x="43"/>
        <item m="1" x="2195"/>
        <item m="1" x="1971"/>
        <item m="1" x="2283"/>
        <item m="1" x="1806"/>
        <item m="1" x="2225"/>
        <item x="47"/>
        <item x="627"/>
        <item m="1" x="2000"/>
        <item x="49"/>
        <item x="50"/>
        <item x="51"/>
        <item x="52"/>
        <item x="53"/>
        <item x="54"/>
        <item x="55"/>
        <item x="56"/>
        <item x="57"/>
        <item x="58"/>
        <item x="59"/>
        <item x="60"/>
        <item x="61"/>
        <item x="62"/>
        <item x="63"/>
        <item x="64"/>
        <item x="525"/>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m="1" x="1825"/>
        <item x="124"/>
        <item x="125"/>
        <item x="126"/>
        <item x="127"/>
        <item x="128"/>
        <item x="129"/>
        <item m="1" x="2138"/>
        <item x="130"/>
        <item x="132"/>
        <item x="133"/>
        <item m="1" x="1870"/>
        <item m="1" x="1780"/>
        <item m="1" x="2224"/>
        <item m="1" x="2263"/>
        <item m="1" x="1863"/>
        <item m="1" x="2098"/>
        <item x="138"/>
        <item x="139"/>
        <item x="140"/>
        <item x="141"/>
        <item x="142"/>
        <item x="143"/>
        <item x="144"/>
        <item x="145"/>
        <item m="1" x="2013"/>
        <item x="526"/>
        <item x="1076"/>
        <item x="1464"/>
        <item m="1" x="2232"/>
        <item m="1" x="2253"/>
        <item x="1541"/>
        <item m="1" x="2220"/>
        <item x="1078"/>
        <item x="155"/>
        <item x="156"/>
        <item x="157"/>
        <item x="158"/>
        <item m="1" x="1932"/>
        <item m="1" x="1949"/>
        <item m="1" x="2154"/>
        <item m="1" x="1915"/>
        <item x="161"/>
        <item x="499"/>
        <item x="1080"/>
        <item m="1" x="2289"/>
        <item m="1" x="1919"/>
        <item m="1" x="2086"/>
        <item m="1" x="1914"/>
        <item m="1" x="1999"/>
        <item m="1" x="2288"/>
        <item x="46"/>
        <item m="1" x="1921"/>
        <item m="1" x="2265"/>
        <item m="1" x="2011"/>
        <item x="176"/>
        <item x="177"/>
        <item x="178"/>
        <item x="179"/>
        <item m="1" x="1850"/>
        <item m="1" x="2277"/>
        <item x="1081"/>
        <item x="181"/>
        <item m="1" x="2267"/>
        <item m="1" x="2298"/>
        <item x="182"/>
        <item m="1" x="1963"/>
        <item m="1" x="2205"/>
        <item m="1" x="2242"/>
        <item x="1698"/>
        <item x="1688"/>
        <item m="1" x="2255"/>
        <item x="1700"/>
        <item x="1704"/>
        <item m="1" x="2276"/>
        <item x="183"/>
        <item x="184"/>
        <item m="1" x="1840"/>
        <item m="1" x="2033"/>
        <item x="1703"/>
        <item x="185"/>
        <item x="186"/>
        <item m="1" x="2080"/>
        <item x="187"/>
        <item x="188"/>
        <item x="189"/>
        <item x="190"/>
        <item x="191"/>
        <item x="1415"/>
        <item m="1" x="1965"/>
        <item m="1" x="2019"/>
        <item m="1" x="2067"/>
        <item m="1" x="2171"/>
        <item x="192"/>
        <item x="193"/>
        <item x="194"/>
        <item x="1609"/>
        <item x="195"/>
        <item x="196"/>
        <item m="1" x="1855"/>
        <item m="1" x="1994"/>
        <item x="197"/>
        <item m="1" x="2170"/>
        <item x="198"/>
        <item x="199"/>
        <item m="1" x="1824"/>
        <item x="1475"/>
        <item m="1" x="2069"/>
        <item m="1" x="1844"/>
        <item m="1" x="2219"/>
        <item x="200"/>
        <item x="201"/>
        <item x="202"/>
        <item x="203"/>
        <item x="204"/>
        <item x="205"/>
        <item x="206"/>
        <item x="207"/>
        <item x="208"/>
        <item x="209"/>
        <item x="210"/>
        <item x="220"/>
        <item x="218"/>
        <item x="219"/>
        <item m="1" x="2183"/>
        <item m="1" x="2157"/>
        <item x="146"/>
        <item x="534"/>
        <item x="173"/>
        <item x="180"/>
        <item x="172"/>
        <item x="221"/>
        <item x="217"/>
        <item x="223"/>
        <item x="253"/>
        <item x="541"/>
        <item x="211"/>
        <item x="540"/>
        <item x="261"/>
        <item x="262"/>
        <item x="263"/>
        <item x="264"/>
        <item x="1083"/>
        <item x="1446"/>
        <item x="1416"/>
        <item x="1712"/>
        <item x="1713"/>
        <item x="1517"/>
        <item x="1658"/>
        <item x="1423"/>
        <item x="1657"/>
        <item x="1662"/>
        <item x="1412"/>
        <item x="272"/>
        <item x="273"/>
        <item x="274"/>
        <item x="275"/>
        <item m="1" x="1764"/>
        <item x="276"/>
        <item x="277"/>
        <item x="278"/>
        <item x="279"/>
        <item x="280"/>
        <item x="227"/>
        <item m="1" x="1744"/>
        <item x="281"/>
        <item x="282"/>
        <item x="1085"/>
        <item m="1" x="2304"/>
        <item x="228"/>
        <item x="229"/>
        <item x="547"/>
        <item x="292"/>
        <item x="293"/>
        <item x="297"/>
        <item x="295"/>
        <item x="231"/>
        <item x="230"/>
        <item x="294"/>
        <item x="296"/>
        <item x="298"/>
        <item x="1612"/>
        <item x="300"/>
        <item x="301"/>
        <item x="302"/>
        <item x="303"/>
        <item m="1" x="2156"/>
        <item x="308"/>
        <item x="708"/>
        <item x="309"/>
        <item m="1" x="2197"/>
        <item m="1" x="2061"/>
        <item m="1" x="2235"/>
        <item m="1" x="2194"/>
        <item x="311"/>
        <item x="312"/>
        <item x="313"/>
        <item x="316"/>
        <item x="317"/>
        <item x="1086"/>
        <item x="558"/>
        <item x="555"/>
        <item x="320"/>
        <item m="1" x="1755"/>
        <item x="321"/>
        <item m="1" x="2264"/>
        <item m="1" x="2173"/>
        <item x="322"/>
        <item x="323"/>
        <item x="755"/>
        <item x="324"/>
        <item m="1" x="1893"/>
        <item m="1" x="1823"/>
        <item x="482"/>
        <item x="327"/>
        <item x="328"/>
        <item x="329"/>
        <item m="1" x="1951"/>
        <item x="332"/>
        <item m="1" x="1846"/>
        <item x="333"/>
        <item x="334"/>
        <item x="335"/>
        <item x="336"/>
        <item x="337"/>
        <item x="338"/>
        <item m="1" x="1818"/>
        <item m="1" x="2248"/>
        <item m="1" x="1935"/>
        <item m="1" x="2064"/>
        <item m="1" x="2074"/>
        <item m="1" x="2198"/>
        <item m="1" x="2104"/>
        <item x="339"/>
        <item m="1" x="2245"/>
        <item x="233"/>
        <item x="345"/>
        <item x="864"/>
        <item x="346"/>
        <item x="347"/>
        <item x="348"/>
        <item x="349"/>
        <item x="350"/>
        <item x="351"/>
        <item x="352"/>
        <item x="353"/>
        <item x="354"/>
        <item x="355"/>
        <item x="356"/>
        <item x="357"/>
        <item x="358"/>
        <item x="359"/>
        <item x="360"/>
        <item x="361"/>
        <item x="362"/>
        <item x="363"/>
        <item x="364"/>
        <item m="1" x="2216"/>
        <item m="1" x="2114"/>
        <item x="148"/>
        <item x="137"/>
        <item x="149"/>
        <item x="150"/>
        <item x="151"/>
        <item x="152"/>
        <item x="971"/>
        <item x="366"/>
        <item x="367"/>
        <item x="368"/>
        <item x="972"/>
        <item x="579"/>
        <item x="372"/>
        <item x="373"/>
        <item x="374"/>
        <item x="580"/>
        <item x="375"/>
        <item x="376"/>
        <item x="377"/>
        <item x="378"/>
        <item x="769"/>
        <item x="1031"/>
        <item x="379"/>
        <item x="1017"/>
        <item x="1032"/>
        <item x="1088"/>
        <item x="381"/>
        <item x="1089"/>
        <item m="1" x="2125"/>
        <item x="1090"/>
        <item x="383"/>
        <item m="1" x="1862"/>
        <item x="384"/>
        <item m="1" x="2259"/>
        <item x="385"/>
        <item x="386"/>
        <item x="1654"/>
        <item x="388"/>
        <item x="389"/>
        <item x="1091"/>
        <item x="729"/>
        <item m="1" x="2022"/>
        <item x="1613"/>
        <item x="395"/>
        <item x="396"/>
        <item x="397"/>
        <item x="398"/>
        <item m="1" x="2158"/>
        <item x="399"/>
        <item m="1" x="2212"/>
        <item x="777"/>
        <item m="1" x="1936"/>
        <item x="401"/>
        <item m="1" x="2045"/>
        <item m="1" x="1797"/>
        <item m="1" x="1836"/>
        <item m="1" x="2208"/>
        <item m="1" x="1743"/>
        <item x="402"/>
        <item x="403"/>
        <item x="1352"/>
        <item m="1" x="2290"/>
        <item m="1" x="1940"/>
        <item m="1" x="1930"/>
        <item x="404"/>
        <item m="1" x="1917"/>
        <item x="406"/>
        <item x="407"/>
        <item x="408"/>
        <item x="756"/>
        <item x="409"/>
        <item x="410"/>
        <item x="411"/>
        <item x="412"/>
        <item x="413"/>
        <item m="1" x="1988"/>
        <item x="415"/>
        <item x="416"/>
        <item x="417"/>
        <item x="418"/>
        <item x="419"/>
        <item x="420"/>
        <item x="421"/>
        <item x="422"/>
        <item x="423"/>
        <item x="424"/>
        <item x="425"/>
        <item x="426"/>
        <item m="1" x="1873"/>
        <item x="427"/>
        <item x="428"/>
        <item x="235"/>
        <item m="1" x="2083"/>
        <item x="430"/>
        <item x="24"/>
        <item x="40"/>
        <item x="431"/>
        <item m="1" x="1835"/>
        <item m="1" x="1761"/>
        <item x="212"/>
        <item x="171"/>
        <item x="225"/>
        <item x="237"/>
        <item x="41"/>
        <item x="23"/>
        <item x="497"/>
        <item m="1" x="2182"/>
        <item x="239"/>
        <item x="439"/>
        <item x="440"/>
        <item x="270"/>
        <item x="441"/>
        <item m="1" x="2241"/>
        <item m="1" x="2034"/>
        <item x="310"/>
        <item x="318"/>
        <item x="442"/>
        <item m="1" x="1830"/>
        <item x="443"/>
        <item x="444"/>
        <item x="445"/>
        <item x="48"/>
        <item m="1" x="2057"/>
        <item x="380"/>
        <item x="446"/>
        <item x="166"/>
        <item m="1" x="1750"/>
        <item m="1" x="1947"/>
        <item x="447"/>
        <item x="448"/>
        <item x="436"/>
        <item x="514"/>
        <item x="449"/>
        <item x="450"/>
        <item x="451"/>
        <item m="1" x="1833"/>
        <item m="1" x="1784"/>
        <item x="483"/>
        <item x="391"/>
        <item m="1" x="1909"/>
        <item m="1" x="1757"/>
        <item x="452"/>
        <item x="244"/>
        <item x="246"/>
        <item x="245"/>
        <item x="455"/>
        <item m="1" x="1997"/>
        <item x="504"/>
        <item x="247"/>
        <item x="509"/>
        <item x="169"/>
        <item m="1" x="2268"/>
        <item m="1" x="1762"/>
        <item x="476"/>
        <item x="477"/>
        <item x="460"/>
        <item x="461"/>
        <item x="486"/>
        <item x="484"/>
        <item m="1" x="2178"/>
        <item m="1" x="2204"/>
        <item x="285"/>
        <item x="487"/>
        <item m="1" x="2132"/>
        <item x="1604"/>
        <item x="488"/>
        <item x="489"/>
        <item m="1" x="2218"/>
        <item m="1" x="2048"/>
        <item m="1" x="1905"/>
        <item x="1650"/>
        <item m="1" x="2177"/>
        <item x="490"/>
        <item m="1" x="1955"/>
        <item x="772"/>
        <item x="967"/>
        <item x="491"/>
        <item x="492"/>
        <item x="1093"/>
        <item m="1" x="2147"/>
        <item x="724"/>
        <item x="495"/>
        <item m="1" x="1841"/>
        <item x="1353"/>
        <item x="1094"/>
        <item x="590"/>
        <item x="1355"/>
        <item x="1097"/>
        <item m="1" x="1906"/>
        <item m="1" x="1859"/>
        <item x="597"/>
        <item x="594"/>
        <item x="1558"/>
        <item m="1" x="2176"/>
        <item x="1559"/>
        <item m="1" x="2025"/>
        <item x="527"/>
        <item x="528"/>
        <item x="529"/>
        <item m="1" x="1852"/>
        <item m="1" x="2150"/>
        <item x="606"/>
        <item x="607"/>
        <item x="600"/>
        <item m="1" x="2164"/>
        <item x="537"/>
        <item x="538"/>
        <item x="539"/>
        <item m="1" x="1842"/>
        <item x="548"/>
        <item x="549"/>
        <item m="1" x="2181"/>
        <item m="1" x="2143"/>
        <item x="553"/>
        <item x="1587"/>
        <item m="1" x="1875"/>
        <item x="1581"/>
        <item x="1585"/>
        <item x="1584"/>
        <item x="1583"/>
        <item x="560"/>
        <item x="561"/>
        <item x="562"/>
        <item x="563"/>
        <item x="564"/>
        <item x="565"/>
        <item x="566"/>
        <item x="567"/>
        <item x="568"/>
        <item x="569"/>
        <item x="570"/>
        <item x="571"/>
        <item x="572"/>
        <item x="573"/>
        <item x="574"/>
        <item x="575"/>
        <item x="576"/>
        <item x="577"/>
        <item x="578"/>
        <item x="1420"/>
        <item x="1419"/>
        <item x="1041"/>
        <item m="1" x="2273"/>
        <item m="1" x="1788"/>
        <item x="1040"/>
        <item x="628"/>
        <item x="1050"/>
        <item x="629"/>
        <item m="1" x="1802"/>
        <item x="626"/>
        <item x="582"/>
        <item x="583"/>
        <item m="1" x="1798"/>
        <item x="585"/>
        <item m="1" x="1740"/>
        <item m="1" x="2293"/>
        <item m="1" x="1749"/>
        <item x="630"/>
        <item m="1" x="1871"/>
        <item m="1" x="2250"/>
        <item x="723"/>
        <item m="1" x="2068"/>
        <item x="1560"/>
        <item x="1042"/>
        <item m="1" x="2167"/>
        <item x="728"/>
        <item m="1" x="2056"/>
        <item x="429"/>
        <item m="1" x="1849"/>
        <item m="1" x="1777"/>
        <item m="1" x="1791"/>
        <item x="1356"/>
        <item m="1" x="2014"/>
        <item m="1" x="1884"/>
        <item x="343"/>
        <item x="593"/>
        <item x="596"/>
        <item m="1" x="2251"/>
        <item x="598"/>
        <item m="1" x="2072"/>
        <item m="1" x="1967"/>
        <item m="1" x="1996"/>
        <item m="1" x="1831"/>
        <item x="1710"/>
        <item m="1" x="2042"/>
        <item x="1635"/>
        <item x="1720"/>
        <item x="1717"/>
        <item x="1716"/>
        <item m="1" x="1851"/>
        <item x="1636"/>
        <item m="1" x="2038"/>
        <item x="1718"/>
        <item x="1714"/>
        <item m="1" x="2106"/>
        <item x="1099"/>
        <item m="1" x="2142"/>
        <item m="1" x="2087"/>
        <item x="601"/>
        <item x="602"/>
        <item x="603"/>
        <item x="604"/>
        <item x="605"/>
        <item m="1" x="2094"/>
        <item x="1101"/>
        <item x="608"/>
        <item x="609"/>
        <item x="610"/>
        <item x="634"/>
        <item x="611"/>
        <item x="612"/>
        <item m="1" x="2021"/>
        <item x="726"/>
        <item m="1" x="2209"/>
        <item x="614"/>
        <item x="615"/>
        <item x="616"/>
        <item m="1" x="1894"/>
        <item m="1" x="2105"/>
        <item m="1" x="2155"/>
        <item m="1" x="2099"/>
        <item x="617"/>
        <item x="618"/>
        <item x="622"/>
        <item x="1401"/>
        <item m="1" x="1877"/>
        <item x="214"/>
        <item x="1637"/>
        <item x="633"/>
        <item m="1" x="1758"/>
        <item m="1" x="2024"/>
        <item m="1" x="1962"/>
        <item x="1357"/>
        <item x="1677"/>
        <item x="1105"/>
        <item m="1" x="2097"/>
        <item x="1106"/>
        <item m="1" x="1986"/>
        <item m="1" x="1820"/>
        <item x="531"/>
        <item x="631"/>
        <item x="1614"/>
        <item x="520"/>
        <item x="1582"/>
        <item x="719"/>
        <item x="521"/>
        <item x="287"/>
        <item x="530"/>
        <item x="1638"/>
        <item x="556"/>
        <item x="663"/>
        <item x="712"/>
        <item x="713"/>
        <item x="800"/>
        <item x="776"/>
        <item x="801"/>
        <item x="802"/>
        <item x="803"/>
        <item x="804"/>
        <item x="784"/>
        <item x="805"/>
        <item x="806"/>
        <item x="807"/>
        <item x="897"/>
        <item x="1358"/>
        <item x="481"/>
        <item x="898"/>
        <item x="899"/>
        <item x="903"/>
        <item x="904"/>
        <item x="906"/>
        <item x="918"/>
        <item x="920"/>
        <item x="921"/>
        <item x="923"/>
        <item x="924"/>
        <item x="925"/>
        <item x="926"/>
        <item x="1068"/>
        <item x="586"/>
        <item x="639"/>
        <item x="1656"/>
        <item x="625"/>
        <item x="599"/>
        <item x="991"/>
        <item x="714"/>
        <item x="1052"/>
        <item x="1054"/>
        <item x="1055"/>
        <item x="554"/>
        <item x="635"/>
        <item x="707"/>
        <item x="306"/>
        <item x="591"/>
        <item x="559"/>
        <item x="45"/>
        <item x="685"/>
        <item x="700"/>
        <item x="435"/>
        <item x="587"/>
        <item x="588"/>
        <item x="701"/>
        <item x="1038"/>
        <item x="1056"/>
        <item x="1057"/>
        <item x="269"/>
        <item x="39"/>
        <item x="536"/>
        <item x="162"/>
        <item x="1030"/>
        <item x="771"/>
        <item x="165"/>
        <item x="390"/>
        <item x="1019"/>
        <item x="641"/>
        <item m="1" x="2278"/>
        <item m="1" x="1892"/>
        <item m="1" x="2292"/>
        <item m="1" x="2004"/>
        <item m="1" x="1942"/>
        <item m="1" x="2029"/>
        <item x="642"/>
        <item x="643"/>
        <item x="644"/>
        <item x="645"/>
        <item x="646"/>
        <item x="637"/>
        <item m="1" x="1978"/>
        <item x="1633"/>
        <item m="1" x="1811"/>
        <item x="1108"/>
        <item m="1" x="2139"/>
        <item x="647"/>
        <item x="1628"/>
        <item m="1" x="1891"/>
        <item m="1" x="2185"/>
        <item m="1" x="2163"/>
        <item x="1680"/>
        <item x="1676"/>
        <item x="369"/>
        <item x="1138"/>
        <item m="1" x="1900"/>
        <item x="44"/>
        <item m="1" x="2190"/>
        <item x="1719"/>
        <item x="1715"/>
        <item x="1665"/>
        <item x="657"/>
        <item x="658"/>
        <item x="661"/>
        <item x="662"/>
        <item m="1" x="2222"/>
        <item x="664"/>
        <item x="665"/>
        <item x="667"/>
        <item m="1" x="2073"/>
        <item x="668"/>
        <item x="670"/>
        <item x="671"/>
        <item x="672"/>
        <item x="674"/>
        <item m="1" x="2010"/>
        <item x="675"/>
        <item x="678"/>
        <item x="679"/>
        <item x="680"/>
        <item x="681"/>
        <item x="682"/>
        <item x="683"/>
        <item x="684"/>
        <item x="1149"/>
        <item x="686"/>
        <item x="1150"/>
        <item m="1" x="2200"/>
        <item x="1151"/>
        <item x="690"/>
        <item x="371"/>
        <item x="370"/>
        <item m="1" x="2066"/>
        <item x="691"/>
        <item x="692"/>
        <item x="693"/>
        <item x="694"/>
        <item x="695"/>
        <item x="696"/>
        <item m="1" x="1976"/>
        <item x="698"/>
        <item x="699"/>
        <item m="1" x="2221"/>
        <item x="640"/>
        <item x="648"/>
        <item x="1359"/>
        <item m="1" x="2160"/>
        <item m="1" x="1848"/>
        <item x="170"/>
        <item x="1634"/>
        <item x="1629"/>
        <item x="1155"/>
        <item m="1" x="2226"/>
        <item x="1159"/>
        <item m="1" x="2165"/>
        <item m="1" x="1923"/>
        <item m="1" x="2287"/>
        <item m="1" x="2254"/>
        <item m="1" x="2018"/>
        <item x="659"/>
        <item x="725"/>
        <item m="1" x="1768"/>
        <item m="1" x="1895"/>
        <item m="1" x="2152"/>
        <item m="1" x="2060"/>
        <item m="1" x="1856"/>
        <item m="1" x="1876"/>
        <item x="730"/>
        <item x="731"/>
        <item x="732"/>
        <item x="733"/>
        <item m="1" x="2295"/>
        <item x="734"/>
        <item m="1" x="1918"/>
        <item x="735"/>
        <item m="1" x="2291"/>
        <item x="736"/>
        <item x="737"/>
        <item m="1" x="2053"/>
        <item x="738"/>
        <item x="739"/>
        <item x="740"/>
        <item x="741"/>
        <item x="742"/>
        <item x="743"/>
        <item x="744"/>
        <item x="745"/>
        <item x="746"/>
        <item x="747"/>
        <item x="748"/>
        <item x="749"/>
        <item x="750"/>
        <item x="751"/>
        <item x="752"/>
        <item x="1045"/>
        <item x="1051"/>
        <item x="1058"/>
        <item m="1" x="2213"/>
        <item m="1" x="2300"/>
        <item x="816"/>
        <item x="799"/>
        <item x="818"/>
        <item x="836"/>
        <item m="1" x="2031"/>
        <item x="754"/>
        <item m="1" x="1808"/>
        <item x="757"/>
        <item x="758"/>
        <item x="759"/>
        <item x="760"/>
        <item x="761"/>
        <item m="1" x="2020"/>
        <item m="1" x="2090"/>
        <item m="1" x="1834"/>
        <item m="1" x="2012"/>
        <item m="1" x="2049"/>
        <item m="1" x="2016"/>
        <item x="763"/>
        <item m="1" x="2159"/>
        <item m="1" x="1943"/>
        <item m="1" x="1781"/>
        <item x="765"/>
        <item m="1" x="1938"/>
        <item m="1" x="2092"/>
        <item m="1" x="1793"/>
        <item x="766"/>
        <item x="688"/>
        <item m="1" x="2270"/>
        <item x="677"/>
        <item x="687"/>
        <item x="689"/>
        <item m="1" x="1981"/>
        <item x="1175"/>
        <item m="1" x="1817"/>
        <item m="1" x="2247"/>
        <item m="1" x="1769"/>
        <item m="1" x="2007"/>
        <item x="1046"/>
        <item m="1" x="1794"/>
        <item m="1" x="1924"/>
        <item m="1" x="1828"/>
        <item x="774"/>
        <item x="780"/>
        <item x="781"/>
        <item m="1" x="1770"/>
        <item m="1" x="2284"/>
        <item m="1" x="2091"/>
        <item x="1362"/>
        <item m="1" x="2059"/>
        <item m="1" x="2227"/>
        <item x="704"/>
        <item m="1" x="2047"/>
        <item x="702"/>
        <item m="1" x="1929"/>
        <item m="1" x="2035"/>
        <item x="676"/>
        <item m="1" x="2207"/>
        <item m="1" x="1939"/>
        <item m="1" x="2089"/>
        <item x="660"/>
        <item x="1364"/>
        <item x="1365"/>
        <item x="1682"/>
        <item m="1" x="1907"/>
        <item x="709"/>
        <item x="715"/>
        <item m="1" x="2119"/>
        <item m="1" x="1992"/>
        <item x="710"/>
        <item m="1" x="2077"/>
        <item m="1" x="1799"/>
        <item x="820"/>
        <item x="823"/>
        <item m="1" x="2095"/>
        <item m="1" x="1984"/>
        <item x="824"/>
        <item x="825"/>
        <item x="827"/>
        <item x="829"/>
        <item x="830"/>
        <item x="831"/>
        <item x="832"/>
        <item x="833"/>
        <item x="834"/>
        <item m="1" x="2005"/>
        <item m="1" x="1832"/>
        <item x="1366"/>
        <item m="1" x="1837"/>
        <item x="1367"/>
        <item x="1368"/>
        <item x="837"/>
        <item m="1" x="1953"/>
        <item m="1" x="2188"/>
        <item x="839"/>
        <item m="1" x="1867"/>
        <item m="1" x="1819"/>
        <item x="437"/>
        <item x="438"/>
        <item x="845"/>
        <item x="846"/>
        <item x="847"/>
        <item x="848"/>
        <item x="849"/>
        <item x="850"/>
        <item x="851"/>
        <item x="852"/>
        <item x="717"/>
        <item x="855"/>
        <item x="856"/>
        <item x="857"/>
        <item x="858"/>
        <item m="1" x="1989"/>
        <item x="1591"/>
        <item x="453"/>
        <item x="880"/>
        <item x="862"/>
        <item x="863"/>
        <item x="865"/>
        <item x="993"/>
        <item x="866"/>
        <item m="1" x="2201"/>
        <item m="1" x="1782"/>
        <item x="867"/>
        <item x="868"/>
        <item x="869"/>
        <item x="870"/>
        <item m="1" x="1879"/>
        <item m="1" x="1897"/>
        <item m="1" x="2211"/>
        <item m="1" x="1948"/>
        <item x="873"/>
        <item m="1" x="2003"/>
        <item m="1" x="2108"/>
        <item m="1" x="2274"/>
        <item m="1" x="2236"/>
        <item m="1" x="1812"/>
        <item m="1" x="1911"/>
        <item m="1" x="1748"/>
        <item m="1" x="2101"/>
        <item x="881"/>
        <item x="1424"/>
        <item m="1" x="1975"/>
        <item m="1" x="2120"/>
        <item m="1" x="2078"/>
        <item m="1" x="1887"/>
        <item m="1" x="2121"/>
        <item m="1" x="1926"/>
        <item m="1" x="2122"/>
        <item x="882"/>
        <item m="1" x="2137"/>
        <item x="770"/>
        <item x="888"/>
        <item x="889"/>
        <item x="890"/>
        <item x="891"/>
        <item x="892"/>
        <item m="1" x="1982"/>
        <item x="1727"/>
        <item x="893"/>
        <item x="894"/>
        <item m="1" x="2196"/>
        <item x="895"/>
        <item x="896"/>
        <item x="458"/>
        <item x="1177"/>
        <item x="900"/>
        <item x="901"/>
        <item x="902"/>
        <item x="1179"/>
        <item m="1" x="2256"/>
        <item x="905"/>
        <item x="1369"/>
        <item x="907"/>
        <item m="1" x="1838"/>
        <item x="909"/>
        <item m="1" x="1954"/>
        <item m="1" x="2261"/>
        <item x="912"/>
        <item x="913"/>
        <item x="914"/>
        <item x="915"/>
        <item x="916"/>
        <item x="917"/>
        <item x="1180"/>
        <item m="1" x="2239"/>
        <item x="919"/>
        <item x="1181"/>
        <item x="1182"/>
        <item x="922"/>
        <item m="1" x="1937"/>
        <item m="1" x="2271"/>
        <item m="1" x="1866"/>
        <item x="1184"/>
        <item x="927"/>
        <item m="1" x="1805"/>
        <item x="928"/>
        <item m="1" x="1908"/>
        <item m="1" x="2153"/>
        <item m="1" x="1745"/>
        <item m="1" x="2258"/>
        <item m="1" x="1970"/>
        <item m="1" x="1783"/>
        <item m="1" x="2051"/>
        <item m="1" x="2175"/>
        <item x="475"/>
        <item m="1" x="2085"/>
        <item x="1398"/>
        <item x="932"/>
        <item x="933"/>
        <item x="934"/>
        <item x="935"/>
        <item x="936"/>
        <item x="937"/>
        <item x="938"/>
        <item x="939"/>
        <item x="940"/>
        <item x="941"/>
        <item m="1" x="2240"/>
        <item m="1" x="2214"/>
        <item x="1185"/>
        <item m="1" x="1979"/>
        <item m="1" x="2215"/>
        <item m="1" x="1771"/>
        <item x="794"/>
        <item m="1" x="1969"/>
        <item m="1" x="1754"/>
        <item x="883"/>
        <item m="1" x="1910"/>
        <item m="1" x="2202"/>
        <item x="879"/>
        <item x="945"/>
        <item x="946"/>
        <item x="947"/>
        <item x="948"/>
        <item x="949"/>
        <item x="950"/>
        <item x="951"/>
        <item x="952"/>
        <item x="953"/>
        <item x="954"/>
        <item x="955"/>
        <item m="1" x="1774"/>
        <item x="956"/>
        <item x="957"/>
        <item x="958"/>
        <item x="959"/>
        <item x="960"/>
        <item x="961"/>
        <item x="786"/>
        <item x="962"/>
        <item x="787"/>
        <item x="788"/>
        <item x="963"/>
        <item x="964"/>
        <item x="965"/>
        <item x="966"/>
        <item m="1" x="1789"/>
        <item x="778"/>
        <item x="524"/>
        <item x="1196"/>
        <item m="1" x="1857"/>
        <item x="976"/>
        <item x="977"/>
        <item x="978"/>
        <item x="979"/>
        <item x="980"/>
        <item x="981"/>
        <item x="982"/>
        <item x="983"/>
        <item m="1" x="1756"/>
        <item m="1" x="2243"/>
        <item x="986"/>
        <item x="987"/>
        <item x="988"/>
        <item x="989"/>
        <item m="1" x="2244"/>
        <item x="990"/>
        <item x="1389"/>
        <item x="1388"/>
        <item m="1" x="2052"/>
        <item m="1" x="1815"/>
        <item m="1" x="1864"/>
        <item x="841"/>
        <item x="817"/>
        <item m="1" x="2118"/>
        <item x="809"/>
        <item x="815"/>
        <item x="1242"/>
        <item m="1" x="2070"/>
        <item m="1" x="1787"/>
        <item m="1" x="1804"/>
        <item x="790"/>
        <item x="1244"/>
        <item m="1" x="2040"/>
        <item x="1243"/>
        <item x="943"/>
        <item m="1" x="2141"/>
        <item x="814"/>
        <item x="840"/>
        <item x="835"/>
        <item x="944"/>
        <item x="876"/>
        <item x="877"/>
        <item m="1" x="2026"/>
        <item m="1" x="2203"/>
        <item x="1071"/>
        <item m="1" x="2230"/>
        <item m="1" x="2088"/>
        <item m="1" x="2133"/>
        <item m="1" x="2079"/>
        <item x="1104"/>
        <item m="1" x="1854"/>
        <item x="968"/>
        <item x="1245"/>
        <item x="1592"/>
        <item x="465"/>
        <item x="557"/>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467"/>
        <item x="1140"/>
        <item x="1141"/>
        <item m="1" x="2146"/>
        <item x="1723"/>
        <item x="1721"/>
        <item m="1" x="1813"/>
        <item x="1143"/>
        <item x="1144"/>
        <item m="1" x="2206"/>
        <item x="1145"/>
        <item x="1146"/>
        <item x="1148"/>
        <item m="1" x="1961"/>
        <item x="472"/>
        <item m="1" x="1998"/>
        <item x="973"/>
        <item x="1157"/>
        <item x="1158"/>
        <item x="1390"/>
        <item x="1160"/>
        <item x="1161"/>
        <item m="1" x="2233"/>
        <item m="1" x="2082"/>
        <item m="1" x="1880"/>
        <item m="1" x="2281"/>
        <item m="1" x="2193"/>
        <item m="1" x="2172"/>
        <item x="1164"/>
        <item m="1" x="1888"/>
        <item x="479"/>
        <item m="1" x="2009"/>
        <item m="1" x="1843"/>
        <item x="1165"/>
        <item x="1166"/>
        <item x="1167"/>
        <item x="1168"/>
        <item x="1169"/>
        <item x="1170"/>
        <item x="1171"/>
        <item x="1172"/>
        <item m="1" x="2186"/>
        <item m="1" x="2272"/>
        <item x="1174"/>
        <item x="992"/>
        <item m="1" x="1922"/>
        <item x="1391"/>
        <item x="997"/>
        <item x="975"/>
        <item x="994"/>
        <item x="1187"/>
        <item x="1692"/>
        <item x="1693"/>
        <item x="1694"/>
        <item x="1695"/>
        <item m="1" x="1801"/>
        <item m="1" x="1803"/>
        <item x="213"/>
        <item x="542"/>
        <item x="999"/>
        <item x="1190"/>
        <item m="1" x="1800"/>
        <item m="1" x="1779"/>
        <item x="1191"/>
        <item m="1" x="1991"/>
        <item x="1192"/>
        <item x="478"/>
        <item m="1" x="1920"/>
        <item x="3"/>
        <item x="1248"/>
        <item x="1663"/>
        <item x="1661"/>
        <item x="1201"/>
        <item x="1202"/>
        <item x="1249"/>
        <item m="1" x="1766"/>
        <item x="1204"/>
        <item m="1" x="2184"/>
        <item x="1205"/>
        <item x="1206"/>
        <item x="1209"/>
        <item m="1" x="2017"/>
        <item m="1" x="2071"/>
        <item x="853"/>
        <item x="843"/>
        <item m="1" x="2296"/>
        <item x="859"/>
        <item x="1214"/>
        <item x="1215"/>
        <item m="1" x="1889"/>
        <item m="1" x="1773"/>
        <item m="1" x="1993"/>
        <item m="1" x="2237"/>
        <item m="1" x="2131"/>
        <item x="1216"/>
        <item x="1217"/>
        <item x="1218"/>
        <item m="1" x="2257"/>
        <item x="1221"/>
        <item m="1" x="2107"/>
        <item x="1593"/>
        <item m="1" x="1760"/>
        <item m="1" x="2286"/>
        <item x="1223"/>
        <item m="1" x="2144"/>
        <item x="1224"/>
        <item x="1225"/>
        <item x="1226"/>
        <item x="1227"/>
        <item x="1228"/>
        <item m="1" x="1933"/>
        <item m="1" x="2191"/>
        <item m="1" x="2166"/>
        <item m="1" x="2280"/>
        <item m="1" x="2063"/>
        <item x="1229"/>
        <item x="1230"/>
        <item m="1" x="1753"/>
        <item x="1233"/>
        <item m="1" x="2297"/>
        <item m="1" x="2037"/>
        <item x="1001"/>
        <item m="1" x="2260"/>
        <item m="1" x="1904"/>
        <item m="1" x="1746"/>
        <item m="1" x="2231"/>
        <item m="1" x="1934"/>
        <item x="485"/>
        <item m="1" x="1886"/>
        <item x="1273"/>
        <item x="1252"/>
        <item m="1" x="1972"/>
        <item m="1" x="2100"/>
        <item x="1253"/>
        <item x="1254"/>
        <item x="1255"/>
        <item x="1256"/>
        <item x="1257"/>
        <item x="1258"/>
        <item x="1259"/>
        <item x="1260"/>
        <item x="1261"/>
        <item x="1262"/>
        <item x="1263"/>
        <item x="1264"/>
        <item m="1" x="2081"/>
        <item m="1" x="2275"/>
        <item x="1265"/>
        <item x="1266"/>
        <item x="1267"/>
        <item m="1" x="1950"/>
        <item x="1268"/>
        <item m="1" x="2084"/>
        <item x="1274"/>
        <item x="1043"/>
        <item x="1270"/>
        <item x="1271"/>
        <item m="1" x="2128"/>
        <item x="392"/>
        <item x="175"/>
        <item x="252"/>
        <item x="249"/>
        <item x="265"/>
        <item x="260"/>
        <item x="255"/>
        <item x="258"/>
        <item x="266"/>
        <item x="256"/>
        <item x="259"/>
        <item x="254"/>
        <item x="250"/>
        <item x="257"/>
        <item x="251"/>
        <item x="1029"/>
        <item x="267"/>
        <item x="283"/>
        <item x="496"/>
        <item x="1006"/>
        <item x="1280"/>
        <item x="1439"/>
        <item x="1281"/>
        <item m="1" x="1853"/>
        <item x="1282"/>
        <item m="1" x="2046"/>
        <item x="147"/>
        <item x="1286"/>
        <item x="1287"/>
        <item x="1288"/>
        <item x="1594"/>
        <item m="1" x="1885"/>
        <item x="1293"/>
        <item m="1" x="1759"/>
        <item m="1" x="1901"/>
        <item m="1" x="2180"/>
        <item m="1" x="2002"/>
        <item x="1295"/>
        <item m="1" x="2262"/>
        <item x="1298"/>
        <item x="501"/>
        <item x="1300"/>
        <item x="1301"/>
        <item x="1016"/>
        <item m="1" x="1874"/>
        <item x="1290"/>
        <item x="1314"/>
        <item x="1315"/>
        <item x="1316"/>
        <item x="1317"/>
        <item m="1" x="1845"/>
        <item m="1" x="1809"/>
        <item x="1011"/>
        <item m="1" x="2117"/>
        <item x="1318"/>
        <item x="1597"/>
        <item m="1" x="1983"/>
        <item x="1320"/>
        <item x="1321"/>
        <item x="1322"/>
        <item x="1323"/>
        <item x="1324"/>
        <item m="1" x="1960"/>
        <item m="1" x="2192"/>
        <item x="886"/>
        <item x="466"/>
        <item x="810"/>
        <item x="885"/>
        <item m="1" x="1927"/>
        <item x="394"/>
        <item m="1" x="1931"/>
        <item m="1" x="1822"/>
        <item m="1" x="2129"/>
        <item m="1" x="2294"/>
        <item x="1291"/>
        <item m="1" x="2148"/>
        <item x="1395"/>
        <item x="1392"/>
        <item m="1" x="1741"/>
        <item x="1312"/>
        <item x="1394"/>
        <item x="1296"/>
        <item x="1014"/>
        <item m="1" x="2015"/>
        <item m="1" x="2116"/>
        <item m="1" x="1869"/>
        <item m="1" x="2124"/>
        <item x="1009"/>
        <item x="1598"/>
        <item m="1" x="1903"/>
        <item m="1" x="1865"/>
        <item x="1473"/>
        <item x="1304"/>
        <item x="1070"/>
        <item m="1" x="2246"/>
        <item x="1012"/>
        <item m="1" x="2223"/>
        <item x="632"/>
        <item m="1" x="2285"/>
        <item x="1067"/>
        <item x="1302"/>
        <item m="1" x="2305"/>
        <item x="1306"/>
        <item x="722"/>
        <item x="727"/>
        <item x="1278"/>
        <item x="721"/>
        <item m="1" x="1925"/>
        <item m="1" x="2050"/>
        <item x="720"/>
        <item m="1" x="2169"/>
        <item x="1370"/>
        <item x="1371"/>
        <item x="1375"/>
        <item x="1376"/>
        <item x="1377"/>
        <item x="1378"/>
        <item x="1379"/>
        <item x="1380"/>
        <item m="1" x="1775"/>
        <item x="1381"/>
        <item x="1383"/>
        <item m="1" x="1968"/>
        <item m="1" x="2109"/>
        <item x="1385"/>
        <item m="1" x="2282"/>
        <item m="1" x="1956"/>
        <item m="1" x="2299"/>
        <item m="1" x="2228"/>
        <item x="1386"/>
        <item m="1" x="1990"/>
        <item m="1" x="1973"/>
        <item x="1020"/>
        <item x="1021"/>
        <item x="1018"/>
        <item x="1023"/>
        <item x="1307"/>
        <item x="673"/>
        <item x="1724"/>
        <item x="1400"/>
        <item m="1" x="2075"/>
        <item x="1402"/>
        <item x="1403"/>
        <item x="1405"/>
        <item x="1397"/>
        <item m="1" x="1796"/>
        <item m="1" x="1883"/>
        <item m="1" x="2136"/>
        <item m="1" x="2093"/>
        <item m="1" x="1952"/>
        <item x="1406"/>
        <item m="1" x="2115"/>
        <item m="1" x="2039"/>
        <item m="1" x="2001"/>
        <item x="1428"/>
        <item x="1429"/>
        <item x="1431"/>
        <item m="1" x="1987"/>
        <item x="1407"/>
        <item x="1432"/>
        <item m="1" x="2062"/>
        <item m="1" x="2130"/>
        <item m="1" x="2127"/>
        <item x="1399"/>
        <item x="1441"/>
        <item x="1442"/>
        <item x="1443"/>
        <item x="1444"/>
        <item m="1" x="2027"/>
        <item x="1447"/>
        <item m="1" x="2187"/>
        <item m="1" x="2112"/>
        <item m="1" x="1878"/>
        <item m="1" x="1847"/>
        <item x="1507"/>
        <item x="503"/>
        <item x="1449"/>
        <item x="1450"/>
        <item x="1451"/>
        <item m="1" x="1899"/>
        <item x="1452"/>
        <item x="1453"/>
        <item x="1454"/>
        <item m="1" x="2238"/>
        <item m="1" x="2096"/>
        <item x="1666"/>
        <item x="1455"/>
        <item x="1456"/>
        <item x="1457"/>
        <item x="1458"/>
        <item x="1459"/>
        <item x="1460"/>
        <item x="1461"/>
        <item x="1705"/>
        <item x="1706"/>
        <item x="1707"/>
        <item x="1708"/>
        <item x="1709"/>
        <item x="493"/>
        <item x="1726"/>
        <item x="1678"/>
        <item x="1311"/>
        <item x="1463"/>
        <item m="1" x="1763"/>
        <item m="1" x="2151"/>
        <item x="650"/>
        <item x="1468"/>
        <item m="1" x="1890"/>
        <item x="1326"/>
        <item x="1472"/>
        <item m="1" x="2123"/>
        <item m="1" x="1810"/>
        <item m="1" x="1872"/>
        <item x="1476"/>
        <item x="1477"/>
        <item x="1478"/>
        <item x="1479"/>
        <item x="1480"/>
        <item m="1" x="2135"/>
        <item x="1028"/>
        <item m="1" x="1826"/>
        <item m="1" x="2103"/>
        <item m="1" x="2199"/>
        <item m="1" x="2179"/>
        <item m="1" x="2189"/>
        <item m="1" x="1827"/>
        <item m="1" x="2168"/>
        <item m="1" x="2054"/>
        <item m="1" x="2102"/>
        <item m="1" x="2076"/>
        <item m="1" x="2036"/>
        <item m="1" x="1928"/>
        <item m="1" x="1944"/>
        <item m="1" x="2043"/>
        <item m="1" x="1941"/>
        <item m="1" x="1785"/>
        <item x="1482"/>
        <item x="1207"/>
        <item x="1483"/>
        <item x="1484"/>
        <item x="1485"/>
        <item x="1486"/>
        <item x="1487"/>
        <item x="1489"/>
        <item x="1490"/>
        <item m="1" x="2065"/>
        <item m="1" x="1980"/>
        <item m="1" x="1916"/>
        <item x="1328"/>
        <item x="589"/>
        <item m="1" x="2217"/>
        <item x="1026"/>
        <item m="1" x="1821"/>
        <item x="1329"/>
        <item x="1492"/>
        <item x="1493"/>
        <item x="1494"/>
        <item x="1495"/>
        <item x="1496"/>
        <item x="1497"/>
        <item x="1498"/>
        <item x="1499"/>
        <item x="1500"/>
        <item x="1501"/>
        <item x="1502"/>
        <item x="1503"/>
        <item x="1504"/>
        <item x="1505"/>
        <item x="1506"/>
        <item m="1" x="1860"/>
        <item m="1" x="1786"/>
        <item x="703"/>
        <item m="1" x="2032"/>
        <item m="1" x="1829"/>
        <item m="1" x="1995"/>
        <item m="1" x="2303"/>
        <item x="505"/>
        <item x="507"/>
        <item x="1667"/>
        <item x="1518"/>
        <item x="1522"/>
        <item x="1526"/>
        <item x="1528"/>
        <item x="1529"/>
        <item x="1530"/>
        <item x="545"/>
        <item x="546"/>
        <item m="1" x="1792"/>
        <item x="1330"/>
        <item x="1532"/>
        <item x="1049"/>
        <item x="1408"/>
        <item m="1" x="2058"/>
        <item x="153"/>
        <item x="1332"/>
        <item m="1" x="1795"/>
        <item m="1" x="2028"/>
        <item x="1539"/>
        <item x="1540"/>
        <item x="1333"/>
        <item m="1" x="1816"/>
        <item m="1" x="2055"/>
        <item x="1013"/>
        <item m="1" x="1868"/>
        <item x="1543"/>
        <item m="1" x="1957"/>
        <item m="1" x="1881"/>
        <item m="1" x="1958"/>
        <item m="1" x="2140"/>
        <item x="1546"/>
        <item x="1547"/>
        <item x="1548"/>
        <item x="1550"/>
        <item x="1551"/>
        <item x="1552"/>
        <item x="1553"/>
        <item x="1691"/>
        <item m="1" x="2145"/>
        <item x="1554"/>
        <item x="1555"/>
        <item x="1335"/>
        <item x="1557"/>
        <item x="1336"/>
        <item x="1337"/>
        <item x="1696"/>
        <item m="1" x="2174"/>
        <item m="1" x="2149"/>
        <item x="1349"/>
        <item x="1562"/>
        <item x="1671"/>
        <item x="1668"/>
        <item m="1" x="1776"/>
        <item m="1" x="1747"/>
        <item m="1" x="2023"/>
        <item m="1" x="1814"/>
        <item x="1651"/>
        <item m="1" x="2301"/>
        <item x="1675"/>
        <item m="1" x="1964"/>
        <item x="1563"/>
        <item x="1564"/>
        <item x="1565"/>
        <item x="1566"/>
        <item x="1567"/>
        <item x="1568"/>
        <item x="1569"/>
        <item x="1570"/>
        <item x="1571"/>
        <item x="1572"/>
        <item x="1573"/>
        <item x="1574"/>
        <item x="1575"/>
        <item x="1576"/>
        <item x="1578"/>
        <item x="1730"/>
        <item x="1579"/>
        <item x="1729"/>
        <item x="1731"/>
        <item m="1" x="1839"/>
        <item x="1732"/>
        <item x="393"/>
        <item m="1" x="1882"/>
        <item x="1044"/>
        <item x="1672"/>
        <item x="1340"/>
        <item x="1047"/>
        <item x="1611"/>
        <item m="1" x="1974"/>
        <item m="1" x="1946"/>
        <item m="1" x="2110"/>
        <item x="1053"/>
        <item m="1" x="1767"/>
        <item x="1059"/>
        <item m="1" x="1807"/>
        <item x="1626"/>
        <item m="1" x="1913"/>
        <item x="1342"/>
        <item m="1" x="2234"/>
        <item x="516"/>
        <item x="515"/>
        <item x="1036"/>
        <item x="1037"/>
        <item x="271"/>
        <item m="1" x="1772"/>
        <item m="1" x="1858"/>
        <item x="365"/>
        <item x="636"/>
        <item x="513"/>
        <item x="1343"/>
        <item x="1063"/>
        <item m="1" x="1861"/>
        <item x="268"/>
        <item m="1" x="1751"/>
        <item x="1062"/>
        <item x="1341"/>
        <item m="1" x="2041"/>
        <item x="433"/>
        <item m="1" x="2126"/>
        <item x="387"/>
        <item m="1" x="1985"/>
        <item m="1" x="2006"/>
        <item m="1" x="2210"/>
        <item x="1344"/>
        <item x="1642"/>
        <item x="1410"/>
        <item m="1" x="1742"/>
        <item m="1" x="2162"/>
        <item m="1" x="2249"/>
        <item x="1605"/>
        <item m="1" x="1945"/>
        <item x="1418"/>
        <item x="1508"/>
        <item x="1466"/>
        <item m="1" x="2279"/>
        <item m="1" x="2113"/>
        <item x="1438"/>
        <item x="1509"/>
        <item m="1" x="1959"/>
        <item m="1" x="2266"/>
        <item m="1" x="1898"/>
        <item m="1" x="2111"/>
        <item x="1645"/>
        <item x="1607"/>
        <item m="1" x="2030"/>
        <item x="1601"/>
        <item m="1" x="2229"/>
        <item x="1660"/>
        <item m="1" x="1790"/>
        <item x="1436"/>
        <item x="1465"/>
        <item x="1448"/>
        <item x="1510"/>
        <item x="1445"/>
        <item x="1462"/>
        <item x="1491"/>
        <item x="1669"/>
        <item x="1673"/>
        <item x="1411"/>
        <item x="1413"/>
        <item x="1670"/>
        <item m="1" x="2044"/>
        <item x="1606"/>
        <item x="1602"/>
        <item x="1603"/>
        <item x="1474"/>
        <item x="1345"/>
        <item x="1520"/>
        <item x="1414"/>
        <item m="1" x="2161"/>
        <item x="1521"/>
        <item m="1" x="1912"/>
        <item m="1" x="2252"/>
        <item x="1433"/>
        <item x="1347"/>
        <item x="1348"/>
        <item x="1069"/>
        <item x="1074"/>
        <item x="1610"/>
        <item x="1652"/>
        <item m="1" x="2008"/>
        <item m="1" x="1977"/>
        <item m="1" x="1765"/>
        <item m="1" x="1966"/>
        <item m="1" x="1778"/>
        <item x="1524"/>
        <item x="1525"/>
        <item x="1531"/>
        <item x="1533"/>
        <item x="1534"/>
        <item x="1535"/>
        <item x="1536"/>
        <item x="1733"/>
        <item x="1734"/>
        <item x="1737"/>
        <item x="519"/>
        <item x="1523"/>
        <item x="1079"/>
        <item x="1269"/>
        <item x="1422"/>
        <item x="400"/>
        <item x="753"/>
        <item x="697"/>
        <item x="1294"/>
        <item x="789"/>
        <item x="314"/>
        <item x="315"/>
        <item x="1735"/>
        <item x="1488"/>
        <item x="1200"/>
        <item x="1640"/>
        <item x="1142"/>
        <item x="1440"/>
        <item x="872"/>
        <item x="1396"/>
        <item x="1247"/>
        <item x="1276"/>
        <item x="134"/>
        <item x="135"/>
        <item x="136"/>
        <item x="762"/>
        <item x="1211"/>
        <item x="764"/>
        <item x="167"/>
        <item x="168"/>
        <item x="551"/>
        <item x="552"/>
        <item x="669"/>
        <item x="1561"/>
        <item x="550"/>
        <item x="638"/>
        <item x="652"/>
        <item x="653"/>
        <item x="654"/>
        <item x="655"/>
        <item x="656"/>
        <item x="930"/>
        <item x="821"/>
        <item x="826"/>
        <item x="828"/>
        <item x="838"/>
        <item x="910"/>
        <item x="911"/>
        <item x="908"/>
        <item x="931"/>
        <item x="822"/>
        <item x="1162"/>
        <item x="1163"/>
        <item x="1210"/>
        <item x="666"/>
        <item x="1212"/>
        <item x="1231"/>
        <item x="1373"/>
        <item x="1374"/>
        <item x="1404"/>
        <item x="1427"/>
        <item x="1430"/>
        <item x="871"/>
        <item x="1542"/>
        <item x="1544"/>
        <item x="1580"/>
        <item x="1643"/>
        <item x="1644"/>
        <item x="5"/>
        <item x="1659"/>
        <item x="414"/>
        <item x="811"/>
        <item x="1250"/>
        <item x="1061"/>
        <item x="813"/>
        <item x="1699"/>
        <item x="222"/>
        <item x="785"/>
        <item x="861"/>
        <item x="875"/>
        <item x="884"/>
        <item x="942"/>
        <item x="1048"/>
        <item x="779"/>
        <item x="782"/>
        <item x="1683"/>
        <item x="1685"/>
        <item x="1701"/>
        <item x="1702"/>
        <item x="1684"/>
        <item x="498"/>
        <item x="216"/>
        <item x="1027"/>
        <item x="1002"/>
        <item x="243"/>
        <item x="533"/>
        <item x="473"/>
        <item x="543"/>
        <item x="234"/>
        <item x="1630"/>
        <item x="1008"/>
        <item x="1631"/>
        <item x="1007"/>
        <item x="1632"/>
        <item x="649"/>
        <item x="1073"/>
        <item x="1072"/>
        <item x="1586"/>
        <item x="454"/>
        <item x="878"/>
        <item x="1589"/>
        <item x="532"/>
        <item x="874"/>
        <item x="1077"/>
        <item x="1590"/>
        <item x="1015"/>
        <item x="1588"/>
        <item x="1434"/>
        <item x="1595"/>
        <item x="1409"/>
        <item x="773"/>
        <item x="1599"/>
        <item x="1251"/>
        <item x="1679"/>
        <item x="1608"/>
        <item x="1600"/>
        <item x="1596"/>
        <item x="456"/>
        <item x="1232"/>
        <item x="1469"/>
        <item x="595"/>
        <item x="1384"/>
        <item x="1382"/>
        <item x="1527"/>
        <item x="1481"/>
        <item x="1722"/>
        <item x="232"/>
        <item x="620"/>
        <item x="1241"/>
        <item x="474"/>
        <item x="544"/>
        <item x="494"/>
        <item x="517"/>
        <item x="159"/>
        <item x="160"/>
        <item x="1109"/>
        <item x="706"/>
        <item x="325"/>
        <item x="1065"/>
        <item x="716"/>
        <item x="584"/>
        <item x="1297"/>
        <item x="651"/>
        <item x="164"/>
        <item x="1537"/>
        <item x="1213"/>
        <item x="1545"/>
        <item x="38"/>
        <item x="1689"/>
        <item x="248"/>
        <item x="1615"/>
        <item x="581"/>
        <item x="1690"/>
        <item x="1736"/>
        <item x="1616"/>
        <item x="1617"/>
        <item x="1646"/>
        <item x="1711"/>
        <item x="1655"/>
        <item x="1618"/>
        <item x="1619"/>
        <item x="1620"/>
        <item x="1621"/>
        <item x="1361"/>
        <item x="1622"/>
        <item x="1623"/>
        <item x="1624"/>
        <item x="1625"/>
        <item x="783"/>
        <item x="791"/>
        <item x="792"/>
        <item x="793"/>
        <item x="1240"/>
        <item x="1627"/>
        <item x="1010"/>
        <item x="1687"/>
        <item x="1653"/>
        <item x="464"/>
        <item x="621"/>
        <item x="623"/>
        <item x="1350"/>
        <item x="1022"/>
        <item x="7"/>
        <item x="470"/>
        <item x="238"/>
        <item x="342"/>
        <item x="535"/>
        <item x="1035"/>
        <item x="1284"/>
        <item x="286"/>
        <item x="1219"/>
        <item x="37"/>
        <item x="154"/>
        <item x="305"/>
        <item x="344"/>
        <item x="340"/>
        <item x="1092"/>
        <item x="1556"/>
        <item x="624"/>
        <item x="1098"/>
        <item x="1152"/>
        <item x="1153"/>
        <item x="1154"/>
        <item x="1100"/>
        <item x="4"/>
        <item x="1222"/>
        <item x="1103"/>
        <item x="215"/>
        <item x="1147"/>
        <item x="1649"/>
        <item x="796"/>
        <item x="1235"/>
        <item x="1173"/>
        <item x="887"/>
        <item x="1004"/>
        <item x="434"/>
        <item x="1176"/>
        <item x="768"/>
        <item x="798"/>
        <item x="1193"/>
        <item x="1183"/>
        <item x="797"/>
        <item x="1203"/>
        <item x="1194"/>
        <item x="1195"/>
        <item x="1197"/>
        <item x="1236"/>
        <item x="1239"/>
        <item x="1237"/>
        <item x="969"/>
        <item x="469"/>
        <item x="970"/>
        <item x="459"/>
        <item x="462"/>
        <item x="1279"/>
        <item x="1246"/>
        <item x="974"/>
        <item x="998"/>
        <item x="480"/>
        <item x="1238"/>
        <item x="1005"/>
        <item x="1277"/>
        <item x="500"/>
        <item x="1275"/>
        <item x="1299"/>
        <item x="1305"/>
        <item x="463"/>
        <item x="1303"/>
        <item x="1308"/>
        <item x="502"/>
        <item x="1039"/>
        <item x="1309"/>
        <item x="1310"/>
        <item x="1319"/>
        <item x="1325"/>
        <item x="795"/>
        <item x="1327"/>
        <item x="1331"/>
        <item x="1334"/>
        <item x="1338"/>
        <item x="511"/>
        <item x="240"/>
        <item x="241"/>
        <item x="512"/>
        <item x="1060"/>
        <item x="1738"/>
        <item x="1066"/>
        <item x="1075"/>
        <item x="1082"/>
        <item x="711"/>
        <item x="1421"/>
        <item x="290"/>
        <item x="522"/>
        <item x="592"/>
        <item x="288"/>
        <item x="289"/>
        <item x="844"/>
        <item x="808"/>
        <item x="506"/>
        <item x="1681"/>
        <item x="1087"/>
        <item x="1000"/>
        <item x="1648"/>
        <item x="1664"/>
        <item x="236"/>
        <item x="1639"/>
        <item x="1425"/>
        <item x="1519"/>
        <item x="1084"/>
        <item x="471"/>
        <item x="457"/>
        <item x="1003"/>
        <item x="1697"/>
        <item x="1354"/>
        <item x="1102"/>
        <item x="1107"/>
        <item x="1095"/>
        <item x="1339"/>
        <item x="1289"/>
        <item x="1139"/>
        <item x="1096"/>
        <item x="1426"/>
        <item x="1285"/>
        <item x="1199"/>
        <item x="1417"/>
        <item x="307"/>
        <item x="1156"/>
        <item x="1467"/>
        <item x="1198"/>
        <item x="1186"/>
        <item x="1025"/>
        <item x="1393"/>
        <item x="812"/>
        <item x="1189"/>
        <item x="1188"/>
        <item x="1351"/>
        <item x="1674"/>
        <item x="174"/>
        <item x="619"/>
        <item x="1728"/>
        <item x="284"/>
        <item x="767"/>
        <item x="860"/>
        <item x="996"/>
        <item x="382"/>
        <item x="995"/>
        <item x="242"/>
        <item x="1647"/>
        <item x="1346"/>
        <item x="468"/>
        <item x="331"/>
        <item x="330"/>
        <item x="929"/>
        <item x="985"/>
        <item x="984"/>
        <item x="1292"/>
        <item x="1272"/>
        <item x="163"/>
        <item x="131"/>
        <item x="1549"/>
        <item x="1234"/>
        <item x="1220"/>
        <item x="613"/>
        <item x="1511"/>
        <item x="1283"/>
        <item x="1686"/>
        <item x="319"/>
        <item x="291"/>
        <item x="226"/>
        <item x="224"/>
        <item x="510"/>
        <item x="1178"/>
        <item x="432"/>
        <item x="508"/>
        <item x="1033"/>
        <item x="304"/>
        <item x="518"/>
        <item x="1064"/>
        <item x="705"/>
        <item x="718"/>
        <item x="1024"/>
        <item x="523"/>
        <item x="1725"/>
        <item x="1034"/>
        <item x="1641"/>
        <item x="341"/>
        <item x="1387"/>
        <item x="1363"/>
        <item x="1577"/>
        <item x="299"/>
        <item x="819"/>
        <item x="1372"/>
        <item x="775"/>
        <item x="854"/>
        <item x="326"/>
        <item x="1208"/>
        <item m="1" x="1896"/>
        <item x="405"/>
        <item x="1512"/>
        <item x="1516"/>
        <item x="1360"/>
        <item x="1513"/>
        <item x="1515"/>
        <item x="1514"/>
        <item x="1313"/>
        <item x="842"/>
        <item x="1739"/>
        <item t="default"/>
      </items>
    </pivotField>
    <pivotField showAll="0"/>
    <pivotField showAll="0" defaultSubtotal="0"/>
    <pivotField axis="axisPage" multipleItemSelectionAllowed="1" showAll="0" defaultSubtotal="0">
      <items count="9">
        <item h="1" x="2"/>
        <item x="1"/>
        <item h="1" x="7"/>
        <item x="0"/>
        <item h="1" x="4"/>
        <item h="1" x="5"/>
        <item h="1" x="3"/>
        <item x="6"/>
        <item h="1" x="8"/>
      </items>
    </pivotField>
    <pivotField axis="axisCol" showAll="0">
      <items count="18">
        <item n="Ei digi" x="3"/>
        <item x="0"/>
        <item x="2"/>
        <item x="6"/>
        <item x="5"/>
        <item x="1"/>
        <item x="7"/>
        <item x="4"/>
        <item m="1" x="14"/>
        <item m="1" x="11"/>
        <item m="1" x="9"/>
        <item m="1" x="16"/>
        <item m="1" x="8"/>
        <item m="1" x="12"/>
        <item m="1" x="10"/>
        <item m="1" x="15"/>
        <item m="1" x="13"/>
        <item t="default"/>
      </items>
    </pivotField>
    <pivotField showAll="0"/>
    <pivotField showAll="0"/>
    <pivotField showAll="0"/>
    <pivotField showAll="0" defaultSubtotal="0"/>
    <pivotField axis="axisPage" showAll="0">
      <items count="6">
        <item x="2"/>
        <item x="1"/>
        <item x="0"/>
        <item m="1" x="4"/>
        <item x="3"/>
        <item t="default"/>
      </items>
    </pivotField>
    <pivotField showAll="0"/>
    <pivotField showAll="0"/>
    <pivotField showAll="0"/>
  </pivotFields>
  <rowFields count="2">
    <field x="2"/>
    <field x="3"/>
  </rowFields>
  <rowItems count="1597">
    <i>
      <x/>
    </i>
    <i r="1">
      <x v="197"/>
    </i>
    <i r="1">
      <x v="253"/>
    </i>
    <i r="1">
      <x v="328"/>
    </i>
    <i r="1">
      <x v="386"/>
    </i>
    <i r="1">
      <x v="387"/>
    </i>
    <i r="1">
      <x v="388"/>
    </i>
    <i r="1">
      <x v="389"/>
    </i>
    <i r="1">
      <x v="390"/>
    </i>
    <i r="1">
      <x v="391"/>
    </i>
    <i r="1">
      <x v="406"/>
    </i>
    <i r="1">
      <x v="409"/>
    </i>
    <i r="1">
      <x v="480"/>
    </i>
    <i r="1">
      <x v="488"/>
    </i>
    <i r="1">
      <x v="490"/>
    </i>
    <i r="1">
      <x v="530"/>
    </i>
    <i r="1">
      <x v="556"/>
    </i>
    <i r="1">
      <x v="669"/>
    </i>
    <i r="1">
      <x v="712"/>
    </i>
    <i r="1">
      <x v="823"/>
    </i>
    <i r="1">
      <x v="960"/>
    </i>
    <i r="1">
      <x v="991"/>
    </i>
    <i r="1">
      <x v="1000"/>
    </i>
    <i r="1">
      <x v="1161"/>
    </i>
    <i r="1">
      <x v="1223"/>
    </i>
    <i r="1">
      <x v="1307"/>
    </i>
    <i r="1">
      <x v="1437"/>
    </i>
    <i r="1">
      <x v="1438"/>
    </i>
    <i r="1">
      <x v="1439"/>
    </i>
    <i r="1">
      <x v="1440"/>
    </i>
    <i r="1">
      <x v="1441"/>
    </i>
    <i r="1">
      <x v="1442"/>
    </i>
    <i r="1">
      <x v="1443"/>
    </i>
    <i r="1">
      <x v="1444"/>
    </i>
    <i r="1">
      <x v="1445"/>
    </i>
    <i r="1">
      <x v="1446"/>
    </i>
    <i r="1">
      <x v="1447"/>
    </i>
    <i r="1">
      <x v="1448"/>
    </i>
    <i r="1">
      <x v="1449"/>
    </i>
    <i r="1">
      <x v="1450"/>
    </i>
    <i r="1">
      <x v="1451"/>
    </i>
    <i r="1">
      <x v="1461"/>
    </i>
    <i r="1">
      <x v="1499"/>
    </i>
    <i r="1">
      <x v="1502"/>
    </i>
    <i r="1">
      <x v="1728"/>
    </i>
    <i r="1">
      <x v="1770"/>
    </i>
    <i>
      <x v="2"/>
    </i>
    <i r="1">
      <x v="169"/>
    </i>
    <i r="1">
      <x v="202"/>
    </i>
    <i r="1">
      <x v="203"/>
    </i>
    <i r="1">
      <x v="314"/>
    </i>
    <i r="1">
      <x v="334"/>
    </i>
    <i r="1">
      <x v="429"/>
    </i>
    <i r="1">
      <x v="714"/>
    </i>
    <i r="1">
      <x v="818"/>
    </i>
    <i r="1">
      <x v="840"/>
    </i>
    <i r="1">
      <x v="842"/>
    </i>
    <i r="1">
      <x v="941"/>
    </i>
    <i r="1">
      <x v="1181"/>
    </i>
    <i r="1">
      <x v="2061"/>
    </i>
    <i r="1">
      <x v="2062"/>
    </i>
    <i>
      <x v="3"/>
    </i>
    <i r="1">
      <x v="1208"/>
    </i>
    <i>
      <x v="5"/>
    </i>
    <i r="1">
      <x v="1644"/>
    </i>
    <i>
      <x v="7"/>
    </i>
    <i r="1">
      <x v="349"/>
    </i>
    <i>
      <x v="9"/>
    </i>
    <i r="1">
      <x v="153"/>
    </i>
    <i r="1">
      <x v="254"/>
    </i>
    <i r="1">
      <x v="260"/>
    </i>
    <i r="1">
      <x v="298"/>
    </i>
    <i r="1">
      <x v="362"/>
    </i>
    <i r="1">
      <x v="422"/>
    </i>
    <i r="1">
      <x v="428"/>
    </i>
    <i r="1">
      <x v="493"/>
    </i>
    <i r="1">
      <x v="533"/>
    </i>
    <i r="1">
      <x v="713"/>
    </i>
    <i r="1">
      <x v="1082"/>
    </i>
    <i r="1">
      <x v="1155"/>
    </i>
    <i r="1">
      <x v="1334"/>
    </i>
    <i r="1">
      <x v="1336"/>
    </i>
    <i r="1">
      <x v="1361"/>
    </i>
    <i r="1">
      <x v="1435"/>
    </i>
    <i r="1">
      <x v="1475"/>
    </i>
    <i r="1">
      <x v="1569"/>
    </i>
    <i r="1">
      <x v="1805"/>
    </i>
    <i r="1">
      <x v="2066"/>
    </i>
    <i r="1">
      <x v="2067"/>
    </i>
    <i r="1">
      <x v="2068"/>
    </i>
    <i r="1">
      <x v="2069"/>
    </i>
    <i r="1">
      <x v="2070"/>
    </i>
    <i r="1">
      <x v="2071"/>
    </i>
    <i r="1">
      <x v="2072"/>
    </i>
    <i r="1">
      <x v="2073"/>
    </i>
    <i r="1">
      <x v="2074"/>
    </i>
    <i r="1">
      <x v="2075"/>
    </i>
    <i r="1">
      <x v="2076"/>
    </i>
    <i r="1">
      <x v="2077"/>
    </i>
    <i r="1">
      <x v="2078"/>
    </i>
    <i r="1">
      <x v="2079"/>
    </i>
    <i r="1">
      <x v="2080"/>
    </i>
    <i r="1">
      <x v="2081"/>
    </i>
    <i r="1">
      <x v="2083"/>
    </i>
    <i r="1">
      <x v="2084"/>
    </i>
    <i r="1">
      <x v="2085"/>
    </i>
    <i r="1">
      <x v="2086"/>
    </i>
    <i r="1">
      <x v="2087"/>
    </i>
    <i r="1">
      <x v="2088"/>
    </i>
    <i r="1">
      <x v="2089"/>
    </i>
    <i r="1">
      <x v="2090"/>
    </i>
    <i r="1">
      <x v="2092"/>
    </i>
    <i r="1">
      <x v="2093"/>
    </i>
    <i r="1">
      <x v="2094"/>
    </i>
    <i r="1">
      <x v="2095"/>
    </i>
    <i r="1">
      <x v="2096"/>
    </i>
    <i r="1">
      <x v="2097"/>
    </i>
    <i r="1">
      <x v="2098"/>
    </i>
    <i r="1">
      <x v="2100"/>
    </i>
    <i r="1">
      <x v="2101"/>
    </i>
    <i r="1">
      <x v="2102"/>
    </i>
    <i r="1">
      <x v="2103"/>
    </i>
    <i r="1">
      <x v="2104"/>
    </i>
    <i r="1">
      <x v="2105"/>
    </i>
    <i r="1">
      <x v="2106"/>
    </i>
    <i r="1">
      <x v="2108"/>
    </i>
    <i r="1">
      <x v="2110"/>
    </i>
    <i r="1">
      <x v="2111"/>
    </i>
    <i r="1">
      <x v="2112"/>
    </i>
    <i r="1">
      <x v="2113"/>
    </i>
    <i r="1">
      <x v="2114"/>
    </i>
    <i r="1">
      <x v="2117"/>
    </i>
    <i r="1">
      <x v="2123"/>
    </i>
    <i r="1">
      <x v="2126"/>
    </i>
    <i r="1">
      <x v="2128"/>
    </i>
    <i r="1">
      <x v="2129"/>
    </i>
    <i r="1">
      <x v="2132"/>
    </i>
    <i r="1">
      <x v="2133"/>
    </i>
    <i r="1">
      <x v="2134"/>
    </i>
    <i r="1">
      <x v="2136"/>
    </i>
    <i r="1">
      <x v="2137"/>
    </i>
    <i r="1">
      <x v="2140"/>
    </i>
    <i r="1">
      <x v="2148"/>
    </i>
    <i r="1">
      <x v="2149"/>
    </i>
    <i r="1">
      <x v="2150"/>
    </i>
    <i r="1">
      <x v="2151"/>
    </i>
    <i r="1">
      <x v="2152"/>
    </i>
    <i r="1">
      <x v="2155"/>
    </i>
    <i r="1">
      <x v="2156"/>
    </i>
    <i r="1">
      <x v="2157"/>
    </i>
    <i r="1">
      <x v="2159"/>
    </i>
    <i r="1">
      <x v="2161"/>
    </i>
    <i r="1">
      <x v="2165"/>
    </i>
    <i r="1">
      <x v="2168"/>
    </i>
    <i r="1">
      <x v="2169"/>
    </i>
    <i r="1">
      <x v="2174"/>
    </i>
    <i r="1">
      <x v="2179"/>
    </i>
    <i r="1">
      <x v="2180"/>
    </i>
    <i r="1">
      <x v="2181"/>
    </i>
    <i r="1">
      <x v="2182"/>
    </i>
    <i r="1">
      <x v="2183"/>
    </i>
    <i r="1">
      <x v="2184"/>
    </i>
    <i r="1">
      <x v="2185"/>
    </i>
    <i r="1">
      <x v="2186"/>
    </i>
    <i r="1">
      <x v="2188"/>
    </i>
    <i>
      <x v="11"/>
    </i>
    <i r="1">
      <x v="828"/>
    </i>
    <i r="1">
      <x v="932"/>
    </i>
    <i r="1">
      <x v="1136"/>
    </i>
    <i r="1">
      <x v="1325"/>
    </i>
    <i r="1">
      <x v="1534"/>
    </i>
    <i r="1">
      <x v="1711"/>
    </i>
    <i r="1">
      <x v="1751"/>
    </i>
    <i r="1">
      <x v="1826"/>
    </i>
    <i>
      <x v="13"/>
    </i>
    <i r="1">
      <x v="1233"/>
    </i>
    <i r="1">
      <x v="1828"/>
    </i>
    <i r="1">
      <x v="1833"/>
    </i>
    <i>
      <x v="17"/>
    </i>
    <i r="1">
      <x v="272"/>
    </i>
    <i r="1">
      <x v="273"/>
    </i>
    <i r="1">
      <x v="275"/>
    </i>
    <i r="1">
      <x v="277"/>
    </i>
    <i r="1">
      <x v="278"/>
    </i>
    <i r="1">
      <x v="725"/>
    </i>
    <i r="1">
      <x v="726"/>
    </i>
    <i r="1">
      <x v="727"/>
    </i>
    <i r="1">
      <x v="730"/>
    </i>
    <i r="1">
      <x v="732"/>
    </i>
    <i r="1">
      <x v="733"/>
    </i>
    <i r="1">
      <x v="734"/>
    </i>
    <i r="1">
      <x v="735"/>
    </i>
    <i r="1">
      <x v="736"/>
    </i>
    <i r="1">
      <x v="737"/>
    </i>
    <i r="1">
      <x v="738"/>
    </i>
    <i r="1">
      <x v="739"/>
    </i>
    <i r="1">
      <x v="740"/>
    </i>
    <i r="1">
      <x v="741"/>
    </i>
    <i r="1">
      <x v="742"/>
    </i>
    <i r="1">
      <x v="743"/>
    </i>
    <i r="1">
      <x v="744"/>
    </i>
    <i r="1">
      <x v="745"/>
    </i>
    <i r="1">
      <x v="746"/>
    </i>
    <i r="1">
      <x v="747"/>
    </i>
    <i r="1">
      <x v="748"/>
    </i>
    <i r="1">
      <x v="749"/>
    </i>
    <i r="1">
      <x v="751"/>
    </i>
    <i r="1">
      <x v="752"/>
    </i>
    <i r="1">
      <x v="753"/>
    </i>
    <i r="1">
      <x v="754"/>
    </i>
    <i r="1">
      <x v="755"/>
    </i>
    <i r="1">
      <x v="756"/>
    </i>
    <i r="1">
      <x v="757"/>
    </i>
    <i r="1">
      <x v="758"/>
    </i>
    <i r="1">
      <x v="759"/>
    </i>
    <i r="1">
      <x v="760"/>
    </i>
    <i r="1">
      <x v="761"/>
    </i>
    <i r="1">
      <x v="762"/>
    </i>
    <i r="1">
      <x v="763"/>
    </i>
    <i r="1">
      <x v="764"/>
    </i>
    <i r="1">
      <x v="765"/>
    </i>
    <i r="1">
      <x v="766"/>
    </i>
    <i r="1">
      <x v="767"/>
    </i>
    <i r="1">
      <x v="768"/>
    </i>
    <i r="1">
      <x v="769"/>
    </i>
    <i r="1">
      <x v="770"/>
    </i>
    <i r="1">
      <x v="771"/>
    </i>
    <i r="1">
      <x v="772"/>
    </i>
    <i r="1">
      <x v="773"/>
    </i>
    <i r="1">
      <x v="774"/>
    </i>
    <i r="1">
      <x v="775"/>
    </i>
    <i r="1">
      <x v="776"/>
    </i>
    <i r="1">
      <x v="777"/>
    </i>
    <i r="1">
      <x v="778"/>
    </i>
    <i r="1">
      <x v="779"/>
    </i>
    <i r="1">
      <x v="780"/>
    </i>
    <i r="1">
      <x v="781"/>
    </i>
    <i r="1">
      <x v="782"/>
    </i>
    <i r="1">
      <x v="783"/>
    </i>
    <i r="1">
      <x v="784"/>
    </i>
    <i r="1">
      <x v="785"/>
    </i>
    <i r="1">
      <x v="786"/>
    </i>
    <i r="1">
      <x v="787"/>
    </i>
    <i r="1">
      <x v="788"/>
    </i>
    <i r="1">
      <x v="789"/>
    </i>
    <i r="1">
      <x v="790"/>
    </i>
    <i r="1">
      <x v="791"/>
    </i>
    <i r="1">
      <x v="792"/>
    </i>
    <i r="1">
      <x v="793"/>
    </i>
    <i r="1">
      <x v="794"/>
    </i>
    <i r="1">
      <x v="795"/>
    </i>
    <i r="1">
      <x v="796"/>
    </i>
    <i r="1">
      <x v="797"/>
    </i>
    <i r="1">
      <x v="798"/>
    </i>
    <i r="1">
      <x v="799"/>
    </i>
    <i r="1">
      <x v="1328"/>
    </i>
    <i r="1">
      <x v="1329"/>
    </i>
    <i r="1">
      <x v="1330"/>
    </i>
    <i r="1">
      <x v="1331"/>
    </i>
    <i r="1">
      <x v="1347"/>
    </i>
    <i r="1">
      <x v="1348"/>
    </i>
    <i>
      <x v="18"/>
    </i>
    <i r="1">
      <x v="671"/>
    </i>
    <i r="1">
      <x v="997"/>
    </i>
    <i r="1">
      <x v="1217"/>
    </i>
    <i r="1">
      <x v="1501"/>
    </i>
    <i r="1">
      <x v="1986"/>
    </i>
    <i r="1">
      <x v="2190"/>
    </i>
    <i r="1">
      <x v="2192"/>
    </i>
    <i r="1">
      <x v="2193"/>
    </i>
    <i r="1">
      <x v="2194"/>
    </i>
    <i r="1">
      <x v="2195"/>
    </i>
    <i r="1">
      <x v="2196"/>
    </i>
    <i r="1">
      <x v="2197"/>
    </i>
    <i r="1">
      <x v="2198"/>
    </i>
    <i r="1">
      <x v="2200"/>
    </i>
    <i r="1">
      <x v="2201"/>
    </i>
    <i r="1">
      <x v="2202"/>
    </i>
    <i>
      <x v="21"/>
    </i>
    <i r="1">
      <x v="290"/>
    </i>
    <i r="1">
      <x v="303"/>
    </i>
    <i r="1">
      <x v="304"/>
    </i>
    <i r="1">
      <x v="308"/>
    </i>
    <i r="1">
      <x v="679"/>
    </i>
    <i r="1">
      <x v="832"/>
    </i>
    <i r="1">
      <x v="997"/>
    </i>
    <i r="1">
      <x v="1148"/>
    </i>
    <i r="1">
      <x v="1161"/>
    </i>
    <i r="1">
      <x v="1180"/>
    </i>
    <i r="1">
      <x v="1217"/>
    </i>
    <i r="1">
      <x v="1360"/>
    </i>
    <i>
      <x v="25"/>
    </i>
    <i r="1">
      <x v="48"/>
    </i>
    <i r="1">
      <x v="591"/>
    </i>
    <i r="1">
      <x v="592"/>
    </i>
    <i r="1">
      <x v="1003"/>
    </i>
    <i r="1">
      <x v="1127"/>
    </i>
    <i r="1">
      <x v="1756"/>
    </i>
    <i r="1">
      <x v="1874"/>
    </i>
    <i>
      <x v="27"/>
    </i>
    <i r="1">
      <x v="1532"/>
    </i>
    <i>
      <x v="28"/>
    </i>
    <i r="1">
      <x v="676"/>
    </i>
    <i>
      <x v="31"/>
    </i>
    <i r="1">
      <x v="544"/>
    </i>
    <i r="1">
      <x v="558"/>
    </i>
    <i r="1">
      <x v="1613"/>
    </i>
    <i>
      <x v="32"/>
    </i>
    <i r="1">
      <x v="819"/>
    </i>
    <i r="1">
      <x v="1487"/>
    </i>
    <i r="1">
      <x v="1980"/>
    </i>
    <i>
      <x v="36"/>
    </i>
    <i r="1">
      <x v="1233"/>
    </i>
    <i r="1">
      <x v="1620"/>
    </i>
    <i r="1">
      <x v="1759"/>
    </i>
    <i>
      <x v="39"/>
    </i>
    <i r="1">
      <x v="178"/>
    </i>
    <i r="1">
      <x v="254"/>
    </i>
    <i r="1">
      <x v="480"/>
    </i>
    <i r="1">
      <x v="516"/>
    </i>
    <i r="1">
      <x v="630"/>
    </i>
    <i r="1">
      <x v="814"/>
    </i>
    <i r="1">
      <x v="825"/>
    </i>
    <i r="1">
      <x v="863"/>
    </i>
    <i r="1">
      <x v="881"/>
    </i>
    <i r="1">
      <x v="961"/>
    </i>
    <i r="1">
      <x v="984"/>
    </i>
    <i r="1">
      <x v="997"/>
    </i>
    <i r="1">
      <x v="1082"/>
    </i>
    <i r="1">
      <x v="1180"/>
    </i>
    <i r="1">
      <x v="1247"/>
    </i>
    <i r="1">
      <x v="1363"/>
    </i>
    <i r="1">
      <x v="1435"/>
    </i>
    <i r="1">
      <x v="1504"/>
    </i>
    <i r="1">
      <x v="1567"/>
    </i>
    <i r="1">
      <x v="1713"/>
    </i>
    <i r="1">
      <x v="1805"/>
    </i>
    <i r="1">
      <x v="1820"/>
    </i>
    <i r="1">
      <x v="1822"/>
    </i>
    <i r="1">
      <x v="2000"/>
    </i>
    <i r="1">
      <x v="2003"/>
    </i>
    <i r="1">
      <x v="2203"/>
    </i>
    <i r="1">
      <x v="2204"/>
    </i>
    <i r="1">
      <x v="2208"/>
    </i>
    <i r="1">
      <x v="2209"/>
    </i>
    <i r="1">
      <x v="2210"/>
    </i>
    <i r="1">
      <x v="2211"/>
    </i>
    <i r="1">
      <x v="2224"/>
    </i>
    <i r="1">
      <x v="2229"/>
    </i>
    <i r="1">
      <x v="2231"/>
    </i>
    <i>
      <x v="42"/>
    </i>
    <i r="1">
      <x v="340"/>
    </i>
    <i>
      <x v="44"/>
    </i>
    <i r="1">
      <x v="994"/>
    </i>
    <i r="1">
      <x v="1982"/>
    </i>
    <i r="1">
      <x v="1983"/>
    </i>
    <i>
      <x v="47"/>
    </i>
    <i r="1">
      <x v="196"/>
    </i>
    <i r="1">
      <x v="397"/>
    </i>
    <i r="1">
      <x v="627"/>
    </i>
    <i r="1">
      <x v="1028"/>
    </i>
    <i r="1">
      <x v="1038"/>
    </i>
    <i r="1">
      <x v="1046"/>
    </i>
    <i r="1">
      <x v="1050"/>
    </i>
    <i r="1">
      <x v="1229"/>
    </i>
    <i r="1">
      <x v="1321"/>
    </i>
    <i r="1">
      <x v="1544"/>
    </i>
    <i r="1">
      <x v="1712"/>
    </i>
    <i r="1">
      <x v="1765"/>
    </i>
    <i r="1">
      <x v="1791"/>
    </i>
    <i r="1">
      <x v="1824"/>
    </i>
    <i>
      <x v="49"/>
    </i>
    <i r="1">
      <x v="1764"/>
    </i>
    <i r="1">
      <x v="1870"/>
    </i>
    <i>
      <x v="51"/>
    </i>
    <i r="1">
      <x v="261"/>
    </i>
    <i r="1">
      <x v="1186"/>
    </i>
    <i r="1">
      <x v="1187"/>
    </i>
    <i>
      <x v="52"/>
    </i>
    <i r="1">
      <x v="1097"/>
    </i>
    <i r="1">
      <x v="1098"/>
    </i>
    <i r="1">
      <x v="1589"/>
    </i>
    <i>
      <x v="53"/>
    </i>
    <i r="1">
      <x v="684"/>
    </i>
    <i r="1">
      <x v="685"/>
    </i>
    <i r="1">
      <x v="686"/>
    </i>
    <i r="1">
      <x v="687"/>
    </i>
    <i r="1">
      <x v="688"/>
    </i>
    <i r="1">
      <x v="691"/>
    </i>
    <i r="1">
      <x v="692"/>
    </i>
    <i r="1">
      <x v="693"/>
    </i>
    <i r="1">
      <x v="695"/>
    </i>
    <i r="1">
      <x v="1071"/>
    </i>
    <i r="1">
      <x v="1111"/>
    </i>
    <i r="1">
      <x v="1112"/>
    </i>
    <i r="1">
      <x v="1113"/>
    </i>
    <i r="1">
      <x v="1114"/>
    </i>
    <i r="1">
      <x v="1337"/>
    </i>
    <i r="1">
      <x v="1462"/>
    </i>
    <i r="1">
      <x v="1914"/>
    </i>
    <i>
      <x v="54"/>
    </i>
    <i r="1">
      <x v="178"/>
    </i>
    <i r="1">
      <x v="297"/>
    </i>
    <i r="1">
      <x v="315"/>
    </i>
    <i r="1">
      <x v="407"/>
    </i>
    <i r="1">
      <x v="481"/>
    </i>
    <i r="1">
      <x v="486"/>
    </i>
    <i r="1">
      <x v="496"/>
    </i>
    <i r="1">
      <x v="500"/>
    </i>
    <i r="1">
      <x v="511"/>
    </i>
    <i r="1">
      <x v="523"/>
    </i>
    <i r="1">
      <x v="524"/>
    </i>
    <i r="1">
      <x v="528"/>
    </i>
    <i r="1">
      <x v="529"/>
    </i>
    <i r="1">
      <x v="536"/>
    </i>
    <i r="1">
      <x v="547"/>
    </i>
    <i r="1">
      <x v="660"/>
    </i>
    <i r="1">
      <x v="812"/>
    </i>
    <i r="1">
      <x v="880"/>
    </i>
    <i r="1">
      <x v="958"/>
    </i>
    <i r="1">
      <x v="982"/>
    </i>
    <i r="1">
      <x v="1029"/>
    </i>
    <i r="1">
      <x v="1218"/>
    </i>
    <i r="1">
      <x v="1244"/>
    </i>
    <i r="1">
      <x v="1541"/>
    </i>
    <i r="1">
      <x v="1684"/>
    </i>
    <i r="1">
      <x v="1706"/>
    </i>
    <i r="1">
      <x v="1798"/>
    </i>
    <i r="1">
      <x v="1805"/>
    </i>
    <i r="1">
      <x v="1909"/>
    </i>
    <i>
      <x v="56"/>
    </i>
    <i r="1">
      <x v="931"/>
    </i>
    <i>
      <x v="57"/>
    </i>
    <i r="1">
      <x v="257"/>
    </i>
    <i r="1">
      <x v="671"/>
    </i>
    <i r="1">
      <x v="1215"/>
    </i>
    <i r="1">
      <x v="1404"/>
    </i>
    <i r="1">
      <x v="1530"/>
    </i>
    <i r="1">
      <x v="1538"/>
    </i>
    <i>
      <x v="60"/>
    </i>
    <i r="1">
      <x v="40"/>
    </i>
    <i r="1">
      <x v="49"/>
    </i>
    <i r="1">
      <x v="178"/>
    </i>
    <i r="1">
      <x v="197"/>
    </i>
    <i r="1">
      <x v="254"/>
    </i>
    <i r="1">
      <x v="255"/>
    </i>
    <i r="1">
      <x v="259"/>
    </i>
    <i r="1">
      <x v="264"/>
    </i>
    <i r="1">
      <x v="362"/>
    </i>
    <i r="1">
      <x v="397"/>
    </i>
    <i r="1">
      <x v="401"/>
    </i>
    <i r="1">
      <x v="428"/>
    </i>
    <i r="1">
      <x v="436"/>
    </i>
    <i r="1">
      <x v="489"/>
    </i>
    <i r="1">
      <x v="493"/>
    </i>
    <i r="1">
      <x v="501"/>
    </i>
    <i r="1">
      <x v="507"/>
    </i>
    <i r="1">
      <x v="516"/>
    </i>
    <i r="1">
      <x v="517"/>
    </i>
    <i r="1">
      <x v="543"/>
    </i>
    <i r="1">
      <x v="566"/>
    </i>
    <i r="1">
      <x v="577"/>
    </i>
    <i r="1">
      <x v="589"/>
    </i>
    <i r="1">
      <x v="630"/>
    </i>
    <i r="1">
      <x v="635"/>
    </i>
    <i r="1">
      <x v="646"/>
    </i>
    <i r="1">
      <x v="649"/>
    </i>
    <i r="1">
      <x v="676"/>
    </i>
    <i r="1">
      <x v="698"/>
    </i>
    <i r="1">
      <x v="713"/>
    </i>
    <i r="1">
      <x v="831"/>
    </i>
    <i r="1">
      <x v="862"/>
    </i>
    <i r="1">
      <x v="875"/>
    </i>
    <i r="1">
      <x v="880"/>
    </i>
    <i r="1">
      <x v="962"/>
    </i>
    <i r="1">
      <x v="996"/>
    </i>
    <i r="1">
      <x v="997"/>
    </i>
    <i r="1">
      <x v="1045"/>
    </i>
    <i r="1">
      <x v="1180"/>
    </i>
    <i r="1">
      <x v="1217"/>
    </i>
    <i r="1">
      <x v="1277"/>
    </i>
    <i r="1">
      <x v="1334"/>
    </i>
    <i r="1">
      <x v="1431"/>
    </i>
    <i r="1">
      <x v="1435"/>
    </i>
    <i r="1">
      <x v="1453"/>
    </i>
    <i r="1">
      <x v="1568"/>
    </i>
    <i r="1">
      <x v="1640"/>
    </i>
    <i r="1">
      <x v="1795"/>
    </i>
    <i r="1">
      <x v="1797"/>
    </i>
    <i r="1">
      <x v="1813"/>
    </i>
    <i r="1">
      <x v="1814"/>
    </i>
    <i r="1">
      <x v="1817"/>
    </i>
    <i r="1">
      <x v="1821"/>
    </i>
    <i r="1">
      <x v="1984"/>
    </i>
    <i>
      <x v="61"/>
    </i>
    <i r="1">
      <x v="933"/>
    </i>
    <i r="1">
      <x v="1737"/>
    </i>
    <i r="1">
      <x v="1890"/>
    </i>
    <i>
      <x v="62"/>
    </i>
    <i r="1">
      <x v="674"/>
    </i>
    <i r="1">
      <x v="958"/>
    </i>
    <i r="1">
      <x v="1158"/>
    </i>
    <i r="1">
      <x v="1217"/>
    </i>
    <i r="1">
      <x v="1805"/>
    </i>
    <i r="1">
      <x v="1871"/>
    </i>
    <i>
      <x v="63"/>
    </i>
    <i r="1">
      <x v="324"/>
    </i>
    <i r="1">
      <x v="861"/>
    </i>
    <i r="1">
      <x v="1371"/>
    </i>
    <i r="1">
      <x v="1372"/>
    </i>
    <i r="1">
      <x v="1373"/>
    </i>
    <i r="1">
      <x v="1375"/>
    </i>
    <i r="1">
      <x v="1385"/>
    </i>
    <i r="1">
      <x v="1417"/>
    </i>
    <i r="1">
      <x v="1418"/>
    </i>
    <i r="1">
      <x v="1481"/>
    </i>
    <i r="1">
      <x v="1482"/>
    </i>
    <i r="1">
      <x v="1483"/>
    </i>
    <i r="1">
      <x v="1750"/>
    </i>
    <i r="1">
      <x v="1861"/>
    </i>
    <i r="1">
      <x v="1906"/>
    </i>
    <i r="1">
      <x v="1907"/>
    </i>
    <i>
      <x v="66"/>
    </i>
    <i r="1">
      <x v="199"/>
    </i>
    <i r="1">
      <x v="539"/>
    </i>
    <i r="1">
      <x v="540"/>
    </i>
    <i r="1">
      <x v="587"/>
    </i>
    <i r="1">
      <x v="630"/>
    </i>
    <i r="1">
      <x v="713"/>
    </i>
    <i r="1">
      <x v="875"/>
    </i>
    <i r="1">
      <x v="996"/>
    </i>
    <i r="1">
      <x v="1180"/>
    </i>
    <i r="1">
      <x v="1217"/>
    </i>
    <i r="1">
      <x v="1501"/>
    </i>
    <i>
      <x v="67"/>
    </i>
    <i r="1">
      <x v="74"/>
    </i>
    <i r="1">
      <x v="75"/>
    </i>
    <i r="1">
      <x v="76"/>
    </i>
    <i r="1">
      <x v="77"/>
    </i>
    <i r="1">
      <x v="79"/>
    </i>
    <i r="1">
      <x v="80"/>
    </i>
    <i r="1">
      <x v="81"/>
    </i>
    <i r="1">
      <x v="82"/>
    </i>
    <i r="1">
      <x v="83"/>
    </i>
    <i r="1">
      <x v="84"/>
    </i>
    <i r="1">
      <x v="85"/>
    </i>
    <i r="1">
      <x v="86"/>
    </i>
    <i r="1">
      <x v="87"/>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8"/>
    </i>
    <i r="1">
      <x v="129"/>
    </i>
    <i r="1">
      <x v="130"/>
    </i>
    <i r="1">
      <x v="131"/>
    </i>
    <i r="1">
      <x v="132"/>
    </i>
    <i r="1">
      <x v="133"/>
    </i>
    <i r="1">
      <x v="146"/>
    </i>
    <i r="1">
      <x v="147"/>
    </i>
    <i r="1">
      <x v="148"/>
    </i>
    <i r="1">
      <x v="210"/>
    </i>
    <i r="1">
      <x v="211"/>
    </i>
    <i r="1">
      <x v="212"/>
    </i>
    <i r="1">
      <x v="497"/>
    </i>
    <i r="1">
      <x v="520"/>
    </i>
    <i r="1">
      <x v="541"/>
    </i>
    <i r="1">
      <x v="542"/>
    </i>
    <i r="1">
      <x v="1203"/>
    </i>
    <i r="1">
      <x v="1204"/>
    </i>
    <i r="1">
      <x v="1205"/>
    </i>
    <i r="1">
      <x v="1206"/>
    </i>
    <i r="1">
      <x v="1285"/>
    </i>
    <i r="1">
      <x v="1413"/>
    </i>
    <i r="1">
      <x v="1414"/>
    </i>
    <i r="1">
      <x v="1415"/>
    </i>
    <i r="1">
      <x v="1774"/>
    </i>
    <i r="1">
      <x v="1775"/>
    </i>
    <i r="1">
      <x v="1776"/>
    </i>
    <i r="1">
      <x v="1777"/>
    </i>
    <i r="1">
      <x v="1778"/>
    </i>
    <i r="1">
      <x v="1779"/>
    </i>
    <i r="1">
      <x v="1780"/>
    </i>
    <i r="1">
      <x v="1781"/>
    </i>
    <i r="1">
      <x v="1782"/>
    </i>
    <i r="1">
      <x v="1783"/>
    </i>
    <i r="1">
      <x v="1784"/>
    </i>
    <i r="1">
      <x v="1785"/>
    </i>
    <i r="1">
      <x v="1786"/>
    </i>
    <i r="1">
      <x v="1787"/>
    </i>
    <i>
      <x v="68"/>
    </i>
    <i r="1">
      <x v="22"/>
    </i>
    <i r="1">
      <x v="40"/>
    </i>
    <i r="1">
      <x v="49"/>
    </i>
    <i r="1">
      <x v="178"/>
    </i>
    <i r="1">
      <x v="197"/>
    </i>
    <i r="1">
      <x v="258"/>
    </i>
    <i r="1">
      <x v="262"/>
    </i>
    <i r="1">
      <x v="296"/>
    </i>
    <i r="1">
      <x v="392"/>
    </i>
    <i r="1">
      <x v="396"/>
    </i>
    <i r="1">
      <x v="397"/>
    </i>
    <i r="1">
      <x v="410"/>
    </i>
    <i r="1">
      <x v="477"/>
    </i>
    <i r="1">
      <x v="487"/>
    </i>
    <i r="1">
      <x v="491"/>
    </i>
    <i r="1">
      <x v="493"/>
    </i>
    <i r="1">
      <x v="501"/>
    </i>
    <i r="1">
      <x v="507"/>
    </i>
    <i r="1">
      <x v="516"/>
    </i>
    <i r="1">
      <x v="517"/>
    </i>
    <i r="1">
      <x v="533"/>
    </i>
    <i r="1">
      <x v="535"/>
    </i>
    <i r="1">
      <x v="543"/>
    </i>
    <i r="1">
      <x v="560"/>
    </i>
    <i r="1">
      <x v="566"/>
    </i>
    <i r="1">
      <x v="576"/>
    </i>
    <i r="1">
      <x v="588"/>
    </i>
    <i r="1">
      <x v="589"/>
    </i>
    <i r="1">
      <x v="630"/>
    </i>
    <i r="1">
      <x v="635"/>
    </i>
    <i r="1">
      <x v="649"/>
    </i>
    <i r="1">
      <x v="673"/>
    </i>
    <i r="1">
      <x v="698"/>
    </i>
    <i r="1">
      <x v="713"/>
    </i>
    <i r="1">
      <x v="862"/>
    </i>
    <i r="1">
      <x v="875"/>
    </i>
    <i r="1">
      <x v="880"/>
    </i>
    <i r="1">
      <x v="926"/>
    </i>
    <i r="1">
      <x v="928"/>
    </i>
    <i r="1">
      <x v="962"/>
    </i>
    <i r="1">
      <x v="984"/>
    </i>
    <i r="1">
      <x v="996"/>
    </i>
    <i r="1">
      <x v="997"/>
    </i>
    <i r="1">
      <x v="1095"/>
    </i>
    <i r="1">
      <x v="1180"/>
    </i>
    <i r="1">
      <x v="1189"/>
    </i>
    <i r="1">
      <x v="1190"/>
    </i>
    <i r="1">
      <x v="1217"/>
    </i>
    <i r="1">
      <x v="1291"/>
    </i>
    <i r="1">
      <x v="1326"/>
    </i>
    <i r="1">
      <x v="1335"/>
    </i>
    <i r="1">
      <x v="1398"/>
    </i>
    <i r="1">
      <x v="1431"/>
    </i>
    <i r="1">
      <x v="1436"/>
    </i>
    <i r="1">
      <x v="1454"/>
    </i>
    <i r="1">
      <x v="1504"/>
    </i>
    <i r="1">
      <x v="1532"/>
    </i>
    <i r="1">
      <x v="1539"/>
    </i>
    <i r="1">
      <x v="1568"/>
    </i>
    <i r="1">
      <x v="1610"/>
    </i>
    <i r="1">
      <x v="1654"/>
    </i>
    <i r="1">
      <x v="1720"/>
    </i>
    <i r="1">
      <x v="1721"/>
    </i>
    <i r="1">
      <x v="1813"/>
    </i>
    <i r="1">
      <x v="1814"/>
    </i>
    <i r="1">
      <x v="1815"/>
    </i>
    <i r="1">
      <x v="1816"/>
    </i>
    <i r="1">
      <x v="1817"/>
    </i>
    <i r="1">
      <x v="1820"/>
    </i>
    <i r="1">
      <x v="2103"/>
    </i>
    <i r="1">
      <x v="2235"/>
    </i>
    <i r="1">
      <x v="2236"/>
    </i>
    <i r="1">
      <x v="2237"/>
    </i>
    <i r="1">
      <x v="2238"/>
    </i>
    <i>
      <x v="69"/>
    </i>
    <i r="1">
      <x v="1179"/>
    </i>
    <i r="1">
      <x v="1604"/>
    </i>
    <i>
      <x v="70"/>
    </i>
    <i r="1">
      <x v="418"/>
    </i>
    <i r="1">
      <x v="424"/>
    </i>
    <i r="1">
      <x v="870"/>
    </i>
    <i r="1">
      <x v="1576"/>
    </i>
    <i r="1">
      <x v="1915"/>
    </i>
    <i r="1">
      <x v="1916"/>
    </i>
    <i>
      <x v="71"/>
    </i>
    <i r="1">
      <x v="651"/>
    </i>
    <i r="1">
      <x v="969"/>
    </i>
    <i r="1">
      <x v="1223"/>
    </i>
    <i r="1">
      <x v="1528"/>
    </i>
    <i r="1">
      <x v="1772"/>
    </i>
    <i r="1">
      <x v="1789"/>
    </i>
    <i r="1">
      <x v="1807"/>
    </i>
    <i>
      <x v="72"/>
    </i>
    <i r="1">
      <x v="256"/>
    </i>
    <i r="1">
      <x v="1223"/>
    </i>
    <i>
      <x v="73"/>
    </i>
    <i r="1">
      <x v="254"/>
    </i>
    <i r="1">
      <x v="298"/>
    </i>
    <i r="1">
      <x v="426"/>
    </i>
    <i r="1">
      <x v="958"/>
    </i>
    <i r="1">
      <x v="997"/>
    </i>
    <i r="1">
      <x v="1082"/>
    </i>
    <i r="1">
      <x v="1217"/>
    </i>
    <i r="1">
      <x v="1234"/>
    </i>
    <i r="1">
      <x v="1517"/>
    </i>
    <i r="1">
      <x v="1791"/>
    </i>
    <i r="1">
      <x v="1985"/>
    </i>
    <i r="1">
      <x v="1986"/>
    </i>
    <i r="1">
      <x v="1987"/>
    </i>
    <i r="1">
      <x v="1988"/>
    </i>
    <i r="1">
      <x v="1989"/>
    </i>
    <i r="1">
      <x v="1990"/>
    </i>
    <i>
      <x v="74"/>
    </i>
    <i r="1">
      <x v="515"/>
    </i>
    <i r="1">
      <x v="678"/>
    </i>
    <i r="1">
      <x v="1227"/>
    </i>
    <i r="1">
      <x v="1231"/>
    </i>
    <i r="1">
      <x v="1232"/>
    </i>
    <i r="1">
      <x v="1800"/>
    </i>
    <i>
      <x v="76"/>
    </i>
    <i r="1">
      <x v="489"/>
    </i>
    <i r="1">
      <x v="882"/>
    </i>
    <i r="1">
      <x v="934"/>
    </i>
    <i r="1">
      <x v="987"/>
    </i>
    <i r="1">
      <x v="1158"/>
    </i>
    <i r="1">
      <x v="1361"/>
    </i>
    <i r="1">
      <x v="1572"/>
    </i>
    <i r="1">
      <x v="1792"/>
    </i>
    <i>
      <x v="77"/>
    </i>
    <i r="1">
      <x v="237"/>
    </i>
    <i r="1">
      <x v="238"/>
    </i>
    <i r="1">
      <x v="239"/>
    </i>
    <i r="1">
      <x v="240"/>
    </i>
    <i r="1">
      <x v="241"/>
    </i>
    <i r="1">
      <x v="242"/>
    </i>
    <i r="1">
      <x v="243"/>
    </i>
    <i r="1">
      <x v="244"/>
    </i>
    <i r="1">
      <x v="245"/>
    </i>
    <i r="1">
      <x v="246"/>
    </i>
    <i r="1">
      <x v="247"/>
    </i>
    <i r="1">
      <x v="248"/>
    </i>
    <i r="1">
      <x v="249"/>
    </i>
    <i r="1">
      <x v="250"/>
    </i>
    <i r="1">
      <x v="265"/>
    </i>
    <i r="1">
      <x v="266"/>
    </i>
    <i r="1">
      <x v="267"/>
    </i>
    <i r="1">
      <x v="268"/>
    </i>
    <i r="1">
      <x v="280"/>
    </i>
    <i r="1">
      <x v="281"/>
    </i>
    <i r="1">
      <x v="282"/>
    </i>
    <i r="1">
      <x v="283"/>
    </i>
    <i r="1">
      <x v="285"/>
    </i>
    <i r="1">
      <x v="286"/>
    </i>
    <i r="1">
      <x v="287"/>
    </i>
    <i r="1">
      <x v="288"/>
    </i>
    <i r="1">
      <x v="289"/>
    </i>
    <i r="1">
      <x v="292"/>
    </i>
    <i r="1">
      <x v="293"/>
    </i>
    <i r="1">
      <x v="299"/>
    </i>
    <i r="1">
      <x v="300"/>
    </i>
    <i r="1">
      <x v="301"/>
    </i>
    <i r="1">
      <x v="302"/>
    </i>
    <i r="1">
      <x v="305"/>
    </i>
    <i r="1">
      <x v="306"/>
    </i>
    <i r="1">
      <x v="307"/>
    </i>
    <i r="1">
      <x v="309"/>
    </i>
    <i r="1">
      <x v="310"/>
    </i>
    <i r="1">
      <x v="311"/>
    </i>
    <i r="1">
      <x v="312"/>
    </i>
    <i r="1">
      <x v="606"/>
    </i>
    <i r="1">
      <x v="607"/>
    </i>
    <i r="1">
      <x v="608"/>
    </i>
    <i r="1">
      <x v="611"/>
    </i>
    <i r="1">
      <x v="612"/>
    </i>
    <i r="1">
      <x v="613"/>
    </i>
    <i r="1">
      <x v="614"/>
    </i>
    <i r="1">
      <x v="615"/>
    </i>
    <i r="1">
      <x v="616"/>
    </i>
    <i r="1">
      <x v="617"/>
    </i>
    <i r="1">
      <x v="618"/>
    </i>
    <i r="1">
      <x v="619"/>
    </i>
    <i r="1">
      <x v="620"/>
    </i>
    <i r="1">
      <x v="621"/>
    </i>
    <i r="1">
      <x v="622"/>
    </i>
    <i r="1">
      <x v="623"/>
    </i>
    <i r="1">
      <x v="624"/>
    </i>
    <i r="1">
      <x v="708"/>
    </i>
    <i r="1">
      <x v="848"/>
    </i>
    <i r="1">
      <x v="849"/>
    </i>
    <i r="1">
      <x v="850"/>
    </i>
    <i r="1">
      <x v="851"/>
    </i>
    <i r="1">
      <x v="852"/>
    </i>
    <i r="1">
      <x v="853"/>
    </i>
    <i r="1">
      <x v="854"/>
    </i>
    <i r="1">
      <x v="855"/>
    </i>
    <i r="1">
      <x v="942"/>
    </i>
    <i r="1">
      <x v="974"/>
    </i>
    <i r="1">
      <x v="975"/>
    </i>
    <i r="1">
      <x v="1035"/>
    </i>
    <i r="1">
      <x v="1036"/>
    </i>
    <i r="1">
      <x v="1037"/>
    </i>
    <i r="1">
      <x v="1047"/>
    </i>
    <i r="1">
      <x v="1048"/>
    </i>
    <i r="1">
      <x v="1051"/>
    </i>
    <i r="1">
      <x v="1054"/>
    </i>
    <i r="1">
      <x v="1148"/>
    </i>
    <i r="1">
      <x v="1185"/>
    </i>
    <i r="1">
      <x v="1260"/>
    </i>
    <i r="1">
      <x v="1261"/>
    </i>
    <i r="1">
      <x v="1262"/>
    </i>
    <i r="1">
      <x v="1263"/>
    </i>
    <i r="1">
      <x v="1264"/>
    </i>
    <i r="1">
      <x v="1265"/>
    </i>
    <i r="1">
      <x v="1266"/>
    </i>
    <i r="1">
      <x v="1267"/>
    </i>
    <i r="1">
      <x v="1268"/>
    </i>
    <i r="1">
      <x v="1289"/>
    </i>
    <i r="1">
      <x v="1311"/>
    </i>
    <i r="1">
      <x v="1312"/>
    </i>
    <i r="1">
      <x v="1313"/>
    </i>
    <i r="1">
      <x v="1314"/>
    </i>
    <i r="1">
      <x v="1315"/>
    </i>
    <i r="1">
      <x v="1316"/>
    </i>
    <i r="1">
      <x v="1317"/>
    </i>
    <i r="1">
      <x v="2287"/>
    </i>
    <i r="1">
      <x v="2288"/>
    </i>
    <i r="1">
      <x v="2289"/>
    </i>
    <i r="1">
      <x v="2290"/>
    </i>
    <i r="1">
      <x v="2291"/>
    </i>
    <i r="1">
      <x v="2292"/>
    </i>
    <i r="1">
      <x v="2293"/>
    </i>
    <i>
      <x v="81"/>
    </i>
    <i r="1">
      <x v="2249"/>
    </i>
    <i r="1">
      <x v="2250"/>
    </i>
    <i r="1">
      <x v="2251"/>
    </i>
    <i>
      <x v="88"/>
    </i>
    <i r="1">
      <x v="136"/>
    </i>
    <i r="1">
      <x v="504"/>
    </i>
    <i r="1">
      <x v="899"/>
    </i>
    <i r="1">
      <x v="1310"/>
    </i>
    <i r="1">
      <x v="1382"/>
    </i>
    <i r="1">
      <x v="1383"/>
    </i>
    <i r="1">
      <x v="1594"/>
    </i>
    <i r="1">
      <x v="1746"/>
    </i>
    <i r="1">
      <x v="1747"/>
    </i>
    <i r="1">
      <x v="1748"/>
    </i>
    <i r="1">
      <x v="1749"/>
    </i>
    <i r="1">
      <x v="2253"/>
    </i>
    <i r="1">
      <x v="2255"/>
    </i>
    <i r="1">
      <x v="2256"/>
    </i>
    <i r="1">
      <x v="2257"/>
    </i>
    <i r="1">
      <x v="2258"/>
    </i>
    <i r="1">
      <x v="2259"/>
    </i>
    <i>
      <x v="89"/>
    </i>
    <i r="1">
      <x v="206"/>
    </i>
    <i r="1">
      <x v="571"/>
    </i>
    <i r="1">
      <x v="632"/>
    </i>
    <i r="1">
      <x v="1230"/>
    </i>
    <i r="1">
      <x v="1282"/>
    </i>
    <i r="1">
      <x v="1725"/>
    </i>
    <i>
      <x v="91"/>
    </i>
    <i r="1">
      <x v="707"/>
    </i>
    <i r="1">
      <x v="940"/>
    </i>
    <i r="1">
      <x v="1284"/>
    </i>
    <i r="1">
      <x v="1432"/>
    </i>
    <i r="1">
      <x v="1464"/>
    </i>
    <i r="1">
      <x v="1574"/>
    </i>
    <i r="1">
      <x v="2260"/>
    </i>
    <i>
      <x v="97"/>
    </i>
    <i r="1">
      <x v="2"/>
    </i>
    <i r="1">
      <x v="207"/>
    </i>
    <i r="1">
      <x v="322"/>
    </i>
    <i r="1">
      <x v="325"/>
    </i>
    <i r="1">
      <x v="341"/>
    </i>
    <i r="1">
      <x v="342"/>
    </i>
    <i r="1">
      <x v="343"/>
    </i>
    <i r="1">
      <x v="551"/>
    </i>
    <i r="1">
      <x v="552"/>
    </i>
    <i r="1">
      <x v="664"/>
    </i>
    <i r="1">
      <x v="702"/>
    </i>
    <i r="1">
      <x v="904"/>
    </i>
    <i r="1">
      <x v="908"/>
    </i>
    <i r="1">
      <x v="911"/>
    </i>
    <i r="1">
      <x v="912"/>
    </i>
    <i r="1">
      <x v="913"/>
    </i>
    <i r="1">
      <x v="914"/>
    </i>
    <i r="1">
      <x v="915"/>
    </i>
    <i r="1">
      <x v="917"/>
    </i>
    <i r="1">
      <x v="920"/>
    </i>
    <i r="1">
      <x v="921"/>
    </i>
    <i r="1">
      <x v="922"/>
    </i>
    <i r="1">
      <x v="923"/>
    </i>
    <i r="1">
      <x v="924"/>
    </i>
    <i r="1">
      <x v="925"/>
    </i>
    <i r="1">
      <x v="1007"/>
    </i>
    <i r="1">
      <x v="1008"/>
    </i>
    <i r="1">
      <x v="1012"/>
    </i>
    <i r="1">
      <x v="1099"/>
    </i>
    <i r="1">
      <x v="1144"/>
    </i>
    <i r="1">
      <x v="1193"/>
    </i>
    <i r="1">
      <x v="1278"/>
    </i>
    <i r="1">
      <x v="1279"/>
    </i>
    <i r="1">
      <x v="1297"/>
    </i>
    <i r="1">
      <x v="1298"/>
    </i>
    <i r="1">
      <x v="1327"/>
    </i>
    <i r="1">
      <x v="1384"/>
    </i>
    <i r="1">
      <x v="1386"/>
    </i>
    <i r="1">
      <x v="1419"/>
    </i>
    <i r="1">
      <x v="1420"/>
    </i>
    <i r="1">
      <x v="1472"/>
    </i>
    <i r="1">
      <x v="1489"/>
    </i>
    <i r="1">
      <x v="1548"/>
    </i>
    <i r="1">
      <x v="1549"/>
    </i>
    <i r="1">
      <x v="1550"/>
    </i>
    <i r="1">
      <x v="1551"/>
    </i>
    <i r="1">
      <x v="1556"/>
    </i>
    <i r="1">
      <x v="1622"/>
    </i>
    <i r="1">
      <x v="1623"/>
    </i>
    <i r="1">
      <x v="1624"/>
    </i>
    <i r="1">
      <x v="1675"/>
    </i>
    <i r="1">
      <x v="1717"/>
    </i>
    <i r="1">
      <x v="1718"/>
    </i>
    <i r="1">
      <x v="1719"/>
    </i>
    <i r="1">
      <x v="1745"/>
    </i>
    <i r="1">
      <x v="1801"/>
    </i>
    <i r="1">
      <x v="2040"/>
    </i>
    <i r="1">
      <x v="2041"/>
    </i>
    <i r="1">
      <x v="2042"/>
    </i>
    <i r="1">
      <x v="2043"/>
    </i>
    <i>
      <x v="98"/>
    </i>
    <i r="1">
      <x v="162"/>
    </i>
    <i r="1">
      <x v="163"/>
    </i>
    <i r="1">
      <x v="164"/>
    </i>
    <i>
      <x v="99"/>
    </i>
    <i r="1">
      <x v="40"/>
    </i>
    <i r="1">
      <x v="49"/>
    </i>
    <i r="1">
      <x v="67"/>
    </i>
    <i r="1">
      <x v="170"/>
    </i>
    <i r="1">
      <x v="178"/>
    </i>
    <i r="1">
      <x v="197"/>
    </i>
    <i r="1">
      <x v="254"/>
    </i>
    <i r="1">
      <x v="255"/>
    </i>
    <i r="1">
      <x v="259"/>
    </i>
    <i r="1">
      <x v="264"/>
    </i>
    <i r="1">
      <x v="327"/>
    </i>
    <i r="1">
      <x v="362"/>
    </i>
    <i r="1">
      <x v="410"/>
    </i>
    <i r="1">
      <x v="428"/>
    </i>
    <i r="1">
      <x v="493"/>
    </i>
    <i r="1">
      <x v="501"/>
    </i>
    <i r="1">
      <x v="509"/>
    </i>
    <i r="1">
      <x v="516"/>
    </i>
    <i r="1">
      <x v="517"/>
    </i>
    <i r="1">
      <x v="534"/>
    </i>
    <i r="1">
      <x v="543"/>
    </i>
    <i r="1">
      <x v="560"/>
    </i>
    <i r="1">
      <x v="566"/>
    </i>
    <i r="1">
      <x v="589"/>
    </i>
    <i r="1">
      <x v="646"/>
    </i>
    <i r="1">
      <x v="649"/>
    </i>
    <i r="1">
      <x v="676"/>
    </i>
    <i r="1">
      <x v="698"/>
    </i>
    <i r="1">
      <x v="713"/>
    </i>
    <i r="1">
      <x v="719"/>
    </i>
    <i r="1">
      <x v="875"/>
    </i>
    <i r="1">
      <x v="880"/>
    </i>
    <i r="1">
      <x v="926"/>
    </i>
    <i r="1">
      <x v="928"/>
    </i>
    <i r="1">
      <x v="962"/>
    </i>
    <i r="1">
      <x v="984"/>
    </i>
    <i r="1">
      <x v="996"/>
    </i>
    <i r="1">
      <x v="997"/>
    </i>
    <i r="1">
      <x v="1180"/>
    </i>
    <i r="1">
      <x v="1189"/>
    </i>
    <i r="1">
      <x v="1217"/>
    </i>
    <i r="1">
      <x v="1234"/>
    </i>
    <i r="1">
      <x v="1248"/>
    </i>
    <i r="1">
      <x v="1281"/>
    </i>
    <i r="1">
      <x v="1293"/>
    </i>
    <i r="1">
      <x v="1431"/>
    </i>
    <i r="1">
      <x v="1435"/>
    </i>
    <i r="1">
      <x v="1501"/>
    </i>
    <i r="1">
      <x v="1504"/>
    </i>
    <i r="1">
      <x v="1568"/>
    </i>
    <i r="1">
      <x v="1573"/>
    </i>
    <i r="1">
      <x v="1789"/>
    </i>
    <i r="1">
      <x v="2044"/>
    </i>
    <i r="1">
      <x v="2045"/>
    </i>
    <i r="1">
      <x v="2046"/>
    </i>
    <i r="1">
      <x v="2048"/>
    </i>
    <i r="1">
      <x v="2049"/>
    </i>
    <i r="1">
      <x v="2050"/>
    </i>
    <i r="1">
      <x v="2051"/>
    </i>
    <i>
      <x v="101"/>
    </i>
    <i r="1">
      <x v="200"/>
    </i>
    <i r="1">
      <x v="1891"/>
    </i>
    <i>
      <x v="103"/>
    </i>
    <i r="1">
      <x v="2052"/>
    </i>
    <i r="1">
      <x v="2053"/>
    </i>
    <i>
      <x v="105"/>
    </i>
    <i r="1">
      <x v="630"/>
    </i>
    <i r="1">
      <x v="631"/>
    </i>
    <i r="1">
      <x v="643"/>
    </i>
    <i r="1">
      <x v="814"/>
    </i>
    <i r="1">
      <x v="881"/>
    </i>
    <i r="1">
      <x v="891"/>
    </i>
    <i r="1">
      <x v="997"/>
    </i>
    <i r="1">
      <x v="1180"/>
    </i>
    <i r="1">
      <x v="1217"/>
    </i>
    <i r="1">
      <x v="1363"/>
    </i>
    <i r="1">
      <x v="1478"/>
    </i>
    <i r="1">
      <x v="1522"/>
    </i>
    <i r="1">
      <x v="1530"/>
    </i>
    <i r="1">
      <x v="1794"/>
    </i>
    <i>
      <x v="106"/>
    </i>
    <i r="1">
      <x v="22"/>
    </i>
    <i r="1">
      <x v="42"/>
    </i>
    <i r="1">
      <x v="254"/>
    </i>
    <i r="1">
      <x v="298"/>
    </i>
    <i r="1">
      <x v="576"/>
    </i>
    <i r="1">
      <x v="863"/>
    </i>
    <i r="1">
      <x v="876"/>
    </i>
    <i r="1">
      <x v="958"/>
    </i>
    <i r="1">
      <x v="997"/>
    </i>
    <i r="1">
      <x v="1082"/>
    </i>
    <i r="1">
      <x v="1217"/>
    </i>
    <i r="1">
      <x v="1234"/>
    </i>
    <i r="1">
      <x v="1343"/>
    </i>
    <i r="1">
      <x v="1361"/>
    </i>
    <i r="1">
      <x v="1569"/>
    </i>
    <i r="1">
      <x v="1712"/>
    </i>
    <i r="1">
      <x v="1791"/>
    </i>
    <i r="1">
      <x v="1805"/>
    </i>
    <i r="1">
      <x v="1985"/>
    </i>
    <i r="1">
      <x v="1986"/>
    </i>
    <i r="1">
      <x v="1988"/>
    </i>
    <i r="1">
      <x v="1989"/>
    </i>
    <i r="1">
      <x v="1990"/>
    </i>
    <i r="1">
      <x v="2203"/>
    </i>
    <i r="1">
      <x v="2264"/>
    </i>
    <i r="1">
      <x v="2265"/>
    </i>
    <i r="1">
      <x v="2266"/>
    </i>
    <i r="1">
      <x v="2267"/>
    </i>
    <i r="1">
      <x v="2268"/>
    </i>
    <i r="1">
      <x v="2269"/>
    </i>
    <i r="1">
      <x v="2271"/>
    </i>
    <i r="1">
      <x v="2272"/>
    </i>
    <i r="1">
      <x v="2273"/>
    </i>
    <i r="1">
      <x v="2274"/>
    </i>
    <i r="1">
      <x v="2275"/>
    </i>
    <i r="1">
      <x v="2276"/>
    </i>
    <i r="1">
      <x v="2277"/>
    </i>
    <i r="1">
      <x v="2278"/>
    </i>
    <i r="1">
      <x v="2279"/>
    </i>
    <i r="1">
      <x v="2280"/>
    </i>
    <i r="1">
      <x v="2281"/>
    </i>
    <i r="1">
      <x v="2282"/>
    </i>
    <i r="1">
      <x v="2283"/>
    </i>
    <i r="1">
      <x v="2284"/>
    </i>
    <i>
      <x v="107"/>
    </i>
    <i r="1">
      <x v="1089"/>
    </i>
    <i r="1">
      <x v="1628"/>
    </i>
    <i r="1">
      <x v="1629"/>
    </i>
    <i r="1">
      <x v="1630"/>
    </i>
    <i r="1">
      <x v="1631"/>
    </i>
    <i r="1">
      <x v="1632"/>
    </i>
    <i r="1">
      <x v="1633"/>
    </i>
    <i r="1">
      <x v="1634"/>
    </i>
    <i r="1">
      <x v="1635"/>
    </i>
    <i r="1">
      <x v="1831"/>
    </i>
    <i>
      <x v="108"/>
    </i>
    <i r="1">
      <x v="15"/>
    </i>
    <i r="1">
      <x v="23"/>
    </i>
    <i r="1">
      <x v="150"/>
    </i>
    <i r="1">
      <x v="151"/>
    </i>
    <i r="1">
      <x v="185"/>
    </i>
    <i r="1">
      <x v="321"/>
    </i>
    <i r="1">
      <x v="322"/>
    </i>
    <i r="1">
      <x v="323"/>
    </i>
    <i r="1">
      <x v="337"/>
    </i>
    <i r="1">
      <x v="696"/>
    </i>
    <i r="1">
      <x v="845"/>
    </i>
    <i r="1">
      <x v="938"/>
    </i>
    <i r="1">
      <x v="939"/>
    </i>
    <i r="1">
      <x v="1004"/>
    </i>
    <i r="1">
      <x v="1057"/>
    </i>
    <i r="1">
      <x v="1242"/>
    </i>
    <i r="1">
      <x v="1305"/>
    </i>
    <i r="1">
      <x v="1407"/>
    </i>
    <i r="1">
      <x v="1484"/>
    </i>
    <i r="1">
      <x v="1552"/>
    </i>
    <i r="1">
      <x v="1591"/>
    </i>
    <i r="1">
      <x v="1615"/>
    </i>
    <i r="1">
      <x v="1616"/>
    </i>
    <i r="1">
      <x v="1617"/>
    </i>
    <i r="1">
      <x v="1641"/>
    </i>
    <i r="1">
      <x v="1676"/>
    </i>
    <i r="1">
      <x v="1678"/>
    </i>
    <i r="1">
      <x v="1739"/>
    </i>
    <i r="1">
      <x v="1918"/>
    </i>
    <i r="1">
      <x v="1922"/>
    </i>
    <i>
      <x v="111"/>
    </i>
    <i r="1">
      <x v="178"/>
    </i>
    <i r="1">
      <x v="516"/>
    </i>
    <i r="1">
      <x v="561"/>
    </i>
    <i r="1">
      <x v="633"/>
    </i>
    <i r="1">
      <x v="676"/>
    </i>
    <i r="1">
      <x v="927"/>
    </i>
    <i r="1">
      <x v="958"/>
    </i>
    <i r="1">
      <x v="1158"/>
    </i>
    <i r="1">
      <x v="1183"/>
    </i>
    <i r="1">
      <x v="1217"/>
    </i>
    <i r="1">
      <x v="1324"/>
    </i>
    <i r="1">
      <x v="1500"/>
    </i>
    <i r="1">
      <x v="1501"/>
    </i>
    <i r="1">
      <x v="1686"/>
    </i>
    <i r="1">
      <x v="1805"/>
    </i>
    <i r="1">
      <x v="2055"/>
    </i>
    <i r="1">
      <x v="2056"/>
    </i>
    <i r="1">
      <x v="2057"/>
    </i>
    <i r="1">
      <x v="2058"/>
    </i>
    <i r="1">
      <x v="2059"/>
    </i>
    <i>
      <x v="113"/>
    </i>
    <i r="1">
      <x v="30"/>
    </i>
    <i r="1">
      <x v="31"/>
    </i>
    <i r="1">
      <x v="214"/>
    </i>
    <i r="1">
      <x v="405"/>
    </i>
    <i r="1">
      <x v="408"/>
    </i>
    <i r="1">
      <x v="444"/>
    </i>
    <i r="1">
      <x v="502"/>
    </i>
    <i r="1">
      <x v="506"/>
    </i>
    <i r="1">
      <x v="514"/>
    </i>
    <i r="1">
      <x v="531"/>
    </i>
    <i r="1">
      <x v="583"/>
    </i>
    <i r="1">
      <x v="584"/>
    </i>
    <i r="1">
      <x v="609"/>
    </i>
    <i r="1">
      <x v="610"/>
    </i>
    <i r="1">
      <x v="661"/>
    </i>
    <i r="1">
      <x v="662"/>
    </i>
    <i r="1">
      <x v="811"/>
    </i>
    <i r="1">
      <x v="838"/>
    </i>
    <i r="1">
      <x v="839"/>
    </i>
    <i r="1">
      <x v="957"/>
    </i>
    <i r="1">
      <x v="1011"/>
    </i>
    <i r="1">
      <x v="1014"/>
    </i>
    <i r="1">
      <x v="1015"/>
    </i>
    <i r="1">
      <x v="1084"/>
    </i>
    <i r="1">
      <x v="1104"/>
    </i>
    <i r="1">
      <x v="1120"/>
    </i>
    <i r="1">
      <x v="1146"/>
    </i>
    <i r="1">
      <x v="1147"/>
    </i>
    <i r="1">
      <x v="1294"/>
    </i>
    <i r="1">
      <x v="1295"/>
    </i>
    <i r="1">
      <x v="1364"/>
    </i>
    <i r="1">
      <x v="1380"/>
    </i>
    <i r="1">
      <x v="2036"/>
    </i>
    <i r="1">
      <x v="2037"/>
    </i>
    <i r="1">
      <x v="2038"/>
    </i>
    <i>
      <x v="114"/>
    </i>
    <i r="1">
      <x v="1522"/>
    </i>
    <i r="1">
      <x v="1534"/>
    </i>
    <i r="1">
      <x v="1893"/>
    </i>
    <i>
      <x v="116"/>
    </i>
    <i r="1">
      <x v="197"/>
    </i>
    <i r="1">
      <x v="263"/>
    </i>
    <i r="1">
      <x v="480"/>
    </i>
    <i r="1">
      <x v="485"/>
    </i>
    <i r="1">
      <x v="543"/>
    </i>
    <i r="1">
      <x v="824"/>
    </i>
    <i r="1">
      <x v="1214"/>
    </i>
    <i r="1">
      <x v="1452"/>
    </i>
    <i r="1">
      <x v="1569"/>
    </i>
    <i r="1">
      <x v="1814"/>
    </i>
    <i r="1">
      <x v="1817"/>
    </i>
    <i>
      <x v="117"/>
    </i>
    <i r="1">
      <x v="1923"/>
    </i>
    <i r="1">
      <x v="1925"/>
    </i>
    <i r="1">
      <x v="1926"/>
    </i>
    <i>
      <x v="118"/>
    </i>
    <i r="1">
      <x v="1932"/>
    </i>
    <i r="1">
      <x v="1933"/>
    </i>
    <i r="1">
      <x v="1934"/>
    </i>
    <i r="1">
      <x v="1935"/>
    </i>
    <i r="1">
      <x v="1937"/>
    </i>
    <i r="1">
      <x v="1944"/>
    </i>
    <i r="1">
      <x v="1946"/>
    </i>
    <i r="1">
      <x v="1947"/>
    </i>
    <i r="1">
      <x v="1951"/>
    </i>
    <i r="1">
      <x v="1952"/>
    </i>
    <i r="1">
      <x v="1953"/>
    </i>
    <i r="1">
      <x v="1954"/>
    </i>
    <i r="1">
      <x v="1960"/>
    </i>
    <i r="1">
      <x v="1961"/>
    </i>
    <i r="1">
      <x v="1963"/>
    </i>
    <i r="1">
      <x v="1964"/>
    </i>
    <i r="1">
      <x v="1965"/>
    </i>
    <i r="1">
      <x v="1966"/>
    </i>
    <i r="1">
      <x v="1968"/>
    </i>
    <i r="1">
      <x v="1969"/>
    </i>
    <i r="1">
      <x v="1970"/>
    </i>
    <i r="1">
      <x v="1971"/>
    </i>
    <i r="1">
      <x v="1972"/>
    </i>
    <i r="1">
      <x v="1974"/>
    </i>
    <i r="1">
      <x v="1975"/>
    </i>
    <i r="1">
      <x v="1976"/>
    </i>
    <i r="1">
      <x v="1978"/>
    </i>
    <i r="1">
      <x v="1979"/>
    </i>
    <i>
      <x v="119"/>
    </i>
    <i r="1">
      <x v="40"/>
    </i>
    <i r="1">
      <x v="254"/>
    </i>
    <i r="1">
      <x v="296"/>
    </i>
    <i r="1">
      <x v="298"/>
    </i>
    <i r="1">
      <x v="486"/>
    </i>
    <i r="1">
      <x v="535"/>
    </i>
    <i r="1">
      <x v="672"/>
    </i>
    <i r="1">
      <x v="694"/>
    </i>
    <i r="1">
      <x v="830"/>
    </i>
    <i r="1">
      <x v="1082"/>
    </i>
    <i r="1">
      <x v="1158"/>
    </i>
    <i r="1">
      <x v="1229"/>
    </i>
    <i r="1">
      <x v="1435"/>
    </i>
    <i r="1">
      <x v="1567"/>
    </i>
    <i r="1">
      <x v="1570"/>
    </i>
    <i r="1">
      <x v="1870"/>
    </i>
    <i r="1">
      <x v="1991"/>
    </i>
    <i r="1">
      <x v="1992"/>
    </i>
    <i r="1">
      <x v="1993"/>
    </i>
    <i r="1">
      <x v="1994"/>
    </i>
    <i r="1">
      <x v="1995"/>
    </i>
    <i r="1">
      <x v="1996"/>
    </i>
    <i r="1">
      <x v="1997"/>
    </i>
    <i r="1">
      <x v="1998"/>
    </i>
    <i r="1">
      <x v="1999"/>
    </i>
    <i r="1">
      <x v="2000"/>
    </i>
    <i r="1">
      <x v="2001"/>
    </i>
    <i r="1">
      <x v="2002"/>
    </i>
    <i r="1">
      <x v="2003"/>
    </i>
    <i r="1">
      <x v="2004"/>
    </i>
    <i r="1">
      <x v="2005"/>
    </i>
    <i r="1">
      <x v="2006"/>
    </i>
    <i r="1">
      <x v="2007"/>
    </i>
    <i r="1">
      <x v="2008"/>
    </i>
    <i r="1">
      <x v="2009"/>
    </i>
    <i r="1">
      <x v="2010"/>
    </i>
    <i r="1">
      <x v="2011"/>
    </i>
    <i r="1">
      <x v="2012"/>
    </i>
    <i r="1">
      <x v="2013"/>
    </i>
    <i r="1">
      <x v="2014"/>
    </i>
    <i r="1">
      <x v="2015"/>
    </i>
    <i r="1">
      <x v="2017"/>
    </i>
    <i r="1">
      <x v="2018"/>
    </i>
    <i r="1">
      <x v="2020"/>
    </i>
    <i r="1">
      <x v="2021"/>
    </i>
    <i r="1">
      <x v="2024"/>
    </i>
    <i r="1">
      <x v="2029"/>
    </i>
    <i r="1">
      <x v="2032"/>
    </i>
    <i>
      <x v="120"/>
    </i>
    <i r="1">
      <x v="953"/>
    </i>
    <i r="1">
      <x v="1349"/>
    </i>
    <i r="1">
      <x v="1350"/>
    </i>
    <i>
      <x v="121"/>
    </i>
    <i r="1">
      <x v="40"/>
    </i>
    <i r="1">
      <x v="178"/>
    </i>
    <i r="1">
      <x v="254"/>
    </i>
    <i r="1">
      <x v="255"/>
    </i>
    <i r="1">
      <x v="259"/>
    </i>
    <i r="1">
      <x v="264"/>
    </i>
    <i r="1">
      <x v="362"/>
    </i>
    <i r="1">
      <x v="397"/>
    </i>
    <i r="1">
      <x v="410"/>
    </i>
    <i r="1">
      <x v="489"/>
    </i>
    <i r="1">
      <x v="493"/>
    </i>
    <i r="1">
      <x v="501"/>
    </i>
    <i r="1">
      <x v="507"/>
    </i>
    <i r="1">
      <x v="516"/>
    </i>
    <i r="1">
      <x v="534"/>
    </i>
    <i r="1">
      <x v="543"/>
    </i>
    <i r="1">
      <x v="560"/>
    </i>
    <i r="1">
      <x v="576"/>
    </i>
    <i r="1">
      <x v="589"/>
    </i>
    <i r="1">
      <x v="676"/>
    </i>
    <i r="1">
      <x v="713"/>
    </i>
    <i r="1">
      <x v="862"/>
    </i>
    <i r="1">
      <x v="875"/>
    </i>
    <i r="1">
      <x v="928"/>
    </i>
    <i r="1">
      <x v="962"/>
    </i>
    <i r="1">
      <x v="984"/>
    </i>
    <i r="1">
      <x v="987"/>
    </i>
    <i r="1">
      <x v="996"/>
    </i>
    <i r="1">
      <x v="997"/>
    </i>
    <i r="1">
      <x v="1180"/>
    </i>
    <i r="1">
      <x v="1182"/>
    </i>
    <i r="1">
      <x v="1217"/>
    </i>
    <i r="1">
      <x v="1334"/>
    </i>
    <i r="1">
      <x v="1435"/>
    </i>
    <i r="1">
      <x v="1640"/>
    </i>
    <i r="1">
      <x v="1797"/>
    </i>
    <i r="1">
      <x v="1813"/>
    </i>
    <i r="1">
      <x v="1814"/>
    </i>
    <i r="1">
      <x v="1817"/>
    </i>
    <i r="1">
      <x v="1990"/>
    </i>
    <i r="1">
      <x v="2239"/>
    </i>
    <i r="1">
      <x v="2240"/>
    </i>
    <i r="1">
      <x v="2241"/>
    </i>
    <i r="1">
      <x v="2242"/>
    </i>
    <i r="1">
      <x v="2243"/>
    </i>
    <i r="1">
      <x v="2244"/>
    </i>
    <i r="1">
      <x v="2245"/>
    </i>
    <i r="1">
      <x v="2246"/>
    </i>
    <i r="1">
      <x v="2248"/>
    </i>
    <i>
      <x v="122"/>
    </i>
    <i r="1">
      <x v="997"/>
    </i>
    <i r="1">
      <x v="1223"/>
    </i>
    <i r="1">
      <x v="1234"/>
    </i>
    <i r="1">
      <x v="1791"/>
    </i>
    <i r="1">
      <x v="1986"/>
    </i>
    <i r="1">
      <x v="1987"/>
    </i>
    <i r="1">
      <x v="1988"/>
    </i>
    <i r="1">
      <x v="1989"/>
    </i>
    <i r="1">
      <x v="1990"/>
    </i>
    <i>
      <x v="124"/>
    </i>
    <i r="1">
      <x v="37"/>
    </i>
    <i r="1">
      <x v="135"/>
    </i>
    <i r="1">
      <x v="421"/>
    </i>
    <i r="1">
      <x v="479"/>
    </i>
    <i r="1">
      <x v="518"/>
    </i>
    <i r="1">
      <x v="873"/>
    </i>
    <i r="1">
      <x v="902"/>
    </i>
    <i r="1">
      <x v="906"/>
    </i>
    <i r="1">
      <x v="916"/>
    </i>
    <i r="1">
      <x v="918"/>
    </i>
    <i r="1">
      <x v="919"/>
    </i>
    <i r="1">
      <x v="1342"/>
    </i>
    <i r="1">
      <x v="1395"/>
    </i>
    <i r="1">
      <x v="1428"/>
    </i>
    <i r="1">
      <x v="1564"/>
    </i>
    <i r="1">
      <x v="1715"/>
    </i>
    <i r="1">
      <x v="1744"/>
    </i>
    <i r="1">
      <x v="2285"/>
    </i>
    <i r="1">
      <x v="2286"/>
    </i>
    <i>
      <x v="125"/>
    </i>
    <i r="1">
      <x/>
    </i>
    <i r="1">
      <x v="1"/>
    </i>
    <i r="1">
      <x v="8"/>
    </i>
    <i r="1">
      <x v="9"/>
    </i>
    <i r="1">
      <x v="11"/>
    </i>
    <i r="1">
      <x v="12"/>
    </i>
    <i r="1">
      <x v="13"/>
    </i>
    <i r="1">
      <x v="14"/>
    </i>
    <i r="1">
      <x v="16"/>
    </i>
    <i r="1">
      <x v="17"/>
    </i>
    <i r="1">
      <x v="18"/>
    </i>
    <i r="1">
      <x v="21"/>
    </i>
    <i r="1">
      <x v="24"/>
    </i>
    <i r="1">
      <x v="27"/>
    </i>
    <i r="1">
      <x v="28"/>
    </i>
    <i r="1">
      <x v="38"/>
    </i>
    <i r="1">
      <x v="51"/>
    </i>
    <i r="1">
      <x v="52"/>
    </i>
    <i r="1">
      <x v="53"/>
    </i>
    <i r="1">
      <x v="54"/>
    </i>
    <i r="1">
      <x v="56"/>
    </i>
    <i r="1">
      <x v="57"/>
    </i>
    <i r="1">
      <x v="59"/>
    </i>
    <i r="1">
      <x v="60"/>
    </i>
    <i r="1">
      <x v="61"/>
    </i>
    <i r="1">
      <x v="62"/>
    </i>
    <i r="1">
      <x v="63"/>
    </i>
    <i r="1">
      <x v="64"/>
    </i>
    <i r="1">
      <x v="65"/>
    </i>
    <i r="1">
      <x v="66"/>
    </i>
    <i r="1">
      <x v="68"/>
    </i>
    <i r="1">
      <x v="69"/>
    </i>
    <i r="1">
      <x v="70"/>
    </i>
    <i r="1">
      <x v="71"/>
    </i>
    <i r="1">
      <x v="149"/>
    </i>
    <i r="1">
      <x v="182"/>
    </i>
    <i r="1">
      <x v="183"/>
    </i>
    <i r="1">
      <x v="208"/>
    </i>
    <i r="1">
      <x v="222"/>
    </i>
    <i r="1">
      <x v="224"/>
    </i>
    <i r="1">
      <x v="225"/>
    </i>
    <i r="1">
      <x v="230"/>
    </i>
    <i r="1">
      <x v="231"/>
    </i>
    <i r="1">
      <x v="329"/>
    </i>
    <i r="1">
      <x v="331"/>
    </i>
    <i r="1">
      <x v="335"/>
    </i>
    <i r="1">
      <x v="336"/>
    </i>
    <i r="1">
      <x v="345"/>
    </i>
    <i r="1">
      <x v="350"/>
    </i>
    <i r="1">
      <x v="351"/>
    </i>
    <i r="1">
      <x v="352"/>
    </i>
    <i r="1">
      <x v="363"/>
    </i>
    <i r="1">
      <x v="365"/>
    </i>
    <i r="1">
      <x v="366"/>
    </i>
    <i r="1">
      <x v="367"/>
    </i>
    <i r="1">
      <x v="368"/>
    </i>
    <i r="1">
      <x v="369"/>
    </i>
    <i r="1">
      <x v="370"/>
    </i>
    <i r="1">
      <x v="371"/>
    </i>
    <i r="1">
      <x v="372"/>
    </i>
    <i r="1">
      <x v="373"/>
    </i>
    <i r="1">
      <x v="374"/>
    </i>
    <i r="1">
      <x v="375"/>
    </i>
    <i r="1">
      <x v="376"/>
    </i>
    <i r="1">
      <x v="377"/>
    </i>
    <i r="1">
      <x v="378"/>
    </i>
    <i r="1">
      <x v="379"/>
    </i>
    <i r="1">
      <x v="380"/>
    </i>
    <i r="1">
      <x v="381"/>
    </i>
    <i r="1">
      <x v="382"/>
    </i>
    <i r="1">
      <x v="383"/>
    </i>
    <i r="1">
      <x v="393"/>
    </i>
    <i r="1">
      <x v="394"/>
    </i>
    <i r="1">
      <x v="400"/>
    </i>
    <i r="1">
      <x v="402"/>
    </i>
    <i r="1">
      <x v="404"/>
    </i>
    <i r="1">
      <x v="412"/>
    </i>
    <i r="1">
      <x v="423"/>
    </i>
    <i r="1">
      <x v="453"/>
    </i>
    <i r="1">
      <x v="455"/>
    </i>
    <i r="1">
      <x v="456"/>
    </i>
    <i r="1">
      <x v="457"/>
    </i>
    <i r="1">
      <x v="458"/>
    </i>
    <i r="1">
      <x v="459"/>
    </i>
    <i r="1">
      <x v="460"/>
    </i>
    <i r="1">
      <x v="462"/>
    </i>
    <i r="1">
      <x v="463"/>
    </i>
    <i r="1">
      <x v="464"/>
    </i>
    <i r="1">
      <x v="465"/>
    </i>
    <i r="1">
      <x v="466"/>
    </i>
    <i r="1">
      <x v="467"/>
    </i>
    <i r="1">
      <x v="468"/>
    </i>
    <i r="1">
      <x v="469"/>
    </i>
    <i r="1">
      <x v="470"/>
    </i>
    <i r="1">
      <x v="471"/>
    </i>
    <i r="1">
      <x v="472"/>
    </i>
    <i r="1">
      <x v="473"/>
    </i>
    <i r="1">
      <x v="475"/>
    </i>
    <i r="1">
      <x v="476"/>
    </i>
    <i r="1">
      <x v="482"/>
    </i>
    <i r="1">
      <x v="494"/>
    </i>
    <i r="1">
      <x v="495"/>
    </i>
    <i r="1">
      <x v="505"/>
    </i>
    <i r="1">
      <x v="510"/>
    </i>
    <i r="1">
      <x v="519"/>
    </i>
    <i r="1">
      <x v="527"/>
    </i>
    <i r="1">
      <x v="562"/>
    </i>
    <i r="1">
      <x v="582"/>
    </i>
    <i r="1">
      <x v="593"/>
    </i>
    <i r="1">
      <x v="596"/>
    </i>
    <i r="1">
      <x v="636"/>
    </i>
    <i r="1">
      <x v="637"/>
    </i>
    <i r="1">
      <x v="639"/>
    </i>
    <i r="1">
      <x v="653"/>
    </i>
    <i r="1">
      <x v="700"/>
    </i>
    <i r="1">
      <x v="709"/>
    </i>
    <i r="1">
      <x v="809"/>
    </i>
    <i r="1">
      <x v="810"/>
    </i>
    <i r="1">
      <x v="834"/>
    </i>
    <i r="1">
      <x v="835"/>
    </i>
    <i r="1">
      <x v="843"/>
    </i>
    <i r="1">
      <x v="844"/>
    </i>
    <i r="1">
      <x v="865"/>
    </i>
    <i r="1">
      <x v="866"/>
    </i>
    <i r="1">
      <x v="867"/>
    </i>
    <i r="1">
      <x v="869"/>
    </i>
    <i r="1">
      <x v="872"/>
    </i>
    <i r="1">
      <x v="892"/>
    </i>
    <i r="1">
      <x v="900"/>
    </i>
    <i r="1">
      <x v="901"/>
    </i>
    <i r="1">
      <x v="909"/>
    </i>
    <i r="1">
      <x v="949"/>
    </i>
    <i r="1">
      <x v="1009"/>
    </i>
    <i r="1">
      <x v="1030"/>
    </i>
    <i r="1">
      <x v="1032"/>
    </i>
    <i r="1">
      <x v="1033"/>
    </i>
    <i r="1">
      <x v="1039"/>
    </i>
    <i r="1">
      <x v="1040"/>
    </i>
    <i r="1">
      <x v="1041"/>
    </i>
    <i r="1">
      <x v="1049"/>
    </i>
    <i r="1">
      <x v="1055"/>
    </i>
    <i r="1">
      <x v="1056"/>
    </i>
    <i r="1">
      <x v="1085"/>
    </i>
    <i r="1">
      <x v="1086"/>
    </i>
    <i r="1">
      <x v="1087"/>
    </i>
    <i r="1">
      <x v="1094"/>
    </i>
    <i r="1">
      <x v="1102"/>
    </i>
    <i r="1">
      <x v="1109"/>
    </i>
    <i r="1">
      <x v="1110"/>
    </i>
    <i r="1">
      <x v="1139"/>
    </i>
    <i r="1">
      <x v="1140"/>
    </i>
    <i r="1">
      <x v="1141"/>
    </i>
    <i r="1">
      <x v="1142"/>
    </i>
    <i r="1">
      <x v="1143"/>
    </i>
    <i r="1">
      <x v="1162"/>
    </i>
    <i r="1">
      <x v="1163"/>
    </i>
    <i r="1">
      <x v="1164"/>
    </i>
    <i r="1">
      <x v="1165"/>
    </i>
    <i r="1">
      <x v="1166"/>
    </i>
    <i r="1">
      <x v="1167"/>
    </i>
    <i r="1">
      <x v="1168"/>
    </i>
    <i r="1">
      <x v="1169"/>
    </i>
    <i r="1">
      <x v="1170"/>
    </i>
    <i r="1">
      <x v="1171"/>
    </i>
    <i r="1">
      <x v="1172"/>
    </i>
    <i r="1">
      <x v="1174"/>
    </i>
    <i r="1">
      <x v="1175"/>
    </i>
    <i r="1">
      <x v="1176"/>
    </i>
    <i r="1">
      <x v="1178"/>
    </i>
    <i r="1">
      <x v="1184"/>
    </i>
    <i r="1">
      <x v="1194"/>
    </i>
    <i r="1">
      <x v="1195"/>
    </i>
    <i r="1">
      <x v="1196"/>
    </i>
    <i r="1">
      <x v="1197"/>
    </i>
    <i r="1">
      <x v="1198"/>
    </i>
    <i r="1">
      <x v="1200"/>
    </i>
    <i r="1">
      <x v="1237"/>
    </i>
    <i r="1">
      <x v="1249"/>
    </i>
    <i r="1">
      <x v="1250"/>
    </i>
    <i r="1">
      <x v="1251"/>
    </i>
    <i r="1">
      <x v="1252"/>
    </i>
    <i r="1">
      <x v="1253"/>
    </i>
    <i r="1">
      <x v="1254"/>
    </i>
    <i r="1">
      <x v="1255"/>
    </i>
    <i r="1">
      <x v="1256"/>
    </i>
    <i r="1">
      <x v="1257"/>
    </i>
    <i r="1">
      <x v="1258"/>
    </i>
    <i r="1">
      <x v="1320"/>
    </i>
    <i r="1">
      <x v="1392"/>
    </i>
    <i r="1">
      <x v="1393"/>
    </i>
    <i r="1">
      <x v="1416"/>
    </i>
    <i r="1">
      <x v="1424"/>
    </i>
    <i r="1">
      <x v="1425"/>
    </i>
    <i r="1">
      <x v="1426"/>
    </i>
    <i r="1">
      <x v="1474"/>
    </i>
    <i r="1">
      <x v="1477"/>
    </i>
    <i r="1">
      <x v="1493"/>
    </i>
    <i r="1">
      <x v="1494"/>
    </i>
    <i r="1">
      <x v="1553"/>
    </i>
    <i r="1">
      <x v="1555"/>
    </i>
    <i r="1">
      <x v="1559"/>
    </i>
    <i r="1">
      <x v="1577"/>
    </i>
    <i r="1">
      <x v="1590"/>
    </i>
    <i r="1">
      <x v="1611"/>
    </i>
    <i r="1">
      <x v="1625"/>
    </i>
    <i r="1">
      <x v="1626"/>
    </i>
    <i r="1">
      <x v="1627"/>
    </i>
    <i r="1">
      <x v="1637"/>
    </i>
    <i r="1">
      <x v="1648"/>
    </i>
    <i r="1">
      <x v="1650"/>
    </i>
    <i r="1">
      <x v="1651"/>
    </i>
    <i r="1">
      <x v="1652"/>
    </i>
    <i r="1">
      <x v="1674"/>
    </i>
    <i r="1">
      <x v="1692"/>
    </i>
    <i r="1">
      <x v="1693"/>
    </i>
    <i r="1">
      <x v="1694"/>
    </i>
    <i r="1">
      <x v="1695"/>
    </i>
    <i r="1">
      <x v="1696"/>
    </i>
    <i r="1">
      <x v="1697"/>
    </i>
    <i r="1">
      <x v="1698"/>
    </i>
    <i r="1">
      <x v="1701"/>
    </i>
    <i r="1">
      <x v="1702"/>
    </i>
    <i r="1">
      <x v="1714"/>
    </i>
    <i r="1">
      <x v="1716"/>
    </i>
    <i r="1">
      <x v="1753"/>
    </i>
    <i r="1">
      <x v="1754"/>
    </i>
    <i r="1">
      <x v="1788"/>
    </i>
    <i r="1">
      <x v="1908"/>
    </i>
    <i>
      <x v="126"/>
    </i>
    <i r="1">
      <x v="2304"/>
    </i>
    <i t="grand">
      <x/>
    </i>
  </rowItems>
  <colFields count="1">
    <field x="7"/>
  </colFields>
  <colItems count="9">
    <i>
      <x/>
    </i>
    <i>
      <x v="1"/>
    </i>
    <i>
      <x v="2"/>
    </i>
    <i>
      <x v="3"/>
    </i>
    <i>
      <x v="4"/>
    </i>
    <i>
      <x v="5"/>
    </i>
    <i>
      <x v="6"/>
    </i>
    <i>
      <x v="7"/>
    </i>
    <i t="grand">
      <x/>
    </i>
  </colItems>
  <pageFields count="2">
    <pageField fld="12" hier="-1"/>
    <pageField fld="6" hier="-1"/>
  </pageFields>
  <dataFields count="1">
    <dataField name="Määrä  / Palvelu" fld="3" subtotal="count" baseField="0" baseItem="0"/>
  </dataFields>
  <formats count="3">
    <format dxfId="13">
      <pivotArea outline="0" collapsedLevelsAreSubtotals="1" fieldPosition="0"/>
    </format>
    <format dxfId="12">
      <pivotArea dataOnly="0" labelOnly="1" fieldPosition="0">
        <references count="1">
          <reference field="7" count="5">
            <x v="0"/>
            <x v="1"/>
            <x v="2"/>
            <x v="3"/>
            <x v="4"/>
          </reference>
        </references>
      </pivotArea>
    </format>
    <format dxfId="1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ulukko3" cacheId="6" applyNumberFormats="0" applyBorderFormats="0" applyFontFormats="0" applyPatternFormats="0" applyAlignmentFormats="0" applyWidthHeightFormats="1" dataCaption="Arvot" updatedVersion="6" minRefreshableVersion="3" useAutoFormatting="1" itemPrintTitles="1" createdVersion="6" indent="0" outline="1" outlineData="1" multipleFieldFilters="0">
  <location ref="AE6:AN14" firstHeaderRow="1" firstDataRow="2" firstDataCol="1" rowPageCount="2" colPageCount="1"/>
  <pivotFields count="14">
    <pivotField showAll="0"/>
    <pivotField dataField="1" showAll="0"/>
    <pivotField showAll="0"/>
    <pivotField showAll="0"/>
    <pivotField axis="axisPage" multipleItemSelectionAllowed="1" showAll="0">
      <items count="8">
        <item h="1" x="6"/>
        <item x="0"/>
        <item x="1"/>
        <item h="1" x="2"/>
        <item h="1" x="3"/>
        <item h="1" x="4"/>
        <item x="5"/>
        <item t="default"/>
      </items>
    </pivotField>
    <pivotField axis="axisCol" showAll="0">
      <items count="10">
        <item m="1" x="8"/>
        <item x="1"/>
        <item x="0"/>
        <item x="4"/>
        <item x="5"/>
        <item x="2"/>
        <item x="6"/>
        <item x="7"/>
        <item x="3"/>
        <item t="default"/>
      </items>
    </pivotField>
    <pivotField showAll="0"/>
    <pivotField showAll="0"/>
    <pivotField showAll="0"/>
    <pivotField showAll="0"/>
    <pivotField axis="axisPage" multipleItemSelectionAllowed="1" showAll="0">
      <items count="5">
        <item x="2"/>
        <item x="0"/>
        <item h="1" x="1"/>
        <item h="1" m="1" x="3"/>
        <item t="default"/>
      </items>
    </pivotField>
    <pivotField showAll="0"/>
    <pivotField axis="axisRow" showAll="0">
      <items count="9">
        <item x="1"/>
        <item x="2"/>
        <item x="5"/>
        <item x="6"/>
        <item x="3"/>
        <item x="0"/>
        <item x="4"/>
        <item m="1" x="7"/>
        <item t="default"/>
      </items>
    </pivotField>
    <pivotField showAll="0"/>
  </pivotFields>
  <rowFields count="1">
    <field x="12"/>
  </rowFields>
  <rowItems count="7">
    <i>
      <x v="1"/>
    </i>
    <i>
      <x v="2"/>
    </i>
    <i>
      <x v="3"/>
    </i>
    <i>
      <x v="4"/>
    </i>
    <i>
      <x v="5"/>
    </i>
    <i>
      <x v="6"/>
    </i>
    <i t="grand">
      <x/>
    </i>
  </rowItems>
  <colFields count="1">
    <field x="5"/>
  </colFields>
  <colItems count="9">
    <i>
      <x v="1"/>
    </i>
    <i>
      <x v="2"/>
    </i>
    <i>
      <x v="3"/>
    </i>
    <i>
      <x v="4"/>
    </i>
    <i>
      <x v="5"/>
    </i>
    <i>
      <x v="6"/>
    </i>
    <i>
      <x v="7"/>
    </i>
    <i>
      <x v="8"/>
    </i>
    <i t="grand">
      <x/>
    </i>
  </colItems>
  <pageFields count="2">
    <pageField fld="10" hier="-1"/>
    <pageField fld="4" hier="-1"/>
  </pageFields>
  <dataFields count="1">
    <dataField name="Määrä  / Palvelu"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ulukko7" cacheId="8" applyNumberFormats="0" applyBorderFormats="0" applyFontFormats="0" applyPatternFormats="0" applyAlignmentFormats="0" applyWidthHeightFormats="1" dataCaption="Arvot" grandTotalCaption="Yht" updatedVersion="6" minRefreshableVersion="3" useAutoFormatting="1" itemPrintTitles="1" createdVersion="6" indent="0" outline="1" outlineData="1" multipleFieldFilters="0">
  <location ref="N8:W48" firstHeaderRow="1" firstDataRow="2" firstDataCol="1" rowPageCount="2" colPageCount="1"/>
  <pivotFields count="14">
    <pivotField showAll="0"/>
    <pivotField dataField="1" showAll="0"/>
    <pivotField showAll="0"/>
    <pivotField showAll="0" defaultSubtotal="0"/>
    <pivotField axis="axisPage" multipleItemSelectionAllowed="1" showAll="0" defaultSubtotal="0">
      <items count="21">
        <item m="1" x="16"/>
        <item m="1" x="17"/>
        <item m="1" x="19"/>
        <item m="1" x="8"/>
        <item h="1" x="6"/>
        <item m="1" x="15"/>
        <item x="0"/>
        <item m="1" x="13"/>
        <item m="1" x="11"/>
        <item x="1"/>
        <item m="1" x="20"/>
        <item m="1" x="10"/>
        <item h="1" x="2"/>
        <item m="1" x="12"/>
        <item h="1" x="3"/>
        <item h="1" x="4"/>
        <item x="5"/>
        <item m="1" x="9"/>
        <item m="1" x="18"/>
        <item h="1" x="7"/>
        <item h="1" m="1" x="14"/>
      </items>
    </pivotField>
    <pivotField axis="axisCol" showAll="0">
      <items count="18">
        <item x="3"/>
        <item n="Ei digi" x="6"/>
        <item x="1"/>
        <item x="0"/>
        <item x="4"/>
        <item x="5"/>
        <item x="2"/>
        <item x="7"/>
        <item m="1" x="14"/>
        <item m="1" x="11"/>
        <item m="1" x="9"/>
        <item m="1" x="16"/>
        <item m="1" x="8"/>
        <item m="1" x="12"/>
        <item m="1" x="10"/>
        <item m="1" x="15"/>
        <item m="1" x="13"/>
        <item t="default"/>
      </items>
    </pivotField>
    <pivotField showAll="0"/>
    <pivotField showAll="0"/>
    <pivotField showAll="0"/>
    <pivotField axis="axisRow" showAll="0" sortType="descending" defaultSubtotal="0">
      <items count="52">
        <item x="44"/>
        <item m="1" x="51"/>
        <item sd="0" x="43"/>
        <item sd="0" x="40"/>
        <item sd="0" x="0"/>
        <item x="48"/>
        <item x="49"/>
        <item x="31"/>
        <item x="41"/>
        <item x="17"/>
        <item x="45"/>
        <item x="14"/>
        <item x="23"/>
        <item x="22"/>
        <item x="30"/>
        <item x="26"/>
        <item x="11"/>
        <item x="12"/>
        <item x="16"/>
        <item x="18"/>
        <item x="32"/>
        <item x="9"/>
        <item x="24"/>
        <item x="20"/>
        <item x="27"/>
        <item x="25"/>
        <item x="35"/>
        <item x="38"/>
        <item x="33"/>
        <item x="37"/>
        <item x="39"/>
        <item x="6"/>
        <item x="4"/>
        <item x="5"/>
        <item x="19"/>
        <item x="28"/>
        <item x="3"/>
        <item x="13"/>
        <item x="36"/>
        <item x="46"/>
        <item x="42"/>
        <item x="15"/>
        <item x="21"/>
        <item x="7"/>
        <item x="10"/>
        <item m="1" x="50"/>
        <item x="47"/>
        <item x="8"/>
        <item x="34"/>
        <item x="29"/>
        <item x="2"/>
        <item x="1"/>
      </items>
      <autoSortScope>
        <pivotArea dataOnly="0" outline="0" fieldPosition="0">
          <references count="1">
            <reference field="4294967294" count="1" selected="0">
              <x v="0"/>
            </reference>
          </references>
        </pivotArea>
      </autoSortScope>
    </pivotField>
    <pivotField axis="axisPage" multipleItemSelectionAllowed="1" showAll="0">
      <items count="6">
        <item x="2"/>
        <item x="0"/>
        <item h="1" x="1"/>
        <item h="1" m="1" x="4"/>
        <item h="1" x="3"/>
        <item t="default"/>
      </items>
    </pivotField>
    <pivotField showAll="0"/>
    <pivotField showAll="0"/>
    <pivotField showAll="0" defaultSubtotal="0"/>
  </pivotFields>
  <rowFields count="1">
    <field x="9"/>
  </rowFields>
  <rowItems count="39">
    <i>
      <x v="51"/>
    </i>
    <i>
      <x v="33"/>
    </i>
    <i>
      <x v="50"/>
    </i>
    <i>
      <x v="4"/>
    </i>
    <i>
      <x v="41"/>
    </i>
    <i>
      <x v="44"/>
    </i>
    <i>
      <x v="47"/>
    </i>
    <i>
      <x v="11"/>
    </i>
    <i>
      <x v="35"/>
    </i>
    <i>
      <x v="18"/>
    </i>
    <i>
      <x v="43"/>
    </i>
    <i>
      <x v="32"/>
    </i>
    <i>
      <x v="31"/>
    </i>
    <i>
      <x v="21"/>
    </i>
    <i>
      <x v="22"/>
    </i>
    <i>
      <x v="17"/>
    </i>
    <i>
      <x v="5"/>
    </i>
    <i>
      <x v="27"/>
    </i>
    <i>
      <x v="42"/>
    </i>
    <i>
      <x v="9"/>
    </i>
    <i>
      <x v="24"/>
    </i>
    <i>
      <x v="16"/>
    </i>
    <i>
      <x v="36"/>
    </i>
    <i>
      <x v="40"/>
    </i>
    <i>
      <x v="23"/>
    </i>
    <i>
      <x v="3"/>
    </i>
    <i>
      <x v="8"/>
    </i>
    <i>
      <x v="15"/>
    </i>
    <i>
      <x v="14"/>
    </i>
    <i>
      <x v="6"/>
    </i>
    <i>
      <x v="30"/>
    </i>
    <i>
      <x v="20"/>
    </i>
    <i>
      <x v="29"/>
    </i>
    <i>
      <x v="49"/>
    </i>
    <i>
      <x v="37"/>
    </i>
    <i>
      <x v="38"/>
    </i>
    <i>
      <x v="2"/>
    </i>
    <i>
      <x v="25"/>
    </i>
    <i t="grand">
      <x/>
    </i>
  </rowItems>
  <colFields count="1">
    <field x="5"/>
  </colFields>
  <colItems count="9">
    <i>
      <x/>
    </i>
    <i>
      <x v="1"/>
    </i>
    <i>
      <x v="2"/>
    </i>
    <i>
      <x v="3"/>
    </i>
    <i>
      <x v="4"/>
    </i>
    <i>
      <x v="5"/>
    </i>
    <i>
      <x v="6"/>
    </i>
    <i>
      <x v="7"/>
    </i>
    <i t="grand">
      <x/>
    </i>
  </colItems>
  <pageFields count="2">
    <pageField fld="10" hier="-1"/>
    <pageField fld="4" hier="-1"/>
  </pageFields>
  <dataFields count="1">
    <dataField name="Määrä  / Palvelu" fld="1" subtotal="count" baseField="0" baseItem="0"/>
  </dataFields>
  <formats count="3">
    <format dxfId="2">
      <pivotArea outline="0" collapsedLevelsAreSubtotals="1" fieldPosition="0"/>
    </format>
    <format dxfId="1">
      <pivotArea dataOnly="0" labelOnly="1" fieldPosition="0">
        <references count="1">
          <reference field="5"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ulukko1" cacheId="3" applyNumberFormats="0" applyBorderFormats="0" applyFontFormats="0" applyPatternFormats="0" applyAlignmentFormats="0" applyWidthHeightFormats="1" dataCaption="Arvot" updatedVersion="6" minRefreshableVersion="3" useAutoFormatting="1" itemPrintTitles="1" createdVersion="6" indent="0" outline="1" outlineData="1" multipleFieldFilters="0">
  <location ref="B7:K162" firstHeaderRow="1" firstDataRow="2" firstDataCol="1" rowPageCount="2" colPageCount="1"/>
  <pivotFields count="15">
    <pivotField showAll="0"/>
    <pivotField showAll="0"/>
    <pivotField showAll="0"/>
    <pivotField dataField="1" showAll="0"/>
    <pivotField showAll="0"/>
    <pivotField axis="axisRow" showAll="0" sortType="descending" defaultSubtotal="0">
      <items count="1420">
        <item m="1" x="1340"/>
        <item x="2"/>
        <item x="1022"/>
        <item x="5"/>
        <item m="1" x="1193"/>
        <item m="1" x="1128"/>
        <item m="1" x="1217"/>
        <item x="14"/>
        <item x="4"/>
        <item x="22"/>
        <item x="29"/>
        <item x="30"/>
        <item m="1" x="1408"/>
        <item x="21"/>
        <item x="34"/>
        <item x="36"/>
        <item x="338"/>
        <item x="63"/>
        <item x="64"/>
        <item x="65"/>
        <item x="68"/>
        <item x="73"/>
        <item x="74"/>
        <item x="339"/>
        <item x="670"/>
        <item m="1" x="1319"/>
        <item x="671"/>
        <item m="1" x="1253"/>
        <item m="1" x="1419"/>
        <item x="76"/>
        <item x="77"/>
        <item x="78"/>
        <item x="79"/>
        <item x="80"/>
        <item x="672"/>
        <item x="84"/>
        <item x="85"/>
        <item x="35"/>
        <item x="89"/>
        <item x="673"/>
        <item x="90"/>
        <item m="1" x="1360"/>
        <item x="94"/>
        <item x="98"/>
        <item m="1" x="1314"/>
        <item x="100"/>
        <item m="1" x="1249"/>
        <item m="1" x="1311"/>
        <item x="107"/>
        <item x="108"/>
        <item x="109"/>
        <item x="110"/>
        <item x="111"/>
        <item x="112"/>
        <item x="113"/>
        <item x="114"/>
        <item x="115"/>
        <item x="116"/>
        <item x="117"/>
        <item x="66"/>
        <item x="118"/>
        <item x="119"/>
        <item x="140"/>
        <item x="121"/>
        <item x="141"/>
        <item x="142"/>
        <item x="143"/>
        <item x="144"/>
        <item x="122"/>
        <item x="347"/>
        <item m="1" x="1257"/>
        <item m="1" x="1411"/>
        <item m="1" x="1136"/>
        <item m="1" x="1214"/>
        <item m="1" x="1283"/>
        <item x="145"/>
        <item x="146"/>
        <item x="147"/>
        <item x="148"/>
        <item x="149"/>
        <item x="150"/>
        <item x="151"/>
        <item x="152"/>
        <item x="153"/>
        <item x="123"/>
        <item x="154"/>
        <item x="155"/>
        <item m="1" x="1207"/>
        <item x="124"/>
        <item x="125"/>
        <item x="349"/>
        <item x="159"/>
        <item x="160"/>
        <item x="161"/>
        <item x="162"/>
        <item x="163"/>
        <item x="164"/>
        <item x="165"/>
        <item x="166"/>
        <item x="167"/>
        <item x="168"/>
        <item x="126"/>
        <item x="356"/>
        <item x="173"/>
        <item x="174"/>
        <item x="175"/>
        <item x="176"/>
        <item x="177"/>
        <item x="178"/>
        <item x="179"/>
        <item x="676"/>
        <item x="357"/>
        <item x="184"/>
        <item x="185"/>
        <item x="186"/>
        <item x="187"/>
        <item x="188"/>
        <item x="189"/>
        <item x="190"/>
        <item x="192"/>
        <item x="193"/>
        <item x="194"/>
        <item x="127"/>
        <item m="1" x="1405"/>
        <item x="358"/>
        <item x="378"/>
        <item x="236"/>
        <item x="237"/>
        <item x="678"/>
        <item x="679"/>
        <item x="680"/>
        <item x="240"/>
        <item x="241"/>
        <item x="246"/>
        <item x="681"/>
        <item x="1074"/>
        <item x="251"/>
        <item x="252"/>
        <item x="253"/>
        <item x="254"/>
        <item x="892"/>
        <item x="266"/>
        <item x="128"/>
        <item x="281"/>
        <item m="1" x="1178"/>
        <item x="130"/>
        <item m="1" x="1334"/>
        <item x="131"/>
        <item x="288"/>
        <item x="291"/>
        <item m="1" x="1184"/>
        <item x="293"/>
        <item x="132"/>
        <item x="135"/>
        <item m="1" x="1344"/>
        <item x="136"/>
        <item x="300"/>
        <item x="301"/>
        <item x="139"/>
        <item x="157"/>
        <item m="1" x="1221"/>
        <item x="317"/>
        <item x="318"/>
        <item m="1" x="1266"/>
        <item x="321"/>
        <item x="683"/>
        <item x="382"/>
        <item x="684"/>
        <item x="337"/>
        <item m="1" x="1275"/>
        <item x="158"/>
        <item m="1" x="1382"/>
        <item m="1" x="1329"/>
        <item m="1" x="1259"/>
        <item x="169"/>
        <item x="170"/>
        <item x="199"/>
        <item x="1040"/>
        <item x="341"/>
        <item x="342"/>
        <item x="200"/>
        <item m="1" x="1365"/>
        <item x="343"/>
        <item x="344"/>
        <item m="1" x="1399"/>
        <item x="1076"/>
        <item x="352"/>
        <item x="353"/>
        <item x="354"/>
        <item x="355"/>
        <item m="1" x="1247"/>
        <item x="1041"/>
        <item x="359"/>
        <item x="360"/>
        <item x="361"/>
        <item x="362"/>
        <item x="363"/>
        <item x="364"/>
        <item x="365"/>
        <item x="366"/>
        <item x="367"/>
        <item x="368"/>
        <item x="369"/>
        <item x="370"/>
        <item x="371"/>
        <item x="372"/>
        <item x="373"/>
        <item x="374"/>
        <item x="375"/>
        <item x="376"/>
        <item x="377"/>
        <item m="1" x="1191"/>
        <item m="1" x="1148"/>
        <item x="201"/>
        <item x="405"/>
        <item x="406"/>
        <item x="895"/>
        <item x="202"/>
        <item x="384"/>
        <item x="385"/>
        <item x="407"/>
        <item x="386"/>
        <item x="686"/>
        <item x="387"/>
        <item x="388"/>
        <item x="389"/>
        <item x="390"/>
        <item x="391"/>
        <item x="409"/>
        <item x="392"/>
        <item x="393"/>
        <item x="394"/>
        <item x="395"/>
        <item x="396"/>
        <item x="399"/>
        <item x="400"/>
        <item x="402"/>
        <item x="203"/>
        <item m="1" x="1357"/>
        <item m="1" x="1370"/>
        <item x="1079"/>
        <item x="896"/>
        <item x="691"/>
        <item x="1085"/>
        <item x="692"/>
        <item x="411"/>
        <item m="1" x="1277"/>
        <item x="897"/>
        <item x="413"/>
        <item x="418"/>
        <item x="410"/>
        <item x="694"/>
        <item x="695"/>
        <item x="724"/>
        <item m="1" x="1273"/>
        <item x="423"/>
        <item x="424"/>
        <item x="425"/>
        <item x="426"/>
        <item x="427"/>
        <item x="1062"/>
        <item x="433"/>
        <item x="434"/>
        <item x="435"/>
        <item x="438"/>
        <item x="441"/>
        <item x="442"/>
        <item x="443"/>
        <item x="228"/>
        <item x="445"/>
        <item x="446"/>
        <item x="447"/>
        <item x="448"/>
        <item x="449"/>
        <item x="450"/>
        <item x="451"/>
        <item x="735"/>
        <item x="736"/>
        <item x="737"/>
        <item x="453"/>
        <item x="229"/>
        <item x="459"/>
        <item x="460"/>
        <item x="412"/>
        <item x="1089"/>
        <item m="1" x="1186"/>
        <item x="420"/>
        <item x="741"/>
        <item x="421"/>
        <item x="430"/>
        <item x="473"/>
        <item x="475"/>
        <item m="1" x="1356"/>
        <item x="477"/>
        <item x="478"/>
        <item x="479"/>
        <item x="480"/>
        <item x="481"/>
        <item x="483"/>
        <item x="486"/>
        <item x="487"/>
        <item x="488"/>
        <item x="489"/>
        <item x="490"/>
        <item x="491"/>
        <item x="492"/>
        <item m="1" x="1219"/>
        <item x="493"/>
        <item x="494"/>
        <item x="495"/>
        <item x="496"/>
        <item x="499"/>
        <item x="500"/>
        <item x="502"/>
        <item x="503"/>
        <item x="504"/>
        <item x="444"/>
        <item x="757"/>
        <item x="1093"/>
        <item x="510"/>
        <item x="511"/>
        <item x="900"/>
        <item x="513"/>
        <item x="463"/>
        <item x="515"/>
        <item x="902"/>
        <item x="903"/>
        <item x="244"/>
        <item x="464"/>
        <item x="465"/>
        <item x="516"/>
        <item x="517"/>
        <item x="518"/>
        <item x="519"/>
        <item x="520"/>
        <item x="521"/>
        <item x="522"/>
        <item x="523"/>
        <item x="525"/>
        <item x="526"/>
        <item x="527"/>
        <item x="528"/>
        <item x="529"/>
        <item x="530"/>
        <item x="531"/>
        <item x="904"/>
        <item x="905"/>
        <item x="906"/>
        <item x="533"/>
        <item x="284"/>
        <item x="541"/>
        <item x="542"/>
        <item x="543"/>
        <item x="466"/>
        <item x="544"/>
        <item m="1" x="1194"/>
        <item m="1" x="1310"/>
        <item x="298"/>
        <item x="549"/>
        <item x="550"/>
        <item x="551"/>
        <item x="553"/>
        <item x="554"/>
        <item x="557"/>
        <item x="558"/>
        <item x="559"/>
        <item x="467"/>
        <item x="563"/>
        <item m="1" x="1192"/>
        <item m="1" x="1386"/>
        <item x="564"/>
        <item x="507"/>
        <item x="565"/>
        <item x="566"/>
        <item m="1" x="1195"/>
        <item x="508"/>
        <item x="759"/>
        <item x="576"/>
        <item x="509"/>
        <item m="1" x="1110"/>
        <item x="578"/>
        <item x="579"/>
        <item x="581"/>
        <item x="582"/>
        <item x="585"/>
        <item x="586"/>
        <item x="587"/>
        <item x="588"/>
        <item x="760"/>
        <item x="589"/>
        <item x="761"/>
        <item x="762"/>
        <item x="590"/>
        <item m="1" x="1182"/>
        <item x="299"/>
        <item x="764"/>
        <item x="591"/>
        <item x="1094"/>
        <item x="592"/>
        <item x="594"/>
        <item m="1" x="1354"/>
        <item x="595"/>
        <item x="601"/>
        <item x="602"/>
        <item x="603"/>
        <item x="604"/>
        <item x="605"/>
        <item x="765"/>
        <item x="768"/>
        <item x="769"/>
        <item x="620"/>
        <item x="622"/>
        <item x="625"/>
        <item x="626"/>
        <item x="627"/>
        <item x="512"/>
        <item x="773"/>
        <item x="631"/>
        <item x="645"/>
        <item m="1" x="1412"/>
        <item x="926"/>
        <item x="514"/>
        <item x="1063"/>
        <item x="304"/>
        <item x="535"/>
        <item m="1" x="1296"/>
        <item x="307"/>
        <item x="561"/>
        <item m="1" x="1338"/>
        <item m="1" x="1107"/>
        <item m="1" x="1363"/>
        <item x="562"/>
        <item m="1" x="1263"/>
        <item x="308"/>
        <item x="690"/>
        <item x="628"/>
        <item x="810"/>
        <item x="1064"/>
        <item x="707"/>
        <item x="708"/>
        <item x="709"/>
        <item x="710"/>
        <item x="711"/>
        <item x="712"/>
        <item x="713"/>
        <item x="714"/>
        <item x="715"/>
        <item m="1" x="1190"/>
        <item x="726"/>
        <item x="727"/>
        <item x="728"/>
        <item x="734"/>
        <item x="311"/>
        <item x="630"/>
        <item x="739"/>
        <item x="740"/>
        <item x="927"/>
        <item x="742"/>
        <item x="743"/>
        <item x="744"/>
        <item x="745"/>
        <item x="746"/>
        <item x="748"/>
        <item x="749"/>
        <item x="750"/>
        <item x="751"/>
        <item x="752"/>
        <item x="753"/>
        <item x="754"/>
        <item x="928"/>
        <item m="1" x="1138"/>
        <item m="1" x="1318"/>
        <item x="767"/>
        <item x="770"/>
        <item x="771"/>
        <item x="313"/>
        <item x="3"/>
        <item x="813"/>
        <item x="777"/>
        <item m="1" x="1145"/>
        <item x="778"/>
        <item x="779"/>
        <item x="814"/>
        <item x="783"/>
        <item x="785"/>
        <item x="786"/>
        <item x="787"/>
        <item x="788"/>
        <item x="789"/>
        <item x="790"/>
        <item x="792"/>
        <item x="793"/>
        <item x="794"/>
        <item x="815"/>
        <item x="796"/>
        <item x="1065"/>
        <item x="797"/>
        <item x="800"/>
        <item x="801"/>
        <item x="802"/>
        <item x="805"/>
        <item x="806"/>
        <item x="647"/>
        <item x="314"/>
        <item x="817"/>
        <item x="323"/>
        <item x="835"/>
        <item x="818"/>
        <item x="821"/>
        <item x="826"/>
        <item x="827"/>
        <item x="828"/>
        <item x="829"/>
        <item x="839"/>
        <item x="326"/>
        <item x="650"/>
        <item x="327"/>
        <item x="845"/>
        <item m="1" x="1250"/>
        <item x="1066"/>
        <item x="851"/>
        <item x="852"/>
        <item x="1067"/>
        <item m="1" x="1258"/>
        <item x="651"/>
        <item x="652"/>
        <item x="865"/>
        <item x="866"/>
        <item x="867"/>
        <item x="868"/>
        <item x="869"/>
        <item x="1068"/>
        <item x="870"/>
        <item x="873"/>
        <item x="874"/>
        <item m="1" x="1272"/>
        <item x="1095"/>
        <item m="1" x="1127"/>
        <item x="848"/>
        <item m="1" x="1241"/>
        <item x="853"/>
        <item m="1" x="1393"/>
        <item m="1" x="1152"/>
        <item m="1" x="1375"/>
        <item m="1" x="1373"/>
        <item m="1" x="1343"/>
        <item m="1" x="1410"/>
        <item x="860"/>
        <item x="910"/>
        <item x="911"/>
        <item x="912"/>
        <item x="913"/>
        <item x="914"/>
        <item x="915"/>
        <item x="916"/>
        <item x="917"/>
        <item x="920"/>
        <item x="921"/>
        <item x="922"/>
        <item m="1" x="1366"/>
        <item x="653"/>
        <item m="1" x="1203"/>
        <item x="654"/>
        <item x="931"/>
        <item x="933"/>
        <item m="1" x="1246"/>
        <item m="1" x="1278"/>
        <item m="1" x="1308"/>
        <item x="1096"/>
        <item m="1" x="1323"/>
        <item x="942"/>
        <item x="945"/>
        <item x="946"/>
        <item m="1" x="1156"/>
        <item x="929"/>
        <item x="949"/>
        <item x="950"/>
        <item x="955"/>
        <item m="1" x="1401"/>
        <item x="1070"/>
        <item x="331"/>
        <item x="959"/>
        <item x="960"/>
        <item x="961"/>
        <item x="963"/>
        <item x="964"/>
        <item x="965"/>
        <item x="864"/>
        <item m="1" x="1392"/>
        <item m="1" x="1232"/>
        <item m="1" x="1155"/>
        <item x="970"/>
        <item m="1" x="1396"/>
        <item x="971"/>
        <item x="1097"/>
        <item x="875"/>
        <item x="332"/>
        <item x="656"/>
        <item x="978"/>
        <item x="982"/>
        <item x="983"/>
        <item x="984"/>
        <item x="985"/>
        <item x="986"/>
        <item x="987"/>
        <item m="1" x="1130"/>
        <item x="657"/>
        <item m="1" x="1212"/>
        <item x="333"/>
        <item x="659"/>
        <item x="334"/>
        <item x="1011"/>
        <item x="1012"/>
        <item x="1013"/>
        <item x="1014"/>
        <item x="877"/>
        <item x="935"/>
        <item m="1" x="1415"/>
        <item x="879"/>
        <item x="1021"/>
        <item x="660"/>
        <item x="880"/>
        <item x="1025"/>
        <item m="1" x="1328"/>
        <item x="1026"/>
        <item x="1027"/>
        <item x="1030"/>
        <item x="1036"/>
        <item x="882"/>
        <item x="1039"/>
        <item x="883"/>
        <item x="884"/>
        <item x="936"/>
        <item x="1042"/>
        <item x="1058"/>
        <item x="1061"/>
        <item x="1098"/>
        <item x="661"/>
        <item x="887"/>
        <item x="1073"/>
        <item x="662"/>
        <item m="1" x="1245"/>
        <item x="663"/>
        <item x="335"/>
        <item x="888"/>
        <item m="1" x="1171"/>
        <item x="664"/>
        <item x="665"/>
        <item m="1" x="1123"/>
        <item m="1" x="1220"/>
        <item x="889"/>
        <item x="1080"/>
        <item x="937"/>
        <item x="1081"/>
        <item x="1082"/>
        <item m="1" x="1199"/>
        <item x="1083"/>
        <item m="1" x="1341"/>
        <item m="1" x="1378"/>
        <item m="1" x="1358"/>
        <item m="1" x="1379"/>
        <item m="1" x="1359"/>
        <item x="1084"/>
        <item x="1071"/>
        <item x="1090"/>
        <item m="1" x="1209"/>
        <item x="1091"/>
        <item m="1" x="1205"/>
        <item m="1" x="1147"/>
        <item m="1" x="1280"/>
        <item m="1" x="1188"/>
        <item m="1" x="1244"/>
        <item m="1" x="1161"/>
        <item m="1" x="1108"/>
        <item x="890"/>
        <item m="1" x="1306"/>
        <item x="1092"/>
        <item m="1" x="1139"/>
        <item m="1" x="1376"/>
        <item m="1" x="1303"/>
        <item m="1" x="1118"/>
        <item m="1" x="1325"/>
        <item x="1004"/>
        <item m="1" x="1304"/>
        <item x="1006"/>
        <item m="1" x="1345"/>
        <item x="667"/>
        <item x="1072"/>
        <item m="1" x="1267"/>
        <item x="1008"/>
        <item x="1009"/>
        <item x="1015"/>
        <item x="1017"/>
        <item x="1018"/>
        <item x="1019"/>
        <item x="1020"/>
        <item x="1099"/>
        <item x="1100"/>
        <item x="1101"/>
        <item x="336"/>
        <item m="1" x="1276"/>
        <item x="1105"/>
        <item x="706"/>
        <item x="81"/>
        <item x="182"/>
        <item x="408"/>
        <item x="436"/>
        <item x="437"/>
        <item x="623"/>
        <item x="172"/>
        <item x="572"/>
        <item x="83"/>
        <item x="92"/>
        <item x="93"/>
        <item x="171"/>
        <item x="247"/>
        <item x="419"/>
        <item x="422"/>
        <item x="498"/>
        <item x="325"/>
        <item x="972"/>
        <item x="104"/>
        <item x="249"/>
        <item x="1016"/>
        <item x="962"/>
        <item x="1024"/>
        <item m="1" x="1173"/>
        <item x="310"/>
        <item m="1" x="1374"/>
        <item m="1" x="1369"/>
        <item x="666"/>
        <item x="685"/>
        <item m="1" x="1226"/>
        <item m="1" x="1202"/>
        <item m="1" x="1346"/>
        <item x="733"/>
        <item x="811"/>
        <item x="840"/>
        <item x="862"/>
        <item m="1" x="1201"/>
        <item m="1" x="1339"/>
        <item x="878"/>
        <item x="881"/>
        <item x="891"/>
        <item m="1" x="1125"/>
        <item m="1" x="1355"/>
        <item x="328"/>
        <item x="330"/>
        <item m="1" x="1234"/>
        <item x="506"/>
        <item m="1" x="1255"/>
        <item x="629"/>
        <item m="1" x="1265"/>
        <item x="669"/>
        <item m="1" x="1179"/>
        <item m="1" x="1231"/>
        <item m="1" x="1289"/>
        <item x="682"/>
        <item m="1" x="1368"/>
        <item x="687"/>
        <item x="689"/>
        <item x="755"/>
        <item x="758"/>
        <item m="1" x="1167"/>
        <item m="1" x="1252"/>
        <item m="1" x="1383"/>
        <item x="855"/>
        <item x="858"/>
        <item m="1" x="1256"/>
        <item m="1" x="1120"/>
        <item m="1" x="1288"/>
        <item x="863"/>
        <item x="876"/>
        <item x="885"/>
        <item m="1" x="1242"/>
        <item x="1088"/>
        <item x="324"/>
        <item m="1" x="1111"/>
        <item m="1" x="1322"/>
        <item x="649"/>
        <item m="1" x="1352"/>
        <item m="1" x="1196"/>
        <item m="1" x="1309"/>
        <item x="763"/>
        <item m="1" x="1144"/>
        <item x="303"/>
        <item x="774"/>
        <item x="861"/>
        <item m="1" x="1394"/>
        <item m="1" x="1350"/>
        <item x="1104"/>
        <item x="348"/>
        <item x="120"/>
        <item m="1" x="1114"/>
        <item m="1" x="1398"/>
        <item m="1" x="1414"/>
        <item m="1" x="1293"/>
        <item m="1" x="1200"/>
        <item m="1" x="1316"/>
        <item x="646"/>
        <item m="1" x="1417"/>
        <item m="1" x="1351"/>
        <item m="1" x="1208"/>
        <item m="1" x="1342"/>
        <item x="899"/>
        <item m="1" x="1332"/>
        <item x="1028"/>
        <item m="1" x="1172"/>
        <item m="1" x="1109"/>
        <item m="1" x="1124"/>
        <item m="1" x="1189"/>
        <item m="1" x="1223"/>
        <item m="1" x="1371"/>
        <item m="1" x="1180"/>
        <item m="1" x="1151"/>
        <item m="1" x="1248"/>
        <item m="1" x="1230"/>
        <item m="1" x="1282"/>
        <item m="1" x="1216"/>
        <item m="1" x="1225"/>
        <item m="1" x="1141"/>
        <item m="1" x="1416"/>
        <item m="1" x="1177"/>
        <item x="812"/>
        <item m="1" x="1285"/>
        <item m="1" x="1262"/>
        <item m="1" x="1153"/>
        <item m="1" x="1381"/>
        <item m="1" x="1174"/>
        <item m="1" x="1198"/>
        <item m="1" x="1133"/>
        <item m="1" x="1353"/>
        <item m="1" x="1284"/>
        <item m="1" x="1324"/>
        <item m="1" x="1313"/>
        <item m="1" x="1317"/>
        <item m="1" x="1239"/>
        <item m="1" x="1132"/>
        <item m="1" x="1391"/>
        <item x="677"/>
        <item x="1087"/>
        <item x="315"/>
        <item x="319"/>
        <item x="958"/>
        <item x="227"/>
        <item x="655"/>
        <item m="1" x="1181"/>
        <item m="1" x="1302"/>
        <item m="1" x="1349"/>
        <item x="693"/>
        <item x="775"/>
        <item x="776"/>
        <item x="859"/>
        <item m="1" x="1335"/>
        <item x="302"/>
        <item m="1" x="1385"/>
        <item x="648"/>
        <item x="688"/>
        <item x="725"/>
        <item m="1" x="1227"/>
        <item x="134"/>
        <item m="1" x="1137"/>
        <item x="674"/>
        <item x="675"/>
        <item m="1" x="1389"/>
        <item m="1" x="1395"/>
        <item m="1" x="1143"/>
        <item m="1" x="1264"/>
        <item x="738"/>
        <item x="766"/>
        <item x="886"/>
        <item x="893"/>
        <item x="894"/>
        <item m="1" x="1388"/>
        <item m="1" x="1364"/>
        <item x="898"/>
        <item m="1" x="1294"/>
        <item x="907"/>
        <item m="1" x="1254"/>
        <item m="1" x="1210"/>
        <item m="1" x="1377"/>
        <item m="1" x="1413"/>
        <item x="618"/>
        <item x="11"/>
        <item x="33"/>
        <item x="37"/>
        <item x="38"/>
        <item x="39"/>
        <item x="40"/>
        <item x="42"/>
        <item x="43"/>
        <item x="45"/>
        <item x="46"/>
        <item x="47"/>
        <item x="48"/>
        <item x="54"/>
        <item x="238"/>
        <item x="279"/>
        <item x="285"/>
        <item x="286"/>
        <item x="320"/>
        <item x="398"/>
        <item x="546"/>
        <item x="596"/>
        <item x="973"/>
        <item x="975"/>
        <item x="992"/>
        <item x="993"/>
        <item x="1010"/>
        <item x="944"/>
        <item x="1005"/>
        <item x="1059"/>
        <item x="0"/>
        <item x="1"/>
        <item x="7"/>
        <item x="49"/>
        <item x="50"/>
        <item x="51"/>
        <item x="52"/>
        <item x="55"/>
        <item x="56"/>
        <item x="86"/>
        <item x="102"/>
        <item x="103"/>
        <item x="106"/>
        <item x="180"/>
        <item x="183"/>
        <item x="204"/>
        <item x="206"/>
        <item x="207"/>
        <item x="209"/>
        <item x="210"/>
        <item x="211"/>
        <item x="212"/>
        <item x="221"/>
        <item x="224"/>
        <item x="232"/>
        <item x="262"/>
        <item x="345"/>
        <item x="351"/>
        <item x="383"/>
        <item x="404"/>
        <item x="461"/>
        <item x="470"/>
        <item x="536"/>
        <item x="547"/>
        <item x="597"/>
        <item x="598"/>
        <item x="599"/>
        <item x="600"/>
        <item x="624"/>
        <item x="699"/>
        <item x="700"/>
        <item x="705"/>
        <item x="756"/>
        <item x="967"/>
        <item x="1001"/>
        <item x="1103"/>
        <item x="217"/>
        <item x="218"/>
        <item x="219"/>
        <item x="222"/>
        <item x="223"/>
        <item x="263"/>
        <item x="264"/>
        <item x="265"/>
        <item x="417"/>
        <item x="455"/>
        <item x="632"/>
        <item x="668"/>
        <item x="696"/>
        <item x="698"/>
        <item x="701"/>
        <item x="702"/>
        <item x="703"/>
        <item x="871"/>
        <item x="872"/>
        <item x="956"/>
        <item x="9"/>
        <item x="41"/>
        <item x="62"/>
        <item x="256"/>
        <item x="257"/>
        <item x="260"/>
        <item x="457"/>
        <item x="988"/>
        <item x="990"/>
        <item x="1043"/>
        <item x="44"/>
        <item x="540"/>
        <item x="909"/>
        <item x="974"/>
        <item x="780"/>
        <item x="842"/>
        <item x="850"/>
        <item x="439"/>
        <item x="440"/>
        <item x="456"/>
        <item x="606"/>
        <item x="13"/>
        <item x="26"/>
        <item x="95"/>
        <item x="101"/>
        <item x="105"/>
        <item x="280"/>
        <item x="283"/>
        <item x="292"/>
        <item x="429"/>
        <item x="458"/>
        <item x="538"/>
        <item x="704"/>
        <item x="1037"/>
        <item x="197"/>
        <item x="267"/>
        <item x="268"/>
        <item x="269"/>
        <item x="271"/>
        <item x="272"/>
        <item x="273"/>
        <item x="274"/>
        <item x="275"/>
        <item x="276"/>
        <item x="295"/>
        <item x="297"/>
        <item x="471"/>
        <item x="524"/>
        <item x="567"/>
        <item x="573"/>
        <item x="619"/>
        <item x="831"/>
        <item x="832"/>
        <item x="833"/>
        <item x="857"/>
        <item x="919"/>
        <item x="981"/>
        <item x="340"/>
        <item x="27"/>
        <item x="87"/>
        <item x="181"/>
        <item x="213"/>
        <item x="216"/>
        <item x="225"/>
        <item x="233"/>
        <item x="245"/>
        <item x="416"/>
        <item x="431"/>
        <item x="468"/>
        <item x="476"/>
        <item x="552"/>
        <item x="568"/>
        <item x="607"/>
        <item x="608"/>
        <item x="609"/>
        <item x="610"/>
        <item x="611"/>
        <item x="612"/>
        <item x="614"/>
        <item x="615"/>
        <item x="616"/>
        <item x="617"/>
        <item x="697"/>
        <item x="803"/>
        <item x="804"/>
        <item x="825"/>
        <item x="932"/>
        <item x="72"/>
        <item x="196"/>
        <item x="621"/>
        <item x="634"/>
        <item x="635"/>
        <item x="854"/>
        <item x="231"/>
        <item x="234"/>
        <item x="452"/>
        <item x="957"/>
        <item x="28"/>
        <item x="908"/>
        <item x="195"/>
        <item x="259"/>
        <item x="53"/>
        <item x="454"/>
        <item x="584"/>
        <item x="638"/>
        <item x="226"/>
        <item x="230"/>
        <item x="537"/>
        <item x="12"/>
        <item x="15"/>
        <item x="16"/>
        <item x="17"/>
        <item x="290"/>
        <item x="539"/>
        <item x="555"/>
        <item x="556"/>
        <item x="577"/>
        <item x="583"/>
        <item x="976"/>
        <item x="991"/>
        <item x="994"/>
        <item x="995"/>
        <item x="996"/>
        <item x="997"/>
        <item x="1000"/>
        <item x="261"/>
        <item x="969"/>
        <item x="19"/>
        <item x="25"/>
        <item x="88"/>
        <item x="242"/>
        <item x="255"/>
        <item x="18"/>
        <item x="24"/>
        <item x="258"/>
        <item x="415"/>
        <item x="637"/>
        <item x="819"/>
        <item x="843"/>
        <item x="980"/>
        <item x="989"/>
        <item x="998"/>
        <item x="999"/>
        <item x="1002"/>
        <item x="20"/>
        <item x="270"/>
        <item x="277"/>
        <item x="278"/>
        <item x="8"/>
        <item x="10"/>
        <item x="23"/>
        <item x="191"/>
        <item x="205"/>
        <item x="208"/>
        <item x="215"/>
        <item x="923"/>
        <item x="214"/>
        <item x="220"/>
        <item x="235"/>
        <item x="613"/>
        <item x="633"/>
        <item x="918"/>
        <item x="966"/>
        <item x="968"/>
        <item x="977"/>
        <item x="1038"/>
        <item x="57"/>
        <item x="414"/>
        <item x="67"/>
        <item x="569"/>
        <item x="545"/>
        <item x="380"/>
        <item x="381"/>
        <item x="636"/>
        <item x="501"/>
        <item x="574"/>
        <item x="575"/>
        <item x="943"/>
        <item x="952"/>
        <item x="716"/>
        <item x="717"/>
        <item x="718"/>
        <item x="719"/>
        <item x="720"/>
        <item x="721"/>
        <item x="722"/>
        <item x="951"/>
        <item x="953"/>
        <item x="954"/>
        <item m="1" x="1268"/>
        <item m="1" x="1224"/>
        <item m="1" x="1333"/>
        <item m="1" x="1243"/>
        <item m="1" x="1390"/>
        <item m="1" x="1150"/>
        <item x="287"/>
        <item x="296"/>
        <item x="305"/>
        <item x="306"/>
        <item x="642"/>
        <item x="730"/>
        <item x="1051"/>
        <item x="1057"/>
        <item x="643"/>
        <item x="1044"/>
        <item x="1045"/>
        <item x="1046"/>
        <item x="1047"/>
        <item x="1049"/>
        <item x="1053"/>
        <item x="1054"/>
        <item x="1055"/>
        <item x="1056"/>
        <item x="6"/>
        <item m="1" x="1121"/>
        <item m="1" x="1119"/>
        <item m="1" x="1387"/>
        <item m="1" x="1404"/>
        <item m="1" x="1149"/>
        <item m="1" x="1307"/>
        <item m="1" x="1305"/>
        <item m="1" x="1281"/>
        <item m="1" x="1168"/>
        <item m="1" x="1228"/>
        <item m="1" x="1235"/>
        <item m="1" x="1135"/>
        <item m="1" x="1106"/>
        <item m="1" x="1237"/>
        <item m="1" x="1129"/>
        <item x="69"/>
        <item x="70"/>
        <item x="71"/>
        <item x="641"/>
        <item x="822"/>
        <item m="1" x="1269"/>
        <item m="1" x="1240"/>
        <item m="1" x="1163"/>
        <item m="1" x="1154"/>
        <item m="1" x="1185"/>
        <item m="1" x="1215"/>
        <item m="1" x="1157"/>
        <item m="1" x="1300"/>
        <item m="1" x="1297"/>
        <item m="1" x="1131"/>
        <item m="1" x="1117"/>
        <item m="1" x="1286"/>
        <item m="1" x="1112"/>
        <item m="1" x="1165"/>
        <item m="1" x="1402"/>
        <item m="1" x="1384"/>
        <item m="1" x="1347"/>
        <item m="1" x="1367"/>
        <item m="1" x="1290"/>
        <item m="1" x="1403"/>
        <item m="1" x="1166"/>
        <item m="1" x="1326"/>
        <item m="1" x="1159"/>
        <item m="1" x="1315"/>
        <item m="1" x="1238"/>
        <item m="1" x="1162"/>
        <item m="1" x="1292"/>
        <item m="1" x="1348"/>
        <item m="1" x="1418"/>
        <item m="1" x="1270"/>
        <item m="1" x="1321"/>
        <item m="1" x="1160"/>
        <item m="1" x="1327"/>
        <item m="1" x="1115"/>
        <item m="1" x="1271"/>
        <item m="1" x="1183"/>
        <item m="1" x="1211"/>
        <item m="1" x="1134"/>
        <item m="1" x="1175"/>
        <item x="644"/>
        <item x="823"/>
        <item x="824"/>
        <item x="1048"/>
        <item x="1050"/>
        <item x="1052"/>
        <item m="1" x="1197"/>
        <item m="1" x="1406"/>
        <item m="1" x="1287"/>
        <item x="432"/>
        <item x="1023"/>
        <item m="1" x="1176"/>
        <item m="1" x="1260"/>
        <item m="1" x="1261"/>
        <item m="1" x="1337"/>
        <item m="1" x="1116"/>
        <item m="1" x="1218"/>
        <item x="133"/>
        <item m="1" x="1142"/>
        <item m="1" x="1301"/>
        <item x="239"/>
        <item x="309"/>
        <item m="1" x="1361"/>
        <item m="1" x="1122"/>
        <item m="1" x="1409"/>
        <item m="1" x="1274"/>
        <item m="1" x="1298"/>
        <item m="1" x="1236"/>
        <item m="1" x="1158"/>
        <item m="1" x="1233"/>
        <item x="1078"/>
        <item x="1086"/>
        <item x="156"/>
        <item m="1" x="1362"/>
        <item m="1" x="1330"/>
        <item m="1" x="1169"/>
        <item m="1" x="1164"/>
        <item x="137"/>
        <item m="1" x="1320"/>
        <item x="346"/>
        <item m="1" x="1291"/>
        <item m="1" x="1187"/>
        <item m="1" x="1206"/>
        <item m="1" x="1380"/>
        <item m="1" x="1213"/>
        <item m="1" x="1140"/>
        <item m="1" x="1251"/>
        <item x="505"/>
        <item m="1" x="1295"/>
        <item m="1" x="1372"/>
        <item x="1069"/>
        <item x="593"/>
        <item x="979"/>
        <item x="198"/>
        <item x="782"/>
        <item x="781"/>
        <item x="791"/>
        <item x="784"/>
        <item x="799"/>
        <item x="1034"/>
        <item x="548"/>
        <item x="61"/>
        <item x="808"/>
        <item x="289"/>
        <item x="469"/>
        <item x="747"/>
        <item x="798"/>
        <item x="1035"/>
        <item x="849"/>
        <item x="947"/>
        <item x="640"/>
        <item x="82"/>
        <item x="838"/>
        <item x="60"/>
        <item x="639"/>
        <item x="1031"/>
        <item x="1032"/>
        <item x="1033"/>
        <item x="75"/>
        <item x="248"/>
        <item x="560"/>
        <item x="731"/>
        <item x="732"/>
        <item x="830"/>
        <item x="250"/>
        <item x="316"/>
        <item x="428"/>
        <item x="570"/>
        <item x="571"/>
        <item x="1003"/>
        <item x="1077"/>
        <item x="532"/>
        <item x="534"/>
        <item x="820"/>
        <item x="497"/>
        <item x="729"/>
        <item x="930"/>
        <item x="401"/>
        <item x="847"/>
        <item x="91"/>
        <item x="795"/>
        <item x="397"/>
        <item x="580"/>
        <item x="837"/>
        <item x="934"/>
        <item x="97"/>
        <item x="99"/>
        <item x="350"/>
        <item x="841"/>
        <item x="844"/>
        <item x="836"/>
        <item x="723"/>
        <item x="846"/>
        <item x="856"/>
        <item m="1" x="1204"/>
        <item x="403"/>
        <item x="329"/>
        <item m="1" x="1126"/>
        <item x="312"/>
        <item x="809"/>
        <item m="1" x="1222"/>
        <item m="1" x="1336"/>
        <item m="1" x="1407"/>
        <item m="1" x="1312"/>
        <item x="129"/>
        <item m="1" x="1397"/>
        <item x="282"/>
        <item x="462"/>
        <item x="32"/>
        <item x="59"/>
        <item x="834"/>
        <item x="1029"/>
        <item x="294"/>
        <item x="772"/>
        <item x="901"/>
        <item x="924"/>
        <item x="31"/>
        <item x="1060"/>
        <item x="484"/>
        <item x="485"/>
        <item x="243"/>
        <item x="472"/>
        <item x="474"/>
        <item x="482"/>
        <item x="807"/>
        <item x="925"/>
        <item x="1007"/>
        <item m="1" x="1229"/>
        <item m="1" x="1170"/>
        <item m="1" x="1331"/>
        <item x="938"/>
        <item x="941"/>
        <item x="948"/>
        <item m="1" x="1299"/>
        <item m="1" x="1400"/>
        <item m="1" x="1146"/>
        <item x="138"/>
        <item x="1075"/>
        <item x="379"/>
        <item m="1" x="1279"/>
        <item x="1102"/>
        <item m="1" x="1113"/>
        <item x="940"/>
        <item x="939"/>
        <item x="58"/>
        <item x="96"/>
        <item x="816"/>
        <item x="322"/>
        <item x="658"/>
      </items>
      <autoSortScope>
        <pivotArea dataOnly="0" outline="0" fieldPosition="0">
          <references count="1">
            <reference field="4294967294" count="1" selected="0">
              <x v="0"/>
            </reference>
          </references>
        </pivotArea>
      </autoSortScope>
    </pivotField>
    <pivotField axis="axisPage" multipleItemSelectionAllowed="1" showAll="0" defaultSubtotal="0">
      <items count="21">
        <item m="1" x="16"/>
        <item m="1" x="17"/>
        <item m="1" x="19"/>
        <item m="1" x="9"/>
        <item h="1" x="2"/>
        <item m="1" x="15"/>
        <item x="1"/>
        <item m="1" x="14"/>
        <item m="1" x="12"/>
        <item x="0"/>
        <item m="1" x="20"/>
        <item m="1" x="11"/>
        <item h="1" x="4"/>
        <item m="1" x="13"/>
        <item h="1" x="5"/>
        <item h="1" x="3"/>
        <item x="6"/>
        <item m="1" x="10"/>
        <item m="1" x="18"/>
        <item h="1" x="8"/>
        <item h="1" x="7"/>
      </items>
    </pivotField>
    <pivotField axis="axisCol" showAll="0">
      <items count="18">
        <item x="4"/>
        <item n="Ei digi" x="3"/>
        <item x="0"/>
        <item x="2"/>
        <item x="6"/>
        <item x="5"/>
        <item x="1"/>
        <item x="7"/>
        <item m="1" x="14"/>
        <item m="1" x="11"/>
        <item m="1" x="9"/>
        <item m="1" x="16"/>
        <item m="1" x="8"/>
        <item m="1" x="12"/>
        <item m="1" x="10"/>
        <item m="1" x="15"/>
        <item m="1" x="13"/>
        <item t="default"/>
      </items>
    </pivotField>
    <pivotField showAll="0"/>
    <pivotField showAll="0"/>
    <pivotField showAll="0"/>
    <pivotField showAll="0" defaultSubtotal="0"/>
    <pivotField axis="axisPage" multipleItemSelectionAllowed="1" showAll="0">
      <items count="6">
        <item x="2"/>
        <item x="1"/>
        <item h="1" x="0"/>
        <item h="1" m="1" x="4"/>
        <item h="1" x="3"/>
        <item t="default"/>
      </items>
    </pivotField>
    <pivotField showAll="0"/>
    <pivotField showAll="0"/>
  </pivotFields>
  <rowFields count="1">
    <field x="5"/>
  </rowFields>
  <rowItems count="154">
    <i>
      <x v="423"/>
    </i>
    <i>
      <x v="59"/>
    </i>
    <i>
      <x v="536"/>
    </i>
    <i>
      <x v="433"/>
    </i>
    <i>
      <x v="284"/>
    </i>
    <i>
      <x v="637"/>
    </i>
    <i>
      <x v="568"/>
    </i>
    <i>
      <x v="158"/>
    </i>
    <i>
      <x v="13"/>
    </i>
    <i>
      <x v="185"/>
    </i>
    <i>
      <x v="180"/>
    </i>
    <i>
      <x v="329"/>
    </i>
    <i>
      <x v="421"/>
    </i>
    <i>
      <x v="642"/>
    </i>
    <i>
      <x v="366"/>
    </i>
    <i>
      <x v="60"/>
    </i>
    <i>
      <x v="643"/>
    </i>
    <i>
      <x v="323"/>
    </i>
    <i>
      <x v="327"/>
    </i>
    <i>
      <x v="316"/>
    </i>
    <i>
      <x v="503"/>
    </i>
    <i>
      <x v="349"/>
    </i>
    <i>
      <x v="424"/>
    </i>
    <i>
      <x v="61"/>
    </i>
    <i>
      <x v="560"/>
    </i>
    <i>
      <x v="175"/>
    </i>
    <i>
      <x v="371"/>
    </i>
    <i>
      <x v="213"/>
    </i>
    <i>
      <x v="686"/>
    </i>
    <i>
      <x v="431"/>
    </i>
    <i>
      <x v="525"/>
    </i>
    <i>
      <x v="322"/>
    </i>
    <i>
      <x v="240"/>
    </i>
    <i>
      <x v="37"/>
    </i>
    <i>
      <x v="636"/>
    </i>
    <i>
      <x v="606"/>
    </i>
    <i>
      <x v="283"/>
    </i>
    <i>
      <x v="176"/>
    </i>
    <i>
      <x v="427"/>
    </i>
    <i>
      <x v="174"/>
    </i>
    <i>
      <x v="647"/>
    </i>
    <i>
      <x v="63"/>
    </i>
    <i>
      <x v="280"/>
    </i>
    <i>
      <x v="328"/>
    </i>
    <i>
      <x v="170"/>
    </i>
    <i>
      <x v="237"/>
    </i>
    <i>
      <x v="475"/>
    </i>
    <i>
      <x v="147"/>
    </i>
    <i>
      <x v="122"/>
    </i>
    <i>
      <x v="608"/>
    </i>
    <i>
      <x v="124"/>
    </i>
    <i>
      <x v="415"/>
    </i>
    <i>
      <x v="289"/>
    </i>
    <i>
      <x v="135"/>
    </i>
    <i>
      <x v="90"/>
    </i>
    <i>
      <x v="101"/>
    </i>
    <i>
      <x v="453"/>
    </i>
    <i>
      <x v="111"/>
    </i>
    <i>
      <x v="514"/>
    </i>
    <i>
      <x v="426"/>
    </i>
    <i>
      <x v="23"/>
    </i>
    <i>
      <x v="8"/>
    </i>
    <i>
      <x v="452"/>
    </i>
    <i>
      <x v="596"/>
    </i>
    <i>
      <x v="357"/>
    </i>
    <i>
      <x v="845"/>
    </i>
    <i>
      <x v="776"/>
    </i>
    <i>
      <x v="562"/>
    </i>
    <i>
      <x v="609"/>
    </i>
    <i>
      <x v="610"/>
    </i>
    <i>
      <x v="1272"/>
    </i>
    <i>
      <x v="1366"/>
    </i>
    <i>
      <x v="16"/>
    </i>
    <i>
      <x v="288"/>
    </i>
    <i>
      <x v="69"/>
    </i>
    <i>
      <x v="145"/>
    </i>
    <i>
      <x v="524"/>
    </i>
    <i>
      <x v="152"/>
    </i>
    <i>
      <x v="88"/>
    </i>
    <i>
      <x v="268"/>
    </i>
    <i>
      <x v="68"/>
    </i>
    <i>
      <x v="502"/>
    </i>
    <i>
      <x v="785"/>
    </i>
    <i>
      <x v="155"/>
    </i>
    <i>
      <x v="1281"/>
    </i>
    <i>
      <x v="516"/>
    </i>
    <i>
      <x v="1288"/>
    </i>
    <i>
      <x v="751"/>
    </i>
    <i>
      <x v="1268"/>
    </i>
    <i>
      <x v="792"/>
    </i>
    <i>
      <x v="142"/>
    </i>
    <i>
      <x v="730"/>
    </i>
    <i>
      <x v="153"/>
    </i>
    <i>
      <x v="779"/>
    </i>
    <i>
      <x v="435"/>
    </i>
    <i>
      <x v="394"/>
    </i>
    <i>
      <x v="159"/>
    </i>
    <i>
      <x v="1282"/>
    </i>
    <i>
      <x v="166"/>
    </i>
    <i>
      <x v="747"/>
    </i>
    <i>
      <x v="125"/>
    </i>
    <i>
      <x v="775"/>
    </i>
    <i>
      <x v="1418"/>
    </i>
    <i>
      <x v="790"/>
    </i>
    <i>
      <x v="1419"/>
    </i>
    <i>
      <x v="840"/>
    </i>
    <i>
      <x v="594"/>
    </i>
    <i>
      <x v="856"/>
    </i>
    <i>
      <x v="84"/>
    </i>
    <i>
      <x v="505"/>
    </i>
    <i>
      <x v="597"/>
    </i>
    <i>
      <x v="727"/>
    </i>
    <i>
      <x v="220"/>
    </i>
    <i>
      <x v="746"/>
    </i>
    <i>
      <x v="243"/>
    </i>
    <i>
      <x v="749"/>
    </i>
    <i>
      <x v="286"/>
    </i>
    <i>
      <x v="753"/>
    </i>
    <i>
      <x v="1298"/>
    </i>
    <i>
      <x v="378"/>
    </i>
    <i>
      <x v="102"/>
    </i>
    <i>
      <x v="318"/>
    </i>
    <i>
      <x v="1283"/>
    </i>
    <i>
      <x v="791"/>
    </i>
    <i>
      <x v="1290"/>
    </i>
    <i>
      <x v="799"/>
    </i>
    <i>
      <x v="1409"/>
    </i>
    <i>
      <x v="844"/>
    </i>
    <i>
      <x v="375"/>
    </i>
    <i>
      <x v="854"/>
    </i>
    <i>
      <x v="215"/>
    </i>
    <i>
      <x v="860"/>
    </i>
    <i>
      <x v="646"/>
    </i>
    <i>
      <x v="1271"/>
    </i>
    <i>
      <x v="353"/>
    </i>
    <i>
      <x v="217"/>
    </i>
    <i>
      <x v="250"/>
    </i>
    <i>
      <x v="515"/>
    </i>
    <i>
      <x v="699"/>
    </i>
    <i>
      <x v="1369"/>
    </i>
    <i>
      <x v="397"/>
    </i>
    <i>
      <x v="1407"/>
    </i>
    <i>
      <x v="1367"/>
    </i>
    <i>
      <x v="620"/>
    </i>
    <i>
      <x v="1375"/>
    </i>
    <i>
      <x v="89"/>
    </i>
    <i>
      <x v="1408"/>
    </i>
    <i>
      <x v="14"/>
    </i>
    <i>
      <x v="1411"/>
    </i>
    <i>
      <x v="640"/>
    </i>
    <i>
      <x v="228"/>
    </i>
    <i>
      <x v="214"/>
    </i>
    <i>
      <x v="580"/>
    </i>
    <i t="grand">
      <x/>
    </i>
  </rowItems>
  <colFields count="1">
    <field x="7"/>
  </colFields>
  <colItems count="9">
    <i>
      <x/>
    </i>
    <i>
      <x v="1"/>
    </i>
    <i>
      <x v="2"/>
    </i>
    <i>
      <x v="3"/>
    </i>
    <i>
      <x v="4"/>
    </i>
    <i>
      <x v="5"/>
    </i>
    <i>
      <x v="6"/>
    </i>
    <i>
      <x v="7"/>
    </i>
    <i t="grand">
      <x/>
    </i>
  </colItems>
  <pageFields count="2">
    <pageField fld="12" hier="-1"/>
    <pageField fld="6" hier="-1"/>
  </pageFields>
  <dataFields count="1">
    <dataField name="Määrä  / Palvelu" fld="3" subtotal="count" baseField="1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ulukko10" cacheId="4" applyNumberFormats="0" applyBorderFormats="0" applyFontFormats="0" applyPatternFormats="0" applyAlignmentFormats="0" applyWidthHeightFormats="1" dataCaption="Arvot" updatedVersion="6" minRefreshableVersion="3" useAutoFormatting="1" itemPrintTitles="1" createdVersion="6" indent="0" outline="1" outlineData="1" multipleFieldFilters="0">
  <location ref="P9:Q25" firstHeaderRow="1" firstDataRow="1" firstDataCol="1" rowPageCount="2" colPageCount="1"/>
  <pivotFields count="16">
    <pivotField showAll="0"/>
    <pivotField showAll="0"/>
    <pivotField axis="axisRow" showAll="0">
      <items count="129">
        <item x="9"/>
        <item m="1" x="118"/>
        <item x="28"/>
        <item x="31"/>
        <item m="1" x="116"/>
        <item x="32"/>
        <item m="1" x="98"/>
        <item x="39"/>
        <item x="73"/>
        <item x="3"/>
        <item m="1" x="85"/>
        <item x="20"/>
        <item m="1" x="107"/>
        <item x="42"/>
        <item m="1" x="122"/>
        <item m="1" x="108"/>
        <item m="1" x="78"/>
        <item x="2"/>
        <item x="36"/>
        <item m="1" x="95"/>
        <item m="1" x="82"/>
        <item x="34"/>
        <item m="1" x="79"/>
        <item m="1" x="83"/>
        <item m="1" x="123"/>
        <item x="21"/>
        <item m="1" x="80"/>
        <item x="66"/>
        <item x="71"/>
        <item m="1" x="97"/>
        <item m="1" x="124"/>
        <item x="48"/>
        <item x="56"/>
        <item m="1" x="81"/>
        <item m="1" x="120"/>
        <item m="1" x="104"/>
        <item x="62"/>
        <item m="1" x="103"/>
        <item m="1" x="119"/>
        <item x="12"/>
        <item m="1" x="127"/>
        <item m="1" x="109"/>
        <item x="47"/>
        <item m="1" x="111"/>
        <item x="57"/>
        <item m="1" x="102"/>
        <item m="1" x="110"/>
        <item x="44"/>
        <item m="1" x="76"/>
        <item x="74"/>
        <item m="1" x="99"/>
        <item x="35"/>
        <item x="63"/>
        <item x="24"/>
        <item x="13"/>
        <item m="1" x="115"/>
        <item x="58"/>
        <item x="29"/>
        <item m="1" x="117"/>
        <item x="68"/>
        <item x="14"/>
        <item x="59"/>
        <item x="52"/>
        <item x="37"/>
        <item x="72"/>
        <item m="1" x="90"/>
        <item x="46"/>
        <item x="5"/>
        <item x="7"/>
        <item x="64"/>
        <item x="41"/>
        <item x="54"/>
        <item x="30"/>
        <item x="49"/>
        <item x="45"/>
        <item m="1" x="87"/>
        <item x="16"/>
        <item x="33"/>
        <item m="1" x="101"/>
        <item m="1" x="86"/>
        <item m="1" x="94"/>
        <item x="38"/>
        <item m="1" x="84"/>
        <item m="1" x="125"/>
        <item m="1" x="88"/>
        <item m="1" x="114"/>
        <item x="40"/>
        <item m="1" x="91"/>
        <item x="23"/>
        <item x="50"/>
        <item x="70"/>
        <item x="25"/>
        <item m="1" x="100"/>
        <item m="1" x="121"/>
        <item m="1" x="77"/>
        <item m="1" x="105"/>
        <item x="69"/>
        <item x="1"/>
        <item x="26"/>
        <item x="19"/>
        <item m="1" x="106"/>
        <item x="67"/>
        <item m="1" x="126"/>
        <item x="27"/>
        <item m="1" x="89"/>
        <item x="51"/>
        <item x="8"/>
        <item x="43"/>
        <item x="6"/>
        <item m="1" x="96"/>
        <item m="1" x="113"/>
        <item x="22"/>
        <item m="1" x="93"/>
        <item x="10"/>
        <item x="65"/>
        <item m="1" x="112"/>
        <item x="18"/>
        <item x="61"/>
        <item x="4"/>
        <item x="17"/>
        <item x="55"/>
        <item x="15"/>
        <item x="53"/>
        <item m="1" x="92"/>
        <item x="11"/>
        <item x="0"/>
        <item x="60"/>
        <item x="75"/>
        <item t="default"/>
      </items>
    </pivotField>
    <pivotField dataField="1" showAll="0"/>
    <pivotField showAll="0"/>
    <pivotField showAll="0" defaultSubtotal="0"/>
    <pivotField axis="axisPage" showAll="0" defaultSubtotal="0">
      <items count="9">
        <item x="2"/>
        <item x="1"/>
        <item x="0"/>
        <item x="4"/>
        <item x="5"/>
        <item x="3"/>
        <item x="6"/>
        <item x="8"/>
        <item x="7"/>
      </items>
    </pivotField>
    <pivotField showAll="0"/>
    <pivotField showAll="0"/>
    <pivotField showAll="0"/>
    <pivotField showAll="0"/>
    <pivotField showAll="0" defaultSubtotal="0"/>
    <pivotField axis="axisPage" multipleItemSelectionAllowed="1" showAll="0">
      <items count="6">
        <item x="2"/>
        <item x="1"/>
        <item h="1" x="0"/>
        <item m="1" x="4"/>
        <item h="1" x="3"/>
        <item t="default"/>
      </items>
    </pivotField>
    <pivotField axis="axisRow" showAll="0">
      <items count="32">
        <item sd="0" x="14"/>
        <item sd="0" x="11"/>
        <item sd="0" x="12"/>
        <item sd="0" m="1" x="30"/>
        <item sd="0" x="2"/>
        <item sd="0" m="1" x="28"/>
        <item sd="0" x="13"/>
        <item sd="0" x="0"/>
        <item sd="0" x="18"/>
        <item sd="0" x="19"/>
        <item sd="0" x="22"/>
        <item sd="0" x="17"/>
        <item sd="0" x="6"/>
        <item sd="0" x="24"/>
        <item sd="0" x="7"/>
        <item sd="0" x="10"/>
        <item sd="0" x="23"/>
        <item sd="0" x="25"/>
        <item sd="0" x="16"/>
        <item sd="0" x="5"/>
        <item sd="0" x="9"/>
        <item sd="0" x="8"/>
        <item sd="0" x="20"/>
        <item sd="0" x="3"/>
        <item sd="0" x="1"/>
        <item sd="0" x="15"/>
        <item sd="0" x="21"/>
        <item m="1" x="29"/>
        <item x="4"/>
        <item sd="0" x="26"/>
        <item x="27"/>
        <item t="default"/>
      </items>
    </pivotField>
    <pivotField showAll="0"/>
    <pivotField showAll="0" defaultSubtotal="0"/>
  </pivotFields>
  <rowFields count="2">
    <field x="13"/>
    <field x="2"/>
  </rowFields>
  <rowItems count="16">
    <i>
      <x/>
    </i>
    <i>
      <x v="1"/>
    </i>
    <i>
      <x v="2"/>
    </i>
    <i>
      <x v="4"/>
    </i>
    <i>
      <x v="6"/>
    </i>
    <i>
      <x v="11"/>
    </i>
    <i>
      <x v="12"/>
    </i>
    <i>
      <x v="13"/>
    </i>
    <i>
      <x v="14"/>
    </i>
    <i>
      <x v="15"/>
    </i>
    <i>
      <x v="17"/>
    </i>
    <i>
      <x v="18"/>
    </i>
    <i>
      <x v="23"/>
    </i>
    <i>
      <x v="25"/>
    </i>
    <i>
      <x v="29"/>
    </i>
    <i t="grand">
      <x/>
    </i>
  </rowItems>
  <colItems count="1">
    <i/>
  </colItems>
  <pageFields count="2">
    <pageField fld="12" hier="-1"/>
    <pageField fld="6" hier="-1"/>
  </pageFields>
  <dataFields count="1">
    <dataField name="Määrä  / Palvelu"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ulukko4" cacheId="7" applyNumberFormats="0" applyBorderFormats="0" applyFontFormats="0" applyPatternFormats="0" applyAlignmentFormats="0" applyWidthHeightFormats="1" dataCaption="Arvot" updatedVersion="6" minRefreshableVersion="3" useAutoFormatting="1" itemPrintTitles="1" createdVersion="6" indent="0" outline="1" outlineData="1" multipleFieldFilters="0">
  <location ref="S8:T24" firstHeaderRow="1" firstDataRow="1" firstDataCol="1" rowPageCount="1" colPageCount="1"/>
  <pivotFields count="6">
    <pivotField dataField="1" showAll="0"/>
    <pivotField showAll="0"/>
    <pivotField showAll="0"/>
    <pivotField axis="axisPage" multipleItemSelectionAllowed="1" showAll="0">
      <items count="5">
        <item x="2"/>
        <item x="0"/>
        <item h="1" x="1"/>
        <item h="1" x="3"/>
        <item t="default"/>
      </items>
    </pivotField>
    <pivotField showAll="0"/>
    <pivotField axis="axisRow" showAll="0">
      <items count="31">
        <item x="26"/>
        <item x="21"/>
        <item x="11"/>
        <item m="1" x="29"/>
        <item x="9"/>
        <item m="1" x="28"/>
        <item x="4"/>
        <item x="14"/>
        <item x="16"/>
        <item x="19"/>
        <item x="24"/>
        <item x="5"/>
        <item x="12"/>
        <item x="18"/>
        <item x="0"/>
        <item x="17"/>
        <item x="20"/>
        <item x="22"/>
        <item x="13"/>
        <item x="15"/>
        <item x="23"/>
        <item x="2"/>
        <item x="25"/>
        <item x="6"/>
        <item x="3"/>
        <item x="7"/>
        <item x="1"/>
        <item x="10"/>
        <item x="8"/>
        <item x="27"/>
        <item t="default"/>
      </items>
    </pivotField>
  </pivotFields>
  <rowFields count="1">
    <field x="5"/>
  </rowFields>
  <rowItems count="16">
    <i>
      <x/>
    </i>
    <i>
      <x v="1"/>
    </i>
    <i>
      <x v="2"/>
    </i>
    <i>
      <x v="4"/>
    </i>
    <i>
      <x v="6"/>
    </i>
    <i>
      <x v="11"/>
    </i>
    <i>
      <x v="12"/>
    </i>
    <i>
      <x v="13"/>
    </i>
    <i>
      <x v="14"/>
    </i>
    <i>
      <x v="15"/>
    </i>
    <i>
      <x v="17"/>
    </i>
    <i>
      <x v="18"/>
    </i>
    <i>
      <x v="23"/>
    </i>
    <i>
      <x v="25"/>
    </i>
    <i>
      <x v="28"/>
    </i>
    <i t="grand">
      <x/>
    </i>
  </rowItems>
  <colItems count="1">
    <i/>
  </colItems>
  <pageFields count="1">
    <pageField fld="3" hier="-1"/>
  </pageFields>
  <dataFields count="1">
    <dataField name="Määrä  / IlmOrg"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ulukko5" cacheId="4" applyNumberFormats="0" applyBorderFormats="0" applyFontFormats="0" applyPatternFormats="0" applyAlignmentFormats="0" applyWidthHeightFormats="1" dataCaption="Arvot" grandTotalCaption="Yhteensä" updatedVersion="6" minRefreshableVersion="3" useAutoFormatting="1" itemPrintTitles="1" createdVersion="6" indent="0" outline="1" outlineData="1" multipleFieldFilters="0">
  <location ref="V8:AE16" firstHeaderRow="1" firstDataRow="2" firstDataCol="1" rowPageCount="2" colPageCount="1"/>
  <pivotFields count="16">
    <pivotField showAll="0"/>
    <pivotField showAll="0"/>
    <pivotField showAll="0"/>
    <pivotField showAll="0"/>
    <pivotField showAll="0"/>
    <pivotField showAll="0" defaultSubtotal="0"/>
    <pivotField axis="axisPage" multipleItemSelectionAllowed="1" showAll="0" defaultSubtotal="0">
      <items count="9">
        <item h="1" x="2"/>
        <item x="1"/>
        <item x="0"/>
        <item h="1" x="4"/>
        <item h="1" x="5"/>
        <item h="1" x="3"/>
        <item x="6"/>
        <item h="1" x="8"/>
        <item h="1" x="7"/>
      </items>
    </pivotField>
    <pivotField axis="axisCol" showAll="0">
      <items count="18">
        <item x="4"/>
        <item n="Ei digi" x="3"/>
        <item x="0"/>
        <item x="2"/>
        <item x="6"/>
        <item x="5"/>
        <item x="1"/>
        <item x="7"/>
        <item m="1" x="14"/>
        <item m="1" x="11"/>
        <item m="1" x="9"/>
        <item m="1" x="16"/>
        <item m="1" x="8"/>
        <item m="1" x="12"/>
        <item m="1" x="10"/>
        <item m="1" x="15"/>
        <item m="1" x="13"/>
        <item t="default"/>
      </items>
    </pivotField>
    <pivotField showAll="0"/>
    <pivotField showAll="0"/>
    <pivotField showAll="0"/>
    <pivotField showAll="0" defaultSubtotal="0"/>
    <pivotField axis="axisPage" multipleItemSelectionAllowed="1" showAll="0">
      <items count="6">
        <item x="2"/>
        <item x="1"/>
        <item h="1" x="0"/>
        <item m="1" x="4"/>
        <item h="1" x="3"/>
        <item t="default"/>
      </items>
    </pivotField>
    <pivotField showAll="0"/>
    <pivotField axis="axisRow" showAll="0">
      <items count="10">
        <item x="3"/>
        <item x="6"/>
        <item x="0"/>
        <item x="4"/>
        <item x="5"/>
        <item x="2"/>
        <item x="1"/>
        <item m="1" x="8"/>
        <item x="7"/>
        <item t="default"/>
      </items>
    </pivotField>
    <pivotField showAll="0"/>
  </pivotFields>
  <rowFields count="1">
    <field x="14"/>
  </rowFields>
  <rowItems count="7">
    <i>
      <x/>
    </i>
    <i>
      <x v="1"/>
    </i>
    <i>
      <x v="3"/>
    </i>
    <i>
      <x v="4"/>
    </i>
    <i>
      <x v="5"/>
    </i>
    <i>
      <x v="6"/>
    </i>
    <i t="grand">
      <x/>
    </i>
  </rowItems>
  <colFields count="1">
    <field x="7"/>
  </colFields>
  <colItems count="9">
    <i>
      <x/>
    </i>
    <i>
      <x v="1"/>
    </i>
    <i>
      <x v="2"/>
    </i>
    <i>
      <x v="3"/>
    </i>
    <i>
      <x v="4"/>
    </i>
    <i>
      <x v="5"/>
    </i>
    <i>
      <x v="6"/>
    </i>
    <i>
      <x v="7"/>
    </i>
    <i t="grand">
      <x/>
    </i>
  </colItems>
  <pageFields count="2">
    <pageField fld="12" hier="-1"/>
    <pageField fld="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ulukko1" cacheId="0" applyNumberFormats="0" applyBorderFormats="0" applyFontFormats="0" applyPatternFormats="0" applyAlignmentFormats="0" applyWidthHeightFormats="1" dataCaption="Arvot" updatedVersion="6" minRefreshableVersion="3" useAutoFormatting="1" itemPrintTitles="1" createdVersion="6" indent="0" outline="1" outlineData="1" multipleFieldFilters="0">
  <location ref="K7:L14" firstHeaderRow="1" firstDataRow="1" firstDataCol="1" rowPageCount="1" colPageCount="1"/>
  <pivotFields count="7">
    <pivotField showAll="0"/>
    <pivotField dataField="1" showAll="0"/>
    <pivotField showAll="0"/>
    <pivotField showAll="0"/>
    <pivotField showAll="0"/>
    <pivotField axis="axisRow" showAll="0">
      <items count="7">
        <item x="2"/>
        <item x="1"/>
        <item x="0"/>
        <item x="5"/>
        <item x="3"/>
        <item x="4"/>
        <item t="default"/>
      </items>
    </pivotField>
    <pivotField axis="axisPage" showAll="0">
      <items count="4">
        <item x="2"/>
        <item x="1"/>
        <item x="0"/>
        <item t="default"/>
      </items>
    </pivotField>
  </pivotFields>
  <rowFields count="1">
    <field x="5"/>
  </rowFields>
  <rowItems count="7">
    <i>
      <x/>
    </i>
    <i>
      <x v="1"/>
    </i>
    <i>
      <x v="2"/>
    </i>
    <i>
      <x v="3"/>
    </i>
    <i>
      <x v="4"/>
    </i>
    <i>
      <x v="5"/>
    </i>
    <i t="grand">
      <x/>
    </i>
  </rowItems>
  <colItems count="1">
    <i/>
  </colItems>
  <pageFields count="1">
    <pageField fld="6" item="2" hier="-1"/>
  </pageFields>
  <dataFields count="1">
    <dataField name="Määrä  / Kunta"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ulukko6" cacheId="6" applyNumberFormats="0" applyBorderFormats="0" applyFontFormats="0" applyPatternFormats="0" applyAlignmentFormats="0" applyWidthHeightFormats="1" dataCaption="Arvot" updatedVersion="6" minRefreshableVersion="3" useAutoFormatting="1" itemPrintTitles="1" createdVersion="6" indent="0" outline="1" outlineData="1" multipleFieldFilters="0">
  <location ref="A23:B68" firstHeaderRow="1" firstDataRow="1" firstDataCol="1" rowPageCount="2" colPageCount="1"/>
  <pivotFields count="14">
    <pivotField axis="axisRow" showAl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t="default"/>
      </items>
    </pivotField>
    <pivotField dataField="1" showAll="0"/>
    <pivotField showAll="0"/>
    <pivotField showAll="0"/>
    <pivotField axis="axisPage" showAll="0">
      <items count="8">
        <item x="6"/>
        <item x="0"/>
        <item x="1"/>
        <item x="2"/>
        <item x="3"/>
        <item x="4"/>
        <item x="5"/>
        <item t="default"/>
      </items>
    </pivotField>
    <pivotField showAll="0"/>
    <pivotField showAll="0"/>
    <pivotField showAll="0"/>
    <pivotField showAll="0"/>
    <pivotField showAll="0"/>
    <pivotField axis="axisPage" multipleItemSelectionAllowed="1" showAll="0">
      <items count="5">
        <item x="2"/>
        <item x="0"/>
        <item h="1" x="1"/>
        <item h="1" m="1" x="3"/>
        <item t="default"/>
      </items>
    </pivotField>
    <pivotField showAll="0"/>
    <pivotField showAll="0"/>
    <pivotField showAll="0"/>
  </pivotFields>
  <rowFields count="1">
    <field x="0"/>
  </rowFields>
  <rowItems count="45">
    <i>
      <x/>
    </i>
    <i>
      <x v="4"/>
    </i>
    <i>
      <x v="6"/>
    </i>
    <i>
      <x v="7"/>
    </i>
    <i>
      <x v="8"/>
    </i>
    <i>
      <x v="9"/>
    </i>
    <i>
      <x v="10"/>
    </i>
    <i>
      <x v="11"/>
    </i>
    <i>
      <x v="12"/>
    </i>
    <i>
      <x v="15"/>
    </i>
    <i>
      <x v="16"/>
    </i>
    <i>
      <x v="18"/>
    </i>
    <i>
      <x v="19"/>
    </i>
    <i>
      <x v="20"/>
    </i>
    <i>
      <x v="21"/>
    </i>
    <i>
      <x v="22"/>
    </i>
    <i>
      <x v="23"/>
    </i>
    <i>
      <x v="25"/>
    </i>
    <i>
      <x v="29"/>
    </i>
    <i>
      <x v="30"/>
    </i>
    <i>
      <x v="31"/>
    </i>
    <i>
      <x v="33"/>
    </i>
    <i>
      <x v="34"/>
    </i>
    <i>
      <x v="35"/>
    </i>
    <i>
      <x v="37"/>
    </i>
    <i>
      <x v="38"/>
    </i>
    <i>
      <x v="41"/>
    </i>
    <i>
      <x v="44"/>
    </i>
    <i>
      <x v="45"/>
    </i>
    <i>
      <x v="46"/>
    </i>
    <i>
      <x v="47"/>
    </i>
    <i>
      <x v="48"/>
    </i>
    <i>
      <x v="49"/>
    </i>
    <i>
      <x v="50"/>
    </i>
    <i>
      <x v="52"/>
    </i>
    <i>
      <x v="57"/>
    </i>
    <i>
      <x v="59"/>
    </i>
    <i>
      <x v="64"/>
    </i>
    <i>
      <x v="66"/>
    </i>
    <i>
      <x v="68"/>
    </i>
    <i>
      <x v="69"/>
    </i>
    <i>
      <x v="71"/>
    </i>
    <i>
      <x v="73"/>
    </i>
    <i>
      <x v="74"/>
    </i>
    <i t="grand">
      <x/>
    </i>
  </rowItems>
  <colItems count="1">
    <i/>
  </colItems>
  <pageFields count="2">
    <pageField fld="4" hier="-1"/>
    <pageField fld="10" hier="-1"/>
  </pageFields>
  <dataFields count="1">
    <dataField name="Määrä  / Palvelu"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ulukko2" cacheId="7" applyNumberFormats="0" applyBorderFormats="0" applyFontFormats="0" applyPatternFormats="0" applyAlignmentFormats="0" applyWidthHeightFormats="1" dataCaption="Arvot" updatedVersion="6" minRefreshableVersion="3" useAutoFormatting="1" itemPrintTitles="1" createdVersion="6" indent="0" outline="1" outlineData="1" multipleFieldFilters="0">
  <location ref="E5:F12" firstHeaderRow="1" firstDataRow="1" firstDataCol="1" rowPageCount="1" colPageCount="1"/>
  <pivotFields count="6">
    <pivotField axis="axisRow" dataField="1" showAll="0">
      <items count="131">
        <item x="48"/>
        <item m="1" x="119"/>
        <item x="1"/>
        <item x="2"/>
        <item m="1" x="117"/>
        <item x="3"/>
        <item m="1" x="100"/>
        <item x="5"/>
        <item x="6"/>
        <item x="0"/>
        <item x="69"/>
        <item m="1" x="88"/>
        <item x="50"/>
        <item m="1" x="109"/>
        <item x="18"/>
        <item m="1" x="123"/>
        <item m="1" x="110"/>
        <item m="1" x="81"/>
        <item x="13"/>
        <item x="49"/>
        <item m="1" x="97"/>
        <item m="1" x="85"/>
        <item x="72"/>
        <item m="1" x="82"/>
        <item m="1" x="86"/>
        <item m="1" x="124"/>
        <item x="16"/>
        <item m="1" x="83"/>
        <item x="20"/>
        <item x="51"/>
        <item m="1" x="99"/>
        <item m="1" x="125"/>
        <item x="19"/>
        <item x="14"/>
        <item m="1" x="84"/>
        <item m="1" x="121"/>
        <item m="1" x="106"/>
        <item x="21"/>
        <item m="1" x="105"/>
        <item m="1" x="120"/>
        <item x="31"/>
        <item m="1" x="129"/>
        <item m="1" x="111"/>
        <item x="52"/>
        <item m="1" x="113"/>
        <item x="27"/>
        <item m="1" x="104"/>
        <item m="1" x="112"/>
        <item x="32"/>
        <item m="1" x="79"/>
        <item x="33"/>
        <item m="1" x="101"/>
        <item x="28"/>
        <item x="29"/>
        <item x="30"/>
        <item x="47"/>
        <item m="1" x="116"/>
        <item x="9"/>
        <item x="40"/>
        <item m="1" x="118"/>
        <item x="34"/>
        <item x="43"/>
        <item x="10"/>
        <item x="22"/>
        <item x="38"/>
        <item x="4"/>
        <item m="1" x="93"/>
        <item x="67"/>
        <item x="42"/>
        <item x="37"/>
        <item x="44"/>
        <item x="45"/>
        <item x="65"/>
        <item x="35"/>
        <item x="23"/>
        <item x="75"/>
        <item m="1" x="90"/>
        <item m="1" x="78"/>
        <item x="59"/>
        <item x="53"/>
        <item m="1" x="103"/>
        <item m="1" x="89"/>
        <item m="1" x="96"/>
        <item x="55"/>
        <item m="1" x="87"/>
        <item m="1" x="126"/>
        <item m="1" x="91"/>
        <item m="1" x="115"/>
        <item x="57"/>
        <item m="1" x="94"/>
        <item m="1" x="127"/>
        <item x="58"/>
        <item x="17"/>
        <item x="60"/>
        <item x="61"/>
        <item m="1" x="102"/>
        <item m="1" x="122"/>
        <item m="1" x="80"/>
        <item m="1" x="107"/>
        <item x="62"/>
        <item x="63"/>
        <item x="64"/>
        <item x="39"/>
        <item m="1" x="108"/>
        <item x="36"/>
        <item m="1" x="128"/>
        <item x="68"/>
        <item m="1" x="92"/>
        <item x="46"/>
        <item x="24"/>
        <item m="1" x="77"/>
        <item x="8"/>
        <item x="73"/>
        <item m="1" x="98"/>
        <item m="1" x="114"/>
        <item x="7"/>
        <item m="1" x="95"/>
        <item x="25"/>
        <item x="70"/>
        <item x="41"/>
        <item x="15"/>
        <item x="54"/>
        <item x="56"/>
        <item x="66"/>
        <item x="74"/>
        <item x="12"/>
        <item x="71"/>
        <item x="26"/>
        <item x="11"/>
        <item x="76"/>
        <item t="default"/>
      </items>
    </pivotField>
    <pivotField showAll="0"/>
    <pivotField showAll="0"/>
    <pivotField axis="axisPage" multipleItemSelectionAllowed="1" showAll="0">
      <items count="5">
        <item x="2"/>
        <item x="0"/>
        <item h="1" x="1"/>
        <item h="1" x="3"/>
        <item t="default"/>
      </items>
    </pivotField>
    <pivotField axis="axisRow" showAll="0">
      <items count="9">
        <item sd="0" x="2"/>
        <item sd="0" x="0"/>
        <item x="1"/>
        <item sd="0" x="5"/>
        <item sd="0" x="3"/>
        <item sd="0" x="6"/>
        <item sd="0" x="4"/>
        <item x="7"/>
        <item t="default"/>
      </items>
    </pivotField>
    <pivotField axis="axisRow" showAll="0">
      <items count="31">
        <item x="26"/>
        <item x="21"/>
        <item x="11"/>
        <item m="1" x="29"/>
        <item x="9"/>
        <item m="1" x="28"/>
        <item x="4"/>
        <item x="14"/>
        <item x="16"/>
        <item x="19"/>
        <item x="24"/>
        <item x="5"/>
        <item x="12"/>
        <item x="18"/>
        <item x="0"/>
        <item x="17"/>
        <item x="20"/>
        <item x="22"/>
        <item x="13"/>
        <item x="15"/>
        <item x="23"/>
        <item x="2"/>
        <item x="25"/>
        <item x="6"/>
        <item x="3"/>
        <item x="7"/>
        <item x="1"/>
        <item x="10"/>
        <item x="8"/>
        <item x="27"/>
        <item t="default"/>
      </items>
    </pivotField>
  </pivotFields>
  <rowFields count="3">
    <field x="4"/>
    <field x="5"/>
    <field x="0"/>
  </rowFields>
  <rowItems count="7">
    <i>
      <x/>
    </i>
    <i>
      <x v="1"/>
    </i>
    <i>
      <x v="3"/>
    </i>
    <i>
      <x v="4"/>
    </i>
    <i>
      <x v="5"/>
    </i>
    <i>
      <x v="6"/>
    </i>
    <i t="grand">
      <x/>
    </i>
  </rowItems>
  <colItems count="1">
    <i/>
  </colItems>
  <pageFields count="1">
    <pageField fld="3" hier="-1"/>
  </pageFields>
  <dataFields count="1">
    <dataField name="Määrä  / IlmOrg"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ulukko11" cacheId="4" applyNumberFormats="0" applyBorderFormats="0" applyFontFormats="0" applyPatternFormats="0" applyAlignmentFormats="0" applyWidthHeightFormats="1" dataCaption="Arvot" updatedVersion="6" minRefreshableVersion="3" useAutoFormatting="1" itemPrintTitles="1" createdVersion="6" indent="0" outline="1" outlineData="1" multipleFieldFilters="0">
  <location ref="S9:T37" firstHeaderRow="1" firstDataRow="1" firstDataCol="1" rowPageCount="2" colPageCount="1"/>
  <pivotFields count="16">
    <pivotField showAll="0"/>
    <pivotField showAll="0"/>
    <pivotField axis="axisRow" showAll="0" sortType="descending">
      <items count="129">
        <item x="75"/>
        <item m="1" x="93"/>
        <item x="22"/>
        <item x="60"/>
        <item m="1" x="113"/>
        <item m="1" x="96"/>
        <item x="6"/>
        <item x="43"/>
        <item x="11"/>
        <item x="8"/>
        <item x="51"/>
        <item m="1" x="89"/>
        <item x="27"/>
        <item m="1" x="126"/>
        <item x="67"/>
        <item m="1" x="106"/>
        <item x="10"/>
        <item x="19"/>
        <item x="26"/>
        <item x="1"/>
        <item x="69"/>
        <item m="1" x="105"/>
        <item m="1" x="77"/>
        <item m="1" x="121"/>
        <item m="1" x="100"/>
        <item x="25"/>
        <item x="18"/>
        <item x="70"/>
        <item x="50"/>
        <item x="23"/>
        <item m="1" x="91"/>
        <item x="40"/>
        <item m="1" x="114"/>
        <item m="1" x="88"/>
        <item m="1" x="125"/>
        <item x="55"/>
        <item m="1" x="84"/>
        <item m="1" x="92"/>
        <item x="38"/>
        <item m="1" x="94"/>
        <item m="1" x="86"/>
        <item m="1" x="101"/>
        <item x="53"/>
        <item x="33"/>
        <item x="17"/>
        <item x="16"/>
        <item m="1" x="87"/>
        <item x="45"/>
        <item x="49"/>
        <item x="30"/>
        <item x="54"/>
        <item x="15"/>
        <item x="41"/>
        <item x="64"/>
        <item x="7"/>
        <item x="5"/>
        <item x="61"/>
        <item x="46"/>
        <item m="1" x="90"/>
        <item x="72"/>
        <item x="37"/>
        <item x="52"/>
        <item x="59"/>
        <item x="14"/>
        <item x="68"/>
        <item m="1" x="117"/>
        <item x="29"/>
        <item x="58"/>
        <item m="1" x="115"/>
        <item x="13"/>
        <item x="24"/>
        <item x="63"/>
        <item x="35"/>
        <item m="1" x="99"/>
        <item x="74"/>
        <item x="0"/>
        <item m="1" x="76"/>
        <item x="44"/>
        <item m="1" x="110"/>
        <item m="1" x="102"/>
        <item x="57"/>
        <item m="1" x="111"/>
        <item x="47"/>
        <item m="1" x="109"/>
        <item m="1" x="127"/>
        <item x="12"/>
        <item m="1" x="119"/>
        <item m="1" x="103"/>
        <item x="62"/>
        <item m="1" x="104"/>
        <item m="1" x="120"/>
        <item m="1" x="81"/>
        <item x="56"/>
        <item x="48"/>
        <item m="1" x="124"/>
        <item m="1" x="97"/>
        <item x="71"/>
        <item x="66"/>
        <item m="1" x="80"/>
        <item x="21"/>
        <item m="1" x="123"/>
        <item x="4"/>
        <item m="1" x="83"/>
        <item m="1" x="79"/>
        <item x="34"/>
        <item m="1" x="82"/>
        <item m="1" x="95"/>
        <item m="1" x="112"/>
        <item x="36"/>
        <item x="2"/>
        <item m="1" x="78"/>
        <item m="1" x="108"/>
        <item m="1" x="122"/>
        <item x="42"/>
        <item m="1" x="107"/>
        <item x="20"/>
        <item m="1" x="85"/>
        <item x="3"/>
        <item x="73"/>
        <item x="39"/>
        <item m="1" x="98"/>
        <item x="65"/>
        <item x="32"/>
        <item m="1" x="116"/>
        <item x="31"/>
        <item x="28"/>
        <item m="1" x="118"/>
        <item x="9"/>
        <item t="default"/>
      </items>
      <autoSortScope>
        <pivotArea dataOnly="0" outline="0" fieldPosition="0">
          <references count="1">
            <reference field="4294967294" count="1" selected="0">
              <x v="0"/>
            </reference>
          </references>
        </pivotArea>
      </autoSortScope>
    </pivotField>
    <pivotField dataField="1" showAll="0"/>
    <pivotField showAll="0"/>
    <pivotField showAll="0" defaultSubtotal="0"/>
    <pivotField axis="axisPage" multipleItemSelectionAllowed="1" showAll="0" defaultSubtotal="0">
      <items count="9">
        <item h="1" x="2"/>
        <item x="1"/>
        <item x="0"/>
        <item h="1" x="4"/>
        <item h="1" x="5"/>
        <item h="1" x="3"/>
        <item x="6"/>
        <item h="1" x="8"/>
        <item h="1" x="7"/>
      </items>
    </pivotField>
    <pivotField showAll="0"/>
    <pivotField showAll="0"/>
    <pivotField showAll="0"/>
    <pivotField showAll="0"/>
    <pivotField showAll="0" defaultSubtotal="0"/>
    <pivotField axis="axisPage" showAll="0">
      <items count="6">
        <item x="2"/>
        <item x="1"/>
        <item x="0"/>
        <item m="1" x="4"/>
        <item x="3"/>
        <item t="default"/>
      </items>
    </pivotField>
    <pivotField showAll="0"/>
    <pivotField showAll="0"/>
    <pivotField showAll="0" defaultSubtotal="0"/>
  </pivotFields>
  <rowFields count="1">
    <field x="2"/>
  </rowFields>
  <rowItems count="28">
    <i>
      <x v="75"/>
    </i>
    <i>
      <x v="43"/>
    </i>
    <i>
      <x v="55"/>
    </i>
    <i>
      <x v="19"/>
    </i>
    <i>
      <x v="16"/>
    </i>
    <i>
      <x v="6"/>
    </i>
    <i>
      <x v="101"/>
    </i>
    <i>
      <x v="8"/>
    </i>
    <i>
      <x v="70"/>
    </i>
    <i>
      <x v="29"/>
    </i>
    <i>
      <x v="60"/>
    </i>
    <i>
      <x v="125"/>
    </i>
    <i>
      <x v="99"/>
    </i>
    <i>
      <x v="25"/>
    </i>
    <i>
      <x v="52"/>
    </i>
    <i>
      <x v="18"/>
    </i>
    <i>
      <x v="35"/>
    </i>
    <i>
      <x v="93"/>
    </i>
    <i>
      <x v="71"/>
    </i>
    <i>
      <x v="38"/>
    </i>
    <i>
      <x v="72"/>
    </i>
    <i>
      <x v="56"/>
    </i>
    <i>
      <x v="53"/>
    </i>
    <i>
      <x v="12"/>
    </i>
    <i>
      <x v="124"/>
    </i>
    <i>
      <x v="119"/>
    </i>
    <i>
      <x v="122"/>
    </i>
    <i t="grand">
      <x/>
    </i>
  </rowItems>
  <colItems count="1">
    <i/>
  </colItems>
  <pageFields count="2">
    <pageField fld="12" item="2" hier="-1"/>
    <pageField fld="6" hier="-1"/>
  </pageFields>
  <dataFields count="1">
    <dataField name="Määrä  / Palvelu"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ulukko1" cacheId="1" applyNumberFormats="0" applyBorderFormats="0" applyFontFormats="0" applyPatternFormats="0" applyAlignmentFormats="0" applyWidthHeightFormats="1" dataCaption="Arvot" updatedVersion="6" minRefreshableVersion="3" itemPrintTitles="1" createdVersion="6" indent="0" outline="1" outlineData="1" multipleFieldFilters="0" chartFormat="2">
  <location ref="B8:F18" firstHeaderRow="1" firstDataRow="2" firstDataCol="1" rowPageCount="1" colPageCount="1"/>
  <pivotFields count="13">
    <pivotField dataField="1" showAll="0"/>
    <pivotField showAll="0"/>
    <pivotField showAll="0" defaultSubtotal="0"/>
    <pivotField axis="axisRow" showAll="0" defaultSubtotal="0">
      <items count="9">
        <item x="6"/>
        <item x="1"/>
        <item x="0"/>
        <item x="3"/>
        <item x="4"/>
        <item x="2"/>
        <item x="5"/>
        <item x="8"/>
        <item x="7"/>
      </items>
    </pivotField>
    <pivotField showAll="0"/>
    <pivotField showAll="0"/>
    <pivotField showAll="0"/>
    <pivotField showAll="0"/>
    <pivotField showAll="0" defaultSubtotal="0"/>
    <pivotField axis="axisCol" showAll="0">
      <items count="5">
        <item x="2"/>
        <item x="1"/>
        <item x="0"/>
        <item h="1" x="3"/>
        <item t="default"/>
      </items>
    </pivotField>
    <pivotField axis="axisPage" showAll="0">
      <items count="29">
        <item x="14"/>
        <item x="11"/>
        <item x="12"/>
        <item x="10"/>
        <item x="13"/>
        <item x="0"/>
        <item x="17"/>
        <item x="18"/>
        <item x="22"/>
        <item x="21"/>
        <item x="7"/>
        <item x="23"/>
        <item x="3"/>
        <item x="2"/>
        <item x="24"/>
        <item x="26"/>
        <item x="16"/>
        <item x="5"/>
        <item x="9"/>
        <item x="8"/>
        <item x="19"/>
        <item x="6"/>
        <item x="1"/>
        <item x="15"/>
        <item x="20"/>
        <item x="27"/>
        <item x="4"/>
        <item x="25"/>
        <item t="default"/>
      </items>
    </pivotField>
    <pivotField showAll="0" defaultSubtotal="0"/>
    <pivotField showAll="0" defaultSubtotal="0"/>
  </pivotFields>
  <rowFields count="1">
    <field x="3"/>
  </rowFields>
  <rowItems count="9">
    <i>
      <x/>
    </i>
    <i>
      <x v="1"/>
    </i>
    <i>
      <x v="2"/>
    </i>
    <i>
      <x v="3"/>
    </i>
    <i>
      <x v="4"/>
    </i>
    <i>
      <x v="5"/>
    </i>
    <i>
      <x v="6"/>
    </i>
    <i>
      <x v="8"/>
    </i>
    <i t="grand">
      <x/>
    </i>
  </rowItems>
  <colFields count="1">
    <field x="9"/>
  </colFields>
  <colItems count="4">
    <i>
      <x/>
    </i>
    <i>
      <x v="1"/>
    </i>
    <i>
      <x v="2"/>
    </i>
    <i t="grand">
      <x/>
    </i>
  </colItems>
  <pageFields count="1">
    <pageField fld="10" hier="-1"/>
  </pageFields>
  <dataFields count="1">
    <dataField name="Määrä  / Palvelu" fld="0" subtotal="count" baseField="0" baseItem="0"/>
  </dataFields>
  <formats count="4">
    <format dxfId="6">
      <pivotArea dataOnly="0" labelOnly="1" fieldPosition="0">
        <references count="1">
          <reference field="9" count="0"/>
        </references>
      </pivotArea>
    </format>
    <format dxfId="5">
      <pivotArea dataOnly="0" labelOnly="1" grandCol="1" outline="0" fieldPosition="0"/>
    </format>
    <format dxfId="4">
      <pivotArea dataOnly="0" labelOnly="1" fieldPosition="0">
        <references count="1">
          <reference field="9" count="0"/>
        </references>
      </pivotArea>
    </format>
    <format dxfId="3">
      <pivotArea dataOnly="0" labelOnly="1" grandCol="1" outline="0" fieldPosition="0"/>
    </format>
  </formats>
  <chartFormats count="5">
    <chartFormat chart="1" format="4" series="1">
      <pivotArea type="data" outline="0" fieldPosition="0">
        <references count="2">
          <reference field="4294967294" count="1" selected="0">
            <x v="0"/>
          </reference>
          <reference field="9" count="1" selected="0">
            <x v="0"/>
          </reference>
        </references>
      </pivotArea>
    </chartFormat>
    <chartFormat chart="1" format="5" series="1">
      <pivotArea type="data" outline="0" fieldPosition="0">
        <references count="2">
          <reference field="4294967294" count="1" selected="0">
            <x v="0"/>
          </reference>
          <reference field="9" count="1" selected="0">
            <x v="1"/>
          </reference>
        </references>
      </pivotArea>
    </chartFormat>
    <chartFormat chart="1" format="6" series="1">
      <pivotArea type="data" outline="0" fieldPosition="0">
        <references count="2">
          <reference field="4294967294" count="1" selected="0">
            <x v="0"/>
          </reference>
          <reference field="9" count="1" selected="0">
            <x v="2"/>
          </reference>
        </references>
      </pivotArea>
    </chartFormat>
    <chartFormat chart="1" format="7" series="1">
      <pivotArea type="data" outline="0" fieldPosition="0">
        <references count="1">
          <reference field="4294967294" count="1" selected="0">
            <x v="0"/>
          </reference>
        </references>
      </pivotArea>
    </chartFormat>
    <chartFormat chart="1" format="8" series="1">
      <pivotArea type="data" outline="0" fieldPosition="0">
        <references count="2">
          <reference field="4294967294" count="1" selected="0">
            <x v="0"/>
          </reference>
          <reference field="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te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pivotTable" Target="../pivotTables/pivotTable10.xml"/><Relationship Id="rId7" Type="http://schemas.openxmlformats.org/officeDocument/2006/relationships/pivotTable" Target="../pivotTables/pivotTable14.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openxmlformats.org/officeDocument/2006/relationships/pivotTable" Target="../pivotTables/pivotTable13.xml"/><Relationship Id="rId5" Type="http://schemas.openxmlformats.org/officeDocument/2006/relationships/pivotTable" Target="../pivotTables/pivotTable12.xml"/><Relationship Id="rId4" Type="http://schemas.openxmlformats.org/officeDocument/2006/relationships/pivotTable" Target="../pivotTables/pivotTable11.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7.xml"/><Relationship Id="rId2" Type="http://schemas.openxmlformats.org/officeDocument/2006/relationships/pivotTable" Target="../pivotTables/pivotTable16.xml"/><Relationship Id="rId1" Type="http://schemas.openxmlformats.org/officeDocument/2006/relationships/pivotTable" Target="../pivotTables/pivotTable15.xm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4"/>
  <sheetViews>
    <sheetView tabSelected="1" zoomScale="80" zoomScaleNormal="80" workbookViewId="0">
      <selection activeCell="H12" sqref="H12"/>
    </sheetView>
  </sheetViews>
  <sheetFormatPr defaultRowHeight="14.5" x14ac:dyDescent="0.35"/>
  <cols>
    <col min="1" max="1" width="21.90625" customWidth="1"/>
    <col min="2" max="2" width="6.81640625" style="2" customWidth="1"/>
    <col min="3" max="3" width="29.26953125" customWidth="1"/>
    <col min="4" max="5" width="17.453125" style="9" customWidth="1"/>
    <col min="6" max="6" width="31.1796875" style="9" customWidth="1"/>
    <col min="7" max="7" width="13.26953125" style="42" customWidth="1"/>
    <col min="8" max="8" width="11.90625" style="42" customWidth="1"/>
    <col min="9" max="9" width="8.7265625" style="42"/>
  </cols>
  <sheetData>
    <row r="1" spans="1:9" s="3" customFormat="1" x14ac:dyDescent="0.35">
      <c r="A1" s="6" t="s">
        <v>1209</v>
      </c>
      <c r="B1" s="5" t="s">
        <v>1208</v>
      </c>
      <c r="C1" s="6" t="s">
        <v>1210</v>
      </c>
      <c r="D1" s="8" t="s">
        <v>1211</v>
      </c>
      <c r="E1" s="8" t="s">
        <v>1964</v>
      </c>
      <c r="F1" s="8" t="s">
        <v>1887</v>
      </c>
      <c r="G1" s="65" t="s">
        <v>4823</v>
      </c>
      <c r="H1" s="65" t="s">
        <v>4824</v>
      </c>
      <c r="I1" s="65" t="s">
        <v>4825</v>
      </c>
    </row>
    <row r="2" spans="1:9" x14ac:dyDescent="0.35">
      <c r="A2" s="24" t="s">
        <v>2013</v>
      </c>
      <c r="B2" s="25" t="s">
        <v>30</v>
      </c>
      <c r="C2" s="24"/>
      <c r="D2" s="10" t="str">
        <f>VLOOKUP(A2,'Va-Ku'!$A$3:$B$148,2,0)</f>
        <v>k</v>
      </c>
      <c r="E2" s="12" t="str">
        <f>IF(D2&lt;&gt;"v",VLOOKUP(A2,Kunnat!$B$2:$F$411,5,0),"")</f>
        <v>6 001 - 10000</v>
      </c>
      <c r="F2" s="11" t="str">
        <f>IF(D2="v",VLOOKUP(A2,'Va-Ku'!$A$3:$C$148,3,0),VLOOKUP(A2,Kunnat!$B$2:$D$410,3,0))</f>
        <v>Pohjois-Pohjanmaa</v>
      </c>
      <c r="G2" s="63" t="str">
        <f>_xlfn.IFNA(VLOOKUP(A2,'Va-Ku'!$A$2:$F$148,4,0),"")</f>
        <v/>
      </c>
      <c r="H2" s="63" t="str">
        <f>_xlfn.IFNA(VLOOKUP(A2,'Va-Ku'!$A$2:$F$148,5,0),"")</f>
        <v/>
      </c>
      <c r="I2" s="63"/>
    </row>
    <row r="3" spans="1:9" x14ac:dyDescent="0.35">
      <c r="A3" s="23" t="s">
        <v>90</v>
      </c>
      <c r="B3" s="23" t="s">
        <v>1</v>
      </c>
      <c r="C3" s="23" t="s">
        <v>2361</v>
      </c>
      <c r="D3" s="10" t="str">
        <f>VLOOKUP(A3,'Va-Ku'!$A$3:$B$148,2,0)</f>
        <v>v</v>
      </c>
      <c r="E3" s="12" t="str">
        <f>IF(D3&lt;&gt;"v",VLOOKUP(A3,Kunnat!$B$2:$F$411,5,0),"")</f>
        <v/>
      </c>
      <c r="F3" s="11" t="str">
        <f>IF(D3="v",VLOOKUP(A3,'Va-Ku'!$A$3:$C$148,3,0),VLOOKUP(A3,Kunnat!$B$2:$D$410,3,0))</f>
        <v>Ympäristöministeriö</v>
      </c>
      <c r="G3" s="63">
        <f>_xlfn.IFNA(VLOOKUP(A3,'Va-Ku'!$A$2:$F$148,4,0),"")</f>
        <v>0.74</v>
      </c>
      <c r="H3" s="63">
        <f>_xlfn.IFNA(VLOOKUP(A3,'Va-Ku'!$A$2:$F$148,5,0),"")</f>
        <v>0.91</v>
      </c>
      <c r="I3" s="63">
        <f t="shared" ref="I3:I33" si="0">H3-G3</f>
        <v>0.17000000000000004</v>
      </c>
    </row>
    <row r="4" spans="1:9" x14ac:dyDescent="0.35">
      <c r="A4" s="23" t="s">
        <v>107</v>
      </c>
      <c r="B4" s="23" t="s">
        <v>1</v>
      </c>
      <c r="C4" s="23" t="s">
        <v>2362</v>
      </c>
      <c r="D4" s="10" t="str">
        <f>VLOOKUP(A4,'Va-Ku'!$A$3:$B$148,2,0)</f>
        <v>v</v>
      </c>
      <c r="E4" s="12" t="str">
        <f>IF(D4&lt;&gt;"v",VLOOKUP(A4,Kunnat!$B$2:$F$411,5,0),"")</f>
        <v/>
      </c>
      <c r="F4" s="11" t="str">
        <f>IF(D4="v",VLOOKUP(A4,'Va-Ku'!$A$3:$C$148,3,0),VLOOKUP(A4,Kunnat!$B$2:$D$410,3,0))</f>
        <v>Työ- ja elinkeinoministeriö</v>
      </c>
      <c r="G4" s="63">
        <f>_xlfn.IFNA(VLOOKUP(A4,'Va-Ku'!$A$2:$F$148,4,0),"")</f>
        <v>1</v>
      </c>
      <c r="H4" s="63">
        <f>_xlfn.IFNA(VLOOKUP(A4,'Va-Ku'!$A$2:$F$148,5,0),"")</f>
        <v>1</v>
      </c>
      <c r="I4" s="63">
        <f t="shared" si="0"/>
        <v>0</v>
      </c>
    </row>
    <row r="5" spans="1:9" x14ac:dyDescent="0.35">
      <c r="A5" s="23" t="s">
        <v>1898</v>
      </c>
      <c r="B5" s="23" t="s">
        <v>1</v>
      </c>
      <c r="C5" s="23"/>
      <c r="D5" s="10" t="str">
        <f>VLOOKUP(A5,'Va-Ku'!$A$3:$B$148,2,0)</f>
        <v>v</v>
      </c>
      <c r="E5" s="12" t="str">
        <f>IF(D5&lt;&gt;"v",VLOOKUP(A5,Kunnat!$B$2:$F$411,5,0),"")</f>
        <v/>
      </c>
      <c r="F5" s="11" t="str">
        <f>IF(D5="v",VLOOKUP(A5,'Va-Ku'!$A$3:$C$148,3,0),VLOOKUP(A5,Kunnat!$B$2:$D$410,3,0))</f>
        <v>Valtiovarainministeriö</v>
      </c>
      <c r="G5" s="63">
        <f>_xlfn.IFNA(VLOOKUP(A5,'Va-Ku'!$A$2:$F$148,4,0),"")</f>
        <v>0.63333333333333341</v>
      </c>
      <c r="H5" s="63">
        <f>_xlfn.IFNA(VLOOKUP(A5,'Va-Ku'!$A$2:$F$148,5,0),"")</f>
        <v>0.9</v>
      </c>
      <c r="I5" s="63">
        <f t="shared" si="0"/>
        <v>0.26666666666666661</v>
      </c>
    </row>
    <row r="6" spans="1:9" x14ac:dyDescent="0.35">
      <c r="A6" s="24" t="s">
        <v>2038</v>
      </c>
      <c r="B6" s="25" t="s">
        <v>1</v>
      </c>
      <c r="C6" s="24" t="s">
        <v>2039</v>
      </c>
      <c r="D6" s="10" t="str">
        <f>VLOOKUP(A6,'Va-Ku'!$A$3:$B$148,2,0)</f>
        <v>k</v>
      </c>
      <c r="E6" s="12" t="str">
        <f>IF(D6&lt;&gt;"v",VLOOKUP(A6,Kunnat!$B$2:$F$411,5,0),"")</f>
        <v>alle 6001</v>
      </c>
      <c r="F6" s="11" t="str">
        <f>IF(D6="v",VLOOKUP(A6,'Va-Ku'!$A$3:$C$148,3,0),VLOOKUP(A6,Kunnat!$B$2:$D$410,3,0))</f>
        <v>Lappi</v>
      </c>
      <c r="G6" s="63" t="str">
        <f>_xlfn.IFNA(VLOOKUP(A6,'Va-Ku'!$A$2:$F$148,4,0),"")</f>
        <v/>
      </c>
      <c r="H6" s="63" t="str">
        <f>_xlfn.IFNA(VLOOKUP(A6,'Va-Ku'!$A$2:$F$148,5,0),"")</f>
        <v/>
      </c>
      <c r="I6" s="63"/>
    </row>
    <row r="7" spans="1:9" x14ac:dyDescent="0.35">
      <c r="A7" s="23" t="s">
        <v>115</v>
      </c>
      <c r="B7" s="23" t="s">
        <v>30</v>
      </c>
      <c r="C7" s="23" t="s">
        <v>116</v>
      </c>
      <c r="D7" s="10" t="str">
        <f>VLOOKUP(A7,'Va-Ku'!$A$3:$B$148,2,0)</f>
        <v>v</v>
      </c>
      <c r="E7" s="12" t="str">
        <f>IF(D7&lt;&gt;"v",VLOOKUP(A7,Kunnat!$B$2:$F$411,5,0),"")</f>
        <v/>
      </c>
      <c r="F7" s="11" t="str">
        <f>IF(D7="v",VLOOKUP(A7,'Va-Ku'!$A$3:$C$148,3,0),VLOOKUP(A7,Kunnat!$B$2:$D$410,3,0))</f>
        <v>Työ- ja elinkeinoministeriö</v>
      </c>
      <c r="G7" s="63">
        <f>_xlfn.IFNA(VLOOKUP(A7,'Va-Ku'!$A$2:$F$148,4,0),"")</f>
        <v>1</v>
      </c>
      <c r="H7" s="63">
        <f>_xlfn.IFNA(VLOOKUP(A7,'Va-Ku'!$A$2:$F$148,5,0),"")</f>
        <v>1</v>
      </c>
      <c r="I7" s="63">
        <f t="shared" si="0"/>
        <v>0</v>
      </c>
    </row>
    <row r="8" spans="1:9" x14ac:dyDescent="0.35">
      <c r="A8" s="24" t="s">
        <v>2017</v>
      </c>
      <c r="B8" s="25" t="s">
        <v>2018</v>
      </c>
      <c r="C8" s="24"/>
      <c r="D8" s="10" t="str">
        <f>VLOOKUP(A8,'Va-Ku'!$A$3:$B$148,2,0)</f>
        <v>v</v>
      </c>
      <c r="E8" s="12" t="str">
        <f>IF(D8&lt;&gt;"v",VLOOKUP(A8,Kunnat!$B$2:$F$411,5,0),"")</f>
        <v/>
      </c>
      <c r="F8" s="11" t="str">
        <f>IF(D8="v",VLOOKUP(A8,'Va-Ku'!$A$3:$C$148,3,0),VLOOKUP(A8,Kunnat!$B$2:$D$410,3,0))</f>
        <v>Työ- ja elinkeinoministeriö</v>
      </c>
      <c r="G8" s="63" t="str">
        <f>_xlfn.IFNA(VLOOKUP(A8,'Va-Ku'!$A$2:$F$148,4,0),"")</f>
        <v/>
      </c>
      <c r="H8" s="63" t="str">
        <f>_xlfn.IFNA(VLOOKUP(A8,'Va-Ku'!$A$2:$F$148,5,0),"")</f>
        <v/>
      </c>
      <c r="I8" s="63"/>
    </row>
    <row r="9" spans="1:9" x14ac:dyDescent="0.35">
      <c r="A9" s="23" t="s">
        <v>1037</v>
      </c>
      <c r="B9" s="23" t="s">
        <v>1</v>
      </c>
      <c r="C9" s="23"/>
      <c r="D9" s="10" t="str">
        <f>VLOOKUP(A9,'Va-Ku'!$A$3:$B$148,2,0)</f>
        <v>k</v>
      </c>
      <c r="E9" s="12" t="str">
        <f>IF(D9&lt;&gt;"v",VLOOKUP(A9,Kunnat!$B$2:$F$411,5,0),"")</f>
        <v>20 001 - 40 000</v>
      </c>
      <c r="F9" s="11" t="str">
        <f>IF(D9="v",VLOOKUP(A9,'Va-Ku'!$A$3:$C$148,3,0),VLOOKUP(A9,Kunnat!$B$2:$D$410,3,0))</f>
        <v>Pirkanmaa</v>
      </c>
      <c r="G9" s="63">
        <f>_xlfn.IFNA(VLOOKUP(A9,'Va-Ku'!$A$2:$F$148,4,0),"")</f>
        <v>1.04</v>
      </c>
      <c r="H9" s="63">
        <f>_xlfn.IFNA(VLOOKUP(A9,'Va-Ku'!$A$2:$F$148,5,0),"")</f>
        <v>1.1000000000000001</v>
      </c>
      <c r="I9" s="63">
        <f t="shared" si="0"/>
        <v>6.0000000000000053E-2</v>
      </c>
    </row>
    <row r="10" spans="1:9" x14ac:dyDescent="0.35">
      <c r="A10" s="24" t="s">
        <v>2048</v>
      </c>
      <c r="B10" s="25" t="s">
        <v>1</v>
      </c>
      <c r="C10" s="24"/>
      <c r="D10" s="10" t="str">
        <f>VLOOKUP(A10,'Va-Ku'!$A$3:$B$148,2,0)</f>
        <v>k</v>
      </c>
      <c r="E10" s="12" t="str">
        <f>IF(D10&lt;&gt;"v",VLOOKUP(A10,Kunnat!$B$2:$F$411,5,0),"")</f>
        <v>yli 100 000</v>
      </c>
      <c r="F10" s="11" t="str">
        <f>IF(D10="v",VLOOKUP(A10,'Va-Ku'!$A$3:$C$148,3,0),VLOOKUP(A10,Kunnat!$B$2:$D$410,3,0))</f>
        <v>Uusimaa</v>
      </c>
      <c r="G10" s="63">
        <f>_xlfn.IFNA(VLOOKUP(A10,'Va-Ku'!$A$2:$F$148,4,0),"")</f>
        <v>1.01</v>
      </c>
      <c r="H10" s="63">
        <f>_xlfn.IFNA(VLOOKUP(A10,'Va-Ku'!$A$2:$F$148,5,0),"")</f>
        <v>1.01</v>
      </c>
      <c r="I10" s="63">
        <f t="shared" si="0"/>
        <v>0</v>
      </c>
    </row>
    <row r="11" spans="1:9" x14ac:dyDescent="0.35">
      <c r="A11" s="24" t="s">
        <v>2035</v>
      </c>
      <c r="B11" s="25" t="s">
        <v>1</v>
      </c>
      <c r="C11" s="24"/>
      <c r="D11" s="10" t="str">
        <f>VLOOKUP(A11,'Va-Ku'!$A$3:$B$148,2,0)</f>
        <v>k</v>
      </c>
      <c r="E11" s="12" t="str">
        <f>IF(D11&lt;&gt;"v",VLOOKUP(A11,Kunnat!$B$2:$F$411,5,0),"")</f>
        <v>6 001 - 10000</v>
      </c>
      <c r="F11" s="11" t="str">
        <f>IF(D11="v",VLOOKUP(A11,'Va-Ku'!$A$3:$C$148,3,0),VLOOKUP(A11,Kunnat!$B$2:$D$410,3,0))</f>
        <v>Pirkanmaa</v>
      </c>
      <c r="G11" s="63">
        <f>_xlfn.IFNA(VLOOKUP(A11,'Va-Ku'!$A$2:$F$148,4,0),"")</f>
        <v>1</v>
      </c>
      <c r="H11" s="63">
        <f>_xlfn.IFNA(VLOOKUP(A11,'Va-Ku'!$A$2:$F$148,5,0),"")</f>
        <v>1</v>
      </c>
      <c r="I11" s="63">
        <f t="shared" si="0"/>
        <v>0</v>
      </c>
    </row>
    <row r="12" spans="1:9" x14ac:dyDescent="0.35">
      <c r="A12" s="23" t="s">
        <v>1899</v>
      </c>
      <c r="B12" s="23" t="s">
        <v>1</v>
      </c>
      <c r="C12" s="23"/>
      <c r="D12" s="10" t="str">
        <f>VLOOKUP(A12,'Va-Ku'!$A$3:$B$148,2,0)</f>
        <v>k</v>
      </c>
      <c r="E12" s="12" t="str">
        <f>IF(D12&lt;&gt;"v",VLOOKUP(A12,Kunnat!$B$2:$F$411,5,0),"")</f>
        <v>10 001 - 20 000</v>
      </c>
      <c r="F12" s="11" t="str">
        <f>IF(D12="v",VLOOKUP(A12,'Va-Ku'!$A$3:$C$148,3,0),VLOOKUP(A12,Kunnat!$B$2:$D$410,3,0))</f>
        <v>Varsinais-Suomi</v>
      </c>
      <c r="G12" s="63">
        <f>_xlfn.IFNA(VLOOKUP(A12,'Va-Ku'!$A$2:$F$148,4,0),"")</f>
        <v>1</v>
      </c>
      <c r="H12" s="63">
        <f>_xlfn.IFNA(VLOOKUP(A12,'Va-Ku'!$A$2:$F$148,5,0),"")</f>
        <v>1</v>
      </c>
      <c r="I12" s="63">
        <f t="shared" si="0"/>
        <v>0</v>
      </c>
    </row>
    <row r="13" spans="1:9" x14ac:dyDescent="0.35">
      <c r="A13" s="23" t="s">
        <v>2372</v>
      </c>
      <c r="B13" s="23" t="s">
        <v>1</v>
      </c>
      <c r="C13" s="23" t="s">
        <v>2373</v>
      </c>
      <c r="D13" s="10" t="str">
        <f>VLOOKUP(A13,'Va-Ku'!$A$3:$B$148,2,0)</f>
        <v>k</v>
      </c>
      <c r="E13" s="12" t="str">
        <f>IF(D13&lt;&gt;"v",VLOOKUP(A13,Kunnat!$B$2:$F$411,5,0),"")</f>
        <v>20 001 - 40 000</v>
      </c>
      <c r="F13" s="11" t="str">
        <f>IF(D13="v",VLOOKUP(A13,'Va-Ku'!$A$3:$C$148,3,0),VLOOKUP(A13,Kunnat!$B$2:$D$410,3,0))</f>
        <v>Uusimaa</v>
      </c>
      <c r="G13" s="63" t="str">
        <f>_xlfn.IFNA(VLOOKUP(A13,'Va-Ku'!$A$2:$F$148,4,0),"")</f>
        <v/>
      </c>
      <c r="H13" s="63">
        <f>_xlfn.IFNA(VLOOKUP(A13,'Va-Ku'!$A$2:$F$148,5,0),"")</f>
        <v>1</v>
      </c>
      <c r="I13" s="63"/>
    </row>
    <row r="14" spans="1:9" x14ac:dyDescent="0.35">
      <c r="A14" s="23" t="s">
        <v>2366</v>
      </c>
      <c r="B14" s="23" t="s">
        <v>1</v>
      </c>
      <c r="C14" s="23"/>
      <c r="D14" s="10" t="str">
        <f>VLOOKUP(A14,'Va-Ku'!$A$3:$B$148,2,0)</f>
        <v>k</v>
      </c>
      <c r="E14" s="12" t="str">
        <f>IF(D14&lt;&gt;"v",VLOOKUP(A14,Kunnat!$B$2:$F$411,5,0),"")</f>
        <v>alle 6001</v>
      </c>
      <c r="F14" s="11" t="str">
        <f>IF(D14="v",VLOOKUP(A14,'Va-Ku'!$A$3:$C$148,3,0),VLOOKUP(A14,Kunnat!$B$2:$D$410,3,0))</f>
        <v>Etelä-Karjala</v>
      </c>
      <c r="G14" s="63" t="str">
        <f>_xlfn.IFNA(VLOOKUP(A14,'Va-Ku'!$A$2:$F$148,4,0),"")</f>
        <v/>
      </c>
      <c r="H14" s="63">
        <f>_xlfn.IFNA(VLOOKUP(A14,'Va-Ku'!$A$2:$F$148,5,0),"")</f>
        <v>0.97777777777777786</v>
      </c>
      <c r="I14" s="63"/>
    </row>
    <row r="15" spans="1:9" x14ac:dyDescent="0.35">
      <c r="A15" s="23" t="s">
        <v>164</v>
      </c>
      <c r="B15" s="23" t="s">
        <v>1</v>
      </c>
      <c r="C15" s="23" t="s">
        <v>2347</v>
      </c>
      <c r="D15" s="10" t="str">
        <f>VLOOKUP(A15,'Va-Ku'!$A$3:$B$148,2,0)</f>
        <v>k</v>
      </c>
      <c r="E15" s="12" t="str">
        <f>IF(D15&lt;&gt;"v",VLOOKUP(A15,Kunnat!$B$2:$F$411,5,0),"")</f>
        <v>yli 100 000</v>
      </c>
      <c r="F15" s="11" t="str">
        <f>IF(D15="v",VLOOKUP(A15,'Va-Ku'!$A$3:$C$148,3,0),VLOOKUP(A15,Kunnat!$B$2:$D$410,3,0))</f>
        <v>Keski-Suomi</v>
      </c>
      <c r="G15" s="63">
        <f>_xlfn.IFNA(VLOOKUP(A15,'Va-Ku'!$A$2:$F$148,4,0),"")</f>
        <v>0.94642857142857151</v>
      </c>
      <c r="H15" s="63">
        <f>_xlfn.IFNA(VLOOKUP(A15,'Va-Ku'!$A$2:$F$148,5,0),"")</f>
        <v>0.95365853658536592</v>
      </c>
      <c r="I15" s="63">
        <f t="shared" si="0"/>
        <v>7.2299651567944156E-3</v>
      </c>
    </row>
    <row r="16" spans="1:9" x14ac:dyDescent="0.35">
      <c r="A16" s="23" t="s">
        <v>2025</v>
      </c>
      <c r="B16" s="23" t="s">
        <v>1</v>
      </c>
      <c r="C16" s="23" t="s">
        <v>2026</v>
      </c>
      <c r="D16" s="10" t="str">
        <f>VLOOKUP(A16,'Va-Ku'!$A$3:$B$148,2,0)</f>
        <v>k</v>
      </c>
      <c r="E16" s="12" t="str">
        <f>IF(D16&lt;&gt;"v",VLOOKUP(A16,Kunnat!$B$2:$F$411,5,0),"")</f>
        <v>20 001 - 40 000</v>
      </c>
      <c r="F16" s="11" t="str">
        <f>IF(D16="v",VLOOKUP(A16,'Va-Ku'!$A$3:$C$148,3,0),VLOOKUP(A16,Kunnat!$B$2:$D$410,3,0))</f>
        <v>Uusimaa</v>
      </c>
      <c r="G16" s="63">
        <f>_xlfn.IFNA(VLOOKUP(A16,'Va-Ku'!$A$2:$F$148,4,0),"")</f>
        <v>0.93333333333333335</v>
      </c>
      <c r="H16" s="63">
        <f>_xlfn.IFNA(VLOOKUP(A16,'Va-Ku'!$A$2:$F$148,5,0),"")</f>
        <v>0.93333333333333335</v>
      </c>
      <c r="I16" s="63">
        <f t="shared" si="0"/>
        <v>0</v>
      </c>
    </row>
    <row r="17" spans="1:9" x14ac:dyDescent="0.35">
      <c r="A17" s="23" t="s">
        <v>2348</v>
      </c>
      <c r="B17" s="23" t="s">
        <v>1</v>
      </c>
      <c r="C17" s="23" t="s">
        <v>2349</v>
      </c>
      <c r="D17" s="10" t="str">
        <f>VLOOKUP(A17,'Va-Ku'!$A$3:$B$148,2,0)</f>
        <v>v</v>
      </c>
      <c r="E17" s="12" t="str">
        <f>IF(D17&lt;&gt;"v",VLOOKUP(A17,Kunnat!$B$2:$F$411,5,0),"")</f>
        <v/>
      </c>
      <c r="F17" s="11" t="str">
        <f>IF(D17="v",VLOOKUP(A17,'Va-Ku'!$A$3:$C$148,3,0),VLOOKUP(A17,Kunnat!$B$2:$D$410,3,0))</f>
        <v>Eduskunta</v>
      </c>
      <c r="G17" s="63" t="str">
        <f>_xlfn.IFNA(VLOOKUP(A17,'Va-Ku'!$A$2:$F$148,4,0),"")</f>
        <v/>
      </c>
      <c r="H17" s="63">
        <f>_xlfn.IFNA(VLOOKUP(A17,'Va-Ku'!$A$2:$F$148,5,0),"")</f>
        <v>0.75</v>
      </c>
      <c r="I17" s="63"/>
    </row>
    <row r="18" spans="1:9" x14ac:dyDescent="0.35">
      <c r="A18" s="23" t="s">
        <v>1151</v>
      </c>
      <c r="B18" s="23" t="s">
        <v>1</v>
      </c>
      <c r="C18" s="23"/>
      <c r="D18" s="10" t="str">
        <f>VLOOKUP(A18,'Va-Ku'!$A$3:$B$148,2,0)</f>
        <v>v</v>
      </c>
      <c r="E18" s="12" t="str">
        <f>IF(D18&lt;&gt;"v",VLOOKUP(A18,Kunnat!$B$2:$F$411,5,0),"")</f>
        <v/>
      </c>
      <c r="F18" s="11" t="str">
        <f>IF(D18="v",VLOOKUP(A18,'Va-Ku'!$A$3:$C$148,3,0),VLOOKUP(A18,Kunnat!$B$2:$D$410,3,0))</f>
        <v>Työ- ja elinkeinoministeriö</v>
      </c>
      <c r="G18" s="63">
        <f>_xlfn.IFNA(VLOOKUP(A18,'Va-Ku'!$A$2:$F$148,4,0),"")</f>
        <v>0.9</v>
      </c>
      <c r="H18" s="63">
        <f>_xlfn.IFNA(VLOOKUP(A18,'Va-Ku'!$A$2:$F$148,5,0),"")</f>
        <v>0.9</v>
      </c>
      <c r="I18" s="63">
        <f t="shared" si="0"/>
        <v>0</v>
      </c>
    </row>
    <row r="19" spans="1:9" x14ac:dyDescent="0.35">
      <c r="A19" s="24" t="s">
        <v>2045</v>
      </c>
      <c r="B19" s="25" t="s">
        <v>1</v>
      </c>
      <c r="C19" s="24" t="s">
        <v>2046</v>
      </c>
      <c r="D19" s="10" t="str">
        <f>VLOOKUP(A19,'Va-Ku'!$A$3:$B$148,2,0)</f>
        <v>k</v>
      </c>
      <c r="E19" s="12" t="str">
        <f>IF(D19&lt;&gt;"v",VLOOKUP(A19,Kunnat!$B$2:$F$411,5,0),"")</f>
        <v>yli 100 000</v>
      </c>
      <c r="F19" s="11" t="str">
        <f>IF(D19="v",VLOOKUP(A19,'Va-Ku'!$A$3:$C$148,3,0),VLOOKUP(A19,Kunnat!$B$2:$D$410,3,0))</f>
        <v>Pirkanmaa</v>
      </c>
      <c r="G19" s="63">
        <f>_xlfn.IFNA(VLOOKUP(A19,'Va-Ku'!$A$2:$F$148,4,0),"")</f>
        <v>0.91666666666666663</v>
      </c>
      <c r="H19" s="63">
        <f>_xlfn.IFNA(VLOOKUP(A19,'Va-Ku'!$A$2:$F$148,5,0),"")</f>
        <v>0.91666666666666663</v>
      </c>
      <c r="I19" s="63">
        <f t="shared" si="0"/>
        <v>0</v>
      </c>
    </row>
    <row r="20" spans="1:9" x14ac:dyDescent="0.35">
      <c r="A20" s="24" t="s">
        <v>2019</v>
      </c>
      <c r="B20" s="25" t="s">
        <v>1</v>
      </c>
      <c r="C20" s="24" t="s">
        <v>2020</v>
      </c>
      <c r="D20" s="10" t="str">
        <f>VLOOKUP(A20,'Va-Ku'!$A$3:$B$148,2,0)</f>
        <v>k</v>
      </c>
      <c r="E20" s="12" t="str">
        <f>IF(D20&lt;&gt;"v",VLOOKUP(A20,Kunnat!$B$2:$F$411,5,0),"")</f>
        <v>6 001 - 10000</v>
      </c>
      <c r="F20" s="11" t="str">
        <f>IF(D20="v",VLOOKUP(A20,'Va-Ku'!$A$3:$C$148,3,0),VLOOKUP(A20,Kunnat!$B$2:$D$410,3,0))</f>
        <v>Pohjois-Pohjanmaa</v>
      </c>
      <c r="G20" s="63">
        <f>_xlfn.IFNA(VLOOKUP(A20,'Va-Ku'!$A$2:$F$148,4,0),"")</f>
        <v>0.9</v>
      </c>
      <c r="H20" s="63">
        <f>_xlfn.IFNA(VLOOKUP(A20,'Va-Ku'!$A$2:$F$148,5,0),"")</f>
        <v>0.9</v>
      </c>
      <c r="I20" s="63">
        <f t="shared" si="0"/>
        <v>0</v>
      </c>
    </row>
    <row r="21" spans="1:9" x14ac:dyDescent="0.35">
      <c r="A21" s="23" t="s">
        <v>280</v>
      </c>
      <c r="B21" s="23" t="s">
        <v>1</v>
      </c>
      <c r="C21" s="23"/>
      <c r="D21" s="10" t="str">
        <f>VLOOKUP(A21,'Va-Ku'!$A$3:$B$148,2,0)</f>
        <v>v</v>
      </c>
      <c r="E21" s="12" t="str">
        <f>IF(D21&lt;&gt;"v",VLOOKUP(A21,Kunnat!$B$2:$F$411,5,0),"")</f>
        <v/>
      </c>
      <c r="F21" s="11" t="str">
        <f>IF(D21="v",VLOOKUP(A21,'Va-Ku'!$A$3:$C$148,3,0),VLOOKUP(A21,Kunnat!$B$2:$D$410,3,0))</f>
        <v>Työ- ja elinkeinoministeriö</v>
      </c>
      <c r="G21" s="63">
        <f>_xlfn.IFNA(VLOOKUP(A21,'Va-Ku'!$A$2:$F$148,4,0),"")</f>
        <v>0.7</v>
      </c>
      <c r="H21" s="63">
        <f>_xlfn.IFNA(VLOOKUP(A21,'Va-Ku'!$A$2:$F$148,5,0),"")</f>
        <v>0.5</v>
      </c>
      <c r="I21" s="63">
        <f t="shared" si="0"/>
        <v>-0.19999999999999996</v>
      </c>
    </row>
    <row r="22" spans="1:9" x14ac:dyDescent="0.35">
      <c r="A22" s="23" t="s">
        <v>1161</v>
      </c>
      <c r="B22" s="23" t="s">
        <v>1</v>
      </c>
      <c r="C22" s="23" t="s">
        <v>1162</v>
      </c>
      <c r="D22" s="10" t="str">
        <f>VLOOKUP(A22,'Va-Ku'!$A$3:$B$148,2,0)</f>
        <v>k</v>
      </c>
      <c r="E22" s="12" t="str">
        <f>IF(D22&lt;&gt;"v",VLOOKUP(A22,Kunnat!$B$2:$F$411,5,0),"")</f>
        <v>10 001 - 20 000</v>
      </c>
      <c r="F22" s="11" t="str">
        <f>IF(D22="v",VLOOKUP(A22,'Va-Ku'!$A$3:$C$148,3,0),VLOOKUP(A22,Kunnat!$B$2:$D$410,3,0))</f>
        <v>Pohjois-Pohjanmaa</v>
      </c>
      <c r="G22" s="63">
        <f>_xlfn.IFNA(VLOOKUP(A22,'Va-Ku'!$A$2:$F$148,4,0),"")</f>
        <v>0.9</v>
      </c>
      <c r="H22" s="63">
        <f>_xlfn.IFNA(VLOOKUP(A22,'Va-Ku'!$A$2:$F$148,5,0),"")</f>
        <v>0.9</v>
      </c>
      <c r="I22" s="63">
        <f t="shared" si="0"/>
        <v>0</v>
      </c>
    </row>
    <row r="23" spans="1:9" x14ac:dyDescent="0.35">
      <c r="A23" s="24" t="s">
        <v>2027</v>
      </c>
      <c r="B23" s="25" t="s">
        <v>30</v>
      </c>
      <c r="C23" s="24" t="s">
        <v>2028</v>
      </c>
      <c r="D23" s="10" t="str">
        <f>VLOOKUP(A23,'Va-Ku'!$A$3:$B$148,2,0)</f>
        <v>k</v>
      </c>
      <c r="E23" s="12" t="str">
        <f>IF(D23&lt;&gt;"v",VLOOKUP(A23,Kunnat!$B$2:$F$411,5,0),"")</f>
        <v>alle 6001</v>
      </c>
      <c r="F23" s="11" t="str">
        <f>IF(D23="v",VLOOKUP(A23,'Va-Ku'!$A$3:$C$148,3,0),VLOOKUP(A23,Kunnat!$B$2:$D$410,3,0))</f>
        <v>Lappi</v>
      </c>
      <c r="G23" s="63">
        <f>_xlfn.IFNA(VLOOKUP(A23,'Va-Ku'!$A$2:$F$148,4,0),"")</f>
        <v>0.7</v>
      </c>
      <c r="H23" s="63">
        <f>_xlfn.IFNA(VLOOKUP(A23,'Va-Ku'!$A$2:$F$148,5,0),"")</f>
        <v>0.9</v>
      </c>
      <c r="I23" s="63">
        <f t="shared" si="0"/>
        <v>0.20000000000000007</v>
      </c>
    </row>
    <row r="24" spans="1:9" x14ac:dyDescent="0.35">
      <c r="A24" s="23" t="s">
        <v>341</v>
      </c>
      <c r="B24" s="23" t="s">
        <v>1</v>
      </c>
      <c r="C24" s="23"/>
      <c r="D24" s="10" t="str">
        <f>VLOOKUP(A24,'Va-Ku'!$A$3:$B$148,2,0)</f>
        <v>k</v>
      </c>
      <c r="E24" s="12" t="str">
        <f>IF(D24&lt;&gt;"v",VLOOKUP(A24,Kunnat!$B$2:$F$411,5,0),"")</f>
        <v>alle 6001</v>
      </c>
      <c r="F24" s="11" t="str">
        <f>IF(D24="v",VLOOKUP(A24,'Va-Ku'!$A$3:$C$148,3,0),VLOOKUP(A24,Kunnat!$B$2:$D$410,3,0))</f>
        <v>Kainuu</v>
      </c>
      <c r="G24" s="63">
        <f>_xlfn.IFNA(VLOOKUP(A24,'Va-Ku'!$A$2:$F$148,4,0),"")</f>
        <v>0.5</v>
      </c>
      <c r="H24" s="63">
        <f>_xlfn.IFNA(VLOOKUP(A24,'Va-Ku'!$A$2:$F$148,5,0),"")</f>
        <v>0.9</v>
      </c>
      <c r="I24" s="63">
        <f t="shared" si="0"/>
        <v>0.4</v>
      </c>
    </row>
    <row r="25" spans="1:9" x14ac:dyDescent="0.35">
      <c r="A25" s="23" t="s">
        <v>2040</v>
      </c>
      <c r="B25" s="23" t="s">
        <v>1</v>
      </c>
      <c r="C25" s="23"/>
      <c r="D25" s="10" t="str">
        <f>VLOOKUP(A25,'Va-Ku'!$A$3:$B$148,2,0)</f>
        <v>k</v>
      </c>
      <c r="E25" s="12" t="str">
        <f>IF(D25&lt;&gt;"v",VLOOKUP(A25,Kunnat!$B$2:$F$411,5,0),"")</f>
        <v>alle 6001</v>
      </c>
      <c r="F25" s="11" t="str">
        <f>IF(D25="v",VLOOKUP(A25,'Va-Ku'!$A$3:$C$148,3,0),VLOOKUP(A25,Kunnat!$B$2:$D$410,3,0))</f>
        <v>Lappi</v>
      </c>
      <c r="G25" s="63">
        <f>_xlfn.IFNA(VLOOKUP(A25,'Va-Ku'!$A$2:$F$148,4,0),"")</f>
        <v>0.3</v>
      </c>
      <c r="H25" s="63">
        <f>_xlfn.IFNA(VLOOKUP(A25,'Va-Ku'!$A$2:$F$148,5,0),"")</f>
        <v>0.875</v>
      </c>
      <c r="I25" s="63">
        <f t="shared" si="0"/>
        <v>0.57499999999999996</v>
      </c>
    </row>
    <row r="26" spans="1:9" x14ac:dyDescent="0.35">
      <c r="A26" s="23" t="s">
        <v>975</v>
      </c>
      <c r="B26" s="35" t="s">
        <v>1</v>
      </c>
      <c r="C26" s="23"/>
      <c r="D26" s="10" t="str">
        <f>VLOOKUP(A26,'Va-Ku'!$A$3:$B$148,2,0)</f>
        <v>k</v>
      </c>
      <c r="E26" s="12" t="str">
        <f>IF(D26&lt;&gt;"v",VLOOKUP(A26,Kunnat!$B$2:$F$411,5,0),"")</f>
        <v>40 001 - 100 000</v>
      </c>
      <c r="F26" s="11" t="str">
        <f>IF(D26="v",VLOOKUP(A26,'Va-Ku'!$A$3:$C$148,3,0),VLOOKUP(A26,Kunnat!$B$2:$D$410,3,0))</f>
        <v>Pohjanmaa</v>
      </c>
      <c r="G26" s="63">
        <f>_xlfn.IFNA(VLOOKUP(A26,'Va-Ku'!$A$2:$F$148,4,0),"")</f>
        <v>0.5</v>
      </c>
      <c r="H26" s="63">
        <f>_xlfn.IFNA(VLOOKUP(A26,'Va-Ku'!$A$2:$F$148,5,0),"")</f>
        <v>0.80434782608695654</v>
      </c>
      <c r="I26" s="63">
        <f t="shared" si="0"/>
        <v>0.30434782608695654</v>
      </c>
    </row>
    <row r="27" spans="1:9" x14ac:dyDescent="0.35">
      <c r="A27" s="24" t="s">
        <v>2363</v>
      </c>
      <c r="B27" s="25" t="s">
        <v>1</v>
      </c>
      <c r="C27" s="24"/>
      <c r="D27" s="10" t="str">
        <f>VLOOKUP(A27,'Va-Ku'!$A$3:$B$148,2,0)</f>
        <v>k</v>
      </c>
      <c r="E27" s="12" t="str">
        <f>IF(D27&lt;&gt;"v",VLOOKUP(A27,Kunnat!$B$2:$F$411,5,0),"")</f>
        <v>10 001 - 20 000</v>
      </c>
      <c r="F27" s="11" t="str">
        <f>IF(D27="v",VLOOKUP(A27,'Va-Ku'!$A$3:$C$148,3,0),VLOOKUP(A27,Kunnat!$B$2:$D$410,3,0))</f>
        <v>Satakunta</v>
      </c>
      <c r="G27" s="63" t="str">
        <f>_xlfn.IFNA(VLOOKUP(A27,'Va-Ku'!$A$2:$F$148,4,0),"")</f>
        <v/>
      </c>
      <c r="H27" s="63">
        <f>_xlfn.IFNA(VLOOKUP(A27,'Va-Ku'!$A$2:$F$148,5,0),"")</f>
        <v>0.76666666666666661</v>
      </c>
      <c r="I27" s="63"/>
    </row>
    <row r="28" spans="1:9" x14ac:dyDescent="0.35">
      <c r="A28" s="23" t="s">
        <v>2371</v>
      </c>
      <c r="B28" s="23" t="s">
        <v>1</v>
      </c>
      <c r="C28" s="23"/>
      <c r="D28" s="10" t="str">
        <f>VLOOKUP(A28,'Va-Ku'!$A$3:$B$148,2,0)</f>
        <v>v</v>
      </c>
      <c r="E28" s="12" t="str">
        <f>IF(D28&lt;&gt;"v",VLOOKUP(A28,Kunnat!$B$2:$F$411,5,0),"")</f>
        <v/>
      </c>
      <c r="F28" s="11" t="str">
        <f>IF(D28="v",VLOOKUP(A28,'Va-Ku'!$A$3:$C$148,3,0),VLOOKUP(A28,Kunnat!$B$2:$D$410,3,0))</f>
        <v>Liikenne- ja viestintäministeriö</v>
      </c>
      <c r="G28" s="63" t="str">
        <f>_xlfn.IFNA(VLOOKUP(A28,'Va-Ku'!$A$2:$F$148,4,0),"")</f>
        <v/>
      </c>
      <c r="H28" s="63">
        <f>_xlfn.IFNA(VLOOKUP(A28,'Va-Ku'!$A$2:$F$148,5,0),"")</f>
        <v>0.4</v>
      </c>
      <c r="I28" s="63"/>
    </row>
    <row r="29" spans="1:9" x14ac:dyDescent="0.35">
      <c r="A29" s="23" t="s">
        <v>2029</v>
      </c>
      <c r="B29" s="23" t="s">
        <v>1</v>
      </c>
      <c r="C29" s="23" t="s">
        <v>2030</v>
      </c>
      <c r="D29" s="10" t="str">
        <f>VLOOKUP(A29,'Va-Ku'!$A$3:$B$148,2,0)</f>
        <v>k</v>
      </c>
      <c r="E29" s="12" t="str">
        <f>IF(D29&lt;&gt;"v",VLOOKUP(A29,Kunnat!$B$2:$F$411,5,0),"")</f>
        <v>10 001 - 20 000</v>
      </c>
      <c r="F29" s="11" t="str">
        <f>IF(D29="v",VLOOKUP(A29,'Va-Ku'!$A$3:$C$148,3,0),VLOOKUP(A29,Kunnat!$B$2:$D$410,3,0))</f>
        <v>Keski-Suomi</v>
      </c>
      <c r="G29" s="63">
        <f>_xlfn.IFNA(VLOOKUP(A29,'Va-Ku'!$A$2:$F$148,4,0),"")</f>
        <v>0.5</v>
      </c>
      <c r="H29" s="63">
        <f>_xlfn.IFNA(VLOOKUP(A29,'Va-Ku'!$A$2:$F$148,5,0),"")</f>
        <v>0.76666666666666661</v>
      </c>
      <c r="I29" s="63">
        <f t="shared" si="0"/>
        <v>0.26666666666666661</v>
      </c>
    </row>
    <row r="30" spans="1:9" x14ac:dyDescent="0.35">
      <c r="A30" s="24" t="s">
        <v>2031</v>
      </c>
      <c r="B30" s="25" t="s">
        <v>1</v>
      </c>
      <c r="C30" s="24" t="s">
        <v>2032</v>
      </c>
      <c r="D30" s="10" t="str">
        <f>VLOOKUP(A30,'Va-Ku'!$A$3:$B$148,2,0)</f>
        <v>v</v>
      </c>
      <c r="E30" s="12" t="str">
        <f>IF(D30&lt;&gt;"v",VLOOKUP(A30,Kunnat!$B$2:$F$411,5,0),"")</f>
        <v/>
      </c>
      <c r="F30" s="11" t="str">
        <f>IF(D30="v",VLOOKUP(A30,'Va-Ku'!$A$3:$C$148,3,0),VLOOKUP(A30,Kunnat!$B$2:$D$410,3,0))</f>
        <v>Ympäristöministeriö</v>
      </c>
      <c r="G30" s="63">
        <f>_xlfn.IFNA(VLOOKUP(A30,'Va-Ku'!$A$2:$F$148,4,0),"")</f>
        <v>0.5</v>
      </c>
      <c r="H30" s="63">
        <f>_xlfn.IFNA(VLOOKUP(A30,'Va-Ku'!$A$2:$F$148,5,0),"")</f>
        <v>0.5</v>
      </c>
      <c r="I30" s="63">
        <f t="shared" si="0"/>
        <v>0</v>
      </c>
    </row>
    <row r="31" spans="1:9" x14ac:dyDescent="0.35">
      <c r="A31" s="23" t="s">
        <v>1177</v>
      </c>
      <c r="B31" s="23" t="s">
        <v>1</v>
      </c>
      <c r="C31" s="23" t="s">
        <v>2352</v>
      </c>
      <c r="D31" s="10" t="str">
        <f>VLOOKUP(A31,'Va-Ku'!$A$3:$B$148,2,0)</f>
        <v>v</v>
      </c>
      <c r="E31" s="12" t="str">
        <f>IF(D31&lt;&gt;"v",VLOOKUP(A31,Kunnat!$B$2:$F$411,5,0),"")</f>
        <v/>
      </c>
      <c r="F31" s="11" t="str">
        <f>IF(D31="v",VLOOKUP(A31,'Va-Ku'!$A$3:$C$148,3,0),VLOOKUP(A31,Kunnat!$B$2:$D$410,3,0))</f>
        <v>Sisäministeriö</v>
      </c>
      <c r="G31" s="63">
        <f>_xlfn.IFNA(VLOOKUP(A31,'Va-Ku'!$A$2:$F$148,4,0),"")</f>
        <v>1.1000000000000001</v>
      </c>
      <c r="H31" s="63">
        <f>_xlfn.IFNA(VLOOKUP(A31,'Va-Ku'!$A$2:$F$148,5,0),"")</f>
        <v>1.1000000000000001</v>
      </c>
      <c r="I31" s="63">
        <f t="shared" si="0"/>
        <v>0</v>
      </c>
    </row>
    <row r="32" spans="1:9" x14ac:dyDescent="0.35">
      <c r="A32" s="23" t="s">
        <v>62</v>
      </c>
      <c r="B32" s="23" t="s">
        <v>1</v>
      </c>
      <c r="C32" s="23" t="s">
        <v>63</v>
      </c>
      <c r="D32" s="10" t="str">
        <f>VLOOKUP(A32,'Va-Ku'!$A$3:$B$148,2,0)</f>
        <v>v</v>
      </c>
      <c r="E32" s="12" t="str">
        <f>IF(D32&lt;&gt;"v",VLOOKUP(A32,Kunnat!$B$2:$F$411,5,0),"")</f>
        <v/>
      </c>
      <c r="F32" s="11" t="str">
        <f>IF(D32="v",VLOOKUP(A32,'Va-Ku'!$A$3:$C$148,3,0),VLOOKUP(A32,Kunnat!$B$2:$D$410,3,0))</f>
        <v>Maa- ja metsätalousministeriö</v>
      </c>
      <c r="G32" s="63">
        <f>_xlfn.IFNA(VLOOKUP(A32,'Va-Ku'!$A$2:$F$148,4,0),"")</f>
        <v>0.9</v>
      </c>
      <c r="H32" s="63">
        <f>_xlfn.IFNA(VLOOKUP(A32,'Va-Ku'!$A$2:$F$148,5,0),"")</f>
        <v>0.92</v>
      </c>
      <c r="I32" s="63">
        <f t="shared" si="0"/>
        <v>2.0000000000000018E-2</v>
      </c>
    </row>
    <row r="33" spans="1:9" x14ac:dyDescent="0.35">
      <c r="A33" s="23" t="s">
        <v>1163</v>
      </c>
      <c r="B33" s="23" t="s">
        <v>1</v>
      </c>
      <c r="C33" s="23" t="s">
        <v>2364</v>
      </c>
      <c r="D33" s="10" t="str">
        <f>VLOOKUP(A33,'Va-Ku'!$A$3:$B$148,2,0)</f>
        <v>k</v>
      </c>
      <c r="E33" s="12" t="str">
        <f>IF(D33&lt;&gt;"v",VLOOKUP(A33,Kunnat!$B$2:$F$411,5,0),"")</f>
        <v>yli 100 000</v>
      </c>
      <c r="F33" s="11" t="str">
        <f>IF(D33="v",VLOOKUP(A33,'Va-Ku'!$A$3:$C$148,3,0),VLOOKUP(A33,Kunnat!$B$2:$D$410,3,0))</f>
        <v>Pohjois-Savo</v>
      </c>
      <c r="G33" s="63">
        <f>_xlfn.IFNA(VLOOKUP(A33,'Va-Ku'!$A$2:$F$148,4,0),"")</f>
        <v>0.66744186046511622</v>
      </c>
      <c r="H33" s="63">
        <f>_xlfn.IFNA(VLOOKUP(A33,'Va-Ku'!$A$2:$F$148,5,0),"")</f>
        <v>0.72352941176470575</v>
      </c>
      <c r="I33" s="63">
        <f t="shared" si="0"/>
        <v>5.6087551299589533E-2</v>
      </c>
    </row>
    <row r="34" spans="1:9" x14ac:dyDescent="0.35">
      <c r="A34" s="23" t="s">
        <v>1166</v>
      </c>
      <c r="B34" s="23" t="s">
        <v>1</v>
      </c>
      <c r="C34" s="23" t="s">
        <v>2350</v>
      </c>
      <c r="D34" s="10" t="str">
        <f>VLOOKUP(A34,'Va-Ku'!$A$3:$B$148,2,0)</f>
        <v>k</v>
      </c>
      <c r="E34" s="12" t="str">
        <f>IF(D34&lt;&gt;"v",VLOOKUP(A34,Kunnat!$B$2:$F$411,5,0),"")</f>
        <v>10 001 - 20 000</v>
      </c>
      <c r="F34" s="11" t="str">
        <f>IF(D34="v",VLOOKUP(A34,'Va-Ku'!$A$3:$C$148,3,0),VLOOKUP(A34,Kunnat!$B$2:$D$410,3,0))</f>
        <v>Pohjois-Karjala</v>
      </c>
      <c r="G34" s="63">
        <f>_xlfn.IFNA(VLOOKUP(A34,'Va-Ku'!$A$2:$F$148,4,0),"")</f>
        <v>0.7</v>
      </c>
      <c r="H34" s="63">
        <f>_xlfn.IFNA(VLOOKUP(A34,'Va-Ku'!$A$2:$F$148,5,0),"")</f>
        <v>0.7</v>
      </c>
      <c r="I34" s="63">
        <f t="shared" ref="I34:I65" si="1">H34-G34</f>
        <v>0</v>
      </c>
    </row>
    <row r="35" spans="1:9" x14ac:dyDescent="0.35">
      <c r="A35" s="23" t="s">
        <v>300</v>
      </c>
      <c r="B35" s="23" t="s">
        <v>1</v>
      </c>
      <c r="C35" s="23" t="s">
        <v>2351</v>
      </c>
      <c r="D35" s="10" t="str">
        <f>VLOOKUP(A35,'Va-Ku'!$A$3:$B$148,2,0)</f>
        <v>e</v>
      </c>
      <c r="E35" s="12" t="str">
        <f>IF(D35&lt;&gt;"v",VLOOKUP(A35,Kunnat!$B$2:$F$411,5,0),"")</f>
        <v>10 001 - 20 000</v>
      </c>
      <c r="F35" s="11" t="str">
        <f>IF(D35="v",VLOOKUP(A35,'Va-Ku'!$A$3:$C$148,3,0),VLOOKUP(A35,Kunnat!$B$2:$D$410,3,0))</f>
        <v>Pohjois-Karjala</v>
      </c>
      <c r="G35" s="63">
        <f>_xlfn.IFNA(VLOOKUP(A35,'Va-Ku'!$A$2:$F$148,4,0),"")</f>
        <v>0.7</v>
      </c>
      <c r="H35" s="63">
        <f>_xlfn.IFNA(VLOOKUP(A35,'Va-Ku'!$A$2:$F$148,5,0),"")</f>
        <v>0.7</v>
      </c>
      <c r="I35" s="63">
        <f t="shared" si="1"/>
        <v>0</v>
      </c>
    </row>
    <row r="36" spans="1:9" x14ac:dyDescent="0.35">
      <c r="A36" s="23" t="s">
        <v>304</v>
      </c>
      <c r="B36" s="23" t="s">
        <v>1</v>
      </c>
      <c r="C36" s="23"/>
      <c r="D36" s="10" t="str">
        <f>VLOOKUP(A36,'Va-Ku'!$A$3:$B$148,2,0)</f>
        <v>v</v>
      </c>
      <c r="E36" s="12" t="str">
        <f>IF(D36&lt;&gt;"v",VLOOKUP(A36,Kunnat!$B$2:$F$411,5,0),"")</f>
        <v/>
      </c>
      <c r="F36" s="11" t="str">
        <f>IF(D36="v",VLOOKUP(A36,'Va-Ku'!$A$3:$C$148,3,0),VLOOKUP(A36,Kunnat!$B$2:$D$410,3,0))</f>
        <v>Oikeusministeriö</v>
      </c>
      <c r="G36" s="63">
        <f>_xlfn.IFNA(VLOOKUP(A36,'Va-Ku'!$A$2:$F$148,4,0),"")</f>
        <v>0.5</v>
      </c>
      <c r="H36" s="63" t="str">
        <f>_xlfn.IFNA(VLOOKUP(A36,'Va-Ku'!$A$2:$F$148,5,0),"")</f>
        <v/>
      </c>
      <c r="I36" s="63"/>
    </row>
    <row r="37" spans="1:9" x14ac:dyDescent="0.35">
      <c r="A37" s="24" t="s">
        <v>520</v>
      </c>
      <c r="B37" s="25" t="s">
        <v>1</v>
      </c>
      <c r="C37" s="24" t="s">
        <v>521</v>
      </c>
      <c r="D37" s="10" t="str">
        <f>VLOOKUP(A37,'Va-Ku'!$A$3:$B$148,2,0)</f>
        <v>k</v>
      </c>
      <c r="E37" s="12" t="str">
        <f>IF(D37&lt;&gt;"v",VLOOKUP(A37,Kunnat!$B$2:$F$411,5,0),"")</f>
        <v>20 001 - 40 000</v>
      </c>
      <c r="F37" s="11" t="str">
        <f>IF(D37="v",VLOOKUP(A37,'Va-Ku'!$A$3:$C$148,3,0),VLOOKUP(A37,Kunnat!$B$2:$D$410,3,0))</f>
        <v>Varsinais-Suomi</v>
      </c>
      <c r="G37" s="63">
        <f>_xlfn.IFNA(VLOOKUP(A37,'Va-Ku'!$A$2:$F$148,4,0),"")</f>
        <v>0.375</v>
      </c>
      <c r="H37" s="63">
        <f>_xlfn.IFNA(VLOOKUP(A37,'Va-Ku'!$A$2:$F$148,5,0),"")</f>
        <v>0.7</v>
      </c>
      <c r="I37" s="63">
        <f t="shared" si="1"/>
        <v>0.32499999999999996</v>
      </c>
    </row>
    <row r="38" spans="1:9" x14ac:dyDescent="0.35">
      <c r="A38" s="24" t="s">
        <v>943</v>
      </c>
      <c r="B38" s="25" t="s">
        <v>1</v>
      </c>
      <c r="C38" s="24"/>
      <c r="D38" s="10" t="str">
        <f>VLOOKUP(A38,'Va-Ku'!$A$3:$B$148,2,0)</f>
        <v>k</v>
      </c>
      <c r="E38" s="12" t="str">
        <f>IF(D38&lt;&gt;"v",VLOOKUP(A38,Kunnat!$B$2:$F$411,5,0),"")</f>
        <v>20 001 - 40 000</v>
      </c>
      <c r="F38" s="11" t="str">
        <f>IF(D38="v",VLOOKUP(A38,'Va-Ku'!$A$3:$C$148,3,0),VLOOKUP(A38,Kunnat!$B$2:$D$410,3,0))</f>
        <v>Uusimaa</v>
      </c>
      <c r="G38" s="63">
        <f>_xlfn.IFNA(VLOOKUP(A38,'Va-Ku'!$A$2:$F$148,4,0),"")</f>
        <v>0.7</v>
      </c>
      <c r="H38" s="63">
        <f>_xlfn.IFNA(VLOOKUP(A38,'Va-Ku'!$A$2:$F$148,5,0),"")</f>
        <v>0.7</v>
      </c>
      <c r="I38" s="63">
        <f t="shared" si="1"/>
        <v>0</v>
      </c>
    </row>
    <row r="39" spans="1:9" x14ac:dyDescent="0.35">
      <c r="A39" s="23" t="s">
        <v>447</v>
      </c>
      <c r="B39" s="23" t="s">
        <v>1</v>
      </c>
      <c r="C39" s="23" t="s">
        <v>2380</v>
      </c>
      <c r="D39" s="10" t="str">
        <f>VLOOKUP(A39,'Va-Ku'!$A$3:$B$148,2,0)</f>
        <v>k</v>
      </c>
      <c r="E39" s="12" t="str">
        <f>IF(D39&lt;&gt;"v",VLOOKUP(A39,Kunnat!$B$2:$F$411,5,0),"")</f>
        <v>40 001 - 100 000</v>
      </c>
      <c r="F39" s="11" t="str">
        <f>IF(D39="v",VLOOKUP(A39,'Va-Ku'!$A$3:$C$148,3,0),VLOOKUP(A39,Kunnat!$B$2:$D$410,3,0))</f>
        <v>Uusimaa</v>
      </c>
      <c r="G39" s="63">
        <f>_xlfn.IFNA(VLOOKUP(A39,'Va-Ku'!$A$2:$F$148,4,0),"")</f>
        <v>0.62777777777777788</v>
      </c>
      <c r="H39" s="63">
        <f>_xlfn.IFNA(VLOOKUP(A39,'Va-Ku'!$A$2:$F$148,5,0),"")</f>
        <v>0.63157894736842102</v>
      </c>
      <c r="I39" s="63">
        <f t="shared" si="1"/>
        <v>3.8011695906431386E-3</v>
      </c>
    </row>
    <row r="40" spans="1:9" x14ac:dyDescent="0.35">
      <c r="A40" s="23" t="s">
        <v>487</v>
      </c>
      <c r="B40" s="23" t="s">
        <v>1</v>
      </c>
      <c r="C40" s="23"/>
      <c r="D40" s="10" t="str">
        <f>VLOOKUP(A40,'Va-Ku'!$A$3:$B$148,2,0)</f>
        <v>v</v>
      </c>
      <c r="E40" s="12" t="str">
        <f>IF(D40&lt;&gt;"v",VLOOKUP(A40,Kunnat!$B$2:$F$411,5,0),"")</f>
        <v/>
      </c>
      <c r="F40" s="11" t="str">
        <f>IF(D40="v",VLOOKUP(A40,'Va-Ku'!$A$3:$C$148,3,0),VLOOKUP(A40,Kunnat!$B$2:$D$410,3,0))</f>
        <v>Työ- ja elinkeinoministeriö</v>
      </c>
      <c r="G40" s="63">
        <f>_xlfn.IFNA(VLOOKUP(A40,'Va-Ku'!$A$2:$F$148,4,0),"")</f>
        <v>0.85000000000000009</v>
      </c>
      <c r="H40" s="63">
        <f>_xlfn.IFNA(VLOOKUP(A40,'Va-Ku'!$A$2:$F$148,5,0),"")</f>
        <v>0.87</v>
      </c>
      <c r="I40" s="63">
        <f t="shared" si="1"/>
        <v>1.9999999999999907E-2</v>
      </c>
    </row>
    <row r="41" spans="1:9" x14ac:dyDescent="0.35">
      <c r="A41" s="23" t="s">
        <v>1193</v>
      </c>
      <c r="B41" s="23" t="s">
        <v>1</v>
      </c>
      <c r="C41" s="23" t="s">
        <v>2359</v>
      </c>
      <c r="D41" s="10" t="str">
        <f>VLOOKUP(A41,'Va-Ku'!$A$3:$B$148,2,0)</f>
        <v>k</v>
      </c>
      <c r="E41" s="12" t="str">
        <f>IF(D41&lt;&gt;"v",VLOOKUP(A41,Kunnat!$B$2:$F$411,5,0),"")</f>
        <v>yli 100 000</v>
      </c>
      <c r="F41" s="11" t="str">
        <f>IF(D41="v",VLOOKUP(A41,'Va-Ku'!$A$3:$C$148,3,0),VLOOKUP(A41,Kunnat!$B$2:$D$410,3,0))</f>
        <v>Varsinais-Suomi</v>
      </c>
      <c r="G41" s="63">
        <f>_xlfn.IFNA(VLOOKUP(A41,'Va-Ku'!$A$2:$F$148,4,0),"")</f>
        <v>0.48039215686274506</v>
      </c>
      <c r="H41" s="63">
        <f>_xlfn.IFNA(VLOOKUP(A41,'Va-Ku'!$A$2:$F$148,5,0),"")</f>
        <v>0.59491525423728808</v>
      </c>
      <c r="I41" s="63">
        <f t="shared" si="1"/>
        <v>0.11452309737454303</v>
      </c>
    </row>
    <row r="42" spans="1:9" x14ac:dyDescent="0.35">
      <c r="A42" s="24" t="s">
        <v>2036</v>
      </c>
      <c r="B42" s="25" t="s">
        <v>1</v>
      </c>
      <c r="C42" s="24" t="s">
        <v>2037</v>
      </c>
      <c r="D42" s="10" t="str">
        <f>VLOOKUP(A42,'Va-Ku'!$A$3:$B$148,2,0)</f>
        <v>k</v>
      </c>
      <c r="E42" s="12" t="str">
        <f>IF(D42&lt;&gt;"v",VLOOKUP(A42,Kunnat!$B$2:$F$411,5,0),"")</f>
        <v>10 001 - 20 000</v>
      </c>
      <c r="F42" s="11" t="str">
        <f>IF(D42="v",VLOOKUP(A42,'Va-Ku'!$A$3:$C$148,3,0),VLOOKUP(A42,Kunnat!$B$2:$D$410,3,0))</f>
        <v>Varsinais-Suomi</v>
      </c>
      <c r="G42" s="63">
        <f>_xlfn.IFNA(VLOOKUP(A42,'Va-Ku'!$A$2:$F$148,4,0),"")</f>
        <v>0.56666666666666665</v>
      </c>
      <c r="H42" s="63">
        <f>_xlfn.IFNA(VLOOKUP(A42,'Va-Ku'!$A$2:$F$148,5,0),"")</f>
        <v>0.56666666666666665</v>
      </c>
      <c r="I42" s="63">
        <f t="shared" si="1"/>
        <v>0</v>
      </c>
    </row>
    <row r="43" spans="1:9" x14ac:dyDescent="0.35">
      <c r="A43" s="23" t="s">
        <v>2346</v>
      </c>
      <c r="B43" s="23" t="s">
        <v>1</v>
      </c>
      <c r="C43" s="23"/>
      <c r="D43" s="10" t="str">
        <f>VLOOKUP(A43,'Va-Ku'!$A$3:$B$148,2,0)</f>
        <v>v</v>
      </c>
      <c r="E43" s="12" t="str">
        <f>IF(D43&lt;&gt;"v",VLOOKUP(A43,Kunnat!$B$2:$F$411,5,0),"")</f>
        <v/>
      </c>
      <c r="F43" s="11" t="str">
        <f>IF(D43="v",VLOOKUP(A43,'Va-Ku'!$A$3:$C$148,3,0),VLOOKUP(A43,Kunnat!$B$2:$D$410,3,0))</f>
        <v>Työ- ja elinkeinoministeriö</v>
      </c>
      <c r="G43" s="63" t="str">
        <f>_xlfn.IFNA(VLOOKUP(A43,'Va-Ku'!$A$2:$F$148,4,0),"")</f>
        <v/>
      </c>
      <c r="H43" s="63">
        <f>_xlfn.IFNA(VLOOKUP(A43,'Va-Ku'!$A$2:$F$148,5,0),"")</f>
        <v>0.6</v>
      </c>
      <c r="I43" s="63"/>
    </row>
    <row r="44" spans="1:9" x14ac:dyDescent="0.35">
      <c r="A44" s="23" t="s">
        <v>350</v>
      </c>
      <c r="B44" s="23" t="s">
        <v>1</v>
      </c>
      <c r="C44" s="23"/>
      <c r="D44" s="10" t="str">
        <f>VLOOKUP(A44,'Va-Ku'!$A$3:$B$148,2,0)</f>
        <v>v</v>
      </c>
      <c r="E44" s="12" t="str">
        <f>IF(D44&lt;&gt;"v",VLOOKUP(A44,Kunnat!$B$2:$F$411,5,0),"")</f>
        <v/>
      </c>
      <c r="F44" s="11" t="str">
        <f>IF(D44="v",VLOOKUP(A44,'Va-Ku'!$A$3:$C$148,3,0),VLOOKUP(A44,Kunnat!$B$2:$D$410,3,0))</f>
        <v>Sisäministeriö</v>
      </c>
      <c r="G44" s="63">
        <f>_xlfn.IFNA(VLOOKUP(A44,'Va-Ku'!$A$2:$F$148,4,0),"")</f>
        <v>0.74946236559139778</v>
      </c>
      <c r="H44" s="63">
        <f>_xlfn.IFNA(VLOOKUP(A44,'Va-Ku'!$A$2:$F$148,5,0),"")</f>
        <v>0.37</v>
      </c>
      <c r="I44" s="63">
        <f t="shared" si="1"/>
        <v>-0.37946236559139779</v>
      </c>
    </row>
    <row r="45" spans="1:9" x14ac:dyDescent="0.35">
      <c r="A45" s="23" t="s">
        <v>315</v>
      </c>
      <c r="B45" s="23" t="s">
        <v>1</v>
      </c>
      <c r="C45" s="23" t="s">
        <v>316</v>
      </c>
      <c r="D45" s="10" t="str">
        <f>VLOOKUP(A45,'Va-Ku'!$A$3:$B$148,2,0)</f>
        <v>k</v>
      </c>
      <c r="E45" s="12" t="str">
        <f>IF(D45&lt;&gt;"v",VLOOKUP(A45,Kunnat!$B$2:$F$411,5,0),"")</f>
        <v>yli 100 000</v>
      </c>
      <c r="F45" s="11" t="str">
        <f>IF(D45="v",VLOOKUP(A45,'Va-Ku'!$A$3:$C$148,3,0),VLOOKUP(A45,Kunnat!$B$2:$D$410,3,0))</f>
        <v>Pohjois-Pohjanmaa</v>
      </c>
      <c r="G45" s="63">
        <f>_xlfn.IFNA(VLOOKUP(A45,'Va-Ku'!$A$2:$F$148,4,0),"")</f>
        <v>0.51509433962264151</v>
      </c>
      <c r="H45" s="63">
        <f>_xlfn.IFNA(VLOOKUP(A45,'Va-Ku'!$A$2:$F$148,5,0),"")</f>
        <v>0.55925925925925934</v>
      </c>
      <c r="I45" s="63">
        <f t="shared" si="1"/>
        <v>4.4164919636617839E-2</v>
      </c>
    </row>
    <row r="46" spans="1:9" x14ac:dyDescent="0.35">
      <c r="A46" s="23" t="s">
        <v>1900</v>
      </c>
      <c r="B46" s="23" t="s">
        <v>1</v>
      </c>
      <c r="C46" s="23" t="s">
        <v>2354</v>
      </c>
      <c r="D46" s="10" t="str">
        <f>VLOOKUP(A46,'Va-Ku'!$A$3:$B$148,2,0)</f>
        <v>v</v>
      </c>
      <c r="E46" s="12" t="str">
        <f>IF(D46&lt;&gt;"v",VLOOKUP(A46,Kunnat!$B$2:$F$411,5,0),"")</f>
        <v/>
      </c>
      <c r="F46" s="11" t="str">
        <f>IF(D46="v",VLOOKUP(A46,'Va-Ku'!$A$3:$C$148,3,0),VLOOKUP(A46,Kunnat!$B$2:$D$410,3,0))</f>
        <v>Puolustusministeriö</v>
      </c>
      <c r="G46" s="63">
        <f>_xlfn.IFNA(VLOOKUP(A46,'Va-Ku'!$A$2:$F$148,4,0),"")</f>
        <v>0.95000000000000007</v>
      </c>
      <c r="H46" s="63">
        <f>_xlfn.IFNA(VLOOKUP(A46,'Va-Ku'!$A$2:$F$148,5,0),"")</f>
        <v>0.95</v>
      </c>
      <c r="I46" s="63">
        <f t="shared" si="1"/>
        <v>0</v>
      </c>
    </row>
    <row r="47" spans="1:9" x14ac:dyDescent="0.35">
      <c r="A47" s="23" t="s">
        <v>1901</v>
      </c>
      <c r="B47" s="23"/>
      <c r="C47" s="23"/>
      <c r="D47" s="10" t="str">
        <f>VLOOKUP(A47,'Va-Ku'!$A$3:$B$148,2,0)</f>
        <v>v</v>
      </c>
      <c r="E47" s="12" t="str">
        <f>IF(D47&lt;&gt;"v",VLOOKUP(A47,Kunnat!$B$2:$F$411,5,0),"")</f>
        <v/>
      </c>
      <c r="F47" s="11" t="str">
        <f>IF(D47="v",VLOOKUP(A47,'Va-Ku'!$A$3:$C$148,3,0),VLOOKUP(A47,Kunnat!$B$2:$D$410,3,0))</f>
        <v>Puolustusministeriö</v>
      </c>
      <c r="G47" s="63">
        <f>_xlfn.IFNA(VLOOKUP(A47,'Va-Ku'!$A$2:$F$148,4,0),"")</f>
        <v>0.32857142857142857</v>
      </c>
      <c r="H47" s="63">
        <f>_xlfn.IFNA(VLOOKUP(A47,'Va-Ku'!$A$2:$F$148,5,0),"")</f>
        <v>0.3</v>
      </c>
      <c r="I47" s="63">
        <f t="shared" si="1"/>
        <v>-2.8571428571428581E-2</v>
      </c>
    </row>
    <row r="48" spans="1:9" x14ac:dyDescent="0.35">
      <c r="A48" s="23" t="s">
        <v>949</v>
      </c>
      <c r="B48" s="23" t="s">
        <v>1</v>
      </c>
      <c r="C48" s="23" t="s">
        <v>2360</v>
      </c>
      <c r="D48" s="10" t="str">
        <f>VLOOKUP(A48,'Va-Ku'!$A$3:$B$148,2,0)</f>
        <v>k</v>
      </c>
      <c r="E48" s="12" t="str">
        <f>IF(D48&lt;&gt;"v",VLOOKUP(A48,Kunnat!$B$2:$F$411,5,0),"")</f>
        <v>alle 6001</v>
      </c>
      <c r="F48" s="11" t="str">
        <f>IF(D48="v",VLOOKUP(A48,'Va-Ku'!$A$3:$C$148,3,0),VLOOKUP(A48,Kunnat!$B$2:$D$410,3,0))</f>
        <v>Pohjois-Pohjanmaa</v>
      </c>
      <c r="G48" s="63">
        <f>_xlfn.IFNA(VLOOKUP(A48,'Va-Ku'!$A$2:$F$148,4,0),"")</f>
        <v>0.4</v>
      </c>
      <c r="H48" s="63">
        <f>_xlfn.IFNA(VLOOKUP(A48,'Va-Ku'!$A$2:$F$148,5,0),"")</f>
        <v>0.55714285714285716</v>
      </c>
      <c r="I48" s="63">
        <f t="shared" si="1"/>
        <v>0.15714285714285714</v>
      </c>
    </row>
    <row r="49" spans="1:9" x14ac:dyDescent="0.35">
      <c r="A49" s="24" t="s">
        <v>2033</v>
      </c>
      <c r="B49" s="25" t="s">
        <v>1</v>
      </c>
      <c r="C49" s="24" t="s">
        <v>2034</v>
      </c>
      <c r="D49" s="10" t="str">
        <f>VLOOKUP(A49,'Va-Ku'!$A$3:$B$148,2,0)</f>
        <v>k</v>
      </c>
      <c r="E49" s="12" t="str">
        <f>IF(D49&lt;&gt;"v",VLOOKUP(A49,Kunnat!$B$2:$F$411,5,0),"")</f>
        <v>40 001 - 100 000</v>
      </c>
      <c r="F49" s="11" t="str">
        <f>IF(D49="v",VLOOKUP(A49,'Va-Ku'!$A$3:$C$148,3,0),VLOOKUP(A49,Kunnat!$B$2:$D$410,3,0))</f>
        <v>Etelä-Savo</v>
      </c>
      <c r="G49" s="63">
        <f>_xlfn.IFNA(VLOOKUP(A49,'Va-Ku'!$A$2:$F$148,4,0),"")</f>
        <v>0.55517241379310334</v>
      </c>
      <c r="H49" s="63">
        <f>_xlfn.IFNA(VLOOKUP(A49,'Va-Ku'!$A$2:$F$148,5,0),"")</f>
        <v>0.55517241379310334</v>
      </c>
      <c r="I49" s="63">
        <f t="shared" si="1"/>
        <v>0</v>
      </c>
    </row>
    <row r="50" spans="1:9" x14ac:dyDescent="0.35">
      <c r="A50" s="24" t="s">
        <v>2014</v>
      </c>
      <c r="B50" s="25" t="s">
        <v>1</v>
      </c>
      <c r="C50" s="24" t="s">
        <v>2015</v>
      </c>
      <c r="D50" s="10" t="str">
        <f>VLOOKUP(A50,'Va-Ku'!$A$2:$B$148,2,0)</f>
        <v>k</v>
      </c>
      <c r="E50" s="12" t="str">
        <f>IF(D50&lt;&gt;"v",VLOOKUP(A50,Kunnat!$B$2:$F$411,5,0),"")</f>
        <v>alle 6001</v>
      </c>
      <c r="F50" s="11" t="str">
        <f>IF(D50="v",VLOOKUP(A50,'Va-Ku'!$A$3:$C$148,3,0),VLOOKUP(A50,Kunnat!$B$2:$D$410,3,0))</f>
        <v>Pohjois-Pohjanmaa</v>
      </c>
      <c r="G50" s="63">
        <f>_xlfn.IFNA(VLOOKUP(A50,'Va-Ku'!$A$2:$F$148,4,0),"")</f>
        <v>0.55333333333333334</v>
      </c>
      <c r="H50" s="63">
        <f>_xlfn.IFNA(VLOOKUP(A50,'Va-Ku'!$A$2:$F$148,5,0),"")</f>
        <v>0.55333333333333334</v>
      </c>
      <c r="I50" s="63">
        <f t="shared" si="1"/>
        <v>0</v>
      </c>
    </row>
    <row r="51" spans="1:9" x14ac:dyDescent="0.35">
      <c r="A51" s="24" t="s">
        <v>2050</v>
      </c>
      <c r="B51" s="25" t="s">
        <v>1</v>
      </c>
      <c r="C51" s="24"/>
      <c r="D51" s="10" t="str">
        <f>VLOOKUP(A51,'Va-Ku'!$A$3:$B$148,2,0)</f>
        <v>k</v>
      </c>
      <c r="E51" s="12" t="str">
        <f>IF(D51&lt;&gt;"v",VLOOKUP(A51,Kunnat!$B$2:$F$411,5,0),"")</f>
        <v>20 001 - 40 000</v>
      </c>
      <c r="F51" s="11" t="str">
        <f>IF(D51="v",VLOOKUP(A51,'Va-Ku'!$A$3:$C$148,3,0),VLOOKUP(A51,Kunnat!$B$2:$D$410,3,0))</f>
        <v>Keski-Suomi</v>
      </c>
      <c r="G51" s="63" t="str">
        <f>_xlfn.IFNA(VLOOKUP(A51,'Va-Ku'!$A$2:$F$148,4,0),"")</f>
        <v/>
      </c>
      <c r="H51" s="63">
        <f>_xlfn.IFNA(VLOOKUP(A51,'Va-Ku'!$A$2:$F$148,5,0),"")</f>
        <v>0.52500000000000002</v>
      </c>
      <c r="I51" s="63"/>
    </row>
    <row r="52" spans="1:9" x14ac:dyDescent="0.35">
      <c r="A52" s="23" t="s">
        <v>2050</v>
      </c>
      <c r="B52" s="23" t="s">
        <v>1</v>
      </c>
      <c r="C52" s="23"/>
      <c r="D52" s="10" t="str">
        <f>VLOOKUP(A52,'Va-Ku'!$A$3:$B$148,2,0)</f>
        <v>k</v>
      </c>
      <c r="E52" s="12" t="str">
        <f>IF(D52&lt;&gt;"v",VLOOKUP(A52,Kunnat!$B$2:$F$411,5,0),"")</f>
        <v>20 001 - 40 000</v>
      </c>
      <c r="F52" s="11" t="str">
        <f>IF(D52="v",VLOOKUP(A52,'Va-Ku'!$A$3:$C$148,3,0),VLOOKUP(A52,Kunnat!$B$2:$D$410,3,0))</f>
        <v>Keski-Suomi</v>
      </c>
      <c r="G52" s="63" t="str">
        <f>_xlfn.IFNA(VLOOKUP(A52,'Va-Ku'!$A$2:$F$148,4,0),"")</f>
        <v/>
      </c>
      <c r="H52" s="63">
        <f>_xlfn.IFNA(VLOOKUP(A52,'Va-Ku'!$A$2:$F$148,5,0),"")</f>
        <v>0.52500000000000002</v>
      </c>
      <c r="I52" s="63"/>
    </row>
    <row r="53" spans="1:9" x14ac:dyDescent="0.35">
      <c r="A53" s="23" t="s">
        <v>132</v>
      </c>
      <c r="B53" s="23" t="s">
        <v>1</v>
      </c>
      <c r="C53" s="23"/>
      <c r="D53" s="10" t="str">
        <f>VLOOKUP(A53,'Va-Ku'!$A$3:$B$148,2,0)</f>
        <v>k</v>
      </c>
      <c r="E53" s="12" t="str">
        <f>IF(D53&lt;&gt;"v",VLOOKUP(A53,Kunnat!$B$2:$F$411,5,0),"")</f>
        <v>10 001 - 20 000</v>
      </c>
      <c r="F53" s="11" t="str">
        <f>IF(D53="v",VLOOKUP(A53,'Va-Ku'!$A$3:$C$148,3,0),VLOOKUP(A53,Kunnat!$B$2:$D$410,3,0))</f>
        <v>Satakunta</v>
      </c>
      <c r="G53" s="63">
        <f>_xlfn.IFNA(VLOOKUP(A53,'Va-Ku'!$A$2:$F$148,4,0),"")</f>
        <v>0.5</v>
      </c>
      <c r="H53" s="63">
        <f>_xlfn.IFNA(VLOOKUP(A53,'Va-Ku'!$A$2:$F$148,5,0),"")</f>
        <v>0.5</v>
      </c>
      <c r="I53" s="63">
        <f t="shared" si="1"/>
        <v>0</v>
      </c>
    </row>
    <row r="54" spans="1:9" x14ac:dyDescent="0.35">
      <c r="A54" s="24" t="s">
        <v>2023</v>
      </c>
      <c r="B54" s="25" t="s">
        <v>1</v>
      </c>
      <c r="C54" s="24" t="s">
        <v>2024</v>
      </c>
      <c r="D54" s="10" t="str">
        <f>VLOOKUP(A54,'Va-Ku'!$A$3:$B$148,2,0)</f>
        <v>k</v>
      </c>
      <c r="E54" s="12" t="str">
        <f>IF(D54&lt;&gt;"v",VLOOKUP(A54,Kunnat!$B$2:$F$411,5,0),"")</f>
        <v>20 001 - 40 000</v>
      </c>
      <c r="F54" s="11" t="str">
        <f>IF(D54="v",VLOOKUP(A54,'Va-Ku'!$A$3:$C$148,3,0),VLOOKUP(A54,Kunnat!$B$2:$D$410,3,0))</f>
        <v>Uusimaa</v>
      </c>
      <c r="G54" s="63">
        <f>_xlfn.IFNA(VLOOKUP(A54,'Va-Ku'!$A$2:$F$148,4,0),"")</f>
        <v>0.5</v>
      </c>
      <c r="H54" s="63">
        <f>_xlfn.IFNA(VLOOKUP(A54,'Va-Ku'!$A$2:$F$148,5,0),"")</f>
        <v>0.5</v>
      </c>
      <c r="I54" s="63">
        <f t="shared" si="1"/>
        <v>0</v>
      </c>
    </row>
    <row r="55" spans="1:9" x14ac:dyDescent="0.35">
      <c r="A55" s="24" t="s">
        <v>1897</v>
      </c>
      <c r="B55" s="25" t="s">
        <v>1</v>
      </c>
      <c r="C55" s="24"/>
      <c r="D55" s="10" t="str">
        <f>VLOOKUP(A55,'Va-Ku'!$A$3:$B$148,2,0)</f>
        <v>k</v>
      </c>
      <c r="E55" s="12" t="str">
        <f>IF(D55&lt;&gt;"v",VLOOKUP(A55,Kunnat!$B$2:$F$411,5,0),"")</f>
        <v>yli 100 000</v>
      </c>
      <c r="F55" s="11" t="str">
        <f>IF(D55="v",VLOOKUP(A55,'Va-Ku'!$A$3:$C$148,3,0),VLOOKUP(A55,Kunnat!$B$2:$D$410,3,0))</f>
        <v>Päijät-Häme</v>
      </c>
      <c r="G55" s="63">
        <f>_xlfn.IFNA(VLOOKUP(A55,'Va-Ku'!$A$2:$F$148,4,0),"")</f>
        <v>0.5</v>
      </c>
      <c r="H55" s="63">
        <f>_xlfn.IFNA(VLOOKUP(A55,'Va-Ku'!$A$2:$F$148,5,0),"")</f>
        <v>0.5</v>
      </c>
      <c r="I55" s="63">
        <f t="shared" si="1"/>
        <v>0</v>
      </c>
    </row>
    <row r="56" spans="1:9" x14ac:dyDescent="0.35">
      <c r="A56" s="23" t="s">
        <v>1050</v>
      </c>
      <c r="B56" s="23" t="s">
        <v>1</v>
      </c>
      <c r="C56" s="23"/>
      <c r="D56" s="10" t="str">
        <f>VLOOKUP(A56,'Va-Ku'!$A$3:$B$148,2,0)</f>
        <v>v</v>
      </c>
      <c r="E56" s="12" t="str">
        <f>IF(D56&lt;&gt;"v",VLOOKUP(A56,Kunnat!$B$2:$F$411,5,0),"")</f>
        <v/>
      </c>
      <c r="F56" s="11" t="str">
        <f>IF(D56="v",VLOOKUP(A56,'Va-Ku'!$A$3:$C$148,3,0),VLOOKUP(A56,Kunnat!$B$2:$D$410,3,0))</f>
        <v>Maa- ja metsätalousministeriö</v>
      </c>
      <c r="G56" s="63">
        <f>_xlfn.IFNA(VLOOKUP(A56,'Va-Ku'!$A$2:$F$148,4,0),"")</f>
        <v>0.5</v>
      </c>
      <c r="H56" s="63">
        <f>_xlfn.IFNA(VLOOKUP(A56,'Va-Ku'!$A$2:$F$148,5,0),"")</f>
        <v>0.51</v>
      </c>
      <c r="I56" s="63">
        <f t="shared" si="1"/>
        <v>1.0000000000000009E-2</v>
      </c>
    </row>
    <row r="57" spans="1:9" x14ac:dyDescent="0.35">
      <c r="A57" s="23" t="s">
        <v>2356</v>
      </c>
      <c r="B57" s="23" t="s">
        <v>1</v>
      </c>
      <c r="C57" s="23" t="s">
        <v>2357</v>
      </c>
      <c r="D57" s="10" t="str">
        <f>VLOOKUP(A57,'Va-Ku'!$A$3:$B$148,2,0)</f>
        <v>k</v>
      </c>
      <c r="E57" s="12" t="str">
        <f>IF(D57&lt;&gt;"v",VLOOKUP(A57,Kunnat!$B$2:$F$411,5,0),"")</f>
        <v>40 001 - 100 000</v>
      </c>
      <c r="F57" s="11" t="str">
        <f>IF(D57="v",VLOOKUP(A57,'Va-Ku'!$A$3:$C$148,3,0),VLOOKUP(A57,Kunnat!$B$2:$D$410,3,0))</f>
        <v>Lappi</v>
      </c>
      <c r="G57" s="63" t="str">
        <f>_xlfn.IFNA(VLOOKUP(A57,'Va-Ku'!$A$2:$F$148,4,0),"")</f>
        <v/>
      </c>
      <c r="H57" s="63">
        <f>_xlfn.IFNA(VLOOKUP(A57,'Va-Ku'!$A$2:$F$148,5,0),"")</f>
        <v>0.49166666666666664</v>
      </c>
      <c r="I57" s="63"/>
    </row>
    <row r="58" spans="1:9" x14ac:dyDescent="0.35">
      <c r="A58" s="23" t="s">
        <v>1183</v>
      </c>
      <c r="B58" s="23" t="s">
        <v>1</v>
      </c>
      <c r="C58" s="23"/>
      <c r="D58" s="10" t="str">
        <f>VLOOKUP(A58,'Va-Ku'!$A$3:$B$148,2,0)</f>
        <v>v</v>
      </c>
      <c r="E58" s="12" t="str">
        <f>IF(D58&lt;&gt;"v",VLOOKUP(A58,Kunnat!$B$2:$F$411,5,0),"")</f>
        <v/>
      </c>
      <c r="F58" s="11" t="str">
        <f>IF(D58="v",VLOOKUP(A58,'Va-Ku'!$A$3:$C$148,3,0),VLOOKUP(A58,Kunnat!$B$2:$D$410,3,0))</f>
        <v>Sisäministeriö</v>
      </c>
      <c r="G58" s="63">
        <f>_xlfn.IFNA(VLOOKUP(A58,'Va-Ku'!$A$2:$F$148,4,0),"")</f>
        <v>0.95000000000000007</v>
      </c>
      <c r="H58" s="63">
        <f>_xlfn.IFNA(VLOOKUP(A58,'Va-Ku'!$A$2:$F$148,5,0),"")</f>
        <v>0.9</v>
      </c>
      <c r="I58" s="63">
        <f t="shared" si="1"/>
        <v>-5.0000000000000044E-2</v>
      </c>
    </row>
    <row r="59" spans="1:9" x14ac:dyDescent="0.35">
      <c r="A59" s="23" t="s">
        <v>1229</v>
      </c>
      <c r="B59" s="23" t="s">
        <v>1</v>
      </c>
      <c r="C59" s="23"/>
      <c r="D59" s="10" t="str">
        <f>VLOOKUP(A59,'Va-Ku'!$A$3:$B$148,2,0)</f>
        <v>v</v>
      </c>
      <c r="E59" s="12" t="str">
        <f>IF(D59&lt;&gt;"v",VLOOKUP(A59,Kunnat!$B$2:$F$411,5,0),"")</f>
        <v/>
      </c>
      <c r="F59" s="11" t="str">
        <f>IF(D59="v",VLOOKUP(A59,'Va-Ku'!$A$3:$C$148,3,0),VLOOKUP(A59,Kunnat!$B$2:$D$410,3,0))</f>
        <v>Sosiaali- ja terveysministeriö</v>
      </c>
      <c r="G59" s="63" t="str">
        <f>_xlfn.IFNA(VLOOKUP(A59,'Va-Ku'!$A$2:$F$148,4,0),"")</f>
        <v/>
      </c>
      <c r="H59" s="63">
        <f>_xlfn.IFNA(VLOOKUP(A59,'Va-Ku'!$A$2:$F$148,5,0),"")</f>
        <v>0.8</v>
      </c>
      <c r="I59" s="63"/>
    </row>
    <row r="60" spans="1:9" x14ac:dyDescent="0.35">
      <c r="A60" s="23" t="s">
        <v>1184</v>
      </c>
      <c r="B60" s="23"/>
      <c r="C60" s="23"/>
      <c r="D60" s="10" t="str">
        <f>VLOOKUP(A60,'Va-Ku'!$A$3:$B$148,2,0)</f>
        <v>v</v>
      </c>
      <c r="E60" s="12" t="str">
        <f>IF(D60&lt;&gt;"v",VLOOKUP(A60,Kunnat!$B$2:$F$411,5,0),"")</f>
        <v/>
      </c>
      <c r="F60" s="11" t="str">
        <f>IF(D60="v",VLOOKUP(A60,'Va-Ku'!$A$3:$C$148,3,0),VLOOKUP(A60,Kunnat!$B$2:$D$410,3,0))</f>
        <v>Opetus- ja kulttuuriministeriö</v>
      </c>
      <c r="G60" s="63">
        <f>_xlfn.IFNA(VLOOKUP(A60,'Va-Ku'!$A$2:$F$148,4,0),"")</f>
        <v>0.9</v>
      </c>
      <c r="H60" s="63" t="str">
        <f>_xlfn.IFNA(VLOOKUP(A60,'Va-Ku'!$A$2:$F$148,5,0),"")</f>
        <v/>
      </c>
      <c r="I60" s="63"/>
    </row>
    <row r="61" spans="1:9" x14ac:dyDescent="0.35">
      <c r="A61" s="23" t="s">
        <v>0</v>
      </c>
      <c r="B61" s="23" t="s">
        <v>1</v>
      </c>
      <c r="C61" s="23" t="s">
        <v>2367</v>
      </c>
      <c r="D61" s="10" t="str">
        <f>VLOOKUP(A61,'Va-Ku'!$A$3:$B$148,2,0)</f>
        <v>v</v>
      </c>
      <c r="E61" s="12" t="str">
        <f>IF(D61&lt;&gt;"v",VLOOKUP(A61,Kunnat!$B$2:$F$411,5,0),"")</f>
        <v/>
      </c>
      <c r="F61" s="11" t="str">
        <f>IF(D61="v",VLOOKUP(A61,'Va-Ku'!$A$3:$C$148,3,0),VLOOKUP(A61,Kunnat!$B$2:$D$410,3,0))</f>
        <v>Sosiaali- ja terveysministeriö</v>
      </c>
      <c r="G61" s="63">
        <f>_xlfn.IFNA(VLOOKUP(A61,'Va-Ku'!$A$2:$F$148,4,0),"")</f>
        <v>0.65999999999999992</v>
      </c>
      <c r="H61" s="63">
        <f>_xlfn.IFNA(VLOOKUP(A61,'Va-Ku'!$A$2:$F$148,5,0),"")</f>
        <v>0.45</v>
      </c>
      <c r="I61" s="63">
        <f t="shared" si="1"/>
        <v>-0.20999999999999991</v>
      </c>
    </row>
    <row r="62" spans="1:9" x14ac:dyDescent="0.35">
      <c r="A62" s="24" t="s">
        <v>2043</v>
      </c>
      <c r="B62" s="25" t="s">
        <v>1</v>
      </c>
      <c r="C62" s="24" t="s">
        <v>2044</v>
      </c>
      <c r="D62" s="10" t="str">
        <f>VLOOKUP(A62,'Va-Ku'!$A$3:$B$148,2,0)</f>
        <v>k</v>
      </c>
      <c r="E62" s="12" t="str">
        <f>IF(D62&lt;&gt;"v",VLOOKUP(A62,Kunnat!$B$2:$F$411,5,0),"")</f>
        <v>alle 6001</v>
      </c>
      <c r="F62" s="11" t="str">
        <f>IF(D62="v",VLOOKUP(A62,'Va-Ku'!$A$3:$C$148,3,0),VLOOKUP(A62,Kunnat!$B$2:$D$410,3,0))</f>
        <v>Kainuu</v>
      </c>
      <c r="G62" s="63">
        <f>_xlfn.IFNA(VLOOKUP(A62,'Va-Ku'!$A$2:$F$148,4,0),"")</f>
        <v>0.47499999999999998</v>
      </c>
      <c r="H62" s="63">
        <f>_xlfn.IFNA(VLOOKUP(A62,'Va-Ku'!$A$2:$F$148,5,0),"")</f>
        <v>0.47499999999999998</v>
      </c>
      <c r="I62" s="63">
        <f t="shared" si="1"/>
        <v>0</v>
      </c>
    </row>
    <row r="63" spans="1:9" x14ac:dyDescent="0.35">
      <c r="A63" s="23" t="s">
        <v>535</v>
      </c>
      <c r="B63" s="23" t="s">
        <v>1</v>
      </c>
      <c r="C63" s="23" t="s">
        <v>536</v>
      </c>
      <c r="D63" s="10" t="str">
        <f>VLOOKUP(A63,'Va-Ku'!$A$3:$B$148,2,0)</f>
        <v>v</v>
      </c>
      <c r="E63" s="12" t="str">
        <f>IF(D63&lt;&gt;"v",VLOOKUP(A63,Kunnat!$B$2:$F$411,5,0),"")</f>
        <v/>
      </c>
      <c r="F63" s="11" t="str">
        <f>IF(D63="v",VLOOKUP(A63,'Va-Ku'!$A$3:$C$148,3,0),VLOOKUP(A63,Kunnat!$B$2:$D$410,3,0))</f>
        <v>Oikeusministeriö</v>
      </c>
      <c r="G63" s="63" t="str">
        <f>_xlfn.IFNA(VLOOKUP(A63,'Va-Ku'!$A$2:$F$148,4,0),"")</f>
        <v/>
      </c>
      <c r="H63" s="63" t="str">
        <f>_xlfn.IFNA(VLOOKUP(A63,'Va-Ku'!$A$2:$F$148,5,0),"")</f>
        <v/>
      </c>
      <c r="I63" s="63"/>
    </row>
    <row r="64" spans="1:9" x14ac:dyDescent="0.35">
      <c r="A64" s="23" t="s">
        <v>2043</v>
      </c>
      <c r="B64" s="23" t="s">
        <v>1</v>
      </c>
      <c r="C64" s="23" t="s">
        <v>2355</v>
      </c>
      <c r="D64" s="10" t="str">
        <f>VLOOKUP(A64,'Va-Ku'!$A$3:$B$148,2,0)</f>
        <v>k</v>
      </c>
      <c r="E64" s="12" t="str">
        <f>IF(D64&lt;&gt;"v",VLOOKUP(A64,Kunnat!$B$2:$F$411,5,0),"")</f>
        <v>alle 6001</v>
      </c>
      <c r="F64" s="11" t="str">
        <f>IF(D64="v",VLOOKUP(A64,'Va-Ku'!$A$3:$C$148,3,0),VLOOKUP(A64,Kunnat!$B$2:$D$410,3,0))</f>
        <v>Kainuu</v>
      </c>
      <c r="G64" s="63">
        <f>_xlfn.IFNA(VLOOKUP(A64,'Va-Ku'!$A$2:$F$148,4,0),"")</f>
        <v>0.47499999999999998</v>
      </c>
      <c r="H64" s="63">
        <f>_xlfn.IFNA(VLOOKUP(A64,'Va-Ku'!$A$2:$F$148,5,0),"")</f>
        <v>0.47499999999999998</v>
      </c>
      <c r="I64" s="63">
        <f t="shared" si="1"/>
        <v>0</v>
      </c>
    </row>
    <row r="65" spans="1:9" x14ac:dyDescent="0.35">
      <c r="A65" s="23" t="s">
        <v>548</v>
      </c>
      <c r="B65" s="23" t="s">
        <v>1</v>
      </c>
      <c r="C65" s="23" t="s">
        <v>549</v>
      </c>
      <c r="D65" s="10" t="str">
        <f>VLOOKUP(A65,'Va-Ku'!$A$3:$B$148,2,0)</f>
        <v>v</v>
      </c>
      <c r="E65" s="12" t="str">
        <f>IF(D65&lt;&gt;"v",VLOOKUP(A65,Kunnat!$B$2:$F$411,5,0),"")</f>
        <v/>
      </c>
      <c r="F65" s="11" t="str">
        <f>IF(D65="v",VLOOKUP(A65,'Va-Ku'!$A$3:$C$148,3,0),VLOOKUP(A65,Kunnat!$B$2:$D$410,3,0))</f>
        <v>Sosiaali- ja terveysministeriö</v>
      </c>
      <c r="G65" s="63">
        <f>_xlfn.IFNA(VLOOKUP(A65,'Va-Ku'!$A$2:$F$148,4,0),"")</f>
        <v>0.5</v>
      </c>
      <c r="H65" s="63">
        <f>_xlfn.IFNA(VLOOKUP(A65,'Va-Ku'!$A$2:$F$148,5,0),"")</f>
        <v>0.86</v>
      </c>
      <c r="I65" s="63">
        <f t="shared" si="1"/>
        <v>0.36</v>
      </c>
    </row>
    <row r="66" spans="1:9" x14ac:dyDescent="0.35">
      <c r="A66" s="23" t="s">
        <v>579</v>
      </c>
      <c r="B66" s="23" t="s">
        <v>1</v>
      </c>
      <c r="C66" s="23" t="s">
        <v>2369</v>
      </c>
      <c r="D66" s="10" t="str">
        <f>VLOOKUP(A66,'Va-Ku'!$A$3:$B$148,2,0)</f>
        <v>v</v>
      </c>
      <c r="E66" s="12" t="str">
        <f>IF(D66&lt;&gt;"v",VLOOKUP(A66,Kunnat!$B$2:$F$411,5,0),"")</f>
        <v/>
      </c>
      <c r="F66" s="11" t="str">
        <f>IF(D66="v",VLOOKUP(A66,'Va-Ku'!$A$3:$C$148,3,0),VLOOKUP(A66,Kunnat!$B$2:$D$410,3,0))</f>
        <v>Valtiovarainministeriö</v>
      </c>
      <c r="G66" s="63">
        <f>_xlfn.IFNA(VLOOKUP(A66,'Va-Ku'!$A$2:$F$148,4,0),"")</f>
        <v>0.5</v>
      </c>
      <c r="H66" s="63" t="str">
        <f>_xlfn.IFNA(VLOOKUP(A66,'Va-Ku'!$A$2:$F$148,5,0),"")</f>
        <v/>
      </c>
      <c r="I66" s="63"/>
    </row>
    <row r="67" spans="1:9" x14ac:dyDescent="0.35">
      <c r="A67" s="23" t="s">
        <v>884</v>
      </c>
      <c r="B67" s="23" t="s">
        <v>1</v>
      </c>
      <c r="C67" s="23" t="s">
        <v>2378</v>
      </c>
      <c r="D67" s="10" t="str">
        <f>VLOOKUP(A67,'Va-Ku'!$A$3:$B$148,2,0)</f>
        <v>v</v>
      </c>
      <c r="E67" s="12" t="str">
        <f>IF(D67&lt;&gt;"v",VLOOKUP(A67,Kunnat!$B$2:$F$411,5,0),"")</f>
        <v/>
      </c>
      <c r="F67" s="11" t="str">
        <f>IF(D67="v",VLOOKUP(A67,'Va-Ku'!$A$3:$C$148,3,0),VLOOKUP(A67,Kunnat!$B$2:$D$410,3,0))</f>
        <v>Valtiovarainministeriö</v>
      </c>
      <c r="G67" s="63">
        <f>_xlfn.IFNA(VLOOKUP(A67,'Va-Ku'!$A$2:$F$148,4,0),"")</f>
        <v>0.94912280701754392</v>
      </c>
      <c r="H67" s="63">
        <f>_xlfn.IFNA(VLOOKUP(A67,'Va-Ku'!$A$2:$F$148,5,0),"")</f>
        <v>0.96</v>
      </c>
      <c r="I67" s="63">
        <f t="shared" ref="I67:I79" si="2">H67-G67</f>
        <v>1.0877192982456041E-2</v>
      </c>
    </row>
    <row r="68" spans="1:9" x14ac:dyDescent="0.35">
      <c r="A68" s="23" t="s">
        <v>1189</v>
      </c>
      <c r="B68" s="23" t="s">
        <v>1</v>
      </c>
      <c r="C68" s="23" t="s">
        <v>2379</v>
      </c>
      <c r="D68" s="10" t="str">
        <f>VLOOKUP(A68,'Va-Ku'!$A$3:$B$148,2,0)</f>
        <v>v</v>
      </c>
      <c r="E68" s="12" t="str">
        <f>IF(D68&lt;&gt;"v",VLOOKUP(A68,Kunnat!$B$2:$F$411,5,0),"")</f>
        <v/>
      </c>
      <c r="F68" s="11" t="str">
        <f>IF(D68="v",VLOOKUP(A68,'Va-Ku'!$A$3:$C$148,3,0),VLOOKUP(A68,Kunnat!$B$2:$D$410,3,0))</f>
        <v>Oikeusministeriö</v>
      </c>
      <c r="G68" s="63">
        <f>_xlfn.IFNA(VLOOKUP(A68,'Va-Ku'!$A$2:$F$148,4,0),"")</f>
        <v>0.7</v>
      </c>
      <c r="H68" s="63">
        <f>_xlfn.IFNA(VLOOKUP(A68,'Va-Ku'!$A$2:$F$148,5,0),"")</f>
        <v>0.7</v>
      </c>
      <c r="I68" s="63">
        <f t="shared" si="2"/>
        <v>0</v>
      </c>
    </row>
    <row r="69" spans="1:9" x14ac:dyDescent="0.35">
      <c r="A69" s="23" t="s">
        <v>505</v>
      </c>
      <c r="B69" s="23" t="s">
        <v>1</v>
      </c>
      <c r="C69" s="23" t="s">
        <v>506</v>
      </c>
      <c r="D69" s="10" t="str">
        <f>VLOOKUP(A69,'Va-Ku'!$A$3:$B$148,2,0)</f>
        <v>k</v>
      </c>
      <c r="E69" s="12" t="str">
        <f>IF(D69&lt;&gt;"v",VLOOKUP(A69,Kunnat!$B$2:$F$411,5,0),"")</f>
        <v>20 001 - 40 000</v>
      </c>
      <c r="F69" s="11" t="str">
        <f>IF(D69="v",VLOOKUP(A69,'Va-Ku'!$A$3:$C$148,3,0),VLOOKUP(A69,Kunnat!$B$2:$D$410,3,0))</f>
        <v>Uusimaa</v>
      </c>
      <c r="G69" s="63">
        <f>_xlfn.IFNA(VLOOKUP(A69,'Va-Ku'!$A$2:$F$148,4,0),"")</f>
        <v>0.47142857142857142</v>
      </c>
      <c r="H69" s="63">
        <f>_xlfn.IFNA(VLOOKUP(A69,'Va-Ku'!$A$2:$F$148,5,0),"")</f>
        <v>0.47142857142857142</v>
      </c>
      <c r="I69" s="63">
        <f t="shared" si="2"/>
        <v>0</v>
      </c>
    </row>
    <row r="70" spans="1:9" x14ac:dyDescent="0.35">
      <c r="A70" s="23" t="s">
        <v>2325</v>
      </c>
      <c r="B70" s="23" t="s">
        <v>1</v>
      </c>
      <c r="C70" s="23" t="s">
        <v>2358</v>
      </c>
      <c r="D70" s="10" t="str">
        <f>VLOOKUP(A70,'Va-Ku'!$A$3:$B$148,2,0)</f>
        <v>v</v>
      </c>
      <c r="E70" s="12" t="str">
        <f>IF(D70&lt;&gt;"v",VLOOKUP(A70,Kunnat!$B$2:$F$411,5,0),"")</f>
        <v/>
      </c>
      <c r="F70" s="11" t="str">
        <f>IF(D70="v",VLOOKUP(A70,'Va-Ku'!$A$3:$C$148,3,0),VLOOKUP(A70,Kunnat!$B$2:$D$410,3,0))</f>
        <v>Työ- ja elinkeinoministeriö</v>
      </c>
      <c r="G70" s="63">
        <f>_xlfn.IFNA(VLOOKUP(A70,'Va-Ku'!$A$2:$F$148,4,0),"")</f>
        <v>0.82</v>
      </c>
      <c r="H70" s="63">
        <f>_xlfn.IFNA(VLOOKUP(A70,'Va-Ku'!$A$2:$F$148,5,0),"")</f>
        <v>0.85</v>
      </c>
      <c r="I70" s="63">
        <f t="shared" si="2"/>
        <v>3.0000000000000027E-2</v>
      </c>
    </row>
    <row r="71" spans="1:9" x14ac:dyDescent="0.35">
      <c r="A71" s="23" t="s">
        <v>344</v>
      </c>
      <c r="B71" s="23" t="s">
        <v>1</v>
      </c>
      <c r="C71" s="23" t="s">
        <v>2353</v>
      </c>
      <c r="D71" s="10" t="str">
        <f>VLOOKUP(A71,'Va-Ku'!$A$3:$B$148,2,0)</f>
        <v>k</v>
      </c>
      <c r="E71" s="12" t="str">
        <f>IF(D71&lt;&gt;"v",VLOOKUP(A71,Kunnat!$B$2:$F$411,5,0),"")</f>
        <v>alle 6001</v>
      </c>
      <c r="F71" s="11" t="str">
        <f>IF(D71="v",VLOOKUP(A71,'Va-Ku'!$A$3:$C$148,3,0),VLOOKUP(A71,Kunnat!$B$2:$D$410,3,0))</f>
        <v>Pohjois-Savo</v>
      </c>
      <c r="G71" s="63">
        <f>_xlfn.IFNA(VLOOKUP(A71,'Va-Ku'!$A$2:$F$148,4,0),"")</f>
        <v>0.14000000000000001</v>
      </c>
      <c r="H71" s="63">
        <f>_xlfn.IFNA(VLOOKUP(A71,'Va-Ku'!$A$2:$F$148,5,0),"")</f>
        <v>0.46363636363636362</v>
      </c>
      <c r="I71" s="63">
        <f t="shared" si="2"/>
        <v>0.32363636363636361</v>
      </c>
    </row>
    <row r="72" spans="1:9" x14ac:dyDescent="0.35">
      <c r="A72" s="23" t="s">
        <v>1205</v>
      </c>
      <c r="B72" s="23" t="s">
        <v>1</v>
      </c>
      <c r="C72" s="23" t="s">
        <v>1206</v>
      </c>
      <c r="D72" s="10" t="str">
        <f>VLOOKUP(A72,'Va-Ku'!$A$3:$B$148,2,0)</f>
        <v>v</v>
      </c>
      <c r="E72" s="12" t="str">
        <f>IF(D72&lt;&gt;"v",VLOOKUP(A72,Kunnat!$B$2:$F$411,5,0),"")</f>
        <v/>
      </c>
      <c r="F72" s="11" t="str">
        <f>IF(D72="v",VLOOKUP(A72,'Va-Ku'!$A$3:$C$148,3,0),VLOOKUP(A72,Kunnat!$B$2:$D$410,3,0))</f>
        <v>Ulkoministeriö</v>
      </c>
      <c r="G72" s="63">
        <f>_xlfn.IFNA(VLOOKUP(A72,'Va-Ku'!$A$2:$F$148,4,0),"")</f>
        <v>1.1000000000000001</v>
      </c>
      <c r="H72" s="63">
        <f>_xlfn.IFNA(VLOOKUP(A72,'Va-Ku'!$A$2:$F$148,5,0),"")</f>
        <v>1.1000000000000001</v>
      </c>
      <c r="I72" s="63">
        <f t="shared" si="2"/>
        <v>0</v>
      </c>
    </row>
    <row r="73" spans="1:9" x14ac:dyDescent="0.35">
      <c r="A73" s="23" t="s">
        <v>118</v>
      </c>
      <c r="B73" s="23" t="s">
        <v>1</v>
      </c>
      <c r="C73" s="23"/>
      <c r="D73" s="10" t="str">
        <f>VLOOKUP(A73,'Va-Ku'!$A$3:$B$148,2,0)</f>
        <v>k</v>
      </c>
      <c r="E73" s="12" t="str">
        <f>IF(D73&lt;&gt;"v",VLOOKUP(A73,Kunnat!$B$2:$F$411,5,0),"")</f>
        <v>yli 100 000</v>
      </c>
      <c r="F73" s="11" t="str">
        <f>IF(D73="v",VLOOKUP(A73,'Va-Ku'!$A$3:$C$148,3,0),VLOOKUP(A73,Kunnat!$B$2:$D$410,3,0))</f>
        <v>Uusimaa</v>
      </c>
      <c r="G73" s="63">
        <f>_xlfn.IFNA(VLOOKUP(A73,'Va-Ku'!$A$2:$F$148,4,0),"")</f>
        <v>0.46363636363636362</v>
      </c>
      <c r="H73" s="63">
        <f>_xlfn.IFNA(VLOOKUP(A73,'Va-Ku'!$A$2:$F$148,5,0),"")</f>
        <v>0.38453608247422683</v>
      </c>
      <c r="I73" s="63">
        <f t="shared" si="2"/>
        <v>-7.9100281162136798E-2</v>
      </c>
    </row>
    <row r="74" spans="1:9" x14ac:dyDescent="0.35">
      <c r="A74" s="24" t="s">
        <v>2368</v>
      </c>
      <c r="B74" s="25" t="s">
        <v>30</v>
      </c>
      <c r="C74" s="24"/>
      <c r="D74" s="10" t="str">
        <f>VLOOKUP(A74,'Va-Ku'!$A$3:$B$148,2,0)</f>
        <v>e</v>
      </c>
      <c r="E74" s="12" t="str">
        <f>IF(D74&lt;&gt;"v",VLOOKUP(A74,Kunnat!$B$2:$F$411,5,0),"")</f>
        <v>alle 6001</v>
      </c>
      <c r="F74" s="11" t="str">
        <f>IF(D74="v",VLOOKUP(A74,'Va-Ku'!$A$3:$C$148,3,0),VLOOKUP(A74,Kunnat!$B$2:$D$410,3,0))</f>
        <v>Etelä-Pohjanmaa</v>
      </c>
      <c r="G74" s="63" t="str">
        <f>_xlfn.IFNA(VLOOKUP(A74,'Va-Ku'!$A$2:$F$148,4,0),"")</f>
        <v/>
      </c>
      <c r="H74" s="63">
        <f>_xlfn.IFNA(VLOOKUP(A74,'Va-Ku'!$A$2:$F$148,5,0),"")</f>
        <v>0.37272727272727268</v>
      </c>
      <c r="I74" s="63"/>
    </row>
    <row r="75" spans="1:9" x14ac:dyDescent="0.35">
      <c r="A75" s="23" t="s">
        <v>2370</v>
      </c>
      <c r="B75" s="23" t="s">
        <v>1</v>
      </c>
      <c r="C75" s="23"/>
      <c r="D75" s="10" t="str">
        <f>VLOOKUP(A75,'Va-Ku'!$A$3:$B$148,2,0)</f>
        <v>v</v>
      </c>
      <c r="E75" s="12" t="str">
        <f>IF(D75&lt;&gt;"v",VLOOKUP(A75,Kunnat!$B$2:$F$411,5,0),"")</f>
        <v/>
      </c>
      <c r="F75" s="11" t="str">
        <f>IF(D75="v",VLOOKUP(A75,'Va-Ku'!$A$3:$C$148,3,0),VLOOKUP(A75,Kunnat!$B$2:$D$410,3,0))</f>
        <v>Sosiaali- ja terveysministeriö</v>
      </c>
      <c r="G75" s="63" t="str">
        <f>_xlfn.IFNA(VLOOKUP(A75,'Va-Ku'!$A$2:$F$148,4,0),"")</f>
        <v/>
      </c>
      <c r="H75" s="63">
        <f>_xlfn.IFNA(VLOOKUP(A75,'Va-Ku'!$A$2:$F$148,5,0),"")</f>
        <v>0.34</v>
      </c>
      <c r="I75" s="63"/>
    </row>
    <row r="76" spans="1:9" x14ac:dyDescent="0.35">
      <c r="A76" s="24" t="s">
        <v>2022</v>
      </c>
      <c r="B76" s="25" t="s">
        <v>1</v>
      </c>
      <c r="C76" s="24"/>
      <c r="D76" s="10" t="str">
        <f>VLOOKUP(A76,'Va-Ku'!$A$3:$B$148,2,0)</f>
        <v>k</v>
      </c>
      <c r="E76" s="12" t="str">
        <f>IF(D76&lt;&gt;"v",VLOOKUP(A76,Kunnat!$B$2:$F$411,5,0),"")</f>
        <v>10 001 - 20 000</v>
      </c>
      <c r="F76" s="11" t="str">
        <f>IF(D76="v",VLOOKUP(A76,'Va-Ku'!$A$3:$C$148,3,0),VLOOKUP(A76,Kunnat!$B$2:$D$410,3,0))</f>
        <v>Satakunta</v>
      </c>
      <c r="G76" s="63">
        <f>_xlfn.IFNA(VLOOKUP(A76,'Va-Ku'!$A$2:$F$148,4,0),"")</f>
        <v>0.35</v>
      </c>
      <c r="H76" s="63">
        <f>_xlfn.IFNA(VLOOKUP(A76,'Va-Ku'!$A$2:$F$148,5,0),"")</f>
        <v>0.35</v>
      </c>
      <c r="I76" s="63">
        <f t="shared" si="2"/>
        <v>0</v>
      </c>
    </row>
    <row r="77" spans="1:9" x14ac:dyDescent="0.35">
      <c r="A77" s="23" t="s">
        <v>998</v>
      </c>
      <c r="B77" s="23" t="s">
        <v>1</v>
      </c>
      <c r="C77" s="23" t="s">
        <v>999</v>
      </c>
      <c r="D77" s="10" t="str">
        <f>VLOOKUP(A77,'Va-Ku'!$A$3:$B$148,2,0)</f>
        <v>v</v>
      </c>
      <c r="E77" s="12" t="str">
        <f>IF(D77&lt;&gt;"v",VLOOKUP(A77,Kunnat!$B$2:$F$411,5,0),"")</f>
        <v/>
      </c>
      <c r="F77" s="11" t="str">
        <f>IF(D77="v",VLOOKUP(A77,'Va-Ku'!$A$3:$C$148,3,0),VLOOKUP(A77,Kunnat!$B$2:$D$410,3,0))</f>
        <v>Valtiovarainministeriö</v>
      </c>
      <c r="G77" s="63">
        <f>_xlfn.IFNA(VLOOKUP(A77,'Va-Ku'!$A$2:$F$148,4,0),"")</f>
        <v>1.02</v>
      </c>
      <c r="H77" s="63">
        <f>_xlfn.IFNA(VLOOKUP(A77,'Va-Ku'!$A$2:$F$148,5,0),"")</f>
        <v>1.08</v>
      </c>
      <c r="I77" s="63">
        <f t="shared" si="2"/>
        <v>6.0000000000000053E-2</v>
      </c>
    </row>
    <row r="78" spans="1:9" x14ac:dyDescent="0.35">
      <c r="A78" s="23" t="s">
        <v>2365</v>
      </c>
      <c r="B78" s="23" t="s">
        <v>1</v>
      </c>
      <c r="C78" s="23"/>
      <c r="D78" s="10" t="str">
        <f>VLOOKUP(A78,'Va-Ku'!$A$3:$B$148,2,0)</f>
        <v>k</v>
      </c>
      <c r="E78" s="12" t="str">
        <f>IF(D78&lt;&gt;"v",VLOOKUP(A78,Kunnat!$B$2:$F$411,5,0),"")</f>
        <v>alle 6001</v>
      </c>
      <c r="F78" s="11" t="str">
        <f>IF(D78="v",VLOOKUP(A78,'Va-Ku'!$A$3:$C$148,3,0),VLOOKUP(A78,Kunnat!$B$2:$D$410,3,0))</f>
        <v>Pohjois-Pohjanmaa</v>
      </c>
      <c r="G78" s="63" t="str">
        <f>_xlfn.IFNA(VLOOKUP(A78,'Va-Ku'!$A$2:$F$148,4,0),"")</f>
        <v/>
      </c>
      <c r="H78" s="63">
        <f>_xlfn.IFNA(VLOOKUP(A78,'Va-Ku'!$A$2:$F$148,5,0),"")</f>
        <v>0.28775510204081628</v>
      </c>
      <c r="I78" s="63"/>
    </row>
    <row r="79" spans="1:9" x14ac:dyDescent="0.35">
      <c r="A79" s="24" t="s">
        <v>2041</v>
      </c>
      <c r="B79" s="25" t="s">
        <v>1</v>
      </c>
      <c r="C79" s="24" t="s">
        <v>2042</v>
      </c>
      <c r="D79" s="10" t="str">
        <f>VLOOKUP(A79,'Va-Ku'!$A$3:$B$148,2,0)</f>
        <v>k</v>
      </c>
      <c r="E79" s="12" t="str">
        <f>IF(D79&lt;&gt;"v",VLOOKUP(A79,Kunnat!$B$2:$F$411,5,0),"")</f>
        <v>alle 6001</v>
      </c>
      <c r="F79" s="11" t="str">
        <f>IF(D79="v",VLOOKUP(A79,'Va-Ku'!$A$3:$C$148,3,0),VLOOKUP(A79,Kunnat!$B$2:$D$410,3,0))</f>
        <v>Pohjois-Savo</v>
      </c>
      <c r="G79" s="63">
        <f>_xlfn.IFNA(VLOOKUP(A79,'Va-Ku'!$A$2:$F$148,4,0),"")</f>
        <v>0.25</v>
      </c>
      <c r="H79" s="63">
        <f>_xlfn.IFNA(VLOOKUP(A79,'Va-Ku'!$A$2:$F$148,5,0),"")</f>
        <v>0.25</v>
      </c>
      <c r="I79" s="63">
        <f t="shared" si="2"/>
        <v>0</v>
      </c>
    </row>
    <row r="80" spans="1:9" x14ac:dyDescent="0.35">
      <c r="A80" s="23"/>
      <c r="B80" s="23"/>
      <c r="C80" s="36"/>
      <c r="D80" s="10"/>
      <c r="E80" s="12"/>
      <c r="F80" s="11"/>
      <c r="G80" s="63"/>
      <c r="H80" s="63"/>
    </row>
    <row r="81" spans="1:10" x14ac:dyDescent="0.35">
      <c r="A81" s="36"/>
      <c r="B81" s="36"/>
      <c r="C81" s="36"/>
      <c r="D81" s="10"/>
      <c r="E81" s="12"/>
      <c r="F81" s="11"/>
      <c r="G81" s="63"/>
      <c r="H81" s="63"/>
      <c r="J81" s="57"/>
    </row>
    <row r="82" spans="1:10" x14ac:dyDescent="0.35">
      <c r="A82" s="36"/>
      <c r="B82" s="36"/>
      <c r="C82" s="36"/>
      <c r="D82" s="10"/>
      <c r="E82" s="12"/>
      <c r="F82" s="11"/>
    </row>
    <row r="83" spans="1:10" s="23" customFormat="1" x14ac:dyDescent="0.35">
      <c r="A83" s="36"/>
      <c r="B83" s="36"/>
      <c r="C83" s="36"/>
      <c r="D83" s="10"/>
      <c r="E83" s="12"/>
      <c r="F83" s="11"/>
      <c r="G83" s="42"/>
      <c r="H83" s="42"/>
      <c r="I83" s="42"/>
    </row>
    <row r="84" spans="1:10" x14ac:dyDescent="0.35">
      <c r="A84" s="36"/>
      <c r="B84" s="36"/>
      <c r="C84" s="36"/>
      <c r="D84" s="10"/>
      <c r="E84" s="12"/>
      <c r="F84" s="11"/>
    </row>
    <row r="85" spans="1:10" x14ac:dyDescent="0.35">
      <c r="A85" s="36"/>
      <c r="B85" s="36"/>
      <c r="C85" s="36"/>
      <c r="D85" s="10"/>
      <c r="E85" s="12"/>
      <c r="F85" s="11"/>
    </row>
    <row r="86" spans="1:10" x14ac:dyDescent="0.35">
      <c r="A86" s="36"/>
      <c r="B86" s="36"/>
      <c r="C86" s="36"/>
      <c r="D86" s="10"/>
      <c r="E86" s="12"/>
      <c r="F86" s="11"/>
    </row>
    <row r="87" spans="1:10" x14ac:dyDescent="0.35">
      <c r="A87" s="36"/>
      <c r="B87" s="36"/>
      <c r="C87" s="36"/>
      <c r="D87" s="10"/>
      <c r="E87" s="12"/>
      <c r="F87" s="11"/>
    </row>
    <row r="88" spans="1:10" x14ac:dyDescent="0.35">
      <c r="A88" s="36"/>
      <c r="B88" s="36"/>
      <c r="C88" s="36"/>
      <c r="D88" s="10"/>
      <c r="E88" s="12"/>
      <c r="F88" s="11"/>
    </row>
    <row r="89" spans="1:10" x14ac:dyDescent="0.35">
      <c r="A89" s="36"/>
      <c r="B89" s="36"/>
      <c r="C89" s="36"/>
      <c r="D89" s="10"/>
      <c r="E89" s="12"/>
      <c r="F89" s="11"/>
    </row>
    <row r="90" spans="1:10" x14ac:dyDescent="0.35">
      <c r="A90" s="36"/>
      <c r="B90" s="36"/>
      <c r="C90" s="36"/>
      <c r="D90" s="10"/>
      <c r="E90" s="12"/>
      <c r="F90" s="11"/>
    </row>
    <row r="91" spans="1:10" x14ac:dyDescent="0.35">
      <c r="A91" s="36"/>
      <c r="B91" s="36"/>
      <c r="C91" s="36"/>
      <c r="D91" s="10"/>
      <c r="E91" s="12"/>
      <c r="F91" s="11"/>
    </row>
    <row r="92" spans="1:10" x14ac:dyDescent="0.35">
      <c r="A92" s="36"/>
      <c r="B92" s="36"/>
      <c r="C92" s="36"/>
      <c r="D92" s="10"/>
      <c r="E92" s="12"/>
      <c r="F92" s="11"/>
    </row>
    <row r="93" spans="1:10" x14ac:dyDescent="0.35">
      <c r="A93" s="36"/>
      <c r="B93" s="36"/>
      <c r="C93" s="36"/>
      <c r="D93" s="10"/>
      <c r="E93" s="12"/>
      <c r="F93" s="11"/>
    </row>
    <row r="94" spans="1:10" x14ac:dyDescent="0.35">
      <c r="A94" s="36"/>
      <c r="B94" s="36"/>
      <c r="C94" s="36"/>
      <c r="D94" s="10"/>
      <c r="E94" s="12"/>
      <c r="F94" s="11"/>
    </row>
    <row r="95" spans="1:10" x14ac:dyDescent="0.35">
      <c r="A95" s="36"/>
      <c r="B95" s="36"/>
      <c r="C95" s="36"/>
      <c r="D95" s="10"/>
      <c r="E95" s="12"/>
      <c r="F95" s="11"/>
    </row>
    <row r="96" spans="1:10" x14ac:dyDescent="0.35">
      <c r="A96" s="36"/>
      <c r="B96" s="36"/>
      <c r="C96" s="36"/>
      <c r="D96" s="10"/>
      <c r="E96" s="12"/>
      <c r="F96" s="11"/>
    </row>
    <row r="97" spans="1:6" x14ac:dyDescent="0.35">
      <c r="A97" s="36"/>
      <c r="B97" s="36"/>
      <c r="C97" s="36"/>
      <c r="D97" s="10"/>
      <c r="E97" s="12"/>
      <c r="F97" s="11"/>
    </row>
    <row r="98" spans="1:6" x14ac:dyDescent="0.35">
      <c r="A98" s="36"/>
      <c r="B98" s="36"/>
      <c r="C98" s="36"/>
      <c r="D98" s="10"/>
      <c r="E98" s="12"/>
      <c r="F98" s="11"/>
    </row>
    <row r="99" spans="1:6" x14ac:dyDescent="0.35">
      <c r="A99" s="36"/>
      <c r="B99" s="36"/>
      <c r="C99" s="36"/>
      <c r="D99" s="10"/>
      <c r="E99" s="12"/>
      <c r="F99" s="11"/>
    </row>
    <row r="100" spans="1:6" x14ac:dyDescent="0.35">
      <c r="A100" s="36"/>
      <c r="B100" s="36"/>
      <c r="C100" s="36"/>
      <c r="D100" s="10"/>
      <c r="E100" s="12"/>
      <c r="F100" s="11"/>
    </row>
    <row r="101" spans="1:6" x14ac:dyDescent="0.35">
      <c r="A101" s="36"/>
      <c r="B101" s="36"/>
      <c r="C101" s="36"/>
      <c r="D101" s="10"/>
      <c r="E101" s="12"/>
      <c r="F101" s="11"/>
    </row>
    <row r="102" spans="1:6" x14ac:dyDescent="0.35">
      <c r="A102" s="36"/>
      <c r="B102" s="36"/>
      <c r="C102" s="36"/>
      <c r="D102" s="10"/>
      <c r="E102" s="12"/>
      <c r="F102" s="11"/>
    </row>
    <row r="103" spans="1:6" x14ac:dyDescent="0.35">
      <c r="A103" s="36"/>
      <c r="B103" s="36"/>
      <c r="C103" s="36"/>
      <c r="D103" s="10"/>
      <c r="E103" s="12"/>
      <c r="F103" s="11"/>
    </row>
    <row r="104" spans="1:6" x14ac:dyDescent="0.35">
      <c r="A104" s="36"/>
      <c r="B104" s="36"/>
      <c r="C104" s="36"/>
      <c r="D104" s="10"/>
      <c r="E104" s="12"/>
      <c r="F104" s="11"/>
    </row>
    <row r="105" spans="1:6" x14ac:dyDescent="0.35">
      <c r="A105" s="36"/>
      <c r="B105" s="36"/>
      <c r="C105" s="36"/>
      <c r="D105" s="10"/>
      <c r="E105" s="12"/>
      <c r="F105" s="11"/>
    </row>
    <row r="106" spans="1:6" x14ac:dyDescent="0.35">
      <c r="A106" s="36"/>
      <c r="B106" s="36"/>
      <c r="C106" s="36"/>
      <c r="D106" s="10"/>
      <c r="E106" s="12"/>
      <c r="F106" s="11"/>
    </row>
    <row r="107" spans="1:6" x14ac:dyDescent="0.35">
      <c r="A107" s="36"/>
      <c r="B107" s="36"/>
      <c r="C107" s="36"/>
      <c r="D107" s="10"/>
      <c r="E107" s="12"/>
      <c r="F107" s="11"/>
    </row>
    <row r="108" spans="1:6" x14ac:dyDescent="0.35">
      <c r="A108" s="36"/>
      <c r="B108" s="36"/>
      <c r="C108" s="36"/>
      <c r="D108" s="10"/>
      <c r="E108" s="12"/>
      <c r="F108" s="11"/>
    </row>
    <row r="109" spans="1:6" x14ac:dyDescent="0.35">
      <c r="A109" s="36"/>
      <c r="B109" s="36"/>
      <c r="C109" s="36"/>
      <c r="D109" s="10"/>
      <c r="E109" s="12"/>
      <c r="F109" s="11"/>
    </row>
    <row r="110" spans="1:6" x14ac:dyDescent="0.35">
      <c r="A110" s="36"/>
      <c r="B110" s="36"/>
      <c r="C110" s="36"/>
      <c r="D110" s="10"/>
      <c r="E110" s="12"/>
      <c r="F110" s="11"/>
    </row>
    <row r="111" spans="1:6" x14ac:dyDescent="0.35">
      <c r="A111" s="36"/>
      <c r="B111" s="36"/>
      <c r="C111" s="36"/>
      <c r="D111" s="10"/>
      <c r="E111" s="12"/>
      <c r="F111" s="11"/>
    </row>
    <row r="112" spans="1:6" x14ac:dyDescent="0.35">
      <c r="A112" s="36"/>
      <c r="B112" s="36"/>
      <c r="C112" s="36"/>
      <c r="D112" s="10"/>
      <c r="E112" s="12"/>
      <c r="F112" s="11"/>
    </row>
    <row r="113" spans="1:6" x14ac:dyDescent="0.35">
      <c r="A113" s="36"/>
      <c r="B113" s="36"/>
      <c r="C113" s="36"/>
      <c r="D113" s="10"/>
      <c r="E113" s="12"/>
      <c r="F113" s="11"/>
    </row>
    <row r="114" spans="1:6" x14ac:dyDescent="0.35">
      <c r="A114" s="36"/>
      <c r="B114" s="36"/>
      <c r="C114" s="36"/>
      <c r="D114" s="10"/>
      <c r="E114" s="12"/>
      <c r="F114" s="11"/>
    </row>
    <row r="115" spans="1:6" x14ac:dyDescent="0.35">
      <c r="A115" s="36"/>
      <c r="B115" s="36"/>
      <c r="C115" s="36"/>
      <c r="D115" s="10"/>
      <c r="E115" s="12"/>
      <c r="F115" s="11"/>
    </row>
    <row r="116" spans="1:6" x14ac:dyDescent="0.35">
      <c r="A116" s="36"/>
      <c r="B116" s="36"/>
      <c r="C116" s="36"/>
      <c r="D116" s="10"/>
      <c r="E116" s="12"/>
      <c r="F116" s="11"/>
    </row>
    <row r="117" spans="1:6" x14ac:dyDescent="0.35">
      <c r="A117" s="36"/>
      <c r="B117" s="36"/>
      <c r="C117" s="36"/>
      <c r="D117" s="10"/>
      <c r="E117" s="12"/>
      <c r="F117" s="11"/>
    </row>
    <row r="118" spans="1:6" x14ac:dyDescent="0.35">
      <c r="A118" s="36"/>
      <c r="B118" s="36"/>
      <c r="C118" s="36"/>
      <c r="D118" s="10"/>
      <c r="E118" s="12"/>
      <c r="F118" s="11"/>
    </row>
    <row r="119" spans="1:6" x14ac:dyDescent="0.35">
      <c r="A119" s="36"/>
      <c r="B119" s="36"/>
      <c r="C119" s="36"/>
      <c r="D119" s="10"/>
      <c r="E119" s="12"/>
      <c r="F119" s="11"/>
    </row>
    <row r="120" spans="1:6" x14ac:dyDescent="0.35">
      <c r="A120" s="36"/>
      <c r="B120" s="36"/>
      <c r="C120" s="36"/>
      <c r="D120" s="10"/>
      <c r="E120" s="12"/>
      <c r="F120" s="11"/>
    </row>
    <row r="121" spans="1:6" x14ac:dyDescent="0.35">
      <c r="A121" s="36"/>
      <c r="B121" s="36"/>
      <c r="C121" s="36"/>
      <c r="D121" s="10"/>
      <c r="E121" s="12"/>
      <c r="F121" s="11"/>
    </row>
    <row r="122" spans="1:6" x14ac:dyDescent="0.35">
      <c r="A122" s="36"/>
      <c r="B122" s="36"/>
      <c r="C122" s="36"/>
      <c r="D122" s="10"/>
      <c r="E122" s="12"/>
      <c r="F122" s="11"/>
    </row>
    <row r="123" spans="1:6" x14ac:dyDescent="0.35">
      <c r="A123" s="36"/>
      <c r="B123" s="36"/>
      <c r="C123" s="36"/>
      <c r="D123" s="10"/>
      <c r="E123" s="12"/>
      <c r="F123" s="11"/>
    </row>
    <row r="124" spans="1:6" x14ac:dyDescent="0.35">
      <c r="A124" s="36"/>
      <c r="B124" s="36"/>
      <c r="C124" s="36"/>
      <c r="D124" s="10"/>
      <c r="E124" s="12"/>
      <c r="F124" s="11"/>
    </row>
    <row r="125" spans="1:6" x14ac:dyDescent="0.35">
      <c r="A125" s="36"/>
      <c r="B125" s="36"/>
      <c r="C125" s="36"/>
      <c r="D125" s="10"/>
      <c r="E125" s="12"/>
      <c r="F125" s="11"/>
    </row>
    <row r="126" spans="1:6" x14ac:dyDescent="0.35">
      <c r="A126" s="36"/>
      <c r="B126" s="36"/>
      <c r="C126" s="36"/>
      <c r="D126" s="10"/>
      <c r="E126" s="12"/>
      <c r="F126" s="11"/>
    </row>
    <row r="127" spans="1:6" x14ac:dyDescent="0.35">
      <c r="A127" s="36"/>
      <c r="B127" s="36"/>
      <c r="C127" s="36"/>
      <c r="D127" s="10"/>
      <c r="E127" s="12"/>
      <c r="F127" s="11"/>
    </row>
    <row r="128" spans="1:6" x14ac:dyDescent="0.35">
      <c r="A128" s="36"/>
      <c r="B128" s="36"/>
      <c r="C128" s="36"/>
      <c r="D128" s="10"/>
      <c r="E128" s="12"/>
      <c r="F128" s="11"/>
    </row>
    <row r="129" spans="1:6" x14ac:dyDescent="0.35">
      <c r="A129" s="36"/>
      <c r="B129" s="36"/>
      <c r="C129" s="36"/>
      <c r="D129" s="10"/>
      <c r="E129" s="12"/>
      <c r="F129" s="11"/>
    </row>
    <row r="130" spans="1:6" x14ac:dyDescent="0.35">
      <c r="A130" s="36"/>
      <c r="B130" s="36"/>
      <c r="C130" s="36"/>
      <c r="D130" s="10"/>
      <c r="E130" s="12"/>
      <c r="F130" s="11"/>
    </row>
    <row r="131" spans="1:6" x14ac:dyDescent="0.35">
      <c r="A131" s="36"/>
      <c r="B131" s="36"/>
      <c r="C131" s="36"/>
      <c r="D131" s="10"/>
      <c r="E131" s="12"/>
      <c r="F131" s="11"/>
    </row>
    <row r="132" spans="1:6" x14ac:dyDescent="0.35">
      <c r="A132" s="36"/>
      <c r="B132" s="36"/>
      <c r="C132" s="36"/>
      <c r="D132" s="10"/>
      <c r="E132" s="12"/>
      <c r="F132" s="11"/>
    </row>
    <row r="133" spans="1:6" x14ac:dyDescent="0.35">
      <c r="A133" s="36"/>
      <c r="B133" s="36"/>
      <c r="C133" s="36"/>
      <c r="D133" s="10"/>
      <c r="E133" s="12"/>
      <c r="F133" s="11"/>
    </row>
    <row r="134" spans="1:6" x14ac:dyDescent="0.35">
      <c r="A134" s="36"/>
      <c r="B134" s="36"/>
      <c r="C134" s="36"/>
      <c r="D134" s="10"/>
      <c r="E134" s="12"/>
      <c r="F134" s="11"/>
    </row>
    <row r="135" spans="1:6" x14ac:dyDescent="0.35">
      <c r="A135" s="36"/>
      <c r="B135" s="36"/>
      <c r="C135" s="36"/>
      <c r="D135" s="10"/>
      <c r="E135" s="12"/>
      <c r="F135" s="11"/>
    </row>
    <row r="136" spans="1:6" x14ac:dyDescent="0.35">
      <c r="D136" s="10"/>
      <c r="E136" s="12"/>
      <c r="F136" s="11"/>
    </row>
    <row r="137" spans="1:6" x14ac:dyDescent="0.35">
      <c r="D137" s="10"/>
      <c r="E137" s="12"/>
      <c r="F137" s="11"/>
    </row>
    <row r="138" spans="1:6" x14ac:dyDescent="0.35">
      <c r="D138" s="10"/>
      <c r="E138" s="12"/>
      <c r="F138" s="11"/>
    </row>
    <row r="139" spans="1:6" x14ac:dyDescent="0.35">
      <c r="D139" s="10"/>
      <c r="E139" s="12"/>
      <c r="F139" s="11"/>
    </row>
    <row r="140" spans="1:6" x14ac:dyDescent="0.35">
      <c r="D140" s="10"/>
      <c r="E140" s="12"/>
      <c r="F140" s="11"/>
    </row>
    <row r="141" spans="1:6" x14ac:dyDescent="0.35">
      <c r="D141" s="10"/>
      <c r="E141" s="12"/>
      <c r="F141" s="11"/>
    </row>
    <row r="142" spans="1:6" x14ac:dyDescent="0.35">
      <c r="D142" s="10"/>
      <c r="E142" s="12"/>
      <c r="F142" s="11"/>
    </row>
    <row r="143" spans="1:6" x14ac:dyDescent="0.35">
      <c r="D143" s="10"/>
      <c r="E143" s="12"/>
      <c r="F143" s="11"/>
    </row>
    <row r="144" spans="1:6" x14ac:dyDescent="0.35">
      <c r="D144" s="10"/>
      <c r="E144" s="12"/>
      <c r="F144" s="11"/>
    </row>
  </sheetData>
  <autoFilter ref="A1:I79">
    <sortState ref="A2:P79">
      <sortCondition descending="1" ref="H1:H79"/>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46"/>
  <sheetViews>
    <sheetView zoomScale="70" zoomScaleNormal="70" workbookViewId="0">
      <pane ySplit="1" topLeftCell="A2" activePane="bottomLeft" state="frozen"/>
      <selection activeCell="I1" sqref="I1"/>
      <selection pane="bottomLeft" activeCell="B20" sqref="B20"/>
    </sheetView>
  </sheetViews>
  <sheetFormatPr defaultRowHeight="14.5" x14ac:dyDescent="0.35"/>
  <cols>
    <col min="1" max="1" width="25.54296875" customWidth="1"/>
    <col min="2" max="2" width="51.1796875" customWidth="1"/>
    <col min="3" max="3" width="27.08984375" customWidth="1"/>
    <col min="4" max="4" width="60.6328125" customWidth="1"/>
    <col min="5" max="5" width="19.1796875" customWidth="1"/>
    <col min="6" max="6" width="8.54296875" customWidth="1"/>
    <col min="7" max="7" width="8.1796875" customWidth="1"/>
    <col min="8" max="8" width="11.36328125" customWidth="1"/>
    <col min="9" max="10" width="17.1796875" customWidth="1"/>
    <col min="11" max="11" width="12.453125" style="42" customWidth="1"/>
    <col min="12" max="12" width="13" style="42" customWidth="1"/>
    <col min="13" max="13" width="11" style="42" customWidth="1"/>
    <col min="14" max="14" width="11.26953125" style="41" bestFit="1" customWidth="1"/>
    <col min="15" max="16" width="8.7265625" style="41"/>
  </cols>
  <sheetData>
    <row r="1" spans="1:16" s="3" customFormat="1" x14ac:dyDescent="0.35">
      <c r="A1" s="6" t="s">
        <v>1209</v>
      </c>
      <c r="B1" s="6" t="s">
        <v>1217</v>
      </c>
      <c r="C1" s="6" t="s">
        <v>1218</v>
      </c>
      <c r="D1" s="6" t="s">
        <v>2375</v>
      </c>
      <c r="E1" s="6" t="s">
        <v>2376</v>
      </c>
      <c r="F1" s="6" t="s">
        <v>1219</v>
      </c>
      <c r="G1" s="6" t="s">
        <v>1220</v>
      </c>
      <c r="H1" s="6" t="s">
        <v>1221</v>
      </c>
      <c r="I1" s="6" t="s">
        <v>1210</v>
      </c>
      <c r="J1" s="6" t="s">
        <v>2377</v>
      </c>
      <c r="K1" s="37" t="s">
        <v>1216</v>
      </c>
      <c r="L1" s="37" t="s">
        <v>1887</v>
      </c>
      <c r="M1" s="37" t="s">
        <v>1964</v>
      </c>
      <c r="N1" s="38" t="s">
        <v>2309</v>
      </c>
      <c r="O1" s="38"/>
      <c r="P1" s="38"/>
    </row>
    <row r="2" spans="1:16" s="24" customFormat="1" x14ac:dyDescent="0.35">
      <c r="A2" s="45" t="s">
        <v>2014</v>
      </c>
      <c r="B2" s="45" t="s">
        <v>2091</v>
      </c>
      <c r="C2" s="45" t="s">
        <v>2426</v>
      </c>
      <c r="D2" s="45" t="s">
        <v>545</v>
      </c>
      <c r="E2" s="45" t="s">
        <v>1959</v>
      </c>
      <c r="F2" s="46" t="s">
        <v>7</v>
      </c>
      <c r="G2" s="46" t="s">
        <v>84</v>
      </c>
      <c r="H2" s="45" t="s">
        <v>2382</v>
      </c>
      <c r="I2" s="45" t="s">
        <v>2427</v>
      </c>
      <c r="J2" s="45" t="s">
        <v>2296</v>
      </c>
      <c r="K2" s="39" t="str">
        <f>VLOOKUP(A2,'Va-Ku'!$A$2:$B$150,2,0)</f>
        <v>k</v>
      </c>
      <c r="L2" s="40" t="str">
        <f>IF(K2="v",VLOOKUP(A2,'Va-Ku'!$A$2:$C$150,3,0),VLOOKUP(A2,Kunnat!$B$2:$D$410,3,0))</f>
        <v>Pohjois-Pohjanmaa</v>
      </c>
      <c r="M2" s="40" t="str">
        <f>IF(K2&lt;&gt;"v",VLOOKUP(A2,Kunnat!$B$2:$F$411,5,0),"")</f>
        <v>alle 6001</v>
      </c>
      <c r="N2" s="41" t="str">
        <f>IF(J2="","",VLOOKUP(J2,Lait!$B$3:$C$60,2,0))</f>
        <v>Maa- ja metsätalousministeriö</v>
      </c>
      <c r="O2" s="41"/>
      <c r="P2" s="41"/>
    </row>
    <row r="3" spans="1:16" s="24" customFormat="1" x14ac:dyDescent="0.35">
      <c r="A3" s="45" t="s">
        <v>2014</v>
      </c>
      <c r="B3" s="45" t="s">
        <v>43</v>
      </c>
      <c r="C3" s="45" t="s">
        <v>2397</v>
      </c>
      <c r="D3" s="45" t="s">
        <v>545</v>
      </c>
      <c r="E3" s="45" t="s">
        <v>1959</v>
      </c>
      <c r="F3" s="46" t="s">
        <v>10</v>
      </c>
      <c r="G3" s="46" t="s">
        <v>55</v>
      </c>
      <c r="H3" s="45"/>
      <c r="I3" s="45"/>
      <c r="J3" s="45" t="s">
        <v>2296</v>
      </c>
      <c r="K3" s="39" t="str">
        <f>VLOOKUP(A3,'Va-Ku'!$A$2:$B$150,2,0)</f>
        <v>k</v>
      </c>
      <c r="L3" s="40" t="str">
        <f>IF(K3="v",VLOOKUP(A3,'Va-Ku'!$A$2:$C$150,3,0),VLOOKUP(A3,Kunnat!$B$2:$D$410,3,0))</f>
        <v>Pohjois-Pohjanmaa</v>
      </c>
      <c r="M3" s="40" t="str">
        <f>IF(K3&lt;&gt;"v",VLOOKUP(A3,Kunnat!$B$2:$F$411,5,0),"")</f>
        <v>alle 6001</v>
      </c>
      <c r="N3" s="41" t="str">
        <f>IF(J3="","",VLOOKUP(J3,Lait!$B$3:$C$60,2,0))</f>
        <v>Maa- ja metsätalousministeriö</v>
      </c>
      <c r="O3" s="41"/>
      <c r="P3" s="41"/>
    </row>
    <row r="4" spans="1:16" s="24" customFormat="1" x14ac:dyDescent="0.35">
      <c r="A4" s="45" t="s">
        <v>2014</v>
      </c>
      <c r="B4" s="45" t="s">
        <v>2061</v>
      </c>
      <c r="C4" s="45" t="s">
        <v>2398</v>
      </c>
      <c r="D4" s="45" t="s">
        <v>543</v>
      </c>
      <c r="E4" s="45" t="s">
        <v>1959</v>
      </c>
      <c r="F4" s="46" t="s">
        <v>10</v>
      </c>
      <c r="G4" s="46" t="s">
        <v>54</v>
      </c>
      <c r="H4" s="45"/>
      <c r="I4" s="45"/>
      <c r="J4" s="45" t="s">
        <v>2296</v>
      </c>
      <c r="K4" s="39" t="str">
        <f>VLOOKUP(A4,'Va-Ku'!$A$2:$B$150,2,0)</f>
        <v>k</v>
      </c>
      <c r="L4" s="40" t="str">
        <f>IF(K4="v",VLOOKUP(A4,'Va-Ku'!$A$2:$C$150,3,0),VLOOKUP(A4,Kunnat!$B$2:$D$410,3,0))</f>
        <v>Pohjois-Pohjanmaa</v>
      </c>
      <c r="M4" s="40" t="str">
        <f>IF(K4&lt;&gt;"v",VLOOKUP(A4,Kunnat!$B$2:$F$411,5,0),"")</f>
        <v>alle 6001</v>
      </c>
      <c r="N4" s="41" t="str">
        <f>IF(J4="","",VLOOKUP(J4,Lait!$B$3:$C$60,2,0))</f>
        <v>Maa- ja metsätalousministeriö</v>
      </c>
      <c r="O4" s="41"/>
      <c r="P4" s="41"/>
    </row>
    <row r="5" spans="1:16" s="24" customFormat="1" x14ac:dyDescent="0.35">
      <c r="A5" s="45" t="s">
        <v>2014</v>
      </c>
      <c r="B5" s="45" t="s">
        <v>2057</v>
      </c>
      <c r="C5" s="45" t="s">
        <v>2393</v>
      </c>
      <c r="D5" s="45" t="s">
        <v>543</v>
      </c>
      <c r="E5" s="45" t="s">
        <v>1959</v>
      </c>
      <c r="F5" s="46" t="s">
        <v>10</v>
      </c>
      <c r="G5" s="46" t="s">
        <v>55</v>
      </c>
      <c r="H5" s="45"/>
      <c r="I5" s="45"/>
      <c r="J5" s="45" t="s">
        <v>2296</v>
      </c>
      <c r="K5" s="39" t="str">
        <f>VLOOKUP(A5,'Va-Ku'!$A$2:$B$150,2,0)</f>
        <v>k</v>
      </c>
      <c r="L5" s="40" t="str">
        <f>IF(K5="v",VLOOKUP(A5,'Va-Ku'!$A$2:$C$150,3,0),VLOOKUP(A5,Kunnat!$B$2:$D$410,3,0))</f>
        <v>Pohjois-Pohjanmaa</v>
      </c>
      <c r="M5" s="40" t="str">
        <f>IF(K5&lt;&gt;"v",VLOOKUP(A5,Kunnat!$B$2:$F$411,5,0),"")</f>
        <v>alle 6001</v>
      </c>
      <c r="N5" s="41" t="str">
        <f>IF(J5="","",VLOOKUP(J5,Lait!$B$3:$C$60,2,0))</f>
        <v>Maa- ja metsätalousministeriö</v>
      </c>
      <c r="O5" s="41"/>
      <c r="P5" s="41"/>
    </row>
    <row r="6" spans="1:16" s="24" customFormat="1" x14ac:dyDescent="0.35">
      <c r="A6" s="45" t="s">
        <v>2014</v>
      </c>
      <c r="B6" s="45" t="s">
        <v>2059</v>
      </c>
      <c r="C6" s="45" t="s">
        <v>2395</v>
      </c>
      <c r="D6" s="45" t="s">
        <v>543</v>
      </c>
      <c r="E6" s="45" t="s">
        <v>1959</v>
      </c>
      <c r="F6" s="46" t="s">
        <v>10</v>
      </c>
      <c r="G6" s="46" t="s">
        <v>55</v>
      </c>
      <c r="H6" s="45"/>
      <c r="I6" s="45"/>
      <c r="J6" s="45" t="s">
        <v>2296</v>
      </c>
      <c r="K6" s="39" t="str">
        <f>VLOOKUP(A6,'Va-Ku'!$A$2:$B$150,2,0)</f>
        <v>k</v>
      </c>
      <c r="L6" s="40" t="str">
        <f>IF(K6="v",VLOOKUP(A6,'Va-Ku'!$A$2:$C$150,3,0),VLOOKUP(A6,Kunnat!$B$2:$D$410,3,0))</f>
        <v>Pohjois-Pohjanmaa</v>
      </c>
      <c r="M6" s="40" t="str">
        <f>IF(K6&lt;&gt;"v",VLOOKUP(A6,Kunnat!$B$2:$F$411,5,0),"")</f>
        <v>alle 6001</v>
      </c>
      <c r="N6" s="41" t="str">
        <f>IF(J6="","",VLOOKUP(J6,Lait!$B$3:$C$60,2,0))</f>
        <v>Maa- ja metsätalousministeriö</v>
      </c>
      <c r="O6" s="41"/>
      <c r="P6" s="66"/>
    </row>
    <row r="7" spans="1:16" s="24" customFormat="1" x14ac:dyDescent="0.35">
      <c r="A7" s="45" t="s">
        <v>2014</v>
      </c>
      <c r="B7" s="45" t="s">
        <v>2062</v>
      </c>
      <c r="C7" s="45" t="s">
        <v>2398</v>
      </c>
      <c r="D7" s="45" t="s">
        <v>543</v>
      </c>
      <c r="E7" s="45" t="s">
        <v>1959</v>
      </c>
      <c r="F7" s="46" t="s">
        <v>10</v>
      </c>
      <c r="G7" s="46" t="s">
        <v>55</v>
      </c>
      <c r="H7" s="45"/>
      <c r="I7" s="45"/>
      <c r="J7" s="45" t="s">
        <v>2296</v>
      </c>
      <c r="K7" s="39" t="str">
        <f>VLOOKUP(A7,'Va-Ku'!$A$2:$B$150,2,0)</f>
        <v>k</v>
      </c>
      <c r="L7" s="40" t="str">
        <f>IF(K7="v",VLOOKUP(A7,'Va-Ku'!$A$2:$C$150,3,0),VLOOKUP(A7,Kunnat!$B$2:$D$410,3,0))</f>
        <v>Pohjois-Pohjanmaa</v>
      </c>
      <c r="M7" s="40" t="str">
        <f>IF(K7&lt;&gt;"v",VLOOKUP(A7,Kunnat!$B$2:$F$411,5,0),"")</f>
        <v>alle 6001</v>
      </c>
      <c r="N7" s="41" t="str">
        <f>IF(J7="","",VLOOKUP(J7,Lait!$B$3:$C$60,2,0))</f>
        <v>Maa- ja metsätalousministeriö</v>
      </c>
      <c r="O7" s="41"/>
      <c r="P7" s="41"/>
    </row>
    <row r="8" spans="1:16" s="24" customFormat="1" x14ac:dyDescent="0.35">
      <c r="A8" s="45" t="s">
        <v>2014</v>
      </c>
      <c r="B8" s="45" t="s">
        <v>2063</v>
      </c>
      <c r="C8" s="45" t="s">
        <v>2398</v>
      </c>
      <c r="D8" s="45" t="s">
        <v>543</v>
      </c>
      <c r="E8" s="45" t="s">
        <v>1959</v>
      </c>
      <c r="F8" s="46" t="s">
        <v>10</v>
      </c>
      <c r="G8" s="46" t="s">
        <v>55</v>
      </c>
      <c r="H8" s="45"/>
      <c r="I8" s="45"/>
      <c r="J8" s="45" t="s">
        <v>2296</v>
      </c>
      <c r="K8" s="39" t="str">
        <f>VLOOKUP(A8,'Va-Ku'!$A$2:$B$150,2,0)</f>
        <v>k</v>
      </c>
      <c r="L8" s="40" t="str">
        <f>IF(K8="v",VLOOKUP(A8,'Va-Ku'!$A$2:$C$150,3,0),VLOOKUP(A8,Kunnat!$B$2:$D$410,3,0))</f>
        <v>Pohjois-Pohjanmaa</v>
      </c>
      <c r="M8" s="40" t="str">
        <f>IF(K8&lt;&gt;"v",VLOOKUP(A8,Kunnat!$B$2:$F$411,5,0),"")</f>
        <v>alle 6001</v>
      </c>
      <c r="N8" s="41" t="str">
        <f>IF(J8="","",VLOOKUP(J8,Lait!$B$3:$C$60,2,0))</f>
        <v>Maa- ja metsätalousministeriö</v>
      </c>
      <c r="O8" s="41"/>
      <c r="P8" s="41"/>
    </row>
    <row r="9" spans="1:16" s="24" customFormat="1" x14ac:dyDescent="0.35">
      <c r="A9" s="45" t="s">
        <v>2014</v>
      </c>
      <c r="B9" s="45" t="s">
        <v>2064</v>
      </c>
      <c r="C9" s="45" t="s">
        <v>2398</v>
      </c>
      <c r="D9" s="45" t="s">
        <v>543</v>
      </c>
      <c r="E9" s="45" t="s">
        <v>1959</v>
      </c>
      <c r="F9" s="46" t="s">
        <v>10</v>
      </c>
      <c r="G9" s="46" t="s">
        <v>55</v>
      </c>
      <c r="H9" s="45"/>
      <c r="I9" s="45"/>
      <c r="J9" s="45" t="s">
        <v>2296</v>
      </c>
      <c r="K9" s="39" t="str">
        <f>VLOOKUP(A9,'Va-Ku'!$A$2:$B$150,2,0)</f>
        <v>k</v>
      </c>
      <c r="L9" s="40" t="str">
        <f>IF(K9="v",VLOOKUP(A9,'Va-Ku'!$A$2:$C$150,3,0),VLOOKUP(A9,Kunnat!$B$2:$D$410,3,0))</f>
        <v>Pohjois-Pohjanmaa</v>
      </c>
      <c r="M9" s="40" t="str">
        <f>IF(K9&lt;&gt;"v",VLOOKUP(A9,Kunnat!$B$2:$F$411,5,0),"")</f>
        <v>alle 6001</v>
      </c>
      <c r="N9" s="41" t="str">
        <f>IF(J9="","",VLOOKUP(J9,Lait!$B$3:$C$60,2,0))</f>
        <v>Maa- ja metsätalousministeriö</v>
      </c>
      <c r="O9" s="41"/>
      <c r="P9" s="41"/>
    </row>
    <row r="10" spans="1:16" s="24" customFormat="1" x14ac:dyDescent="0.35">
      <c r="A10" s="45" t="s">
        <v>2014</v>
      </c>
      <c r="B10" s="45" t="s">
        <v>2065</v>
      </c>
      <c r="C10" s="45" t="s">
        <v>2398</v>
      </c>
      <c r="D10" s="45" t="s">
        <v>543</v>
      </c>
      <c r="E10" s="45" t="s">
        <v>1959</v>
      </c>
      <c r="F10" s="46" t="s">
        <v>10</v>
      </c>
      <c r="G10" s="46" t="s">
        <v>55</v>
      </c>
      <c r="H10" s="45"/>
      <c r="I10" s="45"/>
      <c r="J10" s="45" t="s">
        <v>2296</v>
      </c>
      <c r="K10" s="39" t="str">
        <f>VLOOKUP(A10,'Va-Ku'!$A$2:$B$150,2,0)</f>
        <v>k</v>
      </c>
      <c r="L10" s="40" t="str">
        <f>IF(K10="v",VLOOKUP(A10,'Va-Ku'!$A$2:$C$150,3,0),VLOOKUP(A10,Kunnat!$B$2:$D$410,3,0))</f>
        <v>Pohjois-Pohjanmaa</v>
      </c>
      <c r="M10" s="40" t="str">
        <f>IF(K10&lt;&gt;"v",VLOOKUP(A10,Kunnat!$B$2:$F$411,5,0),"")</f>
        <v>alle 6001</v>
      </c>
      <c r="N10" s="41" t="str">
        <f>IF(J10="","",VLOOKUP(J10,Lait!$B$3:$C$60,2,0))</f>
        <v>Maa- ja metsätalousministeriö</v>
      </c>
      <c r="O10" s="41"/>
      <c r="P10" s="41"/>
    </row>
    <row r="11" spans="1:16" s="24" customFormat="1" x14ac:dyDescent="0.35">
      <c r="A11" s="45" t="s">
        <v>2014</v>
      </c>
      <c r="B11" s="45" t="s">
        <v>2066</v>
      </c>
      <c r="C11" s="45" t="s">
        <v>2398</v>
      </c>
      <c r="D11" s="45" t="s">
        <v>543</v>
      </c>
      <c r="E11" s="45" t="s">
        <v>1959</v>
      </c>
      <c r="F11" s="46" t="s">
        <v>10</v>
      </c>
      <c r="G11" s="46" t="s">
        <v>55</v>
      </c>
      <c r="H11" s="45"/>
      <c r="I11" s="45"/>
      <c r="J11" s="45" t="s">
        <v>2296</v>
      </c>
      <c r="K11" s="39" t="str">
        <f>VLOOKUP(A11,'Va-Ku'!$A$2:$B$150,2,0)</f>
        <v>k</v>
      </c>
      <c r="L11" s="40" t="str">
        <f>IF(K11="v",VLOOKUP(A11,'Va-Ku'!$A$2:$C$150,3,0),VLOOKUP(A11,Kunnat!$B$2:$D$410,3,0))</f>
        <v>Pohjois-Pohjanmaa</v>
      </c>
      <c r="M11" s="40" t="str">
        <f>IF(K11&lt;&gt;"v",VLOOKUP(A11,Kunnat!$B$2:$F$411,5,0),"")</f>
        <v>alle 6001</v>
      </c>
      <c r="N11" s="41" t="str">
        <f>IF(J11="","",VLOOKUP(J11,Lait!$B$3:$C$60,2,0))</f>
        <v>Maa- ja metsätalousministeriö</v>
      </c>
      <c r="O11" s="41"/>
      <c r="P11" s="41"/>
    </row>
    <row r="12" spans="1:16" s="24" customFormat="1" x14ac:dyDescent="0.35">
      <c r="A12" s="45" t="s">
        <v>2014</v>
      </c>
      <c r="B12" s="45" t="s">
        <v>2067</v>
      </c>
      <c r="C12" s="45" t="s">
        <v>2399</v>
      </c>
      <c r="D12" s="45" t="s">
        <v>543</v>
      </c>
      <c r="E12" s="45" t="s">
        <v>1959</v>
      </c>
      <c r="F12" s="46" t="s">
        <v>10</v>
      </c>
      <c r="G12" s="46" t="s">
        <v>55</v>
      </c>
      <c r="H12" s="45"/>
      <c r="I12" s="45"/>
      <c r="J12" s="45" t="s">
        <v>2296</v>
      </c>
      <c r="K12" s="39" t="str">
        <f>VLOOKUP(A12,'Va-Ku'!$A$2:$B$150,2,0)</f>
        <v>k</v>
      </c>
      <c r="L12" s="40" t="str">
        <f>IF(K12="v",VLOOKUP(A12,'Va-Ku'!$A$2:$C$150,3,0),VLOOKUP(A12,Kunnat!$B$2:$D$410,3,0))</f>
        <v>Pohjois-Pohjanmaa</v>
      </c>
      <c r="M12" s="40" t="str">
        <f>IF(K12&lt;&gt;"v",VLOOKUP(A12,Kunnat!$B$2:$F$411,5,0),"")</f>
        <v>alle 6001</v>
      </c>
      <c r="N12" s="41" t="str">
        <f>IF(J12="","",VLOOKUP(J12,Lait!$B$3:$C$60,2,0))</f>
        <v>Maa- ja metsätalousministeriö</v>
      </c>
      <c r="O12" s="41"/>
      <c r="P12" s="41"/>
    </row>
    <row r="13" spans="1:16" s="24" customFormat="1" x14ac:dyDescent="0.35">
      <c r="A13" s="45" t="s">
        <v>2014</v>
      </c>
      <c r="B13" s="45" t="s">
        <v>2060</v>
      </c>
      <c r="C13" s="45" t="s">
        <v>2396</v>
      </c>
      <c r="D13" s="45" t="s">
        <v>2004</v>
      </c>
      <c r="E13" s="45" t="s">
        <v>1959</v>
      </c>
      <c r="F13" s="46" t="s">
        <v>10</v>
      </c>
      <c r="G13" s="46" t="s">
        <v>55</v>
      </c>
      <c r="H13" s="45"/>
      <c r="I13" s="45"/>
      <c r="J13" s="45" t="s">
        <v>2296</v>
      </c>
      <c r="K13" s="39" t="str">
        <f>VLOOKUP(A13,'Va-Ku'!$A$2:$B$150,2,0)</f>
        <v>k</v>
      </c>
      <c r="L13" s="40" t="str">
        <f>IF(K13="v",VLOOKUP(A13,'Va-Ku'!$A$2:$C$150,3,0),VLOOKUP(A13,Kunnat!$B$2:$D$410,3,0))</f>
        <v>Pohjois-Pohjanmaa</v>
      </c>
      <c r="M13" s="40" t="str">
        <f>IF(K13&lt;&gt;"v",VLOOKUP(A13,Kunnat!$B$2:$F$411,5,0),"")</f>
        <v>alle 6001</v>
      </c>
      <c r="N13" s="41" t="str">
        <f>IF(J13="","",VLOOKUP(J13,Lait!$B$3:$C$60,2,0))</f>
        <v>Maa- ja metsätalousministeriö</v>
      </c>
      <c r="O13" s="41"/>
      <c r="P13" s="41"/>
    </row>
    <row r="14" spans="1:16" s="24" customFormat="1" x14ac:dyDescent="0.35">
      <c r="A14" s="45" t="s">
        <v>2014</v>
      </c>
      <c r="B14" s="45" t="s">
        <v>2068</v>
      </c>
      <c r="C14" s="45" t="s">
        <v>2400</v>
      </c>
      <c r="D14" s="45" t="s">
        <v>4096</v>
      </c>
      <c r="E14" s="45" t="s">
        <v>1959</v>
      </c>
      <c r="F14" s="46" t="s">
        <v>10</v>
      </c>
      <c r="G14" s="46" t="s">
        <v>55</v>
      </c>
      <c r="H14" s="45"/>
      <c r="I14" s="45"/>
      <c r="J14" s="45" t="s">
        <v>2296</v>
      </c>
      <c r="K14" s="39" t="str">
        <f>VLOOKUP(A14,'Va-Ku'!$A$2:$B$150,2,0)</f>
        <v>k</v>
      </c>
      <c r="L14" s="40" t="str">
        <f>IF(K14="v",VLOOKUP(A14,'Va-Ku'!$A$2:$C$150,3,0),VLOOKUP(A14,Kunnat!$B$2:$D$410,3,0))</f>
        <v>Pohjois-Pohjanmaa</v>
      </c>
      <c r="M14" s="40" t="str">
        <f>IF(K14&lt;&gt;"v",VLOOKUP(A14,Kunnat!$B$2:$F$411,5,0),"")</f>
        <v>alle 6001</v>
      </c>
      <c r="N14" s="41" t="str">
        <f>IF(J14="","",VLOOKUP(J14,Lait!$B$3:$C$60,2,0))</f>
        <v>Maa- ja metsätalousministeriö</v>
      </c>
      <c r="O14" s="41"/>
      <c r="P14" s="41"/>
    </row>
    <row r="15" spans="1:16" s="24" customFormat="1" x14ac:dyDescent="0.35">
      <c r="A15" s="45" t="s">
        <v>2014</v>
      </c>
      <c r="B15" s="45" t="s">
        <v>2058</v>
      </c>
      <c r="C15" s="45" t="s">
        <v>2394</v>
      </c>
      <c r="D15" s="45" t="s">
        <v>2058</v>
      </c>
      <c r="E15" s="45" t="s">
        <v>1959</v>
      </c>
      <c r="F15" s="46" t="s">
        <v>10</v>
      </c>
      <c r="G15" s="46" t="s">
        <v>55</v>
      </c>
      <c r="H15" s="45"/>
      <c r="I15" s="45"/>
      <c r="J15" s="45"/>
      <c r="K15" s="39" t="str">
        <f>VLOOKUP(A15,'Va-Ku'!$A$2:$B$150,2,0)</f>
        <v>k</v>
      </c>
      <c r="L15" s="40" t="str">
        <f>IF(K15="v",VLOOKUP(A15,'Va-Ku'!$A$2:$C$150,3,0),VLOOKUP(A15,Kunnat!$B$2:$D$410,3,0))</f>
        <v>Pohjois-Pohjanmaa</v>
      </c>
      <c r="M15" s="40" t="str">
        <f>IF(K15&lt;&gt;"v",VLOOKUP(A15,Kunnat!$B$2:$F$411,5,0),"")</f>
        <v>alle 6001</v>
      </c>
      <c r="N15" s="41" t="str">
        <f>IF(J15="","",VLOOKUP(J15,Lait!$B$3:$C$60,2,0))</f>
        <v/>
      </c>
      <c r="O15" s="41"/>
      <c r="P15" s="41"/>
    </row>
    <row r="16" spans="1:16" s="24" customFormat="1" x14ac:dyDescent="0.35">
      <c r="A16" s="45" t="s">
        <v>2014</v>
      </c>
      <c r="B16" s="45" t="s">
        <v>2079</v>
      </c>
      <c r="C16" s="45" t="s">
        <v>2411</v>
      </c>
      <c r="D16" s="45" t="s">
        <v>1987</v>
      </c>
      <c r="E16" s="45" t="s">
        <v>1959</v>
      </c>
      <c r="F16" s="46" t="s">
        <v>10</v>
      </c>
      <c r="G16" s="46" t="s">
        <v>61</v>
      </c>
      <c r="H16" s="45"/>
      <c r="I16" s="45"/>
      <c r="J16" s="45" t="s">
        <v>2291</v>
      </c>
      <c r="K16" s="39" t="str">
        <f>VLOOKUP(A16,'Va-Ku'!$A$2:$B$150,2,0)</f>
        <v>k</v>
      </c>
      <c r="L16" s="40" t="str">
        <f>IF(K16="v",VLOOKUP(A16,'Va-Ku'!$A$2:$C$150,3,0),VLOOKUP(A16,Kunnat!$B$2:$D$410,3,0))</f>
        <v>Pohjois-Pohjanmaa</v>
      </c>
      <c r="M16" s="40" t="str">
        <f>IF(K16&lt;&gt;"v",VLOOKUP(A16,Kunnat!$B$2:$F$411,5,0),"")</f>
        <v>alle 6001</v>
      </c>
      <c r="N16" s="41" t="str">
        <f>IF(J16="","",VLOOKUP(J16,Lait!$B$3:$C$60,2,0))</f>
        <v>Ympäristöministeriö</v>
      </c>
      <c r="O16" s="41"/>
      <c r="P16" s="41"/>
    </row>
    <row r="17" spans="1:16" s="24" customFormat="1" x14ac:dyDescent="0.35">
      <c r="A17" s="45" t="s">
        <v>2014</v>
      </c>
      <c r="B17" s="45" t="s">
        <v>2080</v>
      </c>
      <c r="C17" s="45" t="s">
        <v>2412</v>
      </c>
      <c r="D17" s="45" t="s">
        <v>1987</v>
      </c>
      <c r="E17" s="45" t="s">
        <v>1959</v>
      </c>
      <c r="F17" s="46" t="s">
        <v>10</v>
      </c>
      <c r="G17" s="46" t="s">
        <v>61</v>
      </c>
      <c r="H17" s="45"/>
      <c r="I17" s="45"/>
      <c r="J17" s="45" t="s">
        <v>2291</v>
      </c>
      <c r="K17" s="39" t="str">
        <f>VLOOKUP(A17,'Va-Ku'!$A$2:$B$150,2,0)</f>
        <v>k</v>
      </c>
      <c r="L17" s="40" t="str">
        <f>IF(K17="v",VLOOKUP(A17,'Va-Ku'!$A$2:$C$150,3,0),VLOOKUP(A17,Kunnat!$B$2:$D$410,3,0))</f>
        <v>Pohjois-Pohjanmaa</v>
      </c>
      <c r="M17" s="40" t="str">
        <f>IF(K17&lt;&gt;"v",VLOOKUP(A17,Kunnat!$B$2:$F$411,5,0),"")</f>
        <v>alle 6001</v>
      </c>
      <c r="N17" s="41" t="str">
        <f>IF(J17="","",VLOOKUP(J17,Lait!$B$3:$C$60,2,0))</f>
        <v>Ympäristöministeriö</v>
      </c>
      <c r="O17" s="41"/>
      <c r="P17" s="41"/>
    </row>
    <row r="18" spans="1:16" s="24" customFormat="1" x14ac:dyDescent="0.35">
      <c r="A18" s="45" t="s">
        <v>2014</v>
      </c>
      <c r="B18" s="45" t="s">
        <v>2081</v>
      </c>
      <c r="C18" s="45" t="s">
        <v>2413</v>
      </c>
      <c r="D18" s="45" t="s">
        <v>1987</v>
      </c>
      <c r="E18" s="45" t="s">
        <v>1959</v>
      </c>
      <c r="F18" s="46" t="s">
        <v>10</v>
      </c>
      <c r="G18" s="46" t="s">
        <v>61</v>
      </c>
      <c r="H18" s="45"/>
      <c r="I18" s="45"/>
      <c r="J18" s="45" t="s">
        <v>2291</v>
      </c>
      <c r="K18" s="39" t="str">
        <f>VLOOKUP(A18,'Va-Ku'!$A$2:$B$150,2,0)</f>
        <v>k</v>
      </c>
      <c r="L18" s="40" t="str">
        <f>IF(K18="v",VLOOKUP(A18,'Va-Ku'!$A$2:$C$150,3,0),VLOOKUP(A18,Kunnat!$B$2:$D$410,3,0))</f>
        <v>Pohjois-Pohjanmaa</v>
      </c>
      <c r="M18" s="40" t="str">
        <f>IF(K18&lt;&gt;"v",VLOOKUP(A18,Kunnat!$B$2:$F$411,5,0),"")</f>
        <v>alle 6001</v>
      </c>
      <c r="N18" s="41" t="str">
        <f>IF(J18="","",VLOOKUP(J18,Lait!$B$3:$C$60,2,0))</f>
        <v>Ympäristöministeriö</v>
      </c>
      <c r="O18" s="41"/>
      <c r="P18" s="41"/>
    </row>
    <row r="19" spans="1:16" s="24" customFormat="1" x14ac:dyDescent="0.35">
      <c r="A19" s="45" t="s">
        <v>2014</v>
      </c>
      <c r="B19" s="45" t="s">
        <v>2082</v>
      </c>
      <c r="C19" s="45" t="s">
        <v>2414</v>
      </c>
      <c r="D19" s="45" t="s">
        <v>1987</v>
      </c>
      <c r="E19" s="45" t="s">
        <v>1959</v>
      </c>
      <c r="F19" s="46" t="s">
        <v>10</v>
      </c>
      <c r="G19" s="46" t="s">
        <v>61</v>
      </c>
      <c r="H19" s="45"/>
      <c r="I19" s="45"/>
      <c r="J19" s="45" t="s">
        <v>2291</v>
      </c>
      <c r="K19" s="39" t="str">
        <f>VLOOKUP(A19,'Va-Ku'!$A$2:$B$150,2,0)</f>
        <v>k</v>
      </c>
      <c r="L19" s="40" t="str">
        <f>IF(K19="v",VLOOKUP(A19,'Va-Ku'!$A$2:$C$150,3,0),VLOOKUP(A19,Kunnat!$B$2:$D$410,3,0))</f>
        <v>Pohjois-Pohjanmaa</v>
      </c>
      <c r="M19" s="40" t="str">
        <f>IF(K19&lt;&gt;"v",VLOOKUP(A19,Kunnat!$B$2:$F$411,5,0),"")</f>
        <v>alle 6001</v>
      </c>
      <c r="N19" s="41" t="str">
        <f>IF(J19="","",VLOOKUP(J19,Lait!$B$3:$C$60,2,0))</f>
        <v>Ympäristöministeriö</v>
      </c>
      <c r="O19" s="41"/>
      <c r="P19" s="41"/>
    </row>
    <row r="20" spans="1:16" s="24" customFormat="1" x14ac:dyDescent="0.35">
      <c r="A20" s="45" t="s">
        <v>2014</v>
      </c>
      <c r="B20" s="45" t="s">
        <v>2083</v>
      </c>
      <c r="C20" s="45" t="s">
        <v>2415</v>
      </c>
      <c r="D20" s="45" t="s">
        <v>1987</v>
      </c>
      <c r="E20" s="45" t="s">
        <v>1959</v>
      </c>
      <c r="F20" s="46" t="s">
        <v>10</v>
      </c>
      <c r="G20" s="46" t="s">
        <v>61</v>
      </c>
      <c r="H20" s="45"/>
      <c r="I20" s="45"/>
      <c r="J20" s="45" t="s">
        <v>2291</v>
      </c>
      <c r="K20" s="39" t="str">
        <f>VLOOKUP(A20,'Va-Ku'!$A$2:$B$150,2,0)</f>
        <v>k</v>
      </c>
      <c r="L20" s="40" t="str">
        <f>IF(K20="v",VLOOKUP(A20,'Va-Ku'!$A$2:$C$150,3,0),VLOOKUP(A20,Kunnat!$B$2:$D$410,3,0))</f>
        <v>Pohjois-Pohjanmaa</v>
      </c>
      <c r="M20" s="40" t="str">
        <f>IF(K20&lt;&gt;"v",VLOOKUP(A20,Kunnat!$B$2:$F$411,5,0),"")</f>
        <v>alle 6001</v>
      </c>
      <c r="N20" s="41" t="str">
        <f>IF(J20="","",VLOOKUP(J20,Lait!$B$3:$C$60,2,0))</f>
        <v>Ympäristöministeriö</v>
      </c>
      <c r="O20" s="41"/>
      <c r="P20" s="41"/>
    </row>
    <row r="21" spans="1:16" s="24" customFormat="1" x14ac:dyDescent="0.35">
      <c r="A21" s="45" t="s">
        <v>2014</v>
      </c>
      <c r="B21" s="45" t="s">
        <v>2070</v>
      </c>
      <c r="C21" s="45" t="s">
        <v>2402</v>
      </c>
      <c r="D21" s="45" t="s">
        <v>1987</v>
      </c>
      <c r="E21" s="45" t="s">
        <v>1959</v>
      </c>
      <c r="F21" s="46" t="s">
        <v>10</v>
      </c>
      <c r="G21" s="46" t="s">
        <v>55</v>
      </c>
      <c r="H21" s="45"/>
      <c r="I21" s="45"/>
      <c r="J21" s="45" t="s">
        <v>2291</v>
      </c>
      <c r="K21" s="39" t="str">
        <f>VLOOKUP(A21,'Va-Ku'!$A$2:$B$150,2,0)</f>
        <v>k</v>
      </c>
      <c r="L21" s="40" t="str">
        <f>IF(K21="v",VLOOKUP(A21,'Va-Ku'!$A$2:$C$150,3,0),VLOOKUP(A21,Kunnat!$B$2:$D$410,3,0))</f>
        <v>Pohjois-Pohjanmaa</v>
      </c>
      <c r="M21" s="40" t="str">
        <f>IF(K21&lt;&gt;"v",VLOOKUP(A21,Kunnat!$B$2:$F$411,5,0),"")</f>
        <v>alle 6001</v>
      </c>
      <c r="N21" s="41" t="str">
        <f>IF(J21="","",VLOOKUP(J21,Lait!$B$3:$C$60,2,0))</f>
        <v>Ympäristöministeriö</v>
      </c>
      <c r="O21" s="41"/>
      <c r="P21" s="41"/>
    </row>
    <row r="22" spans="1:16" s="24" customFormat="1" x14ac:dyDescent="0.35">
      <c r="A22" s="45" t="s">
        <v>2014</v>
      </c>
      <c r="B22" s="45" t="s">
        <v>2071</v>
      </c>
      <c r="C22" s="45" t="s">
        <v>2403</v>
      </c>
      <c r="D22" s="45" t="s">
        <v>1987</v>
      </c>
      <c r="E22" s="45" t="s">
        <v>1959</v>
      </c>
      <c r="F22" s="46" t="s">
        <v>10</v>
      </c>
      <c r="G22" s="46" t="s">
        <v>55</v>
      </c>
      <c r="H22" s="45"/>
      <c r="I22" s="45"/>
      <c r="J22" s="45" t="s">
        <v>2291</v>
      </c>
      <c r="K22" s="39" t="str">
        <f>VLOOKUP(A22,'Va-Ku'!$A$2:$B$150,2,0)</f>
        <v>k</v>
      </c>
      <c r="L22" s="40" t="str">
        <f>IF(K22="v",VLOOKUP(A22,'Va-Ku'!$A$2:$C$150,3,0),VLOOKUP(A22,Kunnat!$B$2:$D$410,3,0))</f>
        <v>Pohjois-Pohjanmaa</v>
      </c>
      <c r="M22" s="40" t="str">
        <f>IF(K22&lt;&gt;"v",VLOOKUP(A22,Kunnat!$B$2:$F$411,5,0),"")</f>
        <v>alle 6001</v>
      </c>
      <c r="N22" s="41" t="str">
        <f>IF(J22="","",VLOOKUP(J22,Lait!$B$3:$C$60,2,0))</f>
        <v>Ympäristöministeriö</v>
      </c>
      <c r="O22" s="41"/>
      <c r="P22" s="41"/>
    </row>
    <row r="23" spans="1:16" s="24" customFormat="1" x14ac:dyDescent="0.35">
      <c r="A23" s="45" t="s">
        <v>2014</v>
      </c>
      <c r="B23" s="45" t="s">
        <v>2072</v>
      </c>
      <c r="C23" s="45" t="s">
        <v>2404</v>
      </c>
      <c r="D23" s="45" t="s">
        <v>1987</v>
      </c>
      <c r="E23" s="45" t="s">
        <v>1959</v>
      </c>
      <c r="F23" s="46" t="s">
        <v>10</v>
      </c>
      <c r="G23" s="46" t="s">
        <v>55</v>
      </c>
      <c r="H23" s="45"/>
      <c r="I23" s="45"/>
      <c r="J23" s="45" t="s">
        <v>2291</v>
      </c>
      <c r="K23" s="39" t="str">
        <f>VLOOKUP(A23,'Va-Ku'!$A$2:$B$150,2,0)</f>
        <v>k</v>
      </c>
      <c r="L23" s="40" t="str">
        <f>IF(K23="v",VLOOKUP(A23,'Va-Ku'!$A$2:$C$150,3,0),VLOOKUP(A23,Kunnat!$B$2:$D$410,3,0))</f>
        <v>Pohjois-Pohjanmaa</v>
      </c>
      <c r="M23" s="40" t="str">
        <f>IF(K23&lt;&gt;"v",VLOOKUP(A23,Kunnat!$B$2:$F$411,5,0),"")</f>
        <v>alle 6001</v>
      </c>
      <c r="N23" s="41" t="str">
        <f>IF(J23="","",VLOOKUP(J23,Lait!$B$3:$C$60,2,0))</f>
        <v>Ympäristöministeriö</v>
      </c>
      <c r="O23" s="41"/>
      <c r="P23" s="41"/>
    </row>
    <row r="24" spans="1:16" s="24" customFormat="1" x14ac:dyDescent="0.35">
      <c r="A24" s="45" t="s">
        <v>2014</v>
      </c>
      <c r="B24" s="45" t="s">
        <v>2073</v>
      </c>
      <c r="C24" s="45" t="s">
        <v>2405</v>
      </c>
      <c r="D24" s="45" t="s">
        <v>1987</v>
      </c>
      <c r="E24" s="45" t="s">
        <v>1959</v>
      </c>
      <c r="F24" s="46" t="s">
        <v>10</v>
      </c>
      <c r="G24" s="46" t="s">
        <v>55</v>
      </c>
      <c r="H24" s="45"/>
      <c r="I24" s="45"/>
      <c r="J24" s="45" t="s">
        <v>2291</v>
      </c>
      <c r="K24" s="39" t="str">
        <f>VLOOKUP(A24,'Va-Ku'!$A$2:$B$150,2,0)</f>
        <v>k</v>
      </c>
      <c r="L24" s="40" t="str">
        <f>IF(K24="v",VLOOKUP(A24,'Va-Ku'!$A$2:$C$150,3,0),VLOOKUP(A24,Kunnat!$B$2:$D$410,3,0))</f>
        <v>Pohjois-Pohjanmaa</v>
      </c>
      <c r="M24" s="40" t="str">
        <f>IF(K24&lt;&gt;"v",VLOOKUP(A24,Kunnat!$B$2:$F$411,5,0),"")</f>
        <v>alle 6001</v>
      </c>
      <c r="N24" s="41" t="str">
        <f>IF(J24="","",VLOOKUP(J24,Lait!$B$3:$C$60,2,0))</f>
        <v>Ympäristöministeriö</v>
      </c>
      <c r="O24" s="41"/>
      <c r="P24" s="41"/>
    </row>
    <row r="25" spans="1:16" s="24" customFormat="1" x14ac:dyDescent="0.35">
      <c r="A25" s="45" t="s">
        <v>2014</v>
      </c>
      <c r="B25" s="45" t="s">
        <v>2074</v>
      </c>
      <c r="C25" s="45" t="s">
        <v>2406</v>
      </c>
      <c r="D25" s="45" t="s">
        <v>1987</v>
      </c>
      <c r="E25" s="45" t="s">
        <v>1959</v>
      </c>
      <c r="F25" s="46" t="s">
        <v>10</v>
      </c>
      <c r="G25" s="46" t="s">
        <v>55</v>
      </c>
      <c r="H25" s="45"/>
      <c r="I25" s="45"/>
      <c r="J25" s="45" t="s">
        <v>2291</v>
      </c>
      <c r="K25" s="39" t="str">
        <f>VLOOKUP(A25,'Va-Ku'!$A$2:$B$150,2,0)</f>
        <v>k</v>
      </c>
      <c r="L25" s="40" t="str">
        <f>IF(K25="v",VLOOKUP(A25,'Va-Ku'!$A$2:$C$150,3,0),VLOOKUP(A25,Kunnat!$B$2:$D$410,3,0))</f>
        <v>Pohjois-Pohjanmaa</v>
      </c>
      <c r="M25" s="40" t="str">
        <f>IF(K25&lt;&gt;"v",VLOOKUP(A25,Kunnat!$B$2:$F$411,5,0),"")</f>
        <v>alle 6001</v>
      </c>
      <c r="N25" s="41" t="str">
        <f>IF(J25="","",VLOOKUP(J25,Lait!$B$3:$C$60,2,0))</f>
        <v>Ympäristöministeriö</v>
      </c>
      <c r="O25" s="41"/>
      <c r="P25" s="41"/>
    </row>
    <row r="26" spans="1:16" s="24" customFormat="1" x14ac:dyDescent="0.35">
      <c r="A26" s="45" t="s">
        <v>2014</v>
      </c>
      <c r="B26" s="45" t="s">
        <v>2075</v>
      </c>
      <c r="C26" s="45" t="s">
        <v>2407</v>
      </c>
      <c r="D26" s="45" t="s">
        <v>1987</v>
      </c>
      <c r="E26" s="45" t="s">
        <v>1959</v>
      </c>
      <c r="F26" s="46" t="s">
        <v>10</v>
      </c>
      <c r="G26" s="46" t="s">
        <v>55</v>
      </c>
      <c r="H26" s="45"/>
      <c r="I26" s="45"/>
      <c r="J26" s="45" t="s">
        <v>2291</v>
      </c>
      <c r="K26" s="39" t="str">
        <f>VLOOKUP(A26,'Va-Ku'!$A$2:$B$150,2,0)</f>
        <v>k</v>
      </c>
      <c r="L26" s="40" t="str">
        <f>IF(K26="v",VLOOKUP(A26,'Va-Ku'!$A$2:$C$150,3,0),VLOOKUP(A26,Kunnat!$B$2:$D$410,3,0))</f>
        <v>Pohjois-Pohjanmaa</v>
      </c>
      <c r="M26" s="40" t="str">
        <f>IF(K26&lt;&gt;"v",VLOOKUP(A26,Kunnat!$B$2:$F$411,5,0),"")</f>
        <v>alle 6001</v>
      </c>
      <c r="N26" s="41" t="str">
        <f>IF(J26="","",VLOOKUP(J26,Lait!$B$3:$C$60,2,0))</f>
        <v>Ympäristöministeriö</v>
      </c>
      <c r="O26" s="41"/>
      <c r="P26" s="41"/>
    </row>
    <row r="27" spans="1:16" s="24" customFormat="1" x14ac:dyDescent="0.35">
      <c r="A27" s="45" t="s">
        <v>2014</v>
      </c>
      <c r="B27" s="45" t="s">
        <v>2076</v>
      </c>
      <c r="C27" s="45" t="s">
        <v>2408</v>
      </c>
      <c r="D27" s="45" t="s">
        <v>1987</v>
      </c>
      <c r="E27" s="45" t="s">
        <v>1959</v>
      </c>
      <c r="F27" s="46" t="s">
        <v>10</v>
      </c>
      <c r="G27" s="46" t="s">
        <v>55</v>
      </c>
      <c r="H27" s="45"/>
      <c r="I27" s="45"/>
      <c r="J27" s="45" t="s">
        <v>2291</v>
      </c>
      <c r="K27" s="39" t="str">
        <f>VLOOKUP(A27,'Va-Ku'!$A$2:$B$150,2,0)</f>
        <v>k</v>
      </c>
      <c r="L27" s="40" t="str">
        <f>IF(K27="v",VLOOKUP(A27,'Va-Ku'!$A$2:$C$150,3,0),VLOOKUP(A27,Kunnat!$B$2:$D$410,3,0))</f>
        <v>Pohjois-Pohjanmaa</v>
      </c>
      <c r="M27" s="40" t="str">
        <f>IF(K27&lt;&gt;"v",VLOOKUP(A27,Kunnat!$B$2:$F$411,5,0),"")</f>
        <v>alle 6001</v>
      </c>
      <c r="N27" s="41" t="str">
        <f>IF(J27="","",VLOOKUP(J27,Lait!$B$3:$C$60,2,0))</f>
        <v>Ympäristöministeriö</v>
      </c>
      <c r="O27" s="41"/>
      <c r="P27" s="41"/>
    </row>
    <row r="28" spans="1:16" s="24" customFormat="1" x14ac:dyDescent="0.35">
      <c r="A28" s="45" t="s">
        <v>2014</v>
      </c>
      <c r="B28" s="45" t="s">
        <v>2077</v>
      </c>
      <c r="C28" s="45" t="s">
        <v>2409</v>
      </c>
      <c r="D28" s="45" t="s">
        <v>1987</v>
      </c>
      <c r="E28" s="45" t="s">
        <v>1959</v>
      </c>
      <c r="F28" s="46" t="s">
        <v>10</v>
      </c>
      <c r="G28" s="46" t="s">
        <v>55</v>
      </c>
      <c r="H28" s="45"/>
      <c r="I28" s="45"/>
      <c r="J28" s="45" t="s">
        <v>2291</v>
      </c>
      <c r="K28" s="39" t="str">
        <f>VLOOKUP(A28,'Va-Ku'!$A$2:$B$150,2,0)</f>
        <v>k</v>
      </c>
      <c r="L28" s="40" t="str">
        <f>IF(K28="v",VLOOKUP(A28,'Va-Ku'!$A$2:$C$150,3,0),VLOOKUP(A28,Kunnat!$B$2:$D$410,3,0))</f>
        <v>Pohjois-Pohjanmaa</v>
      </c>
      <c r="M28" s="40" t="str">
        <f>IF(K28&lt;&gt;"v",VLOOKUP(A28,Kunnat!$B$2:$F$411,5,0),"")</f>
        <v>alle 6001</v>
      </c>
      <c r="N28" s="41" t="str">
        <f>IF(J28="","",VLOOKUP(J28,Lait!$B$3:$C$60,2,0))</f>
        <v>Ympäristöministeriö</v>
      </c>
      <c r="O28" s="41"/>
      <c r="P28" s="41"/>
    </row>
    <row r="29" spans="1:16" s="24" customFormat="1" x14ac:dyDescent="0.35">
      <c r="A29" s="45" t="s">
        <v>2014</v>
      </c>
      <c r="B29" s="45" t="s">
        <v>2078</v>
      </c>
      <c r="C29" s="45" t="s">
        <v>2410</v>
      </c>
      <c r="D29" s="45" t="s">
        <v>1987</v>
      </c>
      <c r="E29" s="45" t="s">
        <v>1959</v>
      </c>
      <c r="F29" s="46" t="s">
        <v>10</v>
      </c>
      <c r="G29" s="46" t="s">
        <v>55</v>
      </c>
      <c r="H29" s="45"/>
      <c r="I29" s="45"/>
      <c r="J29" s="45" t="s">
        <v>2291</v>
      </c>
      <c r="K29" s="39" t="str">
        <f>VLOOKUP(A29,'Va-Ku'!$A$2:$B$150,2,0)</f>
        <v>k</v>
      </c>
      <c r="L29" s="40" t="str">
        <f>IF(K29="v",VLOOKUP(A29,'Va-Ku'!$A$2:$C$150,3,0),VLOOKUP(A29,Kunnat!$B$2:$D$410,3,0))</f>
        <v>Pohjois-Pohjanmaa</v>
      </c>
      <c r="M29" s="40" t="str">
        <f>IF(K29&lt;&gt;"v",VLOOKUP(A29,Kunnat!$B$2:$F$411,5,0),"")</f>
        <v>alle 6001</v>
      </c>
      <c r="N29" s="41" t="str">
        <f>IF(J29="","",VLOOKUP(J29,Lait!$B$3:$C$60,2,0))</f>
        <v>Ympäristöministeriö</v>
      </c>
      <c r="O29" s="41"/>
      <c r="P29" s="41"/>
    </row>
    <row r="30" spans="1:16" s="24" customFormat="1" x14ac:dyDescent="0.35">
      <c r="A30" s="45" t="s">
        <v>2014</v>
      </c>
      <c r="B30" s="45" t="s">
        <v>2069</v>
      </c>
      <c r="C30" s="45" t="s">
        <v>2401</v>
      </c>
      <c r="D30" s="45" t="s">
        <v>2011</v>
      </c>
      <c r="E30" s="45" t="s">
        <v>1959</v>
      </c>
      <c r="F30" s="46" t="s">
        <v>10</v>
      </c>
      <c r="G30" s="46" t="s">
        <v>55</v>
      </c>
      <c r="H30" s="45"/>
      <c r="I30" s="45"/>
      <c r="J30" s="45"/>
      <c r="K30" s="39" t="str">
        <f>VLOOKUP(A30,'Va-Ku'!$A$2:$B$150,2,0)</f>
        <v>k</v>
      </c>
      <c r="L30" s="40" t="str">
        <f>IF(K30="v",VLOOKUP(A30,'Va-Ku'!$A$2:$C$150,3,0),VLOOKUP(A30,Kunnat!$B$2:$D$410,3,0))</f>
        <v>Pohjois-Pohjanmaa</v>
      </c>
      <c r="M30" s="40" t="str">
        <f>IF(K30&lt;&gt;"v",VLOOKUP(A30,Kunnat!$B$2:$F$411,5,0),"")</f>
        <v>alle 6001</v>
      </c>
      <c r="N30" s="41" t="str">
        <f>IF(J30="","",VLOOKUP(J30,Lait!$B$3:$C$60,2,0))</f>
        <v/>
      </c>
      <c r="O30" s="41"/>
      <c r="P30" s="41"/>
    </row>
    <row r="31" spans="1:16" s="24" customFormat="1" x14ac:dyDescent="0.35">
      <c r="A31" s="45" t="s">
        <v>2014</v>
      </c>
      <c r="B31" s="45" t="s">
        <v>2089</v>
      </c>
      <c r="C31" s="45" t="s">
        <v>2422</v>
      </c>
      <c r="D31" s="45" t="s">
        <v>2260</v>
      </c>
      <c r="E31" s="45" t="s">
        <v>1960</v>
      </c>
      <c r="F31" s="46" t="s">
        <v>3</v>
      </c>
      <c r="G31" s="45"/>
      <c r="H31" s="45"/>
      <c r="I31" s="45"/>
      <c r="J31" s="45"/>
      <c r="K31" s="39" t="str">
        <f>VLOOKUP(A31,'Va-Ku'!$A$2:$B$150,2,0)</f>
        <v>k</v>
      </c>
      <c r="L31" s="40" t="str">
        <f>IF(K31="v",VLOOKUP(A31,'Va-Ku'!$A$2:$C$150,3,0),VLOOKUP(A31,Kunnat!$B$2:$D$410,3,0))</f>
        <v>Pohjois-Pohjanmaa</v>
      </c>
      <c r="M31" s="40" t="str">
        <f>IF(K31&lt;&gt;"v",VLOOKUP(A31,Kunnat!$B$2:$F$411,5,0),"")</f>
        <v>alle 6001</v>
      </c>
      <c r="N31" s="41" t="str">
        <f>IF(J31="","",VLOOKUP(J31,Lait!$B$3:$C$60,2,0))</f>
        <v/>
      </c>
      <c r="O31" s="41"/>
      <c r="P31" s="41"/>
    </row>
    <row r="32" spans="1:16" s="24" customFormat="1" x14ac:dyDescent="0.35">
      <c r="A32" s="45" t="s">
        <v>2014</v>
      </c>
      <c r="B32" s="45" t="s">
        <v>2088</v>
      </c>
      <c r="C32" s="45" t="s">
        <v>2420</v>
      </c>
      <c r="D32" s="45" t="s">
        <v>1047</v>
      </c>
      <c r="E32" s="45" t="s">
        <v>1960</v>
      </c>
      <c r="F32" s="46" t="s">
        <v>3</v>
      </c>
      <c r="G32" s="45"/>
      <c r="H32" s="45"/>
      <c r="I32" s="45" t="s">
        <v>2421</v>
      </c>
      <c r="J32" s="45" t="s">
        <v>2339</v>
      </c>
      <c r="K32" s="39" t="str">
        <f>VLOOKUP(A32,'Va-Ku'!$A$2:$B$150,2,0)</f>
        <v>k</v>
      </c>
      <c r="L32" s="40" t="str">
        <f>IF(K32="v",VLOOKUP(A32,'Va-Ku'!$A$2:$C$150,3,0),VLOOKUP(A32,Kunnat!$B$2:$D$410,3,0))</f>
        <v>Pohjois-Pohjanmaa</v>
      </c>
      <c r="M32" s="40" t="str">
        <f>IF(K32&lt;&gt;"v",VLOOKUP(A32,Kunnat!$B$2:$F$411,5,0),"")</f>
        <v>alle 6001</v>
      </c>
      <c r="N32" s="41" t="str">
        <f>IF(J32="","",VLOOKUP(J32,Lait!$B$3:$C$60,2,0))</f>
        <v>Maa- ja metsätalousministeriö</v>
      </c>
      <c r="O32" s="41"/>
      <c r="P32" s="41"/>
    </row>
    <row r="33" spans="1:16" s="24" customFormat="1" x14ac:dyDescent="0.35">
      <c r="A33" s="45" t="s">
        <v>2014</v>
      </c>
      <c r="B33" s="45" t="s">
        <v>2090</v>
      </c>
      <c r="C33" s="45" t="s">
        <v>2425</v>
      </c>
      <c r="D33" s="45" t="s">
        <v>289</v>
      </c>
      <c r="E33" s="45" t="s">
        <v>1960</v>
      </c>
      <c r="F33" s="46" t="s">
        <v>3</v>
      </c>
      <c r="G33" s="45"/>
      <c r="H33" s="45"/>
      <c r="I33" s="45"/>
      <c r="J33" s="45" t="s">
        <v>2289</v>
      </c>
      <c r="K33" s="39" t="str">
        <f>VLOOKUP(A33,'Va-Ku'!$A$2:$B$150,2,0)</f>
        <v>k</v>
      </c>
      <c r="L33" s="40" t="str">
        <f>IF(K33="v",VLOOKUP(A33,'Va-Ku'!$A$2:$C$150,3,0),VLOOKUP(A33,Kunnat!$B$2:$D$410,3,0))</f>
        <v>Pohjois-Pohjanmaa</v>
      </c>
      <c r="M33" s="40" t="str">
        <f>IF(K33&lt;&gt;"v",VLOOKUP(A33,Kunnat!$B$2:$F$411,5,0),"")</f>
        <v>alle 6001</v>
      </c>
      <c r="N33" s="41" t="str">
        <f>IF(J33="","",VLOOKUP(J33,Lait!$B$3:$C$60,2,0))</f>
        <v>Ympäristöministeriö</v>
      </c>
      <c r="O33" s="41"/>
      <c r="P33" s="41"/>
    </row>
    <row r="34" spans="1:16" s="24" customFormat="1" x14ac:dyDescent="0.35">
      <c r="A34" s="45" t="s">
        <v>2014</v>
      </c>
      <c r="B34" s="45" t="s">
        <v>2098</v>
      </c>
      <c r="C34" s="45" t="s">
        <v>2437</v>
      </c>
      <c r="D34" s="45" t="s">
        <v>129</v>
      </c>
      <c r="E34" s="45" t="s">
        <v>1960</v>
      </c>
      <c r="F34" s="46" t="s">
        <v>3</v>
      </c>
      <c r="G34" s="45"/>
      <c r="H34" s="45" t="s">
        <v>2382</v>
      </c>
      <c r="I34" s="45"/>
      <c r="J34" s="45" t="s">
        <v>2301</v>
      </c>
      <c r="K34" s="39" t="str">
        <f>VLOOKUP(A34,'Va-Ku'!$A$2:$B$150,2,0)</f>
        <v>k</v>
      </c>
      <c r="L34" s="40" t="str">
        <f>IF(K34="v",VLOOKUP(A34,'Va-Ku'!$A$2:$C$150,3,0),VLOOKUP(A34,Kunnat!$B$2:$D$410,3,0))</f>
        <v>Pohjois-Pohjanmaa</v>
      </c>
      <c r="M34" s="40" t="str">
        <f>IF(K34&lt;&gt;"v",VLOOKUP(A34,Kunnat!$B$2:$F$411,5,0),"")</f>
        <v>alle 6001</v>
      </c>
      <c r="N34" s="41" t="str">
        <f>IF(J34="","",VLOOKUP(J34,Lait!$B$3:$C$60,2,0))</f>
        <v>Ympäristöministeriö</v>
      </c>
      <c r="O34" s="41"/>
      <c r="P34" s="41"/>
    </row>
    <row r="35" spans="1:16" s="24" customFormat="1" x14ac:dyDescent="0.35">
      <c r="A35" s="45" t="s">
        <v>2014</v>
      </c>
      <c r="B35" s="45" t="s">
        <v>2086</v>
      </c>
      <c r="C35" s="45"/>
      <c r="D35" s="45" t="s">
        <v>1971</v>
      </c>
      <c r="E35" s="45" t="s">
        <v>1960</v>
      </c>
      <c r="F35" s="46" t="s">
        <v>10</v>
      </c>
      <c r="G35" s="46" t="s">
        <v>22</v>
      </c>
      <c r="H35" s="45"/>
      <c r="I35" s="45" t="s">
        <v>2417</v>
      </c>
      <c r="J35" s="45" t="s">
        <v>2293</v>
      </c>
      <c r="K35" s="39" t="str">
        <f>VLOOKUP(A35,'Va-Ku'!$A$2:$B$150,2,0)</f>
        <v>k</v>
      </c>
      <c r="L35" s="40" t="str">
        <f>IF(K35="v",VLOOKUP(A35,'Va-Ku'!$A$2:$C$150,3,0),VLOOKUP(A35,Kunnat!$B$2:$D$410,3,0))</f>
        <v>Pohjois-Pohjanmaa</v>
      </c>
      <c r="M35" s="40" t="str">
        <f>IF(K35&lt;&gt;"v",VLOOKUP(A35,Kunnat!$B$2:$F$411,5,0),"")</f>
        <v>alle 6001</v>
      </c>
      <c r="N35" s="41" t="str">
        <f>IF(J35="","",VLOOKUP(J35,Lait!$B$3:$C$60,2,0))</f>
        <v>Sosiaali- ja terveysministeriö</v>
      </c>
      <c r="O35" s="41"/>
      <c r="P35" s="41"/>
    </row>
    <row r="36" spans="1:16" s="24" customFormat="1" x14ac:dyDescent="0.35">
      <c r="A36" s="45" t="s">
        <v>2014</v>
      </c>
      <c r="B36" s="45" t="s">
        <v>513</v>
      </c>
      <c r="C36" s="45" t="s">
        <v>2434</v>
      </c>
      <c r="D36" s="45" t="s">
        <v>275</v>
      </c>
      <c r="E36" s="45" t="s">
        <v>1960</v>
      </c>
      <c r="F36" s="46" t="s">
        <v>3</v>
      </c>
      <c r="G36" s="45"/>
      <c r="H36" s="45" t="s">
        <v>2382</v>
      </c>
      <c r="I36" s="45"/>
      <c r="J36" s="45" t="s">
        <v>2301</v>
      </c>
      <c r="K36" s="39" t="str">
        <f>VLOOKUP(A36,'Va-Ku'!$A$2:$B$150,2,0)</f>
        <v>k</v>
      </c>
      <c r="L36" s="40" t="str">
        <f>IF(K36="v",VLOOKUP(A36,'Va-Ku'!$A$2:$C$150,3,0),VLOOKUP(A36,Kunnat!$B$2:$D$410,3,0))</f>
        <v>Pohjois-Pohjanmaa</v>
      </c>
      <c r="M36" s="40" t="str">
        <f>IF(K36&lt;&gt;"v",VLOOKUP(A36,Kunnat!$B$2:$F$411,5,0),"")</f>
        <v>alle 6001</v>
      </c>
      <c r="N36" s="41" t="str">
        <f>IF(J36="","",VLOOKUP(J36,Lait!$B$3:$C$60,2,0))</f>
        <v>Ympäristöministeriö</v>
      </c>
      <c r="O36" s="41"/>
      <c r="P36" s="41"/>
    </row>
    <row r="37" spans="1:16" s="24" customFormat="1" x14ac:dyDescent="0.35">
      <c r="A37" s="45" t="s">
        <v>2014</v>
      </c>
      <c r="B37" s="45" t="s">
        <v>540</v>
      </c>
      <c r="C37" s="45" t="s">
        <v>2438</v>
      </c>
      <c r="D37" s="45" t="s">
        <v>1998</v>
      </c>
      <c r="E37" s="45" t="s">
        <v>1960</v>
      </c>
      <c r="F37" s="46" t="s">
        <v>3</v>
      </c>
      <c r="G37" s="45"/>
      <c r="H37" s="45" t="s">
        <v>2382</v>
      </c>
      <c r="I37" s="45"/>
      <c r="J37" s="45" t="s">
        <v>2301</v>
      </c>
      <c r="K37" s="39" t="str">
        <f>VLOOKUP(A37,'Va-Ku'!$A$2:$B$150,2,0)</f>
        <v>k</v>
      </c>
      <c r="L37" s="40" t="str">
        <f>IF(K37="v",VLOOKUP(A37,'Va-Ku'!$A$2:$C$150,3,0),VLOOKUP(A37,Kunnat!$B$2:$D$410,3,0))</f>
        <v>Pohjois-Pohjanmaa</v>
      </c>
      <c r="M37" s="40" t="str">
        <f>IF(K37&lt;&gt;"v",VLOOKUP(A37,Kunnat!$B$2:$F$411,5,0),"")</f>
        <v>alle 6001</v>
      </c>
      <c r="N37" s="41" t="str">
        <f>IF(J37="","",VLOOKUP(J37,Lait!$B$3:$C$60,2,0))</f>
        <v>Ympäristöministeriö</v>
      </c>
      <c r="O37" s="41"/>
      <c r="P37" s="41"/>
    </row>
    <row r="38" spans="1:16" s="24" customFormat="1" x14ac:dyDescent="0.35">
      <c r="A38" s="45" t="s">
        <v>2014</v>
      </c>
      <c r="B38" s="45" t="s">
        <v>2096</v>
      </c>
      <c r="C38" s="45" t="s">
        <v>2435</v>
      </c>
      <c r="D38" s="45" t="s">
        <v>1996</v>
      </c>
      <c r="E38" s="45" t="s">
        <v>1960</v>
      </c>
      <c r="F38" s="46" t="s">
        <v>3</v>
      </c>
      <c r="G38" s="45"/>
      <c r="H38" s="45" t="s">
        <v>2382</v>
      </c>
      <c r="I38" s="45"/>
      <c r="J38" s="45" t="s">
        <v>2301</v>
      </c>
      <c r="K38" s="39" t="str">
        <f>VLOOKUP(A38,'Va-Ku'!$A$2:$B$150,2,0)</f>
        <v>k</v>
      </c>
      <c r="L38" s="40" t="str">
        <f>IF(K38="v",VLOOKUP(A38,'Va-Ku'!$A$2:$C$150,3,0),VLOOKUP(A38,Kunnat!$B$2:$D$410,3,0))</f>
        <v>Pohjois-Pohjanmaa</v>
      </c>
      <c r="M38" s="40" t="str">
        <f>IF(K38&lt;&gt;"v",VLOOKUP(A38,Kunnat!$B$2:$F$411,5,0),"")</f>
        <v>alle 6001</v>
      </c>
      <c r="N38" s="41" t="str">
        <f>IF(J38="","",VLOOKUP(J38,Lait!$B$3:$C$60,2,0))</f>
        <v>Ympäristöministeriö</v>
      </c>
      <c r="O38" s="41"/>
      <c r="P38" s="41"/>
    </row>
    <row r="39" spans="1:16" s="24" customFormat="1" x14ac:dyDescent="0.35">
      <c r="A39" s="45" t="s">
        <v>2014</v>
      </c>
      <c r="B39" s="45" t="s">
        <v>2097</v>
      </c>
      <c r="C39" s="45" t="s">
        <v>2436</v>
      </c>
      <c r="D39" s="45" t="s">
        <v>1996</v>
      </c>
      <c r="E39" s="45" t="s">
        <v>1960</v>
      </c>
      <c r="F39" s="46" t="s">
        <v>3</v>
      </c>
      <c r="G39" s="45"/>
      <c r="H39" s="45" t="s">
        <v>2382</v>
      </c>
      <c r="I39" s="45"/>
      <c r="J39" s="45" t="s">
        <v>2301</v>
      </c>
      <c r="K39" s="39" t="str">
        <f>VLOOKUP(A39,'Va-Ku'!$A$2:$B$150,2,0)</f>
        <v>k</v>
      </c>
      <c r="L39" s="40" t="str">
        <f>IF(K39="v",VLOOKUP(A39,'Va-Ku'!$A$2:$C$150,3,0),VLOOKUP(A39,Kunnat!$B$2:$D$410,3,0))</f>
        <v>Pohjois-Pohjanmaa</v>
      </c>
      <c r="M39" s="40" t="str">
        <f>IF(K39&lt;&gt;"v",VLOOKUP(A39,Kunnat!$B$2:$F$411,5,0),"")</f>
        <v>alle 6001</v>
      </c>
      <c r="N39" s="41" t="str">
        <f>IF(J39="","",VLOOKUP(J39,Lait!$B$3:$C$60,2,0))</f>
        <v>Ympäristöministeriö</v>
      </c>
      <c r="O39" s="41"/>
      <c r="P39" s="41"/>
    </row>
    <row r="40" spans="1:16" s="24" customFormat="1" x14ac:dyDescent="0.35">
      <c r="A40" s="45" t="s">
        <v>2014</v>
      </c>
      <c r="B40" s="45" t="s">
        <v>2085</v>
      </c>
      <c r="C40" s="45"/>
      <c r="D40" s="45" t="s">
        <v>2224</v>
      </c>
      <c r="E40" s="45" t="s">
        <v>1960</v>
      </c>
      <c r="F40" s="46" t="s">
        <v>10</v>
      </c>
      <c r="G40" s="46" t="s">
        <v>22</v>
      </c>
      <c r="H40" s="45"/>
      <c r="I40" s="45" t="s">
        <v>2417</v>
      </c>
      <c r="J40" s="45" t="s">
        <v>2294</v>
      </c>
      <c r="K40" s="39" t="str">
        <f>VLOOKUP(A40,'Va-Ku'!$A$2:$B$150,2,0)</f>
        <v>k</v>
      </c>
      <c r="L40" s="40" t="str">
        <f>IF(K40="v",VLOOKUP(A40,'Va-Ku'!$A$2:$C$150,3,0),VLOOKUP(A40,Kunnat!$B$2:$D$410,3,0))</f>
        <v>Pohjois-Pohjanmaa</v>
      </c>
      <c r="M40" s="40" t="str">
        <f>IF(K40&lt;&gt;"v",VLOOKUP(A40,Kunnat!$B$2:$F$411,5,0),"")</f>
        <v>alle 6001</v>
      </c>
      <c r="N40" s="41" t="str">
        <f>IF(J40="","",VLOOKUP(J40,Lait!$B$3:$C$60,2,0))</f>
        <v>Sosiaali- ja terveysministeriö</v>
      </c>
      <c r="O40" s="41"/>
      <c r="P40" s="41"/>
    </row>
    <row r="41" spans="1:16" s="24" customFormat="1" x14ac:dyDescent="0.35">
      <c r="A41" s="45" t="s">
        <v>2014</v>
      </c>
      <c r="B41" s="45" t="s">
        <v>2084</v>
      </c>
      <c r="C41" s="45" t="s">
        <v>2416</v>
      </c>
      <c r="D41" s="45" t="s">
        <v>1975</v>
      </c>
      <c r="E41" s="45" t="s">
        <v>1960</v>
      </c>
      <c r="F41" s="46" t="s">
        <v>10</v>
      </c>
      <c r="G41" s="46" t="s">
        <v>55</v>
      </c>
      <c r="H41" s="45"/>
      <c r="I41" s="45"/>
      <c r="J41" s="45" t="s">
        <v>2305</v>
      </c>
      <c r="K41" s="39" t="str">
        <f>VLOOKUP(A41,'Va-Ku'!$A$2:$B$150,2,0)</f>
        <v>k</v>
      </c>
      <c r="L41" s="40" t="str">
        <f>IF(K41="v",VLOOKUP(A41,'Va-Ku'!$A$2:$C$150,3,0),VLOOKUP(A41,Kunnat!$B$2:$D$410,3,0))</f>
        <v>Pohjois-Pohjanmaa</v>
      </c>
      <c r="M41" s="40" t="str">
        <f>IF(K41&lt;&gt;"v",VLOOKUP(A41,Kunnat!$B$2:$F$411,5,0),"")</f>
        <v>alle 6001</v>
      </c>
      <c r="N41" s="41" t="str">
        <f>IF(J41="","",VLOOKUP(J41,Lait!$B$3:$C$60,2,0))</f>
        <v>Maa- ja metsätalousministeriö</v>
      </c>
      <c r="O41" s="41"/>
      <c r="P41" s="41"/>
    </row>
    <row r="42" spans="1:16" s="24" customFormat="1" x14ac:dyDescent="0.35">
      <c r="A42" s="45" t="s">
        <v>2014</v>
      </c>
      <c r="B42" s="45" t="s">
        <v>2093</v>
      </c>
      <c r="C42" s="45" t="s">
        <v>2430</v>
      </c>
      <c r="D42" s="45" t="s">
        <v>2093</v>
      </c>
      <c r="E42" s="45" t="s">
        <v>2699</v>
      </c>
      <c r="F42" s="46" t="s">
        <v>3</v>
      </c>
      <c r="G42" s="45"/>
      <c r="H42" s="45" t="s">
        <v>2382</v>
      </c>
      <c r="I42" s="45" t="s">
        <v>2431</v>
      </c>
      <c r="J42" s="45"/>
      <c r="K42" s="39" t="str">
        <f>VLOOKUP(A42,'Va-Ku'!$A$2:$B$150,2,0)</f>
        <v>k</v>
      </c>
      <c r="L42" s="40" t="str">
        <f>IF(K42="v",VLOOKUP(A42,'Va-Ku'!$A$2:$C$150,3,0),VLOOKUP(A42,Kunnat!$B$2:$D$410,3,0))</f>
        <v>Pohjois-Pohjanmaa</v>
      </c>
      <c r="M42" s="40" t="str">
        <f>IF(K42&lt;&gt;"v",VLOOKUP(A42,Kunnat!$B$2:$F$411,5,0),"")</f>
        <v>alle 6001</v>
      </c>
      <c r="N42" s="41" t="str">
        <f>IF(J42="","",VLOOKUP(J42,Lait!$B$3:$C$60,2,0))</f>
        <v/>
      </c>
      <c r="O42" s="41"/>
      <c r="P42" s="41"/>
    </row>
    <row r="43" spans="1:16" s="24" customFormat="1" x14ac:dyDescent="0.35">
      <c r="A43" s="45" t="s">
        <v>2014</v>
      </c>
      <c r="B43" s="45" t="s">
        <v>480</v>
      </c>
      <c r="C43" s="45" t="s">
        <v>2424</v>
      </c>
      <c r="D43" s="45" t="s">
        <v>4802</v>
      </c>
      <c r="E43" s="45" t="s">
        <v>295</v>
      </c>
      <c r="F43" s="46" t="s">
        <v>7</v>
      </c>
      <c r="G43" s="46" t="s">
        <v>55</v>
      </c>
      <c r="H43" s="45"/>
      <c r="I43" s="45"/>
      <c r="J43" s="45"/>
      <c r="K43" s="39" t="str">
        <f>VLOOKUP(A43,'Va-Ku'!$A$2:$B$150,2,0)</f>
        <v>k</v>
      </c>
      <c r="L43" s="40" t="str">
        <f>IF(K43="v",VLOOKUP(A43,'Va-Ku'!$A$2:$C$150,3,0),VLOOKUP(A43,Kunnat!$B$2:$D$410,3,0))</f>
        <v>Pohjois-Pohjanmaa</v>
      </c>
      <c r="M43" s="40" t="str">
        <f>IF(K43&lt;&gt;"v",VLOOKUP(A43,Kunnat!$B$2:$F$411,5,0),"")</f>
        <v>alle 6001</v>
      </c>
      <c r="N43" s="41" t="str">
        <f>IF(J43="","",VLOOKUP(J43,Lait!$B$3:$C$60,2,0))</f>
        <v/>
      </c>
      <c r="O43" s="41"/>
      <c r="P43" s="41"/>
    </row>
    <row r="44" spans="1:16" s="24" customFormat="1" x14ac:dyDescent="0.35">
      <c r="A44" s="45" t="s">
        <v>2014</v>
      </c>
      <c r="B44" s="45" t="s">
        <v>2095</v>
      </c>
      <c r="C44" s="45" t="s">
        <v>2433</v>
      </c>
      <c r="D44" s="45" t="s">
        <v>58</v>
      </c>
      <c r="E44" s="45" t="s">
        <v>1896</v>
      </c>
      <c r="F44" s="45"/>
      <c r="G44" s="45"/>
      <c r="H44" s="45" t="s">
        <v>2382</v>
      </c>
      <c r="I44" s="45"/>
      <c r="J44" s="45" t="s">
        <v>2301</v>
      </c>
      <c r="K44" s="39" t="str">
        <f>VLOOKUP(A44,'Va-Ku'!$A$2:$B$150,2,0)</f>
        <v>k</v>
      </c>
      <c r="L44" s="40" t="str">
        <f>IF(K44="v",VLOOKUP(A44,'Va-Ku'!$A$2:$C$150,3,0),VLOOKUP(A44,Kunnat!$B$2:$D$410,3,0))</f>
        <v>Pohjois-Pohjanmaa</v>
      </c>
      <c r="M44" s="40" t="str">
        <f>IF(K44&lt;&gt;"v",VLOOKUP(A44,Kunnat!$B$2:$F$411,5,0),"")</f>
        <v>alle 6001</v>
      </c>
      <c r="N44" s="41" t="str">
        <f>IF(J44="","",VLOOKUP(J44,Lait!$B$3:$C$60,2,0))</f>
        <v>Ympäristöministeriö</v>
      </c>
      <c r="O44" s="41"/>
      <c r="P44" s="41"/>
    </row>
    <row r="45" spans="1:16" s="24" customFormat="1" x14ac:dyDescent="0.35">
      <c r="A45" s="45" t="s">
        <v>2014</v>
      </c>
      <c r="B45" s="45" t="s">
        <v>2087</v>
      </c>
      <c r="C45" s="45" t="s">
        <v>2418</v>
      </c>
      <c r="D45" s="45" t="s">
        <v>2008</v>
      </c>
      <c r="E45" s="45" t="s">
        <v>1958</v>
      </c>
      <c r="F45" s="46" t="s">
        <v>3</v>
      </c>
      <c r="G45" s="45"/>
      <c r="H45" s="45"/>
      <c r="I45" s="45" t="s">
        <v>2419</v>
      </c>
      <c r="J45" s="45"/>
      <c r="K45" s="39" t="str">
        <f>VLOOKUP(A45,'Va-Ku'!$A$2:$B$150,2,0)</f>
        <v>k</v>
      </c>
      <c r="L45" s="40" t="str">
        <f>IF(K45="v",VLOOKUP(A45,'Va-Ku'!$A$2:$C$150,3,0),VLOOKUP(A45,Kunnat!$B$2:$D$410,3,0))</f>
        <v>Pohjois-Pohjanmaa</v>
      </c>
      <c r="M45" s="40" t="str">
        <f>IF(K45&lt;&gt;"v",VLOOKUP(A45,Kunnat!$B$2:$F$411,5,0),"")</f>
        <v>alle 6001</v>
      </c>
      <c r="N45" s="41" t="str">
        <f>IF(J45="","",VLOOKUP(J45,Lait!$B$3:$C$60,2,0))</f>
        <v/>
      </c>
      <c r="O45" s="41"/>
      <c r="P45" s="41"/>
    </row>
    <row r="46" spans="1:16" s="24" customFormat="1" x14ac:dyDescent="0.35">
      <c r="A46" s="45" t="s">
        <v>2014</v>
      </c>
      <c r="B46" s="45" t="s">
        <v>2094</v>
      </c>
      <c r="C46" s="45" t="s">
        <v>2432</v>
      </c>
      <c r="D46" s="45" t="s">
        <v>2008</v>
      </c>
      <c r="E46" s="45" t="s">
        <v>1958</v>
      </c>
      <c r="F46" s="46" t="s">
        <v>3</v>
      </c>
      <c r="G46" s="45"/>
      <c r="H46" s="45"/>
      <c r="I46" s="45"/>
      <c r="J46" s="45"/>
      <c r="K46" s="39" t="str">
        <f>VLOOKUP(A46,'Va-Ku'!$A$2:$B$150,2,0)</f>
        <v>k</v>
      </c>
      <c r="L46" s="40" t="str">
        <f>IF(K46="v",VLOOKUP(A46,'Va-Ku'!$A$2:$C$150,3,0),VLOOKUP(A46,Kunnat!$B$2:$D$410,3,0))</f>
        <v>Pohjois-Pohjanmaa</v>
      </c>
      <c r="M46" s="40" t="str">
        <f>IF(K46&lt;&gt;"v",VLOOKUP(A46,Kunnat!$B$2:$F$411,5,0),"")</f>
        <v>alle 6001</v>
      </c>
      <c r="N46" s="41" t="str">
        <f>IF(J46="","",VLOOKUP(J46,Lait!$B$3:$C$60,2,0))</f>
        <v/>
      </c>
      <c r="O46" s="41"/>
      <c r="P46" s="41"/>
    </row>
    <row r="47" spans="1:16" s="24" customFormat="1" x14ac:dyDescent="0.35">
      <c r="A47" s="45" t="s">
        <v>2014</v>
      </c>
      <c r="B47" s="45" t="s">
        <v>2092</v>
      </c>
      <c r="C47" s="45" t="s">
        <v>2428</v>
      </c>
      <c r="D47" s="45" t="s">
        <v>2284</v>
      </c>
      <c r="E47" s="45" t="s">
        <v>1958</v>
      </c>
      <c r="F47" s="46" t="s">
        <v>21</v>
      </c>
      <c r="G47" s="46" t="s">
        <v>22</v>
      </c>
      <c r="H47" s="45" t="s">
        <v>2382</v>
      </c>
      <c r="I47" s="45" t="s">
        <v>2429</v>
      </c>
      <c r="J47" s="45" t="s">
        <v>2298</v>
      </c>
      <c r="K47" s="39" t="str">
        <f>VLOOKUP(A47,'Va-Ku'!$A$2:$B$150,2,0)</f>
        <v>k</v>
      </c>
      <c r="L47" s="40" t="str">
        <f>IF(K47="v",VLOOKUP(A47,'Va-Ku'!$A$2:$C$150,3,0),VLOOKUP(A47,Kunnat!$B$2:$D$410,3,0))</f>
        <v>Pohjois-Pohjanmaa</v>
      </c>
      <c r="M47" s="40" t="str">
        <f>IF(K47&lt;&gt;"v",VLOOKUP(A47,Kunnat!$B$2:$F$411,5,0),"")</f>
        <v>alle 6001</v>
      </c>
      <c r="N47" s="41" t="str">
        <f>IF(J47="","",VLOOKUP(J47,Lait!$B$3:$C$60,2,0))</f>
        <v>Maa- ja metsätalousministeriö</v>
      </c>
      <c r="O47" s="41"/>
      <c r="P47" s="41"/>
    </row>
    <row r="48" spans="1:16" s="24" customFormat="1" x14ac:dyDescent="0.35">
      <c r="A48" s="45" t="s">
        <v>2014</v>
      </c>
      <c r="B48" s="45" t="s">
        <v>127</v>
      </c>
      <c r="C48" s="45" t="s">
        <v>2392</v>
      </c>
      <c r="D48" s="45" t="s">
        <v>2009</v>
      </c>
      <c r="E48" s="45" t="s">
        <v>1958</v>
      </c>
      <c r="F48" s="46" t="s">
        <v>3</v>
      </c>
      <c r="G48" s="45"/>
      <c r="H48" s="45" t="s">
        <v>2382</v>
      </c>
      <c r="I48" s="45"/>
      <c r="J48" s="45"/>
      <c r="K48" s="39" t="str">
        <f>VLOOKUP(A48,'Va-Ku'!$A$2:$B$150,2,0)</f>
        <v>k</v>
      </c>
      <c r="L48" s="40" t="str">
        <f>IF(K48="v",VLOOKUP(A48,'Va-Ku'!$A$2:$C$150,3,0),VLOOKUP(A48,Kunnat!$B$2:$D$410,3,0))</f>
        <v>Pohjois-Pohjanmaa</v>
      </c>
      <c r="M48" s="40" t="str">
        <f>IF(K48&lt;&gt;"v",VLOOKUP(A48,Kunnat!$B$2:$F$411,5,0),"")</f>
        <v>alle 6001</v>
      </c>
      <c r="N48" s="41" t="str">
        <f>IF(J48="","",VLOOKUP(J48,Lait!$B$3:$C$60,2,0))</f>
        <v/>
      </c>
      <c r="O48" s="41"/>
      <c r="P48" s="41"/>
    </row>
    <row r="49" spans="1:16" s="24" customFormat="1" x14ac:dyDescent="0.35">
      <c r="A49" s="45" t="s">
        <v>2014</v>
      </c>
      <c r="B49" s="45" t="s">
        <v>262</v>
      </c>
      <c r="C49" s="45" t="s">
        <v>2423</v>
      </c>
      <c r="D49" s="45" t="s">
        <v>2007</v>
      </c>
      <c r="E49" s="45" t="s">
        <v>1958</v>
      </c>
      <c r="F49" s="46" t="s">
        <v>3</v>
      </c>
      <c r="G49" s="45"/>
      <c r="H49" s="45"/>
      <c r="I49" s="45"/>
      <c r="J49" s="45" t="s">
        <v>2287</v>
      </c>
      <c r="K49" s="39" t="str">
        <f>VLOOKUP(A49,'Va-Ku'!$A$2:$B$150,2,0)</f>
        <v>k</v>
      </c>
      <c r="L49" s="40" t="str">
        <f>IF(K49="v",VLOOKUP(A49,'Va-Ku'!$A$2:$C$150,3,0),VLOOKUP(A49,Kunnat!$B$2:$D$410,3,0))</f>
        <v>Pohjois-Pohjanmaa</v>
      </c>
      <c r="M49" s="40" t="str">
        <f>IF(K49&lt;&gt;"v",VLOOKUP(A49,Kunnat!$B$2:$F$411,5,0),"")</f>
        <v>alle 6001</v>
      </c>
      <c r="N49" s="41" t="str">
        <f>IF(J49="","",VLOOKUP(J49,Lait!$B$3:$C$60,2,0))</f>
        <v>Sosiaali- ja terveysministeriö</v>
      </c>
      <c r="O49" s="41"/>
      <c r="P49" s="41"/>
    </row>
    <row r="50" spans="1:16" s="24" customFormat="1" x14ac:dyDescent="0.35">
      <c r="A50" s="45" t="s">
        <v>90</v>
      </c>
      <c r="B50" s="45" t="s">
        <v>100</v>
      </c>
      <c r="C50" s="45" t="s">
        <v>3605</v>
      </c>
      <c r="D50" s="45" t="s">
        <v>100</v>
      </c>
      <c r="E50" s="45" t="s">
        <v>1958</v>
      </c>
      <c r="F50" s="46" t="s">
        <v>7</v>
      </c>
      <c r="G50" s="46" t="s">
        <v>22</v>
      </c>
      <c r="H50" s="45" t="s">
        <v>2386</v>
      </c>
      <c r="I50" s="45" t="s">
        <v>3606</v>
      </c>
      <c r="J50" s="45"/>
      <c r="K50" s="39" t="str">
        <f>VLOOKUP(A50,'Va-Ku'!$A$2:$B$150,2,0)</f>
        <v>v</v>
      </c>
      <c r="L50" s="40" t="str">
        <f>IF(K50="v",VLOOKUP(A50,'Va-Ku'!$A$2:$C$150,3,0),VLOOKUP(A50,Kunnat!$B$2:$D$410,3,0))</f>
        <v>Ympäristöministeriö</v>
      </c>
      <c r="M50" s="40" t="str">
        <f>IF(K50&lt;&gt;"v",VLOOKUP(A50,Kunnat!$B$2:$F$411,5,0),"")</f>
        <v/>
      </c>
      <c r="N50" s="41" t="str">
        <f>IF(J50="","",VLOOKUP(J50,Lait!$B$3:$C$60,2,0))</f>
        <v/>
      </c>
      <c r="O50" s="41"/>
      <c r="P50" s="41"/>
    </row>
    <row r="51" spans="1:16" s="24" customFormat="1" x14ac:dyDescent="0.35">
      <c r="A51" s="45" t="s">
        <v>90</v>
      </c>
      <c r="B51" s="45" t="s">
        <v>3611</v>
      </c>
      <c r="C51" s="45"/>
      <c r="D51" s="45" t="s">
        <v>3611</v>
      </c>
      <c r="E51" s="45" t="s">
        <v>1958</v>
      </c>
      <c r="F51" s="46" t="s">
        <v>5</v>
      </c>
      <c r="G51" s="45"/>
      <c r="H51" s="45" t="s">
        <v>2386</v>
      </c>
      <c r="I51" s="45"/>
      <c r="J51" s="45"/>
      <c r="K51" s="39" t="str">
        <f>VLOOKUP(A51,'Va-Ku'!$A$2:$B$150,2,0)</f>
        <v>v</v>
      </c>
      <c r="L51" s="40" t="str">
        <f>IF(K51="v",VLOOKUP(A51,'Va-Ku'!$A$2:$C$150,3,0),VLOOKUP(A51,Kunnat!$B$2:$D$410,3,0))</f>
        <v>Ympäristöministeriö</v>
      </c>
      <c r="M51" s="40" t="str">
        <f>IF(K51&lt;&gt;"v",VLOOKUP(A51,Kunnat!$B$2:$F$411,5,0),"")</f>
        <v/>
      </c>
      <c r="N51" s="41" t="str">
        <f>IF(J51="","",VLOOKUP(J51,Lait!$B$3:$C$60,2,0))</f>
        <v/>
      </c>
      <c r="O51" s="41"/>
      <c r="P51" s="41"/>
    </row>
    <row r="52" spans="1:16" s="24" customFormat="1" x14ac:dyDescent="0.35">
      <c r="A52" s="45" t="s">
        <v>90</v>
      </c>
      <c r="B52" s="45" t="s">
        <v>95</v>
      </c>
      <c r="C52" s="45" t="s">
        <v>3600</v>
      </c>
      <c r="D52" s="45" t="s">
        <v>95</v>
      </c>
      <c r="E52" s="45" t="s">
        <v>1958</v>
      </c>
      <c r="F52" s="46" t="s">
        <v>5</v>
      </c>
      <c r="G52" s="45"/>
      <c r="H52" s="45" t="s">
        <v>2386</v>
      </c>
      <c r="I52" s="45"/>
      <c r="J52" s="45"/>
      <c r="K52" s="39" t="str">
        <f>VLOOKUP(A52,'Va-Ku'!$A$2:$B$150,2,0)</f>
        <v>v</v>
      </c>
      <c r="L52" s="40" t="str">
        <f>IF(K52="v",VLOOKUP(A52,'Va-Ku'!$A$2:$C$150,3,0),VLOOKUP(A52,Kunnat!$B$2:$D$410,3,0))</f>
        <v>Ympäristöministeriö</v>
      </c>
      <c r="M52" s="40" t="str">
        <f>IF(K52&lt;&gt;"v",VLOOKUP(A52,Kunnat!$B$2:$F$411,5,0),"")</f>
        <v/>
      </c>
      <c r="N52" s="41" t="str">
        <f>IF(J52="","",VLOOKUP(J52,Lait!$B$3:$C$60,2,0))</f>
        <v/>
      </c>
      <c r="O52" s="41"/>
      <c r="P52" s="41"/>
    </row>
    <row r="53" spans="1:16" s="24" customFormat="1" x14ac:dyDescent="0.35">
      <c r="A53" s="45" t="s">
        <v>90</v>
      </c>
      <c r="B53" s="45" t="s">
        <v>91</v>
      </c>
      <c r="C53" s="45" t="s">
        <v>3596</v>
      </c>
      <c r="D53" s="45" t="s">
        <v>91</v>
      </c>
      <c r="E53" s="45" t="s">
        <v>1958</v>
      </c>
      <c r="F53" s="46" t="s">
        <v>5</v>
      </c>
      <c r="G53" s="45"/>
      <c r="H53" s="45" t="s">
        <v>2386</v>
      </c>
      <c r="I53" s="45"/>
      <c r="J53" s="45"/>
      <c r="K53" s="39" t="str">
        <f>VLOOKUP(A53,'Va-Ku'!$A$2:$B$150,2,0)</f>
        <v>v</v>
      </c>
      <c r="L53" s="40" t="str">
        <f>IF(K53="v",VLOOKUP(A53,'Va-Ku'!$A$2:$C$150,3,0),VLOOKUP(A53,Kunnat!$B$2:$D$410,3,0))</f>
        <v>Ympäristöministeriö</v>
      </c>
      <c r="M53" s="40" t="str">
        <f>IF(K53&lt;&gt;"v",VLOOKUP(A53,Kunnat!$B$2:$F$411,5,0),"")</f>
        <v/>
      </c>
      <c r="N53" s="41" t="str">
        <f>IF(J53="","",VLOOKUP(J53,Lait!$B$3:$C$60,2,0))</f>
        <v/>
      </c>
      <c r="O53" s="41"/>
      <c r="P53" s="41"/>
    </row>
    <row r="54" spans="1:16" s="24" customFormat="1" x14ac:dyDescent="0.35">
      <c r="A54" s="45" t="s">
        <v>90</v>
      </c>
      <c r="B54" s="45" t="s">
        <v>92</v>
      </c>
      <c r="C54" s="45" t="s">
        <v>3597</v>
      </c>
      <c r="D54" s="45" t="s">
        <v>92</v>
      </c>
      <c r="E54" s="45" t="s">
        <v>1958</v>
      </c>
      <c r="F54" s="46" t="s">
        <v>5</v>
      </c>
      <c r="G54" s="45"/>
      <c r="H54" s="45" t="s">
        <v>2382</v>
      </c>
      <c r="I54" s="45"/>
      <c r="J54" s="45"/>
      <c r="K54" s="39" t="str">
        <f>VLOOKUP(A54,'Va-Ku'!$A$2:$B$150,2,0)</f>
        <v>v</v>
      </c>
      <c r="L54" s="40" t="str">
        <f>IF(K54="v",VLOOKUP(A54,'Va-Ku'!$A$2:$C$150,3,0),VLOOKUP(A54,Kunnat!$B$2:$D$410,3,0))</f>
        <v>Ympäristöministeriö</v>
      </c>
      <c r="M54" s="40" t="str">
        <f>IF(K54&lt;&gt;"v",VLOOKUP(A54,Kunnat!$B$2:$F$411,5,0),"")</f>
        <v/>
      </c>
      <c r="N54" s="41" t="str">
        <f>IF(J54="","",VLOOKUP(J54,Lait!$B$3:$C$60,2,0))</f>
        <v/>
      </c>
      <c r="O54" s="41"/>
      <c r="P54" s="41"/>
    </row>
    <row r="55" spans="1:16" s="24" customFormat="1" x14ac:dyDescent="0.35">
      <c r="A55" s="45" t="s">
        <v>90</v>
      </c>
      <c r="B55" s="45" t="s">
        <v>93</v>
      </c>
      <c r="C55" s="45" t="s">
        <v>3598</v>
      </c>
      <c r="D55" s="45" t="s">
        <v>93</v>
      </c>
      <c r="E55" s="45" t="s">
        <v>2699</v>
      </c>
      <c r="F55" s="46" t="s">
        <v>5</v>
      </c>
      <c r="G55" s="45"/>
      <c r="H55" s="45" t="s">
        <v>2382</v>
      </c>
      <c r="I55" s="45"/>
      <c r="J55" s="45"/>
      <c r="K55" s="39" t="str">
        <f>VLOOKUP(A55,'Va-Ku'!$A$2:$B$150,2,0)</f>
        <v>v</v>
      </c>
      <c r="L55" s="40" t="str">
        <f>IF(K55="v",VLOOKUP(A55,'Va-Ku'!$A$2:$C$150,3,0),VLOOKUP(A55,Kunnat!$B$2:$D$410,3,0))</f>
        <v>Ympäristöministeriö</v>
      </c>
      <c r="M55" s="40" t="str">
        <f>IF(K55&lt;&gt;"v",VLOOKUP(A55,Kunnat!$B$2:$F$411,5,0),"")</f>
        <v/>
      </c>
      <c r="N55" s="41" t="str">
        <f>IF(J55="","",VLOOKUP(J55,Lait!$B$3:$C$60,2,0))</f>
        <v/>
      </c>
      <c r="O55" s="41"/>
      <c r="P55" s="41"/>
    </row>
    <row r="56" spans="1:16" s="24" customFormat="1" x14ac:dyDescent="0.35">
      <c r="A56" s="45" t="s">
        <v>90</v>
      </c>
      <c r="B56" s="45" t="s">
        <v>104</v>
      </c>
      <c r="C56" s="45" t="s">
        <v>3605</v>
      </c>
      <c r="D56" s="45" t="s">
        <v>104</v>
      </c>
      <c r="E56" s="45" t="s">
        <v>1958</v>
      </c>
      <c r="F56" s="46" t="s">
        <v>7</v>
      </c>
      <c r="G56" s="46" t="s">
        <v>8</v>
      </c>
      <c r="H56" s="45" t="s">
        <v>2386</v>
      </c>
      <c r="I56" s="45"/>
      <c r="J56" s="45"/>
      <c r="K56" s="39" t="str">
        <f>VLOOKUP(A56,'Va-Ku'!$A$2:$B$150,2,0)</f>
        <v>v</v>
      </c>
      <c r="L56" s="40" t="str">
        <f>IF(K56="v",VLOOKUP(A56,'Va-Ku'!$A$2:$C$150,3,0),VLOOKUP(A56,Kunnat!$B$2:$D$410,3,0))</f>
        <v>Ympäristöministeriö</v>
      </c>
      <c r="M56" s="40" t="str">
        <f>IF(K56&lt;&gt;"v",VLOOKUP(A56,Kunnat!$B$2:$F$411,5,0),"")</f>
        <v/>
      </c>
      <c r="N56" s="41" t="str">
        <f>IF(J56="","",VLOOKUP(J56,Lait!$B$3:$C$60,2,0))</f>
        <v/>
      </c>
      <c r="O56" s="41"/>
      <c r="P56" s="41"/>
    </row>
    <row r="57" spans="1:16" s="24" customFormat="1" x14ac:dyDescent="0.35">
      <c r="A57" s="45" t="s">
        <v>90</v>
      </c>
      <c r="B57" s="45" t="s">
        <v>94</v>
      </c>
      <c r="C57" s="45" t="s">
        <v>3599</v>
      </c>
      <c r="D57" s="45" t="s">
        <v>94</v>
      </c>
      <c r="E57" s="45" t="s">
        <v>1958</v>
      </c>
      <c r="F57" s="46" t="s">
        <v>5</v>
      </c>
      <c r="G57" s="45"/>
      <c r="H57" s="45" t="s">
        <v>2386</v>
      </c>
      <c r="I57" s="45"/>
      <c r="J57" s="45"/>
      <c r="K57" s="39" t="str">
        <f>VLOOKUP(A57,'Va-Ku'!$A$2:$B$150,2,0)</f>
        <v>v</v>
      </c>
      <c r="L57" s="40" t="str">
        <f>IF(K57="v",VLOOKUP(A57,'Va-Ku'!$A$2:$C$150,3,0),VLOOKUP(A57,Kunnat!$B$2:$D$410,3,0))</f>
        <v>Ympäristöministeriö</v>
      </c>
      <c r="M57" s="40" t="str">
        <f>IF(K57&lt;&gt;"v",VLOOKUP(A57,Kunnat!$B$2:$F$411,5,0),"")</f>
        <v/>
      </c>
      <c r="N57" s="41" t="str">
        <f>IF(J57="","",VLOOKUP(J57,Lait!$B$3:$C$60,2,0))</f>
        <v/>
      </c>
      <c r="O57" s="41"/>
      <c r="P57" s="41"/>
    </row>
    <row r="58" spans="1:16" s="24" customFormat="1" x14ac:dyDescent="0.35">
      <c r="A58" s="45" t="s">
        <v>90</v>
      </c>
      <c r="B58" s="45" t="s">
        <v>96</v>
      </c>
      <c r="C58" s="45" t="s">
        <v>3601</v>
      </c>
      <c r="D58" s="45" t="s">
        <v>96</v>
      </c>
      <c r="E58" s="45" t="s">
        <v>1958</v>
      </c>
      <c r="F58" s="46" t="s">
        <v>7</v>
      </c>
      <c r="G58" s="46" t="s">
        <v>8</v>
      </c>
      <c r="H58" s="45" t="s">
        <v>2386</v>
      </c>
      <c r="I58" s="45"/>
      <c r="J58" s="45"/>
      <c r="K58" s="39" t="str">
        <f>VLOOKUP(A58,'Va-Ku'!$A$2:$B$150,2,0)</f>
        <v>v</v>
      </c>
      <c r="L58" s="40" t="str">
        <f>IF(K58="v",VLOOKUP(A58,'Va-Ku'!$A$2:$C$150,3,0),VLOOKUP(A58,Kunnat!$B$2:$D$410,3,0))</f>
        <v>Ympäristöministeriö</v>
      </c>
      <c r="M58" s="40" t="str">
        <f>IF(K58&lt;&gt;"v",VLOOKUP(A58,Kunnat!$B$2:$F$411,5,0),"")</f>
        <v/>
      </c>
      <c r="N58" s="41" t="str">
        <f>IF(J58="","",VLOOKUP(J58,Lait!$B$3:$C$60,2,0))</f>
        <v/>
      </c>
      <c r="O58" s="41"/>
      <c r="P58" s="41"/>
    </row>
    <row r="59" spans="1:16" s="24" customFormat="1" x14ac:dyDescent="0.35">
      <c r="A59" s="45" t="s">
        <v>90</v>
      </c>
      <c r="B59" s="45" t="s">
        <v>98</v>
      </c>
      <c r="C59" s="45" t="s">
        <v>3604</v>
      </c>
      <c r="D59" s="45" t="s">
        <v>98</v>
      </c>
      <c r="E59" s="45" t="s">
        <v>1958</v>
      </c>
      <c r="F59" s="46" t="s">
        <v>5</v>
      </c>
      <c r="G59" s="45"/>
      <c r="H59" s="45" t="s">
        <v>2386</v>
      </c>
      <c r="I59" s="45"/>
      <c r="J59" s="45"/>
      <c r="K59" s="39" t="str">
        <f>VLOOKUP(A59,'Va-Ku'!$A$2:$B$150,2,0)</f>
        <v>v</v>
      </c>
      <c r="L59" s="40" t="str">
        <f>IF(K59="v",VLOOKUP(A59,'Va-Ku'!$A$2:$C$150,3,0),VLOOKUP(A59,Kunnat!$B$2:$D$410,3,0))</f>
        <v>Ympäristöministeriö</v>
      </c>
      <c r="M59" s="40" t="str">
        <f>IF(K59&lt;&gt;"v",VLOOKUP(A59,Kunnat!$B$2:$F$411,5,0),"")</f>
        <v/>
      </c>
      <c r="N59" s="41" t="str">
        <f>IF(J59="","",VLOOKUP(J59,Lait!$B$3:$C$60,2,0))</f>
        <v/>
      </c>
      <c r="O59" s="41"/>
      <c r="P59" s="41"/>
    </row>
    <row r="60" spans="1:16" s="24" customFormat="1" x14ac:dyDescent="0.35">
      <c r="A60" s="45" t="s">
        <v>90</v>
      </c>
      <c r="B60" s="45" t="s">
        <v>3610</v>
      </c>
      <c r="C60" s="45"/>
      <c r="D60" s="45" t="s">
        <v>3610</v>
      </c>
      <c r="E60" s="45" t="s">
        <v>1958</v>
      </c>
      <c r="F60" s="46" t="s">
        <v>5</v>
      </c>
      <c r="G60" s="45"/>
      <c r="H60" s="45" t="s">
        <v>2382</v>
      </c>
      <c r="I60" s="45"/>
      <c r="J60" s="45"/>
      <c r="K60" s="39" t="str">
        <f>VLOOKUP(A60,'Va-Ku'!$A$2:$B$150,2,0)</f>
        <v>v</v>
      </c>
      <c r="L60" s="40" t="str">
        <f>IF(K60="v",VLOOKUP(A60,'Va-Ku'!$A$2:$C$150,3,0),VLOOKUP(A60,Kunnat!$B$2:$D$410,3,0))</f>
        <v>Ympäristöministeriö</v>
      </c>
      <c r="M60" s="40" t="str">
        <f>IF(K60&lt;&gt;"v",VLOOKUP(A60,Kunnat!$B$2:$F$411,5,0),"")</f>
        <v/>
      </c>
      <c r="N60" s="41" t="str">
        <f>IF(J60="","",VLOOKUP(J60,Lait!$B$3:$C$60,2,0))</f>
        <v/>
      </c>
      <c r="O60" s="41"/>
      <c r="P60" s="41"/>
    </row>
    <row r="61" spans="1:16" s="24" customFormat="1" x14ac:dyDescent="0.35">
      <c r="A61" s="45" t="s">
        <v>90</v>
      </c>
      <c r="B61" s="45" t="s">
        <v>101</v>
      </c>
      <c r="C61" s="45" t="s">
        <v>3605</v>
      </c>
      <c r="D61" s="45" t="s">
        <v>101</v>
      </c>
      <c r="E61" s="45" t="s">
        <v>1958</v>
      </c>
      <c r="F61" s="46" t="s">
        <v>7</v>
      </c>
      <c r="G61" s="46" t="s">
        <v>8</v>
      </c>
      <c r="H61" s="45" t="s">
        <v>2386</v>
      </c>
      <c r="I61" s="45"/>
      <c r="J61" s="45"/>
      <c r="K61" s="39" t="str">
        <f>VLOOKUP(A61,'Va-Ku'!$A$2:$B$150,2,0)</f>
        <v>v</v>
      </c>
      <c r="L61" s="40" t="str">
        <f>IF(K61="v",VLOOKUP(A61,'Va-Ku'!$A$2:$C$150,3,0),VLOOKUP(A61,Kunnat!$B$2:$D$410,3,0))</f>
        <v>Ympäristöministeriö</v>
      </c>
      <c r="M61" s="40" t="str">
        <f>IF(K61&lt;&gt;"v",VLOOKUP(A61,Kunnat!$B$2:$F$411,5,0),"")</f>
        <v/>
      </c>
      <c r="N61" s="41" t="str">
        <f>IF(J61="","",VLOOKUP(J61,Lait!$B$3:$C$60,2,0))</f>
        <v/>
      </c>
      <c r="O61" s="41"/>
      <c r="P61" s="41"/>
    </row>
    <row r="62" spans="1:16" s="24" customFormat="1" x14ac:dyDescent="0.35">
      <c r="A62" s="45" t="s">
        <v>90</v>
      </c>
      <c r="B62" s="45" t="s">
        <v>105</v>
      </c>
      <c r="C62" s="45" t="s">
        <v>3605</v>
      </c>
      <c r="D62" s="45" t="s">
        <v>105</v>
      </c>
      <c r="E62" s="45" t="s">
        <v>1958</v>
      </c>
      <c r="F62" s="46" t="s">
        <v>7</v>
      </c>
      <c r="G62" s="46" t="s">
        <v>22</v>
      </c>
      <c r="H62" s="45" t="s">
        <v>2386</v>
      </c>
      <c r="I62" s="45" t="s">
        <v>3609</v>
      </c>
      <c r="J62" s="45"/>
      <c r="K62" s="39" t="str">
        <f>VLOOKUP(A62,'Va-Ku'!$A$2:$B$150,2,0)</f>
        <v>v</v>
      </c>
      <c r="L62" s="40" t="str">
        <f>IF(K62="v",VLOOKUP(A62,'Va-Ku'!$A$2:$C$150,3,0),VLOOKUP(A62,Kunnat!$B$2:$D$410,3,0))</f>
        <v>Ympäristöministeriö</v>
      </c>
      <c r="M62" s="40" t="str">
        <f>IF(K62&lt;&gt;"v",VLOOKUP(A62,Kunnat!$B$2:$F$411,5,0),"")</f>
        <v/>
      </c>
      <c r="N62" s="41" t="str">
        <f>IF(J62="","",VLOOKUP(J62,Lait!$B$3:$C$60,2,0))</f>
        <v/>
      </c>
      <c r="O62" s="41"/>
      <c r="P62" s="41"/>
    </row>
    <row r="63" spans="1:16" s="24" customFormat="1" x14ac:dyDescent="0.35">
      <c r="A63" s="45" t="s">
        <v>90</v>
      </c>
      <c r="B63" s="45" t="s">
        <v>106</v>
      </c>
      <c r="C63" s="45" t="s">
        <v>3605</v>
      </c>
      <c r="D63" s="45" t="s">
        <v>106</v>
      </c>
      <c r="E63" s="45" t="s">
        <v>1958</v>
      </c>
      <c r="F63" s="46" t="s">
        <v>5</v>
      </c>
      <c r="G63" s="45"/>
      <c r="H63" s="45" t="s">
        <v>2386</v>
      </c>
      <c r="I63" s="45"/>
      <c r="J63" s="45"/>
      <c r="K63" s="39" t="str">
        <f>VLOOKUP(A63,'Va-Ku'!$A$2:$B$150,2,0)</f>
        <v>v</v>
      </c>
      <c r="L63" s="40" t="str">
        <f>IF(K63="v",VLOOKUP(A63,'Va-Ku'!$A$2:$C$150,3,0),VLOOKUP(A63,Kunnat!$B$2:$D$410,3,0))</f>
        <v>Ympäristöministeriö</v>
      </c>
      <c r="M63" s="40" t="str">
        <f>IF(K63&lt;&gt;"v",VLOOKUP(A63,Kunnat!$B$2:$F$411,5,0),"")</f>
        <v/>
      </c>
      <c r="N63" s="41" t="str">
        <f>IF(J63="","",VLOOKUP(J63,Lait!$B$3:$C$60,2,0))</f>
        <v/>
      </c>
      <c r="O63" s="41"/>
      <c r="P63" s="41"/>
    </row>
    <row r="64" spans="1:16" s="24" customFormat="1" x14ac:dyDescent="0.35">
      <c r="A64" s="45" t="s">
        <v>90</v>
      </c>
      <c r="B64" s="45" t="s">
        <v>102</v>
      </c>
      <c r="C64" s="45" t="s">
        <v>3607</v>
      </c>
      <c r="D64" s="45" t="s">
        <v>102</v>
      </c>
      <c r="E64" s="45" t="s">
        <v>2699</v>
      </c>
      <c r="F64" s="46" t="s">
        <v>5</v>
      </c>
      <c r="G64" s="45"/>
      <c r="H64" s="45" t="s">
        <v>2386</v>
      </c>
      <c r="I64" s="45"/>
      <c r="J64" s="45"/>
      <c r="K64" s="39" t="str">
        <f>VLOOKUP(A64,'Va-Ku'!$A$2:$B$150,2,0)</f>
        <v>v</v>
      </c>
      <c r="L64" s="40" t="str">
        <f>IF(K64="v",VLOOKUP(A64,'Va-Ku'!$A$2:$C$150,3,0),VLOOKUP(A64,Kunnat!$B$2:$D$410,3,0))</f>
        <v>Ympäristöministeriö</v>
      </c>
      <c r="M64" s="40" t="str">
        <f>IF(K64&lt;&gt;"v",VLOOKUP(A64,Kunnat!$B$2:$F$411,5,0),"")</f>
        <v/>
      </c>
      <c r="N64" s="41" t="str">
        <f>IF(J64="","",VLOOKUP(J64,Lait!$B$3:$C$60,2,0))</f>
        <v/>
      </c>
      <c r="O64" s="41"/>
      <c r="P64" s="41"/>
    </row>
    <row r="65" spans="1:16" s="24" customFormat="1" x14ac:dyDescent="0.35">
      <c r="A65" s="45" t="s">
        <v>90</v>
      </c>
      <c r="B65" s="45" t="s">
        <v>97</v>
      </c>
      <c r="C65" s="45" t="s">
        <v>3602</v>
      </c>
      <c r="D65" s="45" t="s">
        <v>97</v>
      </c>
      <c r="E65" s="45" t="s">
        <v>1958</v>
      </c>
      <c r="F65" s="46" t="s">
        <v>7</v>
      </c>
      <c r="G65" s="46" t="s">
        <v>8</v>
      </c>
      <c r="H65" s="45" t="s">
        <v>2386</v>
      </c>
      <c r="I65" s="45" t="s">
        <v>3603</v>
      </c>
      <c r="J65" s="45"/>
      <c r="K65" s="39" t="str">
        <f>VLOOKUP(A65,'Va-Ku'!$A$2:$B$150,2,0)</f>
        <v>v</v>
      </c>
      <c r="L65" s="40" t="str">
        <f>IF(K65="v",VLOOKUP(A65,'Va-Ku'!$A$2:$C$150,3,0),VLOOKUP(A65,Kunnat!$B$2:$D$410,3,0))</f>
        <v>Ympäristöministeriö</v>
      </c>
      <c r="M65" s="40" t="str">
        <f>IF(K65&lt;&gt;"v",VLOOKUP(A65,Kunnat!$B$2:$F$411,5,0),"")</f>
        <v/>
      </c>
      <c r="N65" s="41" t="str">
        <f>IF(J65="","",VLOOKUP(J65,Lait!$B$3:$C$60,2,0))</f>
        <v/>
      </c>
      <c r="O65" s="41"/>
      <c r="P65" s="41"/>
    </row>
    <row r="66" spans="1:16" s="24" customFormat="1" x14ac:dyDescent="0.35">
      <c r="A66" s="45" t="s">
        <v>90</v>
      </c>
      <c r="B66" s="45" t="s">
        <v>103</v>
      </c>
      <c r="C66" s="45" t="s">
        <v>3608</v>
      </c>
      <c r="D66" s="45" t="s">
        <v>103</v>
      </c>
      <c r="E66" s="45" t="s">
        <v>2699</v>
      </c>
      <c r="F66" s="46" t="s">
        <v>7</v>
      </c>
      <c r="G66" s="46" t="s">
        <v>8</v>
      </c>
      <c r="H66" s="45" t="s">
        <v>2386</v>
      </c>
      <c r="I66" s="45" t="s">
        <v>3603</v>
      </c>
      <c r="J66" s="45"/>
      <c r="K66" s="39" t="str">
        <f>VLOOKUP(A66,'Va-Ku'!$A$2:$B$150,2,0)</f>
        <v>v</v>
      </c>
      <c r="L66" s="40" t="str">
        <f>IF(K66="v",VLOOKUP(A66,'Va-Ku'!$A$2:$C$150,3,0),VLOOKUP(A66,Kunnat!$B$2:$D$410,3,0))</f>
        <v>Ympäristöministeriö</v>
      </c>
      <c r="M66" s="40" t="str">
        <f>IF(K66&lt;&gt;"v",VLOOKUP(A66,Kunnat!$B$2:$F$411,5,0),"")</f>
        <v/>
      </c>
      <c r="N66" s="41" t="str">
        <f>IF(J66="","",VLOOKUP(J66,Lait!$B$3:$C$60,2,0))</f>
        <v/>
      </c>
      <c r="O66" s="41"/>
      <c r="P66" s="41"/>
    </row>
    <row r="67" spans="1:16" s="24" customFormat="1" x14ac:dyDescent="0.35">
      <c r="A67" s="45" t="s">
        <v>107</v>
      </c>
      <c r="B67" s="45" t="s">
        <v>112</v>
      </c>
      <c r="C67" s="45" t="s">
        <v>3618</v>
      </c>
      <c r="D67" s="45" t="s">
        <v>112</v>
      </c>
      <c r="E67" s="45" t="s">
        <v>295</v>
      </c>
      <c r="F67" s="46" t="s">
        <v>7</v>
      </c>
      <c r="G67" s="46" t="s">
        <v>22</v>
      </c>
      <c r="H67" s="45" t="s">
        <v>2386</v>
      </c>
      <c r="I67" s="45" t="s">
        <v>3617</v>
      </c>
      <c r="J67" s="45"/>
      <c r="K67" s="39" t="str">
        <f>VLOOKUP(A67,'Va-Ku'!$A$2:$B$150,2,0)</f>
        <v>v</v>
      </c>
      <c r="L67" s="40" t="str">
        <f>IF(K67="v",VLOOKUP(A67,'Va-Ku'!$A$2:$C$150,3,0),VLOOKUP(A67,Kunnat!$B$2:$D$410,3,0))</f>
        <v>Työ- ja elinkeinoministeriö</v>
      </c>
      <c r="M67" s="40" t="str">
        <f>IF(K67&lt;&gt;"v",VLOOKUP(A67,Kunnat!$B$2:$F$411,5,0),"")</f>
        <v/>
      </c>
      <c r="N67" s="41" t="str">
        <f>IF(J67="","",VLOOKUP(J67,Lait!$B$3:$C$60,2,0))</f>
        <v/>
      </c>
      <c r="O67" s="41"/>
      <c r="P67" s="41"/>
    </row>
    <row r="68" spans="1:16" s="24" customFormat="1" x14ac:dyDescent="0.35">
      <c r="A68" s="45" t="s">
        <v>107</v>
      </c>
      <c r="B68" s="45" t="s">
        <v>111</v>
      </c>
      <c r="C68" s="45" t="s">
        <v>3616</v>
      </c>
      <c r="D68" s="45" t="s">
        <v>111</v>
      </c>
      <c r="E68" s="45" t="s">
        <v>1896</v>
      </c>
      <c r="F68" s="46" t="s">
        <v>7</v>
      </c>
      <c r="G68" s="46" t="s">
        <v>8</v>
      </c>
      <c r="H68" s="45" t="s">
        <v>2386</v>
      </c>
      <c r="I68" s="45" t="s">
        <v>3617</v>
      </c>
      <c r="J68" s="45"/>
      <c r="K68" s="39" t="str">
        <f>VLOOKUP(A68,'Va-Ku'!$A$2:$B$150,2,0)</f>
        <v>v</v>
      </c>
      <c r="L68" s="40" t="str">
        <f>IF(K68="v",VLOOKUP(A68,'Va-Ku'!$A$2:$C$150,3,0),VLOOKUP(A68,Kunnat!$B$2:$D$410,3,0))</f>
        <v>Työ- ja elinkeinoministeriö</v>
      </c>
      <c r="M68" s="40" t="str">
        <f>IF(K68&lt;&gt;"v",VLOOKUP(A68,Kunnat!$B$2:$F$411,5,0),"")</f>
        <v/>
      </c>
      <c r="N68" s="41" t="str">
        <f>IF(J68="","",VLOOKUP(J68,Lait!$B$3:$C$60,2,0))</f>
        <v/>
      </c>
      <c r="O68" s="41"/>
      <c r="P68" s="41"/>
    </row>
    <row r="69" spans="1:16" s="24" customFormat="1" x14ac:dyDescent="0.35">
      <c r="A69" s="45" t="s">
        <v>107</v>
      </c>
      <c r="B69" s="45" t="s">
        <v>110</v>
      </c>
      <c r="C69" s="45" t="s">
        <v>3615</v>
      </c>
      <c r="D69" s="45" t="s">
        <v>110</v>
      </c>
      <c r="E69" s="45" t="s">
        <v>1896</v>
      </c>
      <c r="F69" s="46" t="s">
        <v>7</v>
      </c>
      <c r="G69" s="46" t="s">
        <v>8</v>
      </c>
      <c r="H69" s="45" t="s">
        <v>2386</v>
      </c>
      <c r="I69" s="45" t="s">
        <v>3614</v>
      </c>
      <c r="J69" s="45"/>
      <c r="K69" s="39" t="str">
        <f>VLOOKUP(A69,'Va-Ku'!$A$2:$B$150,2,0)</f>
        <v>v</v>
      </c>
      <c r="L69" s="40" t="str">
        <f>IF(K69="v",VLOOKUP(A69,'Va-Ku'!$A$2:$C$150,3,0),VLOOKUP(A69,Kunnat!$B$2:$D$410,3,0))</f>
        <v>Työ- ja elinkeinoministeriö</v>
      </c>
      <c r="M69" s="40" t="str">
        <f>IF(K69&lt;&gt;"v",VLOOKUP(A69,Kunnat!$B$2:$F$411,5,0),"")</f>
        <v/>
      </c>
      <c r="N69" s="41" t="str">
        <f>IF(J69="","",VLOOKUP(J69,Lait!$B$3:$C$60,2,0))</f>
        <v/>
      </c>
      <c r="O69" s="41"/>
      <c r="P69" s="41"/>
    </row>
    <row r="70" spans="1:16" s="24" customFormat="1" x14ac:dyDescent="0.35">
      <c r="A70" s="45" t="s">
        <v>107</v>
      </c>
      <c r="B70" s="45" t="s">
        <v>114</v>
      </c>
      <c r="C70" s="45" t="s">
        <v>3620</v>
      </c>
      <c r="D70" s="45" t="s">
        <v>114</v>
      </c>
      <c r="E70" s="45" t="s">
        <v>1896</v>
      </c>
      <c r="F70" s="46" t="s">
        <v>7</v>
      </c>
      <c r="G70" s="46" t="s">
        <v>8</v>
      </c>
      <c r="H70" s="45" t="s">
        <v>2382</v>
      </c>
      <c r="I70" s="45" t="s">
        <v>3621</v>
      </c>
      <c r="J70" s="45"/>
      <c r="K70" s="39" t="str">
        <f>VLOOKUP(A70,'Va-Ku'!$A$2:$B$150,2,0)</f>
        <v>v</v>
      </c>
      <c r="L70" s="40" t="str">
        <f>IF(K70="v",VLOOKUP(A70,'Va-Ku'!$A$2:$C$150,3,0),VLOOKUP(A70,Kunnat!$B$2:$D$410,3,0))</f>
        <v>Työ- ja elinkeinoministeriö</v>
      </c>
      <c r="M70" s="40" t="str">
        <f>IF(K70&lt;&gt;"v",VLOOKUP(A70,Kunnat!$B$2:$F$411,5,0),"")</f>
        <v/>
      </c>
      <c r="N70" s="41" t="str">
        <f>IF(J70="","",VLOOKUP(J70,Lait!$B$3:$C$60,2,0))</f>
        <v/>
      </c>
      <c r="O70" s="41"/>
      <c r="P70" s="41"/>
    </row>
    <row r="71" spans="1:16" s="24" customFormat="1" x14ac:dyDescent="0.35">
      <c r="A71" s="45" t="s">
        <v>107</v>
      </c>
      <c r="B71" s="45" t="s">
        <v>109</v>
      </c>
      <c r="C71" s="45" t="s">
        <v>3613</v>
      </c>
      <c r="D71" s="45" t="s">
        <v>109</v>
      </c>
      <c r="E71" s="45" t="s">
        <v>1896</v>
      </c>
      <c r="F71" s="46" t="s">
        <v>21</v>
      </c>
      <c r="G71" s="46" t="s">
        <v>22</v>
      </c>
      <c r="H71" s="45" t="s">
        <v>2386</v>
      </c>
      <c r="I71" s="45" t="s">
        <v>3614</v>
      </c>
      <c r="J71" s="45"/>
      <c r="K71" s="39" t="str">
        <f>VLOOKUP(A71,'Va-Ku'!$A$2:$B$150,2,0)</f>
        <v>v</v>
      </c>
      <c r="L71" s="40" t="str">
        <f>IF(K71="v",VLOOKUP(A71,'Va-Ku'!$A$2:$C$150,3,0),VLOOKUP(A71,Kunnat!$B$2:$D$410,3,0))</f>
        <v>Työ- ja elinkeinoministeriö</v>
      </c>
      <c r="M71" s="40" t="str">
        <f>IF(K71&lt;&gt;"v",VLOOKUP(A71,Kunnat!$B$2:$F$411,5,0),"")</f>
        <v/>
      </c>
      <c r="N71" s="41" t="str">
        <f>IF(J71="","",VLOOKUP(J71,Lait!$B$3:$C$60,2,0))</f>
        <v/>
      </c>
      <c r="O71" s="41"/>
      <c r="P71" s="41"/>
    </row>
    <row r="72" spans="1:16" s="24" customFormat="1" x14ac:dyDescent="0.35">
      <c r="A72" s="45" t="s">
        <v>107</v>
      </c>
      <c r="B72" s="45" t="s">
        <v>113</v>
      </c>
      <c r="C72" s="45" t="s">
        <v>3619</v>
      </c>
      <c r="D72" s="45" t="s">
        <v>113</v>
      </c>
      <c r="E72" s="45" t="s">
        <v>1896</v>
      </c>
      <c r="F72" s="46" t="s">
        <v>7</v>
      </c>
      <c r="G72" s="46" t="s">
        <v>22</v>
      </c>
      <c r="H72" s="45" t="s">
        <v>2386</v>
      </c>
      <c r="I72" s="45" t="s">
        <v>3614</v>
      </c>
      <c r="J72" s="45"/>
      <c r="K72" s="39" t="str">
        <f>VLOOKUP(A72,'Va-Ku'!$A$2:$B$150,2,0)</f>
        <v>v</v>
      </c>
      <c r="L72" s="40" t="str">
        <f>IF(K72="v",VLOOKUP(A72,'Va-Ku'!$A$2:$C$150,3,0),VLOOKUP(A72,Kunnat!$B$2:$D$410,3,0))</f>
        <v>Työ- ja elinkeinoministeriö</v>
      </c>
      <c r="M72" s="40" t="str">
        <f>IF(K72&lt;&gt;"v",VLOOKUP(A72,Kunnat!$B$2:$F$411,5,0),"")</f>
        <v/>
      </c>
      <c r="N72" s="41" t="str">
        <f>IF(J72="","",VLOOKUP(J72,Lait!$B$3:$C$60,2,0))</f>
        <v/>
      </c>
      <c r="O72" s="41"/>
      <c r="P72" s="41"/>
    </row>
    <row r="73" spans="1:16" s="24" customFormat="1" x14ac:dyDescent="0.35">
      <c r="A73" s="45" t="s">
        <v>107</v>
      </c>
      <c r="B73" s="45" t="s">
        <v>108</v>
      </c>
      <c r="C73" s="45" t="s">
        <v>3612</v>
      </c>
      <c r="D73" s="45" t="s">
        <v>108</v>
      </c>
      <c r="E73" s="45" t="s">
        <v>1958</v>
      </c>
      <c r="F73" s="46" t="s">
        <v>5</v>
      </c>
      <c r="G73" s="45"/>
      <c r="H73" s="45" t="s">
        <v>2386</v>
      </c>
      <c r="I73" s="45"/>
      <c r="J73" s="45"/>
      <c r="K73" s="39" t="str">
        <f>VLOOKUP(A73,'Va-Ku'!$A$2:$B$150,2,0)</f>
        <v>v</v>
      </c>
      <c r="L73" s="40" t="str">
        <f>IF(K73="v",VLOOKUP(A73,'Va-Ku'!$A$2:$C$150,3,0),VLOOKUP(A73,Kunnat!$B$2:$D$410,3,0))</f>
        <v>Työ- ja elinkeinoministeriö</v>
      </c>
      <c r="M73" s="40" t="str">
        <f>IF(K73&lt;&gt;"v",VLOOKUP(A73,Kunnat!$B$2:$F$411,5,0),"")</f>
        <v/>
      </c>
      <c r="N73" s="41" t="str">
        <f>IF(J73="","",VLOOKUP(J73,Lait!$B$3:$C$60,2,0))</f>
        <v/>
      </c>
      <c r="O73" s="41"/>
      <c r="P73" s="41"/>
    </row>
    <row r="74" spans="1:16" s="24" customFormat="1" x14ac:dyDescent="0.35">
      <c r="A74" s="45" t="s">
        <v>107</v>
      </c>
      <c r="B74" s="45" t="s">
        <v>3624</v>
      </c>
      <c r="C74" s="45" t="s">
        <v>3625</v>
      </c>
      <c r="D74" s="45" t="s">
        <v>3624</v>
      </c>
      <c r="E74" s="45" t="s">
        <v>295</v>
      </c>
      <c r="F74" s="46" t="s">
        <v>7</v>
      </c>
      <c r="G74" s="46" t="s">
        <v>8</v>
      </c>
      <c r="H74" s="45" t="s">
        <v>2386</v>
      </c>
      <c r="I74" s="45" t="s">
        <v>3614</v>
      </c>
      <c r="J74" s="45"/>
      <c r="K74" s="39" t="str">
        <f>VLOOKUP(A74,'Va-Ku'!$A$2:$B$150,2,0)</f>
        <v>v</v>
      </c>
      <c r="L74" s="40" t="str">
        <f>IF(K74="v",VLOOKUP(A74,'Va-Ku'!$A$2:$C$150,3,0),VLOOKUP(A74,Kunnat!$B$2:$D$410,3,0))</f>
        <v>Työ- ja elinkeinoministeriö</v>
      </c>
      <c r="M74" s="40" t="str">
        <f>IF(K74&lt;&gt;"v",VLOOKUP(A74,Kunnat!$B$2:$F$411,5,0),"")</f>
        <v/>
      </c>
      <c r="N74" s="41" t="str">
        <f>IF(J74="","",VLOOKUP(J74,Lait!$B$3:$C$60,2,0))</f>
        <v/>
      </c>
      <c r="O74" s="41"/>
      <c r="P74" s="41"/>
    </row>
    <row r="75" spans="1:16" s="24" customFormat="1" x14ac:dyDescent="0.35">
      <c r="A75" s="45" t="s">
        <v>107</v>
      </c>
      <c r="B75" s="45" t="s">
        <v>3622</v>
      </c>
      <c r="C75" s="45" t="s">
        <v>3623</v>
      </c>
      <c r="D75" s="45" t="s">
        <v>3622</v>
      </c>
      <c r="E75" s="45" t="s">
        <v>1896</v>
      </c>
      <c r="F75" s="46" t="s">
        <v>7</v>
      </c>
      <c r="G75" s="46" t="s">
        <v>8</v>
      </c>
      <c r="H75" s="45" t="s">
        <v>2386</v>
      </c>
      <c r="I75" s="45" t="s">
        <v>3614</v>
      </c>
      <c r="J75" s="45"/>
      <c r="K75" s="39" t="str">
        <f>VLOOKUP(A75,'Va-Ku'!$A$2:$B$150,2,0)</f>
        <v>v</v>
      </c>
      <c r="L75" s="40" t="str">
        <f>IF(K75="v",VLOOKUP(A75,'Va-Ku'!$A$2:$C$150,3,0),VLOOKUP(A75,Kunnat!$B$2:$D$410,3,0))</f>
        <v>Työ- ja elinkeinoministeriö</v>
      </c>
      <c r="M75" s="40" t="str">
        <f>IF(K75&lt;&gt;"v",VLOOKUP(A75,Kunnat!$B$2:$F$411,5,0),"")</f>
        <v/>
      </c>
      <c r="N75" s="41" t="str">
        <f>IF(J75="","",VLOOKUP(J75,Lait!$B$3:$C$60,2,0))</f>
        <v/>
      </c>
      <c r="O75" s="41"/>
      <c r="P75" s="41"/>
    </row>
    <row r="76" spans="1:16" s="24" customFormat="1" x14ac:dyDescent="0.35">
      <c r="A76" s="45" t="s">
        <v>1898</v>
      </c>
      <c r="B76" s="45" t="s">
        <v>1928</v>
      </c>
      <c r="C76" s="45" t="s">
        <v>3626</v>
      </c>
      <c r="D76" s="45" t="s">
        <v>1928</v>
      </c>
      <c r="E76" s="45" t="s">
        <v>1896</v>
      </c>
      <c r="F76" s="46" t="s">
        <v>21</v>
      </c>
      <c r="G76" s="46" t="s">
        <v>22</v>
      </c>
      <c r="H76" s="45" t="s">
        <v>2386</v>
      </c>
      <c r="I76" s="45" t="s">
        <v>3627</v>
      </c>
      <c r="J76" s="45"/>
      <c r="K76" s="39" t="str">
        <f>VLOOKUP(A76,'Va-Ku'!$A$2:$B$150,2,0)</f>
        <v>v</v>
      </c>
      <c r="L76" s="40" t="str">
        <f>IF(K76="v",VLOOKUP(A76,'Va-Ku'!$A$2:$C$150,3,0),VLOOKUP(A76,Kunnat!$B$2:$D$410,3,0))</f>
        <v>Valtiovarainministeriö</v>
      </c>
      <c r="M76" s="40" t="str">
        <f>IF(K76&lt;&gt;"v",VLOOKUP(A76,Kunnat!$B$2:$F$411,5,0),"")</f>
        <v/>
      </c>
      <c r="N76" s="41" t="str">
        <f>IF(J76="","",VLOOKUP(J76,Lait!$B$3:$C$60,2,0))</f>
        <v/>
      </c>
      <c r="O76" s="41"/>
      <c r="P76" s="41"/>
    </row>
    <row r="77" spans="1:16" s="24" customFormat="1" x14ac:dyDescent="0.35">
      <c r="A77" s="45" t="s">
        <v>1898</v>
      </c>
      <c r="B77" s="45" t="s">
        <v>1927</v>
      </c>
      <c r="C77" s="45" t="s">
        <v>3628</v>
      </c>
      <c r="D77" s="45" t="s">
        <v>1927</v>
      </c>
      <c r="E77" s="45" t="s">
        <v>1896</v>
      </c>
      <c r="F77" s="46" t="s">
        <v>21</v>
      </c>
      <c r="G77" s="46" t="s">
        <v>22</v>
      </c>
      <c r="H77" s="45" t="s">
        <v>2386</v>
      </c>
      <c r="I77" s="45" t="s">
        <v>3629</v>
      </c>
      <c r="J77" s="45"/>
      <c r="K77" s="39" t="str">
        <f>VLOOKUP(A77,'Va-Ku'!$A$2:$B$150,2,0)</f>
        <v>v</v>
      </c>
      <c r="L77" s="40" t="str">
        <f>IF(K77="v",VLOOKUP(A77,'Va-Ku'!$A$2:$C$150,3,0),VLOOKUP(A77,Kunnat!$B$2:$D$410,3,0))</f>
        <v>Valtiovarainministeriö</v>
      </c>
      <c r="M77" s="40" t="str">
        <f>IF(K77&lt;&gt;"v",VLOOKUP(A77,Kunnat!$B$2:$F$411,5,0),"")</f>
        <v/>
      </c>
      <c r="N77" s="41" t="str">
        <f>IF(J77="","",VLOOKUP(J77,Lait!$B$3:$C$60,2,0))</f>
        <v/>
      </c>
      <c r="O77" s="41"/>
      <c r="P77" s="41"/>
    </row>
    <row r="78" spans="1:16" s="24" customFormat="1" x14ac:dyDescent="0.35">
      <c r="A78" s="45" t="s">
        <v>1898</v>
      </c>
      <c r="B78" s="45" t="s">
        <v>1929</v>
      </c>
      <c r="C78" s="45" t="s">
        <v>3630</v>
      </c>
      <c r="D78" s="45" t="s">
        <v>1929</v>
      </c>
      <c r="E78" s="45" t="s">
        <v>2699</v>
      </c>
      <c r="F78" s="46" t="s">
        <v>10</v>
      </c>
      <c r="G78" s="46" t="s">
        <v>22</v>
      </c>
      <c r="H78" s="45" t="s">
        <v>2382</v>
      </c>
      <c r="I78" s="45" t="s">
        <v>3631</v>
      </c>
      <c r="J78" s="45"/>
      <c r="K78" s="39" t="str">
        <f>VLOOKUP(A78,'Va-Ku'!$A$2:$B$150,2,0)</f>
        <v>v</v>
      </c>
      <c r="L78" s="40" t="str">
        <f>IF(K78="v",VLOOKUP(A78,'Va-Ku'!$A$2:$C$150,3,0),VLOOKUP(A78,Kunnat!$B$2:$D$410,3,0))</f>
        <v>Valtiovarainministeriö</v>
      </c>
      <c r="M78" s="40" t="str">
        <f>IF(K78&lt;&gt;"v",VLOOKUP(A78,Kunnat!$B$2:$F$411,5,0),"")</f>
        <v/>
      </c>
      <c r="N78" s="41" t="str">
        <f>IF(J78="","",VLOOKUP(J78,Lait!$B$3:$C$60,2,0))</f>
        <v/>
      </c>
      <c r="O78" s="41"/>
      <c r="P78" s="41"/>
    </row>
    <row r="79" spans="1:16" s="24" customFormat="1" x14ac:dyDescent="0.35">
      <c r="A79" s="45" t="s">
        <v>1898</v>
      </c>
      <c r="B79" s="45" t="s">
        <v>1925</v>
      </c>
      <c r="C79" s="45" t="s">
        <v>3632</v>
      </c>
      <c r="D79" s="45" t="s">
        <v>1925</v>
      </c>
      <c r="E79" s="45" t="s">
        <v>1896</v>
      </c>
      <c r="F79" s="46" t="s">
        <v>5</v>
      </c>
      <c r="G79" s="45"/>
      <c r="H79" s="45" t="s">
        <v>2382</v>
      </c>
      <c r="I79" s="45"/>
      <c r="J79" s="45"/>
      <c r="K79" s="39" t="str">
        <f>VLOOKUP(A79,'Va-Ku'!$A$2:$B$150,2,0)</f>
        <v>v</v>
      </c>
      <c r="L79" s="40" t="str">
        <f>IF(K79="v",VLOOKUP(A79,'Va-Ku'!$A$2:$C$150,3,0),VLOOKUP(A79,Kunnat!$B$2:$D$410,3,0))</f>
        <v>Valtiovarainministeriö</v>
      </c>
      <c r="M79" s="40" t="str">
        <f>IF(K79&lt;&gt;"v",VLOOKUP(A79,Kunnat!$B$2:$F$411,5,0),"")</f>
        <v/>
      </c>
      <c r="N79" s="41" t="str">
        <f>IF(J79="","",VLOOKUP(J79,Lait!$B$3:$C$60,2,0))</f>
        <v/>
      </c>
      <c r="O79" s="41"/>
      <c r="P79" s="41"/>
    </row>
    <row r="80" spans="1:16" s="24" customFormat="1" x14ac:dyDescent="0.35">
      <c r="A80" s="45" t="s">
        <v>1898</v>
      </c>
      <c r="B80" s="45" t="s">
        <v>1924</v>
      </c>
      <c r="C80" s="45" t="s">
        <v>3633</v>
      </c>
      <c r="D80" s="45" t="s">
        <v>1924</v>
      </c>
      <c r="E80" s="45" t="s">
        <v>1960</v>
      </c>
      <c r="F80" s="46" t="s">
        <v>21</v>
      </c>
      <c r="G80" s="46" t="s">
        <v>22</v>
      </c>
      <c r="H80" s="45" t="s">
        <v>2386</v>
      </c>
      <c r="I80" s="45" t="s">
        <v>3634</v>
      </c>
      <c r="J80" s="45"/>
      <c r="K80" s="39" t="str">
        <f>VLOOKUP(A80,'Va-Ku'!$A$2:$B$150,2,0)</f>
        <v>v</v>
      </c>
      <c r="L80" s="40" t="str">
        <f>IF(K80="v",VLOOKUP(A80,'Va-Ku'!$A$2:$C$150,3,0),VLOOKUP(A80,Kunnat!$B$2:$D$410,3,0))</f>
        <v>Valtiovarainministeriö</v>
      </c>
      <c r="M80" s="40" t="str">
        <f>IF(K80&lt;&gt;"v",VLOOKUP(A80,Kunnat!$B$2:$F$411,5,0),"")</f>
        <v/>
      </c>
      <c r="N80" s="41" t="str">
        <f>IF(J80="","",VLOOKUP(J80,Lait!$B$3:$C$60,2,0))</f>
        <v/>
      </c>
      <c r="O80" s="41"/>
      <c r="P80" s="41"/>
    </row>
    <row r="81" spans="1:16" s="24" customFormat="1" x14ac:dyDescent="0.35">
      <c r="A81" s="45" t="s">
        <v>1898</v>
      </c>
      <c r="B81" s="45" t="s">
        <v>1926</v>
      </c>
      <c r="C81" s="45" t="s">
        <v>3635</v>
      </c>
      <c r="D81" s="45" t="s">
        <v>1926</v>
      </c>
      <c r="E81" s="45" t="s">
        <v>2699</v>
      </c>
      <c r="F81" s="46" t="s">
        <v>5</v>
      </c>
      <c r="G81" s="45"/>
      <c r="H81" s="45" t="s">
        <v>2382</v>
      </c>
      <c r="I81" s="45"/>
      <c r="J81" s="45"/>
      <c r="K81" s="39" t="str">
        <f>VLOOKUP(A81,'Va-Ku'!$A$2:$B$150,2,0)</f>
        <v>v</v>
      </c>
      <c r="L81" s="40" t="str">
        <f>IF(K81="v",VLOOKUP(A81,'Va-Ku'!$A$2:$C$150,3,0),VLOOKUP(A81,Kunnat!$B$2:$D$410,3,0))</f>
        <v>Valtiovarainministeriö</v>
      </c>
      <c r="M81" s="40" t="str">
        <f>IF(K81&lt;&gt;"v",VLOOKUP(A81,Kunnat!$B$2:$F$411,5,0),"")</f>
        <v/>
      </c>
      <c r="N81" s="41" t="str">
        <f>IF(J81="","",VLOOKUP(J81,Lait!$B$3:$C$60,2,0))</f>
        <v/>
      </c>
      <c r="O81" s="41"/>
      <c r="P81" s="41"/>
    </row>
    <row r="82" spans="1:16" s="24" customFormat="1" x14ac:dyDescent="0.35">
      <c r="A82" s="45" t="s">
        <v>1898</v>
      </c>
      <c r="B82" s="45" t="s">
        <v>1923</v>
      </c>
      <c r="C82" s="45" t="s">
        <v>3636</v>
      </c>
      <c r="D82" s="45" t="s">
        <v>1923</v>
      </c>
      <c r="E82" s="45" t="s">
        <v>1896</v>
      </c>
      <c r="F82" s="46" t="s">
        <v>5</v>
      </c>
      <c r="G82" s="45"/>
      <c r="H82" s="45" t="s">
        <v>2382</v>
      </c>
      <c r="I82" s="45"/>
      <c r="J82" s="45"/>
      <c r="K82" s="39" t="str">
        <f>VLOOKUP(A82,'Va-Ku'!$A$2:$B$150,2,0)</f>
        <v>v</v>
      </c>
      <c r="L82" s="40" t="str">
        <f>IF(K82="v",VLOOKUP(A82,'Va-Ku'!$A$2:$C$150,3,0),VLOOKUP(A82,Kunnat!$B$2:$D$410,3,0))</f>
        <v>Valtiovarainministeriö</v>
      </c>
      <c r="M82" s="40" t="str">
        <f>IF(K82&lt;&gt;"v",VLOOKUP(A82,Kunnat!$B$2:$F$411,5,0),"")</f>
        <v/>
      </c>
      <c r="N82" s="41" t="str">
        <f>IF(J82="","",VLOOKUP(J82,Lait!$B$3:$C$60,2,0))</f>
        <v/>
      </c>
      <c r="O82" s="41"/>
      <c r="P82" s="41"/>
    </row>
    <row r="83" spans="1:16" s="24" customFormat="1" x14ac:dyDescent="0.35">
      <c r="A83" s="45" t="s">
        <v>2363</v>
      </c>
      <c r="B83" s="45" t="s">
        <v>970</v>
      </c>
      <c r="C83" s="45" t="s">
        <v>2445</v>
      </c>
      <c r="D83" s="45" t="s">
        <v>260</v>
      </c>
      <c r="E83" s="45" t="s">
        <v>1960</v>
      </c>
      <c r="F83" s="46" t="s">
        <v>7</v>
      </c>
      <c r="G83" s="45"/>
      <c r="H83" s="45"/>
      <c r="I83" s="45"/>
      <c r="J83" s="45"/>
      <c r="K83" s="39" t="str">
        <f>VLOOKUP(A83,'Va-Ku'!$A$2:$B$150,2,0)</f>
        <v>k</v>
      </c>
      <c r="L83" s="40" t="str">
        <f>IF(K83="v",VLOOKUP(A83,'Va-Ku'!$A$2:$C$150,3,0),VLOOKUP(A83,Kunnat!$B$2:$D$410,3,0))</f>
        <v>Satakunta</v>
      </c>
      <c r="M83" s="40" t="str">
        <f>IF(K83&lt;&gt;"v",VLOOKUP(A83,Kunnat!$B$2:$F$411,5,0),"")</f>
        <v>10 001 - 20 000</v>
      </c>
      <c r="N83" s="41" t="str">
        <f>IF(J83="","",VLOOKUP(J83,Lait!$B$3:$C$60,2,0))</f>
        <v/>
      </c>
      <c r="O83" s="41"/>
      <c r="P83" s="41"/>
    </row>
    <row r="84" spans="1:16" s="24" customFormat="1" x14ac:dyDescent="0.35">
      <c r="A84" s="45" t="s">
        <v>2363</v>
      </c>
      <c r="B84" s="45" t="s">
        <v>136</v>
      </c>
      <c r="C84" s="45" t="s">
        <v>2439</v>
      </c>
      <c r="D84" s="45" t="s">
        <v>2003</v>
      </c>
      <c r="E84" s="45" t="s">
        <v>1960</v>
      </c>
      <c r="F84" s="46" t="s">
        <v>7</v>
      </c>
      <c r="G84" s="45"/>
      <c r="H84" s="45"/>
      <c r="I84" s="45"/>
      <c r="J84" s="45"/>
      <c r="K84" s="39" t="str">
        <f>VLOOKUP(A84,'Va-Ku'!$A$2:$B$150,2,0)</f>
        <v>k</v>
      </c>
      <c r="L84" s="40" t="str">
        <f>IF(K84="v",VLOOKUP(A84,'Va-Ku'!$A$2:$C$150,3,0),VLOOKUP(A84,Kunnat!$B$2:$D$410,3,0))</f>
        <v>Satakunta</v>
      </c>
      <c r="M84" s="40" t="str">
        <f>IF(K84&lt;&gt;"v",VLOOKUP(A84,Kunnat!$B$2:$F$411,5,0),"")</f>
        <v>10 001 - 20 000</v>
      </c>
      <c r="N84" s="41" t="str">
        <f>IF(J84="","",VLOOKUP(J84,Lait!$B$3:$C$60,2,0))</f>
        <v/>
      </c>
      <c r="O84" s="41"/>
      <c r="P84" s="41"/>
    </row>
    <row r="85" spans="1:16" s="24" customFormat="1" x14ac:dyDescent="0.35">
      <c r="A85" s="45" t="s">
        <v>2363</v>
      </c>
      <c r="B85" s="45" t="s">
        <v>2443</v>
      </c>
      <c r="C85" s="45" t="s">
        <v>2444</v>
      </c>
      <c r="D85" s="45" t="s">
        <v>2055</v>
      </c>
      <c r="E85" s="45" t="s">
        <v>2699</v>
      </c>
      <c r="F85" s="46" t="s">
        <v>7</v>
      </c>
      <c r="G85" s="45"/>
      <c r="H85" s="45"/>
      <c r="I85" s="45"/>
      <c r="J85" s="45"/>
      <c r="K85" s="39" t="str">
        <f>VLOOKUP(A85,'Va-Ku'!$A$2:$B$150,2,0)</f>
        <v>k</v>
      </c>
      <c r="L85" s="40" t="str">
        <f>IF(K85="v",VLOOKUP(A85,'Va-Ku'!$A$2:$C$150,3,0),VLOOKUP(A85,Kunnat!$B$2:$D$410,3,0))</f>
        <v>Satakunta</v>
      </c>
      <c r="M85" s="40" t="str">
        <f>IF(K85&lt;&gt;"v",VLOOKUP(A85,Kunnat!$B$2:$F$411,5,0),"")</f>
        <v>10 001 - 20 000</v>
      </c>
      <c r="N85" s="41" t="str">
        <f>IF(J85="","",VLOOKUP(J85,Lait!$B$3:$C$60,2,0))</f>
        <v/>
      </c>
      <c r="O85" s="41"/>
      <c r="P85" s="41"/>
    </row>
    <row r="86" spans="1:16" s="24" customFormat="1" x14ac:dyDescent="0.35">
      <c r="A86" s="45" t="s">
        <v>2363</v>
      </c>
      <c r="B86" s="45" t="s">
        <v>2446</v>
      </c>
      <c r="C86" s="45" t="s">
        <v>2447</v>
      </c>
      <c r="D86" s="45" t="s">
        <v>2217</v>
      </c>
      <c r="E86" s="45" t="s">
        <v>2699</v>
      </c>
      <c r="F86" s="46" t="s">
        <v>7</v>
      </c>
      <c r="G86" s="45"/>
      <c r="H86" s="45"/>
      <c r="I86" s="45"/>
      <c r="J86" s="45"/>
      <c r="K86" s="39" t="str">
        <f>VLOOKUP(A86,'Va-Ku'!$A$2:$B$150,2,0)</f>
        <v>k</v>
      </c>
      <c r="L86" s="40" t="str">
        <f>IF(K86="v",VLOOKUP(A86,'Va-Ku'!$A$2:$C$150,3,0),VLOOKUP(A86,Kunnat!$B$2:$D$410,3,0))</f>
        <v>Satakunta</v>
      </c>
      <c r="M86" s="40" t="str">
        <f>IF(K86&lt;&gt;"v",VLOOKUP(A86,Kunnat!$B$2:$F$411,5,0),"")</f>
        <v>10 001 - 20 000</v>
      </c>
      <c r="N86" s="41" t="str">
        <f>IF(J86="","",VLOOKUP(J86,Lait!$B$3:$C$60,2,0))</f>
        <v/>
      </c>
      <c r="O86" s="41"/>
      <c r="P86" s="41"/>
    </row>
    <row r="87" spans="1:16" s="24" customFormat="1" x14ac:dyDescent="0.35">
      <c r="A87" s="45" t="s">
        <v>2363</v>
      </c>
      <c r="B87" s="45" t="s">
        <v>2449</v>
      </c>
      <c r="C87" s="45" t="s">
        <v>2450</v>
      </c>
      <c r="D87" s="45" t="s">
        <v>4800</v>
      </c>
      <c r="E87" s="45" t="s">
        <v>295</v>
      </c>
      <c r="F87" s="46" t="s">
        <v>7</v>
      </c>
      <c r="G87" s="45"/>
      <c r="H87" s="45"/>
      <c r="I87" s="45"/>
      <c r="J87" s="45"/>
      <c r="K87" s="39" t="str">
        <f>VLOOKUP(A87,'Va-Ku'!$A$2:$B$150,2,0)</f>
        <v>k</v>
      </c>
      <c r="L87" s="40" t="str">
        <f>IF(K87="v",VLOOKUP(A87,'Va-Ku'!$A$2:$C$150,3,0),VLOOKUP(A87,Kunnat!$B$2:$D$410,3,0))</f>
        <v>Satakunta</v>
      </c>
      <c r="M87" s="40" t="str">
        <f>IF(K87&lt;&gt;"v",VLOOKUP(A87,Kunnat!$B$2:$F$411,5,0),"")</f>
        <v>10 001 - 20 000</v>
      </c>
      <c r="N87" s="41" t="str">
        <f>IF(J87="","",VLOOKUP(J87,Lait!$B$3:$C$60,2,0))</f>
        <v/>
      </c>
      <c r="O87" s="41"/>
      <c r="P87" s="41"/>
    </row>
    <row r="88" spans="1:16" s="24" customFormat="1" x14ac:dyDescent="0.35">
      <c r="A88" s="45" t="s">
        <v>2363</v>
      </c>
      <c r="B88" s="45" t="s">
        <v>2440</v>
      </c>
      <c r="C88" s="45" t="s">
        <v>2441</v>
      </c>
      <c r="D88" s="45" t="s">
        <v>2003</v>
      </c>
      <c r="E88" s="45" t="s">
        <v>295</v>
      </c>
      <c r="F88" s="46" t="s">
        <v>5</v>
      </c>
      <c r="G88" s="45"/>
      <c r="H88" s="45"/>
      <c r="I88" s="45"/>
      <c r="J88" s="45"/>
      <c r="K88" s="39" t="str">
        <f>VLOOKUP(A88,'Va-Ku'!$A$2:$B$150,2,0)</f>
        <v>k</v>
      </c>
      <c r="L88" s="40" t="str">
        <f>IF(K88="v",VLOOKUP(A88,'Va-Ku'!$A$2:$C$150,3,0),VLOOKUP(A88,Kunnat!$B$2:$D$410,3,0))</f>
        <v>Satakunta</v>
      </c>
      <c r="M88" s="40" t="str">
        <f>IF(K88&lt;&gt;"v",VLOOKUP(A88,Kunnat!$B$2:$F$411,5,0),"")</f>
        <v>10 001 - 20 000</v>
      </c>
      <c r="N88" s="41" t="str">
        <f>IF(J88="","",VLOOKUP(J88,Lait!$B$3:$C$60,2,0))</f>
        <v/>
      </c>
      <c r="O88" s="41"/>
      <c r="P88" s="41"/>
    </row>
    <row r="89" spans="1:16" s="24" customFormat="1" x14ac:dyDescent="0.35">
      <c r="A89" s="45" t="s">
        <v>2363</v>
      </c>
      <c r="B89" s="45" t="s">
        <v>508</v>
      </c>
      <c r="C89" s="45" t="s">
        <v>2448</v>
      </c>
      <c r="D89" s="45" t="s">
        <v>522</v>
      </c>
      <c r="E89" s="45" t="s">
        <v>1896</v>
      </c>
      <c r="F89" s="46" t="s">
        <v>7</v>
      </c>
      <c r="G89" s="45"/>
      <c r="H89" s="45"/>
      <c r="I89" s="45"/>
      <c r="J89" s="45"/>
      <c r="K89" s="39" t="str">
        <f>VLOOKUP(A89,'Va-Ku'!$A$2:$B$150,2,0)</f>
        <v>k</v>
      </c>
      <c r="L89" s="40" t="str">
        <f>IF(K89="v",VLOOKUP(A89,'Va-Ku'!$A$2:$C$150,3,0),VLOOKUP(A89,Kunnat!$B$2:$D$410,3,0))</f>
        <v>Satakunta</v>
      </c>
      <c r="M89" s="40" t="str">
        <f>IF(K89&lt;&gt;"v",VLOOKUP(A89,Kunnat!$B$2:$F$411,5,0),"")</f>
        <v>10 001 - 20 000</v>
      </c>
      <c r="N89" s="41" t="str">
        <f>IF(J89="","",VLOOKUP(J89,Lait!$B$3:$C$60,2,0))</f>
        <v/>
      </c>
      <c r="O89" s="41"/>
      <c r="P89" s="41"/>
    </row>
    <row r="90" spans="1:16" s="24" customFormat="1" x14ac:dyDescent="0.35">
      <c r="A90" s="45" t="s">
        <v>2363</v>
      </c>
      <c r="B90" s="45" t="s">
        <v>539</v>
      </c>
      <c r="C90" s="45" t="s">
        <v>2442</v>
      </c>
      <c r="D90" s="45" t="s">
        <v>2008</v>
      </c>
      <c r="E90" s="45" t="s">
        <v>1958</v>
      </c>
      <c r="F90" s="46" t="s">
        <v>5</v>
      </c>
      <c r="G90" s="45"/>
      <c r="H90" s="45"/>
      <c r="I90" s="45"/>
      <c r="J90" s="45"/>
      <c r="K90" s="39" t="str">
        <f>VLOOKUP(A90,'Va-Ku'!$A$2:$B$150,2,0)</f>
        <v>k</v>
      </c>
      <c r="L90" s="40" t="str">
        <f>IF(K90="v",VLOOKUP(A90,'Va-Ku'!$A$2:$C$150,3,0),VLOOKUP(A90,Kunnat!$B$2:$D$410,3,0))</f>
        <v>Satakunta</v>
      </c>
      <c r="M90" s="40" t="str">
        <f>IF(K90&lt;&gt;"v",VLOOKUP(A90,Kunnat!$B$2:$F$411,5,0),"")</f>
        <v>10 001 - 20 000</v>
      </c>
      <c r="N90" s="41" t="str">
        <f>IF(J90="","",VLOOKUP(J90,Lait!$B$3:$C$60,2,0))</f>
        <v/>
      </c>
      <c r="O90" s="41"/>
      <c r="P90" s="41"/>
    </row>
    <row r="91" spans="1:16" s="24" customFormat="1" x14ac:dyDescent="0.35">
      <c r="A91" s="45" t="s">
        <v>115</v>
      </c>
      <c r="B91" s="45" t="s">
        <v>117</v>
      </c>
      <c r="C91" s="45" t="s">
        <v>3637</v>
      </c>
      <c r="D91" s="45" t="s">
        <v>117</v>
      </c>
      <c r="E91" s="45" t="s">
        <v>1958</v>
      </c>
      <c r="F91" s="46" t="s">
        <v>5</v>
      </c>
      <c r="G91" s="45"/>
      <c r="H91" s="45" t="s">
        <v>2382</v>
      </c>
      <c r="I91" s="45"/>
      <c r="J91" s="45"/>
      <c r="K91" s="39" t="str">
        <f>VLOOKUP(A91,'Va-Ku'!$A$2:$B$150,2,0)</f>
        <v>v</v>
      </c>
      <c r="L91" s="40" t="str">
        <f>IF(K91="v",VLOOKUP(A91,'Va-Ku'!$A$2:$C$150,3,0),VLOOKUP(A91,Kunnat!$B$2:$D$410,3,0))</f>
        <v>Työ- ja elinkeinoministeriö</v>
      </c>
      <c r="M91" s="40" t="str">
        <f>IF(K91&lt;&gt;"v",VLOOKUP(A91,Kunnat!$B$2:$F$411,5,0),"")</f>
        <v/>
      </c>
      <c r="N91" s="41" t="str">
        <f>IF(J91="","",VLOOKUP(J91,Lait!$B$3:$C$60,2,0))</f>
        <v/>
      </c>
      <c r="O91" s="41"/>
      <c r="P91" s="41"/>
    </row>
    <row r="92" spans="1:16" s="24" customFormat="1" x14ac:dyDescent="0.35">
      <c r="A92" s="45" t="s">
        <v>2013</v>
      </c>
      <c r="B92" s="45" t="s">
        <v>508</v>
      </c>
      <c r="C92" s="45" t="s">
        <v>2391</v>
      </c>
      <c r="D92" s="45" t="s">
        <v>4802</v>
      </c>
      <c r="E92" s="45" t="s">
        <v>295</v>
      </c>
      <c r="F92" s="46" t="s">
        <v>17</v>
      </c>
      <c r="G92" s="46" t="s">
        <v>54</v>
      </c>
      <c r="H92" s="45" t="s">
        <v>2386</v>
      </c>
      <c r="I92" s="45"/>
      <c r="J92" s="45"/>
      <c r="K92" s="39" t="str">
        <f>VLOOKUP(A92,'Va-Ku'!$A$2:$B$150,2,0)</f>
        <v>k</v>
      </c>
      <c r="L92" s="40" t="str">
        <f>IF(K92="v",VLOOKUP(A92,'Va-Ku'!$A$2:$C$150,3,0),VLOOKUP(A92,Kunnat!$B$2:$D$410,3,0))</f>
        <v>Pohjois-Pohjanmaa</v>
      </c>
      <c r="M92" s="40" t="str">
        <f>IF(K92&lt;&gt;"v",VLOOKUP(A92,Kunnat!$B$2:$F$411,5,0),"")</f>
        <v>6 001 - 10000</v>
      </c>
      <c r="N92" s="41" t="str">
        <f>IF(J92="","",VLOOKUP(J92,Lait!$B$3:$C$60,2,0))</f>
        <v/>
      </c>
      <c r="O92" s="41"/>
      <c r="P92" s="41"/>
    </row>
    <row r="93" spans="1:16" s="24" customFormat="1" x14ac:dyDescent="0.35">
      <c r="A93" s="45" t="s">
        <v>118</v>
      </c>
      <c r="B93" s="45" t="s">
        <v>3762</v>
      </c>
      <c r="C93" s="45" t="s">
        <v>3763</v>
      </c>
      <c r="D93" s="45" t="s">
        <v>450</v>
      </c>
      <c r="E93" s="45" t="s">
        <v>1959</v>
      </c>
      <c r="F93" s="46" t="s">
        <v>7</v>
      </c>
      <c r="G93" s="45"/>
      <c r="H93" s="45"/>
      <c r="I93" s="45"/>
      <c r="J93" s="45" t="s">
        <v>2297</v>
      </c>
      <c r="K93" s="39" t="str">
        <f>VLOOKUP(A93,'Va-Ku'!$A$2:$B$150,2,0)</f>
        <v>k</v>
      </c>
      <c r="L93" s="40" t="str">
        <f>IF(K93="v",VLOOKUP(A93,'Va-Ku'!$A$2:$C$150,3,0),VLOOKUP(A93,Kunnat!$B$2:$D$410,3,0))</f>
        <v>Uusimaa</v>
      </c>
      <c r="M93" s="40" t="str">
        <f>IF(K93&lt;&gt;"v",VLOOKUP(A93,Kunnat!$B$2:$F$411,5,0),"")</f>
        <v>yli 100 000</v>
      </c>
      <c r="N93" s="41" t="str">
        <f>IF(J93="","",VLOOKUP(J93,Lait!$B$3:$C$60,2,0))</f>
        <v>Liikenne- ja viestintäministeriö</v>
      </c>
      <c r="O93" s="41"/>
      <c r="P93" s="41"/>
    </row>
    <row r="94" spans="1:16" s="24" customFormat="1" x14ac:dyDescent="0.35">
      <c r="A94" s="45" t="s">
        <v>118</v>
      </c>
      <c r="B94" s="45" t="s">
        <v>3719</v>
      </c>
      <c r="C94" s="45" t="s">
        <v>3720</v>
      </c>
      <c r="D94" s="45" t="s">
        <v>450</v>
      </c>
      <c r="E94" s="45" t="s">
        <v>1959</v>
      </c>
      <c r="F94" s="45"/>
      <c r="G94" s="45"/>
      <c r="H94" s="45" t="s">
        <v>2382</v>
      </c>
      <c r="I94" s="45"/>
      <c r="J94" s="45" t="s">
        <v>2297</v>
      </c>
      <c r="K94" s="39" t="str">
        <f>VLOOKUP(A94,'Va-Ku'!$A$2:$B$150,2,0)</f>
        <v>k</v>
      </c>
      <c r="L94" s="40" t="str">
        <f>IF(K94="v",VLOOKUP(A94,'Va-Ku'!$A$2:$C$150,3,0),VLOOKUP(A94,Kunnat!$B$2:$D$410,3,0))</f>
        <v>Uusimaa</v>
      </c>
      <c r="M94" s="40" t="str">
        <f>IF(K94&lt;&gt;"v",VLOOKUP(A94,Kunnat!$B$2:$F$411,5,0),"")</f>
        <v>yli 100 000</v>
      </c>
      <c r="N94" s="41" t="str">
        <f>IF(J94="","",VLOOKUP(J94,Lait!$B$3:$C$60,2,0))</f>
        <v>Liikenne- ja viestintäministeriö</v>
      </c>
      <c r="O94" s="41"/>
      <c r="P94" s="41"/>
    </row>
    <row r="95" spans="1:16" s="24" customFormat="1" x14ac:dyDescent="0.35">
      <c r="A95" s="45" t="s">
        <v>118</v>
      </c>
      <c r="B95" s="45" t="s">
        <v>3738</v>
      </c>
      <c r="C95" s="45" t="s">
        <v>3739</v>
      </c>
      <c r="D95" s="45" t="s">
        <v>545</v>
      </c>
      <c r="E95" s="45" t="s">
        <v>1959</v>
      </c>
      <c r="F95" s="46" t="s">
        <v>7</v>
      </c>
      <c r="G95" s="45"/>
      <c r="H95" s="45"/>
      <c r="I95" s="45" t="s">
        <v>3724</v>
      </c>
      <c r="J95" s="45" t="s">
        <v>2296</v>
      </c>
      <c r="K95" s="39" t="str">
        <f>VLOOKUP(A95,'Va-Ku'!$A$2:$B$150,2,0)</f>
        <v>k</v>
      </c>
      <c r="L95" s="40" t="str">
        <f>IF(K95="v",VLOOKUP(A95,'Va-Ku'!$A$2:$C$150,3,0),VLOOKUP(A95,Kunnat!$B$2:$D$410,3,0))</f>
        <v>Uusimaa</v>
      </c>
      <c r="M95" s="40" t="str">
        <f>IF(K95&lt;&gt;"v",VLOOKUP(A95,Kunnat!$B$2:$F$411,5,0),"")</f>
        <v>yli 100 000</v>
      </c>
      <c r="N95" s="41" t="str">
        <f>IF(J95="","",VLOOKUP(J95,Lait!$B$3:$C$60,2,0))</f>
        <v>Maa- ja metsätalousministeriö</v>
      </c>
      <c r="O95" s="41"/>
      <c r="P95" s="41"/>
    </row>
    <row r="96" spans="1:16" s="24" customFormat="1" x14ac:dyDescent="0.35">
      <c r="A96" s="45" t="s">
        <v>118</v>
      </c>
      <c r="B96" s="45" t="s">
        <v>3642</v>
      </c>
      <c r="C96" s="45" t="s">
        <v>3643</v>
      </c>
      <c r="D96" s="45" t="s">
        <v>545</v>
      </c>
      <c r="E96" s="45" t="s">
        <v>1959</v>
      </c>
      <c r="F96" s="45"/>
      <c r="G96" s="45"/>
      <c r="H96" s="45" t="s">
        <v>2386</v>
      </c>
      <c r="I96" s="45"/>
      <c r="J96" s="45" t="s">
        <v>2296</v>
      </c>
      <c r="K96" s="39" t="str">
        <f>VLOOKUP(A96,'Va-Ku'!$A$2:$B$150,2,0)</f>
        <v>k</v>
      </c>
      <c r="L96" s="40" t="str">
        <f>IF(K96="v",VLOOKUP(A96,'Va-Ku'!$A$2:$C$150,3,0),VLOOKUP(A96,Kunnat!$B$2:$D$410,3,0))</f>
        <v>Uusimaa</v>
      </c>
      <c r="M96" s="40" t="str">
        <f>IF(K96&lt;&gt;"v",VLOOKUP(A96,Kunnat!$B$2:$F$411,5,0),"")</f>
        <v>yli 100 000</v>
      </c>
      <c r="N96" s="41" t="str">
        <f>IF(J96="","",VLOOKUP(J96,Lait!$B$3:$C$60,2,0))</f>
        <v>Maa- ja metsätalousministeriö</v>
      </c>
      <c r="O96" s="41"/>
      <c r="P96" s="41"/>
    </row>
    <row r="97" spans="1:16" s="24" customFormat="1" x14ac:dyDescent="0.35">
      <c r="A97" s="45" t="s">
        <v>118</v>
      </c>
      <c r="B97" s="45" t="s">
        <v>3740</v>
      </c>
      <c r="C97" s="45" t="s">
        <v>3035</v>
      </c>
      <c r="D97" s="45" t="s">
        <v>543</v>
      </c>
      <c r="E97" s="45" t="s">
        <v>1959</v>
      </c>
      <c r="F97" s="46" t="s">
        <v>3</v>
      </c>
      <c r="G97" s="45"/>
      <c r="H97" s="45"/>
      <c r="I97" s="45"/>
      <c r="J97" s="45" t="s">
        <v>2296</v>
      </c>
      <c r="K97" s="39" t="str">
        <f>VLOOKUP(A97,'Va-Ku'!$A$2:$B$150,2,0)</f>
        <v>k</v>
      </c>
      <c r="L97" s="40" t="str">
        <f>IF(K97="v",VLOOKUP(A97,'Va-Ku'!$A$2:$C$150,3,0),VLOOKUP(A97,Kunnat!$B$2:$D$410,3,0))</f>
        <v>Uusimaa</v>
      </c>
      <c r="M97" s="40" t="str">
        <f>IF(K97&lt;&gt;"v",VLOOKUP(A97,Kunnat!$B$2:$F$411,5,0),"")</f>
        <v>yli 100 000</v>
      </c>
      <c r="N97" s="41" t="str">
        <f>IF(J97="","",VLOOKUP(J97,Lait!$B$3:$C$60,2,0))</f>
        <v>Maa- ja metsätalousministeriö</v>
      </c>
      <c r="O97" s="41"/>
      <c r="P97" s="41"/>
    </row>
    <row r="98" spans="1:16" s="24" customFormat="1" x14ac:dyDescent="0.35">
      <c r="A98" s="45" t="s">
        <v>118</v>
      </c>
      <c r="B98" s="45" t="s">
        <v>3769</v>
      </c>
      <c r="C98" s="45" t="s">
        <v>3770</v>
      </c>
      <c r="D98" s="45" t="s">
        <v>2004</v>
      </c>
      <c r="E98" s="45" t="s">
        <v>1959</v>
      </c>
      <c r="F98" s="46" t="s">
        <v>7</v>
      </c>
      <c r="G98" s="45"/>
      <c r="H98" s="45"/>
      <c r="I98" s="45"/>
      <c r="J98" s="45" t="s">
        <v>2296</v>
      </c>
      <c r="K98" s="39" t="str">
        <f>VLOOKUP(A98,'Va-Ku'!$A$2:$B$150,2,0)</f>
        <v>k</v>
      </c>
      <c r="L98" s="40" t="str">
        <f>IF(K98="v",VLOOKUP(A98,'Va-Ku'!$A$2:$C$150,3,0),VLOOKUP(A98,Kunnat!$B$2:$D$410,3,0))</f>
        <v>Uusimaa</v>
      </c>
      <c r="M98" s="40" t="str">
        <f>IF(K98&lt;&gt;"v",VLOOKUP(A98,Kunnat!$B$2:$F$411,5,0),"")</f>
        <v>yli 100 000</v>
      </c>
      <c r="N98" s="41" t="str">
        <f>IF(J98="","",VLOOKUP(J98,Lait!$B$3:$C$60,2,0))</f>
        <v>Maa- ja metsätalousministeriö</v>
      </c>
      <c r="O98" s="41"/>
      <c r="P98" s="41"/>
    </row>
    <row r="99" spans="1:16" s="24" customFormat="1" x14ac:dyDescent="0.35">
      <c r="A99" s="45" t="s">
        <v>118</v>
      </c>
      <c r="B99" s="45" t="s">
        <v>544</v>
      </c>
      <c r="C99" s="45" t="s">
        <v>3892</v>
      </c>
      <c r="D99" s="45" t="s">
        <v>544</v>
      </c>
      <c r="E99" s="45" t="s">
        <v>1959</v>
      </c>
      <c r="F99" s="45"/>
      <c r="G99" s="45"/>
      <c r="H99" s="45"/>
      <c r="I99" s="45"/>
      <c r="J99" s="45" t="s">
        <v>2296</v>
      </c>
      <c r="K99" s="39" t="str">
        <f>VLOOKUP(A99,'Va-Ku'!$A$2:$B$150,2,0)</f>
        <v>k</v>
      </c>
      <c r="L99" s="40" t="str">
        <f>IF(K99="v",VLOOKUP(A99,'Va-Ku'!$A$2:$C$150,3,0),VLOOKUP(A99,Kunnat!$B$2:$D$410,3,0))</f>
        <v>Uusimaa</v>
      </c>
      <c r="M99" s="40" t="str">
        <f>IF(K99&lt;&gt;"v",VLOOKUP(A99,Kunnat!$B$2:$F$411,5,0),"")</f>
        <v>yli 100 000</v>
      </c>
      <c r="N99" s="41" t="str">
        <f>IF(J99="","",VLOOKUP(J99,Lait!$B$3:$C$60,2,0))</f>
        <v>Maa- ja metsätalousministeriö</v>
      </c>
      <c r="O99" s="41"/>
      <c r="P99" s="41"/>
    </row>
    <row r="100" spans="1:16" s="24" customFormat="1" x14ac:dyDescent="0.35">
      <c r="A100" s="45" t="s">
        <v>118</v>
      </c>
      <c r="B100" s="45" t="s">
        <v>52</v>
      </c>
      <c r="C100" s="45" t="s">
        <v>3829</v>
      </c>
      <c r="D100" s="45" t="s">
        <v>1993</v>
      </c>
      <c r="E100" s="45" t="s">
        <v>1959</v>
      </c>
      <c r="F100" s="46" t="s">
        <v>7</v>
      </c>
      <c r="G100" s="45"/>
      <c r="H100" s="45"/>
      <c r="I100" s="45" t="s">
        <v>3724</v>
      </c>
      <c r="J100" s="45" t="s">
        <v>2296</v>
      </c>
      <c r="K100" s="39" t="str">
        <f>VLOOKUP(A100,'Va-Ku'!$A$2:$B$150,2,0)</f>
        <v>k</v>
      </c>
      <c r="L100" s="40" t="str">
        <f>IF(K100="v",VLOOKUP(A100,'Va-Ku'!$A$2:$C$150,3,0),VLOOKUP(A100,Kunnat!$B$2:$D$410,3,0))</f>
        <v>Uusimaa</v>
      </c>
      <c r="M100" s="40" t="str">
        <f>IF(K100&lt;&gt;"v",VLOOKUP(A100,Kunnat!$B$2:$F$411,5,0),"")</f>
        <v>yli 100 000</v>
      </c>
      <c r="N100" s="41" t="str">
        <f>IF(J100="","",VLOOKUP(J100,Lait!$B$3:$C$60,2,0))</f>
        <v>Maa- ja metsätalousministeriö</v>
      </c>
      <c r="O100" s="41"/>
      <c r="P100" s="41"/>
    </row>
    <row r="101" spans="1:16" s="24" customFormat="1" x14ac:dyDescent="0.35">
      <c r="A101" s="45" t="s">
        <v>118</v>
      </c>
      <c r="B101" s="45" t="s">
        <v>49</v>
      </c>
      <c r="C101" s="45" t="s">
        <v>3725</v>
      </c>
      <c r="D101" s="45" t="s">
        <v>49</v>
      </c>
      <c r="E101" s="45" t="s">
        <v>1959</v>
      </c>
      <c r="F101" s="46" t="s">
        <v>7</v>
      </c>
      <c r="G101" s="45"/>
      <c r="H101" s="45"/>
      <c r="I101" s="45" t="s">
        <v>3724</v>
      </c>
      <c r="J101" s="45" t="s">
        <v>2308</v>
      </c>
      <c r="K101" s="39" t="str">
        <f>VLOOKUP(A101,'Va-Ku'!$A$2:$B$150,2,0)</f>
        <v>k</v>
      </c>
      <c r="L101" s="40" t="str">
        <f>IF(K101="v",VLOOKUP(A101,'Va-Ku'!$A$2:$C$150,3,0),VLOOKUP(A101,Kunnat!$B$2:$D$410,3,0))</f>
        <v>Uusimaa</v>
      </c>
      <c r="M101" s="40" t="str">
        <f>IF(K101&lt;&gt;"v",VLOOKUP(A101,Kunnat!$B$2:$F$411,5,0),"")</f>
        <v>yli 100 000</v>
      </c>
      <c r="N101" s="41" t="str">
        <f>IF(J101="","",VLOOKUP(J101,Lait!$B$3:$C$60,2,0))</f>
        <v>Maa- ja metsätalousministeriö</v>
      </c>
      <c r="O101" s="41"/>
      <c r="P101" s="41"/>
    </row>
    <row r="102" spans="1:16" s="24" customFormat="1" x14ac:dyDescent="0.35">
      <c r="A102" s="45" t="s">
        <v>118</v>
      </c>
      <c r="B102" s="45" t="s">
        <v>50</v>
      </c>
      <c r="C102" s="45"/>
      <c r="D102" s="45" t="s">
        <v>50</v>
      </c>
      <c r="E102" s="45" t="s">
        <v>1959</v>
      </c>
      <c r="F102" s="46" t="s">
        <v>7</v>
      </c>
      <c r="G102" s="45"/>
      <c r="H102" s="45"/>
      <c r="I102" s="45" t="s">
        <v>3724</v>
      </c>
      <c r="J102" s="45" t="s">
        <v>2296</v>
      </c>
      <c r="K102" s="39" t="str">
        <f>VLOOKUP(A102,'Va-Ku'!$A$2:$B$150,2,0)</f>
        <v>k</v>
      </c>
      <c r="L102" s="40" t="str">
        <f>IF(K102="v",VLOOKUP(A102,'Va-Ku'!$A$2:$C$150,3,0),VLOOKUP(A102,Kunnat!$B$2:$D$410,3,0))</f>
        <v>Uusimaa</v>
      </c>
      <c r="M102" s="40" t="str">
        <f>IF(K102&lt;&gt;"v",VLOOKUP(A102,Kunnat!$B$2:$F$411,5,0),"")</f>
        <v>yli 100 000</v>
      </c>
      <c r="N102" s="41" t="str">
        <f>IF(J102="","",VLOOKUP(J102,Lait!$B$3:$C$60,2,0))</f>
        <v>Maa- ja metsätalousministeriö</v>
      </c>
      <c r="O102" s="41"/>
      <c r="P102" s="41"/>
    </row>
    <row r="103" spans="1:16" s="24" customFormat="1" x14ac:dyDescent="0.35">
      <c r="A103" s="45" t="s">
        <v>118</v>
      </c>
      <c r="B103" s="45" t="s">
        <v>3879</v>
      </c>
      <c r="C103" s="45" t="s">
        <v>3880</v>
      </c>
      <c r="D103" s="45" t="s">
        <v>3881</v>
      </c>
      <c r="E103" s="45" t="s">
        <v>1959</v>
      </c>
      <c r="F103" s="46" t="s">
        <v>17</v>
      </c>
      <c r="G103" s="45"/>
      <c r="H103" s="45" t="s">
        <v>2382</v>
      </c>
      <c r="I103" s="45"/>
      <c r="J103" s="45" t="s">
        <v>2291</v>
      </c>
      <c r="K103" s="39" t="str">
        <f>VLOOKUP(A103,'Va-Ku'!$A$2:$B$150,2,0)</f>
        <v>k</v>
      </c>
      <c r="L103" s="40" t="str">
        <f>IF(K103="v",VLOOKUP(A103,'Va-Ku'!$A$2:$C$150,3,0),VLOOKUP(A103,Kunnat!$B$2:$D$410,3,0))</f>
        <v>Uusimaa</v>
      </c>
      <c r="M103" s="40" t="str">
        <f>IF(K103&lt;&gt;"v",VLOOKUP(A103,Kunnat!$B$2:$F$411,5,0),"")</f>
        <v>yli 100 000</v>
      </c>
      <c r="N103" s="41" t="str">
        <f>IF(J103="","",VLOOKUP(J103,Lait!$B$3:$C$60,2,0))</f>
        <v>Ympäristöministeriö</v>
      </c>
      <c r="O103" s="41"/>
      <c r="P103" s="41"/>
    </row>
    <row r="104" spans="1:16" s="24" customFormat="1" x14ac:dyDescent="0.35">
      <c r="A104" s="45" t="s">
        <v>118</v>
      </c>
      <c r="B104" s="45" t="s">
        <v>3882</v>
      </c>
      <c r="C104" s="45" t="s">
        <v>3883</v>
      </c>
      <c r="D104" s="45" t="s">
        <v>3881</v>
      </c>
      <c r="E104" s="45" t="s">
        <v>1959</v>
      </c>
      <c r="F104" s="45"/>
      <c r="G104" s="45"/>
      <c r="H104" s="45"/>
      <c r="I104" s="45"/>
      <c r="J104" s="45" t="s">
        <v>2291</v>
      </c>
      <c r="K104" s="39" t="str">
        <f>VLOOKUP(A104,'Va-Ku'!$A$2:$B$150,2,0)</f>
        <v>k</v>
      </c>
      <c r="L104" s="40" t="str">
        <f>IF(K104="v",VLOOKUP(A104,'Va-Ku'!$A$2:$C$150,3,0),VLOOKUP(A104,Kunnat!$B$2:$D$410,3,0))</f>
        <v>Uusimaa</v>
      </c>
      <c r="M104" s="40" t="str">
        <f>IF(K104&lt;&gt;"v",VLOOKUP(A104,Kunnat!$B$2:$F$411,5,0),"")</f>
        <v>yli 100 000</v>
      </c>
      <c r="N104" s="41" t="str">
        <f>IF(J104="","",VLOOKUP(J104,Lait!$B$3:$C$60,2,0))</f>
        <v>Ympäristöministeriö</v>
      </c>
      <c r="O104" s="41"/>
      <c r="P104" s="41"/>
    </row>
    <row r="105" spans="1:16" s="24" customFormat="1" x14ac:dyDescent="0.35">
      <c r="A105" s="45" t="s">
        <v>118</v>
      </c>
      <c r="B105" s="45" t="s">
        <v>3646</v>
      </c>
      <c r="C105" s="45" t="s">
        <v>3647</v>
      </c>
      <c r="D105" s="45" t="s">
        <v>4803</v>
      </c>
      <c r="E105" s="45" t="s">
        <v>1959</v>
      </c>
      <c r="F105" s="45"/>
      <c r="G105" s="45"/>
      <c r="H105" s="45" t="s">
        <v>2386</v>
      </c>
      <c r="I105" s="45"/>
      <c r="J105" s="45"/>
      <c r="K105" s="39" t="str">
        <f>VLOOKUP(A105,'Va-Ku'!$A$2:$B$150,2,0)</f>
        <v>k</v>
      </c>
      <c r="L105" s="40" t="str">
        <f>IF(K105="v",VLOOKUP(A105,'Va-Ku'!$A$2:$C$150,3,0),VLOOKUP(A105,Kunnat!$B$2:$D$410,3,0))</f>
        <v>Uusimaa</v>
      </c>
      <c r="M105" s="40" t="str">
        <f>IF(K105&lt;&gt;"v",VLOOKUP(A105,Kunnat!$B$2:$F$411,5,0),"")</f>
        <v>yli 100 000</v>
      </c>
      <c r="N105" s="41" t="str">
        <f>IF(J105="","",VLOOKUP(J105,Lait!$B$3:$C$60,2,0))</f>
        <v/>
      </c>
      <c r="O105" s="41"/>
      <c r="P105" s="41"/>
    </row>
    <row r="106" spans="1:16" s="24" customFormat="1" x14ac:dyDescent="0.35">
      <c r="A106" s="45" t="s">
        <v>118</v>
      </c>
      <c r="B106" s="45" t="s">
        <v>3733</v>
      </c>
      <c r="C106" s="45" t="s">
        <v>3734</v>
      </c>
      <c r="D106" s="45" t="s">
        <v>1048</v>
      </c>
      <c r="E106" s="45" t="s">
        <v>1959</v>
      </c>
      <c r="F106" s="46" t="s">
        <v>17</v>
      </c>
      <c r="G106" s="45"/>
      <c r="H106" s="45"/>
      <c r="I106" s="45"/>
      <c r="J106" s="45" t="s">
        <v>3735</v>
      </c>
      <c r="K106" s="39" t="str">
        <f>VLOOKUP(A106,'Va-Ku'!$A$2:$B$150,2,0)</f>
        <v>k</v>
      </c>
      <c r="L106" s="40" t="str">
        <f>IF(K106="v",VLOOKUP(A106,'Va-Ku'!$A$2:$C$150,3,0),VLOOKUP(A106,Kunnat!$B$2:$D$410,3,0))</f>
        <v>Uusimaa</v>
      </c>
      <c r="M106" s="40" t="str">
        <f>IF(K106&lt;&gt;"v",VLOOKUP(A106,Kunnat!$B$2:$F$411,5,0),"")</f>
        <v>yli 100 000</v>
      </c>
      <c r="N106" s="41" t="str">
        <f>IF(J106="","",VLOOKUP(J106,Lait!$B$3:$C$60,2,0))</f>
        <v>Ympäristöministeriö</v>
      </c>
      <c r="O106" s="41"/>
      <c r="P106" s="41"/>
    </row>
    <row r="107" spans="1:16" s="24" customFormat="1" x14ac:dyDescent="0.35">
      <c r="A107" s="45" t="s">
        <v>118</v>
      </c>
      <c r="B107" s="45" t="s">
        <v>3741</v>
      </c>
      <c r="C107" s="45" t="s">
        <v>3742</v>
      </c>
      <c r="D107" s="45" t="s">
        <v>1985</v>
      </c>
      <c r="E107" s="45" t="s">
        <v>1959</v>
      </c>
      <c r="F107" s="46" t="s">
        <v>7</v>
      </c>
      <c r="G107" s="45"/>
      <c r="H107" s="45"/>
      <c r="I107" s="45" t="s">
        <v>3724</v>
      </c>
      <c r="J107" s="45" t="s">
        <v>2292</v>
      </c>
      <c r="K107" s="39" t="str">
        <f>VLOOKUP(A107,'Va-Ku'!$A$2:$B$150,2,0)</f>
        <v>k</v>
      </c>
      <c r="L107" s="40" t="str">
        <f>IF(K107="v",VLOOKUP(A107,'Va-Ku'!$A$2:$C$150,3,0),VLOOKUP(A107,Kunnat!$B$2:$D$410,3,0))</f>
        <v>Uusimaa</v>
      </c>
      <c r="M107" s="40" t="str">
        <f>IF(K107&lt;&gt;"v",VLOOKUP(A107,Kunnat!$B$2:$F$411,5,0),"")</f>
        <v>yli 100 000</v>
      </c>
      <c r="N107" s="41" t="str">
        <f>IF(J107="","",VLOOKUP(J107,Lait!$B$3:$C$60,2,0))</f>
        <v>Ympäristöministeriö</v>
      </c>
      <c r="O107" s="41"/>
      <c r="P107" s="41"/>
    </row>
    <row r="108" spans="1:16" s="24" customFormat="1" x14ac:dyDescent="0.35">
      <c r="A108" s="45" t="s">
        <v>118</v>
      </c>
      <c r="B108" s="45" t="s">
        <v>3745</v>
      </c>
      <c r="C108" s="45" t="s">
        <v>3746</v>
      </c>
      <c r="D108" s="45" t="s">
        <v>154</v>
      </c>
      <c r="E108" s="45" t="s">
        <v>1959</v>
      </c>
      <c r="F108" s="46" t="s">
        <v>7</v>
      </c>
      <c r="G108" s="45"/>
      <c r="H108" s="45"/>
      <c r="I108" s="45" t="s">
        <v>3724</v>
      </c>
      <c r="J108" s="45" t="s">
        <v>2291</v>
      </c>
      <c r="K108" s="39" t="str">
        <f>VLOOKUP(A108,'Va-Ku'!$A$2:$B$150,2,0)</f>
        <v>k</v>
      </c>
      <c r="L108" s="40" t="str">
        <f>IF(K108="v",VLOOKUP(A108,'Va-Ku'!$A$2:$C$150,3,0),VLOOKUP(A108,Kunnat!$B$2:$D$410,3,0))</f>
        <v>Uusimaa</v>
      </c>
      <c r="M108" s="40" t="str">
        <f>IF(K108&lt;&gt;"v",VLOOKUP(A108,Kunnat!$B$2:$F$411,5,0),"")</f>
        <v>yli 100 000</v>
      </c>
      <c r="N108" s="41" t="str">
        <f>IF(J108="","",VLOOKUP(J108,Lait!$B$3:$C$60,2,0))</f>
        <v>Ympäristöministeriö</v>
      </c>
      <c r="O108" s="41"/>
      <c r="P108" s="41"/>
    </row>
    <row r="109" spans="1:16" s="24" customFormat="1" x14ac:dyDescent="0.35">
      <c r="A109" s="45" t="s">
        <v>118</v>
      </c>
      <c r="B109" s="45" t="s">
        <v>3726</v>
      </c>
      <c r="C109" s="45"/>
      <c r="D109" s="45" t="s">
        <v>1972</v>
      </c>
      <c r="E109" s="45" t="s">
        <v>1959</v>
      </c>
      <c r="F109" s="46" t="s">
        <v>7</v>
      </c>
      <c r="G109" s="45"/>
      <c r="H109" s="45"/>
      <c r="I109" s="45"/>
      <c r="J109" s="45"/>
      <c r="K109" s="39" t="str">
        <f>VLOOKUP(A109,'Va-Ku'!$A$2:$B$150,2,0)</f>
        <v>k</v>
      </c>
      <c r="L109" s="40" t="str">
        <f>IF(K109="v",VLOOKUP(A109,'Va-Ku'!$A$2:$C$150,3,0),VLOOKUP(A109,Kunnat!$B$2:$D$410,3,0))</f>
        <v>Uusimaa</v>
      </c>
      <c r="M109" s="40" t="str">
        <f>IF(K109&lt;&gt;"v",VLOOKUP(A109,Kunnat!$B$2:$F$411,5,0),"")</f>
        <v>yli 100 000</v>
      </c>
      <c r="N109" s="41" t="str">
        <f>IF(J109="","",VLOOKUP(J109,Lait!$B$3:$C$60,2,0))</f>
        <v/>
      </c>
      <c r="O109" s="41"/>
      <c r="P109" s="41"/>
    </row>
    <row r="110" spans="1:16" s="24" customFormat="1" x14ac:dyDescent="0.35">
      <c r="A110" s="45" t="s">
        <v>118</v>
      </c>
      <c r="B110" s="45" t="s">
        <v>3743</v>
      </c>
      <c r="C110" s="45" t="s">
        <v>3744</v>
      </c>
      <c r="D110" s="45" t="s">
        <v>1983</v>
      </c>
      <c r="E110" s="45" t="s">
        <v>1959</v>
      </c>
      <c r="F110" s="46" t="s">
        <v>17</v>
      </c>
      <c r="G110" s="45"/>
      <c r="H110" s="45"/>
      <c r="I110" s="45" t="s">
        <v>3724</v>
      </c>
      <c r="J110" s="45" t="s">
        <v>2291</v>
      </c>
      <c r="K110" s="39" t="str">
        <f>VLOOKUP(A110,'Va-Ku'!$A$2:$B$150,2,0)</f>
        <v>k</v>
      </c>
      <c r="L110" s="40" t="str">
        <f>IF(K110="v",VLOOKUP(A110,'Va-Ku'!$A$2:$C$150,3,0),VLOOKUP(A110,Kunnat!$B$2:$D$410,3,0))</f>
        <v>Uusimaa</v>
      </c>
      <c r="M110" s="40" t="str">
        <f>IF(K110&lt;&gt;"v",VLOOKUP(A110,Kunnat!$B$2:$F$411,5,0),"")</f>
        <v>yli 100 000</v>
      </c>
      <c r="N110" s="41" t="str">
        <f>IF(J110="","",VLOOKUP(J110,Lait!$B$3:$C$60,2,0))</f>
        <v>Ympäristöministeriö</v>
      </c>
      <c r="O110" s="41"/>
      <c r="P110" s="41"/>
    </row>
    <row r="111" spans="1:16" s="24" customFormat="1" x14ac:dyDescent="0.35">
      <c r="A111" s="45" t="s">
        <v>118</v>
      </c>
      <c r="B111" s="45" t="s">
        <v>3785</v>
      </c>
      <c r="C111" s="45" t="s">
        <v>3786</v>
      </c>
      <c r="D111" s="45" t="s">
        <v>1970</v>
      </c>
      <c r="E111" s="45" t="s">
        <v>1959</v>
      </c>
      <c r="F111" s="46" t="s">
        <v>5</v>
      </c>
      <c r="G111" s="45"/>
      <c r="H111" s="45"/>
      <c r="I111" s="45"/>
      <c r="J111" s="45" t="s">
        <v>2291</v>
      </c>
      <c r="K111" s="39" t="str">
        <f>VLOOKUP(A111,'Va-Ku'!$A$2:$B$150,2,0)</f>
        <v>k</v>
      </c>
      <c r="L111" s="40" t="str">
        <f>IF(K111="v",VLOOKUP(A111,'Va-Ku'!$A$2:$C$150,3,0),VLOOKUP(A111,Kunnat!$B$2:$D$410,3,0))</f>
        <v>Uusimaa</v>
      </c>
      <c r="M111" s="40" t="str">
        <f>IF(K111&lt;&gt;"v",VLOOKUP(A111,Kunnat!$B$2:$F$411,5,0),"")</f>
        <v>yli 100 000</v>
      </c>
      <c r="N111" s="41" t="str">
        <f>IF(J111="","",VLOOKUP(J111,Lait!$B$3:$C$60,2,0))</f>
        <v>Ympäristöministeriö</v>
      </c>
      <c r="O111" s="41"/>
      <c r="P111" s="41"/>
    </row>
    <row r="112" spans="1:16" s="24" customFormat="1" x14ac:dyDescent="0.35">
      <c r="A112" s="45" t="s">
        <v>118</v>
      </c>
      <c r="B112" s="45" t="s">
        <v>3819</v>
      </c>
      <c r="C112" s="45" t="s">
        <v>3820</v>
      </c>
      <c r="D112" s="45" t="s">
        <v>275</v>
      </c>
      <c r="E112" s="45" t="s">
        <v>1959</v>
      </c>
      <c r="F112" s="46" t="s">
        <v>7</v>
      </c>
      <c r="G112" s="45"/>
      <c r="H112" s="45"/>
      <c r="I112" s="45" t="s">
        <v>3724</v>
      </c>
      <c r="J112" s="45" t="s">
        <v>2301</v>
      </c>
      <c r="K112" s="39" t="str">
        <f>VLOOKUP(A112,'Va-Ku'!$A$2:$B$150,2,0)</f>
        <v>k</v>
      </c>
      <c r="L112" s="40" t="str">
        <f>IF(K112="v",VLOOKUP(A112,'Va-Ku'!$A$2:$C$150,3,0),VLOOKUP(A112,Kunnat!$B$2:$D$410,3,0))</f>
        <v>Uusimaa</v>
      </c>
      <c r="M112" s="40" t="str">
        <f>IF(K112&lt;&gt;"v",VLOOKUP(A112,Kunnat!$B$2:$F$411,5,0),"")</f>
        <v>yli 100 000</v>
      </c>
      <c r="N112" s="41" t="str">
        <f>IF(J112="","",VLOOKUP(J112,Lait!$B$3:$C$60,2,0))</f>
        <v>Ympäristöministeriö</v>
      </c>
      <c r="O112" s="41"/>
      <c r="P112" s="41"/>
    </row>
    <row r="113" spans="1:16" s="24" customFormat="1" x14ac:dyDescent="0.35">
      <c r="A113" s="45" t="s">
        <v>118</v>
      </c>
      <c r="B113" s="45" t="s">
        <v>3821</v>
      </c>
      <c r="C113" s="45"/>
      <c r="D113" s="45" t="s">
        <v>275</v>
      </c>
      <c r="E113" s="45" t="s">
        <v>1959</v>
      </c>
      <c r="F113" s="46" t="s">
        <v>7</v>
      </c>
      <c r="G113" s="45"/>
      <c r="H113" s="45"/>
      <c r="I113" s="45"/>
      <c r="J113" s="45" t="s">
        <v>2301</v>
      </c>
      <c r="K113" s="39" t="str">
        <f>VLOOKUP(A113,'Va-Ku'!$A$2:$B$150,2,0)</f>
        <v>k</v>
      </c>
      <c r="L113" s="40" t="str">
        <f>IF(K113="v",VLOOKUP(A113,'Va-Ku'!$A$2:$C$150,3,0),VLOOKUP(A113,Kunnat!$B$2:$D$410,3,0))</f>
        <v>Uusimaa</v>
      </c>
      <c r="M113" s="40" t="str">
        <f>IF(K113&lt;&gt;"v",VLOOKUP(A113,Kunnat!$B$2:$F$411,5,0),"")</f>
        <v>yli 100 000</v>
      </c>
      <c r="N113" s="41" t="str">
        <f>IF(J113="","",VLOOKUP(J113,Lait!$B$3:$C$60,2,0))</f>
        <v>Ympäristöministeriö</v>
      </c>
      <c r="O113" s="41"/>
      <c r="P113" s="41"/>
    </row>
    <row r="114" spans="1:16" s="24" customFormat="1" x14ac:dyDescent="0.35">
      <c r="A114" s="45" t="s">
        <v>118</v>
      </c>
      <c r="B114" s="45" t="s">
        <v>3848</v>
      </c>
      <c r="C114" s="45" t="s">
        <v>3849</v>
      </c>
      <c r="D114" s="45" t="s">
        <v>275</v>
      </c>
      <c r="E114" s="45" t="s">
        <v>1959</v>
      </c>
      <c r="F114" s="46" t="s">
        <v>7</v>
      </c>
      <c r="G114" s="45"/>
      <c r="H114" s="45"/>
      <c r="I114" s="45"/>
      <c r="J114" s="45" t="s">
        <v>2301</v>
      </c>
      <c r="K114" s="39" t="str">
        <f>VLOOKUP(A114,'Va-Ku'!$A$2:$B$150,2,0)</f>
        <v>k</v>
      </c>
      <c r="L114" s="40" t="str">
        <f>IF(K114="v",VLOOKUP(A114,'Va-Ku'!$A$2:$C$150,3,0),VLOOKUP(A114,Kunnat!$B$2:$D$410,3,0))</f>
        <v>Uusimaa</v>
      </c>
      <c r="M114" s="40" t="str">
        <f>IF(K114&lt;&gt;"v",VLOOKUP(A114,Kunnat!$B$2:$F$411,5,0),"")</f>
        <v>yli 100 000</v>
      </c>
      <c r="N114" s="41" t="str">
        <f>IF(J114="","",VLOOKUP(J114,Lait!$B$3:$C$60,2,0))</f>
        <v>Ympäristöministeriö</v>
      </c>
      <c r="O114" s="41"/>
      <c r="P114" s="41"/>
    </row>
    <row r="115" spans="1:16" s="24" customFormat="1" x14ac:dyDescent="0.35">
      <c r="A115" s="45" t="s">
        <v>118</v>
      </c>
      <c r="B115" s="45" t="s">
        <v>3708</v>
      </c>
      <c r="C115" s="45" t="s">
        <v>3709</v>
      </c>
      <c r="D115" s="45" t="s">
        <v>275</v>
      </c>
      <c r="E115" s="45" t="s">
        <v>1959</v>
      </c>
      <c r="F115" s="45"/>
      <c r="G115" s="45"/>
      <c r="H115" s="45"/>
      <c r="I115" s="45"/>
      <c r="J115" s="45" t="s">
        <v>2301</v>
      </c>
      <c r="K115" s="39" t="str">
        <f>VLOOKUP(A115,'Va-Ku'!$A$2:$B$150,2,0)</f>
        <v>k</v>
      </c>
      <c r="L115" s="40" t="str">
        <f>IF(K115="v",VLOOKUP(A115,'Va-Ku'!$A$2:$C$150,3,0),VLOOKUP(A115,Kunnat!$B$2:$D$410,3,0))</f>
        <v>Uusimaa</v>
      </c>
      <c r="M115" s="40" t="str">
        <f>IF(K115&lt;&gt;"v",VLOOKUP(A115,Kunnat!$B$2:$F$411,5,0),"")</f>
        <v>yli 100 000</v>
      </c>
      <c r="N115" s="41" t="str">
        <f>IF(J115="","",VLOOKUP(J115,Lait!$B$3:$C$60,2,0))</f>
        <v>Ympäristöministeriö</v>
      </c>
      <c r="O115" s="41"/>
      <c r="P115" s="41"/>
    </row>
    <row r="116" spans="1:16" s="24" customFormat="1" x14ac:dyDescent="0.35">
      <c r="A116" s="45" t="s">
        <v>118</v>
      </c>
      <c r="B116" s="45" t="s">
        <v>3815</v>
      </c>
      <c r="C116" s="45" t="s">
        <v>3816</v>
      </c>
      <c r="D116" s="45" t="s">
        <v>3815</v>
      </c>
      <c r="E116" s="45" t="s">
        <v>1959</v>
      </c>
      <c r="F116" s="46" t="s">
        <v>17</v>
      </c>
      <c r="G116" s="45"/>
      <c r="H116" s="45" t="s">
        <v>2382</v>
      </c>
      <c r="I116" s="45"/>
      <c r="J116" s="45" t="s">
        <v>2303</v>
      </c>
      <c r="K116" s="39" t="str">
        <f>VLOOKUP(A116,'Va-Ku'!$A$2:$B$150,2,0)</f>
        <v>k</v>
      </c>
      <c r="L116" s="40" t="str">
        <f>IF(K116="v",VLOOKUP(A116,'Va-Ku'!$A$2:$C$150,3,0),VLOOKUP(A116,Kunnat!$B$2:$D$410,3,0))</f>
        <v>Uusimaa</v>
      </c>
      <c r="M116" s="40" t="str">
        <f>IF(K116&lt;&gt;"v",VLOOKUP(A116,Kunnat!$B$2:$F$411,5,0),"")</f>
        <v>yli 100 000</v>
      </c>
      <c r="N116" s="41" t="str">
        <f>IF(J116="","",VLOOKUP(J116,Lait!$B$3:$C$60,2,0))</f>
        <v>Sosiaali- ja terveysministeriö</v>
      </c>
      <c r="O116" s="41"/>
      <c r="P116" s="41"/>
    </row>
    <row r="117" spans="1:16" s="24" customFormat="1" x14ac:dyDescent="0.35">
      <c r="A117" s="45" t="s">
        <v>118</v>
      </c>
      <c r="B117" s="45" t="s">
        <v>3721</v>
      </c>
      <c r="C117" s="45" t="s">
        <v>3722</v>
      </c>
      <c r="D117" s="45" t="s">
        <v>464</v>
      </c>
      <c r="E117" s="45" t="s">
        <v>1959</v>
      </c>
      <c r="F117" s="46" t="s">
        <v>7</v>
      </c>
      <c r="G117" s="45"/>
      <c r="H117" s="45"/>
      <c r="I117" s="45"/>
      <c r="J117" s="45" t="s">
        <v>2296</v>
      </c>
      <c r="K117" s="39" t="str">
        <f>VLOOKUP(A117,'Va-Ku'!$A$2:$B$150,2,0)</f>
        <v>k</v>
      </c>
      <c r="L117" s="40" t="str">
        <f>IF(K117="v",VLOOKUP(A117,'Va-Ku'!$A$2:$C$150,3,0),VLOOKUP(A117,Kunnat!$B$2:$D$410,3,0))</f>
        <v>Uusimaa</v>
      </c>
      <c r="M117" s="40" t="str">
        <f>IF(K117&lt;&gt;"v",VLOOKUP(A117,Kunnat!$B$2:$F$411,5,0),"")</f>
        <v>yli 100 000</v>
      </c>
      <c r="N117" s="41" t="str">
        <f>IF(J117="","",VLOOKUP(J117,Lait!$B$3:$C$60,2,0))</f>
        <v>Maa- ja metsätalousministeriö</v>
      </c>
      <c r="O117" s="41"/>
      <c r="P117" s="41"/>
    </row>
    <row r="118" spans="1:16" s="24" customFormat="1" x14ac:dyDescent="0.35">
      <c r="A118" s="45" t="s">
        <v>118</v>
      </c>
      <c r="B118" s="45" t="s">
        <v>2011</v>
      </c>
      <c r="C118" s="45" t="s">
        <v>3831</v>
      </c>
      <c r="D118" s="45" t="s">
        <v>2011</v>
      </c>
      <c r="E118" s="45" t="s">
        <v>1959</v>
      </c>
      <c r="F118" s="46" t="s">
        <v>5</v>
      </c>
      <c r="G118" s="45"/>
      <c r="H118" s="45"/>
      <c r="I118" s="45"/>
      <c r="J118" s="45"/>
      <c r="K118" s="39" t="str">
        <f>VLOOKUP(A118,'Va-Ku'!$A$2:$B$150,2,0)</f>
        <v>k</v>
      </c>
      <c r="L118" s="40" t="str">
        <f>IF(K118="v",VLOOKUP(A118,'Va-Ku'!$A$2:$C$150,3,0),VLOOKUP(A118,Kunnat!$B$2:$D$410,3,0))</f>
        <v>Uusimaa</v>
      </c>
      <c r="M118" s="40" t="str">
        <f>IF(K118&lt;&gt;"v",VLOOKUP(A118,Kunnat!$B$2:$F$411,5,0),"")</f>
        <v>yli 100 000</v>
      </c>
      <c r="N118" s="41" t="str">
        <f>IF(J118="","",VLOOKUP(J118,Lait!$B$3:$C$60,2,0))</f>
        <v/>
      </c>
      <c r="O118" s="41"/>
      <c r="P118" s="41"/>
    </row>
    <row r="119" spans="1:16" s="24" customFormat="1" x14ac:dyDescent="0.35">
      <c r="A119" s="45" t="s">
        <v>118</v>
      </c>
      <c r="B119" s="45" t="s">
        <v>47</v>
      </c>
      <c r="C119" s="45" t="s">
        <v>3835</v>
      </c>
      <c r="D119" s="45" t="s">
        <v>47</v>
      </c>
      <c r="E119" s="45" t="s">
        <v>1959</v>
      </c>
      <c r="F119" s="46" t="s">
        <v>5</v>
      </c>
      <c r="G119" s="45"/>
      <c r="H119" s="45"/>
      <c r="I119" s="45"/>
      <c r="J119" s="45" t="s">
        <v>2303</v>
      </c>
      <c r="K119" s="39" t="str">
        <f>VLOOKUP(A119,'Va-Ku'!$A$2:$B$150,2,0)</f>
        <v>k</v>
      </c>
      <c r="L119" s="40" t="str">
        <f>IF(K119="v",VLOOKUP(A119,'Va-Ku'!$A$2:$C$150,3,0),VLOOKUP(A119,Kunnat!$B$2:$D$410,3,0))</f>
        <v>Uusimaa</v>
      </c>
      <c r="M119" s="40" t="str">
        <f>IF(K119&lt;&gt;"v",VLOOKUP(A119,Kunnat!$B$2:$F$411,5,0),"")</f>
        <v>yli 100 000</v>
      </c>
      <c r="N119" s="41" t="str">
        <f>IF(J119="","",VLOOKUP(J119,Lait!$B$3:$C$60,2,0))</f>
        <v>Sosiaali- ja terveysministeriö</v>
      </c>
      <c r="O119" s="41"/>
      <c r="P119" s="41"/>
    </row>
    <row r="120" spans="1:16" s="24" customFormat="1" x14ac:dyDescent="0.35">
      <c r="A120" s="45" t="s">
        <v>118</v>
      </c>
      <c r="B120" s="45" t="s">
        <v>3838</v>
      </c>
      <c r="C120" s="45"/>
      <c r="D120" s="45" t="s">
        <v>4129</v>
      </c>
      <c r="E120" s="45" t="s">
        <v>1959</v>
      </c>
      <c r="F120" s="46" t="s">
        <v>5</v>
      </c>
      <c r="G120" s="45"/>
      <c r="H120" s="45"/>
      <c r="I120" s="45"/>
      <c r="J120" s="45" t="s">
        <v>2296</v>
      </c>
      <c r="K120" s="39" t="str">
        <f>VLOOKUP(A120,'Va-Ku'!$A$2:$B$150,2,0)</f>
        <v>k</v>
      </c>
      <c r="L120" s="40" t="str">
        <f>IF(K120="v",VLOOKUP(A120,'Va-Ku'!$A$2:$C$150,3,0),VLOOKUP(A120,Kunnat!$B$2:$D$410,3,0))</f>
        <v>Uusimaa</v>
      </c>
      <c r="M120" s="40" t="str">
        <f>IF(K120&lt;&gt;"v",VLOOKUP(A120,Kunnat!$B$2:$F$411,5,0),"")</f>
        <v>yli 100 000</v>
      </c>
      <c r="N120" s="41" t="str">
        <f>IF(J120="","",VLOOKUP(J120,Lait!$B$3:$C$60,2,0))</f>
        <v>Maa- ja metsätalousministeriö</v>
      </c>
      <c r="O120" s="41"/>
      <c r="P120" s="41"/>
    </row>
    <row r="121" spans="1:16" s="24" customFormat="1" x14ac:dyDescent="0.35">
      <c r="A121" s="45" t="s">
        <v>118</v>
      </c>
      <c r="B121" s="45" t="s">
        <v>976</v>
      </c>
      <c r="C121" s="45" t="s">
        <v>3839</v>
      </c>
      <c r="D121" s="45" t="s">
        <v>976</v>
      </c>
      <c r="E121" s="45" t="s">
        <v>1959</v>
      </c>
      <c r="F121" s="46" t="s">
        <v>7</v>
      </c>
      <c r="G121" s="45"/>
      <c r="H121" s="45"/>
      <c r="I121" s="45"/>
      <c r="J121" s="45"/>
      <c r="K121" s="39" t="str">
        <f>VLOOKUP(A121,'Va-Ku'!$A$2:$B$150,2,0)</f>
        <v>k</v>
      </c>
      <c r="L121" s="40" t="str">
        <f>IF(K121="v",VLOOKUP(A121,'Va-Ku'!$A$2:$C$150,3,0),VLOOKUP(A121,Kunnat!$B$2:$D$410,3,0))</f>
        <v>Uusimaa</v>
      </c>
      <c r="M121" s="40" t="str">
        <f>IF(K121&lt;&gt;"v",VLOOKUP(A121,Kunnat!$B$2:$F$411,5,0),"")</f>
        <v>yli 100 000</v>
      </c>
      <c r="N121" s="41" t="str">
        <f>IF(J121="","",VLOOKUP(J121,Lait!$B$3:$C$60,2,0))</f>
        <v/>
      </c>
      <c r="O121" s="41"/>
      <c r="P121" s="41"/>
    </row>
    <row r="122" spans="1:16" s="24" customFormat="1" x14ac:dyDescent="0.35">
      <c r="A122" s="45" t="s">
        <v>118</v>
      </c>
      <c r="B122" s="45" t="s">
        <v>3856</v>
      </c>
      <c r="C122" s="45" t="s">
        <v>3857</v>
      </c>
      <c r="D122" s="45" t="s">
        <v>3856</v>
      </c>
      <c r="E122" s="45" t="s">
        <v>1959</v>
      </c>
      <c r="F122" s="46" t="s">
        <v>7</v>
      </c>
      <c r="G122" s="45"/>
      <c r="H122" s="45"/>
      <c r="I122" s="45"/>
      <c r="J122" s="45" t="s">
        <v>2303</v>
      </c>
      <c r="K122" s="39" t="str">
        <f>VLOOKUP(A122,'Va-Ku'!$A$2:$B$150,2,0)</f>
        <v>k</v>
      </c>
      <c r="L122" s="40" t="str">
        <f>IF(K122="v",VLOOKUP(A122,'Va-Ku'!$A$2:$C$150,3,0),VLOOKUP(A122,Kunnat!$B$2:$D$410,3,0))</f>
        <v>Uusimaa</v>
      </c>
      <c r="M122" s="40" t="str">
        <f>IF(K122&lt;&gt;"v",VLOOKUP(A122,Kunnat!$B$2:$F$411,5,0),"")</f>
        <v>yli 100 000</v>
      </c>
      <c r="N122" s="41" t="str">
        <f>IF(J122="","",VLOOKUP(J122,Lait!$B$3:$C$60,2,0))</f>
        <v>Sosiaali- ja terveysministeriö</v>
      </c>
      <c r="O122" s="41"/>
      <c r="P122" s="41"/>
    </row>
    <row r="123" spans="1:16" s="24" customFormat="1" x14ac:dyDescent="0.35">
      <c r="A123" s="45" t="s">
        <v>118</v>
      </c>
      <c r="B123" s="45" t="s">
        <v>453</v>
      </c>
      <c r="C123" s="45"/>
      <c r="D123" s="45" t="s">
        <v>1992</v>
      </c>
      <c r="E123" s="45" t="s">
        <v>1959</v>
      </c>
      <c r="F123" s="46" t="s">
        <v>7</v>
      </c>
      <c r="G123" s="45"/>
      <c r="H123" s="45"/>
      <c r="I123" s="45" t="s">
        <v>3724</v>
      </c>
      <c r="J123" s="45" t="s">
        <v>2303</v>
      </c>
      <c r="K123" s="39" t="str">
        <f>VLOOKUP(A123,'Va-Ku'!$A$2:$B$150,2,0)</f>
        <v>k</v>
      </c>
      <c r="L123" s="40" t="str">
        <f>IF(K123="v",VLOOKUP(A123,'Va-Ku'!$A$2:$C$150,3,0),VLOOKUP(A123,Kunnat!$B$2:$D$410,3,0))</f>
        <v>Uusimaa</v>
      </c>
      <c r="M123" s="40" t="str">
        <f>IF(K123&lt;&gt;"v",VLOOKUP(A123,Kunnat!$B$2:$F$411,5,0),"")</f>
        <v>yli 100 000</v>
      </c>
      <c r="N123" s="41" t="str">
        <f>IF(J123="","",VLOOKUP(J123,Lait!$B$3:$C$60,2,0))</f>
        <v>Sosiaali- ja terveysministeriö</v>
      </c>
      <c r="O123" s="41"/>
      <c r="P123" s="41"/>
    </row>
    <row r="124" spans="1:16" s="24" customFormat="1" x14ac:dyDescent="0.35">
      <c r="A124" s="45" t="s">
        <v>118</v>
      </c>
      <c r="B124" s="45" t="s">
        <v>3876</v>
      </c>
      <c r="C124" s="45" t="s">
        <v>3877</v>
      </c>
      <c r="D124" s="45" t="s">
        <v>1981</v>
      </c>
      <c r="E124" s="45" t="s">
        <v>1959</v>
      </c>
      <c r="F124" s="46" t="s">
        <v>7</v>
      </c>
      <c r="G124" s="45"/>
      <c r="H124" s="45"/>
      <c r="I124" s="45"/>
      <c r="J124" s="45" t="s">
        <v>2291</v>
      </c>
      <c r="K124" s="39" t="str">
        <f>VLOOKUP(A124,'Va-Ku'!$A$2:$B$150,2,0)</f>
        <v>k</v>
      </c>
      <c r="L124" s="40" t="str">
        <f>IF(K124="v",VLOOKUP(A124,'Va-Ku'!$A$2:$C$150,3,0),VLOOKUP(A124,Kunnat!$B$2:$D$410,3,0))</f>
        <v>Uusimaa</v>
      </c>
      <c r="M124" s="40" t="str">
        <f>IF(K124&lt;&gt;"v",VLOOKUP(A124,Kunnat!$B$2:$F$411,5,0),"")</f>
        <v>yli 100 000</v>
      </c>
      <c r="N124" s="41" t="str">
        <f>IF(J124="","",VLOOKUP(J124,Lait!$B$3:$C$60,2,0))</f>
        <v>Ympäristöministeriö</v>
      </c>
      <c r="O124" s="41"/>
      <c r="P124" s="41"/>
    </row>
    <row r="125" spans="1:16" s="24" customFormat="1" x14ac:dyDescent="0.35">
      <c r="A125" s="45" t="s">
        <v>118</v>
      </c>
      <c r="B125" s="45" t="s">
        <v>3884</v>
      </c>
      <c r="C125" s="45" t="s">
        <v>3885</v>
      </c>
      <c r="D125" s="45" t="s">
        <v>1981</v>
      </c>
      <c r="E125" s="45" t="s">
        <v>1959</v>
      </c>
      <c r="F125" s="46" t="s">
        <v>17</v>
      </c>
      <c r="G125" s="45"/>
      <c r="H125" s="45"/>
      <c r="I125" s="45"/>
      <c r="J125" s="45" t="s">
        <v>2291</v>
      </c>
      <c r="K125" s="39" t="str">
        <f>VLOOKUP(A125,'Va-Ku'!$A$2:$B$150,2,0)</f>
        <v>k</v>
      </c>
      <c r="L125" s="40" t="str">
        <f>IF(K125="v",VLOOKUP(A125,'Va-Ku'!$A$2:$C$150,3,0),VLOOKUP(A125,Kunnat!$B$2:$D$410,3,0))</f>
        <v>Uusimaa</v>
      </c>
      <c r="M125" s="40" t="str">
        <f>IF(K125&lt;&gt;"v",VLOOKUP(A125,Kunnat!$B$2:$F$411,5,0),"")</f>
        <v>yli 100 000</v>
      </c>
      <c r="N125" s="41" t="str">
        <f>IF(J125="","",VLOOKUP(J125,Lait!$B$3:$C$60,2,0))</f>
        <v>Ympäristöministeriö</v>
      </c>
      <c r="O125" s="41"/>
      <c r="P125" s="41"/>
    </row>
    <row r="126" spans="1:16" s="24" customFormat="1" x14ac:dyDescent="0.35">
      <c r="A126" s="45" t="s">
        <v>118</v>
      </c>
      <c r="B126" s="45" t="s">
        <v>3884</v>
      </c>
      <c r="C126" s="45" t="s">
        <v>3885</v>
      </c>
      <c r="D126" s="45" t="s">
        <v>1981</v>
      </c>
      <c r="E126" s="45" t="s">
        <v>1959</v>
      </c>
      <c r="F126" s="46" t="s">
        <v>17</v>
      </c>
      <c r="G126" s="45"/>
      <c r="H126" s="45"/>
      <c r="I126" s="45"/>
      <c r="J126" s="45" t="s">
        <v>2291</v>
      </c>
      <c r="K126" s="39" t="str">
        <f>VLOOKUP(A126,'Va-Ku'!$A$2:$B$150,2,0)</f>
        <v>k</v>
      </c>
      <c r="L126" s="40" t="str">
        <f>IF(K126="v",VLOOKUP(A126,'Va-Ku'!$A$2:$C$150,3,0),VLOOKUP(A126,Kunnat!$B$2:$D$410,3,0))</f>
        <v>Uusimaa</v>
      </c>
      <c r="M126" s="40" t="str">
        <f>IF(K126&lt;&gt;"v",VLOOKUP(A126,Kunnat!$B$2:$F$411,5,0),"")</f>
        <v>yli 100 000</v>
      </c>
      <c r="N126" s="41" t="str">
        <f>IF(J126="","",VLOOKUP(J126,Lait!$B$3:$C$60,2,0))</f>
        <v>Ympäristöministeriö</v>
      </c>
      <c r="O126" s="41"/>
      <c r="P126" s="41"/>
    </row>
    <row r="127" spans="1:16" s="24" customFormat="1" x14ac:dyDescent="0.35">
      <c r="A127" s="45" t="s">
        <v>118</v>
      </c>
      <c r="B127" s="45" t="s">
        <v>123</v>
      </c>
      <c r="C127" s="45" t="s">
        <v>3714</v>
      </c>
      <c r="D127" s="45" t="s">
        <v>123</v>
      </c>
      <c r="E127" s="45" t="s">
        <v>1960</v>
      </c>
      <c r="F127" s="46" t="s">
        <v>7</v>
      </c>
      <c r="G127" s="45"/>
      <c r="H127" s="45" t="s">
        <v>2382</v>
      </c>
      <c r="I127" s="45"/>
      <c r="J127" s="45" t="s">
        <v>2301</v>
      </c>
      <c r="K127" s="39" t="str">
        <f>VLOOKUP(A127,'Va-Ku'!$A$2:$B$150,2,0)</f>
        <v>k</v>
      </c>
      <c r="L127" s="40" t="str">
        <f>IF(K127="v",VLOOKUP(A127,'Va-Ku'!$A$2:$C$150,3,0),VLOOKUP(A127,Kunnat!$B$2:$D$410,3,0))</f>
        <v>Uusimaa</v>
      </c>
      <c r="M127" s="40" t="str">
        <f>IF(K127&lt;&gt;"v",VLOOKUP(A127,Kunnat!$B$2:$F$411,5,0),"")</f>
        <v>yli 100 000</v>
      </c>
      <c r="N127" s="41" t="str">
        <f>IF(J127="","",VLOOKUP(J127,Lait!$B$3:$C$60,2,0))</f>
        <v>Ympäristöministeriö</v>
      </c>
      <c r="O127" s="41"/>
      <c r="P127" s="41"/>
    </row>
    <row r="128" spans="1:16" s="24" customFormat="1" x14ac:dyDescent="0.35">
      <c r="A128" s="45" t="s">
        <v>118</v>
      </c>
      <c r="B128" s="45" t="s">
        <v>37</v>
      </c>
      <c r="C128" s="45" t="s">
        <v>3893</v>
      </c>
      <c r="D128" s="45" t="s">
        <v>37</v>
      </c>
      <c r="E128" s="45" t="s">
        <v>1960</v>
      </c>
      <c r="F128" s="45"/>
      <c r="G128" s="45"/>
      <c r="H128" s="45"/>
      <c r="I128" s="45"/>
      <c r="J128" s="45" t="s">
        <v>2296</v>
      </c>
      <c r="K128" s="39" t="str">
        <f>VLOOKUP(A128,'Va-Ku'!$A$2:$B$150,2,0)</f>
        <v>k</v>
      </c>
      <c r="L128" s="40" t="str">
        <f>IF(K128="v",VLOOKUP(A128,'Va-Ku'!$A$2:$C$150,3,0),VLOOKUP(A128,Kunnat!$B$2:$D$410,3,0))</f>
        <v>Uusimaa</v>
      </c>
      <c r="M128" s="40" t="str">
        <f>IF(K128&lt;&gt;"v",VLOOKUP(A128,Kunnat!$B$2:$F$411,5,0),"")</f>
        <v>yli 100 000</v>
      </c>
      <c r="N128" s="41" t="str">
        <f>IF(J128="","",VLOOKUP(J128,Lait!$B$3:$C$60,2,0))</f>
        <v>Maa- ja metsätalousministeriö</v>
      </c>
      <c r="O128" s="41"/>
      <c r="P128" s="41"/>
    </row>
    <row r="129" spans="1:16" s="24" customFormat="1" x14ac:dyDescent="0.35">
      <c r="A129" s="45" t="s">
        <v>118</v>
      </c>
      <c r="B129" s="45" t="s">
        <v>3727</v>
      </c>
      <c r="C129" s="45"/>
      <c r="D129" s="45" t="s">
        <v>37</v>
      </c>
      <c r="E129" s="45" t="s">
        <v>1960</v>
      </c>
      <c r="F129" s="46" t="s">
        <v>7</v>
      </c>
      <c r="G129" s="45"/>
      <c r="H129" s="45"/>
      <c r="I129" s="45" t="s">
        <v>3724</v>
      </c>
      <c r="J129" s="45" t="s">
        <v>2296</v>
      </c>
      <c r="K129" s="39" t="str">
        <f>VLOOKUP(A129,'Va-Ku'!$A$2:$B$150,2,0)</f>
        <v>k</v>
      </c>
      <c r="L129" s="40" t="str">
        <f>IF(K129="v",VLOOKUP(A129,'Va-Ku'!$A$2:$C$150,3,0),VLOOKUP(A129,Kunnat!$B$2:$D$410,3,0))</f>
        <v>Uusimaa</v>
      </c>
      <c r="M129" s="40" t="str">
        <f>IF(K129&lt;&gt;"v",VLOOKUP(A129,Kunnat!$B$2:$F$411,5,0),"")</f>
        <v>yli 100 000</v>
      </c>
      <c r="N129" s="41" t="str">
        <f>IF(J129="","",VLOOKUP(J129,Lait!$B$3:$C$60,2,0))</f>
        <v>Maa- ja metsätalousministeriö</v>
      </c>
      <c r="O129" s="41"/>
      <c r="P129" s="41"/>
    </row>
    <row r="130" spans="1:16" s="24" customFormat="1" x14ac:dyDescent="0.35">
      <c r="A130" s="45" t="s">
        <v>118</v>
      </c>
      <c r="B130" s="45" t="s">
        <v>3723</v>
      </c>
      <c r="C130" s="45" t="s">
        <v>3510</v>
      </c>
      <c r="D130" s="45" t="s">
        <v>3723</v>
      </c>
      <c r="E130" s="45" t="s">
        <v>1960</v>
      </c>
      <c r="F130" s="46" t="s">
        <v>3</v>
      </c>
      <c r="G130" s="45"/>
      <c r="H130" s="45"/>
      <c r="I130" s="45"/>
      <c r="J130" s="45" t="s">
        <v>2296</v>
      </c>
      <c r="K130" s="39" t="str">
        <f>VLOOKUP(A130,'Va-Ku'!$A$2:$B$150,2,0)</f>
        <v>k</v>
      </c>
      <c r="L130" s="40" t="str">
        <f>IF(K130="v",VLOOKUP(A130,'Va-Ku'!$A$2:$C$150,3,0),VLOOKUP(A130,Kunnat!$B$2:$D$410,3,0))</f>
        <v>Uusimaa</v>
      </c>
      <c r="M130" s="40" t="str">
        <f>IF(K130&lt;&gt;"v",VLOOKUP(A130,Kunnat!$B$2:$F$411,5,0),"")</f>
        <v>yli 100 000</v>
      </c>
      <c r="N130" s="41" t="str">
        <f>IF(J130="","",VLOOKUP(J130,Lait!$B$3:$C$60,2,0))</f>
        <v>Maa- ja metsätalousministeriö</v>
      </c>
      <c r="O130" s="41"/>
      <c r="P130" s="41"/>
    </row>
    <row r="131" spans="1:16" s="24" customFormat="1" x14ac:dyDescent="0.35">
      <c r="A131" s="45" t="s">
        <v>118</v>
      </c>
      <c r="B131" s="45" t="s">
        <v>41</v>
      </c>
      <c r="C131" s="45"/>
      <c r="D131" s="45" t="s">
        <v>41</v>
      </c>
      <c r="E131" s="45" t="s">
        <v>1960</v>
      </c>
      <c r="F131" s="46" t="s">
        <v>7</v>
      </c>
      <c r="G131" s="45"/>
      <c r="H131" s="45"/>
      <c r="I131" s="45" t="s">
        <v>3724</v>
      </c>
      <c r="J131" s="45" t="s">
        <v>2308</v>
      </c>
      <c r="K131" s="39" t="str">
        <f>VLOOKUP(A131,'Va-Ku'!$A$2:$B$150,2,0)</f>
        <v>k</v>
      </c>
      <c r="L131" s="40" t="str">
        <f>IF(K131="v",VLOOKUP(A131,'Va-Ku'!$A$2:$C$150,3,0),VLOOKUP(A131,Kunnat!$B$2:$D$410,3,0))</f>
        <v>Uusimaa</v>
      </c>
      <c r="M131" s="40" t="str">
        <f>IF(K131&lt;&gt;"v",VLOOKUP(A131,Kunnat!$B$2:$F$411,5,0),"")</f>
        <v>yli 100 000</v>
      </c>
      <c r="N131" s="41" t="str">
        <f>IF(J131="","",VLOOKUP(J131,Lait!$B$3:$C$60,2,0))</f>
        <v>Maa- ja metsätalousministeriö</v>
      </c>
      <c r="O131" s="41"/>
      <c r="P131" s="41"/>
    </row>
    <row r="132" spans="1:16" s="24" customFormat="1" x14ac:dyDescent="0.35">
      <c r="A132" s="45" t="s">
        <v>118</v>
      </c>
      <c r="B132" s="45" t="s">
        <v>3650</v>
      </c>
      <c r="C132" s="45" t="s">
        <v>3651</v>
      </c>
      <c r="D132" s="45" t="s">
        <v>4805</v>
      </c>
      <c r="E132" s="45" t="s">
        <v>1960</v>
      </c>
      <c r="F132" s="45"/>
      <c r="G132" s="45"/>
      <c r="H132" s="45" t="s">
        <v>2386</v>
      </c>
      <c r="I132" s="45"/>
      <c r="J132" s="45"/>
      <c r="K132" s="39" t="str">
        <f>VLOOKUP(A132,'Va-Ku'!$A$2:$B$150,2,0)</f>
        <v>k</v>
      </c>
      <c r="L132" s="40" t="str">
        <f>IF(K132="v",VLOOKUP(A132,'Va-Ku'!$A$2:$C$150,3,0),VLOOKUP(A132,Kunnat!$B$2:$D$410,3,0))</f>
        <v>Uusimaa</v>
      </c>
      <c r="M132" s="40" t="str">
        <f>IF(K132&lt;&gt;"v",VLOOKUP(A132,Kunnat!$B$2:$F$411,5,0),"")</f>
        <v>yli 100 000</v>
      </c>
      <c r="N132" s="41" t="str">
        <f>IF(J132="","",VLOOKUP(J132,Lait!$B$3:$C$60,2,0))</f>
        <v/>
      </c>
      <c r="O132" s="41"/>
      <c r="P132" s="41"/>
    </row>
    <row r="133" spans="1:16" s="24" customFormat="1" x14ac:dyDescent="0.35">
      <c r="A133" s="45" t="s">
        <v>118</v>
      </c>
      <c r="B133" s="45" t="s">
        <v>3710</v>
      </c>
      <c r="C133" s="45" t="s">
        <v>3711</v>
      </c>
      <c r="D133" s="45" t="s">
        <v>1972</v>
      </c>
      <c r="E133" s="45" t="s">
        <v>1960</v>
      </c>
      <c r="F133" s="46" t="s">
        <v>7</v>
      </c>
      <c r="G133" s="45"/>
      <c r="H133" s="45"/>
      <c r="I133" s="45"/>
      <c r="J133" s="45"/>
      <c r="K133" s="39" t="str">
        <f>VLOOKUP(A133,'Va-Ku'!$A$2:$B$150,2,0)</f>
        <v>k</v>
      </c>
      <c r="L133" s="40" t="str">
        <f>IF(K133="v",VLOOKUP(A133,'Va-Ku'!$A$2:$C$150,3,0),VLOOKUP(A133,Kunnat!$B$2:$D$410,3,0))</f>
        <v>Uusimaa</v>
      </c>
      <c r="M133" s="40" t="str">
        <f>IF(K133&lt;&gt;"v",VLOOKUP(A133,Kunnat!$B$2:$F$411,5,0),"")</f>
        <v>yli 100 000</v>
      </c>
      <c r="N133" s="41" t="str">
        <f>IF(J133="","",VLOOKUP(J133,Lait!$B$3:$C$60,2,0))</f>
        <v/>
      </c>
      <c r="O133" s="41"/>
      <c r="P133" s="41"/>
    </row>
    <row r="134" spans="1:16" s="24" customFormat="1" x14ac:dyDescent="0.35">
      <c r="A134" s="45" t="s">
        <v>118</v>
      </c>
      <c r="B134" s="45" t="s">
        <v>3712</v>
      </c>
      <c r="C134" s="45" t="s">
        <v>3713</v>
      </c>
      <c r="D134" s="45" t="s">
        <v>1972</v>
      </c>
      <c r="E134" s="45" t="s">
        <v>1960</v>
      </c>
      <c r="F134" s="46" t="s">
        <v>7</v>
      </c>
      <c r="G134" s="45"/>
      <c r="H134" s="45"/>
      <c r="I134" s="45"/>
      <c r="J134" s="45"/>
      <c r="K134" s="39" t="str">
        <f>VLOOKUP(A134,'Va-Ku'!$A$2:$B$150,2,0)</f>
        <v>k</v>
      </c>
      <c r="L134" s="40" t="str">
        <f>IF(K134="v",VLOOKUP(A134,'Va-Ku'!$A$2:$C$150,3,0),VLOOKUP(A134,Kunnat!$B$2:$D$410,3,0))</f>
        <v>Uusimaa</v>
      </c>
      <c r="M134" s="40" t="str">
        <f>IF(K134&lt;&gt;"v",VLOOKUP(A134,Kunnat!$B$2:$F$411,5,0),"")</f>
        <v>yli 100 000</v>
      </c>
      <c r="N134" s="41" t="str">
        <f>IF(J134="","",VLOOKUP(J134,Lait!$B$3:$C$60,2,0))</f>
        <v/>
      </c>
      <c r="O134" s="41"/>
      <c r="P134" s="41"/>
    </row>
    <row r="135" spans="1:16" s="24" customFormat="1" x14ac:dyDescent="0.35">
      <c r="A135" s="45" t="s">
        <v>118</v>
      </c>
      <c r="B135" s="45" t="s">
        <v>1972</v>
      </c>
      <c r="C135" s="45" t="s">
        <v>3057</v>
      </c>
      <c r="D135" s="45" t="s">
        <v>1972</v>
      </c>
      <c r="E135" s="45" t="s">
        <v>1960</v>
      </c>
      <c r="F135" s="45"/>
      <c r="G135" s="45"/>
      <c r="H135" s="45"/>
      <c r="I135" s="45"/>
      <c r="J135" s="45" t="s">
        <v>2334</v>
      </c>
      <c r="K135" s="39" t="str">
        <f>VLOOKUP(A135,'Va-Ku'!$A$2:$B$150,2,0)</f>
        <v>k</v>
      </c>
      <c r="L135" s="40" t="str">
        <f>IF(K135="v",VLOOKUP(A135,'Va-Ku'!$A$2:$C$150,3,0),VLOOKUP(A135,Kunnat!$B$2:$D$410,3,0))</f>
        <v>Uusimaa</v>
      </c>
      <c r="M135" s="40" t="str">
        <f>IF(K135&lt;&gt;"v",VLOOKUP(A135,Kunnat!$B$2:$F$411,5,0),"")</f>
        <v>yli 100 000</v>
      </c>
      <c r="N135" s="41" t="str">
        <f>IF(J135="","",VLOOKUP(J135,Lait!$B$3:$C$60,2,0))</f>
        <v>Liikenne- ja viestintäministeriö</v>
      </c>
      <c r="O135" s="41"/>
      <c r="P135" s="41"/>
    </row>
    <row r="136" spans="1:16" s="24" customFormat="1" x14ac:dyDescent="0.35">
      <c r="A136" s="45" t="s">
        <v>118</v>
      </c>
      <c r="B136" s="45" t="s">
        <v>3896</v>
      </c>
      <c r="C136" s="45" t="s">
        <v>3897</v>
      </c>
      <c r="D136" s="45" t="s">
        <v>129</v>
      </c>
      <c r="E136" s="45" t="s">
        <v>1960</v>
      </c>
      <c r="F136" s="46" t="s">
        <v>5</v>
      </c>
      <c r="G136" s="45"/>
      <c r="H136" s="45" t="s">
        <v>2382</v>
      </c>
      <c r="I136" s="45"/>
      <c r="J136" s="45" t="s">
        <v>2301</v>
      </c>
      <c r="K136" s="39" t="str">
        <f>VLOOKUP(A136,'Va-Ku'!$A$2:$B$150,2,0)</f>
        <v>k</v>
      </c>
      <c r="L136" s="40" t="str">
        <f>IF(K136="v",VLOOKUP(A136,'Va-Ku'!$A$2:$C$150,3,0),VLOOKUP(A136,Kunnat!$B$2:$D$410,3,0))</f>
        <v>Uusimaa</v>
      </c>
      <c r="M136" s="40" t="str">
        <f>IF(K136&lt;&gt;"v",VLOOKUP(A136,Kunnat!$B$2:$F$411,5,0),"")</f>
        <v>yli 100 000</v>
      </c>
      <c r="N136" s="41" t="str">
        <f>IF(J136="","",VLOOKUP(J136,Lait!$B$3:$C$60,2,0))</f>
        <v>Ympäristöministeriö</v>
      </c>
      <c r="O136" s="41"/>
      <c r="P136" s="41"/>
    </row>
    <row r="137" spans="1:16" s="24" customFormat="1" x14ac:dyDescent="0.35">
      <c r="A137" s="45" t="s">
        <v>118</v>
      </c>
      <c r="B137" s="45" t="s">
        <v>3789</v>
      </c>
      <c r="C137" s="45" t="s">
        <v>3790</v>
      </c>
      <c r="D137" s="45" t="s">
        <v>3789</v>
      </c>
      <c r="E137" s="45" t="s">
        <v>1960</v>
      </c>
      <c r="F137" s="46" t="s">
        <v>7</v>
      </c>
      <c r="G137" s="45"/>
      <c r="H137" s="45"/>
      <c r="I137" s="45"/>
      <c r="J137" s="45"/>
      <c r="K137" s="39" t="str">
        <f>VLOOKUP(A137,'Va-Ku'!$A$2:$B$150,2,0)</f>
        <v>k</v>
      </c>
      <c r="L137" s="40" t="str">
        <f>IF(K137="v",VLOOKUP(A137,'Va-Ku'!$A$2:$C$150,3,0),VLOOKUP(A137,Kunnat!$B$2:$D$410,3,0))</f>
        <v>Uusimaa</v>
      </c>
      <c r="M137" s="40" t="str">
        <f>IF(K137&lt;&gt;"v",VLOOKUP(A137,Kunnat!$B$2:$F$411,5,0),"")</f>
        <v>yli 100 000</v>
      </c>
      <c r="N137" s="41" t="str">
        <f>IF(J137="","",VLOOKUP(J137,Lait!$B$3:$C$60,2,0))</f>
        <v/>
      </c>
      <c r="O137" s="41"/>
      <c r="P137" s="41"/>
    </row>
    <row r="138" spans="1:16" s="24" customFormat="1" x14ac:dyDescent="0.35">
      <c r="A138" s="45" t="s">
        <v>118</v>
      </c>
      <c r="B138" s="45" t="s">
        <v>1971</v>
      </c>
      <c r="C138" s="45" t="s">
        <v>3793</v>
      </c>
      <c r="D138" s="45" t="s">
        <v>1971</v>
      </c>
      <c r="E138" s="45" t="s">
        <v>1960</v>
      </c>
      <c r="F138" s="46" t="s">
        <v>7</v>
      </c>
      <c r="G138" s="45"/>
      <c r="H138" s="45"/>
      <c r="I138" s="45"/>
      <c r="J138" s="45" t="s">
        <v>2293</v>
      </c>
      <c r="K138" s="39" t="str">
        <f>VLOOKUP(A138,'Va-Ku'!$A$2:$B$150,2,0)</f>
        <v>k</v>
      </c>
      <c r="L138" s="40" t="str">
        <f>IF(K138="v",VLOOKUP(A138,'Va-Ku'!$A$2:$C$150,3,0),VLOOKUP(A138,Kunnat!$B$2:$D$410,3,0))</f>
        <v>Uusimaa</v>
      </c>
      <c r="M138" s="40" t="str">
        <f>IF(K138&lt;&gt;"v",VLOOKUP(A138,Kunnat!$B$2:$F$411,5,0),"")</f>
        <v>yli 100 000</v>
      </c>
      <c r="N138" s="41" t="str">
        <f>IF(J138="","",VLOOKUP(J138,Lait!$B$3:$C$60,2,0))</f>
        <v>Sosiaali- ja terveysministeriö</v>
      </c>
      <c r="O138" s="41"/>
      <c r="P138" s="41"/>
    </row>
    <row r="139" spans="1:16" s="24" customFormat="1" x14ac:dyDescent="0.35">
      <c r="A139" s="45" t="s">
        <v>118</v>
      </c>
      <c r="B139" s="45" t="s">
        <v>3687</v>
      </c>
      <c r="C139" s="45" t="s">
        <v>3688</v>
      </c>
      <c r="D139" s="45" t="s">
        <v>1997</v>
      </c>
      <c r="E139" s="45" t="s">
        <v>1960</v>
      </c>
      <c r="F139" s="46" t="s">
        <v>5</v>
      </c>
      <c r="G139" s="45"/>
      <c r="H139" s="45" t="s">
        <v>2382</v>
      </c>
      <c r="I139" s="45"/>
      <c r="J139" s="45" t="s">
        <v>2301</v>
      </c>
      <c r="K139" s="39" t="str">
        <f>VLOOKUP(A139,'Va-Ku'!$A$2:$B$150,2,0)</f>
        <v>k</v>
      </c>
      <c r="L139" s="40" t="str">
        <f>IF(K139="v",VLOOKUP(A139,'Va-Ku'!$A$2:$C$150,3,0),VLOOKUP(A139,Kunnat!$B$2:$D$410,3,0))</f>
        <v>Uusimaa</v>
      </c>
      <c r="M139" s="40" t="str">
        <f>IF(K139&lt;&gt;"v",VLOOKUP(A139,Kunnat!$B$2:$F$411,5,0),"")</f>
        <v>yli 100 000</v>
      </c>
      <c r="N139" s="41" t="str">
        <f>IF(J139="","",VLOOKUP(J139,Lait!$B$3:$C$60,2,0))</f>
        <v>Ympäristöministeriö</v>
      </c>
      <c r="O139" s="41"/>
      <c r="P139" s="41"/>
    </row>
    <row r="140" spans="1:16" s="24" customFormat="1" x14ac:dyDescent="0.35">
      <c r="A140" s="45" t="s">
        <v>118</v>
      </c>
      <c r="B140" s="45" t="s">
        <v>3689</v>
      </c>
      <c r="C140" s="45" t="s">
        <v>3690</v>
      </c>
      <c r="D140" s="45" t="s">
        <v>275</v>
      </c>
      <c r="E140" s="45" t="s">
        <v>1960</v>
      </c>
      <c r="F140" s="45"/>
      <c r="G140" s="45"/>
      <c r="H140" s="45" t="s">
        <v>2382</v>
      </c>
      <c r="I140" s="45"/>
      <c r="J140" s="45" t="s">
        <v>2301</v>
      </c>
      <c r="K140" s="39" t="str">
        <f>VLOOKUP(A140,'Va-Ku'!$A$2:$B$150,2,0)</f>
        <v>k</v>
      </c>
      <c r="L140" s="40" t="str">
        <f>IF(K140="v",VLOOKUP(A140,'Va-Ku'!$A$2:$C$150,3,0),VLOOKUP(A140,Kunnat!$B$2:$D$410,3,0))</f>
        <v>Uusimaa</v>
      </c>
      <c r="M140" s="40" t="str">
        <f>IF(K140&lt;&gt;"v",VLOOKUP(A140,Kunnat!$B$2:$F$411,5,0),"")</f>
        <v>yli 100 000</v>
      </c>
      <c r="N140" s="41" t="str">
        <f>IF(J140="","",VLOOKUP(J140,Lait!$B$3:$C$60,2,0))</f>
        <v>Ympäristöministeriö</v>
      </c>
      <c r="O140" s="41"/>
      <c r="P140" s="41"/>
    </row>
    <row r="141" spans="1:16" s="24" customFormat="1" x14ac:dyDescent="0.35">
      <c r="A141" s="45" t="s">
        <v>118</v>
      </c>
      <c r="B141" s="45" t="s">
        <v>3691</v>
      </c>
      <c r="C141" s="45" t="s">
        <v>3692</v>
      </c>
      <c r="D141" s="45" t="s">
        <v>275</v>
      </c>
      <c r="E141" s="45" t="s">
        <v>1960</v>
      </c>
      <c r="F141" s="45"/>
      <c r="G141" s="45"/>
      <c r="H141" s="45" t="s">
        <v>2382</v>
      </c>
      <c r="I141" s="45"/>
      <c r="J141" s="45" t="s">
        <v>2301</v>
      </c>
      <c r="K141" s="39" t="str">
        <f>VLOOKUP(A141,'Va-Ku'!$A$2:$B$150,2,0)</f>
        <v>k</v>
      </c>
      <c r="L141" s="40" t="str">
        <f>IF(K141="v",VLOOKUP(A141,'Va-Ku'!$A$2:$C$150,3,0),VLOOKUP(A141,Kunnat!$B$2:$D$410,3,0))</f>
        <v>Uusimaa</v>
      </c>
      <c r="M141" s="40" t="str">
        <f>IF(K141&lt;&gt;"v",VLOOKUP(A141,Kunnat!$B$2:$F$411,5,0),"")</f>
        <v>yli 100 000</v>
      </c>
      <c r="N141" s="41" t="str">
        <f>IF(J141="","",VLOOKUP(J141,Lait!$B$3:$C$60,2,0))</f>
        <v>Ympäristöministeriö</v>
      </c>
      <c r="O141" s="41"/>
      <c r="P141" s="41"/>
    </row>
    <row r="142" spans="1:16" s="24" customFormat="1" x14ac:dyDescent="0.35">
      <c r="A142" s="45" t="s">
        <v>118</v>
      </c>
      <c r="B142" s="45" t="s">
        <v>3693</v>
      </c>
      <c r="C142" s="45" t="s">
        <v>3694</v>
      </c>
      <c r="D142" s="45" t="s">
        <v>275</v>
      </c>
      <c r="E142" s="45" t="s">
        <v>1960</v>
      </c>
      <c r="F142" s="45"/>
      <c r="G142" s="45"/>
      <c r="H142" s="45" t="s">
        <v>2382</v>
      </c>
      <c r="I142" s="45"/>
      <c r="J142" s="45" t="s">
        <v>2301</v>
      </c>
      <c r="K142" s="39" t="str">
        <f>VLOOKUP(A142,'Va-Ku'!$A$2:$B$150,2,0)</f>
        <v>k</v>
      </c>
      <c r="L142" s="40" t="str">
        <f>IF(K142="v",VLOOKUP(A142,'Va-Ku'!$A$2:$C$150,3,0),VLOOKUP(A142,Kunnat!$B$2:$D$410,3,0))</f>
        <v>Uusimaa</v>
      </c>
      <c r="M142" s="40" t="str">
        <f>IF(K142&lt;&gt;"v",VLOOKUP(A142,Kunnat!$B$2:$F$411,5,0),"")</f>
        <v>yli 100 000</v>
      </c>
      <c r="N142" s="41" t="str">
        <f>IF(J142="","",VLOOKUP(J142,Lait!$B$3:$C$60,2,0))</f>
        <v>Ympäristöministeriö</v>
      </c>
      <c r="O142" s="41"/>
      <c r="P142" s="41"/>
    </row>
    <row r="143" spans="1:16" s="24" customFormat="1" x14ac:dyDescent="0.35">
      <c r="A143" s="45" t="s">
        <v>118</v>
      </c>
      <c r="B143" s="45" t="s">
        <v>124</v>
      </c>
      <c r="C143" s="45" t="s">
        <v>3800</v>
      </c>
      <c r="D143" s="45" t="s">
        <v>275</v>
      </c>
      <c r="E143" s="45" t="s">
        <v>1960</v>
      </c>
      <c r="F143" s="46" t="s">
        <v>7</v>
      </c>
      <c r="G143" s="45"/>
      <c r="H143" s="45" t="s">
        <v>2382</v>
      </c>
      <c r="I143" s="45"/>
      <c r="J143" s="45" t="s">
        <v>2301</v>
      </c>
      <c r="K143" s="39" t="str">
        <f>VLOOKUP(A143,'Va-Ku'!$A$2:$B$150,2,0)</f>
        <v>k</v>
      </c>
      <c r="L143" s="40" t="str">
        <f>IF(K143="v",VLOOKUP(A143,'Va-Ku'!$A$2:$C$150,3,0),VLOOKUP(A143,Kunnat!$B$2:$D$410,3,0))</f>
        <v>Uusimaa</v>
      </c>
      <c r="M143" s="40" t="str">
        <f>IF(K143&lt;&gt;"v",VLOOKUP(A143,Kunnat!$B$2:$F$411,5,0),"")</f>
        <v>yli 100 000</v>
      </c>
      <c r="N143" s="41" t="str">
        <f>IF(J143="","",VLOOKUP(J143,Lait!$B$3:$C$60,2,0))</f>
        <v>Ympäristöministeriö</v>
      </c>
      <c r="O143" s="41"/>
      <c r="P143" s="41"/>
    </row>
    <row r="144" spans="1:16" s="24" customFormat="1" x14ac:dyDescent="0.35">
      <c r="A144" s="45" t="s">
        <v>118</v>
      </c>
      <c r="B144" s="45" t="s">
        <v>3868</v>
      </c>
      <c r="C144" s="45"/>
      <c r="D144" s="45" t="s">
        <v>275</v>
      </c>
      <c r="E144" s="45" t="s">
        <v>1960</v>
      </c>
      <c r="F144" s="46" t="s">
        <v>7</v>
      </c>
      <c r="G144" s="45"/>
      <c r="H144" s="45" t="s">
        <v>2382</v>
      </c>
      <c r="I144" s="45"/>
      <c r="J144" s="45" t="s">
        <v>2301</v>
      </c>
      <c r="K144" s="39" t="str">
        <f>VLOOKUP(A144,'Va-Ku'!$A$2:$B$150,2,0)</f>
        <v>k</v>
      </c>
      <c r="L144" s="40" t="str">
        <f>IF(K144="v",VLOOKUP(A144,'Va-Ku'!$A$2:$C$150,3,0),VLOOKUP(A144,Kunnat!$B$2:$D$410,3,0))</f>
        <v>Uusimaa</v>
      </c>
      <c r="M144" s="40" t="str">
        <f>IF(K144&lt;&gt;"v",VLOOKUP(A144,Kunnat!$B$2:$F$411,5,0),"")</f>
        <v>yli 100 000</v>
      </c>
      <c r="N144" s="41" t="str">
        <f>IF(J144="","",VLOOKUP(J144,Lait!$B$3:$C$60,2,0))</f>
        <v>Ympäristöministeriö</v>
      </c>
      <c r="O144" s="41"/>
      <c r="P144" s="41"/>
    </row>
    <row r="145" spans="1:16" s="24" customFormat="1" x14ac:dyDescent="0.35">
      <c r="A145" s="45" t="s">
        <v>118</v>
      </c>
      <c r="B145" s="45" t="s">
        <v>3776</v>
      </c>
      <c r="C145" s="45" t="s">
        <v>3777</v>
      </c>
      <c r="D145" s="45" t="s">
        <v>275</v>
      </c>
      <c r="E145" s="45" t="s">
        <v>1960</v>
      </c>
      <c r="F145" s="46" t="s">
        <v>7</v>
      </c>
      <c r="G145" s="45"/>
      <c r="H145" s="45"/>
      <c r="I145" s="45"/>
      <c r="J145" s="45" t="s">
        <v>2301</v>
      </c>
      <c r="K145" s="39" t="str">
        <f>VLOOKUP(A145,'Va-Ku'!$A$2:$B$150,2,0)</f>
        <v>k</v>
      </c>
      <c r="L145" s="40" t="str">
        <f>IF(K145="v",VLOOKUP(A145,'Va-Ku'!$A$2:$C$150,3,0),VLOOKUP(A145,Kunnat!$B$2:$D$410,3,0))</f>
        <v>Uusimaa</v>
      </c>
      <c r="M145" s="40" t="str">
        <f>IF(K145&lt;&gt;"v",VLOOKUP(A145,Kunnat!$B$2:$F$411,5,0),"")</f>
        <v>yli 100 000</v>
      </c>
      <c r="N145" s="41" t="str">
        <f>IF(J145="","",VLOOKUP(J145,Lait!$B$3:$C$60,2,0))</f>
        <v>Ympäristöministeriö</v>
      </c>
      <c r="O145" s="41"/>
      <c r="P145" s="41"/>
    </row>
    <row r="146" spans="1:16" s="24" customFormat="1" x14ac:dyDescent="0.35">
      <c r="A146" s="45" t="s">
        <v>118</v>
      </c>
      <c r="B146" s="45" t="s">
        <v>3797</v>
      </c>
      <c r="C146" s="45" t="s">
        <v>3798</v>
      </c>
      <c r="D146" s="45" t="s">
        <v>275</v>
      </c>
      <c r="E146" s="45" t="s">
        <v>1960</v>
      </c>
      <c r="F146" s="46" t="s">
        <v>7</v>
      </c>
      <c r="G146" s="45"/>
      <c r="H146" s="45"/>
      <c r="I146" s="45"/>
      <c r="J146" s="45" t="s">
        <v>2301</v>
      </c>
      <c r="K146" s="39" t="str">
        <f>VLOOKUP(A146,'Va-Ku'!$A$2:$B$150,2,0)</f>
        <v>k</v>
      </c>
      <c r="L146" s="40" t="str">
        <f>IF(K146="v",VLOOKUP(A146,'Va-Ku'!$A$2:$C$150,3,0),VLOOKUP(A146,Kunnat!$B$2:$D$410,3,0))</f>
        <v>Uusimaa</v>
      </c>
      <c r="M146" s="40" t="str">
        <f>IF(K146&lt;&gt;"v",VLOOKUP(A146,Kunnat!$B$2:$F$411,5,0),"")</f>
        <v>yli 100 000</v>
      </c>
      <c r="N146" s="41" t="str">
        <f>IF(J146="","",VLOOKUP(J146,Lait!$B$3:$C$60,2,0))</f>
        <v>Ympäristöministeriö</v>
      </c>
      <c r="O146" s="41"/>
      <c r="P146" s="41"/>
    </row>
    <row r="147" spans="1:16" s="24" customFormat="1" x14ac:dyDescent="0.35">
      <c r="A147" s="45" t="s">
        <v>118</v>
      </c>
      <c r="B147" s="45" t="s">
        <v>3791</v>
      </c>
      <c r="C147" s="45" t="s">
        <v>3792</v>
      </c>
      <c r="D147" s="45" t="s">
        <v>275</v>
      </c>
      <c r="E147" s="45" t="s">
        <v>1960</v>
      </c>
      <c r="F147" s="46" t="s">
        <v>7</v>
      </c>
      <c r="G147" s="45"/>
      <c r="H147" s="45"/>
      <c r="I147" s="45"/>
      <c r="J147" s="45" t="s">
        <v>2301</v>
      </c>
      <c r="K147" s="39" t="str">
        <f>VLOOKUP(A147,'Va-Ku'!$A$2:$B$150,2,0)</f>
        <v>k</v>
      </c>
      <c r="L147" s="40" t="str">
        <f>IF(K147="v",VLOOKUP(A147,'Va-Ku'!$A$2:$C$150,3,0),VLOOKUP(A147,Kunnat!$B$2:$D$410,3,0))</f>
        <v>Uusimaa</v>
      </c>
      <c r="M147" s="40" t="str">
        <f>IF(K147&lt;&gt;"v",VLOOKUP(A147,Kunnat!$B$2:$F$411,5,0),"")</f>
        <v>yli 100 000</v>
      </c>
      <c r="N147" s="41" t="str">
        <f>IF(J147="","",VLOOKUP(J147,Lait!$B$3:$C$60,2,0))</f>
        <v>Ympäristöministeriö</v>
      </c>
      <c r="O147" s="41"/>
      <c r="P147" s="41"/>
    </row>
    <row r="148" spans="1:16" s="24" customFormat="1" x14ac:dyDescent="0.35">
      <c r="A148" s="45" t="s">
        <v>118</v>
      </c>
      <c r="B148" s="45" t="s">
        <v>35</v>
      </c>
      <c r="C148" s="45" t="s">
        <v>3830</v>
      </c>
      <c r="D148" s="45" t="s">
        <v>1999</v>
      </c>
      <c r="E148" s="45" t="s">
        <v>1960</v>
      </c>
      <c r="F148" s="46" t="s">
        <v>7</v>
      </c>
      <c r="G148" s="45"/>
      <c r="H148" s="45" t="s">
        <v>2382</v>
      </c>
      <c r="I148" s="45"/>
      <c r="J148" s="45" t="s">
        <v>2301</v>
      </c>
      <c r="K148" s="39" t="str">
        <f>VLOOKUP(A148,'Va-Ku'!$A$2:$B$150,2,0)</f>
        <v>k</v>
      </c>
      <c r="L148" s="40" t="str">
        <f>IF(K148="v",VLOOKUP(A148,'Va-Ku'!$A$2:$C$150,3,0),VLOOKUP(A148,Kunnat!$B$2:$D$410,3,0))</f>
        <v>Uusimaa</v>
      </c>
      <c r="M148" s="40" t="str">
        <f>IF(K148&lt;&gt;"v",VLOOKUP(A148,Kunnat!$B$2:$F$411,5,0),"")</f>
        <v>yli 100 000</v>
      </c>
      <c r="N148" s="41" t="str">
        <f>IF(J148="","",VLOOKUP(J148,Lait!$B$3:$C$60,2,0))</f>
        <v>Ympäristöministeriö</v>
      </c>
      <c r="O148" s="41"/>
      <c r="P148" s="41"/>
    </row>
    <row r="149" spans="1:16" s="24" customFormat="1" x14ac:dyDescent="0.35">
      <c r="A149" s="45" t="s">
        <v>118</v>
      </c>
      <c r="B149" s="45" t="s">
        <v>3782</v>
      </c>
      <c r="C149" s="45" t="s">
        <v>3783</v>
      </c>
      <c r="D149" s="45" t="s">
        <v>1996</v>
      </c>
      <c r="E149" s="45" t="s">
        <v>1960</v>
      </c>
      <c r="F149" s="46" t="s">
        <v>7</v>
      </c>
      <c r="G149" s="45"/>
      <c r="H149" s="45"/>
      <c r="I149" s="45"/>
      <c r="J149" s="45" t="s">
        <v>2301</v>
      </c>
      <c r="K149" s="39" t="str">
        <f>VLOOKUP(A149,'Va-Ku'!$A$2:$B$150,2,0)</f>
        <v>k</v>
      </c>
      <c r="L149" s="40" t="str">
        <f>IF(K149="v",VLOOKUP(A149,'Va-Ku'!$A$2:$C$150,3,0),VLOOKUP(A149,Kunnat!$B$2:$D$410,3,0))</f>
        <v>Uusimaa</v>
      </c>
      <c r="M149" s="40" t="str">
        <f>IF(K149&lt;&gt;"v",VLOOKUP(A149,Kunnat!$B$2:$F$411,5,0),"")</f>
        <v>yli 100 000</v>
      </c>
      <c r="N149" s="41" t="str">
        <f>IF(J149="","",VLOOKUP(J149,Lait!$B$3:$C$60,2,0))</f>
        <v>Ympäristöministeriö</v>
      </c>
      <c r="O149" s="41"/>
      <c r="P149" s="41"/>
    </row>
    <row r="150" spans="1:16" s="24" customFormat="1" x14ac:dyDescent="0.35">
      <c r="A150" s="45" t="s">
        <v>118</v>
      </c>
      <c r="B150" s="45" t="s">
        <v>3813</v>
      </c>
      <c r="C150" s="45" t="s">
        <v>3814</v>
      </c>
      <c r="D150" s="45" t="s">
        <v>3813</v>
      </c>
      <c r="E150" s="45" t="s">
        <v>1960</v>
      </c>
      <c r="F150" s="46" t="s">
        <v>7</v>
      </c>
      <c r="G150" s="45"/>
      <c r="H150" s="45"/>
      <c r="I150" s="45"/>
      <c r="J150" s="45"/>
      <c r="K150" s="39" t="str">
        <f>VLOOKUP(A150,'Va-Ku'!$A$2:$B$150,2,0)</f>
        <v>k</v>
      </c>
      <c r="L150" s="40" t="str">
        <f>IF(K150="v",VLOOKUP(A150,'Va-Ku'!$A$2:$C$150,3,0),VLOOKUP(A150,Kunnat!$B$2:$D$410,3,0))</f>
        <v>Uusimaa</v>
      </c>
      <c r="M150" s="40" t="str">
        <f>IF(K150&lt;&gt;"v",VLOOKUP(A150,Kunnat!$B$2:$F$411,5,0),"")</f>
        <v>yli 100 000</v>
      </c>
      <c r="N150" s="41" t="str">
        <f>IF(J150="","",VLOOKUP(J150,Lait!$B$3:$C$60,2,0))</f>
        <v/>
      </c>
      <c r="O150" s="41"/>
      <c r="P150" s="41"/>
    </row>
    <row r="151" spans="1:16" s="24" customFormat="1" x14ac:dyDescent="0.35">
      <c r="A151" s="45" t="s">
        <v>118</v>
      </c>
      <c r="B151" s="45" t="s">
        <v>3817</v>
      </c>
      <c r="C151" s="45" t="s">
        <v>3818</v>
      </c>
      <c r="D151" s="45" t="s">
        <v>1202</v>
      </c>
      <c r="E151" s="45" t="s">
        <v>1960</v>
      </c>
      <c r="F151" s="46" t="s">
        <v>17</v>
      </c>
      <c r="G151" s="45"/>
      <c r="H151" s="45"/>
      <c r="I151" s="45"/>
      <c r="J151" s="45" t="s">
        <v>2303</v>
      </c>
      <c r="K151" s="39" t="str">
        <f>VLOOKUP(A151,'Va-Ku'!$A$2:$B$150,2,0)</f>
        <v>k</v>
      </c>
      <c r="L151" s="40" t="str">
        <f>IF(K151="v",VLOOKUP(A151,'Va-Ku'!$A$2:$C$150,3,0),VLOOKUP(A151,Kunnat!$B$2:$D$410,3,0))</f>
        <v>Uusimaa</v>
      </c>
      <c r="M151" s="40" t="str">
        <f>IF(K151&lt;&gt;"v",VLOOKUP(A151,Kunnat!$B$2:$F$411,5,0),"")</f>
        <v>yli 100 000</v>
      </c>
      <c r="N151" s="41" t="str">
        <f>IF(J151="","",VLOOKUP(J151,Lait!$B$3:$C$60,2,0))</f>
        <v>Sosiaali- ja terveysministeriö</v>
      </c>
      <c r="O151" s="41"/>
      <c r="P151" s="41"/>
    </row>
    <row r="152" spans="1:16" s="24" customFormat="1" x14ac:dyDescent="0.35">
      <c r="A152" s="45" t="s">
        <v>118</v>
      </c>
      <c r="B152" s="45" t="s">
        <v>3825</v>
      </c>
      <c r="C152" s="45" t="s">
        <v>3826</v>
      </c>
      <c r="D152" s="45" t="s">
        <v>292</v>
      </c>
      <c r="E152" s="45" t="s">
        <v>1960</v>
      </c>
      <c r="F152" s="46" t="s">
        <v>7</v>
      </c>
      <c r="G152" s="45"/>
      <c r="H152" s="45"/>
      <c r="I152" s="45"/>
      <c r="J152" s="45"/>
      <c r="K152" s="39" t="str">
        <f>VLOOKUP(A152,'Va-Ku'!$A$2:$B$150,2,0)</f>
        <v>k</v>
      </c>
      <c r="L152" s="40" t="str">
        <f>IF(K152="v",VLOOKUP(A152,'Va-Ku'!$A$2:$C$150,3,0),VLOOKUP(A152,Kunnat!$B$2:$D$410,3,0))</f>
        <v>Uusimaa</v>
      </c>
      <c r="M152" s="40" t="str">
        <f>IF(K152&lt;&gt;"v",VLOOKUP(A152,Kunnat!$B$2:$F$411,5,0),"")</f>
        <v>yli 100 000</v>
      </c>
      <c r="N152" s="41" t="str">
        <f>IF(J152="","",VLOOKUP(J152,Lait!$B$3:$C$60,2,0))</f>
        <v/>
      </c>
      <c r="O152" s="41"/>
      <c r="P152" s="41"/>
    </row>
    <row r="153" spans="1:16" s="24" customFormat="1" x14ac:dyDescent="0.35">
      <c r="A153" s="45" t="s">
        <v>118</v>
      </c>
      <c r="B153" s="45" t="s">
        <v>3827</v>
      </c>
      <c r="C153" s="45" t="s">
        <v>3828</v>
      </c>
      <c r="D153" s="45" t="s">
        <v>270</v>
      </c>
      <c r="E153" s="45" t="s">
        <v>1960</v>
      </c>
      <c r="F153" s="46" t="s">
        <v>7</v>
      </c>
      <c r="G153" s="45"/>
      <c r="H153" s="45" t="s">
        <v>2382</v>
      </c>
      <c r="I153" s="45"/>
      <c r="J153" s="45"/>
      <c r="K153" s="39" t="str">
        <f>VLOOKUP(A153,'Va-Ku'!$A$2:$B$150,2,0)</f>
        <v>k</v>
      </c>
      <c r="L153" s="40" t="str">
        <f>IF(K153="v",VLOOKUP(A153,'Va-Ku'!$A$2:$C$150,3,0),VLOOKUP(A153,Kunnat!$B$2:$D$410,3,0))</f>
        <v>Uusimaa</v>
      </c>
      <c r="M153" s="40" t="str">
        <f>IF(K153&lt;&gt;"v",VLOOKUP(A153,Kunnat!$B$2:$F$411,5,0),"")</f>
        <v>yli 100 000</v>
      </c>
      <c r="N153" s="41" t="str">
        <f>IF(J153="","",VLOOKUP(J153,Lait!$B$3:$C$60,2,0))</f>
        <v/>
      </c>
      <c r="O153" s="41"/>
      <c r="P153" s="41"/>
    </row>
    <row r="154" spans="1:16" s="24" customFormat="1" x14ac:dyDescent="0.35">
      <c r="A154" s="45" t="s">
        <v>118</v>
      </c>
      <c r="B154" s="45" t="s">
        <v>2249</v>
      </c>
      <c r="C154" s="45" t="s">
        <v>3697</v>
      </c>
      <c r="D154" s="45" t="s">
        <v>2249</v>
      </c>
      <c r="E154" s="45" t="s">
        <v>1960</v>
      </c>
      <c r="F154" s="45"/>
      <c r="G154" s="45"/>
      <c r="H154" s="45" t="s">
        <v>2386</v>
      </c>
      <c r="I154" s="45"/>
      <c r="J154" s="45"/>
      <c r="K154" s="39" t="str">
        <f>VLOOKUP(A154,'Va-Ku'!$A$2:$B$150,2,0)</f>
        <v>k</v>
      </c>
      <c r="L154" s="40" t="str">
        <f>IF(K154="v",VLOOKUP(A154,'Va-Ku'!$A$2:$C$150,3,0),VLOOKUP(A154,Kunnat!$B$2:$D$410,3,0))</f>
        <v>Uusimaa</v>
      </c>
      <c r="M154" s="40" t="str">
        <f>IF(K154&lt;&gt;"v",VLOOKUP(A154,Kunnat!$B$2:$F$411,5,0),"")</f>
        <v>yli 100 000</v>
      </c>
      <c r="N154" s="41" t="str">
        <f>IF(J154="","",VLOOKUP(J154,Lait!$B$3:$C$60,2,0))</f>
        <v/>
      </c>
      <c r="O154" s="41"/>
      <c r="P154" s="41"/>
    </row>
    <row r="155" spans="1:16" s="24" customFormat="1" x14ac:dyDescent="0.35">
      <c r="A155" s="45" t="s">
        <v>118</v>
      </c>
      <c r="B155" s="45" t="s">
        <v>3784</v>
      </c>
      <c r="C155" s="45"/>
      <c r="D155" s="45" t="s">
        <v>2011</v>
      </c>
      <c r="E155" s="45" t="s">
        <v>1960</v>
      </c>
      <c r="F155" s="46" t="s">
        <v>17</v>
      </c>
      <c r="G155" s="45"/>
      <c r="H155" s="45"/>
      <c r="I155" s="45"/>
      <c r="J155" s="45"/>
      <c r="K155" s="39" t="str">
        <f>VLOOKUP(A155,'Va-Ku'!$A$2:$B$150,2,0)</f>
        <v>k</v>
      </c>
      <c r="L155" s="40" t="str">
        <f>IF(K155="v",VLOOKUP(A155,'Va-Ku'!$A$2:$C$150,3,0),VLOOKUP(A155,Kunnat!$B$2:$D$410,3,0))</f>
        <v>Uusimaa</v>
      </c>
      <c r="M155" s="40" t="str">
        <f>IF(K155&lt;&gt;"v",VLOOKUP(A155,Kunnat!$B$2:$F$411,5,0),"")</f>
        <v>yli 100 000</v>
      </c>
      <c r="N155" s="41" t="str">
        <f>IF(J155="","",VLOOKUP(J155,Lait!$B$3:$C$60,2,0))</f>
        <v/>
      </c>
      <c r="O155" s="41"/>
      <c r="P155" s="41"/>
    </row>
    <row r="156" spans="1:16" s="24" customFormat="1" x14ac:dyDescent="0.35">
      <c r="A156" s="45" t="s">
        <v>118</v>
      </c>
      <c r="B156" s="45" t="s">
        <v>3833</v>
      </c>
      <c r="C156" s="45" t="s">
        <v>3834</v>
      </c>
      <c r="D156" s="45" t="s">
        <v>3833</v>
      </c>
      <c r="E156" s="45" t="s">
        <v>1960</v>
      </c>
      <c r="F156" s="46" t="s">
        <v>5</v>
      </c>
      <c r="G156" s="45"/>
      <c r="H156" s="45"/>
      <c r="I156" s="45"/>
      <c r="J156" s="45"/>
      <c r="K156" s="39" t="str">
        <f>VLOOKUP(A156,'Va-Ku'!$A$2:$B$150,2,0)</f>
        <v>k</v>
      </c>
      <c r="L156" s="40" t="str">
        <f>IF(K156="v",VLOOKUP(A156,'Va-Ku'!$A$2:$C$150,3,0),VLOOKUP(A156,Kunnat!$B$2:$D$410,3,0))</f>
        <v>Uusimaa</v>
      </c>
      <c r="M156" s="40" t="str">
        <f>IF(K156&lt;&gt;"v",VLOOKUP(A156,Kunnat!$B$2:$F$411,5,0),"")</f>
        <v>yli 100 000</v>
      </c>
      <c r="N156" s="41" t="str">
        <f>IF(J156="","",VLOOKUP(J156,Lait!$B$3:$C$60,2,0))</f>
        <v/>
      </c>
      <c r="O156" s="41"/>
      <c r="P156" s="41"/>
    </row>
    <row r="157" spans="1:16" s="24" customFormat="1" x14ac:dyDescent="0.35">
      <c r="A157" s="45" t="s">
        <v>118</v>
      </c>
      <c r="B157" s="45" t="s">
        <v>3700</v>
      </c>
      <c r="C157" s="45" t="s">
        <v>3701</v>
      </c>
      <c r="D157" s="45" t="s">
        <v>260</v>
      </c>
      <c r="E157" s="45" t="s">
        <v>1960</v>
      </c>
      <c r="F157" s="45"/>
      <c r="G157" s="45"/>
      <c r="H157" s="45" t="s">
        <v>2386</v>
      </c>
      <c r="I157" s="45"/>
      <c r="J157" s="45"/>
      <c r="K157" s="39" t="str">
        <f>VLOOKUP(A157,'Va-Ku'!$A$2:$B$150,2,0)</f>
        <v>k</v>
      </c>
      <c r="L157" s="40" t="str">
        <f>IF(K157="v",VLOOKUP(A157,'Va-Ku'!$A$2:$C$150,3,0),VLOOKUP(A157,Kunnat!$B$2:$D$410,3,0))</f>
        <v>Uusimaa</v>
      </c>
      <c r="M157" s="40" t="str">
        <f>IF(K157&lt;&gt;"v",VLOOKUP(A157,Kunnat!$B$2:$F$411,5,0),"")</f>
        <v>yli 100 000</v>
      </c>
      <c r="N157" s="41" t="str">
        <f>IF(J157="","",VLOOKUP(J157,Lait!$B$3:$C$60,2,0))</f>
        <v/>
      </c>
      <c r="O157" s="41"/>
      <c r="P157" s="41"/>
    </row>
    <row r="158" spans="1:16" s="24" customFormat="1" x14ac:dyDescent="0.35">
      <c r="A158" s="45" t="s">
        <v>118</v>
      </c>
      <c r="B158" s="45" t="s">
        <v>2224</v>
      </c>
      <c r="C158" s="45" t="s">
        <v>3853</v>
      </c>
      <c r="D158" s="45" t="s">
        <v>2224</v>
      </c>
      <c r="E158" s="45" t="s">
        <v>1960</v>
      </c>
      <c r="F158" s="46" t="s">
        <v>7</v>
      </c>
      <c r="G158" s="45"/>
      <c r="H158" s="45"/>
      <c r="I158" s="45"/>
      <c r="J158" s="45" t="s">
        <v>2294</v>
      </c>
      <c r="K158" s="39" t="str">
        <f>VLOOKUP(A158,'Va-Ku'!$A$2:$B$150,2,0)</f>
        <v>k</v>
      </c>
      <c r="L158" s="40" t="str">
        <f>IF(K158="v",VLOOKUP(A158,'Va-Ku'!$A$2:$C$150,3,0),VLOOKUP(A158,Kunnat!$B$2:$D$410,3,0))</f>
        <v>Uusimaa</v>
      </c>
      <c r="M158" s="40" t="str">
        <f>IF(K158&lt;&gt;"v",VLOOKUP(A158,Kunnat!$B$2:$F$411,5,0),"")</f>
        <v>yli 100 000</v>
      </c>
      <c r="N158" s="41" t="str">
        <f>IF(J158="","",VLOOKUP(J158,Lait!$B$3:$C$60,2,0))</f>
        <v>Sosiaali- ja terveysministeriö</v>
      </c>
      <c r="O158" s="41"/>
      <c r="P158" s="41"/>
    </row>
    <row r="159" spans="1:16" s="24" customFormat="1" x14ac:dyDescent="0.35">
      <c r="A159" s="45" t="s">
        <v>118</v>
      </c>
      <c r="B159" s="45" t="s">
        <v>3717</v>
      </c>
      <c r="C159" s="45" t="s">
        <v>3718</v>
      </c>
      <c r="D159" s="45" t="s">
        <v>1973</v>
      </c>
      <c r="E159" s="45" t="s">
        <v>1960</v>
      </c>
      <c r="F159" s="46" t="s">
        <v>7</v>
      </c>
      <c r="G159" s="45"/>
      <c r="H159" s="45"/>
      <c r="I159" s="45"/>
      <c r="J159" s="45" t="s">
        <v>2294</v>
      </c>
      <c r="K159" s="39" t="str">
        <f>VLOOKUP(A159,'Va-Ku'!$A$2:$B$150,2,0)</f>
        <v>k</v>
      </c>
      <c r="L159" s="40" t="str">
        <f>IF(K159="v",VLOOKUP(A159,'Va-Ku'!$A$2:$C$150,3,0),VLOOKUP(A159,Kunnat!$B$2:$D$410,3,0))</f>
        <v>Uusimaa</v>
      </c>
      <c r="M159" s="40" t="str">
        <f>IF(K159&lt;&gt;"v",VLOOKUP(A159,Kunnat!$B$2:$F$411,5,0),"")</f>
        <v>yli 100 000</v>
      </c>
      <c r="N159" s="41" t="str">
        <f>IF(J159="","",VLOOKUP(J159,Lait!$B$3:$C$60,2,0))</f>
        <v>Sosiaali- ja terveysministeriö</v>
      </c>
      <c r="O159" s="41"/>
      <c r="P159" s="41"/>
    </row>
    <row r="160" spans="1:16" s="24" customFormat="1" x14ac:dyDescent="0.35">
      <c r="A160" s="45" t="s">
        <v>118</v>
      </c>
      <c r="B160" s="45" t="s">
        <v>3728</v>
      </c>
      <c r="C160" s="45" t="s">
        <v>3729</v>
      </c>
      <c r="D160" s="45" t="s">
        <v>1989</v>
      </c>
      <c r="E160" s="45" t="s">
        <v>1960</v>
      </c>
      <c r="F160" s="46" t="s">
        <v>7</v>
      </c>
      <c r="G160" s="45"/>
      <c r="H160" s="45"/>
      <c r="I160" s="45" t="s">
        <v>3724</v>
      </c>
      <c r="J160" s="45" t="s">
        <v>2305</v>
      </c>
      <c r="K160" s="39" t="str">
        <f>VLOOKUP(A160,'Va-Ku'!$A$2:$B$150,2,0)</f>
        <v>k</v>
      </c>
      <c r="L160" s="40" t="str">
        <f>IF(K160="v",VLOOKUP(A160,'Va-Ku'!$A$2:$C$150,3,0),VLOOKUP(A160,Kunnat!$B$2:$D$410,3,0))</f>
        <v>Uusimaa</v>
      </c>
      <c r="M160" s="40" t="str">
        <f>IF(K160&lt;&gt;"v",VLOOKUP(A160,Kunnat!$B$2:$F$411,5,0),"")</f>
        <v>yli 100 000</v>
      </c>
      <c r="N160" s="41" t="str">
        <f>IF(J160="","",VLOOKUP(J160,Lait!$B$3:$C$60,2,0))</f>
        <v>Maa- ja metsätalousministeriö</v>
      </c>
      <c r="O160" s="41"/>
      <c r="P160" s="41"/>
    </row>
    <row r="161" spans="1:16" s="24" customFormat="1" x14ac:dyDescent="0.35">
      <c r="A161" s="45" t="s">
        <v>118</v>
      </c>
      <c r="B161" s="45" t="s">
        <v>3858</v>
      </c>
      <c r="C161" s="45" t="s">
        <v>3831</v>
      </c>
      <c r="D161" s="45" t="s">
        <v>330</v>
      </c>
      <c r="E161" s="45" t="s">
        <v>1960</v>
      </c>
      <c r="F161" s="45"/>
      <c r="G161" s="45"/>
      <c r="H161" s="45"/>
      <c r="I161" s="45"/>
      <c r="J161" s="45"/>
      <c r="K161" s="39" t="str">
        <f>VLOOKUP(A161,'Va-Ku'!$A$2:$B$150,2,0)</f>
        <v>k</v>
      </c>
      <c r="L161" s="40" t="str">
        <f>IF(K161="v",VLOOKUP(A161,'Va-Ku'!$A$2:$C$150,3,0),VLOOKUP(A161,Kunnat!$B$2:$D$410,3,0))</f>
        <v>Uusimaa</v>
      </c>
      <c r="M161" s="40" t="str">
        <f>IF(K161&lt;&gt;"v",VLOOKUP(A161,Kunnat!$B$2:$F$411,5,0),"")</f>
        <v>yli 100 000</v>
      </c>
      <c r="N161" s="41" t="str">
        <f>IF(J161="","",VLOOKUP(J161,Lait!$B$3:$C$60,2,0))</f>
        <v/>
      </c>
      <c r="O161" s="41"/>
      <c r="P161" s="41"/>
    </row>
    <row r="162" spans="1:16" s="24" customFormat="1" x14ac:dyDescent="0.35">
      <c r="A162" s="45" t="s">
        <v>118</v>
      </c>
      <c r="B162" s="45" t="s">
        <v>321</v>
      </c>
      <c r="C162" s="45" t="s">
        <v>3878</v>
      </c>
      <c r="D162" s="45" t="s">
        <v>321</v>
      </c>
      <c r="E162" s="45" t="s">
        <v>1960</v>
      </c>
      <c r="F162" s="45"/>
      <c r="G162" s="45"/>
      <c r="H162" s="45"/>
      <c r="I162" s="45"/>
      <c r="J162" s="45" t="s">
        <v>2291</v>
      </c>
      <c r="K162" s="39" t="str">
        <f>VLOOKUP(A162,'Va-Ku'!$A$2:$B$150,2,0)</f>
        <v>k</v>
      </c>
      <c r="L162" s="40" t="str">
        <f>IF(K162="v",VLOOKUP(A162,'Va-Ku'!$A$2:$C$150,3,0),VLOOKUP(A162,Kunnat!$B$2:$D$410,3,0))</f>
        <v>Uusimaa</v>
      </c>
      <c r="M162" s="40" t="str">
        <f>IF(K162&lt;&gt;"v",VLOOKUP(A162,Kunnat!$B$2:$F$411,5,0),"")</f>
        <v>yli 100 000</v>
      </c>
      <c r="N162" s="41" t="str">
        <f>IF(J162="","",VLOOKUP(J162,Lait!$B$3:$C$60,2,0))</f>
        <v>Ympäristöministeriö</v>
      </c>
      <c r="O162" s="41"/>
      <c r="P162" s="41"/>
    </row>
    <row r="163" spans="1:16" s="24" customFormat="1" x14ac:dyDescent="0.35">
      <c r="A163" s="45" t="s">
        <v>118</v>
      </c>
      <c r="B163" s="45" t="s">
        <v>3887</v>
      </c>
      <c r="C163" s="45" t="s">
        <v>3888</v>
      </c>
      <c r="D163" s="45" t="s">
        <v>1981</v>
      </c>
      <c r="E163" s="45" t="s">
        <v>1960</v>
      </c>
      <c r="F163" s="45"/>
      <c r="G163" s="45"/>
      <c r="H163" s="45"/>
      <c r="I163" s="45"/>
      <c r="J163" s="45" t="s">
        <v>2291</v>
      </c>
      <c r="K163" s="39" t="str">
        <f>VLOOKUP(A163,'Va-Ku'!$A$2:$B$150,2,0)</f>
        <v>k</v>
      </c>
      <c r="L163" s="40" t="str">
        <f>IF(K163="v",VLOOKUP(A163,'Va-Ku'!$A$2:$C$150,3,0),VLOOKUP(A163,Kunnat!$B$2:$D$410,3,0))</f>
        <v>Uusimaa</v>
      </c>
      <c r="M163" s="40" t="str">
        <f>IF(K163&lt;&gt;"v",VLOOKUP(A163,Kunnat!$B$2:$F$411,5,0),"")</f>
        <v>yli 100 000</v>
      </c>
      <c r="N163" s="41" t="str">
        <f>IF(J163="","",VLOOKUP(J163,Lait!$B$3:$C$60,2,0))</f>
        <v>Ympäristöministeriö</v>
      </c>
      <c r="O163" s="41"/>
      <c r="P163" s="41"/>
    </row>
    <row r="164" spans="1:16" s="24" customFormat="1" x14ac:dyDescent="0.35">
      <c r="A164" s="45" t="s">
        <v>118</v>
      </c>
      <c r="B164" s="45" t="s">
        <v>3890</v>
      </c>
      <c r="C164" s="45"/>
      <c r="D164" s="45" t="s">
        <v>3890</v>
      </c>
      <c r="E164" s="45" t="s">
        <v>1960</v>
      </c>
      <c r="F164" s="46" t="s">
        <v>17</v>
      </c>
      <c r="G164" s="45"/>
      <c r="H164" s="45"/>
      <c r="I164" s="45"/>
      <c r="J164" s="45"/>
      <c r="K164" s="39" t="str">
        <f>VLOOKUP(A164,'Va-Ku'!$A$2:$B$150,2,0)</f>
        <v>k</v>
      </c>
      <c r="L164" s="40" t="str">
        <f>IF(K164="v",VLOOKUP(A164,'Va-Ku'!$A$2:$C$150,3,0),VLOOKUP(A164,Kunnat!$B$2:$D$410,3,0))</f>
        <v>Uusimaa</v>
      </c>
      <c r="M164" s="40" t="str">
        <f>IF(K164&lt;&gt;"v",VLOOKUP(A164,Kunnat!$B$2:$F$411,5,0),"")</f>
        <v>yli 100 000</v>
      </c>
      <c r="N164" s="41" t="str">
        <f>IF(J164="","",VLOOKUP(J164,Lait!$B$3:$C$60,2,0))</f>
        <v/>
      </c>
      <c r="O164" s="41"/>
      <c r="P164" s="41"/>
    </row>
    <row r="165" spans="1:16" s="24" customFormat="1" x14ac:dyDescent="0.35">
      <c r="A165" s="45" t="s">
        <v>118</v>
      </c>
      <c r="B165" s="45" t="s">
        <v>3891</v>
      </c>
      <c r="C165" s="45"/>
      <c r="D165" s="45" t="s">
        <v>3891</v>
      </c>
      <c r="E165" s="45" t="s">
        <v>1960</v>
      </c>
      <c r="F165" s="46" t="s">
        <v>7</v>
      </c>
      <c r="G165" s="45"/>
      <c r="H165" s="45"/>
      <c r="I165" s="45"/>
      <c r="J165" s="45" t="s">
        <v>2301</v>
      </c>
      <c r="K165" s="39" t="str">
        <f>VLOOKUP(A165,'Va-Ku'!$A$2:$B$150,2,0)</f>
        <v>k</v>
      </c>
      <c r="L165" s="40" t="str">
        <f>IF(K165="v",VLOOKUP(A165,'Va-Ku'!$A$2:$C$150,3,0),VLOOKUP(A165,Kunnat!$B$2:$D$410,3,0))</f>
        <v>Uusimaa</v>
      </c>
      <c r="M165" s="40" t="str">
        <f>IF(K165&lt;&gt;"v",VLOOKUP(A165,Kunnat!$B$2:$F$411,5,0),"")</f>
        <v>yli 100 000</v>
      </c>
      <c r="N165" s="41" t="str">
        <f>IF(J165="","",VLOOKUP(J165,Lait!$B$3:$C$60,2,0))</f>
        <v>Ympäristöministeriö</v>
      </c>
      <c r="O165" s="41"/>
      <c r="P165" s="41"/>
    </row>
    <row r="166" spans="1:16" s="24" customFormat="1" x14ac:dyDescent="0.35">
      <c r="A166" s="45" t="s">
        <v>118</v>
      </c>
      <c r="B166" s="45" t="s">
        <v>3894</v>
      </c>
      <c r="C166" s="45" t="s">
        <v>3895</v>
      </c>
      <c r="D166" s="45" t="s">
        <v>3894</v>
      </c>
      <c r="E166" s="45" t="s">
        <v>2699</v>
      </c>
      <c r="F166" s="45"/>
      <c r="G166" s="45"/>
      <c r="H166" s="45"/>
      <c r="I166" s="45"/>
      <c r="J166" s="45" t="s">
        <v>2307</v>
      </c>
      <c r="K166" s="39" t="str">
        <f>VLOOKUP(A166,'Va-Ku'!$A$2:$B$150,2,0)</f>
        <v>k</v>
      </c>
      <c r="L166" s="40" t="str">
        <f>IF(K166="v",VLOOKUP(A166,'Va-Ku'!$A$2:$C$150,3,0),VLOOKUP(A166,Kunnat!$B$2:$D$410,3,0))</f>
        <v>Uusimaa</v>
      </c>
      <c r="M166" s="40" t="str">
        <f>IF(K166&lt;&gt;"v",VLOOKUP(A166,Kunnat!$B$2:$F$411,5,0),"")</f>
        <v>yli 100 000</v>
      </c>
      <c r="N166" s="41" t="str">
        <f>IF(J166="","",VLOOKUP(J166,Lait!$B$3:$C$60,2,0))</f>
        <v>Maa- ja metsätalousministeriö</v>
      </c>
      <c r="O166" s="41"/>
      <c r="P166" s="41"/>
    </row>
    <row r="167" spans="1:16" s="24" customFormat="1" x14ac:dyDescent="0.35">
      <c r="A167" s="45" t="s">
        <v>118</v>
      </c>
      <c r="B167" s="45" t="s">
        <v>3747</v>
      </c>
      <c r="C167" s="45" t="s">
        <v>3748</v>
      </c>
      <c r="D167" s="45" t="s">
        <v>3747</v>
      </c>
      <c r="E167" s="45" t="s">
        <v>2699</v>
      </c>
      <c r="F167" s="46" t="s">
        <v>7</v>
      </c>
      <c r="G167" s="45"/>
      <c r="H167" s="45"/>
      <c r="I167" s="45"/>
      <c r="J167" s="45"/>
      <c r="K167" s="39" t="str">
        <f>VLOOKUP(A167,'Va-Ku'!$A$2:$B$150,2,0)</f>
        <v>k</v>
      </c>
      <c r="L167" s="40" t="str">
        <f>IF(K167="v",VLOOKUP(A167,'Va-Ku'!$A$2:$C$150,3,0),VLOOKUP(A167,Kunnat!$B$2:$D$410,3,0))</f>
        <v>Uusimaa</v>
      </c>
      <c r="M167" s="40" t="str">
        <f>IF(K167&lt;&gt;"v",VLOOKUP(A167,Kunnat!$B$2:$F$411,5,0),"")</f>
        <v>yli 100 000</v>
      </c>
      <c r="N167" s="41" t="str">
        <f>IF(J167="","",VLOOKUP(J167,Lait!$B$3:$C$60,2,0))</f>
        <v/>
      </c>
      <c r="O167" s="41"/>
      <c r="P167" s="41"/>
    </row>
    <row r="168" spans="1:16" s="24" customFormat="1" x14ac:dyDescent="0.35">
      <c r="A168" s="45" t="s">
        <v>118</v>
      </c>
      <c r="B168" s="45" t="s">
        <v>3752</v>
      </c>
      <c r="C168" s="45" t="s">
        <v>3753</v>
      </c>
      <c r="D168" s="45" t="s">
        <v>3752</v>
      </c>
      <c r="E168" s="45" t="s">
        <v>2699</v>
      </c>
      <c r="F168" s="46" t="s">
        <v>17</v>
      </c>
      <c r="G168" s="45"/>
      <c r="H168" s="45"/>
      <c r="I168" s="45"/>
      <c r="J168" s="45" t="s">
        <v>2303</v>
      </c>
      <c r="K168" s="39" t="str">
        <f>VLOOKUP(A168,'Va-Ku'!$A$2:$B$150,2,0)</f>
        <v>k</v>
      </c>
      <c r="L168" s="40" t="str">
        <f>IF(K168="v",VLOOKUP(A168,'Va-Ku'!$A$2:$C$150,3,0),VLOOKUP(A168,Kunnat!$B$2:$D$410,3,0))</f>
        <v>Uusimaa</v>
      </c>
      <c r="M168" s="40" t="str">
        <f>IF(K168&lt;&gt;"v",VLOOKUP(A168,Kunnat!$B$2:$F$411,5,0),"")</f>
        <v>yli 100 000</v>
      </c>
      <c r="N168" s="41" t="str">
        <f>IF(J168="","",VLOOKUP(J168,Lait!$B$3:$C$60,2,0))</f>
        <v>Sosiaali- ja terveysministeriö</v>
      </c>
      <c r="O168" s="41"/>
      <c r="P168" s="41"/>
    </row>
    <row r="169" spans="1:16" s="24" customFormat="1" x14ac:dyDescent="0.35">
      <c r="A169" s="45" t="s">
        <v>118</v>
      </c>
      <c r="B169" s="45" t="s">
        <v>971</v>
      </c>
      <c r="C169" s="45" t="s">
        <v>3754</v>
      </c>
      <c r="D169" s="45" t="s">
        <v>971</v>
      </c>
      <c r="E169" s="45" t="s">
        <v>2699</v>
      </c>
      <c r="F169" s="46" t="s">
        <v>17</v>
      </c>
      <c r="G169" s="45"/>
      <c r="H169" s="45"/>
      <c r="I169" s="45"/>
      <c r="J169" s="45" t="s">
        <v>3755</v>
      </c>
      <c r="K169" s="39" t="str">
        <f>VLOOKUP(A169,'Va-Ku'!$A$2:$B$150,2,0)</f>
        <v>k</v>
      </c>
      <c r="L169" s="40" t="str">
        <f>IF(K169="v",VLOOKUP(A169,'Va-Ku'!$A$2:$C$150,3,0),VLOOKUP(A169,Kunnat!$B$2:$D$410,3,0))</f>
        <v>Uusimaa</v>
      </c>
      <c r="M169" s="40" t="str">
        <f>IF(K169&lt;&gt;"v",VLOOKUP(A169,Kunnat!$B$2:$F$411,5,0),"")</f>
        <v>yli 100 000</v>
      </c>
      <c r="N169" s="41" t="str">
        <f>IF(J169="","",VLOOKUP(J169,Lait!$B$3:$C$60,2,0))</f>
        <v>Maa- ja metsätalousministeriö</v>
      </c>
      <c r="O169" s="41"/>
      <c r="P169" s="41"/>
    </row>
    <row r="170" spans="1:16" s="24" customFormat="1" x14ac:dyDescent="0.35">
      <c r="A170" s="45" t="s">
        <v>118</v>
      </c>
      <c r="B170" s="45" t="s">
        <v>3760</v>
      </c>
      <c r="C170" s="45" t="s">
        <v>3761</v>
      </c>
      <c r="D170" s="45" t="s">
        <v>3760</v>
      </c>
      <c r="E170" s="45" t="s">
        <v>2699</v>
      </c>
      <c r="F170" s="46" t="s">
        <v>7</v>
      </c>
      <c r="G170" s="45"/>
      <c r="H170" s="45"/>
      <c r="I170" s="45"/>
      <c r="J170" s="45"/>
      <c r="K170" s="39" t="str">
        <f>VLOOKUP(A170,'Va-Ku'!$A$2:$B$150,2,0)</f>
        <v>k</v>
      </c>
      <c r="L170" s="40" t="str">
        <f>IF(K170="v",VLOOKUP(A170,'Va-Ku'!$A$2:$C$150,3,0),VLOOKUP(A170,Kunnat!$B$2:$D$410,3,0))</f>
        <v>Uusimaa</v>
      </c>
      <c r="M170" s="40" t="str">
        <f>IF(K170&lt;&gt;"v",VLOOKUP(A170,Kunnat!$B$2:$F$411,5,0),"")</f>
        <v>yli 100 000</v>
      </c>
      <c r="N170" s="41" t="str">
        <f>IF(J170="","",VLOOKUP(J170,Lait!$B$3:$C$60,2,0))</f>
        <v/>
      </c>
      <c r="O170" s="41"/>
      <c r="P170" s="41"/>
    </row>
    <row r="171" spans="1:16" s="24" customFormat="1" x14ac:dyDescent="0.35">
      <c r="A171" s="45" t="s">
        <v>118</v>
      </c>
      <c r="B171" s="45" t="s">
        <v>120</v>
      </c>
      <c r="C171" s="45" t="s">
        <v>3765</v>
      </c>
      <c r="D171" s="45" t="s">
        <v>2246</v>
      </c>
      <c r="E171" s="45" t="s">
        <v>2699</v>
      </c>
      <c r="F171" s="46" t="s">
        <v>5</v>
      </c>
      <c r="G171" s="45"/>
      <c r="H171" s="45" t="s">
        <v>2382</v>
      </c>
      <c r="I171" s="45"/>
      <c r="J171" s="45" t="s">
        <v>3766</v>
      </c>
      <c r="K171" s="39" t="str">
        <f>VLOOKUP(A171,'Va-Ku'!$A$2:$B$150,2,0)</f>
        <v>k</v>
      </c>
      <c r="L171" s="40" t="str">
        <f>IF(K171="v",VLOOKUP(A171,'Va-Ku'!$A$2:$C$150,3,0),VLOOKUP(A171,Kunnat!$B$2:$D$410,3,0))</f>
        <v>Uusimaa</v>
      </c>
      <c r="M171" s="40" t="str">
        <f>IF(K171&lt;&gt;"v",VLOOKUP(A171,Kunnat!$B$2:$F$411,5,0),"")</f>
        <v>yli 100 000</v>
      </c>
      <c r="N171" s="41" t="str">
        <f>IF(J171="","",VLOOKUP(J171,Lait!$B$3:$C$60,2,0))</f>
        <v>Ympäristöministeriö</v>
      </c>
      <c r="O171" s="41"/>
      <c r="P171" s="41"/>
    </row>
    <row r="172" spans="1:16" s="24" customFormat="1" x14ac:dyDescent="0.35">
      <c r="A172" s="45" t="s">
        <v>118</v>
      </c>
      <c r="B172" s="45" t="s">
        <v>3767</v>
      </c>
      <c r="C172" s="45" t="s">
        <v>3768</v>
      </c>
      <c r="D172" s="45" t="s">
        <v>3767</v>
      </c>
      <c r="E172" s="45" t="s">
        <v>2699</v>
      </c>
      <c r="F172" s="46" t="s">
        <v>7</v>
      </c>
      <c r="G172" s="45"/>
      <c r="H172" s="45"/>
      <c r="I172" s="45"/>
      <c r="J172" s="45"/>
      <c r="K172" s="39" t="str">
        <f>VLOOKUP(A172,'Va-Ku'!$A$2:$B$150,2,0)</f>
        <v>k</v>
      </c>
      <c r="L172" s="40" t="str">
        <f>IF(K172="v",VLOOKUP(A172,'Va-Ku'!$A$2:$C$150,3,0),VLOOKUP(A172,Kunnat!$B$2:$D$410,3,0))</f>
        <v>Uusimaa</v>
      </c>
      <c r="M172" s="40" t="str">
        <f>IF(K172&lt;&gt;"v",VLOOKUP(A172,Kunnat!$B$2:$F$411,5,0),"")</f>
        <v>yli 100 000</v>
      </c>
      <c r="N172" s="41" t="str">
        <f>IF(J172="","",VLOOKUP(J172,Lait!$B$3:$C$60,2,0))</f>
        <v/>
      </c>
      <c r="O172" s="41"/>
      <c r="P172" s="41"/>
    </row>
    <row r="173" spans="1:16" s="24" customFormat="1" x14ac:dyDescent="0.35">
      <c r="A173" s="45" t="s">
        <v>118</v>
      </c>
      <c r="B173" s="45" t="s">
        <v>3772</v>
      </c>
      <c r="C173" s="45" t="s">
        <v>3773</v>
      </c>
      <c r="D173" s="45" t="s">
        <v>3772</v>
      </c>
      <c r="E173" s="45" t="s">
        <v>2699</v>
      </c>
      <c r="F173" s="46" t="s">
        <v>17</v>
      </c>
      <c r="G173" s="45"/>
      <c r="H173" s="45"/>
      <c r="I173" s="45"/>
      <c r="J173" s="45" t="s">
        <v>2303</v>
      </c>
      <c r="K173" s="39" t="str">
        <f>VLOOKUP(A173,'Va-Ku'!$A$2:$B$150,2,0)</f>
        <v>k</v>
      </c>
      <c r="L173" s="40" t="str">
        <f>IF(K173="v",VLOOKUP(A173,'Va-Ku'!$A$2:$C$150,3,0),VLOOKUP(A173,Kunnat!$B$2:$D$410,3,0))</f>
        <v>Uusimaa</v>
      </c>
      <c r="M173" s="40" t="str">
        <f>IF(K173&lt;&gt;"v",VLOOKUP(A173,Kunnat!$B$2:$F$411,5,0),"")</f>
        <v>yli 100 000</v>
      </c>
      <c r="N173" s="41" t="str">
        <f>IF(J173="","",VLOOKUP(J173,Lait!$B$3:$C$60,2,0))</f>
        <v>Sosiaali- ja terveysministeriö</v>
      </c>
      <c r="O173" s="41"/>
      <c r="P173" s="41"/>
    </row>
    <row r="174" spans="1:16" s="24" customFormat="1" x14ac:dyDescent="0.35">
      <c r="A174" s="45" t="s">
        <v>118</v>
      </c>
      <c r="B174" s="45" t="s">
        <v>3756</v>
      </c>
      <c r="C174" s="45"/>
      <c r="D174" s="45" t="s">
        <v>4178</v>
      </c>
      <c r="E174" s="45" t="s">
        <v>2699</v>
      </c>
      <c r="F174" s="46" t="s">
        <v>17</v>
      </c>
      <c r="G174" s="45"/>
      <c r="H174" s="45"/>
      <c r="I174" s="45"/>
      <c r="J174" s="45" t="s">
        <v>2296</v>
      </c>
      <c r="K174" s="39" t="str">
        <f>VLOOKUP(A174,'Va-Ku'!$A$2:$B$150,2,0)</f>
        <v>k</v>
      </c>
      <c r="L174" s="40" t="str">
        <f>IF(K174="v",VLOOKUP(A174,'Va-Ku'!$A$2:$C$150,3,0),VLOOKUP(A174,Kunnat!$B$2:$D$410,3,0))</f>
        <v>Uusimaa</v>
      </c>
      <c r="M174" s="40" t="str">
        <f>IF(K174&lt;&gt;"v",VLOOKUP(A174,Kunnat!$B$2:$F$411,5,0),"")</f>
        <v>yli 100 000</v>
      </c>
      <c r="N174" s="41" t="str">
        <f>IF(J174="","",VLOOKUP(J174,Lait!$B$3:$C$60,2,0))</f>
        <v>Maa- ja metsätalousministeriö</v>
      </c>
      <c r="O174" s="41"/>
      <c r="P174" s="41"/>
    </row>
    <row r="175" spans="1:16" s="24" customFormat="1" x14ac:dyDescent="0.35">
      <c r="A175" s="45" t="s">
        <v>118</v>
      </c>
      <c r="B175" s="45" t="s">
        <v>3757</v>
      </c>
      <c r="C175" s="45" t="s">
        <v>3489</v>
      </c>
      <c r="D175" s="45" t="s">
        <v>4178</v>
      </c>
      <c r="E175" s="45" t="s">
        <v>2699</v>
      </c>
      <c r="F175" s="46" t="s">
        <v>7</v>
      </c>
      <c r="G175" s="45"/>
      <c r="H175" s="45"/>
      <c r="I175" s="45"/>
      <c r="J175" s="45" t="s">
        <v>2296</v>
      </c>
      <c r="K175" s="39" t="str">
        <f>VLOOKUP(A175,'Va-Ku'!$A$2:$B$150,2,0)</f>
        <v>k</v>
      </c>
      <c r="L175" s="40" t="str">
        <f>IF(K175="v",VLOOKUP(A175,'Va-Ku'!$A$2:$C$150,3,0),VLOOKUP(A175,Kunnat!$B$2:$D$410,3,0))</f>
        <v>Uusimaa</v>
      </c>
      <c r="M175" s="40" t="str">
        <f>IF(K175&lt;&gt;"v",VLOOKUP(A175,Kunnat!$B$2:$F$411,5,0),"")</f>
        <v>yli 100 000</v>
      </c>
      <c r="N175" s="41" t="str">
        <f>IF(J175="","",VLOOKUP(J175,Lait!$B$3:$C$60,2,0))</f>
        <v>Maa- ja metsätalousministeriö</v>
      </c>
      <c r="O175" s="41"/>
      <c r="P175" s="41"/>
    </row>
    <row r="176" spans="1:16" s="24" customFormat="1" x14ac:dyDescent="0.35">
      <c r="A176" s="45" t="s">
        <v>118</v>
      </c>
      <c r="B176" s="45" t="s">
        <v>3758</v>
      </c>
      <c r="C176" s="45" t="s">
        <v>3759</v>
      </c>
      <c r="D176" s="45" t="s">
        <v>4178</v>
      </c>
      <c r="E176" s="45" t="s">
        <v>2699</v>
      </c>
      <c r="F176" s="46" t="s">
        <v>17</v>
      </c>
      <c r="G176" s="45"/>
      <c r="H176" s="45"/>
      <c r="I176" s="45"/>
      <c r="J176" s="45" t="s">
        <v>2296</v>
      </c>
      <c r="K176" s="39" t="str">
        <f>VLOOKUP(A176,'Va-Ku'!$A$2:$B$150,2,0)</f>
        <v>k</v>
      </c>
      <c r="L176" s="40" t="str">
        <f>IF(K176="v",VLOOKUP(A176,'Va-Ku'!$A$2:$C$150,3,0),VLOOKUP(A176,Kunnat!$B$2:$D$410,3,0))</f>
        <v>Uusimaa</v>
      </c>
      <c r="M176" s="40" t="str">
        <f>IF(K176&lt;&gt;"v",VLOOKUP(A176,Kunnat!$B$2:$F$411,5,0),"")</f>
        <v>yli 100 000</v>
      </c>
      <c r="N176" s="41" t="str">
        <f>IF(J176="","",VLOOKUP(J176,Lait!$B$3:$C$60,2,0))</f>
        <v>Maa- ja metsätalousministeriö</v>
      </c>
      <c r="O176" s="41"/>
      <c r="P176" s="41"/>
    </row>
    <row r="177" spans="1:16" s="24" customFormat="1" x14ac:dyDescent="0.35">
      <c r="A177" s="45" t="s">
        <v>118</v>
      </c>
      <c r="B177" s="45" t="s">
        <v>3780</v>
      </c>
      <c r="C177" s="45" t="s">
        <v>3781</v>
      </c>
      <c r="D177" s="45" t="s">
        <v>3780</v>
      </c>
      <c r="E177" s="45" t="s">
        <v>2699</v>
      </c>
      <c r="F177" s="46" t="s">
        <v>7</v>
      </c>
      <c r="G177" s="45"/>
      <c r="H177" s="45"/>
      <c r="I177" s="45"/>
      <c r="J177" s="45"/>
      <c r="K177" s="39" t="str">
        <f>VLOOKUP(A177,'Va-Ku'!$A$2:$B$150,2,0)</f>
        <v>k</v>
      </c>
      <c r="L177" s="40" t="str">
        <f>IF(K177="v",VLOOKUP(A177,'Va-Ku'!$A$2:$C$150,3,0),VLOOKUP(A177,Kunnat!$B$2:$D$410,3,0))</f>
        <v>Uusimaa</v>
      </c>
      <c r="M177" s="40" t="str">
        <f>IF(K177&lt;&gt;"v",VLOOKUP(A177,Kunnat!$B$2:$F$411,5,0),"")</f>
        <v>yli 100 000</v>
      </c>
      <c r="N177" s="41" t="str">
        <f>IF(J177="","",VLOOKUP(J177,Lait!$B$3:$C$60,2,0))</f>
        <v/>
      </c>
      <c r="O177" s="41"/>
      <c r="P177" s="41"/>
    </row>
    <row r="178" spans="1:16" s="24" customFormat="1" x14ac:dyDescent="0.35">
      <c r="A178" s="45" t="s">
        <v>118</v>
      </c>
      <c r="B178" s="45" t="s">
        <v>3787</v>
      </c>
      <c r="C178" s="45" t="s">
        <v>3788</v>
      </c>
      <c r="D178" s="45" t="s">
        <v>3787</v>
      </c>
      <c r="E178" s="45" t="s">
        <v>2699</v>
      </c>
      <c r="F178" s="46" t="s">
        <v>7</v>
      </c>
      <c r="G178" s="45"/>
      <c r="H178" s="45"/>
      <c r="I178" s="45"/>
      <c r="J178" s="45"/>
      <c r="K178" s="39" t="str">
        <f>VLOOKUP(A178,'Va-Ku'!$A$2:$B$150,2,0)</f>
        <v>k</v>
      </c>
      <c r="L178" s="40" t="str">
        <f>IF(K178="v",VLOOKUP(A178,'Va-Ku'!$A$2:$C$150,3,0),VLOOKUP(A178,Kunnat!$B$2:$D$410,3,0))</f>
        <v>Uusimaa</v>
      </c>
      <c r="M178" s="40" t="str">
        <f>IF(K178&lt;&gt;"v",VLOOKUP(A178,Kunnat!$B$2:$F$411,5,0),"")</f>
        <v>yli 100 000</v>
      </c>
      <c r="N178" s="41" t="str">
        <f>IF(J178="","",VLOOKUP(J178,Lait!$B$3:$C$60,2,0))</f>
        <v/>
      </c>
      <c r="O178" s="41"/>
      <c r="P178" s="41"/>
    </row>
    <row r="179" spans="1:16" s="24" customFormat="1" x14ac:dyDescent="0.35">
      <c r="A179" s="45" t="s">
        <v>118</v>
      </c>
      <c r="B179" s="45" t="s">
        <v>3795</v>
      </c>
      <c r="C179" s="45" t="s">
        <v>3796</v>
      </c>
      <c r="D179" s="45" t="s">
        <v>3795</v>
      </c>
      <c r="E179" s="45" t="s">
        <v>2699</v>
      </c>
      <c r="F179" s="46" t="s">
        <v>5</v>
      </c>
      <c r="G179" s="45"/>
      <c r="H179" s="45"/>
      <c r="I179" s="45"/>
      <c r="J179" s="45"/>
      <c r="K179" s="39" t="str">
        <f>VLOOKUP(A179,'Va-Ku'!$A$2:$B$150,2,0)</f>
        <v>k</v>
      </c>
      <c r="L179" s="40" t="str">
        <f>IF(K179="v",VLOOKUP(A179,'Va-Ku'!$A$2:$C$150,3,0),VLOOKUP(A179,Kunnat!$B$2:$D$410,3,0))</f>
        <v>Uusimaa</v>
      </c>
      <c r="M179" s="40" t="str">
        <f>IF(K179&lt;&gt;"v",VLOOKUP(A179,Kunnat!$B$2:$F$411,5,0),"")</f>
        <v>yli 100 000</v>
      </c>
      <c r="N179" s="41" t="str">
        <f>IF(J179="","",VLOOKUP(J179,Lait!$B$3:$C$60,2,0))</f>
        <v/>
      </c>
      <c r="O179" s="41"/>
      <c r="P179" s="41"/>
    </row>
    <row r="180" spans="1:16" s="24" customFormat="1" x14ac:dyDescent="0.35">
      <c r="A180" s="45" t="s">
        <v>118</v>
      </c>
      <c r="B180" s="45" t="s">
        <v>3794</v>
      </c>
      <c r="C180" s="45"/>
      <c r="D180" s="45" t="s">
        <v>3803</v>
      </c>
      <c r="E180" s="45" t="s">
        <v>2699</v>
      </c>
      <c r="F180" s="46" t="s">
        <v>5</v>
      </c>
      <c r="G180" s="45"/>
      <c r="H180" s="45"/>
      <c r="I180" s="45"/>
      <c r="J180" s="45" t="s">
        <v>2341</v>
      </c>
      <c r="K180" s="39" t="str">
        <f>VLOOKUP(A180,'Va-Ku'!$A$2:$B$150,2,0)</f>
        <v>k</v>
      </c>
      <c r="L180" s="40" t="str">
        <f>IF(K180="v",VLOOKUP(A180,'Va-Ku'!$A$2:$C$150,3,0),VLOOKUP(A180,Kunnat!$B$2:$D$410,3,0))</f>
        <v>Uusimaa</v>
      </c>
      <c r="M180" s="40" t="str">
        <f>IF(K180&lt;&gt;"v",VLOOKUP(A180,Kunnat!$B$2:$F$411,5,0),"")</f>
        <v>yli 100 000</v>
      </c>
      <c r="N180" s="41" t="str">
        <f>IF(J180="","",VLOOKUP(J180,Lait!$B$3:$C$60,2,0))</f>
        <v>Sisäministeriö</v>
      </c>
      <c r="O180" s="41"/>
      <c r="P180" s="41"/>
    </row>
    <row r="181" spans="1:16" s="24" customFormat="1" x14ac:dyDescent="0.35">
      <c r="A181" s="45" t="s">
        <v>118</v>
      </c>
      <c r="B181" s="45" t="s">
        <v>3801</v>
      </c>
      <c r="C181" s="45" t="s">
        <v>3802</v>
      </c>
      <c r="D181" s="45" t="s">
        <v>3803</v>
      </c>
      <c r="E181" s="45" t="s">
        <v>2699</v>
      </c>
      <c r="F181" s="46" t="s">
        <v>5</v>
      </c>
      <c r="G181" s="45"/>
      <c r="H181" s="45" t="s">
        <v>2382</v>
      </c>
      <c r="I181" s="45"/>
      <c r="J181" s="45" t="s">
        <v>2341</v>
      </c>
      <c r="K181" s="39" t="str">
        <f>VLOOKUP(A181,'Va-Ku'!$A$2:$B$150,2,0)</f>
        <v>k</v>
      </c>
      <c r="L181" s="40" t="str">
        <f>IF(K181="v",VLOOKUP(A181,'Va-Ku'!$A$2:$C$150,3,0),VLOOKUP(A181,Kunnat!$B$2:$D$410,3,0))</f>
        <v>Uusimaa</v>
      </c>
      <c r="M181" s="40" t="str">
        <f>IF(K181&lt;&gt;"v",VLOOKUP(A181,Kunnat!$B$2:$F$411,5,0),"")</f>
        <v>yli 100 000</v>
      </c>
      <c r="N181" s="41" t="str">
        <f>IF(J181="","",VLOOKUP(J181,Lait!$B$3:$C$60,2,0))</f>
        <v>Sisäministeriö</v>
      </c>
      <c r="O181" s="41"/>
      <c r="P181" s="41"/>
    </row>
    <row r="182" spans="1:16" s="24" customFormat="1" x14ac:dyDescent="0.35">
      <c r="A182" s="45" t="s">
        <v>118</v>
      </c>
      <c r="B182" s="45" t="s">
        <v>3803</v>
      </c>
      <c r="C182" s="45" t="s">
        <v>3804</v>
      </c>
      <c r="D182" s="45" t="s">
        <v>3803</v>
      </c>
      <c r="E182" s="45" t="s">
        <v>2699</v>
      </c>
      <c r="F182" s="46" t="s">
        <v>5</v>
      </c>
      <c r="G182" s="45"/>
      <c r="H182" s="45"/>
      <c r="I182" s="45"/>
      <c r="J182" s="45" t="s">
        <v>2304</v>
      </c>
      <c r="K182" s="39" t="str">
        <f>VLOOKUP(A182,'Va-Ku'!$A$2:$B$150,2,0)</f>
        <v>k</v>
      </c>
      <c r="L182" s="40" t="str">
        <f>IF(K182="v",VLOOKUP(A182,'Va-Ku'!$A$2:$C$150,3,0),VLOOKUP(A182,Kunnat!$B$2:$D$410,3,0))</f>
        <v>Uusimaa</v>
      </c>
      <c r="M182" s="40" t="str">
        <f>IF(K182&lt;&gt;"v",VLOOKUP(A182,Kunnat!$B$2:$F$411,5,0),"")</f>
        <v>yli 100 000</v>
      </c>
      <c r="N182" s="41" t="str">
        <f>IF(J182="","",VLOOKUP(J182,Lait!$B$3:$C$60,2,0))</f>
        <v>Liikenne- ja viestintäministeriö</v>
      </c>
      <c r="O182" s="41"/>
      <c r="P182" s="41"/>
    </row>
    <row r="183" spans="1:16" s="24" customFormat="1" x14ac:dyDescent="0.35">
      <c r="A183" s="45" t="s">
        <v>118</v>
      </c>
      <c r="B183" s="45" t="s">
        <v>3805</v>
      </c>
      <c r="C183" s="45" t="s">
        <v>3806</v>
      </c>
      <c r="D183" s="45" t="s">
        <v>3805</v>
      </c>
      <c r="E183" s="45" t="s">
        <v>2699</v>
      </c>
      <c r="F183" s="46" t="s">
        <v>5</v>
      </c>
      <c r="G183" s="45"/>
      <c r="H183" s="45"/>
      <c r="I183" s="45"/>
      <c r="J183" s="45" t="s">
        <v>2303</v>
      </c>
      <c r="K183" s="39" t="str">
        <f>VLOOKUP(A183,'Va-Ku'!$A$2:$B$150,2,0)</f>
        <v>k</v>
      </c>
      <c r="L183" s="40" t="str">
        <f>IF(K183="v",VLOOKUP(A183,'Va-Ku'!$A$2:$C$150,3,0),VLOOKUP(A183,Kunnat!$B$2:$D$410,3,0))</f>
        <v>Uusimaa</v>
      </c>
      <c r="M183" s="40" t="str">
        <f>IF(K183&lt;&gt;"v",VLOOKUP(A183,Kunnat!$B$2:$F$411,5,0),"")</f>
        <v>yli 100 000</v>
      </c>
      <c r="N183" s="41" t="str">
        <f>IF(J183="","",VLOOKUP(J183,Lait!$B$3:$C$60,2,0))</f>
        <v>Sosiaali- ja terveysministeriö</v>
      </c>
      <c r="O183" s="41"/>
      <c r="P183" s="41"/>
    </row>
    <row r="184" spans="1:16" s="24" customFormat="1" x14ac:dyDescent="0.35">
      <c r="A184" s="45" t="s">
        <v>118</v>
      </c>
      <c r="B184" s="45" t="s">
        <v>3799</v>
      </c>
      <c r="C184" s="45" t="s">
        <v>3737</v>
      </c>
      <c r="D184" s="45" t="s">
        <v>275</v>
      </c>
      <c r="E184" s="45" t="s">
        <v>2699</v>
      </c>
      <c r="F184" s="46" t="s">
        <v>7</v>
      </c>
      <c r="G184" s="45"/>
      <c r="H184" s="45" t="s">
        <v>2382</v>
      </c>
      <c r="I184" s="45"/>
      <c r="J184" s="45" t="s">
        <v>2301</v>
      </c>
      <c r="K184" s="39" t="str">
        <f>VLOOKUP(A184,'Va-Ku'!$A$2:$B$150,2,0)</f>
        <v>k</v>
      </c>
      <c r="L184" s="40" t="str">
        <f>IF(K184="v",VLOOKUP(A184,'Va-Ku'!$A$2:$C$150,3,0),VLOOKUP(A184,Kunnat!$B$2:$D$410,3,0))</f>
        <v>Uusimaa</v>
      </c>
      <c r="M184" s="40" t="str">
        <f>IF(K184&lt;&gt;"v",VLOOKUP(A184,Kunnat!$B$2:$F$411,5,0),"")</f>
        <v>yli 100 000</v>
      </c>
      <c r="N184" s="41" t="str">
        <f>IF(J184="","",VLOOKUP(J184,Lait!$B$3:$C$60,2,0))</f>
        <v>Ympäristöministeriö</v>
      </c>
      <c r="O184" s="41"/>
      <c r="P184" s="41"/>
    </row>
    <row r="185" spans="1:16" s="24" customFormat="1" x14ac:dyDescent="0.35">
      <c r="A185" s="45" t="s">
        <v>118</v>
      </c>
      <c r="B185" s="45" t="s">
        <v>3736</v>
      </c>
      <c r="C185" s="45" t="s">
        <v>3737</v>
      </c>
      <c r="D185" s="45" t="s">
        <v>275</v>
      </c>
      <c r="E185" s="45" t="s">
        <v>2699</v>
      </c>
      <c r="F185" s="46" t="s">
        <v>7</v>
      </c>
      <c r="G185" s="45"/>
      <c r="H185" s="45"/>
      <c r="I185" s="45"/>
      <c r="J185" s="45" t="s">
        <v>2301</v>
      </c>
      <c r="K185" s="39" t="str">
        <f>VLOOKUP(A185,'Va-Ku'!$A$2:$B$150,2,0)</f>
        <v>k</v>
      </c>
      <c r="L185" s="40" t="str">
        <f>IF(K185="v",VLOOKUP(A185,'Va-Ku'!$A$2:$C$150,3,0),VLOOKUP(A185,Kunnat!$B$2:$D$410,3,0))</f>
        <v>Uusimaa</v>
      </c>
      <c r="M185" s="40" t="str">
        <f>IF(K185&lt;&gt;"v",VLOOKUP(A185,Kunnat!$B$2:$F$411,5,0),"")</f>
        <v>yli 100 000</v>
      </c>
      <c r="N185" s="41" t="str">
        <f>IF(J185="","",VLOOKUP(J185,Lait!$B$3:$C$60,2,0))</f>
        <v>Ympäristöministeriö</v>
      </c>
      <c r="O185" s="41"/>
      <c r="P185" s="41"/>
    </row>
    <row r="186" spans="1:16" s="24" customFormat="1" x14ac:dyDescent="0.35">
      <c r="A186" s="45" t="s">
        <v>118</v>
      </c>
      <c r="B186" s="45" t="s">
        <v>3764</v>
      </c>
      <c r="C186" s="45" t="s">
        <v>3737</v>
      </c>
      <c r="D186" s="45" t="s">
        <v>275</v>
      </c>
      <c r="E186" s="45" t="s">
        <v>2699</v>
      </c>
      <c r="F186" s="46" t="s">
        <v>7</v>
      </c>
      <c r="G186" s="45"/>
      <c r="H186" s="45"/>
      <c r="I186" s="45"/>
      <c r="J186" s="45" t="s">
        <v>2301</v>
      </c>
      <c r="K186" s="39" t="str">
        <f>VLOOKUP(A186,'Va-Ku'!$A$2:$B$150,2,0)</f>
        <v>k</v>
      </c>
      <c r="L186" s="40" t="str">
        <f>IF(K186="v",VLOOKUP(A186,'Va-Ku'!$A$2:$C$150,3,0),VLOOKUP(A186,Kunnat!$B$2:$D$410,3,0))</f>
        <v>Uusimaa</v>
      </c>
      <c r="M186" s="40" t="str">
        <f>IF(K186&lt;&gt;"v",VLOOKUP(A186,Kunnat!$B$2:$F$411,5,0),"")</f>
        <v>yli 100 000</v>
      </c>
      <c r="N186" s="41" t="str">
        <f>IF(J186="","",VLOOKUP(J186,Lait!$B$3:$C$60,2,0))</f>
        <v>Ympäristöministeriö</v>
      </c>
      <c r="O186" s="41"/>
      <c r="P186" s="41"/>
    </row>
    <row r="187" spans="1:16" s="24" customFormat="1" x14ac:dyDescent="0.35">
      <c r="A187" s="45" t="s">
        <v>118</v>
      </c>
      <c r="B187" s="45" t="s">
        <v>3778</v>
      </c>
      <c r="C187" s="45" t="s">
        <v>3779</v>
      </c>
      <c r="D187" s="45" t="s">
        <v>275</v>
      </c>
      <c r="E187" s="45" t="s">
        <v>2699</v>
      </c>
      <c r="F187" s="46" t="s">
        <v>7</v>
      </c>
      <c r="G187" s="45"/>
      <c r="H187" s="45"/>
      <c r="I187" s="45"/>
      <c r="J187" s="45" t="s">
        <v>2301</v>
      </c>
      <c r="K187" s="39" t="str">
        <f>VLOOKUP(A187,'Va-Ku'!$A$2:$B$150,2,0)</f>
        <v>k</v>
      </c>
      <c r="L187" s="40" t="str">
        <f>IF(K187="v",VLOOKUP(A187,'Va-Ku'!$A$2:$C$150,3,0),VLOOKUP(A187,Kunnat!$B$2:$D$410,3,0))</f>
        <v>Uusimaa</v>
      </c>
      <c r="M187" s="40" t="str">
        <f>IF(K187&lt;&gt;"v",VLOOKUP(A187,Kunnat!$B$2:$F$411,5,0),"")</f>
        <v>yli 100 000</v>
      </c>
      <c r="N187" s="41" t="str">
        <f>IF(J187="","",VLOOKUP(J187,Lait!$B$3:$C$60,2,0))</f>
        <v>Ympäristöministeriö</v>
      </c>
      <c r="O187" s="41"/>
      <c r="P187" s="41"/>
    </row>
    <row r="188" spans="1:16" s="24" customFormat="1" x14ac:dyDescent="0.35">
      <c r="A188" s="45" t="s">
        <v>118</v>
      </c>
      <c r="B188" s="45" t="s">
        <v>3807</v>
      </c>
      <c r="C188" s="45" t="s">
        <v>3737</v>
      </c>
      <c r="D188" s="45" t="s">
        <v>275</v>
      </c>
      <c r="E188" s="45" t="s">
        <v>2699</v>
      </c>
      <c r="F188" s="46" t="s">
        <v>7</v>
      </c>
      <c r="G188" s="45"/>
      <c r="H188" s="45"/>
      <c r="I188" s="45"/>
      <c r="J188" s="45" t="s">
        <v>2301</v>
      </c>
      <c r="K188" s="39" t="str">
        <f>VLOOKUP(A188,'Va-Ku'!$A$2:$B$150,2,0)</f>
        <v>k</v>
      </c>
      <c r="L188" s="40" t="str">
        <f>IF(K188="v",VLOOKUP(A188,'Va-Ku'!$A$2:$C$150,3,0),VLOOKUP(A188,Kunnat!$B$2:$D$410,3,0))</f>
        <v>Uusimaa</v>
      </c>
      <c r="M188" s="40" t="str">
        <f>IF(K188&lt;&gt;"v",VLOOKUP(A188,Kunnat!$B$2:$F$411,5,0),"")</f>
        <v>yli 100 000</v>
      </c>
      <c r="N188" s="41" t="str">
        <f>IF(J188="","",VLOOKUP(J188,Lait!$B$3:$C$60,2,0))</f>
        <v>Ympäristöministeriö</v>
      </c>
      <c r="O188" s="41"/>
      <c r="P188" s="41"/>
    </row>
    <row r="189" spans="1:16" s="24" customFormat="1" x14ac:dyDescent="0.35">
      <c r="A189" s="45" t="s">
        <v>118</v>
      </c>
      <c r="B189" s="45" t="s">
        <v>3810</v>
      </c>
      <c r="C189" s="45" t="s">
        <v>3737</v>
      </c>
      <c r="D189" s="45" t="s">
        <v>275</v>
      </c>
      <c r="E189" s="45" t="s">
        <v>2699</v>
      </c>
      <c r="F189" s="46" t="s">
        <v>7</v>
      </c>
      <c r="G189" s="45"/>
      <c r="H189" s="45"/>
      <c r="I189" s="45"/>
      <c r="J189" s="45" t="s">
        <v>2301</v>
      </c>
      <c r="K189" s="39" t="str">
        <f>VLOOKUP(A189,'Va-Ku'!$A$2:$B$150,2,0)</f>
        <v>k</v>
      </c>
      <c r="L189" s="40" t="str">
        <f>IF(K189="v",VLOOKUP(A189,'Va-Ku'!$A$2:$C$150,3,0),VLOOKUP(A189,Kunnat!$B$2:$D$410,3,0))</f>
        <v>Uusimaa</v>
      </c>
      <c r="M189" s="40" t="str">
        <f>IF(K189&lt;&gt;"v",VLOOKUP(A189,Kunnat!$B$2:$F$411,5,0),"")</f>
        <v>yli 100 000</v>
      </c>
      <c r="N189" s="41" t="str">
        <f>IF(J189="","",VLOOKUP(J189,Lait!$B$3:$C$60,2,0))</f>
        <v>Ympäristöministeriö</v>
      </c>
      <c r="O189" s="41"/>
      <c r="P189" s="41"/>
    </row>
    <row r="190" spans="1:16" s="24" customFormat="1" x14ac:dyDescent="0.35">
      <c r="A190" s="45" t="s">
        <v>118</v>
      </c>
      <c r="B190" s="45" t="s">
        <v>3832</v>
      </c>
      <c r="C190" s="45"/>
      <c r="D190" s="45" t="s">
        <v>275</v>
      </c>
      <c r="E190" s="45" t="s">
        <v>2699</v>
      </c>
      <c r="F190" s="46" t="s">
        <v>7</v>
      </c>
      <c r="G190" s="45"/>
      <c r="H190" s="45"/>
      <c r="I190" s="45"/>
      <c r="J190" s="45" t="s">
        <v>2301</v>
      </c>
      <c r="K190" s="39" t="str">
        <f>VLOOKUP(A190,'Va-Ku'!$A$2:$B$150,2,0)</f>
        <v>k</v>
      </c>
      <c r="L190" s="40" t="str">
        <f>IF(K190="v",VLOOKUP(A190,'Va-Ku'!$A$2:$C$150,3,0),VLOOKUP(A190,Kunnat!$B$2:$D$410,3,0))</f>
        <v>Uusimaa</v>
      </c>
      <c r="M190" s="40" t="str">
        <f>IF(K190&lt;&gt;"v",VLOOKUP(A190,Kunnat!$B$2:$F$411,5,0),"")</f>
        <v>yli 100 000</v>
      </c>
      <c r="N190" s="41" t="str">
        <f>IF(J190="","",VLOOKUP(J190,Lait!$B$3:$C$60,2,0))</f>
        <v>Ympäristöministeriö</v>
      </c>
      <c r="O190" s="41"/>
      <c r="P190" s="41"/>
    </row>
    <row r="191" spans="1:16" s="24" customFormat="1" x14ac:dyDescent="0.35">
      <c r="A191" s="45" t="s">
        <v>118</v>
      </c>
      <c r="B191" s="45" t="s">
        <v>3808</v>
      </c>
      <c r="C191" s="45" t="s">
        <v>3737</v>
      </c>
      <c r="D191" s="45" t="s">
        <v>275</v>
      </c>
      <c r="E191" s="45" t="s">
        <v>2699</v>
      </c>
      <c r="F191" s="46" t="s">
        <v>17</v>
      </c>
      <c r="G191" s="45"/>
      <c r="H191" s="45"/>
      <c r="I191" s="45"/>
      <c r="J191" s="45" t="s">
        <v>2301</v>
      </c>
      <c r="K191" s="39" t="str">
        <f>VLOOKUP(A191,'Va-Ku'!$A$2:$B$150,2,0)</f>
        <v>k</v>
      </c>
      <c r="L191" s="40" t="str">
        <f>IF(K191="v",VLOOKUP(A191,'Va-Ku'!$A$2:$C$150,3,0),VLOOKUP(A191,Kunnat!$B$2:$D$410,3,0))</f>
        <v>Uusimaa</v>
      </c>
      <c r="M191" s="40" t="str">
        <f>IF(K191&lt;&gt;"v",VLOOKUP(A191,Kunnat!$B$2:$F$411,5,0),"")</f>
        <v>yli 100 000</v>
      </c>
      <c r="N191" s="41" t="str">
        <f>IF(J191="","",VLOOKUP(J191,Lait!$B$3:$C$60,2,0))</f>
        <v>Ympäristöministeriö</v>
      </c>
      <c r="O191" s="41"/>
      <c r="P191" s="41"/>
    </row>
    <row r="192" spans="1:16" s="24" customFormat="1" x14ac:dyDescent="0.35">
      <c r="A192" s="45" t="s">
        <v>118</v>
      </c>
      <c r="B192" s="45" t="s">
        <v>3695</v>
      </c>
      <c r="C192" s="45" t="s">
        <v>3696</v>
      </c>
      <c r="D192" s="45" t="s">
        <v>3501</v>
      </c>
      <c r="E192" s="45" t="s">
        <v>2699</v>
      </c>
      <c r="F192" s="45"/>
      <c r="G192" s="45"/>
      <c r="H192" s="45" t="s">
        <v>2382</v>
      </c>
      <c r="I192" s="45"/>
      <c r="J192" s="45" t="s">
        <v>2301</v>
      </c>
      <c r="K192" s="39" t="str">
        <f>VLOOKUP(A192,'Va-Ku'!$A$2:$B$150,2,0)</f>
        <v>k</v>
      </c>
      <c r="L192" s="40" t="str">
        <f>IF(K192="v",VLOOKUP(A192,'Va-Ku'!$A$2:$C$150,3,0),VLOOKUP(A192,Kunnat!$B$2:$D$410,3,0))</f>
        <v>Uusimaa</v>
      </c>
      <c r="M192" s="40" t="str">
        <f>IF(K192&lt;&gt;"v",VLOOKUP(A192,Kunnat!$B$2:$F$411,5,0),"")</f>
        <v>yli 100 000</v>
      </c>
      <c r="N192" s="41" t="str">
        <f>IF(J192="","",VLOOKUP(J192,Lait!$B$3:$C$60,2,0))</f>
        <v>Ympäristöministeriö</v>
      </c>
      <c r="O192" s="41"/>
      <c r="P192" s="41"/>
    </row>
    <row r="193" spans="1:16" s="24" customFormat="1" x14ac:dyDescent="0.35">
      <c r="A193" s="45" t="s">
        <v>118</v>
      </c>
      <c r="B193" s="45" t="s">
        <v>1905</v>
      </c>
      <c r="C193" s="45" t="s">
        <v>3809</v>
      </c>
      <c r="D193" s="45" t="s">
        <v>2000</v>
      </c>
      <c r="E193" s="45" t="s">
        <v>2699</v>
      </c>
      <c r="F193" s="46" t="s">
        <v>10</v>
      </c>
      <c r="G193" s="45"/>
      <c r="H193" s="45" t="s">
        <v>2382</v>
      </c>
      <c r="I193" s="45"/>
      <c r="J193" s="45" t="s">
        <v>2301</v>
      </c>
      <c r="K193" s="39" t="str">
        <f>VLOOKUP(A193,'Va-Ku'!$A$2:$B$150,2,0)</f>
        <v>k</v>
      </c>
      <c r="L193" s="40" t="str">
        <f>IF(K193="v",VLOOKUP(A193,'Va-Ku'!$A$2:$C$150,3,0),VLOOKUP(A193,Kunnat!$B$2:$D$410,3,0))</f>
        <v>Uusimaa</v>
      </c>
      <c r="M193" s="40" t="str">
        <f>IF(K193&lt;&gt;"v",VLOOKUP(A193,Kunnat!$B$2:$F$411,5,0),"")</f>
        <v>yli 100 000</v>
      </c>
      <c r="N193" s="41" t="str">
        <f>IF(J193="","",VLOOKUP(J193,Lait!$B$3:$C$60,2,0))</f>
        <v>Ympäristöministeriö</v>
      </c>
      <c r="O193" s="41"/>
      <c r="P193" s="41"/>
    </row>
    <row r="194" spans="1:16" s="24" customFormat="1" x14ac:dyDescent="0.35">
      <c r="A194" s="45" t="s">
        <v>118</v>
      </c>
      <c r="B194" s="45" t="s">
        <v>547</v>
      </c>
      <c r="C194" s="45" t="s">
        <v>3812</v>
      </c>
      <c r="D194" s="45" t="s">
        <v>2000</v>
      </c>
      <c r="E194" s="45" t="s">
        <v>2699</v>
      </c>
      <c r="F194" s="46" t="s">
        <v>7</v>
      </c>
      <c r="G194" s="45"/>
      <c r="H194" s="45"/>
      <c r="I194" s="45" t="s">
        <v>3724</v>
      </c>
      <c r="J194" s="45" t="s">
        <v>2301</v>
      </c>
      <c r="K194" s="39" t="str">
        <f>VLOOKUP(A194,'Va-Ku'!$A$2:$B$150,2,0)</f>
        <v>k</v>
      </c>
      <c r="L194" s="40" t="str">
        <f>IF(K194="v",VLOOKUP(A194,'Va-Ku'!$A$2:$C$150,3,0),VLOOKUP(A194,Kunnat!$B$2:$D$410,3,0))</f>
        <v>Uusimaa</v>
      </c>
      <c r="M194" s="40" t="str">
        <f>IF(K194&lt;&gt;"v",VLOOKUP(A194,Kunnat!$B$2:$F$411,5,0),"")</f>
        <v>yli 100 000</v>
      </c>
      <c r="N194" s="41" t="str">
        <f>IF(J194="","",VLOOKUP(J194,Lait!$B$3:$C$60,2,0))</f>
        <v>Ympäristöministeriö</v>
      </c>
      <c r="O194" s="41"/>
      <c r="P194" s="41"/>
    </row>
    <row r="195" spans="1:16" s="24" customFormat="1" x14ac:dyDescent="0.35">
      <c r="A195" s="45" t="s">
        <v>118</v>
      </c>
      <c r="B195" s="45" t="s">
        <v>3824</v>
      </c>
      <c r="C195" s="45"/>
      <c r="D195" s="45" t="s">
        <v>3824</v>
      </c>
      <c r="E195" s="45" t="s">
        <v>2699</v>
      </c>
      <c r="F195" s="46" t="s">
        <v>17</v>
      </c>
      <c r="G195" s="45"/>
      <c r="H195" s="45"/>
      <c r="I195" s="45"/>
      <c r="J195" s="45" t="s">
        <v>2297</v>
      </c>
      <c r="K195" s="39" t="str">
        <f>VLOOKUP(A195,'Va-Ku'!$A$2:$B$150,2,0)</f>
        <v>k</v>
      </c>
      <c r="L195" s="40" t="str">
        <f>IF(K195="v",VLOOKUP(A195,'Va-Ku'!$A$2:$C$150,3,0),VLOOKUP(A195,Kunnat!$B$2:$D$410,3,0))</f>
        <v>Uusimaa</v>
      </c>
      <c r="M195" s="40" t="str">
        <f>IF(K195&lt;&gt;"v",VLOOKUP(A195,Kunnat!$B$2:$F$411,5,0),"")</f>
        <v>yli 100 000</v>
      </c>
      <c r="N195" s="41" t="str">
        <f>IF(J195="","",VLOOKUP(J195,Lait!$B$3:$C$60,2,0))</f>
        <v>Liikenne- ja viestintäministeriö</v>
      </c>
      <c r="O195" s="41"/>
      <c r="P195" s="41"/>
    </row>
    <row r="196" spans="1:16" s="24" customFormat="1" x14ac:dyDescent="0.35">
      <c r="A196" s="45" t="s">
        <v>118</v>
      </c>
      <c r="B196" s="45" t="s">
        <v>3840</v>
      </c>
      <c r="C196" s="45"/>
      <c r="D196" s="45" t="s">
        <v>3840</v>
      </c>
      <c r="E196" s="45" t="s">
        <v>2699</v>
      </c>
      <c r="F196" s="46" t="s">
        <v>17</v>
      </c>
      <c r="G196" s="45"/>
      <c r="H196" s="45"/>
      <c r="I196" s="45"/>
      <c r="J196" s="45" t="s">
        <v>2301</v>
      </c>
      <c r="K196" s="39" t="str">
        <f>VLOOKUP(A196,'Va-Ku'!$A$2:$B$150,2,0)</f>
        <v>k</v>
      </c>
      <c r="L196" s="40" t="str">
        <f>IF(K196="v",VLOOKUP(A196,'Va-Ku'!$A$2:$C$150,3,0),VLOOKUP(A196,Kunnat!$B$2:$D$410,3,0))</f>
        <v>Uusimaa</v>
      </c>
      <c r="M196" s="40" t="str">
        <f>IF(K196&lt;&gt;"v",VLOOKUP(A196,Kunnat!$B$2:$F$411,5,0),"")</f>
        <v>yli 100 000</v>
      </c>
      <c r="N196" s="41" t="str">
        <f>IF(J196="","",VLOOKUP(J196,Lait!$B$3:$C$60,2,0))</f>
        <v>Ympäristöministeriö</v>
      </c>
      <c r="O196" s="41"/>
      <c r="P196" s="41"/>
    </row>
    <row r="197" spans="1:16" s="24" customFormat="1" x14ac:dyDescent="0.35">
      <c r="A197" s="45" t="s">
        <v>118</v>
      </c>
      <c r="B197" s="45" t="s">
        <v>3836</v>
      </c>
      <c r="C197" s="45" t="s">
        <v>3837</v>
      </c>
      <c r="D197" s="45" t="s">
        <v>260</v>
      </c>
      <c r="E197" s="45" t="s">
        <v>2699</v>
      </c>
      <c r="F197" s="46" t="s">
        <v>7</v>
      </c>
      <c r="G197" s="45"/>
      <c r="H197" s="45"/>
      <c r="I197" s="45"/>
      <c r="J197" s="45"/>
      <c r="K197" s="39" t="str">
        <f>VLOOKUP(A197,'Va-Ku'!$A$2:$B$150,2,0)</f>
        <v>k</v>
      </c>
      <c r="L197" s="40" t="str">
        <f>IF(K197="v",VLOOKUP(A197,'Va-Ku'!$A$2:$C$150,3,0),VLOOKUP(A197,Kunnat!$B$2:$D$410,3,0))</f>
        <v>Uusimaa</v>
      </c>
      <c r="M197" s="40" t="str">
        <f>IF(K197&lt;&gt;"v",VLOOKUP(A197,Kunnat!$B$2:$F$411,5,0),"")</f>
        <v>yli 100 000</v>
      </c>
      <c r="N197" s="41" t="str">
        <f>IF(J197="","",VLOOKUP(J197,Lait!$B$3:$C$60,2,0))</f>
        <v/>
      </c>
      <c r="O197" s="41"/>
      <c r="P197" s="41"/>
    </row>
    <row r="198" spans="1:16" s="24" customFormat="1" x14ac:dyDescent="0.35">
      <c r="A198" s="45" t="s">
        <v>118</v>
      </c>
      <c r="B198" s="45" t="s">
        <v>1894</v>
      </c>
      <c r="C198" s="45" t="s">
        <v>3850</v>
      </c>
      <c r="D198" s="45" t="s">
        <v>260</v>
      </c>
      <c r="E198" s="45" t="s">
        <v>2699</v>
      </c>
      <c r="F198" s="46" t="s">
        <v>7</v>
      </c>
      <c r="G198" s="45"/>
      <c r="H198" s="45"/>
      <c r="I198" s="45"/>
      <c r="J198" s="45"/>
      <c r="K198" s="39" t="str">
        <f>VLOOKUP(A198,'Va-Ku'!$A$2:$B$150,2,0)</f>
        <v>k</v>
      </c>
      <c r="L198" s="40" t="str">
        <f>IF(K198="v",VLOOKUP(A198,'Va-Ku'!$A$2:$C$150,3,0),VLOOKUP(A198,Kunnat!$B$2:$D$410,3,0))</f>
        <v>Uusimaa</v>
      </c>
      <c r="M198" s="40" t="str">
        <f>IF(K198&lt;&gt;"v",VLOOKUP(A198,Kunnat!$B$2:$F$411,5,0),"")</f>
        <v>yli 100 000</v>
      </c>
      <c r="N198" s="41" t="str">
        <f>IF(J198="","",VLOOKUP(J198,Lait!$B$3:$C$60,2,0))</f>
        <v/>
      </c>
      <c r="O198" s="41"/>
      <c r="P198" s="41"/>
    </row>
    <row r="199" spans="1:16" s="24" customFormat="1" x14ac:dyDescent="0.35">
      <c r="A199" s="45" t="s">
        <v>118</v>
      </c>
      <c r="B199" s="45" t="s">
        <v>327</v>
      </c>
      <c r="C199" s="45" t="s">
        <v>3058</v>
      </c>
      <c r="D199" s="45" t="s">
        <v>260</v>
      </c>
      <c r="E199" s="45" t="s">
        <v>2699</v>
      </c>
      <c r="F199" s="46" t="s">
        <v>17</v>
      </c>
      <c r="G199" s="45"/>
      <c r="H199" s="45"/>
      <c r="I199" s="45"/>
      <c r="J199" s="45"/>
      <c r="K199" s="39" t="str">
        <f>VLOOKUP(A199,'Va-Ku'!$A$2:$B$150,2,0)</f>
        <v>k</v>
      </c>
      <c r="L199" s="40" t="str">
        <f>IF(K199="v",VLOOKUP(A199,'Va-Ku'!$A$2:$C$150,3,0),VLOOKUP(A199,Kunnat!$B$2:$D$410,3,0))</f>
        <v>Uusimaa</v>
      </c>
      <c r="M199" s="40" t="str">
        <f>IF(K199&lt;&gt;"v",VLOOKUP(A199,Kunnat!$B$2:$F$411,5,0),"")</f>
        <v>yli 100 000</v>
      </c>
      <c r="N199" s="41" t="str">
        <f>IF(J199="","",VLOOKUP(J199,Lait!$B$3:$C$60,2,0))</f>
        <v/>
      </c>
      <c r="O199" s="41"/>
      <c r="P199" s="41"/>
    </row>
    <row r="200" spans="1:16" s="24" customFormat="1" x14ac:dyDescent="0.35">
      <c r="A200" s="45" t="s">
        <v>118</v>
      </c>
      <c r="B200" s="45" t="s">
        <v>3822</v>
      </c>
      <c r="C200" s="45" t="s">
        <v>3823</v>
      </c>
      <c r="D200" s="45" t="s">
        <v>260</v>
      </c>
      <c r="E200" s="45" t="s">
        <v>2699</v>
      </c>
      <c r="F200" s="46" t="s">
        <v>7</v>
      </c>
      <c r="G200" s="45"/>
      <c r="H200" s="45"/>
      <c r="I200" s="45"/>
      <c r="J200" s="45"/>
      <c r="K200" s="39" t="str">
        <f>VLOOKUP(A200,'Va-Ku'!$A$2:$B$150,2,0)</f>
        <v>k</v>
      </c>
      <c r="L200" s="40" t="str">
        <f>IF(K200="v",VLOOKUP(A200,'Va-Ku'!$A$2:$C$150,3,0),VLOOKUP(A200,Kunnat!$B$2:$D$410,3,0))</f>
        <v>Uusimaa</v>
      </c>
      <c r="M200" s="40" t="str">
        <f>IF(K200&lt;&gt;"v",VLOOKUP(A200,Kunnat!$B$2:$F$411,5,0),"")</f>
        <v>yli 100 000</v>
      </c>
      <c r="N200" s="41" t="str">
        <f>IF(J200="","",VLOOKUP(J200,Lait!$B$3:$C$60,2,0))</f>
        <v/>
      </c>
      <c r="O200" s="41"/>
      <c r="P200" s="41"/>
    </row>
    <row r="201" spans="1:16" s="24" customFormat="1" x14ac:dyDescent="0.35">
      <c r="A201" s="45" t="s">
        <v>118</v>
      </c>
      <c r="B201" s="45" t="s">
        <v>3730</v>
      </c>
      <c r="C201" s="45" t="s">
        <v>3731</v>
      </c>
      <c r="D201" s="45" t="s">
        <v>260</v>
      </c>
      <c r="E201" s="45" t="s">
        <v>2699</v>
      </c>
      <c r="F201" s="46" t="s">
        <v>5</v>
      </c>
      <c r="G201" s="45"/>
      <c r="H201" s="45" t="s">
        <v>2382</v>
      </c>
      <c r="I201" s="45"/>
      <c r="J201" s="45"/>
      <c r="K201" s="39" t="str">
        <f>VLOOKUP(A201,'Va-Ku'!$A$2:$B$150,2,0)</f>
        <v>k</v>
      </c>
      <c r="L201" s="40" t="str">
        <f>IF(K201="v",VLOOKUP(A201,'Va-Ku'!$A$2:$C$150,3,0),VLOOKUP(A201,Kunnat!$B$2:$D$410,3,0))</f>
        <v>Uusimaa</v>
      </c>
      <c r="M201" s="40" t="str">
        <f>IF(K201&lt;&gt;"v",VLOOKUP(A201,Kunnat!$B$2:$F$411,5,0),"")</f>
        <v>yli 100 000</v>
      </c>
      <c r="N201" s="41" t="str">
        <f>IF(J201="","",VLOOKUP(J201,Lait!$B$3:$C$60,2,0))</f>
        <v/>
      </c>
      <c r="O201" s="41"/>
      <c r="P201" s="41"/>
    </row>
    <row r="202" spans="1:16" s="24" customFormat="1" x14ac:dyDescent="0.35">
      <c r="A202" s="45" t="s">
        <v>118</v>
      </c>
      <c r="B202" s="45" t="s">
        <v>3841</v>
      </c>
      <c r="C202" s="45" t="s">
        <v>3842</v>
      </c>
      <c r="D202" s="45" t="s">
        <v>3841</v>
      </c>
      <c r="E202" s="45" t="s">
        <v>2699</v>
      </c>
      <c r="F202" s="46" t="s">
        <v>7</v>
      </c>
      <c r="G202" s="45"/>
      <c r="H202" s="45"/>
      <c r="I202" s="45"/>
      <c r="J202" s="45"/>
      <c r="K202" s="39" t="str">
        <f>VLOOKUP(A202,'Va-Ku'!$A$2:$B$150,2,0)</f>
        <v>k</v>
      </c>
      <c r="L202" s="40" t="str">
        <f>IF(K202="v",VLOOKUP(A202,'Va-Ku'!$A$2:$C$150,3,0),VLOOKUP(A202,Kunnat!$B$2:$D$410,3,0))</f>
        <v>Uusimaa</v>
      </c>
      <c r="M202" s="40" t="str">
        <f>IF(K202&lt;&gt;"v",VLOOKUP(A202,Kunnat!$B$2:$F$411,5,0),"")</f>
        <v>yli 100 000</v>
      </c>
      <c r="N202" s="41" t="str">
        <f>IF(J202="","",VLOOKUP(J202,Lait!$B$3:$C$60,2,0))</f>
        <v/>
      </c>
      <c r="O202" s="41"/>
      <c r="P202" s="41"/>
    </row>
    <row r="203" spans="1:16" s="24" customFormat="1" x14ac:dyDescent="0.35">
      <c r="A203" s="45" t="s">
        <v>118</v>
      </c>
      <c r="B203" s="45" t="s">
        <v>970</v>
      </c>
      <c r="C203" s="45" t="s">
        <v>3843</v>
      </c>
      <c r="D203" s="45" t="s">
        <v>970</v>
      </c>
      <c r="E203" s="45" t="s">
        <v>2699</v>
      </c>
      <c r="F203" s="46" t="s">
        <v>7</v>
      </c>
      <c r="G203" s="45"/>
      <c r="H203" s="45"/>
      <c r="I203" s="45"/>
      <c r="J203" s="45"/>
      <c r="K203" s="39" t="str">
        <f>VLOOKUP(A203,'Va-Ku'!$A$2:$B$150,2,0)</f>
        <v>k</v>
      </c>
      <c r="L203" s="40" t="str">
        <f>IF(K203="v",VLOOKUP(A203,'Va-Ku'!$A$2:$C$150,3,0),VLOOKUP(A203,Kunnat!$B$2:$D$410,3,0))</f>
        <v>Uusimaa</v>
      </c>
      <c r="M203" s="40" t="str">
        <f>IF(K203&lt;&gt;"v",VLOOKUP(A203,Kunnat!$B$2:$F$411,5,0),"")</f>
        <v>yli 100 000</v>
      </c>
      <c r="N203" s="41" t="str">
        <f>IF(J203="","",VLOOKUP(J203,Lait!$B$3:$C$60,2,0))</f>
        <v/>
      </c>
      <c r="O203" s="41"/>
      <c r="P203" s="41"/>
    </row>
    <row r="204" spans="1:16" s="24" customFormat="1" x14ac:dyDescent="0.35">
      <c r="A204" s="45" t="s">
        <v>118</v>
      </c>
      <c r="B204" s="45" t="s">
        <v>3851</v>
      </c>
      <c r="C204" s="45" t="s">
        <v>3852</v>
      </c>
      <c r="D204" s="45" t="s">
        <v>970</v>
      </c>
      <c r="E204" s="45" t="s">
        <v>2699</v>
      </c>
      <c r="F204" s="46" t="s">
        <v>7</v>
      </c>
      <c r="G204" s="45"/>
      <c r="H204" s="45"/>
      <c r="I204" s="45"/>
      <c r="J204" s="45"/>
      <c r="K204" s="39" t="str">
        <f>VLOOKUP(A204,'Va-Ku'!$A$2:$B$150,2,0)</f>
        <v>k</v>
      </c>
      <c r="L204" s="40" t="str">
        <f>IF(K204="v",VLOOKUP(A204,'Va-Ku'!$A$2:$C$150,3,0),VLOOKUP(A204,Kunnat!$B$2:$D$410,3,0))</f>
        <v>Uusimaa</v>
      </c>
      <c r="M204" s="40" t="str">
        <f>IF(K204&lt;&gt;"v",VLOOKUP(A204,Kunnat!$B$2:$F$411,5,0),"")</f>
        <v>yli 100 000</v>
      </c>
      <c r="N204" s="41" t="str">
        <f>IF(J204="","",VLOOKUP(J204,Lait!$B$3:$C$60,2,0))</f>
        <v/>
      </c>
      <c r="O204" s="41"/>
      <c r="P204" s="41"/>
    </row>
    <row r="205" spans="1:16" s="24" customFormat="1" x14ac:dyDescent="0.35">
      <c r="A205" s="45" t="s">
        <v>118</v>
      </c>
      <c r="B205" s="45" t="s">
        <v>3844</v>
      </c>
      <c r="C205" s="45" t="s">
        <v>3845</v>
      </c>
      <c r="D205" s="45" t="s">
        <v>956</v>
      </c>
      <c r="E205" s="45" t="s">
        <v>2699</v>
      </c>
      <c r="F205" s="46" t="s">
        <v>7</v>
      </c>
      <c r="G205" s="45"/>
      <c r="H205" s="45"/>
      <c r="I205" s="45"/>
      <c r="J205" s="45" t="s">
        <v>3846</v>
      </c>
      <c r="K205" s="39" t="str">
        <f>VLOOKUP(A205,'Va-Ku'!$A$2:$B$150,2,0)</f>
        <v>k</v>
      </c>
      <c r="L205" s="40" t="str">
        <f>IF(K205="v",VLOOKUP(A205,'Va-Ku'!$A$2:$C$150,3,0),VLOOKUP(A205,Kunnat!$B$2:$D$410,3,0))</f>
        <v>Uusimaa</v>
      </c>
      <c r="M205" s="40" t="str">
        <f>IF(K205&lt;&gt;"v",VLOOKUP(A205,Kunnat!$B$2:$F$411,5,0),"")</f>
        <v>yli 100 000</v>
      </c>
      <c r="N205" s="41" t="str">
        <f>IF(J205="","",VLOOKUP(J205,Lait!$B$3:$C$60,2,0))</f>
        <v>Ympäristöministeriö</v>
      </c>
      <c r="O205" s="41"/>
      <c r="P205" s="41"/>
    </row>
    <row r="206" spans="1:16" s="24" customFormat="1" x14ac:dyDescent="0.35">
      <c r="A206" s="45" t="s">
        <v>118</v>
      </c>
      <c r="B206" s="45" t="s">
        <v>956</v>
      </c>
      <c r="C206" s="45" t="s">
        <v>3847</v>
      </c>
      <c r="D206" s="45" t="s">
        <v>956</v>
      </c>
      <c r="E206" s="45" t="s">
        <v>2699</v>
      </c>
      <c r="F206" s="46" t="s">
        <v>7</v>
      </c>
      <c r="G206" s="45"/>
      <c r="H206" s="45"/>
      <c r="I206" s="45"/>
      <c r="J206" s="45" t="s">
        <v>3972</v>
      </c>
      <c r="K206" s="39" t="str">
        <f>VLOOKUP(A206,'Va-Ku'!$A$2:$B$150,2,0)</f>
        <v>k</v>
      </c>
      <c r="L206" s="40" t="str">
        <f>IF(K206="v",VLOOKUP(A206,'Va-Ku'!$A$2:$C$150,3,0),VLOOKUP(A206,Kunnat!$B$2:$D$410,3,0))</f>
        <v>Uusimaa</v>
      </c>
      <c r="M206" s="40" t="str">
        <f>IF(K206&lt;&gt;"v",VLOOKUP(A206,Kunnat!$B$2:$F$411,5,0),"")</f>
        <v>yli 100 000</v>
      </c>
      <c r="N206" s="41" t="str">
        <f>IF(J206="","",VLOOKUP(J206,Lait!$B$3:$C$60,2,0))</f>
        <v>Ympäristöministeriö</v>
      </c>
      <c r="O206" s="41"/>
      <c r="P206" s="41"/>
    </row>
    <row r="207" spans="1:16" s="24" customFormat="1" x14ac:dyDescent="0.35">
      <c r="A207" s="45" t="s">
        <v>118</v>
      </c>
      <c r="B207" s="45" t="s">
        <v>3854</v>
      </c>
      <c r="C207" s="45" t="s">
        <v>3855</v>
      </c>
      <c r="D207" s="45" t="s">
        <v>3854</v>
      </c>
      <c r="E207" s="45" t="s">
        <v>2699</v>
      </c>
      <c r="F207" s="46" t="s">
        <v>5</v>
      </c>
      <c r="G207" s="45"/>
      <c r="H207" s="45"/>
      <c r="I207" s="45"/>
      <c r="J207" s="45"/>
      <c r="K207" s="39" t="str">
        <f>VLOOKUP(A207,'Va-Ku'!$A$2:$B$150,2,0)</f>
        <v>k</v>
      </c>
      <c r="L207" s="40" t="str">
        <f>IF(K207="v",VLOOKUP(A207,'Va-Ku'!$A$2:$C$150,3,0),VLOOKUP(A207,Kunnat!$B$2:$D$410,3,0))</f>
        <v>Uusimaa</v>
      </c>
      <c r="M207" s="40" t="str">
        <f>IF(K207&lt;&gt;"v",VLOOKUP(A207,Kunnat!$B$2:$F$411,5,0),"")</f>
        <v>yli 100 000</v>
      </c>
      <c r="N207" s="41" t="str">
        <f>IF(J207="","",VLOOKUP(J207,Lait!$B$3:$C$60,2,0))</f>
        <v/>
      </c>
      <c r="O207" s="41"/>
      <c r="P207" s="41"/>
    </row>
    <row r="208" spans="1:16" s="24" customFormat="1" x14ac:dyDescent="0.35">
      <c r="A208" s="45" t="s">
        <v>118</v>
      </c>
      <c r="B208" s="45" t="s">
        <v>3859</v>
      </c>
      <c r="C208" s="45" t="s">
        <v>3860</v>
      </c>
      <c r="D208" s="45" t="s">
        <v>3859</v>
      </c>
      <c r="E208" s="45" t="s">
        <v>2699</v>
      </c>
      <c r="F208" s="46" t="s">
        <v>17</v>
      </c>
      <c r="G208" s="45"/>
      <c r="H208" s="45"/>
      <c r="I208" s="45" t="s">
        <v>3861</v>
      </c>
      <c r="J208" s="45"/>
      <c r="K208" s="39" t="str">
        <f>VLOOKUP(A208,'Va-Ku'!$A$2:$B$150,2,0)</f>
        <v>k</v>
      </c>
      <c r="L208" s="40" t="str">
        <f>IF(K208="v",VLOOKUP(A208,'Va-Ku'!$A$2:$C$150,3,0),VLOOKUP(A208,Kunnat!$B$2:$D$410,3,0))</f>
        <v>Uusimaa</v>
      </c>
      <c r="M208" s="40" t="str">
        <f>IF(K208&lt;&gt;"v",VLOOKUP(A208,Kunnat!$B$2:$F$411,5,0),"")</f>
        <v>yli 100 000</v>
      </c>
      <c r="N208" s="41" t="str">
        <f>IF(J208="","",VLOOKUP(J208,Lait!$B$3:$C$60,2,0))</f>
        <v/>
      </c>
      <c r="O208" s="41"/>
      <c r="P208" s="41"/>
    </row>
    <row r="209" spans="1:16" s="24" customFormat="1" x14ac:dyDescent="0.35">
      <c r="A209" s="45" t="s">
        <v>118</v>
      </c>
      <c r="B209" s="45" t="s">
        <v>3862</v>
      </c>
      <c r="C209" s="45" t="s">
        <v>3863</v>
      </c>
      <c r="D209" s="45" t="s">
        <v>3862</v>
      </c>
      <c r="E209" s="45" t="s">
        <v>2699</v>
      </c>
      <c r="F209" s="46" t="s">
        <v>7</v>
      </c>
      <c r="G209" s="45"/>
      <c r="H209" s="45" t="s">
        <v>2382</v>
      </c>
      <c r="I209" s="45"/>
      <c r="J209" s="45" t="s">
        <v>2334</v>
      </c>
      <c r="K209" s="39" t="str">
        <f>VLOOKUP(A209,'Va-Ku'!$A$2:$B$150,2,0)</f>
        <v>k</v>
      </c>
      <c r="L209" s="40" t="str">
        <f>IF(K209="v",VLOOKUP(A209,'Va-Ku'!$A$2:$C$150,3,0),VLOOKUP(A209,Kunnat!$B$2:$D$410,3,0))</f>
        <v>Uusimaa</v>
      </c>
      <c r="M209" s="40" t="str">
        <f>IF(K209&lt;&gt;"v",VLOOKUP(A209,Kunnat!$B$2:$F$411,5,0),"")</f>
        <v>yli 100 000</v>
      </c>
      <c r="N209" s="41" t="str">
        <f>IF(J209="","",VLOOKUP(J209,Lait!$B$3:$C$60,2,0))</f>
        <v>Liikenne- ja viestintäministeriö</v>
      </c>
      <c r="O209" s="41"/>
      <c r="P209" s="41"/>
    </row>
    <row r="210" spans="1:16" s="24" customFormat="1" x14ac:dyDescent="0.35">
      <c r="A210" s="45" t="s">
        <v>118</v>
      </c>
      <c r="B210" s="45" t="s">
        <v>3864</v>
      </c>
      <c r="C210" s="45" t="s">
        <v>3865</v>
      </c>
      <c r="D210" s="45" t="s">
        <v>4033</v>
      </c>
      <c r="E210" s="45" t="s">
        <v>2699</v>
      </c>
      <c r="F210" s="46" t="s">
        <v>17</v>
      </c>
      <c r="G210" s="45"/>
      <c r="H210" s="45"/>
      <c r="I210" s="45"/>
      <c r="J210" s="45" t="s">
        <v>2305</v>
      </c>
      <c r="K210" s="39" t="str">
        <f>VLOOKUP(A210,'Va-Ku'!$A$2:$B$150,2,0)</f>
        <v>k</v>
      </c>
      <c r="L210" s="40" t="str">
        <f>IF(K210="v",VLOOKUP(A210,'Va-Ku'!$A$2:$C$150,3,0),VLOOKUP(A210,Kunnat!$B$2:$D$410,3,0))</f>
        <v>Uusimaa</v>
      </c>
      <c r="M210" s="40" t="str">
        <f>IF(K210&lt;&gt;"v",VLOOKUP(A210,Kunnat!$B$2:$F$411,5,0),"")</f>
        <v>yli 100 000</v>
      </c>
      <c r="N210" s="41" t="str">
        <f>IF(J210="","",VLOOKUP(J210,Lait!$B$3:$C$60,2,0))</f>
        <v>Maa- ja metsätalousministeriö</v>
      </c>
      <c r="O210" s="41"/>
      <c r="P210" s="41"/>
    </row>
    <row r="211" spans="1:16" s="24" customFormat="1" x14ac:dyDescent="0.35">
      <c r="A211" s="45" t="s">
        <v>118</v>
      </c>
      <c r="B211" s="45" t="s">
        <v>3866</v>
      </c>
      <c r="C211" s="45" t="s">
        <v>3867</v>
      </c>
      <c r="D211" s="45" t="s">
        <v>4033</v>
      </c>
      <c r="E211" s="45" t="s">
        <v>2699</v>
      </c>
      <c r="F211" s="46" t="s">
        <v>17</v>
      </c>
      <c r="G211" s="45"/>
      <c r="H211" s="45"/>
      <c r="I211" s="45"/>
      <c r="J211" s="45" t="s">
        <v>2305</v>
      </c>
      <c r="K211" s="39" t="str">
        <f>VLOOKUP(A211,'Va-Ku'!$A$2:$B$150,2,0)</f>
        <v>k</v>
      </c>
      <c r="L211" s="40" t="str">
        <f>IF(K211="v",VLOOKUP(A211,'Va-Ku'!$A$2:$C$150,3,0),VLOOKUP(A211,Kunnat!$B$2:$D$410,3,0))</f>
        <v>Uusimaa</v>
      </c>
      <c r="M211" s="40" t="str">
        <f>IF(K211&lt;&gt;"v",VLOOKUP(A211,Kunnat!$B$2:$F$411,5,0),"")</f>
        <v>yli 100 000</v>
      </c>
      <c r="N211" s="41" t="str">
        <f>IF(J211="","",VLOOKUP(J211,Lait!$B$3:$C$60,2,0))</f>
        <v>Maa- ja metsätalousministeriö</v>
      </c>
      <c r="O211" s="41"/>
      <c r="P211" s="41"/>
    </row>
    <row r="212" spans="1:16" s="24" customFormat="1" x14ac:dyDescent="0.35">
      <c r="A212" s="45" t="s">
        <v>118</v>
      </c>
      <c r="B212" s="45" t="s">
        <v>3869</v>
      </c>
      <c r="C212" s="45" t="s">
        <v>3870</v>
      </c>
      <c r="D212" s="45" t="s">
        <v>3869</v>
      </c>
      <c r="E212" s="45" t="s">
        <v>2699</v>
      </c>
      <c r="F212" s="46" t="s">
        <v>7</v>
      </c>
      <c r="G212" s="45"/>
      <c r="H212" s="45"/>
      <c r="I212" s="45"/>
      <c r="J212" s="45"/>
      <c r="K212" s="39" t="str">
        <f>VLOOKUP(A212,'Va-Ku'!$A$2:$B$150,2,0)</f>
        <v>k</v>
      </c>
      <c r="L212" s="40" t="str">
        <f>IF(K212="v",VLOOKUP(A212,'Va-Ku'!$A$2:$C$150,3,0),VLOOKUP(A212,Kunnat!$B$2:$D$410,3,0))</f>
        <v>Uusimaa</v>
      </c>
      <c r="M212" s="40" t="str">
        <f>IF(K212&lt;&gt;"v",VLOOKUP(A212,Kunnat!$B$2:$F$411,5,0),"")</f>
        <v>yli 100 000</v>
      </c>
      <c r="N212" s="41" t="str">
        <f>IF(J212="","",VLOOKUP(J212,Lait!$B$3:$C$60,2,0))</f>
        <v/>
      </c>
      <c r="O212" s="41"/>
      <c r="P212" s="41"/>
    </row>
    <row r="213" spans="1:16" s="24" customFormat="1" x14ac:dyDescent="0.35">
      <c r="A213" s="45" t="s">
        <v>118</v>
      </c>
      <c r="B213" s="45" t="s">
        <v>3871</v>
      </c>
      <c r="C213" s="45" t="s">
        <v>3872</v>
      </c>
      <c r="D213" s="45" t="s">
        <v>3871</v>
      </c>
      <c r="E213" s="45" t="s">
        <v>2699</v>
      </c>
      <c r="F213" s="46" t="s">
        <v>17</v>
      </c>
      <c r="G213" s="45"/>
      <c r="H213" s="45"/>
      <c r="I213" s="45"/>
      <c r="J213" s="45"/>
      <c r="K213" s="39" t="str">
        <f>VLOOKUP(A213,'Va-Ku'!$A$2:$B$150,2,0)</f>
        <v>k</v>
      </c>
      <c r="L213" s="40" t="str">
        <f>IF(K213="v",VLOOKUP(A213,'Va-Ku'!$A$2:$C$150,3,0),VLOOKUP(A213,Kunnat!$B$2:$D$410,3,0))</f>
        <v>Uusimaa</v>
      </c>
      <c r="M213" s="40" t="str">
        <f>IF(K213&lt;&gt;"v",VLOOKUP(A213,Kunnat!$B$2:$F$411,5,0),"")</f>
        <v>yli 100 000</v>
      </c>
      <c r="N213" s="41" t="str">
        <f>IF(J213="","",VLOOKUP(J213,Lait!$B$3:$C$60,2,0))</f>
        <v/>
      </c>
      <c r="O213" s="41"/>
      <c r="P213" s="41"/>
    </row>
    <row r="214" spans="1:16" s="24" customFormat="1" x14ac:dyDescent="0.35">
      <c r="A214" s="45" t="s">
        <v>118</v>
      </c>
      <c r="B214" s="45" t="s">
        <v>3873</v>
      </c>
      <c r="C214" s="45"/>
      <c r="D214" s="45" t="s">
        <v>3873</v>
      </c>
      <c r="E214" s="45" t="s">
        <v>2699</v>
      </c>
      <c r="F214" s="46" t="s">
        <v>17</v>
      </c>
      <c r="G214" s="45"/>
      <c r="H214" s="45"/>
      <c r="I214" s="45"/>
      <c r="J214" s="45"/>
      <c r="K214" s="39" t="str">
        <f>VLOOKUP(A214,'Va-Ku'!$A$2:$B$150,2,0)</f>
        <v>k</v>
      </c>
      <c r="L214" s="40" t="str">
        <f>IF(K214="v",VLOOKUP(A214,'Va-Ku'!$A$2:$C$150,3,0),VLOOKUP(A214,Kunnat!$B$2:$D$410,3,0))</f>
        <v>Uusimaa</v>
      </c>
      <c r="M214" s="40" t="str">
        <f>IF(K214&lt;&gt;"v",VLOOKUP(A214,Kunnat!$B$2:$F$411,5,0),"")</f>
        <v>yli 100 000</v>
      </c>
      <c r="N214" s="41" t="str">
        <f>IF(J214="","",VLOOKUP(J214,Lait!$B$3:$C$60,2,0))</f>
        <v/>
      </c>
      <c r="O214" s="41"/>
      <c r="P214" s="41"/>
    </row>
    <row r="215" spans="1:16" s="24" customFormat="1" x14ac:dyDescent="0.35">
      <c r="A215" s="45" t="s">
        <v>118</v>
      </c>
      <c r="B215" s="45" t="s">
        <v>3874</v>
      </c>
      <c r="C215" s="45" t="s">
        <v>3875</v>
      </c>
      <c r="D215" s="45" t="s">
        <v>3874</v>
      </c>
      <c r="E215" s="45" t="s">
        <v>2699</v>
      </c>
      <c r="F215" s="46" t="s">
        <v>7</v>
      </c>
      <c r="G215" s="45"/>
      <c r="H215" s="45"/>
      <c r="I215" s="45"/>
      <c r="J215" s="45"/>
      <c r="K215" s="39" t="str">
        <f>VLOOKUP(A215,'Va-Ku'!$A$2:$B$150,2,0)</f>
        <v>k</v>
      </c>
      <c r="L215" s="40" t="str">
        <f>IF(K215="v",VLOOKUP(A215,'Va-Ku'!$A$2:$C$150,3,0),VLOOKUP(A215,Kunnat!$B$2:$D$410,3,0))</f>
        <v>Uusimaa</v>
      </c>
      <c r="M215" s="40" t="str">
        <f>IF(K215&lt;&gt;"v",VLOOKUP(A215,Kunnat!$B$2:$F$411,5,0),"")</f>
        <v>yli 100 000</v>
      </c>
      <c r="N215" s="41" t="str">
        <f>IF(J215="","",VLOOKUP(J215,Lait!$B$3:$C$60,2,0))</f>
        <v/>
      </c>
      <c r="O215" s="41"/>
      <c r="P215" s="41"/>
    </row>
    <row r="216" spans="1:16" s="24" customFormat="1" x14ac:dyDescent="0.35">
      <c r="A216" s="45" t="s">
        <v>118</v>
      </c>
      <c r="B216" s="45" t="s">
        <v>1148</v>
      </c>
      <c r="C216" s="45" t="s">
        <v>3886</v>
      </c>
      <c r="D216" s="45" t="s">
        <v>1148</v>
      </c>
      <c r="E216" s="45" t="s">
        <v>2699</v>
      </c>
      <c r="F216" s="46" t="s">
        <v>7</v>
      </c>
      <c r="G216" s="45"/>
      <c r="H216" s="45"/>
      <c r="I216" s="45"/>
      <c r="J216" s="45" t="s">
        <v>2291</v>
      </c>
      <c r="K216" s="39" t="str">
        <f>VLOOKUP(A216,'Va-Ku'!$A$2:$B$150,2,0)</f>
        <v>k</v>
      </c>
      <c r="L216" s="40" t="str">
        <f>IF(K216="v",VLOOKUP(A216,'Va-Ku'!$A$2:$C$150,3,0),VLOOKUP(A216,Kunnat!$B$2:$D$410,3,0))</f>
        <v>Uusimaa</v>
      </c>
      <c r="M216" s="40" t="str">
        <f>IF(K216&lt;&gt;"v",VLOOKUP(A216,Kunnat!$B$2:$F$411,5,0),"")</f>
        <v>yli 100 000</v>
      </c>
      <c r="N216" s="41" t="str">
        <f>IF(J216="","",VLOOKUP(J216,Lait!$B$3:$C$60,2,0))</f>
        <v>Ympäristöministeriö</v>
      </c>
      <c r="O216" s="41"/>
      <c r="P216" s="41"/>
    </row>
    <row r="217" spans="1:16" s="24" customFormat="1" x14ac:dyDescent="0.35">
      <c r="A217" s="45" t="s">
        <v>118</v>
      </c>
      <c r="B217" s="45" t="s">
        <v>3715</v>
      </c>
      <c r="C217" s="45" t="s">
        <v>3716</v>
      </c>
      <c r="D217" s="45" t="s">
        <v>3715</v>
      </c>
      <c r="E217" s="45" t="s">
        <v>295</v>
      </c>
      <c r="F217" s="46" t="s">
        <v>17</v>
      </c>
      <c r="G217" s="45"/>
      <c r="H217" s="45"/>
      <c r="I217" s="45"/>
      <c r="J217" s="45"/>
      <c r="K217" s="39" t="str">
        <f>VLOOKUP(A217,'Va-Ku'!$A$2:$B$150,2,0)</f>
        <v>k</v>
      </c>
      <c r="L217" s="40" t="str">
        <f>IF(K217="v",VLOOKUP(A217,'Va-Ku'!$A$2:$C$150,3,0),VLOOKUP(A217,Kunnat!$B$2:$D$410,3,0))</f>
        <v>Uusimaa</v>
      </c>
      <c r="M217" s="40" t="str">
        <f>IF(K217&lt;&gt;"v",VLOOKUP(A217,Kunnat!$B$2:$F$411,5,0),"")</f>
        <v>yli 100 000</v>
      </c>
      <c r="N217" s="41" t="str">
        <f>IF(J217="","",VLOOKUP(J217,Lait!$B$3:$C$60,2,0))</f>
        <v/>
      </c>
      <c r="O217" s="41"/>
      <c r="P217" s="41"/>
    </row>
    <row r="218" spans="1:16" s="24" customFormat="1" x14ac:dyDescent="0.35">
      <c r="A218" s="45" t="s">
        <v>118</v>
      </c>
      <c r="B218" s="45" t="s">
        <v>3677</v>
      </c>
      <c r="C218" s="45" t="s">
        <v>3678</v>
      </c>
      <c r="D218" s="45" t="s">
        <v>3677</v>
      </c>
      <c r="E218" s="45" t="s">
        <v>295</v>
      </c>
      <c r="F218" s="45"/>
      <c r="G218" s="45"/>
      <c r="H218" s="45" t="s">
        <v>2382</v>
      </c>
      <c r="I218" s="45"/>
      <c r="J218" s="45"/>
      <c r="K218" s="39" t="str">
        <f>VLOOKUP(A218,'Va-Ku'!$A$2:$B$150,2,0)</f>
        <v>k</v>
      </c>
      <c r="L218" s="40" t="str">
        <f>IF(K218="v",VLOOKUP(A218,'Va-Ku'!$A$2:$C$150,3,0),VLOOKUP(A218,Kunnat!$B$2:$D$410,3,0))</f>
        <v>Uusimaa</v>
      </c>
      <c r="M218" s="40" t="str">
        <f>IF(K218&lt;&gt;"v",VLOOKUP(A218,Kunnat!$B$2:$F$411,5,0),"")</f>
        <v>yli 100 000</v>
      </c>
      <c r="N218" s="41" t="str">
        <f>IF(J218="","",VLOOKUP(J218,Lait!$B$3:$C$60,2,0))</f>
        <v/>
      </c>
      <c r="O218" s="41"/>
      <c r="P218" s="41"/>
    </row>
    <row r="219" spans="1:16" s="24" customFormat="1" x14ac:dyDescent="0.35">
      <c r="A219" s="45" t="s">
        <v>118</v>
      </c>
      <c r="B219" s="45" t="s">
        <v>3638</v>
      </c>
      <c r="C219" s="45" t="s">
        <v>3639</v>
      </c>
      <c r="D219" s="45" t="s">
        <v>3638</v>
      </c>
      <c r="E219" s="45" t="s">
        <v>1896</v>
      </c>
      <c r="F219" s="45"/>
      <c r="G219" s="45"/>
      <c r="H219" s="45" t="s">
        <v>2386</v>
      </c>
      <c r="I219" s="45"/>
      <c r="J219" s="45"/>
      <c r="K219" s="39" t="str">
        <f>VLOOKUP(A219,'Va-Ku'!$A$2:$B$150,2,0)</f>
        <v>k</v>
      </c>
      <c r="L219" s="40" t="str">
        <f>IF(K219="v",VLOOKUP(A219,'Va-Ku'!$A$2:$C$150,3,0),VLOOKUP(A219,Kunnat!$B$2:$D$410,3,0))</f>
        <v>Uusimaa</v>
      </c>
      <c r="M219" s="40" t="str">
        <f>IF(K219&lt;&gt;"v",VLOOKUP(A219,Kunnat!$B$2:$F$411,5,0),"")</f>
        <v>yli 100 000</v>
      </c>
      <c r="N219" s="41" t="str">
        <f>IF(J219="","",VLOOKUP(J219,Lait!$B$3:$C$60,2,0))</f>
        <v/>
      </c>
      <c r="O219" s="41"/>
      <c r="P219" s="41"/>
    </row>
    <row r="220" spans="1:16" s="24" customFormat="1" x14ac:dyDescent="0.35">
      <c r="A220" s="45" t="s">
        <v>118</v>
      </c>
      <c r="B220" s="45" t="s">
        <v>3749</v>
      </c>
      <c r="C220" s="45" t="s">
        <v>3750</v>
      </c>
      <c r="D220" s="45" t="s">
        <v>27</v>
      </c>
      <c r="E220" s="45" t="s">
        <v>1896</v>
      </c>
      <c r="F220" s="46" t="s">
        <v>5</v>
      </c>
      <c r="G220" s="45"/>
      <c r="H220" s="45" t="s">
        <v>2382</v>
      </c>
      <c r="I220" s="45"/>
      <c r="J220" s="45" t="s">
        <v>2301</v>
      </c>
      <c r="K220" s="39" t="str">
        <f>VLOOKUP(A220,'Va-Ku'!$A$2:$B$150,2,0)</f>
        <v>k</v>
      </c>
      <c r="L220" s="40" t="str">
        <f>IF(K220="v",VLOOKUP(A220,'Va-Ku'!$A$2:$C$150,3,0),VLOOKUP(A220,Kunnat!$B$2:$D$410,3,0))</f>
        <v>Uusimaa</v>
      </c>
      <c r="M220" s="40" t="str">
        <f>IF(K220&lt;&gt;"v",VLOOKUP(A220,Kunnat!$B$2:$F$411,5,0),"")</f>
        <v>yli 100 000</v>
      </c>
      <c r="N220" s="41" t="str">
        <f>IF(J220="","",VLOOKUP(J220,Lait!$B$3:$C$60,2,0))</f>
        <v>Ympäristöministeriö</v>
      </c>
      <c r="O220" s="41"/>
      <c r="P220" s="41"/>
    </row>
    <row r="221" spans="1:16" s="24" customFormat="1" x14ac:dyDescent="0.35">
      <c r="A221" s="45" t="s">
        <v>118</v>
      </c>
      <c r="B221" s="45" t="s">
        <v>119</v>
      </c>
      <c r="C221" s="45" t="s">
        <v>3751</v>
      </c>
      <c r="D221" s="45" t="s">
        <v>58</v>
      </c>
      <c r="E221" s="45" t="s">
        <v>1896</v>
      </c>
      <c r="F221" s="46" t="s">
        <v>5</v>
      </c>
      <c r="G221" s="45"/>
      <c r="H221" s="45" t="s">
        <v>2382</v>
      </c>
      <c r="I221" s="45"/>
      <c r="J221" s="45" t="s">
        <v>2301</v>
      </c>
      <c r="K221" s="39" t="str">
        <f>VLOOKUP(A221,'Va-Ku'!$A$2:$B$150,2,0)</f>
        <v>k</v>
      </c>
      <c r="L221" s="40" t="str">
        <f>IF(K221="v",VLOOKUP(A221,'Va-Ku'!$A$2:$C$150,3,0),VLOOKUP(A221,Kunnat!$B$2:$D$410,3,0))</f>
        <v>Uusimaa</v>
      </c>
      <c r="M221" s="40" t="str">
        <f>IF(K221&lt;&gt;"v",VLOOKUP(A221,Kunnat!$B$2:$F$411,5,0),"")</f>
        <v>yli 100 000</v>
      </c>
      <c r="N221" s="41" t="str">
        <f>IF(J221="","",VLOOKUP(J221,Lait!$B$3:$C$60,2,0))</f>
        <v>Ympäristöministeriö</v>
      </c>
      <c r="O221" s="41"/>
      <c r="P221" s="41"/>
    </row>
    <row r="222" spans="1:16" s="24" customFormat="1" x14ac:dyDescent="0.35">
      <c r="A222" s="45" t="s">
        <v>118</v>
      </c>
      <c r="B222" s="45" t="s">
        <v>121</v>
      </c>
      <c r="C222" s="45" t="s">
        <v>3811</v>
      </c>
      <c r="D222" s="45" t="s">
        <v>2105</v>
      </c>
      <c r="E222" s="45" t="s">
        <v>1896</v>
      </c>
      <c r="F222" s="46" t="s">
        <v>5</v>
      </c>
      <c r="G222" s="45"/>
      <c r="H222" s="45" t="s">
        <v>2382</v>
      </c>
      <c r="I222" s="45"/>
      <c r="J222" s="45" t="s">
        <v>2301</v>
      </c>
      <c r="K222" s="39" t="str">
        <f>VLOOKUP(A222,'Va-Ku'!$A$2:$B$150,2,0)</f>
        <v>k</v>
      </c>
      <c r="L222" s="40" t="str">
        <f>IF(K222="v",VLOOKUP(A222,'Va-Ku'!$A$2:$C$150,3,0),VLOOKUP(A222,Kunnat!$B$2:$D$410,3,0))</f>
        <v>Uusimaa</v>
      </c>
      <c r="M222" s="40" t="str">
        <f>IF(K222&lt;&gt;"v",VLOOKUP(A222,Kunnat!$B$2:$F$411,5,0),"")</f>
        <v>yli 100 000</v>
      </c>
      <c r="N222" s="41" t="str">
        <f>IF(J222="","",VLOOKUP(J222,Lait!$B$3:$C$60,2,0))</f>
        <v>Ympäristöministeriö</v>
      </c>
      <c r="O222" s="41"/>
      <c r="P222" s="41"/>
    </row>
    <row r="223" spans="1:16" s="24" customFormat="1" x14ac:dyDescent="0.35">
      <c r="A223" s="45" t="s">
        <v>118</v>
      </c>
      <c r="B223" s="45" t="s">
        <v>28</v>
      </c>
      <c r="C223" s="45" t="s">
        <v>3732</v>
      </c>
      <c r="D223" s="45" t="s">
        <v>2001</v>
      </c>
      <c r="E223" s="45" t="s">
        <v>1958</v>
      </c>
      <c r="F223" s="46" t="s">
        <v>7</v>
      </c>
      <c r="G223" s="45"/>
      <c r="H223" s="45" t="s">
        <v>2386</v>
      </c>
      <c r="I223" s="45" t="s">
        <v>3724</v>
      </c>
      <c r="J223" s="45"/>
      <c r="K223" s="39" t="str">
        <f>VLOOKUP(A223,'Va-Ku'!$A$2:$B$150,2,0)</f>
        <v>k</v>
      </c>
      <c r="L223" s="40" t="str">
        <f>IF(K223="v",VLOOKUP(A223,'Va-Ku'!$A$2:$C$150,3,0),VLOOKUP(A223,Kunnat!$B$2:$D$410,3,0))</f>
        <v>Uusimaa</v>
      </c>
      <c r="M223" s="40" t="str">
        <f>IF(K223&lt;&gt;"v",VLOOKUP(A223,Kunnat!$B$2:$F$411,5,0),"")</f>
        <v>yli 100 000</v>
      </c>
      <c r="N223" s="41" t="str">
        <f>IF(J223="","",VLOOKUP(J223,Lait!$B$3:$C$60,2,0))</f>
        <v/>
      </c>
      <c r="O223" s="41"/>
      <c r="P223" s="41"/>
    </row>
    <row r="224" spans="1:16" s="24" customFormat="1" x14ac:dyDescent="0.35">
      <c r="A224" s="45" t="s">
        <v>118</v>
      </c>
      <c r="B224" s="45" t="s">
        <v>3648</v>
      </c>
      <c r="C224" s="45" t="s">
        <v>3649</v>
      </c>
      <c r="D224" s="45" t="s">
        <v>4804</v>
      </c>
      <c r="E224" s="45" t="s">
        <v>1958</v>
      </c>
      <c r="F224" s="45"/>
      <c r="G224" s="45"/>
      <c r="H224" s="45" t="s">
        <v>2386</v>
      </c>
      <c r="I224" s="45"/>
      <c r="J224" s="45"/>
      <c r="K224" s="39" t="str">
        <f>VLOOKUP(A224,'Va-Ku'!$A$2:$B$150,2,0)</f>
        <v>k</v>
      </c>
      <c r="L224" s="40" t="str">
        <f>IF(K224="v",VLOOKUP(A224,'Va-Ku'!$A$2:$C$150,3,0),VLOOKUP(A224,Kunnat!$B$2:$D$410,3,0))</f>
        <v>Uusimaa</v>
      </c>
      <c r="M224" s="40" t="str">
        <f>IF(K224&lt;&gt;"v",VLOOKUP(A224,Kunnat!$B$2:$F$411,5,0),"")</f>
        <v>yli 100 000</v>
      </c>
      <c r="N224" s="41" t="str">
        <f>IF(J224="","",VLOOKUP(J224,Lait!$B$3:$C$60,2,0))</f>
        <v/>
      </c>
      <c r="O224" s="41"/>
      <c r="P224" s="41"/>
    </row>
    <row r="225" spans="1:16" s="24" customFormat="1" x14ac:dyDescent="0.35">
      <c r="A225" s="45" t="s">
        <v>118</v>
      </c>
      <c r="B225" s="45" t="s">
        <v>3656</v>
      </c>
      <c r="C225" s="45" t="s">
        <v>3657</v>
      </c>
      <c r="D225" s="45" t="s">
        <v>2012</v>
      </c>
      <c r="E225" s="45" t="s">
        <v>1958</v>
      </c>
      <c r="F225" s="45"/>
      <c r="G225" s="45"/>
      <c r="H225" s="45" t="s">
        <v>2382</v>
      </c>
      <c r="I225" s="45"/>
      <c r="J225" s="45"/>
      <c r="K225" s="39" t="str">
        <f>VLOOKUP(A225,'Va-Ku'!$A$2:$B$150,2,0)</f>
        <v>k</v>
      </c>
      <c r="L225" s="40" t="str">
        <f>IF(K225="v",VLOOKUP(A225,'Va-Ku'!$A$2:$C$150,3,0),VLOOKUP(A225,Kunnat!$B$2:$D$410,3,0))</f>
        <v>Uusimaa</v>
      </c>
      <c r="M225" s="40" t="str">
        <f>IF(K225&lt;&gt;"v",VLOOKUP(A225,Kunnat!$B$2:$F$411,5,0),"")</f>
        <v>yli 100 000</v>
      </c>
      <c r="N225" s="41" t="str">
        <f>IF(J225="","",VLOOKUP(J225,Lait!$B$3:$C$60,2,0))</f>
        <v/>
      </c>
      <c r="O225" s="41"/>
      <c r="P225" s="41"/>
    </row>
    <row r="226" spans="1:16" s="24" customFormat="1" x14ac:dyDescent="0.35">
      <c r="A226" s="45" t="s">
        <v>118</v>
      </c>
      <c r="B226" s="45" t="s">
        <v>3658</v>
      </c>
      <c r="C226" s="45" t="s">
        <v>3659</v>
      </c>
      <c r="D226" s="45" t="s">
        <v>2012</v>
      </c>
      <c r="E226" s="45" t="s">
        <v>1958</v>
      </c>
      <c r="F226" s="45"/>
      <c r="G226" s="45"/>
      <c r="H226" s="45" t="s">
        <v>2386</v>
      </c>
      <c r="I226" s="45"/>
      <c r="J226" s="45"/>
      <c r="K226" s="39" t="str">
        <f>VLOOKUP(A226,'Va-Ku'!$A$2:$B$150,2,0)</f>
        <v>k</v>
      </c>
      <c r="L226" s="40" t="str">
        <f>IF(K226="v",VLOOKUP(A226,'Va-Ku'!$A$2:$C$150,3,0),VLOOKUP(A226,Kunnat!$B$2:$D$410,3,0))</f>
        <v>Uusimaa</v>
      </c>
      <c r="M226" s="40" t="str">
        <f>IF(K226&lt;&gt;"v",VLOOKUP(A226,Kunnat!$B$2:$F$411,5,0),"")</f>
        <v>yli 100 000</v>
      </c>
      <c r="N226" s="41" t="str">
        <f>IF(J226="","",VLOOKUP(J226,Lait!$B$3:$C$60,2,0))</f>
        <v/>
      </c>
      <c r="O226" s="41"/>
      <c r="P226" s="41"/>
    </row>
    <row r="227" spans="1:16" s="24" customFormat="1" x14ac:dyDescent="0.35">
      <c r="A227" s="45" t="s">
        <v>118</v>
      </c>
      <c r="B227" s="45" t="s">
        <v>3669</v>
      </c>
      <c r="C227" s="45" t="s">
        <v>3670</v>
      </c>
      <c r="D227" s="45" t="s">
        <v>2012</v>
      </c>
      <c r="E227" s="45" t="s">
        <v>1958</v>
      </c>
      <c r="F227" s="45"/>
      <c r="G227" s="45"/>
      <c r="H227" s="45" t="s">
        <v>2386</v>
      </c>
      <c r="I227" s="45"/>
      <c r="J227" s="45"/>
      <c r="K227" s="39" t="str">
        <f>VLOOKUP(A227,'Va-Ku'!$A$2:$B$150,2,0)</f>
        <v>k</v>
      </c>
      <c r="L227" s="40" t="str">
        <f>IF(K227="v",VLOOKUP(A227,'Va-Ku'!$A$2:$C$150,3,0),VLOOKUP(A227,Kunnat!$B$2:$D$410,3,0))</f>
        <v>Uusimaa</v>
      </c>
      <c r="M227" s="40" t="str">
        <f>IF(K227&lt;&gt;"v",VLOOKUP(A227,Kunnat!$B$2:$F$411,5,0),"")</f>
        <v>yli 100 000</v>
      </c>
      <c r="N227" s="41" t="str">
        <f>IF(J227="","",VLOOKUP(J227,Lait!$B$3:$C$60,2,0))</f>
        <v/>
      </c>
      <c r="O227" s="41"/>
      <c r="P227" s="41"/>
    </row>
    <row r="228" spans="1:16" s="24" customFormat="1" x14ac:dyDescent="0.35">
      <c r="A228" s="45" t="s">
        <v>118</v>
      </c>
      <c r="B228" s="45" t="s">
        <v>3671</v>
      </c>
      <c r="C228" s="45" t="s">
        <v>3672</v>
      </c>
      <c r="D228" s="45" t="s">
        <v>2012</v>
      </c>
      <c r="E228" s="45" t="s">
        <v>1958</v>
      </c>
      <c r="F228" s="45"/>
      <c r="G228" s="45"/>
      <c r="H228" s="45" t="s">
        <v>2386</v>
      </c>
      <c r="I228" s="45"/>
      <c r="J228" s="45"/>
      <c r="K228" s="39" t="str">
        <f>VLOOKUP(A228,'Va-Ku'!$A$2:$B$150,2,0)</f>
        <v>k</v>
      </c>
      <c r="L228" s="40" t="str">
        <f>IF(K228="v",VLOOKUP(A228,'Va-Ku'!$A$2:$C$150,3,0),VLOOKUP(A228,Kunnat!$B$2:$D$410,3,0))</f>
        <v>Uusimaa</v>
      </c>
      <c r="M228" s="40" t="str">
        <f>IF(K228&lt;&gt;"v",VLOOKUP(A228,Kunnat!$B$2:$F$411,5,0),"")</f>
        <v>yli 100 000</v>
      </c>
      <c r="N228" s="41" t="str">
        <f>IF(J228="","",VLOOKUP(J228,Lait!$B$3:$C$60,2,0))</f>
        <v/>
      </c>
      <c r="O228" s="41"/>
      <c r="P228" s="41"/>
    </row>
    <row r="229" spans="1:16" s="24" customFormat="1" x14ac:dyDescent="0.35">
      <c r="A229" s="45" t="s">
        <v>118</v>
      </c>
      <c r="B229" s="45" t="s">
        <v>3673</v>
      </c>
      <c r="C229" s="45" t="s">
        <v>3674</v>
      </c>
      <c r="D229" s="45" t="s">
        <v>2012</v>
      </c>
      <c r="E229" s="45" t="s">
        <v>1958</v>
      </c>
      <c r="F229" s="45"/>
      <c r="G229" s="45"/>
      <c r="H229" s="45" t="s">
        <v>2386</v>
      </c>
      <c r="I229" s="45"/>
      <c r="J229" s="45"/>
      <c r="K229" s="39" t="str">
        <f>VLOOKUP(A229,'Va-Ku'!$A$2:$B$150,2,0)</f>
        <v>k</v>
      </c>
      <c r="L229" s="40" t="str">
        <f>IF(K229="v",VLOOKUP(A229,'Va-Ku'!$A$2:$C$150,3,0),VLOOKUP(A229,Kunnat!$B$2:$D$410,3,0))</f>
        <v>Uusimaa</v>
      </c>
      <c r="M229" s="40" t="str">
        <f>IF(K229&lt;&gt;"v",VLOOKUP(A229,Kunnat!$B$2:$F$411,5,0),"")</f>
        <v>yli 100 000</v>
      </c>
      <c r="N229" s="41" t="str">
        <f>IF(J229="","",VLOOKUP(J229,Lait!$B$3:$C$60,2,0))</f>
        <v/>
      </c>
      <c r="O229" s="41"/>
      <c r="P229" s="41"/>
    </row>
    <row r="230" spans="1:16" s="24" customFormat="1" x14ac:dyDescent="0.35">
      <c r="A230" s="45" t="s">
        <v>118</v>
      </c>
      <c r="B230" s="45" t="s">
        <v>3675</v>
      </c>
      <c r="C230" s="45" t="s">
        <v>3676</v>
      </c>
      <c r="D230" s="45" t="s">
        <v>2012</v>
      </c>
      <c r="E230" s="45" t="s">
        <v>1958</v>
      </c>
      <c r="F230" s="45"/>
      <c r="G230" s="45"/>
      <c r="H230" s="45" t="s">
        <v>2386</v>
      </c>
      <c r="I230" s="45"/>
      <c r="J230" s="45"/>
      <c r="K230" s="39" t="str">
        <f>VLOOKUP(A230,'Va-Ku'!$A$2:$B$150,2,0)</f>
        <v>k</v>
      </c>
      <c r="L230" s="40" t="str">
        <f>IF(K230="v",VLOOKUP(A230,'Va-Ku'!$A$2:$C$150,3,0),VLOOKUP(A230,Kunnat!$B$2:$D$410,3,0))</f>
        <v>Uusimaa</v>
      </c>
      <c r="M230" s="40" t="str">
        <f>IF(K230&lt;&gt;"v",VLOOKUP(A230,Kunnat!$B$2:$F$411,5,0),"")</f>
        <v>yli 100 000</v>
      </c>
      <c r="N230" s="41" t="str">
        <f>IF(J230="","",VLOOKUP(J230,Lait!$B$3:$C$60,2,0))</f>
        <v/>
      </c>
      <c r="O230" s="41"/>
      <c r="P230" s="41"/>
    </row>
    <row r="231" spans="1:16" s="24" customFormat="1" x14ac:dyDescent="0.35">
      <c r="A231" s="45" t="s">
        <v>118</v>
      </c>
      <c r="B231" s="45" t="s">
        <v>3679</v>
      </c>
      <c r="C231" s="45" t="s">
        <v>3680</v>
      </c>
      <c r="D231" s="45" t="s">
        <v>2012</v>
      </c>
      <c r="E231" s="45" t="s">
        <v>1958</v>
      </c>
      <c r="F231" s="45"/>
      <c r="G231" s="45"/>
      <c r="H231" s="45" t="s">
        <v>2386</v>
      </c>
      <c r="I231" s="45"/>
      <c r="J231" s="45"/>
      <c r="K231" s="39" t="str">
        <f>VLOOKUP(A231,'Va-Ku'!$A$2:$B$150,2,0)</f>
        <v>k</v>
      </c>
      <c r="L231" s="40" t="str">
        <f>IF(K231="v",VLOOKUP(A231,'Va-Ku'!$A$2:$C$150,3,0),VLOOKUP(A231,Kunnat!$B$2:$D$410,3,0))</f>
        <v>Uusimaa</v>
      </c>
      <c r="M231" s="40" t="str">
        <f>IF(K231&lt;&gt;"v",VLOOKUP(A231,Kunnat!$B$2:$F$411,5,0),"")</f>
        <v>yli 100 000</v>
      </c>
      <c r="N231" s="41" t="str">
        <f>IF(J231="","",VLOOKUP(J231,Lait!$B$3:$C$60,2,0))</f>
        <v/>
      </c>
      <c r="O231" s="41"/>
      <c r="P231" s="41"/>
    </row>
    <row r="232" spans="1:16" s="24" customFormat="1" x14ac:dyDescent="0.35">
      <c r="A232" s="45" t="s">
        <v>118</v>
      </c>
      <c r="B232" s="45" t="s">
        <v>3681</v>
      </c>
      <c r="C232" s="45" t="s">
        <v>3682</v>
      </c>
      <c r="D232" s="45" t="s">
        <v>2012</v>
      </c>
      <c r="E232" s="45" t="s">
        <v>1958</v>
      </c>
      <c r="F232" s="45"/>
      <c r="G232" s="45"/>
      <c r="H232" s="45" t="s">
        <v>2382</v>
      </c>
      <c r="I232" s="45"/>
      <c r="J232" s="45"/>
      <c r="K232" s="39" t="str">
        <f>VLOOKUP(A232,'Va-Ku'!$A$2:$B$150,2,0)</f>
        <v>k</v>
      </c>
      <c r="L232" s="40" t="str">
        <f>IF(K232="v",VLOOKUP(A232,'Va-Ku'!$A$2:$C$150,3,0),VLOOKUP(A232,Kunnat!$B$2:$D$410,3,0))</f>
        <v>Uusimaa</v>
      </c>
      <c r="M232" s="40" t="str">
        <f>IF(K232&lt;&gt;"v",VLOOKUP(A232,Kunnat!$B$2:$F$411,5,0),"")</f>
        <v>yli 100 000</v>
      </c>
      <c r="N232" s="41" t="str">
        <f>IF(J232="","",VLOOKUP(J232,Lait!$B$3:$C$60,2,0))</f>
        <v/>
      </c>
      <c r="O232" s="41"/>
      <c r="P232" s="41"/>
    </row>
    <row r="233" spans="1:16" s="24" customFormat="1" x14ac:dyDescent="0.35">
      <c r="A233" s="45" t="s">
        <v>118</v>
      </c>
      <c r="B233" s="45" t="s">
        <v>3683</v>
      </c>
      <c r="C233" s="45" t="s">
        <v>3684</v>
      </c>
      <c r="D233" s="45" t="s">
        <v>2012</v>
      </c>
      <c r="E233" s="45" t="s">
        <v>1958</v>
      </c>
      <c r="F233" s="45"/>
      <c r="G233" s="45"/>
      <c r="H233" s="45" t="s">
        <v>2382</v>
      </c>
      <c r="I233" s="45"/>
      <c r="J233" s="45"/>
      <c r="K233" s="39" t="str">
        <f>VLOOKUP(A233,'Va-Ku'!$A$2:$B$150,2,0)</f>
        <v>k</v>
      </c>
      <c r="L233" s="40" t="str">
        <f>IF(K233="v",VLOOKUP(A233,'Va-Ku'!$A$2:$C$150,3,0),VLOOKUP(A233,Kunnat!$B$2:$D$410,3,0))</f>
        <v>Uusimaa</v>
      </c>
      <c r="M233" s="40" t="str">
        <f>IF(K233&lt;&gt;"v",VLOOKUP(A233,Kunnat!$B$2:$F$411,5,0),"")</f>
        <v>yli 100 000</v>
      </c>
      <c r="N233" s="41" t="str">
        <f>IF(J233="","",VLOOKUP(J233,Lait!$B$3:$C$60,2,0))</f>
        <v/>
      </c>
      <c r="O233" s="41"/>
      <c r="P233" s="41"/>
    </row>
    <row r="234" spans="1:16" s="24" customFormat="1" x14ac:dyDescent="0.35">
      <c r="A234" s="45" t="s">
        <v>118</v>
      </c>
      <c r="B234" s="45" t="s">
        <v>3685</v>
      </c>
      <c r="C234" s="45" t="s">
        <v>3686</v>
      </c>
      <c r="D234" s="45" t="s">
        <v>2012</v>
      </c>
      <c r="E234" s="45" t="s">
        <v>1958</v>
      </c>
      <c r="F234" s="45"/>
      <c r="G234" s="45"/>
      <c r="H234" s="45" t="s">
        <v>2386</v>
      </c>
      <c r="I234" s="45"/>
      <c r="J234" s="45"/>
      <c r="K234" s="39" t="str">
        <f>VLOOKUP(A234,'Va-Ku'!$A$2:$B$150,2,0)</f>
        <v>k</v>
      </c>
      <c r="L234" s="40" t="str">
        <f>IF(K234="v",VLOOKUP(A234,'Va-Ku'!$A$2:$C$150,3,0),VLOOKUP(A234,Kunnat!$B$2:$D$410,3,0))</f>
        <v>Uusimaa</v>
      </c>
      <c r="M234" s="40" t="str">
        <f>IF(K234&lt;&gt;"v",VLOOKUP(A234,Kunnat!$B$2:$F$411,5,0),"")</f>
        <v>yli 100 000</v>
      </c>
      <c r="N234" s="41" t="str">
        <f>IF(J234="","",VLOOKUP(J234,Lait!$B$3:$C$60,2,0))</f>
        <v/>
      </c>
      <c r="O234" s="41"/>
      <c r="P234" s="41"/>
    </row>
    <row r="235" spans="1:16" s="24" customFormat="1" x14ac:dyDescent="0.35">
      <c r="A235" s="45" t="s">
        <v>118</v>
      </c>
      <c r="B235" s="45" t="s">
        <v>3698</v>
      </c>
      <c r="C235" s="45" t="s">
        <v>3699</v>
      </c>
      <c r="D235" s="45" t="s">
        <v>2012</v>
      </c>
      <c r="E235" s="45" t="s">
        <v>1958</v>
      </c>
      <c r="F235" s="45"/>
      <c r="G235" s="45"/>
      <c r="H235" s="45" t="s">
        <v>2386</v>
      </c>
      <c r="I235" s="45"/>
      <c r="J235" s="45"/>
      <c r="K235" s="39" t="str">
        <f>VLOOKUP(A235,'Va-Ku'!$A$2:$B$150,2,0)</f>
        <v>k</v>
      </c>
      <c r="L235" s="40" t="str">
        <f>IF(K235="v",VLOOKUP(A235,'Va-Ku'!$A$2:$C$150,3,0),VLOOKUP(A235,Kunnat!$B$2:$D$410,3,0))</f>
        <v>Uusimaa</v>
      </c>
      <c r="M235" s="40" t="str">
        <f>IF(K235&lt;&gt;"v",VLOOKUP(A235,Kunnat!$B$2:$F$411,5,0),"")</f>
        <v>yli 100 000</v>
      </c>
      <c r="N235" s="41" t="str">
        <f>IF(J235="","",VLOOKUP(J235,Lait!$B$3:$C$60,2,0))</f>
        <v/>
      </c>
      <c r="O235" s="41"/>
      <c r="P235" s="41"/>
    </row>
    <row r="236" spans="1:16" s="24" customFormat="1" x14ac:dyDescent="0.35">
      <c r="A236" s="45" t="s">
        <v>118</v>
      </c>
      <c r="B236" s="45" t="s">
        <v>122</v>
      </c>
      <c r="C236" s="45" t="s">
        <v>3771</v>
      </c>
      <c r="D236" s="45" t="s">
        <v>2282</v>
      </c>
      <c r="E236" s="45" t="s">
        <v>1958</v>
      </c>
      <c r="F236" s="46" t="s">
        <v>7</v>
      </c>
      <c r="G236" s="45"/>
      <c r="H236" s="45" t="s">
        <v>2386</v>
      </c>
      <c r="I236" s="45"/>
      <c r="J236" s="45" t="s">
        <v>2306</v>
      </c>
      <c r="K236" s="39" t="str">
        <f>VLOOKUP(A236,'Va-Ku'!$A$2:$B$150,2,0)</f>
        <v>k</v>
      </c>
      <c r="L236" s="40" t="str">
        <f>IF(K236="v",VLOOKUP(A236,'Va-Ku'!$A$2:$C$150,3,0),VLOOKUP(A236,Kunnat!$B$2:$D$410,3,0))</f>
        <v>Uusimaa</v>
      </c>
      <c r="M236" s="40" t="str">
        <f>IF(K236&lt;&gt;"v",VLOOKUP(A236,Kunnat!$B$2:$F$411,5,0),"")</f>
        <v>yli 100 000</v>
      </c>
      <c r="N236" s="41" t="str">
        <f>IF(J236="","",VLOOKUP(J236,Lait!$B$3:$C$60,2,0))</f>
        <v>Ympäristöministeriö</v>
      </c>
      <c r="O236" s="41"/>
      <c r="P236" s="41"/>
    </row>
    <row r="237" spans="1:16" s="24" customFormat="1" x14ac:dyDescent="0.35">
      <c r="A237" s="45" t="s">
        <v>118</v>
      </c>
      <c r="B237" s="45" t="s">
        <v>3660</v>
      </c>
      <c r="C237" s="45" t="s">
        <v>3661</v>
      </c>
      <c r="D237" s="45" t="s">
        <v>3662</v>
      </c>
      <c r="E237" s="45" t="s">
        <v>1958</v>
      </c>
      <c r="F237" s="46" t="s">
        <v>5</v>
      </c>
      <c r="G237" s="45"/>
      <c r="H237" s="45" t="s">
        <v>2386</v>
      </c>
      <c r="I237" s="45" t="s">
        <v>3663</v>
      </c>
      <c r="J237" s="45"/>
      <c r="K237" s="39" t="str">
        <f>VLOOKUP(A237,'Va-Ku'!$A$2:$B$150,2,0)</f>
        <v>k</v>
      </c>
      <c r="L237" s="40" t="str">
        <f>IF(K237="v",VLOOKUP(A237,'Va-Ku'!$A$2:$C$150,3,0),VLOOKUP(A237,Kunnat!$B$2:$D$410,3,0))</f>
        <v>Uusimaa</v>
      </c>
      <c r="M237" s="40" t="str">
        <f>IF(K237&lt;&gt;"v",VLOOKUP(A237,Kunnat!$B$2:$F$411,5,0),"")</f>
        <v>yli 100 000</v>
      </c>
      <c r="N237" s="41" t="str">
        <f>IF(J237="","",VLOOKUP(J237,Lait!$B$3:$C$60,2,0))</f>
        <v/>
      </c>
      <c r="O237" s="41"/>
      <c r="P237" s="41"/>
    </row>
    <row r="238" spans="1:16" s="24" customFormat="1" x14ac:dyDescent="0.35">
      <c r="A238" s="45" t="s">
        <v>118</v>
      </c>
      <c r="B238" s="45" t="s">
        <v>3774</v>
      </c>
      <c r="C238" s="45" t="s">
        <v>3775</v>
      </c>
      <c r="D238" s="45" t="s">
        <v>3774</v>
      </c>
      <c r="E238" s="45" t="s">
        <v>1958</v>
      </c>
      <c r="F238" s="46" t="s">
        <v>7</v>
      </c>
      <c r="G238" s="45"/>
      <c r="H238" s="45"/>
      <c r="I238" s="45" t="s">
        <v>3724</v>
      </c>
      <c r="J238" s="45"/>
      <c r="K238" s="39" t="str">
        <f>VLOOKUP(A238,'Va-Ku'!$A$2:$B$150,2,0)</f>
        <v>k</v>
      </c>
      <c r="L238" s="40" t="str">
        <f>IF(K238="v",VLOOKUP(A238,'Va-Ku'!$A$2:$C$150,3,0),VLOOKUP(A238,Kunnat!$B$2:$D$410,3,0))</f>
        <v>Uusimaa</v>
      </c>
      <c r="M238" s="40" t="str">
        <f>IF(K238&lt;&gt;"v",VLOOKUP(A238,Kunnat!$B$2:$F$411,5,0),"")</f>
        <v>yli 100 000</v>
      </c>
      <c r="N238" s="41" t="str">
        <f>IF(J238="","",VLOOKUP(J238,Lait!$B$3:$C$60,2,0))</f>
        <v/>
      </c>
      <c r="O238" s="41"/>
      <c r="P238" s="41"/>
    </row>
    <row r="239" spans="1:16" s="24" customFormat="1" x14ac:dyDescent="0.35">
      <c r="A239" s="45" t="s">
        <v>118</v>
      </c>
      <c r="B239" s="45" t="s">
        <v>3706</v>
      </c>
      <c r="C239" s="45" t="s">
        <v>3707</v>
      </c>
      <c r="D239" s="45" t="s">
        <v>2008</v>
      </c>
      <c r="E239" s="45" t="s">
        <v>1958</v>
      </c>
      <c r="F239" s="46" t="s">
        <v>21</v>
      </c>
      <c r="G239" s="45"/>
      <c r="H239" s="45" t="s">
        <v>2386</v>
      </c>
      <c r="I239" s="45"/>
      <c r="J239" s="45"/>
      <c r="K239" s="39" t="str">
        <f>VLOOKUP(A239,'Va-Ku'!$A$2:$B$150,2,0)</f>
        <v>k</v>
      </c>
      <c r="L239" s="40" t="str">
        <f>IF(K239="v",VLOOKUP(A239,'Va-Ku'!$A$2:$C$150,3,0),VLOOKUP(A239,Kunnat!$B$2:$D$410,3,0))</f>
        <v>Uusimaa</v>
      </c>
      <c r="M239" s="40" t="str">
        <f>IF(K239&lt;&gt;"v",VLOOKUP(A239,Kunnat!$B$2:$F$411,5,0),"")</f>
        <v>yli 100 000</v>
      </c>
      <c r="N239" s="41" t="str">
        <f>IF(J239="","",VLOOKUP(J239,Lait!$B$3:$C$60,2,0))</f>
        <v/>
      </c>
      <c r="O239" s="41"/>
      <c r="P239" s="41"/>
    </row>
    <row r="240" spans="1:16" s="24" customFormat="1" x14ac:dyDescent="0.35">
      <c r="A240" s="45" t="s">
        <v>118</v>
      </c>
      <c r="B240" s="45" t="s">
        <v>125</v>
      </c>
      <c r="C240" s="45" t="s">
        <v>3640</v>
      </c>
      <c r="D240" s="45" t="s">
        <v>2008</v>
      </c>
      <c r="E240" s="45" t="s">
        <v>1958</v>
      </c>
      <c r="F240" s="46" t="s">
        <v>10</v>
      </c>
      <c r="G240" s="46" t="s">
        <v>146</v>
      </c>
      <c r="H240" s="45" t="s">
        <v>2386</v>
      </c>
      <c r="I240" s="45" t="s">
        <v>3641</v>
      </c>
      <c r="J240" s="45"/>
      <c r="K240" s="39" t="str">
        <f>VLOOKUP(A240,'Va-Ku'!$A$2:$B$150,2,0)</f>
        <v>k</v>
      </c>
      <c r="L240" s="40" t="str">
        <f>IF(K240="v",VLOOKUP(A240,'Va-Ku'!$A$2:$C$150,3,0),VLOOKUP(A240,Kunnat!$B$2:$D$410,3,0))</f>
        <v>Uusimaa</v>
      </c>
      <c r="M240" s="40" t="str">
        <f>IF(K240&lt;&gt;"v",VLOOKUP(A240,Kunnat!$B$2:$F$411,5,0),"")</f>
        <v>yli 100 000</v>
      </c>
      <c r="N240" s="41" t="str">
        <f>IF(J240="","",VLOOKUP(J240,Lait!$B$3:$C$60,2,0))</f>
        <v/>
      </c>
      <c r="O240" s="41"/>
      <c r="P240" s="41"/>
    </row>
    <row r="241" spans="1:16" s="24" customFormat="1" x14ac:dyDescent="0.35">
      <c r="A241" s="45" t="s">
        <v>118</v>
      </c>
      <c r="B241" s="45" t="s">
        <v>3667</v>
      </c>
      <c r="C241" s="45" t="s">
        <v>3668</v>
      </c>
      <c r="D241" s="45" t="s">
        <v>2008</v>
      </c>
      <c r="E241" s="45" t="s">
        <v>1958</v>
      </c>
      <c r="F241" s="45"/>
      <c r="G241" s="45"/>
      <c r="H241" s="45" t="s">
        <v>2386</v>
      </c>
      <c r="I241" s="45"/>
      <c r="J241" s="45"/>
      <c r="K241" s="39" t="str">
        <f>VLOOKUP(A241,'Va-Ku'!$A$2:$B$150,2,0)</f>
        <v>k</v>
      </c>
      <c r="L241" s="40" t="str">
        <f>IF(K241="v",VLOOKUP(A241,'Va-Ku'!$A$2:$C$150,3,0),VLOOKUP(A241,Kunnat!$B$2:$D$410,3,0))</f>
        <v>Uusimaa</v>
      </c>
      <c r="M241" s="40" t="str">
        <f>IF(K241&lt;&gt;"v",VLOOKUP(A241,Kunnat!$B$2:$F$411,5,0),"")</f>
        <v>yli 100 000</v>
      </c>
      <c r="N241" s="41" t="str">
        <f>IF(J241="","",VLOOKUP(J241,Lait!$B$3:$C$60,2,0))</f>
        <v/>
      </c>
      <c r="O241" s="41"/>
      <c r="P241" s="41"/>
    </row>
    <row r="242" spans="1:16" s="24" customFormat="1" x14ac:dyDescent="0.35">
      <c r="A242" s="45" t="s">
        <v>118</v>
      </c>
      <c r="B242" s="45" t="s">
        <v>3702</v>
      </c>
      <c r="C242" s="45" t="s">
        <v>3703</v>
      </c>
      <c r="D242" s="45" t="s">
        <v>3702</v>
      </c>
      <c r="E242" s="45" t="s">
        <v>1958</v>
      </c>
      <c r="F242" s="46" t="s">
        <v>5</v>
      </c>
      <c r="G242" s="45"/>
      <c r="H242" s="45" t="s">
        <v>2382</v>
      </c>
      <c r="I242" s="45" t="s">
        <v>3704</v>
      </c>
      <c r="J242" s="45" t="s">
        <v>3705</v>
      </c>
      <c r="K242" s="39" t="str">
        <f>VLOOKUP(A242,'Va-Ku'!$A$2:$B$150,2,0)</f>
        <v>k</v>
      </c>
      <c r="L242" s="40" t="str">
        <f>IF(K242="v",VLOOKUP(A242,'Va-Ku'!$A$2:$C$150,3,0),VLOOKUP(A242,Kunnat!$B$2:$D$410,3,0))</f>
        <v>Uusimaa</v>
      </c>
      <c r="M242" s="40" t="str">
        <f>IF(K242&lt;&gt;"v",VLOOKUP(A242,Kunnat!$B$2:$F$411,5,0),"")</f>
        <v>yli 100 000</v>
      </c>
      <c r="N242" s="41" t="str">
        <f>IF(J242="","",VLOOKUP(J242,Lait!$B$3:$C$60,2,0))</f>
        <v>Työ- ja elinkeinoministeriö</v>
      </c>
      <c r="O242" s="41"/>
      <c r="P242" s="41"/>
    </row>
    <row r="243" spans="1:16" s="24" customFormat="1" x14ac:dyDescent="0.35">
      <c r="A243" s="45" t="s">
        <v>118</v>
      </c>
      <c r="B243" s="45" t="s">
        <v>3644</v>
      </c>
      <c r="C243" s="45" t="s">
        <v>3645</v>
      </c>
      <c r="D243" s="45" t="s">
        <v>2009</v>
      </c>
      <c r="E243" s="45" t="s">
        <v>1958</v>
      </c>
      <c r="F243" s="45"/>
      <c r="G243" s="45"/>
      <c r="H243" s="45" t="s">
        <v>2386</v>
      </c>
      <c r="I243" s="45"/>
      <c r="J243" s="45"/>
      <c r="K243" s="39" t="str">
        <f>VLOOKUP(A243,'Va-Ku'!$A$2:$B$150,2,0)</f>
        <v>k</v>
      </c>
      <c r="L243" s="40" t="str">
        <f>IF(K243="v",VLOOKUP(A243,'Va-Ku'!$A$2:$C$150,3,0),VLOOKUP(A243,Kunnat!$B$2:$D$410,3,0))</f>
        <v>Uusimaa</v>
      </c>
      <c r="M243" s="40" t="str">
        <f>IF(K243&lt;&gt;"v",VLOOKUP(A243,Kunnat!$B$2:$F$411,5,0),"")</f>
        <v>yli 100 000</v>
      </c>
      <c r="N243" s="41" t="str">
        <f>IF(J243="","",VLOOKUP(J243,Lait!$B$3:$C$60,2,0))</f>
        <v/>
      </c>
      <c r="O243" s="41"/>
      <c r="P243" s="41"/>
    </row>
    <row r="244" spans="1:16" s="24" customFormat="1" x14ac:dyDescent="0.35">
      <c r="A244" s="45" t="s">
        <v>118</v>
      </c>
      <c r="B244" s="45" t="s">
        <v>3652</v>
      </c>
      <c r="C244" s="45" t="s">
        <v>3653</v>
      </c>
      <c r="D244" s="45" t="s">
        <v>2009</v>
      </c>
      <c r="E244" s="45" t="s">
        <v>1958</v>
      </c>
      <c r="F244" s="45"/>
      <c r="G244" s="45"/>
      <c r="H244" s="45" t="s">
        <v>2386</v>
      </c>
      <c r="I244" s="45"/>
      <c r="J244" s="45"/>
      <c r="K244" s="39" t="str">
        <f>VLOOKUP(A244,'Va-Ku'!$A$2:$B$150,2,0)</f>
        <v>k</v>
      </c>
      <c r="L244" s="40" t="str">
        <f>IF(K244="v",VLOOKUP(A244,'Va-Ku'!$A$2:$C$150,3,0),VLOOKUP(A244,Kunnat!$B$2:$D$410,3,0))</f>
        <v>Uusimaa</v>
      </c>
      <c r="M244" s="40" t="str">
        <f>IF(K244&lt;&gt;"v",VLOOKUP(A244,Kunnat!$B$2:$F$411,5,0),"")</f>
        <v>yli 100 000</v>
      </c>
      <c r="N244" s="41" t="str">
        <f>IF(J244="","",VLOOKUP(J244,Lait!$B$3:$C$60,2,0))</f>
        <v/>
      </c>
      <c r="O244" s="41"/>
      <c r="P244" s="41"/>
    </row>
    <row r="245" spans="1:16" s="24" customFormat="1" x14ac:dyDescent="0.35">
      <c r="A245" s="45" t="s">
        <v>118</v>
      </c>
      <c r="B245" s="45" t="s">
        <v>3664</v>
      </c>
      <c r="C245" s="45" t="s">
        <v>3665</v>
      </c>
      <c r="D245" s="45" t="s">
        <v>2007</v>
      </c>
      <c r="E245" s="45" t="s">
        <v>1958</v>
      </c>
      <c r="F245" s="46" t="s">
        <v>5</v>
      </c>
      <c r="G245" s="45"/>
      <c r="H245" s="45" t="s">
        <v>2386</v>
      </c>
      <c r="I245" s="45" t="s">
        <v>3666</v>
      </c>
      <c r="J245" s="45" t="s">
        <v>2287</v>
      </c>
      <c r="K245" s="39" t="str">
        <f>VLOOKUP(A245,'Va-Ku'!$A$2:$B$150,2,0)</f>
        <v>k</v>
      </c>
      <c r="L245" s="40" t="str">
        <f>IF(K245="v",VLOOKUP(A245,'Va-Ku'!$A$2:$C$150,3,0),VLOOKUP(A245,Kunnat!$B$2:$D$410,3,0))</f>
        <v>Uusimaa</v>
      </c>
      <c r="M245" s="40" t="str">
        <f>IF(K245&lt;&gt;"v",VLOOKUP(A245,Kunnat!$B$2:$F$411,5,0),"")</f>
        <v>yli 100 000</v>
      </c>
      <c r="N245" s="41" t="str">
        <f>IF(J245="","",VLOOKUP(J245,Lait!$B$3:$C$60,2,0))</f>
        <v>Sosiaali- ja terveysministeriö</v>
      </c>
      <c r="O245" s="41"/>
      <c r="P245" s="41"/>
    </row>
    <row r="246" spans="1:16" s="24" customFormat="1" x14ac:dyDescent="0.35">
      <c r="A246" s="45" t="s">
        <v>118</v>
      </c>
      <c r="B246" s="45" t="s">
        <v>3654</v>
      </c>
      <c r="C246" s="45" t="s">
        <v>3655</v>
      </c>
      <c r="D246" s="45" t="s">
        <v>4806</v>
      </c>
      <c r="E246" s="45" t="s">
        <v>1958</v>
      </c>
      <c r="F246" s="45"/>
      <c r="G246" s="45"/>
      <c r="H246" s="45" t="s">
        <v>2386</v>
      </c>
      <c r="I246" s="45"/>
      <c r="J246" s="45"/>
      <c r="K246" s="39" t="str">
        <f>VLOOKUP(A246,'Va-Ku'!$A$2:$B$150,2,0)</f>
        <v>k</v>
      </c>
      <c r="L246" s="40" t="str">
        <f>IF(K246="v",VLOOKUP(A246,'Va-Ku'!$A$2:$C$150,3,0),VLOOKUP(A246,Kunnat!$B$2:$D$410,3,0))</f>
        <v>Uusimaa</v>
      </c>
      <c r="M246" s="40" t="str">
        <f>IF(K246&lt;&gt;"v",VLOOKUP(A246,Kunnat!$B$2:$F$411,5,0),"")</f>
        <v>yli 100 000</v>
      </c>
      <c r="N246" s="41" t="str">
        <f>IF(J246="","",VLOOKUP(J246,Lait!$B$3:$C$60,2,0))</f>
        <v/>
      </c>
      <c r="O246" s="41"/>
      <c r="P246" s="41"/>
    </row>
    <row r="247" spans="1:16" s="24" customFormat="1" x14ac:dyDescent="0.35">
      <c r="A247" s="45" t="s">
        <v>118</v>
      </c>
      <c r="B247" s="45" t="s">
        <v>3889</v>
      </c>
      <c r="C247" s="45"/>
      <c r="D247" s="45" t="s">
        <v>3889</v>
      </c>
      <c r="E247" s="45" t="s">
        <v>1958</v>
      </c>
      <c r="F247" s="46" t="s">
        <v>5</v>
      </c>
      <c r="G247" s="45"/>
      <c r="H247" s="45"/>
      <c r="I247" s="45"/>
      <c r="J247" s="45"/>
      <c r="K247" s="39" t="str">
        <f>VLOOKUP(A247,'Va-Ku'!$A$2:$B$150,2,0)</f>
        <v>k</v>
      </c>
      <c r="L247" s="40" t="str">
        <f>IF(K247="v",VLOOKUP(A247,'Va-Ku'!$A$2:$C$150,3,0),VLOOKUP(A247,Kunnat!$B$2:$D$410,3,0))</f>
        <v>Uusimaa</v>
      </c>
      <c r="M247" s="40" t="str">
        <f>IF(K247&lt;&gt;"v",VLOOKUP(A247,Kunnat!$B$2:$F$411,5,0),"")</f>
        <v>yli 100 000</v>
      </c>
      <c r="N247" s="41" t="str">
        <f>IF(J247="","",VLOOKUP(J247,Lait!$B$3:$C$60,2,0))</f>
        <v/>
      </c>
      <c r="O247" s="41"/>
      <c r="P247" s="41"/>
    </row>
    <row r="248" spans="1:16" s="24" customFormat="1" x14ac:dyDescent="0.35">
      <c r="A248" s="45" t="s">
        <v>132</v>
      </c>
      <c r="B248" s="45" t="s">
        <v>140</v>
      </c>
      <c r="C248" s="45" t="s">
        <v>2771</v>
      </c>
      <c r="D248" s="45" t="s">
        <v>1036</v>
      </c>
      <c r="E248" s="45" t="s">
        <v>1959</v>
      </c>
      <c r="F248" s="46" t="s">
        <v>10</v>
      </c>
      <c r="G248" s="46" t="s">
        <v>8</v>
      </c>
      <c r="H248" s="45" t="s">
        <v>2382</v>
      </c>
      <c r="I248" s="45"/>
      <c r="J248" s="45" t="s">
        <v>2331</v>
      </c>
      <c r="K248" s="39" t="str">
        <f>VLOOKUP(A248,'Va-Ku'!$A$2:$B$150,2,0)</f>
        <v>k</v>
      </c>
      <c r="L248" s="40" t="str">
        <f>IF(K248="v",VLOOKUP(A248,'Va-Ku'!$A$2:$C$150,3,0),VLOOKUP(A248,Kunnat!$B$2:$D$410,3,0))</f>
        <v>Satakunta</v>
      </c>
      <c r="M248" s="40" t="str">
        <f>IF(K248&lt;&gt;"v",VLOOKUP(A248,Kunnat!$B$2:$F$411,5,0),"")</f>
        <v>10 001 - 20 000</v>
      </c>
      <c r="N248" s="41" t="str">
        <f>IF(J248="","",VLOOKUP(J248,Lait!$B$3:$C$60,2,0))</f>
        <v>Valtiovarainministeriö</v>
      </c>
      <c r="O248" s="41"/>
      <c r="P248" s="41"/>
    </row>
    <row r="249" spans="1:16" s="24" customFormat="1" x14ac:dyDescent="0.35">
      <c r="A249" s="45" t="s">
        <v>132</v>
      </c>
      <c r="B249" s="45" t="s">
        <v>141</v>
      </c>
      <c r="C249" s="45" t="s">
        <v>2779</v>
      </c>
      <c r="D249" s="45" t="s">
        <v>1987</v>
      </c>
      <c r="E249" s="45" t="s">
        <v>1959</v>
      </c>
      <c r="F249" s="46" t="s">
        <v>7</v>
      </c>
      <c r="G249" s="46" t="s">
        <v>8</v>
      </c>
      <c r="H249" s="45" t="s">
        <v>2382</v>
      </c>
      <c r="I249" s="45"/>
      <c r="J249" s="45" t="s">
        <v>2291</v>
      </c>
      <c r="K249" s="39" t="str">
        <f>VLOOKUP(A249,'Va-Ku'!$A$2:$B$150,2,0)</f>
        <v>k</v>
      </c>
      <c r="L249" s="40" t="str">
        <f>IF(K249="v",VLOOKUP(A249,'Va-Ku'!$A$2:$C$150,3,0),VLOOKUP(A249,Kunnat!$B$2:$D$410,3,0))</f>
        <v>Satakunta</v>
      </c>
      <c r="M249" s="40" t="str">
        <f>IF(K249&lt;&gt;"v",VLOOKUP(A249,Kunnat!$B$2:$F$411,5,0),"")</f>
        <v>10 001 - 20 000</v>
      </c>
      <c r="N249" s="41" t="str">
        <f>IF(J249="","",VLOOKUP(J249,Lait!$B$3:$C$60,2,0))</f>
        <v>Ympäristöministeriö</v>
      </c>
      <c r="O249" s="41"/>
      <c r="P249" s="41"/>
    </row>
    <row r="250" spans="1:16" s="24" customFormat="1" x14ac:dyDescent="0.35">
      <c r="A250" s="45" t="s">
        <v>132</v>
      </c>
      <c r="B250" s="45" t="s">
        <v>135</v>
      </c>
      <c r="C250" s="45" t="s">
        <v>2774</v>
      </c>
      <c r="D250" s="45" t="s">
        <v>2010</v>
      </c>
      <c r="E250" s="45" t="s">
        <v>1959</v>
      </c>
      <c r="F250" s="46" t="s">
        <v>10</v>
      </c>
      <c r="G250" s="46" t="s">
        <v>8</v>
      </c>
      <c r="H250" s="45" t="s">
        <v>2386</v>
      </c>
      <c r="I250" s="45"/>
      <c r="J250" s="45" t="s">
        <v>2299</v>
      </c>
      <c r="K250" s="39" t="str">
        <f>VLOOKUP(A250,'Va-Ku'!$A$2:$B$150,2,0)</f>
        <v>k</v>
      </c>
      <c r="L250" s="40" t="str">
        <f>IF(K250="v",VLOOKUP(A250,'Va-Ku'!$A$2:$C$150,3,0),VLOOKUP(A250,Kunnat!$B$2:$D$410,3,0))</f>
        <v>Satakunta</v>
      </c>
      <c r="M250" s="40" t="str">
        <f>IF(K250&lt;&gt;"v",VLOOKUP(A250,Kunnat!$B$2:$F$411,5,0),"")</f>
        <v>10 001 - 20 000</v>
      </c>
      <c r="N250" s="41" t="str">
        <f>IF(J250="","",VLOOKUP(J250,Lait!$B$3:$C$60,2,0))</f>
        <v>Sosiaali- ja terveysministeriö</v>
      </c>
      <c r="O250" s="41"/>
      <c r="P250" s="41"/>
    </row>
    <row r="251" spans="1:16" s="24" customFormat="1" x14ac:dyDescent="0.35">
      <c r="A251" s="45" t="s">
        <v>132</v>
      </c>
      <c r="B251" s="45" t="s">
        <v>138</v>
      </c>
      <c r="C251" s="45" t="s">
        <v>2777</v>
      </c>
      <c r="D251" s="45" t="s">
        <v>1176</v>
      </c>
      <c r="E251" s="45" t="s">
        <v>1959</v>
      </c>
      <c r="F251" s="46" t="s">
        <v>7</v>
      </c>
      <c r="G251" s="46" t="s">
        <v>8</v>
      </c>
      <c r="H251" s="45"/>
      <c r="I251" s="45"/>
      <c r="J251" s="45" t="s">
        <v>2305</v>
      </c>
      <c r="K251" s="39" t="str">
        <f>VLOOKUP(A251,'Va-Ku'!$A$2:$B$150,2,0)</f>
        <v>k</v>
      </c>
      <c r="L251" s="40" t="str">
        <f>IF(K251="v",VLOOKUP(A251,'Va-Ku'!$A$2:$C$150,3,0),VLOOKUP(A251,Kunnat!$B$2:$D$410,3,0))</f>
        <v>Satakunta</v>
      </c>
      <c r="M251" s="40" t="str">
        <f>IF(K251&lt;&gt;"v",VLOOKUP(A251,Kunnat!$B$2:$F$411,5,0),"")</f>
        <v>10 001 - 20 000</v>
      </c>
      <c r="N251" s="41" t="str">
        <f>IF(J251="","",VLOOKUP(J251,Lait!$B$3:$C$60,2,0))</f>
        <v>Maa- ja metsätalousministeriö</v>
      </c>
      <c r="O251" s="41"/>
      <c r="P251" s="41"/>
    </row>
    <row r="252" spans="1:16" s="24" customFormat="1" x14ac:dyDescent="0.35">
      <c r="A252" s="45" t="s">
        <v>132</v>
      </c>
      <c r="B252" s="45" t="s">
        <v>57</v>
      </c>
      <c r="C252" s="45" t="s">
        <v>2773</v>
      </c>
      <c r="D252" s="45" t="s">
        <v>275</v>
      </c>
      <c r="E252" s="45" t="s">
        <v>1960</v>
      </c>
      <c r="F252" s="46" t="s">
        <v>5</v>
      </c>
      <c r="G252" s="45"/>
      <c r="H252" s="45" t="s">
        <v>2382</v>
      </c>
      <c r="I252" s="45"/>
      <c r="J252" s="45" t="s">
        <v>2301</v>
      </c>
      <c r="K252" s="39" t="str">
        <f>VLOOKUP(A252,'Va-Ku'!$A$2:$B$150,2,0)</f>
        <v>k</v>
      </c>
      <c r="L252" s="40" t="str">
        <f>IF(K252="v",VLOOKUP(A252,'Va-Ku'!$A$2:$C$150,3,0),VLOOKUP(A252,Kunnat!$B$2:$D$410,3,0))</f>
        <v>Satakunta</v>
      </c>
      <c r="M252" s="40" t="str">
        <f>IF(K252&lt;&gt;"v",VLOOKUP(A252,Kunnat!$B$2:$F$411,5,0),"")</f>
        <v>10 001 - 20 000</v>
      </c>
      <c r="N252" s="41" t="str">
        <f>IF(J252="","",VLOOKUP(J252,Lait!$B$3:$C$60,2,0))</f>
        <v>Ympäristöministeriö</v>
      </c>
      <c r="O252" s="41"/>
      <c r="P252" s="41"/>
    </row>
    <row r="253" spans="1:16" s="24" customFormat="1" x14ac:dyDescent="0.35">
      <c r="A253" s="45" t="s">
        <v>132</v>
      </c>
      <c r="B253" s="45" t="s">
        <v>137</v>
      </c>
      <c r="C253" s="45" t="s">
        <v>2775</v>
      </c>
      <c r="D253" s="45" t="s">
        <v>292</v>
      </c>
      <c r="E253" s="45" t="s">
        <v>1960</v>
      </c>
      <c r="F253" s="46" t="s">
        <v>10</v>
      </c>
      <c r="G253" s="46" t="s">
        <v>8</v>
      </c>
      <c r="H253" s="45" t="s">
        <v>2382</v>
      </c>
      <c r="I253" s="45"/>
      <c r="J253" s="45" t="s">
        <v>2301</v>
      </c>
      <c r="K253" s="39" t="str">
        <f>VLOOKUP(A253,'Va-Ku'!$A$2:$B$150,2,0)</f>
        <v>k</v>
      </c>
      <c r="L253" s="40" t="str">
        <f>IF(K253="v",VLOOKUP(A253,'Va-Ku'!$A$2:$C$150,3,0),VLOOKUP(A253,Kunnat!$B$2:$D$410,3,0))</f>
        <v>Satakunta</v>
      </c>
      <c r="M253" s="40" t="str">
        <f>IF(K253&lt;&gt;"v",VLOOKUP(A253,Kunnat!$B$2:$F$411,5,0),"")</f>
        <v>10 001 - 20 000</v>
      </c>
      <c r="N253" s="41" t="str">
        <f>IF(J253="","",VLOOKUP(J253,Lait!$B$3:$C$60,2,0))</f>
        <v>Ympäristöministeriö</v>
      </c>
      <c r="O253" s="41"/>
      <c r="P253" s="41"/>
    </row>
    <row r="254" spans="1:16" s="24" customFormat="1" x14ac:dyDescent="0.35">
      <c r="A254" s="45" t="s">
        <v>132</v>
      </c>
      <c r="B254" s="45" t="s">
        <v>136</v>
      </c>
      <c r="C254" s="45" t="s">
        <v>2776</v>
      </c>
      <c r="D254" s="45" t="s">
        <v>2003</v>
      </c>
      <c r="E254" s="45" t="s">
        <v>1960</v>
      </c>
      <c r="F254" s="46" t="s">
        <v>7</v>
      </c>
      <c r="G254" s="46" t="s">
        <v>22</v>
      </c>
      <c r="H254" s="45" t="s">
        <v>2382</v>
      </c>
      <c r="I254" s="45"/>
      <c r="J254" s="45"/>
      <c r="K254" s="39" t="str">
        <f>VLOOKUP(A254,'Va-Ku'!$A$2:$B$150,2,0)</f>
        <v>k</v>
      </c>
      <c r="L254" s="40" t="str">
        <f>IF(K254="v",VLOOKUP(A254,'Va-Ku'!$A$2:$C$150,3,0),VLOOKUP(A254,Kunnat!$B$2:$D$410,3,0))</f>
        <v>Satakunta</v>
      </c>
      <c r="M254" s="40" t="str">
        <f>IF(K254&lt;&gt;"v",VLOOKUP(A254,Kunnat!$B$2:$F$411,5,0),"")</f>
        <v>10 001 - 20 000</v>
      </c>
      <c r="N254" s="41" t="str">
        <f>IF(J254="","",VLOOKUP(J254,Lait!$B$3:$C$60,2,0))</f>
        <v/>
      </c>
      <c r="O254" s="41"/>
      <c r="P254" s="41"/>
    </row>
    <row r="255" spans="1:16" s="24" customFormat="1" x14ac:dyDescent="0.35">
      <c r="A255" s="45" t="s">
        <v>132</v>
      </c>
      <c r="B255" s="45" t="s">
        <v>134</v>
      </c>
      <c r="C255" s="45" t="s">
        <v>2770</v>
      </c>
      <c r="D255" s="45" t="s">
        <v>134</v>
      </c>
      <c r="E255" s="45" t="s">
        <v>2699</v>
      </c>
      <c r="F255" s="46" t="s">
        <v>5</v>
      </c>
      <c r="G255" s="45"/>
      <c r="H255" s="45" t="s">
        <v>2386</v>
      </c>
      <c r="I255" s="45"/>
      <c r="J255" s="45"/>
      <c r="K255" s="39" t="str">
        <f>VLOOKUP(A255,'Va-Ku'!$A$2:$B$150,2,0)</f>
        <v>k</v>
      </c>
      <c r="L255" s="40" t="str">
        <f>IF(K255="v",VLOOKUP(A255,'Va-Ku'!$A$2:$C$150,3,0),VLOOKUP(A255,Kunnat!$B$2:$D$410,3,0))</f>
        <v>Satakunta</v>
      </c>
      <c r="M255" s="40" t="str">
        <f>IF(K255&lt;&gt;"v",VLOOKUP(A255,Kunnat!$B$2:$F$411,5,0),"")</f>
        <v>10 001 - 20 000</v>
      </c>
      <c r="N255" s="41" t="str">
        <f>IF(J255="","",VLOOKUP(J255,Lait!$B$3:$C$60,2,0))</f>
        <v/>
      </c>
      <c r="O255" s="41"/>
      <c r="P255" s="41"/>
    </row>
    <row r="256" spans="1:16" s="24" customFormat="1" x14ac:dyDescent="0.35">
      <c r="A256" s="45" t="s">
        <v>132</v>
      </c>
      <c r="B256" s="45" t="s">
        <v>1906</v>
      </c>
      <c r="C256" s="45" t="s">
        <v>2772</v>
      </c>
      <c r="D256" s="45" t="s">
        <v>1906</v>
      </c>
      <c r="E256" s="45" t="s">
        <v>2699</v>
      </c>
      <c r="F256" s="46" t="s">
        <v>5</v>
      </c>
      <c r="G256" s="45"/>
      <c r="H256" s="45" t="s">
        <v>2382</v>
      </c>
      <c r="I256" s="45"/>
      <c r="J256" s="45"/>
      <c r="K256" s="39" t="str">
        <f>VLOOKUP(A256,'Va-Ku'!$A$2:$B$150,2,0)</f>
        <v>k</v>
      </c>
      <c r="L256" s="40" t="str">
        <f>IF(K256="v",VLOOKUP(A256,'Va-Ku'!$A$2:$C$150,3,0),VLOOKUP(A256,Kunnat!$B$2:$D$410,3,0))</f>
        <v>Satakunta</v>
      </c>
      <c r="M256" s="40" t="str">
        <f>IF(K256&lt;&gt;"v",VLOOKUP(A256,Kunnat!$B$2:$F$411,5,0),"")</f>
        <v>10 001 - 20 000</v>
      </c>
      <c r="N256" s="41" t="str">
        <f>IF(J256="","",VLOOKUP(J256,Lait!$B$3:$C$60,2,0))</f>
        <v/>
      </c>
      <c r="O256" s="41"/>
      <c r="P256" s="41"/>
    </row>
    <row r="257" spans="1:16" s="24" customFormat="1" x14ac:dyDescent="0.35">
      <c r="A257" s="45" t="s">
        <v>132</v>
      </c>
      <c r="B257" s="45" t="s">
        <v>142</v>
      </c>
      <c r="C257" s="45" t="s">
        <v>2780</v>
      </c>
      <c r="D257" s="45" t="s">
        <v>1981</v>
      </c>
      <c r="E257" s="45" t="s">
        <v>2699</v>
      </c>
      <c r="F257" s="46" t="s">
        <v>7</v>
      </c>
      <c r="G257" s="46" t="s">
        <v>8</v>
      </c>
      <c r="H257" s="45" t="s">
        <v>2382</v>
      </c>
      <c r="I257" s="45"/>
      <c r="J257" s="45" t="s">
        <v>2291</v>
      </c>
      <c r="K257" s="39" t="str">
        <f>VLOOKUP(A257,'Va-Ku'!$A$2:$B$150,2,0)</f>
        <v>k</v>
      </c>
      <c r="L257" s="40" t="str">
        <f>IF(K257="v",VLOOKUP(A257,'Va-Ku'!$A$2:$C$150,3,0),VLOOKUP(A257,Kunnat!$B$2:$D$410,3,0))</f>
        <v>Satakunta</v>
      </c>
      <c r="M257" s="40" t="str">
        <f>IF(K257&lt;&gt;"v",VLOOKUP(A257,Kunnat!$B$2:$F$411,5,0),"")</f>
        <v>10 001 - 20 000</v>
      </c>
      <c r="N257" s="41" t="str">
        <f>IF(J257="","",VLOOKUP(J257,Lait!$B$3:$C$60,2,0))</f>
        <v>Ympäristöministeriö</v>
      </c>
      <c r="O257" s="41"/>
      <c r="P257" s="41"/>
    </row>
    <row r="258" spans="1:16" s="24" customFormat="1" x14ac:dyDescent="0.35">
      <c r="A258" s="45" t="s">
        <v>132</v>
      </c>
      <c r="B258" s="45" t="s">
        <v>133</v>
      </c>
      <c r="C258" s="45" t="s">
        <v>2781</v>
      </c>
      <c r="D258" s="45" t="s">
        <v>133</v>
      </c>
      <c r="E258" s="45" t="s">
        <v>295</v>
      </c>
      <c r="F258" s="46" t="s">
        <v>21</v>
      </c>
      <c r="G258" s="45"/>
      <c r="H258" s="45" t="s">
        <v>2382</v>
      </c>
      <c r="I258" s="45"/>
      <c r="J258" s="45"/>
      <c r="K258" s="39" t="str">
        <f>VLOOKUP(A258,'Va-Ku'!$A$2:$B$150,2,0)</f>
        <v>k</v>
      </c>
      <c r="L258" s="40" t="str">
        <f>IF(K258="v",VLOOKUP(A258,'Va-Ku'!$A$2:$C$150,3,0),VLOOKUP(A258,Kunnat!$B$2:$D$410,3,0))</f>
        <v>Satakunta</v>
      </c>
      <c r="M258" s="40" t="str">
        <f>IF(K258&lt;&gt;"v",VLOOKUP(A258,Kunnat!$B$2:$F$411,5,0),"")</f>
        <v>10 001 - 20 000</v>
      </c>
      <c r="N258" s="41" t="str">
        <f>IF(J258="","",VLOOKUP(J258,Lait!$B$3:$C$60,2,0))</f>
        <v/>
      </c>
      <c r="O258" s="41"/>
      <c r="P258" s="41"/>
    </row>
    <row r="259" spans="1:16" s="23" customFormat="1" x14ac:dyDescent="0.35">
      <c r="A259" s="45" t="s">
        <v>132</v>
      </c>
      <c r="B259" s="45" t="s">
        <v>139</v>
      </c>
      <c r="C259" s="45" t="s">
        <v>2778</v>
      </c>
      <c r="D259" s="45" t="s">
        <v>2009</v>
      </c>
      <c r="E259" s="45" t="s">
        <v>1958</v>
      </c>
      <c r="F259" s="46" t="s">
        <v>21</v>
      </c>
      <c r="G259" s="45"/>
      <c r="H259" s="45" t="s">
        <v>2386</v>
      </c>
      <c r="I259" s="45"/>
      <c r="J259" s="45"/>
      <c r="K259" s="39" t="str">
        <f>VLOOKUP(A259,'Va-Ku'!$A$2:$B$150,2,0)</f>
        <v>k</v>
      </c>
      <c r="L259" s="40" t="str">
        <f>IF(K259="v",VLOOKUP(A259,'Va-Ku'!$A$2:$C$150,3,0),VLOOKUP(A259,Kunnat!$B$2:$D$410,3,0))</f>
        <v>Satakunta</v>
      </c>
      <c r="M259" s="40" t="str">
        <f>IF(K259&lt;&gt;"v",VLOOKUP(A259,Kunnat!$B$2:$F$411,5,0),"")</f>
        <v>10 001 - 20 000</v>
      </c>
      <c r="N259" s="41" t="str">
        <f>IF(J259="","",VLOOKUP(J259,Lait!$B$3:$C$60,2,0))</f>
        <v/>
      </c>
      <c r="O259" s="41"/>
      <c r="P259" s="41"/>
    </row>
    <row r="260" spans="1:16" s="23" customFormat="1" x14ac:dyDescent="0.35">
      <c r="A260" s="45" t="s">
        <v>2019</v>
      </c>
      <c r="B260" s="45" t="s">
        <v>2106</v>
      </c>
      <c r="C260" s="45" t="s">
        <v>2465</v>
      </c>
      <c r="D260" s="45" t="s">
        <v>1980</v>
      </c>
      <c r="E260" s="45" t="s">
        <v>1959</v>
      </c>
      <c r="F260" s="46" t="s">
        <v>7</v>
      </c>
      <c r="G260" s="46" t="s">
        <v>22</v>
      </c>
      <c r="H260" s="45" t="s">
        <v>2382</v>
      </c>
      <c r="I260" s="45" t="s">
        <v>2466</v>
      </c>
      <c r="J260" s="45" t="s">
        <v>2303</v>
      </c>
      <c r="K260" s="39" t="str">
        <f>VLOOKUP(A260,'Va-Ku'!$A$2:$B$150,2,0)</f>
        <v>k</v>
      </c>
      <c r="L260" s="40" t="str">
        <f>IF(K260="v",VLOOKUP(A260,'Va-Ku'!$A$2:$C$150,3,0),VLOOKUP(A260,Kunnat!$B$2:$D$410,3,0))</f>
        <v>Pohjois-Pohjanmaa</v>
      </c>
      <c r="M260" s="40" t="str">
        <f>IF(K260&lt;&gt;"v",VLOOKUP(A260,Kunnat!$B$2:$F$411,5,0),"")</f>
        <v>6 001 - 10000</v>
      </c>
      <c r="N260" s="41" t="str">
        <f>IF(J260="","",VLOOKUP(J260,Lait!$B$3:$C$60,2,0))</f>
        <v>Sosiaali- ja terveysministeriö</v>
      </c>
      <c r="O260" s="41"/>
      <c r="P260" s="41"/>
    </row>
    <row r="261" spans="1:16" s="23" customFormat="1" x14ac:dyDescent="0.35">
      <c r="A261" s="45" t="s">
        <v>2019</v>
      </c>
      <c r="B261" s="45" t="s">
        <v>2106</v>
      </c>
      <c r="C261" s="45" t="s">
        <v>2460</v>
      </c>
      <c r="D261" s="45" t="s">
        <v>1980</v>
      </c>
      <c r="E261" s="45" t="s">
        <v>1959</v>
      </c>
      <c r="F261" s="46" t="s">
        <v>5</v>
      </c>
      <c r="G261" s="45"/>
      <c r="H261" s="45" t="s">
        <v>2386</v>
      </c>
      <c r="I261" s="45"/>
      <c r="J261" s="45" t="s">
        <v>2303</v>
      </c>
      <c r="K261" s="39" t="str">
        <f>VLOOKUP(A261,'Va-Ku'!$A$2:$B$150,2,0)</f>
        <v>k</v>
      </c>
      <c r="L261" s="40" t="str">
        <f>IF(K261="v",VLOOKUP(A261,'Va-Ku'!$A$2:$C$150,3,0),VLOOKUP(A261,Kunnat!$B$2:$D$410,3,0))</f>
        <v>Pohjois-Pohjanmaa</v>
      </c>
      <c r="M261" s="40" t="str">
        <f>IF(K261&lt;&gt;"v",VLOOKUP(A261,Kunnat!$B$2:$F$411,5,0),"")</f>
        <v>6 001 - 10000</v>
      </c>
      <c r="N261" s="41" t="str">
        <f>IF(J261="","",VLOOKUP(J261,Lait!$B$3:$C$60,2,0))</f>
        <v>Sosiaali- ja terveysministeriö</v>
      </c>
      <c r="O261" s="41"/>
      <c r="P261" s="41"/>
    </row>
    <row r="262" spans="1:16" s="23" customFormat="1" x14ac:dyDescent="0.35">
      <c r="A262" s="45" t="s">
        <v>2019</v>
      </c>
      <c r="B262" s="45" t="s">
        <v>2105</v>
      </c>
      <c r="C262" s="45" t="s">
        <v>2459</v>
      </c>
      <c r="D262" s="45" t="s">
        <v>2105</v>
      </c>
      <c r="E262" s="45" t="s">
        <v>1960</v>
      </c>
      <c r="F262" s="46" t="s">
        <v>21</v>
      </c>
      <c r="G262" s="45"/>
      <c r="H262" s="45" t="s">
        <v>2382</v>
      </c>
      <c r="I262" s="45"/>
      <c r="J262" s="45" t="s">
        <v>2301</v>
      </c>
      <c r="K262" s="39" t="str">
        <f>VLOOKUP(A262,'Va-Ku'!$A$2:$B$150,2,0)</f>
        <v>k</v>
      </c>
      <c r="L262" s="40" t="str">
        <f>IF(K262="v",VLOOKUP(A262,'Va-Ku'!$A$2:$C$150,3,0),VLOOKUP(A262,Kunnat!$B$2:$D$410,3,0))</f>
        <v>Pohjois-Pohjanmaa</v>
      </c>
      <c r="M262" s="40" t="str">
        <f>IF(K262&lt;&gt;"v",VLOOKUP(A262,Kunnat!$B$2:$F$411,5,0),"")</f>
        <v>6 001 - 10000</v>
      </c>
      <c r="N262" s="41" t="str">
        <f>IF(J262="","",VLOOKUP(J262,Lait!$B$3:$C$60,2,0))</f>
        <v>Ympäristöministeriö</v>
      </c>
      <c r="O262" s="41"/>
      <c r="P262" s="41"/>
    </row>
    <row r="263" spans="1:16" s="23" customFormat="1" x14ac:dyDescent="0.35">
      <c r="A263" s="45" t="s">
        <v>2019</v>
      </c>
      <c r="B263" s="45" t="s">
        <v>2108</v>
      </c>
      <c r="C263" s="45" t="s">
        <v>2463</v>
      </c>
      <c r="D263" s="45" t="s">
        <v>2259</v>
      </c>
      <c r="E263" s="45" t="s">
        <v>1960</v>
      </c>
      <c r="F263" s="46" t="s">
        <v>21</v>
      </c>
      <c r="G263" s="46" t="s">
        <v>22</v>
      </c>
      <c r="H263" s="45" t="s">
        <v>2382</v>
      </c>
      <c r="I263" s="45" t="s">
        <v>2464</v>
      </c>
      <c r="J263" s="45" t="s">
        <v>2291</v>
      </c>
      <c r="K263" s="39" t="str">
        <f>VLOOKUP(A263,'Va-Ku'!$A$2:$B$150,2,0)</f>
        <v>k</v>
      </c>
      <c r="L263" s="40" t="str">
        <f>IF(K263="v",VLOOKUP(A263,'Va-Ku'!$A$2:$C$150,3,0),VLOOKUP(A263,Kunnat!$B$2:$D$410,3,0))</f>
        <v>Pohjois-Pohjanmaa</v>
      </c>
      <c r="M263" s="40" t="str">
        <f>IF(K263&lt;&gt;"v",VLOOKUP(A263,Kunnat!$B$2:$F$411,5,0),"")</f>
        <v>6 001 - 10000</v>
      </c>
      <c r="N263" s="41" t="str">
        <f>IF(J263="","",VLOOKUP(J263,Lait!$B$3:$C$60,2,0))</f>
        <v>Ympäristöministeriö</v>
      </c>
      <c r="O263" s="41"/>
      <c r="P263" s="41"/>
    </row>
    <row r="264" spans="1:16" s="23" customFormat="1" x14ac:dyDescent="0.35">
      <c r="A264" s="45" t="s">
        <v>2019</v>
      </c>
      <c r="B264" s="45" t="s">
        <v>2102</v>
      </c>
      <c r="C264" s="45" t="s">
        <v>2455</v>
      </c>
      <c r="D264" s="45" t="s">
        <v>2102</v>
      </c>
      <c r="E264" s="45" t="s">
        <v>295</v>
      </c>
      <c r="F264" s="46" t="s">
        <v>7</v>
      </c>
      <c r="G264" s="45"/>
      <c r="H264" s="45" t="s">
        <v>2386</v>
      </c>
      <c r="I264" s="45" t="s">
        <v>2452</v>
      </c>
      <c r="J264" s="45"/>
      <c r="K264" s="39" t="str">
        <f>VLOOKUP(A264,'Va-Ku'!$A$2:$B$150,2,0)</f>
        <v>k</v>
      </c>
      <c r="L264" s="40" t="str">
        <f>IF(K264="v",VLOOKUP(A264,'Va-Ku'!$A$2:$C$150,3,0),VLOOKUP(A264,Kunnat!$B$2:$D$410,3,0))</f>
        <v>Pohjois-Pohjanmaa</v>
      </c>
      <c r="M264" s="40" t="str">
        <f>IF(K264&lt;&gt;"v",VLOOKUP(A264,Kunnat!$B$2:$F$411,5,0),"")</f>
        <v>6 001 - 10000</v>
      </c>
      <c r="N264" s="41" t="str">
        <f>IF(J264="","",VLOOKUP(J264,Lait!$B$3:$C$60,2,0))</f>
        <v/>
      </c>
      <c r="O264" s="41"/>
      <c r="P264" s="41"/>
    </row>
    <row r="265" spans="1:16" s="23" customFormat="1" x14ac:dyDescent="0.35">
      <c r="A265" s="45" t="s">
        <v>2019</v>
      </c>
      <c r="B265" s="45" t="s">
        <v>2107</v>
      </c>
      <c r="C265" s="45" t="s">
        <v>2461</v>
      </c>
      <c r="D265" s="45" t="s">
        <v>2107</v>
      </c>
      <c r="E265" s="45" t="s">
        <v>295</v>
      </c>
      <c r="F265" s="46" t="s">
        <v>7</v>
      </c>
      <c r="G265" s="45"/>
      <c r="H265" s="45" t="s">
        <v>2386</v>
      </c>
      <c r="I265" s="45" t="s">
        <v>2462</v>
      </c>
      <c r="J265" s="45"/>
      <c r="K265" s="39" t="str">
        <f>VLOOKUP(A265,'Va-Ku'!$A$2:$B$150,2,0)</f>
        <v>k</v>
      </c>
      <c r="L265" s="40" t="str">
        <f>IF(K265="v",VLOOKUP(A265,'Va-Ku'!$A$2:$C$150,3,0),VLOOKUP(A265,Kunnat!$B$2:$D$410,3,0))</f>
        <v>Pohjois-Pohjanmaa</v>
      </c>
      <c r="M265" s="40" t="str">
        <f>IF(K265&lt;&gt;"v",VLOOKUP(A265,Kunnat!$B$2:$F$411,5,0),"")</f>
        <v>6 001 - 10000</v>
      </c>
      <c r="N265" s="41" t="str">
        <f>IF(J265="","",VLOOKUP(J265,Lait!$B$3:$C$60,2,0))</f>
        <v/>
      </c>
      <c r="O265" s="41"/>
      <c r="P265" s="41"/>
    </row>
    <row r="266" spans="1:16" s="23" customFormat="1" x14ac:dyDescent="0.35">
      <c r="A266" s="45" t="s">
        <v>2019</v>
      </c>
      <c r="B266" s="45" t="s">
        <v>2099</v>
      </c>
      <c r="C266" s="45" t="s">
        <v>2451</v>
      </c>
      <c r="D266" s="45" t="s">
        <v>4802</v>
      </c>
      <c r="E266" s="45" t="s">
        <v>295</v>
      </c>
      <c r="F266" s="46" t="s">
        <v>7</v>
      </c>
      <c r="G266" s="45"/>
      <c r="H266" s="45" t="s">
        <v>2382</v>
      </c>
      <c r="I266" s="45" t="s">
        <v>2452</v>
      </c>
      <c r="J266" s="45"/>
      <c r="K266" s="39" t="str">
        <f>VLOOKUP(A266,'Va-Ku'!$A$2:$B$150,2,0)</f>
        <v>k</v>
      </c>
      <c r="L266" s="40" t="str">
        <f>IF(K266="v",VLOOKUP(A266,'Va-Ku'!$A$2:$C$150,3,0),VLOOKUP(A266,Kunnat!$B$2:$D$410,3,0))</f>
        <v>Pohjois-Pohjanmaa</v>
      </c>
      <c r="M266" s="40" t="str">
        <f>IF(K266&lt;&gt;"v",VLOOKUP(A266,Kunnat!$B$2:$F$411,5,0),"")</f>
        <v>6 001 - 10000</v>
      </c>
      <c r="N266" s="41" t="str">
        <f>IF(J266="","",VLOOKUP(J266,Lait!$B$3:$C$60,2,0))</f>
        <v/>
      </c>
      <c r="O266" s="41"/>
      <c r="P266" s="41"/>
    </row>
    <row r="267" spans="1:16" s="23" customFormat="1" x14ac:dyDescent="0.35">
      <c r="A267" s="45" t="s">
        <v>2019</v>
      </c>
      <c r="B267" s="45" t="s">
        <v>2100</v>
      </c>
      <c r="C267" s="45" t="s">
        <v>2453</v>
      </c>
      <c r="D267" s="45" t="s">
        <v>4802</v>
      </c>
      <c r="E267" s="45" t="s">
        <v>295</v>
      </c>
      <c r="F267" s="46" t="s">
        <v>7</v>
      </c>
      <c r="G267" s="45"/>
      <c r="H267" s="45" t="s">
        <v>2382</v>
      </c>
      <c r="I267" s="45" t="s">
        <v>2452</v>
      </c>
      <c r="J267" s="45"/>
      <c r="K267" s="39" t="str">
        <f>VLOOKUP(A267,'Va-Ku'!$A$2:$B$150,2,0)</f>
        <v>k</v>
      </c>
      <c r="L267" s="40" t="str">
        <f>IF(K267="v",VLOOKUP(A267,'Va-Ku'!$A$2:$C$150,3,0),VLOOKUP(A267,Kunnat!$B$2:$D$410,3,0))</f>
        <v>Pohjois-Pohjanmaa</v>
      </c>
      <c r="M267" s="40" t="str">
        <f>IF(K267&lt;&gt;"v",VLOOKUP(A267,Kunnat!$B$2:$F$411,5,0),"")</f>
        <v>6 001 - 10000</v>
      </c>
      <c r="N267" s="41" t="str">
        <f>IF(J267="","",VLOOKUP(J267,Lait!$B$3:$C$60,2,0))</f>
        <v/>
      </c>
      <c r="O267" s="41"/>
      <c r="P267" s="41"/>
    </row>
    <row r="268" spans="1:16" s="23" customFormat="1" x14ac:dyDescent="0.35">
      <c r="A268" s="45" t="s">
        <v>2019</v>
      </c>
      <c r="B268" s="45" t="s">
        <v>2101</v>
      </c>
      <c r="C268" s="45" t="s">
        <v>2454</v>
      </c>
      <c r="D268" s="45" t="s">
        <v>4802</v>
      </c>
      <c r="E268" s="45" t="s">
        <v>295</v>
      </c>
      <c r="F268" s="46" t="s">
        <v>7</v>
      </c>
      <c r="G268" s="45"/>
      <c r="H268" s="45" t="s">
        <v>2386</v>
      </c>
      <c r="I268" s="45" t="s">
        <v>2452</v>
      </c>
      <c r="J268" s="45"/>
      <c r="K268" s="39" t="str">
        <f>VLOOKUP(A268,'Va-Ku'!$A$2:$B$150,2,0)</f>
        <v>k</v>
      </c>
      <c r="L268" s="40" t="str">
        <f>IF(K268="v",VLOOKUP(A268,'Va-Ku'!$A$2:$C$150,3,0),VLOOKUP(A268,Kunnat!$B$2:$D$410,3,0))</f>
        <v>Pohjois-Pohjanmaa</v>
      </c>
      <c r="M268" s="40" t="str">
        <f>IF(K268&lt;&gt;"v",VLOOKUP(A268,Kunnat!$B$2:$F$411,5,0),"")</f>
        <v>6 001 - 10000</v>
      </c>
      <c r="N268" s="41" t="str">
        <f>IF(J268="","",VLOOKUP(J268,Lait!$B$3:$C$60,2,0))</f>
        <v/>
      </c>
      <c r="O268" s="41"/>
      <c r="P268" s="41"/>
    </row>
    <row r="269" spans="1:16" s="23" customFormat="1" x14ac:dyDescent="0.35">
      <c r="A269" s="45" t="s">
        <v>2019</v>
      </c>
      <c r="B269" s="45" t="s">
        <v>527</v>
      </c>
      <c r="C269" s="45" t="s">
        <v>2456</v>
      </c>
      <c r="D269" s="45" t="s">
        <v>527</v>
      </c>
      <c r="E269" s="45" t="s">
        <v>295</v>
      </c>
      <c r="F269" s="46" t="s">
        <v>7</v>
      </c>
      <c r="G269" s="45"/>
      <c r="H269" s="45" t="s">
        <v>2386</v>
      </c>
      <c r="I269" s="45" t="s">
        <v>2457</v>
      </c>
      <c r="J269" s="45"/>
      <c r="K269" s="39" t="str">
        <f>VLOOKUP(A269,'Va-Ku'!$A$2:$B$150,2,0)</f>
        <v>k</v>
      </c>
      <c r="L269" s="40" t="str">
        <f>IF(K269="v",VLOOKUP(A269,'Va-Ku'!$A$2:$C$150,3,0),VLOOKUP(A269,Kunnat!$B$2:$D$410,3,0))</f>
        <v>Pohjois-Pohjanmaa</v>
      </c>
      <c r="M269" s="40" t="str">
        <f>IF(K269&lt;&gt;"v",VLOOKUP(A269,Kunnat!$B$2:$F$411,5,0),"")</f>
        <v>6 001 - 10000</v>
      </c>
      <c r="N269" s="41" t="str">
        <f>IF(J269="","",VLOOKUP(J269,Lait!$B$3:$C$60,2,0))</f>
        <v/>
      </c>
      <c r="O269" s="41"/>
      <c r="P269" s="41"/>
    </row>
    <row r="270" spans="1:16" s="23" customFormat="1" x14ac:dyDescent="0.35">
      <c r="A270" s="45" t="s">
        <v>2019</v>
      </c>
      <c r="B270" s="45" t="s">
        <v>2103</v>
      </c>
      <c r="C270" s="45" t="s">
        <v>2458</v>
      </c>
      <c r="D270" s="45" t="s">
        <v>970</v>
      </c>
      <c r="E270" s="45" t="s">
        <v>1896</v>
      </c>
      <c r="F270" s="46" t="s">
        <v>7</v>
      </c>
      <c r="G270" s="46" t="s">
        <v>55</v>
      </c>
      <c r="H270" s="45" t="s">
        <v>2386</v>
      </c>
      <c r="I270" s="45"/>
      <c r="J270" s="45"/>
      <c r="K270" s="39" t="str">
        <f>VLOOKUP(A270,'Va-Ku'!$A$2:$B$150,2,0)</f>
        <v>k</v>
      </c>
      <c r="L270" s="40" t="str">
        <f>IF(K270="v",VLOOKUP(A270,'Va-Ku'!$A$2:$C$150,3,0),VLOOKUP(A270,Kunnat!$B$2:$D$410,3,0))</f>
        <v>Pohjois-Pohjanmaa</v>
      </c>
      <c r="M270" s="40" t="str">
        <f>IF(K270&lt;&gt;"v",VLOOKUP(A270,Kunnat!$B$2:$F$411,5,0),"")</f>
        <v>6 001 - 10000</v>
      </c>
      <c r="N270" s="41" t="str">
        <f>IF(J270="","",VLOOKUP(J270,Lait!$B$3:$C$60,2,0))</f>
        <v/>
      </c>
      <c r="O270" s="41"/>
      <c r="P270" s="41"/>
    </row>
    <row r="271" spans="1:16" s="23" customFormat="1" x14ac:dyDescent="0.35">
      <c r="A271" s="45" t="s">
        <v>2019</v>
      </c>
      <c r="B271" s="45" t="s">
        <v>2104</v>
      </c>
      <c r="C271" s="45" t="s">
        <v>2104</v>
      </c>
      <c r="D271" s="45" t="s">
        <v>2104</v>
      </c>
      <c r="E271" s="45" t="s">
        <v>1896</v>
      </c>
      <c r="F271" s="46" t="s">
        <v>7</v>
      </c>
      <c r="G271" s="45"/>
      <c r="H271" s="45"/>
      <c r="I271" s="45"/>
      <c r="J271" s="45"/>
      <c r="K271" s="39" t="str">
        <f>VLOOKUP(A271,'Va-Ku'!$A$2:$B$150,2,0)</f>
        <v>k</v>
      </c>
      <c r="L271" s="40" t="str">
        <f>IF(K271="v",VLOOKUP(A271,'Va-Ku'!$A$2:$C$150,3,0),VLOOKUP(A271,Kunnat!$B$2:$D$410,3,0))</f>
        <v>Pohjois-Pohjanmaa</v>
      </c>
      <c r="M271" s="40" t="str">
        <f>IF(K271&lt;&gt;"v",VLOOKUP(A271,Kunnat!$B$2:$F$411,5,0),"")</f>
        <v>6 001 - 10000</v>
      </c>
      <c r="N271" s="41" t="str">
        <f>IF(J271="","",VLOOKUP(J271,Lait!$B$3:$C$60,2,0))</f>
        <v/>
      </c>
      <c r="O271" s="41"/>
      <c r="P271" s="41"/>
    </row>
    <row r="272" spans="1:16" s="23" customFormat="1" x14ac:dyDescent="0.35">
      <c r="A272" s="45" t="s">
        <v>164</v>
      </c>
      <c r="B272" s="45" t="s">
        <v>247</v>
      </c>
      <c r="C272" s="45" t="s">
        <v>2881</v>
      </c>
      <c r="D272" s="45" t="s">
        <v>247</v>
      </c>
      <c r="E272" s="45" t="s">
        <v>4796</v>
      </c>
      <c r="F272" s="46" t="s">
        <v>3</v>
      </c>
      <c r="G272" s="45"/>
      <c r="H272" s="45" t="s">
        <v>2386</v>
      </c>
      <c r="I272" s="45" t="s">
        <v>2882</v>
      </c>
      <c r="J272" s="45"/>
      <c r="K272" s="39" t="str">
        <f>VLOOKUP(A272,'Va-Ku'!$A$2:$B$150,2,0)</f>
        <v>k</v>
      </c>
      <c r="L272" s="40" t="str">
        <f>IF(K272="v",VLOOKUP(A272,'Va-Ku'!$A$2:$C$150,3,0),VLOOKUP(A272,Kunnat!$B$2:$D$410,3,0))</f>
        <v>Keski-Suomi</v>
      </c>
      <c r="M272" s="40" t="str">
        <f>IF(K272&lt;&gt;"v",VLOOKUP(A272,Kunnat!$B$2:$F$411,5,0),"")</f>
        <v>yli 100 000</v>
      </c>
      <c r="N272" s="41" t="str">
        <f>IF(J272="","",VLOOKUP(J272,Lait!$B$3:$C$60,2,0))</f>
        <v/>
      </c>
      <c r="O272" s="41"/>
      <c r="P272" s="41"/>
    </row>
    <row r="273" spans="1:16" s="23" customFormat="1" x14ac:dyDescent="0.35">
      <c r="A273" s="45" t="s">
        <v>164</v>
      </c>
      <c r="B273" s="45" t="s">
        <v>221</v>
      </c>
      <c r="C273" s="45" t="s">
        <v>2866</v>
      </c>
      <c r="D273" s="45" t="s">
        <v>545</v>
      </c>
      <c r="E273" s="45" t="s">
        <v>1959</v>
      </c>
      <c r="F273" s="46" t="s">
        <v>7</v>
      </c>
      <c r="G273" s="46" t="s">
        <v>8</v>
      </c>
      <c r="H273" s="45" t="s">
        <v>2382</v>
      </c>
      <c r="I273" s="45"/>
      <c r="J273" s="45" t="s">
        <v>2296</v>
      </c>
      <c r="K273" s="39" t="str">
        <f>VLOOKUP(A273,'Va-Ku'!$A$2:$B$150,2,0)</f>
        <v>k</v>
      </c>
      <c r="L273" s="40" t="str">
        <f>IF(K273="v",VLOOKUP(A273,'Va-Ku'!$A$2:$C$150,3,0),VLOOKUP(A273,Kunnat!$B$2:$D$410,3,0))</f>
        <v>Keski-Suomi</v>
      </c>
      <c r="M273" s="40" t="str">
        <f>IF(K273&lt;&gt;"v",VLOOKUP(A273,Kunnat!$B$2:$F$411,5,0),"")</f>
        <v>yli 100 000</v>
      </c>
      <c r="N273" s="41" t="str">
        <f>IF(J273="","",VLOOKUP(J273,Lait!$B$3:$C$60,2,0))</f>
        <v>Maa- ja metsätalousministeriö</v>
      </c>
      <c r="O273" s="41"/>
      <c r="P273" s="41"/>
    </row>
    <row r="274" spans="1:16" s="23" customFormat="1" x14ac:dyDescent="0.35">
      <c r="A274" s="45" t="s">
        <v>164</v>
      </c>
      <c r="B274" s="45" t="s">
        <v>209</v>
      </c>
      <c r="C274" s="45" t="s">
        <v>2855</v>
      </c>
      <c r="D274" s="45" t="s">
        <v>145</v>
      </c>
      <c r="E274" s="45" t="s">
        <v>1959</v>
      </c>
      <c r="F274" s="46" t="s">
        <v>5</v>
      </c>
      <c r="G274" s="45"/>
      <c r="H274" s="45" t="s">
        <v>2382</v>
      </c>
      <c r="I274" s="45"/>
      <c r="J274" s="45" t="s">
        <v>2291</v>
      </c>
      <c r="K274" s="39" t="str">
        <f>VLOOKUP(A274,'Va-Ku'!$A$2:$B$150,2,0)</f>
        <v>k</v>
      </c>
      <c r="L274" s="40" t="str">
        <f>IF(K274="v",VLOOKUP(A274,'Va-Ku'!$A$2:$C$150,3,0),VLOOKUP(A274,Kunnat!$B$2:$D$410,3,0))</f>
        <v>Keski-Suomi</v>
      </c>
      <c r="M274" s="40" t="str">
        <f>IF(K274&lt;&gt;"v",VLOOKUP(A274,Kunnat!$B$2:$F$411,5,0),"")</f>
        <v>yli 100 000</v>
      </c>
      <c r="N274" s="41" t="str">
        <f>IF(J274="","",VLOOKUP(J274,Lait!$B$3:$C$60,2,0))</f>
        <v>Ympäristöministeriö</v>
      </c>
      <c r="O274" s="41"/>
      <c r="P274" s="41"/>
    </row>
    <row r="275" spans="1:16" s="23" customFormat="1" x14ac:dyDescent="0.35">
      <c r="A275" s="45" t="s">
        <v>164</v>
      </c>
      <c r="B275" s="45" t="s">
        <v>223</v>
      </c>
      <c r="C275" s="45" t="s">
        <v>2868</v>
      </c>
      <c r="D275" s="45" t="s">
        <v>543</v>
      </c>
      <c r="E275" s="45" t="s">
        <v>1959</v>
      </c>
      <c r="F275" s="46" t="s">
        <v>7</v>
      </c>
      <c r="G275" s="46" t="s">
        <v>8</v>
      </c>
      <c r="H275" s="45" t="s">
        <v>2382</v>
      </c>
      <c r="I275" s="45"/>
      <c r="J275" s="45" t="s">
        <v>2296</v>
      </c>
      <c r="K275" s="39" t="str">
        <f>VLOOKUP(A275,'Va-Ku'!$A$2:$B$150,2,0)</f>
        <v>k</v>
      </c>
      <c r="L275" s="40" t="str">
        <f>IF(K275="v",VLOOKUP(A275,'Va-Ku'!$A$2:$C$150,3,0),VLOOKUP(A275,Kunnat!$B$2:$D$410,3,0))</f>
        <v>Keski-Suomi</v>
      </c>
      <c r="M275" s="40" t="str">
        <f>IF(K275&lt;&gt;"v",VLOOKUP(A275,Kunnat!$B$2:$F$411,5,0),"")</f>
        <v>yli 100 000</v>
      </c>
      <c r="N275" s="41" t="str">
        <f>IF(J275="","",VLOOKUP(J275,Lait!$B$3:$C$60,2,0))</f>
        <v>Maa- ja metsätalousministeriö</v>
      </c>
      <c r="O275" s="41"/>
      <c r="P275" s="41"/>
    </row>
    <row r="276" spans="1:16" s="23" customFormat="1" x14ac:dyDescent="0.35">
      <c r="A276" s="45" t="s">
        <v>164</v>
      </c>
      <c r="B276" s="45" t="s">
        <v>228</v>
      </c>
      <c r="C276" s="45" t="s">
        <v>2870</v>
      </c>
      <c r="D276" s="45" t="s">
        <v>543</v>
      </c>
      <c r="E276" s="45" t="s">
        <v>1959</v>
      </c>
      <c r="F276" s="46" t="s">
        <v>7</v>
      </c>
      <c r="G276" s="46" t="s">
        <v>8</v>
      </c>
      <c r="H276" s="45" t="s">
        <v>2382</v>
      </c>
      <c r="I276" s="45"/>
      <c r="J276" s="45" t="s">
        <v>2296</v>
      </c>
      <c r="K276" s="39" t="str">
        <f>VLOOKUP(A276,'Va-Ku'!$A$2:$B$150,2,0)</f>
        <v>k</v>
      </c>
      <c r="L276" s="40" t="str">
        <f>IF(K276="v",VLOOKUP(A276,'Va-Ku'!$A$2:$C$150,3,0),VLOOKUP(A276,Kunnat!$B$2:$D$410,3,0))</f>
        <v>Keski-Suomi</v>
      </c>
      <c r="M276" s="40" t="str">
        <f>IF(K276&lt;&gt;"v",VLOOKUP(A276,Kunnat!$B$2:$F$411,5,0),"")</f>
        <v>yli 100 000</v>
      </c>
      <c r="N276" s="41" t="str">
        <f>IF(J276="","",VLOOKUP(J276,Lait!$B$3:$C$60,2,0))</f>
        <v>Maa- ja metsätalousministeriö</v>
      </c>
      <c r="O276" s="41"/>
      <c r="P276" s="41"/>
    </row>
    <row r="277" spans="1:16" s="23" customFormat="1" x14ac:dyDescent="0.35">
      <c r="A277" s="45" t="s">
        <v>164</v>
      </c>
      <c r="B277" s="45" t="s">
        <v>198</v>
      </c>
      <c r="C277" s="45" t="s">
        <v>2865</v>
      </c>
      <c r="D277" s="45" t="s">
        <v>1987</v>
      </c>
      <c r="E277" s="45" t="s">
        <v>1959</v>
      </c>
      <c r="F277" s="46" t="s">
        <v>5</v>
      </c>
      <c r="G277" s="45"/>
      <c r="H277" s="45" t="s">
        <v>2382</v>
      </c>
      <c r="I277" s="45"/>
      <c r="J277" s="45" t="s">
        <v>2291</v>
      </c>
      <c r="K277" s="39" t="str">
        <f>VLOOKUP(A277,'Va-Ku'!$A$2:$B$150,2,0)</f>
        <v>k</v>
      </c>
      <c r="L277" s="40" t="str">
        <f>IF(K277="v",VLOOKUP(A277,'Va-Ku'!$A$2:$C$150,3,0),VLOOKUP(A277,Kunnat!$B$2:$D$410,3,0))</f>
        <v>Keski-Suomi</v>
      </c>
      <c r="M277" s="40" t="str">
        <f>IF(K277&lt;&gt;"v",VLOOKUP(A277,Kunnat!$B$2:$F$411,5,0),"")</f>
        <v>yli 100 000</v>
      </c>
      <c r="N277" s="41" t="str">
        <f>IF(J277="","",VLOOKUP(J277,Lait!$B$3:$C$60,2,0))</f>
        <v>Ympäristöministeriö</v>
      </c>
      <c r="O277" s="41"/>
      <c r="P277" s="41"/>
    </row>
    <row r="278" spans="1:16" s="23" customFormat="1" x14ac:dyDescent="0.35">
      <c r="A278" s="45" t="s">
        <v>164</v>
      </c>
      <c r="B278" s="45" t="s">
        <v>218</v>
      </c>
      <c r="C278" s="45" t="s">
        <v>2803</v>
      </c>
      <c r="D278" s="45" t="s">
        <v>1048</v>
      </c>
      <c r="E278" s="45" t="s">
        <v>1959</v>
      </c>
      <c r="F278" s="46" t="s">
        <v>5</v>
      </c>
      <c r="G278" s="45"/>
      <c r="H278" s="45" t="s">
        <v>2382</v>
      </c>
      <c r="I278" s="45"/>
      <c r="J278" s="45" t="s">
        <v>2292</v>
      </c>
      <c r="K278" s="39" t="str">
        <f>VLOOKUP(A278,'Va-Ku'!$A$2:$B$150,2,0)</f>
        <v>k</v>
      </c>
      <c r="L278" s="40" t="str">
        <f>IF(K278="v",VLOOKUP(A278,'Va-Ku'!$A$2:$C$150,3,0),VLOOKUP(A278,Kunnat!$B$2:$D$410,3,0))</f>
        <v>Keski-Suomi</v>
      </c>
      <c r="M278" s="40" t="str">
        <f>IF(K278&lt;&gt;"v",VLOOKUP(A278,Kunnat!$B$2:$F$411,5,0),"")</f>
        <v>yli 100 000</v>
      </c>
      <c r="N278" s="41" t="str">
        <f>IF(J278="","",VLOOKUP(J278,Lait!$B$3:$C$60,2,0))</f>
        <v>Ympäristöministeriö</v>
      </c>
      <c r="O278" s="41"/>
      <c r="P278" s="41"/>
    </row>
    <row r="279" spans="1:16" s="23" customFormat="1" x14ac:dyDescent="0.35">
      <c r="A279" s="45" t="s">
        <v>164</v>
      </c>
      <c r="B279" s="45" t="s">
        <v>208</v>
      </c>
      <c r="C279" s="45" t="s">
        <v>2852</v>
      </c>
      <c r="D279" s="45" t="s">
        <v>1985</v>
      </c>
      <c r="E279" s="45" t="s">
        <v>1959</v>
      </c>
      <c r="F279" s="46" t="s">
        <v>5</v>
      </c>
      <c r="G279" s="45"/>
      <c r="H279" s="45" t="s">
        <v>2382</v>
      </c>
      <c r="I279" s="45"/>
      <c r="J279" s="45" t="s">
        <v>2292</v>
      </c>
      <c r="K279" s="39" t="str">
        <f>VLOOKUP(A279,'Va-Ku'!$A$2:$B$150,2,0)</f>
        <v>k</v>
      </c>
      <c r="L279" s="40" t="str">
        <f>IF(K279="v",VLOOKUP(A279,'Va-Ku'!$A$2:$C$150,3,0),VLOOKUP(A279,Kunnat!$B$2:$D$410,3,0))</f>
        <v>Keski-Suomi</v>
      </c>
      <c r="M279" s="40" t="str">
        <f>IF(K279&lt;&gt;"v",VLOOKUP(A279,Kunnat!$B$2:$F$411,5,0),"")</f>
        <v>yli 100 000</v>
      </c>
      <c r="N279" s="41" t="str">
        <f>IF(J279="","",VLOOKUP(J279,Lait!$B$3:$C$60,2,0))</f>
        <v>Ympäristöministeriö</v>
      </c>
      <c r="O279" s="41"/>
      <c r="P279" s="41"/>
    </row>
    <row r="280" spans="1:16" s="23" customFormat="1" x14ac:dyDescent="0.35">
      <c r="A280" s="45" t="s">
        <v>164</v>
      </c>
      <c r="B280" s="45" t="s">
        <v>230</v>
      </c>
      <c r="C280" s="45" t="s">
        <v>2871</v>
      </c>
      <c r="D280" s="45" t="s">
        <v>1980</v>
      </c>
      <c r="E280" s="45" t="s">
        <v>1959</v>
      </c>
      <c r="F280" s="46" t="s">
        <v>7</v>
      </c>
      <c r="G280" s="46" t="s">
        <v>8</v>
      </c>
      <c r="H280" s="45" t="s">
        <v>2382</v>
      </c>
      <c r="I280" s="45"/>
      <c r="J280" s="45" t="s">
        <v>2303</v>
      </c>
      <c r="K280" s="39" t="str">
        <f>VLOOKUP(A280,'Va-Ku'!$A$2:$B$150,2,0)</f>
        <v>k</v>
      </c>
      <c r="L280" s="40" t="str">
        <f>IF(K280="v",VLOOKUP(A280,'Va-Ku'!$A$2:$C$150,3,0),VLOOKUP(A280,Kunnat!$B$2:$D$410,3,0))</f>
        <v>Keski-Suomi</v>
      </c>
      <c r="M280" s="40" t="str">
        <f>IF(K280&lt;&gt;"v",VLOOKUP(A280,Kunnat!$B$2:$F$411,5,0),"")</f>
        <v>yli 100 000</v>
      </c>
      <c r="N280" s="41" t="str">
        <f>IF(J280="","",VLOOKUP(J280,Lait!$B$3:$C$60,2,0))</f>
        <v>Sosiaali- ja terveysministeriö</v>
      </c>
      <c r="O280" s="41"/>
      <c r="P280" s="41"/>
    </row>
    <row r="281" spans="1:16" s="23" customFormat="1" x14ac:dyDescent="0.35">
      <c r="A281" s="45" t="s">
        <v>164</v>
      </c>
      <c r="B281" s="45" t="s">
        <v>194</v>
      </c>
      <c r="C281" s="45" t="s">
        <v>2858</v>
      </c>
      <c r="D281" s="45" t="s">
        <v>1970</v>
      </c>
      <c r="E281" s="45" t="s">
        <v>1959</v>
      </c>
      <c r="F281" s="46" t="s">
        <v>5</v>
      </c>
      <c r="G281" s="45"/>
      <c r="H281" s="45" t="s">
        <v>2382</v>
      </c>
      <c r="I281" s="45"/>
      <c r="J281" s="45" t="s">
        <v>2291</v>
      </c>
      <c r="K281" s="39" t="str">
        <f>VLOOKUP(A281,'Va-Ku'!$A$2:$B$150,2,0)</f>
        <v>k</v>
      </c>
      <c r="L281" s="40" t="str">
        <f>IF(K281="v",VLOOKUP(A281,'Va-Ku'!$A$2:$C$150,3,0),VLOOKUP(A281,Kunnat!$B$2:$D$410,3,0))</f>
        <v>Keski-Suomi</v>
      </c>
      <c r="M281" s="40" t="str">
        <f>IF(K281&lt;&gt;"v",VLOOKUP(A281,Kunnat!$B$2:$F$411,5,0),"")</f>
        <v>yli 100 000</v>
      </c>
      <c r="N281" s="41" t="str">
        <f>IF(J281="","",VLOOKUP(J281,Lait!$B$3:$C$60,2,0))</f>
        <v>Ympäristöministeriö</v>
      </c>
      <c r="O281" s="41"/>
      <c r="P281" s="41"/>
    </row>
    <row r="282" spans="1:16" s="23" customFormat="1" x14ac:dyDescent="0.35">
      <c r="A282" s="45" t="s">
        <v>164</v>
      </c>
      <c r="B282" s="45" t="s">
        <v>213</v>
      </c>
      <c r="C282" s="45" t="s">
        <v>2824</v>
      </c>
      <c r="D282" s="45" t="s">
        <v>2011</v>
      </c>
      <c r="E282" s="45" t="s">
        <v>1959</v>
      </c>
      <c r="F282" s="46" t="s">
        <v>5</v>
      </c>
      <c r="G282" s="45"/>
      <c r="H282" s="45" t="s">
        <v>2382</v>
      </c>
      <c r="I282" s="45"/>
      <c r="J282" s="45"/>
      <c r="K282" s="39" t="str">
        <f>VLOOKUP(A282,'Va-Ku'!$A$2:$B$150,2,0)</f>
        <v>k</v>
      </c>
      <c r="L282" s="40" t="str">
        <f>IF(K282="v",VLOOKUP(A282,'Va-Ku'!$A$2:$C$150,3,0),VLOOKUP(A282,Kunnat!$B$2:$D$410,3,0))</f>
        <v>Keski-Suomi</v>
      </c>
      <c r="M282" s="40" t="str">
        <f>IF(K282&lt;&gt;"v",VLOOKUP(A282,Kunnat!$B$2:$F$411,5,0),"")</f>
        <v>yli 100 000</v>
      </c>
      <c r="N282" s="41" t="str">
        <f>IF(J282="","",VLOOKUP(J282,Lait!$B$3:$C$60,2,0))</f>
        <v/>
      </c>
      <c r="O282" s="41"/>
      <c r="P282" s="41"/>
    </row>
    <row r="283" spans="1:16" s="23" customFormat="1" x14ac:dyDescent="0.35">
      <c r="A283" s="45" t="s">
        <v>164</v>
      </c>
      <c r="B283" s="45" t="s">
        <v>216</v>
      </c>
      <c r="C283" s="45" t="s">
        <v>2799</v>
      </c>
      <c r="D283" s="45" t="s">
        <v>1990</v>
      </c>
      <c r="E283" s="45" t="s">
        <v>1959</v>
      </c>
      <c r="F283" s="46" t="s">
        <v>5</v>
      </c>
      <c r="G283" s="45"/>
      <c r="H283" s="45" t="s">
        <v>2382</v>
      </c>
      <c r="I283" s="45"/>
      <c r="J283" s="45" t="s">
        <v>2292</v>
      </c>
      <c r="K283" s="39" t="str">
        <f>VLOOKUP(A283,'Va-Ku'!$A$2:$B$150,2,0)</f>
        <v>k</v>
      </c>
      <c r="L283" s="40" t="str">
        <f>IF(K283="v",VLOOKUP(A283,'Va-Ku'!$A$2:$C$150,3,0),VLOOKUP(A283,Kunnat!$B$2:$D$410,3,0))</f>
        <v>Keski-Suomi</v>
      </c>
      <c r="M283" s="40" t="str">
        <f>IF(K283&lt;&gt;"v",VLOOKUP(A283,Kunnat!$B$2:$F$411,5,0),"")</f>
        <v>yli 100 000</v>
      </c>
      <c r="N283" s="41" t="str">
        <f>IF(J283="","",VLOOKUP(J283,Lait!$B$3:$C$60,2,0))</f>
        <v>Ympäristöministeriö</v>
      </c>
      <c r="O283" s="41"/>
      <c r="P283" s="41"/>
    </row>
    <row r="284" spans="1:16" s="23" customFormat="1" x14ac:dyDescent="0.35">
      <c r="A284" s="45" t="s">
        <v>164</v>
      </c>
      <c r="B284" s="45" t="s">
        <v>217</v>
      </c>
      <c r="C284" s="45" t="s">
        <v>2802</v>
      </c>
      <c r="D284" s="45" t="s">
        <v>1990</v>
      </c>
      <c r="E284" s="45" t="s">
        <v>1959</v>
      </c>
      <c r="F284" s="46" t="s">
        <v>5</v>
      </c>
      <c r="G284" s="45"/>
      <c r="H284" s="45" t="s">
        <v>2382</v>
      </c>
      <c r="I284" s="45"/>
      <c r="J284" s="45" t="s">
        <v>2292</v>
      </c>
      <c r="K284" s="39" t="str">
        <f>VLOOKUP(A284,'Va-Ku'!$A$2:$B$150,2,0)</f>
        <v>k</v>
      </c>
      <c r="L284" s="40" t="str">
        <f>IF(K284="v",VLOOKUP(A284,'Va-Ku'!$A$2:$C$150,3,0),VLOOKUP(A284,Kunnat!$B$2:$D$410,3,0))</f>
        <v>Keski-Suomi</v>
      </c>
      <c r="M284" s="40" t="str">
        <f>IF(K284&lt;&gt;"v",VLOOKUP(A284,Kunnat!$B$2:$F$411,5,0),"")</f>
        <v>yli 100 000</v>
      </c>
      <c r="N284" s="41" t="str">
        <f>IF(J284="","",VLOOKUP(J284,Lait!$B$3:$C$60,2,0))</f>
        <v>Ympäristöministeriö</v>
      </c>
      <c r="O284" s="41"/>
      <c r="P284" s="41"/>
    </row>
    <row r="285" spans="1:16" s="23" customFormat="1" x14ac:dyDescent="0.35">
      <c r="A285" s="45" t="s">
        <v>164</v>
      </c>
      <c r="B285" s="45" t="s">
        <v>239</v>
      </c>
      <c r="C285" s="45" t="s">
        <v>2804</v>
      </c>
      <c r="D285" s="45" t="s">
        <v>123</v>
      </c>
      <c r="E285" s="45" t="s">
        <v>1960</v>
      </c>
      <c r="F285" s="46" t="s">
        <v>17</v>
      </c>
      <c r="G285" s="46" t="s">
        <v>8</v>
      </c>
      <c r="H285" s="45" t="s">
        <v>2382</v>
      </c>
      <c r="I285" s="45"/>
      <c r="J285" s="45" t="s">
        <v>2301</v>
      </c>
      <c r="K285" s="39" t="str">
        <f>VLOOKUP(A285,'Va-Ku'!$A$2:$B$150,2,0)</f>
        <v>k</v>
      </c>
      <c r="L285" s="40" t="str">
        <f>IF(K285="v",VLOOKUP(A285,'Va-Ku'!$A$2:$C$150,3,0),VLOOKUP(A285,Kunnat!$B$2:$D$410,3,0))</f>
        <v>Keski-Suomi</v>
      </c>
      <c r="M285" s="40" t="str">
        <f>IF(K285&lt;&gt;"v",VLOOKUP(A285,Kunnat!$B$2:$F$411,5,0),"")</f>
        <v>yli 100 000</v>
      </c>
      <c r="N285" s="41" t="str">
        <f>IF(J285="","",VLOOKUP(J285,Lait!$B$3:$C$60,2,0))</f>
        <v>Ympäristöministeriö</v>
      </c>
      <c r="O285" s="41"/>
      <c r="P285" s="41"/>
    </row>
    <row r="286" spans="1:16" s="23" customFormat="1" x14ac:dyDescent="0.35">
      <c r="A286" s="45" t="s">
        <v>164</v>
      </c>
      <c r="B286" s="45" t="s">
        <v>238</v>
      </c>
      <c r="C286" s="45" t="s">
        <v>2796</v>
      </c>
      <c r="D286" s="45" t="s">
        <v>123</v>
      </c>
      <c r="E286" s="45" t="s">
        <v>1960</v>
      </c>
      <c r="F286" s="46" t="s">
        <v>5</v>
      </c>
      <c r="G286" s="45"/>
      <c r="H286" s="45" t="s">
        <v>2382</v>
      </c>
      <c r="I286" s="45"/>
      <c r="J286" s="45" t="s">
        <v>2301</v>
      </c>
      <c r="K286" s="39" t="str">
        <f>VLOOKUP(A286,'Va-Ku'!$A$2:$B$150,2,0)</f>
        <v>k</v>
      </c>
      <c r="L286" s="40" t="str">
        <f>IF(K286="v",VLOOKUP(A286,'Va-Ku'!$A$2:$C$150,3,0),VLOOKUP(A286,Kunnat!$B$2:$D$410,3,0))</f>
        <v>Keski-Suomi</v>
      </c>
      <c r="M286" s="40" t="str">
        <f>IF(K286&lt;&gt;"v",VLOOKUP(A286,Kunnat!$B$2:$F$411,5,0),"")</f>
        <v>yli 100 000</v>
      </c>
      <c r="N286" s="41" t="str">
        <f>IF(J286="","",VLOOKUP(J286,Lait!$B$3:$C$60,2,0))</f>
        <v>Ympäristöministeriö</v>
      </c>
      <c r="O286" s="41"/>
      <c r="P286" s="41"/>
    </row>
    <row r="287" spans="1:16" s="23" customFormat="1" x14ac:dyDescent="0.35">
      <c r="A287" s="45" t="s">
        <v>164</v>
      </c>
      <c r="B287" s="45" t="s">
        <v>222</v>
      </c>
      <c r="C287" s="45" t="s">
        <v>2867</v>
      </c>
      <c r="D287" s="45" t="s">
        <v>37</v>
      </c>
      <c r="E287" s="45" t="s">
        <v>1960</v>
      </c>
      <c r="F287" s="46" t="s">
        <v>7</v>
      </c>
      <c r="G287" s="46" t="s">
        <v>8</v>
      </c>
      <c r="H287" s="45" t="s">
        <v>2382</v>
      </c>
      <c r="I287" s="45"/>
      <c r="J287" s="45" t="s">
        <v>2296</v>
      </c>
      <c r="K287" s="39" t="str">
        <f>VLOOKUP(A287,'Va-Ku'!$A$2:$B$150,2,0)</f>
        <v>k</v>
      </c>
      <c r="L287" s="40" t="str">
        <f>IF(K287="v",VLOOKUP(A287,'Va-Ku'!$A$2:$C$150,3,0),VLOOKUP(A287,Kunnat!$B$2:$D$410,3,0))</f>
        <v>Keski-Suomi</v>
      </c>
      <c r="M287" s="40" t="str">
        <f>IF(K287&lt;&gt;"v",VLOOKUP(A287,Kunnat!$B$2:$F$411,5,0),"")</f>
        <v>yli 100 000</v>
      </c>
      <c r="N287" s="41" t="str">
        <f>IF(J287="","",VLOOKUP(J287,Lait!$B$3:$C$60,2,0))</f>
        <v>Maa- ja metsätalousministeriö</v>
      </c>
      <c r="O287" s="41"/>
      <c r="P287" s="41"/>
    </row>
    <row r="288" spans="1:16" s="23" customFormat="1" x14ac:dyDescent="0.35">
      <c r="A288" s="45" t="s">
        <v>164</v>
      </c>
      <c r="B288" s="45" t="s">
        <v>205</v>
      </c>
      <c r="C288" s="45" t="s">
        <v>2849</v>
      </c>
      <c r="D288" s="45" t="s">
        <v>1984</v>
      </c>
      <c r="E288" s="45" t="s">
        <v>1960</v>
      </c>
      <c r="F288" s="46" t="s">
        <v>5</v>
      </c>
      <c r="G288" s="45"/>
      <c r="H288" s="45" t="s">
        <v>2382</v>
      </c>
      <c r="I288" s="45"/>
      <c r="J288" s="45" t="s">
        <v>2291</v>
      </c>
      <c r="K288" s="39" t="str">
        <f>VLOOKUP(A288,'Va-Ku'!$A$2:$B$150,2,0)</f>
        <v>k</v>
      </c>
      <c r="L288" s="40" t="str">
        <f>IF(K288="v",VLOOKUP(A288,'Va-Ku'!$A$2:$C$150,3,0),VLOOKUP(A288,Kunnat!$B$2:$D$410,3,0))</f>
        <v>Keski-Suomi</v>
      </c>
      <c r="M288" s="40" t="str">
        <f>IF(K288&lt;&gt;"v",VLOOKUP(A288,Kunnat!$B$2:$F$411,5,0),"")</f>
        <v>yli 100 000</v>
      </c>
      <c r="N288" s="41" t="str">
        <f>IF(J288="","",VLOOKUP(J288,Lait!$B$3:$C$60,2,0))</f>
        <v>Ympäristöministeriö</v>
      </c>
      <c r="O288" s="41"/>
      <c r="P288" s="41"/>
    </row>
    <row r="289" spans="1:16" s="23" customFormat="1" x14ac:dyDescent="0.35">
      <c r="A289" s="45" t="s">
        <v>164</v>
      </c>
      <c r="B289" s="45" t="s">
        <v>232</v>
      </c>
      <c r="C289" s="45" t="s">
        <v>2806</v>
      </c>
      <c r="D289" s="45" t="s">
        <v>2260</v>
      </c>
      <c r="E289" s="45" t="s">
        <v>1960</v>
      </c>
      <c r="F289" s="46" t="s">
        <v>5</v>
      </c>
      <c r="G289" s="45"/>
      <c r="H289" s="45" t="s">
        <v>2382</v>
      </c>
      <c r="I289" s="45" t="s">
        <v>2807</v>
      </c>
      <c r="J289" s="45"/>
      <c r="K289" s="39" t="str">
        <f>VLOOKUP(A289,'Va-Ku'!$A$2:$B$150,2,0)</f>
        <v>k</v>
      </c>
      <c r="L289" s="40" t="str">
        <f>IF(K289="v",VLOOKUP(A289,'Va-Ku'!$A$2:$C$150,3,0),VLOOKUP(A289,Kunnat!$B$2:$D$410,3,0))</f>
        <v>Keski-Suomi</v>
      </c>
      <c r="M289" s="40" t="str">
        <f>IF(K289&lt;&gt;"v",VLOOKUP(A289,Kunnat!$B$2:$F$411,5,0),"")</f>
        <v>yli 100 000</v>
      </c>
      <c r="N289" s="41" t="str">
        <f>IF(J289="","",VLOOKUP(J289,Lait!$B$3:$C$60,2,0))</f>
        <v/>
      </c>
      <c r="O289" s="41"/>
      <c r="P289" s="41"/>
    </row>
    <row r="290" spans="1:16" s="23" customFormat="1" x14ac:dyDescent="0.35">
      <c r="A290" s="45" t="s">
        <v>164</v>
      </c>
      <c r="B290" s="45" t="s">
        <v>200</v>
      </c>
      <c r="C290" s="45" t="s">
        <v>2854</v>
      </c>
      <c r="D290" s="45" t="s">
        <v>1986</v>
      </c>
      <c r="E290" s="45" t="s">
        <v>1960</v>
      </c>
      <c r="F290" s="46" t="s">
        <v>5</v>
      </c>
      <c r="G290" s="45"/>
      <c r="H290" s="45" t="s">
        <v>2382</v>
      </c>
      <c r="I290" s="45"/>
      <c r="J290" s="45" t="s">
        <v>2291</v>
      </c>
      <c r="K290" s="39" t="str">
        <f>VLOOKUP(A290,'Va-Ku'!$A$2:$B$150,2,0)</f>
        <v>k</v>
      </c>
      <c r="L290" s="40" t="str">
        <f>IF(K290="v",VLOOKUP(A290,'Va-Ku'!$A$2:$C$150,3,0),VLOOKUP(A290,Kunnat!$B$2:$D$410,3,0))</f>
        <v>Keski-Suomi</v>
      </c>
      <c r="M290" s="40" t="str">
        <f>IF(K290&lt;&gt;"v",VLOOKUP(A290,Kunnat!$B$2:$F$411,5,0),"")</f>
        <v>yli 100 000</v>
      </c>
      <c r="N290" s="41" t="str">
        <f>IF(J290="","",VLOOKUP(J290,Lait!$B$3:$C$60,2,0))</f>
        <v>Ympäristöministeriö</v>
      </c>
      <c r="O290" s="41"/>
      <c r="P290" s="41"/>
    </row>
    <row r="291" spans="1:16" s="23" customFormat="1" x14ac:dyDescent="0.35">
      <c r="A291" s="45" t="s">
        <v>164</v>
      </c>
      <c r="B291" s="45" t="s">
        <v>214</v>
      </c>
      <c r="C291" s="45" t="s">
        <v>2838</v>
      </c>
      <c r="D291" s="45" t="s">
        <v>1995</v>
      </c>
      <c r="E291" s="45" t="s">
        <v>1960</v>
      </c>
      <c r="F291" s="46" t="s">
        <v>5</v>
      </c>
      <c r="G291" s="45"/>
      <c r="H291" s="45" t="s">
        <v>2382</v>
      </c>
      <c r="I291" s="45"/>
      <c r="J291" s="45" t="s">
        <v>2291</v>
      </c>
      <c r="K291" s="39" t="str">
        <f>VLOOKUP(A291,'Va-Ku'!$A$2:$B$150,2,0)</f>
        <v>k</v>
      </c>
      <c r="L291" s="40" t="str">
        <f>IF(K291="v",VLOOKUP(A291,'Va-Ku'!$A$2:$C$150,3,0),VLOOKUP(A291,Kunnat!$B$2:$D$410,3,0))</f>
        <v>Keski-Suomi</v>
      </c>
      <c r="M291" s="40" t="str">
        <f>IF(K291&lt;&gt;"v",VLOOKUP(A291,Kunnat!$B$2:$F$411,5,0),"")</f>
        <v>yli 100 000</v>
      </c>
      <c r="N291" s="41" t="str">
        <f>IF(J291="","",VLOOKUP(J291,Lait!$B$3:$C$60,2,0))</f>
        <v>Ympäristöministeriö</v>
      </c>
      <c r="O291" s="41"/>
      <c r="P291" s="41"/>
    </row>
    <row r="292" spans="1:16" s="23" customFormat="1" x14ac:dyDescent="0.35">
      <c r="A292" s="45" t="s">
        <v>164</v>
      </c>
      <c r="B292" s="45" t="s">
        <v>201</v>
      </c>
      <c r="C292" s="45" t="s">
        <v>2859</v>
      </c>
      <c r="D292" s="45" t="s">
        <v>1995</v>
      </c>
      <c r="E292" s="45" t="s">
        <v>1960</v>
      </c>
      <c r="F292" s="46" t="s">
        <v>5</v>
      </c>
      <c r="G292" s="45"/>
      <c r="H292" s="45" t="s">
        <v>2382</v>
      </c>
      <c r="I292" s="45"/>
      <c r="J292" s="45" t="s">
        <v>2291</v>
      </c>
      <c r="K292" s="39" t="str">
        <f>VLOOKUP(A292,'Va-Ku'!$A$2:$B$150,2,0)</f>
        <v>k</v>
      </c>
      <c r="L292" s="40" t="str">
        <f>IF(K292="v",VLOOKUP(A292,'Va-Ku'!$A$2:$C$150,3,0),VLOOKUP(A292,Kunnat!$B$2:$D$410,3,0))</f>
        <v>Keski-Suomi</v>
      </c>
      <c r="M292" s="40" t="str">
        <f>IF(K292&lt;&gt;"v",VLOOKUP(A292,Kunnat!$B$2:$F$411,5,0),"")</f>
        <v>yli 100 000</v>
      </c>
      <c r="N292" s="41" t="str">
        <f>IF(J292="","",VLOOKUP(J292,Lait!$B$3:$C$60,2,0))</f>
        <v>Ympäristöministeriö</v>
      </c>
      <c r="O292" s="41"/>
      <c r="P292" s="41"/>
    </row>
    <row r="293" spans="1:16" s="23" customFormat="1" x14ac:dyDescent="0.35">
      <c r="A293" s="45" t="s">
        <v>164</v>
      </c>
      <c r="B293" s="45" t="s">
        <v>202</v>
      </c>
      <c r="C293" s="45" t="s">
        <v>2860</v>
      </c>
      <c r="D293" s="45" t="s">
        <v>1995</v>
      </c>
      <c r="E293" s="45" t="s">
        <v>1960</v>
      </c>
      <c r="F293" s="46" t="s">
        <v>5</v>
      </c>
      <c r="G293" s="45"/>
      <c r="H293" s="45" t="s">
        <v>2382</v>
      </c>
      <c r="I293" s="45"/>
      <c r="J293" s="45" t="s">
        <v>2291</v>
      </c>
      <c r="K293" s="39" t="str">
        <f>VLOOKUP(A293,'Va-Ku'!$A$2:$B$150,2,0)</f>
        <v>k</v>
      </c>
      <c r="L293" s="40" t="str">
        <f>IF(K293="v",VLOOKUP(A293,'Va-Ku'!$A$2:$C$150,3,0),VLOOKUP(A293,Kunnat!$B$2:$D$410,3,0))</f>
        <v>Keski-Suomi</v>
      </c>
      <c r="M293" s="40" t="str">
        <f>IF(K293&lt;&gt;"v",VLOOKUP(A293,Kunnat!$B$2:$F$411,5,0),"")</f>
        <v>yli 100 000</v>
      </c>
      <c r="N293" s="41" t="str">
        <f>IF(J293="","",VLOOKUP(J293,Lait!$B$3:$C$60,2,0))</f>
        <v>Ympäristöministeriö</v>
      </c>
      <c r="O293" s="41"/>
      <c r="P293" s="41"/>
    </row>
    <row r="294" spans="1:16" s="23" customFormat="1" x14ac:dyDescent="0.35">
      <c r="A294" s="45" t="s">
        <v>164</v>
      </c>
      <c r="B294" s="45" t="s">
        <v>199</v>
      </c>
      <c r="C294" s="45" t="s">
        <v>2853</v>
      </c>
      <c r="D294" s="45" t="s">
        <v>154</v>
      </c>
      <c r="E294" s="45" t="s">
        <v>1960</v>
      </c>
      <c r="F294" s="46" t="s">
        <v>5</v>
      </c>
      <c r="G294" s="45"/>
      <c r="H294" s="45" t="s">
        <v>2382</v>
      </c>
      <c r="I294" s="45"/>
      <c r="J294" s="45" t="s">
        <v>2291</v>
      </c>
      <c r="K294" s="39" t="str">
        <f>VLOOKUP(A294,'Va-Ku'!$A$2:$B$150,2,0)</f>
        <v>k</v>
      </c>
      <c r="L294" s="40" t="str">
        <f>IF(K294="v",VLOOKUP(A294,'Va-Ku'!$A$2:$C$150,3,0),VLOOKUP(A294,Kunnat!$B$2:$D$410,3,0))</f>
        <v>Keski-Suomi</v>
      </c>
      <c r="M294" s="40" t="str">
        <f>IF(K294&lt;&gt;"v",VLOOKUP(A294,Kunnat!$B$2:$F$411,5,0),"")</f>
        <v>yli 100 000</v>
      </c>
      <c r="N294" s="41" t="str">
        <f>IF(J294="","",VLOOKUP(J294,Lait!$B$3:$C$60,2,0))</f>
        <v>Ympäristöministeriö</v>
      </c>
      <c r="O294" s="41"/>
      <c r="P294" s="41"/>
    </row>
    <row r="295" spans="1:16" s="23" customFormat="1" x14ac:dyDescent="0.35">
      <c r="A295" s="45" t="s">
        <v>164</v>
      </c>
      <c r="B295" s="45" t="s">
        <v>193</v>
      </c>
      <c r="C295" s="45" t="s">
        <v>2843</v>
      </c>
      <c r="D295" s="45" t="s">
        <v>292</v>
      </c>
      <c r="E295" s="45" t="s">
        <v>1960</v>
      </c>
      <c r="F295" s="46" t="s">
        <v>5</v>
      </c>
      <c r="G295" s="45"/>
      <c r="H295" s="45" t="s">
        <v>2382</v>
      </c>
      <c r="I295" s="45"/>
      <c r="J295" s="45" t="s">
        <v>2334</v>
      </c>
      <c r="K295" s="39" t="str">
        <f>VLOOKUP(A295,'Va-Ku'!$A$2:$B$150,2,0)</f>
        <v>k</v>
      </c>
      <c r="L295" s="40" t="str">
        <f>IF(K295="v",VLOOKUP(A295,'Va-Ku'!$A$2:$C$150,3,0),VLOOKUP(A295,Kunnat!$B$2:$D$410,3,0))</f>
        <v>Keski-Suomi</v>
      </c>
      <c r="M295" s="40" t="str">
        <f>IF(K295&lt;&gt;"v",VLOOKUP(A295,Kunnat!$B$2:$F$411,5,0),"")</f>
        <v>yli 100 000</v>
      </c>
      <c r="N295" s="41" t="str">
        <f>IF(J295="","",VLOOKUP(J295,Lait!$B$3:$C$60,2,0))</f>
        <v>Liikenne- ja viestintäministeriö</v>
      </c>
      <c r="O295" s="41"/>
      <c r="P295" s="41"/>
    </row>
    <row r="296" spans="1:16" s="23" customFormat="1" x14ac:dyDescent="0.35">
      <c r="A296" s="45" t="s">
        <v>164</v>
      </c>
      <c r="B296" s="45" t="s">
        <v>191</v>
      </c>
      <c r="C296" s="45" t="s">
        <v>2842</v>
      </c>
      <c r="D296" s="45" t="s">
        <v>1972</v>
      </c>
      <c r="E296" s="45" t="s">
        <v>1960</v>
      </c>
      <c r="F296" s="46" t="s">
        <v>5</v>
      </c>
      <c r="G296" s="45"/>
      <c r="H296" s="45" t="s">
        <v>2382</v>
      </c>
      <c r="I296" s="45"/>
      <c r="J296" s="45" t="s">
        <v>2334</v>
      </c>
      <c r="K296" s="39" t="str">
        <f>VLOOKUP(A296,'Va-Ku'!$A$2:$B$150,2,0)</f>
        <v>k</v>
      </c>
      <c r="L296" s="40" t="str">
        <f>IF(K296="v",VLOOKUP(A296,'Va-Ku'!$A$2:$C$150,3,0),VLOOKUP(A296,Kunnat!$B$2:$D$410,3,0))</f>
        <v>Keski-Suomi</v>
      </c>
      <c r="M296" s="40" t="str">
        <f>IF(K296&lt;&gt;"v",VLOOKUP(A296,Kunnat!$B$2:$F$411,5,0),"")</f>
        <v>yli 100 000</v>
      </c>
      <c r="N296" s="41" t="str">
        <f>IF(J296="","",VLOOKUP(J296,Lait!$B$3:$C$60,2,0))</f>
        <v>Liikenne- ja viestintäministeriö</v>
      </c>
      <c r="O296" s="41"/>
      <c r="P296" s="41"/>
    </row>
    <row r="297" spans="1:16" s="23" customFormat="1" x14ac:dyDescent="0.35">
      <c r="A297" s="45" t="s">
        <v>164</v>
      </c>
      <c r="B297" s="45" t="s">
        <v>165</v>
      </c>
      <c r="C297" s="45" t="s">
        <v>2797</v>
      </c>
      <c r="D297" s="45" t="s">
        <v>2002</v>
      </c>
      <c r="E297" s="45" t="s">
        <v>1960</v>
      </c>
      <c r="F297" s="46" t="s">
        <v>5</v>
      </c>
      <c r="G297" s="45"/>
      <c r="H297" s="45" t="s">
        <v>2382</v>
      </c>
      <c r="I297" s="45"/>
      <c r="J297" s="45"/>
      <c r="K297" s="39" t="str">
        <f>VLOOKUP(A297,'Va-Ku'!$A$2:$B$150,2,0)</f>
        <v>k</v>
      </c>
      <c r="L297" s="40" t="str">
        <f>IF(K297="v",VLOOKUP(A297,'Va-Ku'!$A$2:$C$150,3,0),VLOOKUP(A297,Kunnat!$B$2:$D$410,3,0))</f>
        <v>Keski-Suomi</v>
      </c>
      <c r="M297" s="40" t="str">
        <f>IF(K297&lt;&gt;"v",VLOOKUP(A297,Kunnat!$B$2:$F$411,5,0),"")</f>
        <v>yli 100 000</v>
      </c>
      <c r="N297" s="41" t="str">
        <f>IF(J297="","",VLOOKUP(J297,Lait!$B$3:$C$60,2,0))</f>
        <v/>
      </c>
      <c r="O297" s="41"/>
      <c r="P297" s="41"/>
    </row>
    <row r="298" spans="1:16" s="23" customFormat="1" x14ac:dyDescent="0.35">
      <c r="A298" s="45" t="s">
        <v>164</v>
      </c>
      <c r="B298" s="45" t="s">
        <v>212</v>
      </c>
      <c r="C298" s="45" t="s">
        <v>2850</v>
      </c>
      <c r="D298" s="45" t="s">
        <v>1983</v>
      </c>
      <c r="E298" s="45" t="s">
        <v>1960</v>
      </c>
      <c r="F298" s="46" t="s">
        <v>5</v>
      </c>
      <c r="G298" s="45"/>
      <c r="H298" s="45" t="s">
        <v>2382</v>
      </c>
      <c r="I298" s="45"/>
      <c r="J298" s="45" t="s">
        <v>2291</v>
      </c>
      <c r="K298" s="39" t="str">
        <f>VLOOKUP(A298,'Va-Ku'!$A$2:$B$150,2,0)</f>
        <v>k</v>
      </c>
      <c r="L298" s="40" t="str">
        <f>IF(K298="v",VLOOKUP(A298,'Va-Ku'!$A$2:$C$150,3,0),VLOOKUP(A298,Kunnat!$B$2:$D$410,3,0))</f>
        <v>Keski-Suomi</v>
      </c>
      <c r="M298" s="40" t="str">
        <f>IF(K298&lt;&gt;"v",VLOOKUP(A298,Kunnat!$B$2:$F$411,5,0),"")</f>
        <v>yli 100 000</v>
      </c>
      <c r="N298" s="41" t="str">
        <f>IF(J298="","",VLOOKUP(J298,Lait!$B$3:$C$60,2,0))</f>
        <v>Ympäristöministeriö</v>
      </c>
      <c r="O298" s="41"/>
      <c r="P298" s="41"/>
    </row>
    <row r="299" spans="1:16" s="23" customFormat="1" x14ac:dyDescent="0.35">
      <c r="A299" s="45" t="s">
        <v>164</v>
      </c>
      <c r="B299" s="45" t="s">
        <v>215</v>
      </c>
      <c r="C299" s="45" t="s">
        <v>2839</v>
      </c>
      <c r="D299" s="45" t="s">
        <v>287</v>
      </c>
      <c r="E299" s="45" t="s">
        <v>1960</v>
      </c>
      <c r="F299" s="46" t="s">
        <v>5</v>
      </c>
      <c r="G299" s="45"/>
      <c r="H299" s="45" t="s">
        <v>2382</v>
      </c>
      <c r="I299" s="45"/>
      <c r="J299" s="45" t="s">
        <v>2304</v>
      </c>
      <c r="K299" s="39" t="str">
        <f>VLOOKUP(A299,'Va-Ku'!$A$2:$B$150,2,0)</f>
        <v>k</v>
      </c>
      <c r="L299" s="40" t="str">
        <f>IF(K299="v",VLOOKUP(A299,'Va-Ku'!$A$2:$C$150,3,0),VLOOKUP(A299,Kunnat!$B$2:$D$410,3,0))</f>
        <v>Keski-Suomi</v>
      </c>
      <c r="M299" s="40" t="str">
        <f>IF(K299&lt;&gt;"v",VLOOKUP(A299,Kunnat!$B$2:$F$411,5,0),"")</f>
        <v>yli 100 000</v>
      </c>
      <c r="N299" s="41" t="str">
        <f>IF(J299="","",VLOOKUP(J299,Lait!$B$3:$C$60,2,0))</f>
        <v>Liikenne- ja viestintäministeriö</v>
      </c>
      <c r="O299" s="41"/>
      <c r="P299" s="41"/>
    </row>
    <row r="300" spans="1:16" s="23" customFormat="1" x14ac:dyDescent="0.35">
      <c r="A300" s="45" t="s">
        <v>164</v>
      </c>
      <c r="B300" s="45" t="s">
        <v>229</v>
      </c>
      <c r="C300" s="45" t="s">
        <v>2808</v>
      </c>
      <c r="D300" s="45" t="s">
        <v>1047</v>
      </c>
      <c r="E300" s="45" t="s">
        <v>1960</v>
      </c>
      <c r="F300" s="46" t="s">
        <v>10</v>
      </c>
      <c r="G300" s="46" t="s">
        <v>8</v>
      </c>
      <c r="H300" s="45" t="s">
        <v>2382</v>
      </c>
      <c r="I300" s="45" t="s">
        <v>2809</v>
      </c>
      <c r="J300" s="45" t="s">
        <v>2339</v>
      </c>
      <c r="K300" s="39" t="str">
        <f>VLOOKUP(A300,'Va-Ku'!$A$2:$B$150,2,0)</f>
        <v>k</v>
      </c>
      <c r="L300" s="40" t="str">
        <f>IF(K300="v",VLOOKUP(A300,'Va-Ku'!$A$2:$C$150,3,0),VLOOKUP(A300,Kunnat!$B$2:$D$410,3,0))</f>
        <v>Keski-Suomi</v>
      </c>
      <c r="M300" s="40" t="str">
        <f>IF(K300&lt;&gt;"v",VLOOKUP(A300,Kunnat!$B$2:$F$411,5,0),"")</f>
        <v>yli 100 000</v>
      </c>
      <c r="N300" s="41" t="str">
        <f>IF(J300="","",VLOOKUP(J300,Lait!$B$3:$C$60,2,0))</f>
        <v>Maa- ja metsätalousministeriö</v>
      </c>
      <c r="O300" s="41"/>
      <c r="P300" s="41"/>
    </row>
    <row r="301" spans="1:16" s="23" customFormat="1" x14ac:dyDescent="0.35">
      <c r="A301" s="45" t="s">
        <v>164</v>
      </c>
      <c r="B301" s="45" t="s">
        <v>197</v>
      </c>
      <c r="C301" s="45" t="s">
        <v>2856</v>
      </c>
      <c r="D301" s="45" t="s">
        <v>289</v>
      </c>
      <c r="E301" s="45" t="s">
        <v>1960</v>
      </c>
      <c r="F301" s="46" t="s">
        <v>5</v>
      </c>
      <c r="G301" s="45"/>
      <c r="H301" s="45" t="s">
        <v>2382</v>
      </c>
      <c r="I301" s="45"/>
      <c r="J301" s="45" t="s">
        <v>2289</v>
      </c>
      <c r="K301" s="39" t="str">
        <f>VLOOKUP(A301,'Va-Ku'!$A$2:$B$150,2,0)</f>
        <v>k</v>
      </c>
      <c r="L301" s="40" t="str">
        <f>IF(K301="v",VLOOKUP(A301,'Va-Ku'!$A$2:$C$150,3,0),VLOOKUP(A301,Kunnat!$B$2:$D$410,3,0))</f>
        <v>Keski-Suomi</v>
      </c>
      <c r="M301" s="40" t="str">
        <f>IF(K301&lt;&gt;"v",VLOOKUP(A301,Kunnat!$B$2:$F$411,5,0),"")</f>
        <v>yli 100 000</v>
      </c>
      <c r="N301" s="41" t="str">
        <f>IF(J301="","",VLOOKUP(J301,Lait!$B$3:$C$60,2,0))</f>
        <v>Ympäristöministeriö</v>
      </c>
      <c r="O301" s="41"/>
      <c r="P301" s="41"/>
    </row>
    <row r="302" spans="1:16" s="23" customFormat="1" x14ac:dyDescent="0.35">
      <c r="A302" s="45" t="s">
        <v>164</v>
      </c>
      <c r="B302" s="45" t="s">
        <v>210</v>
      </c>
      <c r="C302" s="45" t="s">
        <v>2857</v>
      </c>
      <c r="D302" s="45" t="s">
        <v>1978</v>
      </c>
      <c r="E302" s="45" t="s">
        <v>1960</v>
      </c>
      <c r="F302" s="46" t="s">
        <v>5</v>
      </c>
      <c r="G302" s="45"/>
      <c r="H302" s="45" t="s">
        <v>2382</v>
      </c>
      <c r="I302" s="45"/>
      <c r="J302" s="45" t="s">
        <v>2290</v>
      </c>
      <c r="K302" s="39" t="str">
        <f>VLOOKUP(A302,'Va-Ku'!$A$2:$B$150,2,0)</f>
        <v>k</v>
      </c>
      <c r="L302" s="40" t="str">
        <f>IF(K302="v",VLOOKUP(A302,'Va-Ku'!$A$2:$C$150,3,0),VLOOKUP(A302,Kunnat!$B$2:$D$410,3,0))</f>
        <v>Keski-Suomi</v>
      </c>
      <c r="M302" s="40" t="str">
        <f>IF(K302&lt;&gt;"v",VLOOKUP(A302,Kunnat!$B$2:$F$411,5,0),"")</f>
        <v>yli 100 000</v>
      </c>
      <c r="N302" s="41" t="str">
        <f>IF(J302="","",VLOOKUP(J302,Lait!$B$3:$C$60,2,0))</f>
        <v>Ympäristöministeriö</v>
      </c>
      <c r="O302" s="41"/>
      <c r="P302" s="41"/>
    </row>
    <row r="303" spans="1:16" s="23" customFormat="1" x14ac:dyDescent="0.35">
      <c r="A303" s="45" t="s">
        <v>164</v>
      </c>
      <c r="B303" s="45" t="s">
        <v>211</v>
      </c>
      <c r="C303" s="45" t="s">
        <v>2861</v>
      </c>
      <c r="D303" s="45" t="s">
        <v>1978</v>
      </c>
      <c r="E303" s="45" t="s">
        <v>1960</v>
      </c>
      <c r="F303" s="46" t="s">
        <v>5</v>
      </c>
      <c r="G303" s="45"/>
      <c r="H303" s="45" t="s">
        <v>2382</v>
      </c>
      <c r="I303" s="45"/>
      <c r="J303" s="45" t="s">
        <v>2290</v>
      </c>
      <c r="K303" s="39" t="str">
        <f>VLOOKUP(A303,'Va-Ku'!$A$2:$B$150,2,0)</f>
        <v>k</v>
      </c>
      <c r="L303" s="40" t="str">
        <f>IF(K303="v",VLOOKUP(A303,'Va-Ku'!$A$2:$C$150,3,0),VLOOKUP(A303,Kunnat!$B$2:$D$410,3,0))</f>
        <v>Keski-Suomi</v>
      </c>
      <c r="M303" s="40" t="str">
        <f>IF(K303&lt;&gt;"v",VLOOKUP(A303,Kunnat!$B$2:$F$411,5,0),"")</f>
        <v>yli 100 000</v>
      </c>
      <c r="N303" s="41" t="str">
        <f>IF(J303="","",VLOOKUP(J303,Lait!$B$3:$C$60,2,0))</f>
        <v>Ympäristöministeriö</v>
      </c>
      <c r="O303" s="41"/>
      <c r="P303" s="41"/>
    </row>
    <row r="304" spans="1:16" s="23" customFormat="1" x14ac:dyDescent="0.35">
      <c r="A304" s="45" t="s">
        <v>164</v>
      </c>
      <c r="B304" s="45" t="s">
        <v>206</v>
      </c>
      <c r="C304" s="45" t="s">
        <v>2851</v>
      </c>
      <c r="D304" s="45" t="s">
        <v>1980</v>
      </c>
      <c r="E304" s="45" t="s">
        <v>1960</v>
      </c>
      <c r="F304" s="46" t="s">
        <v>5</v>
      </c>
      <c r="G304" s="45"/>
      <c r="H304" s="45" t="s">
        <v>2382</v>
      </c>
      <c r="I304" s="45"/>
      <c r="J304" s="45" t="s">
        <v>2303</v>
      </c>
      <c r="K304" s="39" t="str">
        <f>VLOOKUP(A304,'Va-Ku'!$A$2:$B$150,2,0)</f>
        <v>k</v>
      </c>
      <c r="L304" s="40" t="str">
        <f>IF(K304="v",VLOOKUP(A304,'Va-Ku'!$A$2:$C$150,3,0),VLOOKUP(A304,Kunnat!$B$2:$D$410,3,0))</f>
        <v>Keski-Suomi</v>
      </c>
      <c r="M304" s="40" t="str">
        <f>IF(K304&lt;&gt;"v",VLOOKUP(A304,Kunnat!$B$2:$F$411,5,0),"")</f>
        <v>yli 100 000</v>
      </c>
      <c r="N304" s="41" t="str">
        <f>IF(J304="","",VLOOKUP(J304,Lait!$B$3:$C$60,2,0))</f>
        <v>Sosiaali- ja terveysministeriö</v>
      </c>
      <c r="O304" s="41"/>
      <c r="P304" s="41"/>
    </row>
    <row r="305" spans="1:16" s="23" customFormat="1" x14ac:dyDescent="0.35">
      <c r="A305" s="45" t="s">
        <v>164</v>
      </c>
      <c r="B305" s="45" t="s">
        <v>189</v>
      </c>
      <c r="C305" s="45" t="s">
        <v>2810</v>
      </c>
      <c r="D305" s="45" t="s">
        <v>129</v>
      </c>
      <c r="E305" s="45" t="s">
        <v>1960</v>
      </c>
      <c r="F305" s="46" t="s">
        <v>5</v>
      </c>
      <c r="G305" s="45"/>
      <c r="H305" s="45" t="s">
        <v>2382</v>
      </c>
      <c r="I305" s="45"/>
      <c r="J305" s="45" t="s">
        <v>2301</v>
      </c>
      <c r="K305" s="39" t="str">
        <f>VLOOKUP(A305,'Va-Ku'!$A$2:$B$150,2,0)</f>
        <v>k</v>
      </c>
      <c r="L305" s="40" t="str">
        <f>IF(K305="v",VLOOKUP(A305,'Va-Ku'!$A$2:$C$150,3,0),VLOOKUP(A305,Kunnat!$B$2:$D$410,3,0))</f>
        <v>Keski-Suomi</v>
      </c>
      <c r="M305" s="40" t="str">
        <f>IF(K305&lt;&gt;"v",VLOOKUP(A305,Kunnat!$B$2:$F$411,5,0),"")</f>
        <v>yli 100 000</v>
      </c>
      <c r="N305" s="41" t="str">
        <f>IF(J305="","",VLOOKUP(J305,Lait!$B$3:$C$60,2,0))</f>
        <v>Ympäristöministeriö</v>
      </c>
      <c r="O305" s="41"/>
      <c r="P305" s="41"/>
    </row>
    <row r="306" spans="1:16" s="23" customFormat="1" x14ac:dyDescent="0.35">
      <c r="A306" s="45" t="s">
        <v>164</v>
      </c>
      <c r="B306" s="45" t="s">
        <v>188</v>
      </c>
      <c r="C306" s="45" t="s">
        <v>2811</v>
      </c>
      <c r="D306" s="45" t="s">
        <v>129</v>
      </c>
      <c r="E306" s="45" t="s">
        <v>1960</v>
      </c>
      <c r="F306" s="46" t="s">
        <v>5</v>
      </c>
      <c r="G306" s="45"/>
      <c r="H306" s="45" t="s">
        <v>2382</v>
      </c>
      <c r="I306" s="45"/>
      <c r="J306" s="45" t="s">
        <v>2301</v>
      </c>
      <c r="K306" s="39" t="str">
        <f>VLOOKUP(A306,'Va-Ku'!$A$2:$B$150,2,0)</f>
        <v>k</v>
      </c>
      <c r="L306" s="40" t="str">
        <f>IF(K306="v",VLOOKUP(A306,'Va-Ku'!$A$2:$C$150,3,0),VLOOKUP(A306,Kunnat!$B$2:$D$410,3,0))</f>
        <v>Keski-Suomi</v>
      </c>
      <c r="M306" s="40" t="str">
        <f>IF(K306&lt;&gt;"v",VLOOKUP(A306,Kunnat!$B$2:$F$411,5,0),"")</f>
        <v>yli 100 000</v>
      </c>
      <c r="N306" s="41" t="str">
        <f>IF(J306="","",VLOOKUP(J306,Lait!$B$3:$C$60,2,0))</f>
        <v>Ympäristöministeriö</v>
      </c>
      <c r="O306" s="41"/>
      <c r="P306" s="41"/>
    </row>
    <row r="307" spans="1:16" s="23" customFormat="1" x14ac:dyDescent="0.35">
      <c r="A307" s="45" t="s">
        <v>164</v>
      </c>
      <c r="B307" s="45" t="s">
        <v>192</v>
      </c>
      <c r="C307" s="45" t="s">
        <v>2845</v>
      </c>
      <c r="D307" s="45" t="s">
        <v>129</v>
      </c>
      <c r="E307" s="45" t="s">
        <v>1960</v>
      </c>
      <c r="F307" s="46" t="s">
        <v>5</v>
      </c>
      <c r="G307" s="45"/>
      <c r="H307" s="45" t="s">
        <v>2382</v>
      </c>
      <c r="I307" s="45"/>
      <c r="J307" s="45" t="s">
        <v>2301</v>
      </c>
      <c r="K307" s="39" t="str">
        <f>VLOOKUP(A307,'Va-Ku'!$A$2:$B$150,2,0)</f>
        <v>k</v>
      </c>
      <c r="L307" s="40" t="str">
        <f>IF(K307="v",VLOOKUP(A307,'Va-Ku'!$A$2:$C$150,3,0),VLOOKUP(A307,Kunnat!$B$2:$D$410,3,0))</f>
        <v>Keski-Suomi</v>
      </c>
      <c r="M307" s="40" t="str">
        <f>IF(K307&lt;&gt;"v",VLOOKUP(A307,Kunnat!$B$2:$F$411,5,0),"")</f>
        <v>yli 100 000</v>
      </c>
      <c r="N307" s="41" t="str">
        <f>IF(J307="","",VLOOKUP(J307,Lait!$B$3:$C$60,2,0))</f>
        <v>Ympäristöministeriö</v>
      </c>
      <c r="O307" s="41"/>
      <c r="P307" s="41"/>
    </row>
    <row r="308" spans="1:16" s="23" customFormat="1" x14ac:dyDescent="0.35">
      <c r="A308" s="45" t="s">
        <v>164</v>
      </c>
      <c r="B308" s="45" t="s">
        <v>226</v>
      </c>
      <c r="C308" s="45" t="s">
        <v>2801</v>
      </c>
      <c r="D308" s="45" t="s">
        <v>291</v>
      </c>
      <c r="E308" s="45" t="s">
        <v>1960</v>
      </c>
      <c r="F308" s="46" t="s">
        <v>17</v>
      </c>
      <c r="G308" s="46" t="s">
        <v>8</v>
      </c>
      <c r="H308" s="45" t="s">
        <v>2382</v>
      </c>
      <c r="I308" s="45"/>
      <c r="J308" s="45"/>
      <c r="K308" s="39" t="str">
        <f>VLOOKUP(A308,'Va-Ku'!$A$2:$B$150,2,0)</f>
        <v>k</v>
      </c>
      <c r="L308" s="40" t="str">
        <f>IF(K308="v",VLOOKUP(A308,'Va-Ku'!$A$2:$C$150,3,0),VLOOKUP(A308,Kunnat!$B$2:$D$410,3,0))</f>
        <v>Keski-Suomi</v>
      </c>
      <c r="M308" s="40" t="str">
        <f>IF(K308&lt;&gt;"v",VLOOKUP(A308,Kunnat!$B$2:$F$411,5,0),"")</f>
        <v>yli 100 000</v>
      </c>
      <c r="N308" s="41" t="str">
        <f>IF(J308="","",VLOOKUP(J308,Lait!$B$3:$C$60,2,0))</f>
        <v/>
      </c>
      <c r="O308" s="41"/>
      <c r="P308" s="41"/>
    </row>
    <row r="309" spans="1:16" s="23" customFormat="1" x14ac:dyDescent="0.35">
      <c r="A309" s="45" t="s">
        <v>164</v>
      </c>
      <c r="B309" s="45" t="s">
        <v>225</v>
      </c>
      <c r="C309" s="45" t="s">
        <v>2869</v>
      </c>
      <c r="D309" s="45" t="s">
        <v>1971</v>
      </c>
      <c r="E309" s="45" t="s">
        <v>1960</v>
      </c>
      <c r="F309" s="46" t="s">
        <v>7</v>
      </c>
      <c r="G309" s="46" t="s">
        <v>8</v>
      </c>
      <c r="H309" s="45" t="s">
        <v>2386</v>
      </c>
      <c r="I309" s="45"/>
      <c r="J309" s="45" t="s">
        <v>2293</v>
      </c>
      <c r="K309" s="39" t="str">
        <f>VLOOKUP(A309,'Va-Ku'!$A$2:$B$150,2,0)</f>
        <v>k</v>
      </c>
      <c r="L309" s="40" t="str">
        <f>IF(K309="v",VLOOKUP(A309,'Va-Ku'!$A$2:$C$150,3,0),VLOOKUP(A309,Kunnat!$B$2:$D$410,3,0))</f>
        <v>Keski-Suomi</v>
      </c>
      <c r="M309" s="40" t="str">
        <f>IF(K309&lt;&gt;"v",VLOOKUP(A309,Kunnat!$B$2:$F$411,5,0),"")</f>
        <v>yli 100 000</v>
      </c>
      <c r="N309" s="41" t="str">
        <f>IF(J309="","",VLOOKUP(J309,Lait!$B$3:$C$60,2,0))</f>
        <v>Sosiaali- ja terveysministeriö</v>
      </c>
      <c r="O309" s="41"/>
      <c r="P309" s="41"/>
    </row>
    <row r="310" spans="1:16" s="23" customFormat="1" x14ac:dyDescent="0.35">
      <c r="A310" s="45" t="s">
        <v>164</v>
      </c>
      <c r="B310" s="45" t="s">
        <v>234</v>
      </c>
      <c r="C310" s="45" t="s">
        <v>2813</v>
      </c>
      <c r="D310" s="45" t="s">
        <v>2006</v>
      </c>
      <c r="E310" s="45" t="s">
        <v>1960</v>
      </c>
      <c r="F310" s="46" t="s">
        <v>5</v>
      </c>
      <c r="G310" s="45"/>
      <c r="H310" s="45" t="s">
        <v>2382</v>
      </c>
      <c r="I310" s="45"/>
      <c r="J310" s="45"/>
      <c r="K310" s="39" t="str">
        <f>VLOOKUP(A310,'Va-Ku'!$A$2:$B$150,2,0)</f>
        <v>k</v>
      </c>
      <c r="L310" s="40" t="str">
        <f>IF(K310="v",VLOOKUP(A310,'Va-Ku'!$A$2:$C$150,3,0),VLOOKUP(A310,Kunnat!$B$2:$D$410,3,0))</f>
        <v>Keski-Suomi</v>
      </c>
      <c r="M310" s="40" t="str">
        <f>IF(K310&lt;&gt;"v",VLOOKUP(A310,Kunnat!$B$2:$F$411,5,0),"")</f>
        <v>yli 100 000</v>
      </c>
      <c r="N310" s="41" t="str">
        <f>IF(J310="","",VLOOKUP(J310,Lait!$B$3:$C$60,2,0))</f>
        <v/>
      </c>
      <c r="O310" s="41"/>
      <c r="P310" s="41"/>
    </row>
    <row r="311" spans="1:16" s="23" customFormat="1" x14ac:dyDescent="0.35">
      <c r="A311" s="45" t="s">
        <v>164</v>
      </c>
      <c r="B311" s="45" t="s">
        <v>171</v>
      </c>
      <c r="C311" s="45" t="s">
        <v>2818</v>
      </c>
      <c r="D311" s="45" t="s">
        <v>1997</v>
      </c>
      <c r="E311" s="45" t="s">
        <v>1960</v>
      </c>
      <c r="F311" s="46" t="s">
        <v>5</v>
      </c>
      <c r="G311" s="45"/>
      <c r="H311" s="45" t="s">
        <v>2382</v>
      </c>
      <c r="I311" s="45"/>
      <c r="J311" s="45" t="s">
        <v>2301</v>
      </c>
      <c r="K311" s="39" t="str">
        <f>VLOOKUP(A311,'Va-Ku'!$A$2:$B$150,2,0)</f>
        <v>k</v>
      </c>
      <c r="L311" s="40" t="str">
        <f>IF(K311="v",VLOOKUP(A311,'Va-Ku'!$A$2:$C$150,3,0),VLOOKUP(A311,Kunnat!$B$2:$D$410,3,0))</f>
        <v>Keski-Suomi</v>
      </c>
      <c r="M311" s="40" t="str">
        <f>IF(K311&lt;&gt;"v",VLOOKUP(A311,Kunnat!$B$2:$F$411,5,0),"")</f>
        <v>yli 100 000</v>
      </c>
      <c r="N311" s="41" t="str">
        <f>IF(J311="","",VLOOKUP(J311,Lait!$B$3:$C$60,2,0))</f>
        <v>Ympäristöministeriö</v>
      </c>
      <c r="O311" s="41"/>
      <c r="P311" s="41"/>
    </row>
    <row r="312" spans="1:16" s="23" customFormat="1" x14ac:dyDescent="0.35">
      <c r="A312" s="45" t="s">
        <v>164</v>
      </c>
      <c r="B312" s="45" t="s">
        <v>219</v>
      </c>
      <c r="C312" s="45" t="s">
        <v>2812</v>
      </c>
      <c r="D312" s="45" t="s">
        <v>275</v>
      </c>
      <c r="E312" s="45" t="s">
        <v>1960</v>
      </c>
      <c r="F312" s="46" t="s">
        <v>5</v>
      </c>
      <c r="G312" s="45"/>
      <c r="H312" s="45" t="s">
        <v>2382</v>
      </c>
      <c r="I312" s="45"/>
      <c r="J312" s="45" t="s">
        <v>2301</v>
      </c>
      <c r="K312" s="39" t="str">
        <f>VLOOKUP(A312,'Va-Ku'!$A$2:$B$150,2,0)</f>
        <v>k</v>
      </c>
      <c r="L312" s="40" t="str">
        <f>IF(K312="v",VLOOKUP(A312,'Va-Ku'!$A$2:$C$150,3,0),VLOOKUP(A312,Kunnat!$B$2:$D$410,3,0))</f>
        <v>Keski-Suomi</v>
      </c>
      <c r="M312" s="40" t="str">
        <f>IF(K312&lt;&gt;"v",VLOOKUP(A312,Kunnat!$B$2:$F$411,5,0),"")</f>
        <v>yli 100 000</v>
      </c>
      <c r="N312" s="41" t="str">
        <f>IF(J312="","",VLOOKUP(J312,Lait!$B$3:$C$60,2,0))</f>
        <v>Ympäristöministeriö</v>
      </c>
      <c r="O312" s="41"/>
      <c r="P312" s="41"/>
    </row>
    <row r="313" spans="1:16" s="23" customFormat="1" x14ac:dyDescent="0.35">
      <c r="A313" s="45" t="s">
        <v>164</v>
      </c>
      <c r="B313" s="45" t="s">
        <v>169</v>
      </c>
      <c r="C313" s="45" t="s">
        <v>2814</v>
      </c>
      <c r="D313" s="45" t="s">
        <v>275</v>
      </c>
      <c r="E313" s="45" t="s">
        <v>1960</v>
      </c>
      <c r="F313" s="46" t="s">
        <v>5</v>
      </c>
      <c r="G313" s="45"/>
      <c r="H313" s="45" t="s">
        <v>2382</v>
      </c>
      <c r="I313" s="45"/>
      <c r="J313" s="45" t="s">
        <v>2301</v>
      </c>
      <c r="K313" s="39" t="str">
        <f>VLOOKUP(A313,'Va-Ku'!$A$2:$B$150,2,0)</f>
        <v>k</v>
      </c>
      <c r="L313" s="40" t="str">
        <f>IF(K313="v",VLOOKUP(A313,'Va-Ku'!$A$2:$C$150,3,0),VLOOKUP(A313,Kunnat!$B$2:$D$410,3,0))</f>
        <v>Keski-Suomi</v>
      </c>
      <c r="M313" s="40" t="str">
        <f>IF(K313&lt;&gt;"v",VLOOKUP(A313,Kunnat!$B$2:$F$411,5,0),"")</f>
        <v>yli 100 000</v>
      </c>
      <c r="N313" s="41" t="str">
        <f>IF(J313="","",VLOOKUP(J313,Lait!$B$3:$C$60,2,0))</f>
        <v>Ympäristöministeriö</v>
      </c>
      <c r="O313" s="41"/>
      <c r="P313" s="41"/>
    </row>
    <row r="314" spans="1:16" s="23" customFormat="1" x14ac:dyDescent="0.35">
      <c r="A314" s="45" t="s">
        <v>164</v>
      </c>
      <c r="B314" s="45" t="s">
        <v>172</v>
      </c>
      <c r="C314" s="45" t="s">
        <v>2815</v>
      </c>
      <c r="D314" s="45" t="s">
        <v>275</v>
      </c>
      <c r="E314" s="45" t="s">
        <v>1960</v>
      </c>
      <c r="F314" s="46" t="s">
        <v>5</v>
      </c>
      <c r="G314" s="45"/>
      <c r="H314" s="45" t="s">
        <v>2382</v>
      </c>
      <c r="I314" s="45"/>
      <c r="J314" s="45" t="s">
        <v>2301</v>
      </c>
      <c r="K314" s="39" t="str">
        <f>VLOOKUP(A314,'Va-Ku'!$A$2:$B$150,2,0)</f>
        <v>k</v>
      </c>
      <c r="L314" s="40" t="str">
        <f>IF(K314="v",VLOOKUP(A314,'Va-Ku'!$A$2:$C$150,3,0),VLOOKUP(A314,Kunnat!$B$2:$D$410,3,0))</f>
        <v>Keski-Suomi</v>
      </c>
      <c r="M314" s="40" t="str">
        <f>IF(K314&lt;&gt;"v",VLOOKUP(A314,Kunnat!$B$2:$F$411,5,0),"")</f>
        <v>yli 100 000</v>
      </c>
      <c r="N314" s="41" t="str">
        <f>IF(J314="","",VLOOKUP(J314,Lait!$B$3:$C$60,2,0))</f>
        <v>Ympäristöministeriö</v>
      </c>
      <c r="O314" s="41"/>
      <c r="P314" s="41"/>
    </row>
    <row r="315" spans="1:16" s="23" customFormat="1" x14ac:dyDescent="0.35">
      <c r="A315" s="45" t="s">
        <v>164</v>
      </c>
      <c r="B315" s="45" t="s">
        <v>170</v>
      </c>
      <c r="C315" s="45" t="s">
        <v>2816</v>
      </c>
      <c r="D315" s="45" t="s">
        <v>275</v>
      </c>
      <c r="E315" s="45" t="s">
        <v>1960</v>
      </c>
      <c r="F315" s="46" t="s">
        <v>5</v>
      </c>
      <c r="G315" s="45"/>
      <c r="H315" s="45" t="s">
        <v>2382</v>
      </c>
      <c r="I315" s="45"/>
      <c r="J315" s="45" t="s">
        <v>2301</v>
      </c>
      <c r="K315" s="39" t="str">
        <f>VLOOKUP(A315,'Va-Ku'!$A$2:$B$150,2,0)</f>
        <v>k</v>
      </c>
      <c r="L315" s="40" t="str">
        <f>IF(K315="v",VLOOKUP(A315,'Va-Ku'!$A$2:$C$150,3,0),VLOOKUP(A315,Kunnat!$B$2:$D$410,3,0))</f>
        <v>Keski-Suomi</v>
      </c>
      <c r="M315" s="40" t="str">
        <f>IF(K315&lt;&gt;"v",VLOOKUP(A315,Kunnat!$B$2:$F$411,5,0),"")</f>
        <v>yli 100 000</v>
      </c>
      <c r="N315" s="41" t="str">
        <f>IF(J315="","",VLOOKUP(J315,Lait!$B$3:$C$60,2,0))</f>
        <v>Ympäristöministeriö</v>
      </c>
      <c r="O315" s="41"/>
      <c r="P315" s="41"/>
    </row>
    <row r="316" spans="1:16" s="23" customFormat="1" x14ac:dyDescent="0.35">
      <c r="A316" s="45" t="s">
        <v>164</v>
      </c>
      <c r="B316" s="45" t="s">
        <v>168</v>
      </c>
      <c r="C316" s="45" t="s">
        <v>2817</v>
      </c>
      <c r="D316" s="45" t="s">
        <v>275</v>
      </c>
      <c r="E316" s="45" t="s">
        <v>1960</v>
      </c>
      <c r="F316" s="46" t="s">
        <v>5</v>
      </c>
      <c r="G316" s="45"/>
      <c r="H316" s="45" t="s">
        <v>2382</v>
      </c>
      <c r="I316" s="45"/>
      <c r="J316" s="45" t="s">
        <v>2301</v>
      </c>
      <c r="K316" s="39" t="str">
        <f>VLOOKUP(A316,'Va-Ku'!$A$2:$B$150,2,0)</f>
        <v>k</v>
      </c>
      <c r="L316" s="40" t="str">
        <f>IF(K316="v",VLOOKUP(A316,'Va-Ku'!$A$2:$C$150,3,0),VLOOKUP(A316,Kunnat!$B$2:$D$410,3,0))</f>
        <v>Keski-Suomi</v>
      </c>
      <c r="M316" s="40" t="str">
        <f>IF(K316&lt;&gt;"v",VLOOKUP(A316,Kunnat!$B$2:$F$411,5,0),"")</f>
        <v>yli 100 000</v>
      </c>
      <c r="N316" s="41" t="str">
        <f>IF(J316="","",VLOOKUP(J316,Lait!$B$3:$C$60,2,0))</f>
        <v>Ympäristöministeriö</v>
      </c>
      <c r="O316" s="41"/>
      <c r="P316" s="41"/>
    </row>
    <row r="317" spans="1:16" s="23" customFormat="1" x14ac:dyDescent="0.35">
      <c r="A317" s="45" t="s">
        <v>164</v>
      </c>
      <c r="B317" s="45" t="s">
        <v>173</v>
      </c>
      <c r="C317" s="45" t="s">
        <v>2819</v>
      </c>
      <c r="D317" s="45" t="s">
        <v>275</v>
      </c>
      <c r="E317" s="45" t="s">
        <v>1960</v>
      </c>
      <c r="F317" s="46" t="s">
        <v>5</v>
      </c>
      <c r="G317" s="45"/>
      <c r="H317" s="45" t="s">
        <v>2382</v>
      </c>
      <c r="I317" s="45"/>
      <c r="J317" s="45" t="s">
        <v>2301</v>
      </c>
      <c r="K317" s="39" t="str">
        <f>VLOOKUP(A317,'Va-Ku'!$A$2:$B$150,2,0)</f>
        <v>k</v>
      </c>
      <c r="L317" s="40" t="str">
        <f>IF(K317="v",VLOOKUP(A317,'Va-Ku'!$A$2:$C$150,3,0),VLOOKUP(A317,Kunnat!$B$2:$D$410,3,0))</f>
        <v>Keski-Suomi</v>
      </c>
      <c r="M317" s="40" t="str">
        <f>IF(K317&lt;&gt;"v",VLOOKUP(A317,Kunnat!$B$2:$F$411,5,0),"")</f>
        <v>yli 100 000</v>
      </c>
      <c r="N317" s="41" t="str">
        <f>IF(J317="","",VLOOKUP(J317,Lait!$B$3:$C$60,2,0))</f>
        <v>Ympäristöministeriö</v>
      </c>
      <c r="O317" s="41"/>
      <c r="P317" s="41"/>
    </row>
    <row r="318" spans="1:16" s="23" customFormat="1" x14ac:dyDescent="0.35">
      <c r="A318" s="45" t="s">
        <v>164</v>
      </c>
      <c r="B318" s="45" t="s">
        <v>166</v>
      </c>
      <c r="C318" s="45" t="s">
        <v>2820</v>
      </c>
      <c r="D318" s="45" t="s">
        <v>275</v>
      </c>
      <c r="E318" s="45" t="s">
        <v>1960</v>
      </c>
      <c r="F318" s="46" t="s">
        <v>5</v>
      </c>
      <c r="G318" s="45"/>
      <c r="H318" s="45" t="s">
        <v>2382</v>
      </c>
      <c r="I318" s="45"/>
      <c r="J318" s="45" t="s">
        <v>2301</v>
      </c>
      <c r="K318" s="39" t="str">
        <f>VLOOKUP(A318,'Va-Ku'!$A$2:$B$150,2,0)</f>
        <v>k</v>
      </c>
      <c r="L318" s="40" t="str">
        <f>IF(K318="v",VLOOKUP(A318,'Va-Ku'!$A$2:$C$150,3,0),VLOOKUP(A318,Kunnat!$B$2:$D$410,3,0))</f>
        <v>Keski-Suomi</v>
      </c>
      <c r="M318" s="40" t="str">
        <f>IF(K318&lt;&gt;"v",VLOOKUP(A318,Kunnat!$B$2:$F$411,5,0),"")</f>
        <v>yli 100 000</v>
      </c>
      <c r="N318" s="41" t="str">
        <f>IF(J318="","",VLOOKUP(J318,Lait!$B$3:$C$60,2,0))</f>
        <v>Ympäristöministeriö</v>
      </c>
      <c r="O318" s="41"/>
      <c r="P318" s="41"/>
    </row>
    <row r="319" spans="1:16" s="23" customFormat="1" x14ac:dyDescent="0.35">
      <c r="A319" s="45" t="s">
        <v>164</v>
      </c>
      <c r="B319" s="45" t="s">
        <v>167</v>
      </c>
      <c r="C319" s="45" t="s">
        <v>2821</v>
      </c>
      <c r="D319" s="45" t="s">
        <v>275</v>
      </c>
      <c r="E319" s="45" t="s">
        <v>1960</v>
      </c>
      <c r="F319" s="46" t="s">
        <v>5</v>
      </c>
      <c r="G319" s="45"/>
      <c r="H319" s="45" t="s">
        <v>2382</v>
      </c>
      <c r="I319" s="45"/>
      <c r="J319" s="45" t="s">
        <v>2301</v>
      </c>
      <c r="K319" s="39" t="str">
        <f>VLOOKUP(A319,'Va-Ku'!$A$2:$B$150,2,0)</f>
        <v>k</v>
      </c>
      <c r="L319" s="40" t="str">
        <f>IF(K319="v",VLOOKUP(A319,'Va-Ku'!$A$2:$C$150,3,0),VLOOKUP(A319,Kunnat!$B$2:$D$410,3,0))</f>
        <v>Keski-Suomi</v>
      </c>
      <c r="M319" s="40" t="str">
        <f>IF(K319&lt;&gt;"v",VLOOKUP(A319,Kunnat!$B$2:$F$411,5,0),"")</f>
        <v>yli 100 000</v>
      </c>
      <c r="N319" s="41" t="str">
        <f>IF(J319="","",VLOOKUP(J319,Lait!$B$3:$C$60,2,0))</f>
        <v>Ympäristöministeriö</v>
      </c>
      <c r="O319" s="41"/>
      <c r="P319" s="41"/>
    </row>
    <row r="320" spans="1:16" s="23" customFormat="1" x14ac:dyDescent="0.35">
      <c r="A320" s="45" t="s">
        <v>164</v>
      </c>
      <c r="B320" s="45" t="s">
        <v>187</v>
      </c>
      <c r="C320" s="45" t="s">
        <v>2822</v>
      </c>
      <c r="D320" s="45" t="s">
        <v>1996</v>
      </c>
      <c r="E320" s="45" t="s">
        <v>1960</v>
      </c>
      <c r="F320" s="46" t="s">
        <v>5</v>
      </c>
      <c r="G320" s="45"/>
      <c r="H320" s="45" t="s">
        <v>2382</v>
      </c>
      <c r="I320" s="45"/>
      <c r="J320" s="45" t="s">
        <v>2301</v>
      </c>
      <c r="K320" s="39" t="str">
        <f>VLOOKUP(A320,'Va-Ku'!$A$2:$B$150,2,0)</f>
        <v>k</v>
      </c>
      <c r="L320" s="40" t="str">
        <f>IF(K320="v",VLOOKUP(A320,'Va-Ku'!$A$2:$C$150,3,0),VLOOKUP(A320,Kunnat!$B$2:$D$410,3,0))</f>
        <v>Keski-Suomi</v>
      </c>
      <c r="M320" s="40" t="str">
        <f>IF(K320&lt;&gt;"v",VLOOKUP(A320,Kunnat!$B$2:$F$411,5,0),"")</f>
        <v>yli 100 000</v>
      </c>
      <c r="N320" s="41" t="str">
        <f>IF(J320="","",VLOOKUP(J320,Lait!$B$3:$C$60,2,0))</f>
        <v>Ympäristöministeriö</v>
      </c>
      <c r="O320" s="41"/>
      <c r="P320" s="41"/>
    </row>
    <row r="321" spans="1:16" s="23" customFormat="1" x14ac:dyDescent="0.35">
      <c r="A321" s="45" t="s">
        <v>164</v>
      </c>
      <c r="B321" s="45" t="s">
        <v>174</v>
      </c>
      <c r="C321" s="45" t="s">
        <v>2825</v>
      </c>
      <c r="D321" s="45" t="s">
        <v>1996</v>
      </c>
      <c r="E321" s="45" t="s">
        <v>1960</v>
      </c>
      <c r="F321" s="46" t="s">
        <v>5</v>
      </c>
      <c r="G321" s="45"/>
      <c r="H321" s="45" t="s">
        <v>2382</v>
      </c>
      <c r="I321" s="45"/>
      <c r="J321" s="45" t="s">
        <v>2301</v>
      </c>
      <c r="K321" s="39" t="str">
        <f>VLOOKUP(A321,'Va-Ku'!$A$2:$B$150,2,0)</f>
        <v>k</v>
      </c>
      <c r="L321" s="40" t="str">
        <f>IF(K321="v",VLOOKUP(A321,'Va-Ku'!$A$2:$C$150,3,0),VLOOKUP(A321,Kunnat!$B$2:$D$410,3,0))</f>
        <v>Keski-Suomi</v>
      </c>
      <c r="M321" s="40" t="str">
        <f>IF(K321&lt;&gt;"v",VLOOKUP(A321,Kunnat!$B$2:$F$411,5,0),"")</f>
        <v>yli 100 000</v>
      </c>
      <c r="N321" s="41" t="str">
        <f>IF(J321="","",VLOOKUP(J321,Lait!$B$3:$C$60,2,0))</f>
        <v>Ympäristöministeriö</v>
      </c>
      <c r="O321" s="41"/>
      <c r="P321" s="41"/>
    </row>
    <row r="322" spans="1:16" s="23" customFormat="1" x14ac:dyDescent="0.35">
      <c r="A322" s="45" t="s">
        <v>164</v>
      </c>
      <c r="B322" s="45" t="s">
        <v>175</v>
      </c>
      <c r="C322" s="45" t="s">
        <v>2826</v>
      </c>
      <c r="D322" s="45" t="s">
        <v>1996</v>
      </c>
      <c r="E322" s="45" t="s">
        <v>1960</v>
      </c>
      <c r="F322" s="46" t="s">
        <v>5</v>
      </c>
      <c r="G322" s="45"/>
      <c r="H322" s="45" t="s">
        <v>2382</v>
      </c>
      <c r="I322" s="45"/>
      <c r="J322" s="45" t="s">
        <v>2301</v>
      </c>
      <c r="K322" s="39" t="str">
        <f>VLOOKUP(A322,'Va-Ku'!$A$2:$B$150,2,0)</f>
        <v>k</v>
      </c>
      <c r="L322" s="40" t="str">
        <f>IF(K322="v",VLOOKUP(A322,'Va-Ku'!$A$2:$C$150,3,0),VLOOKUP(A322,Kunnat!$B$2:$D$410,3,0))</f>
        <v>Keski-Suomi</v>
      </c>
      <c r="M322" s="40" t="str">
        <f>IF(K322&lt;&gt;"v",VLOOKUP(A322,Kunnat!$B$2:$F$411,5,0),"")</f>
        <v>yli 100 000</v>
      </c>
      <c r="N322" s="41" t="str">
        <f>IF(J322="","",VLOOKUP(J322,Lait!$B$3:$C$60,2,0))</f>
        <v>Ympäristöministeriö</v>
      </c>
      <c r="O322" s="41"/>
      <c r="P322" s="41"/>
    </row>
    <row r="323" spans="1:16" s="23" customFormat="1" x14ac:dyDescent="0.35">
      <c r="A323" s="45" t="s">
        <v>164</v>
      </c>
      <c r="B323" s="45" t="s">
        <v>176</v>
      </c>
      <c r="C323" s="45" t="s">
        <v>2827</v>
      </c>
      <c r="D323" s="45" t="s">
        <v>1996</v>
      </c>
      <c r="E323" s="45" t="s">
        <v>1960</v>
      </c>
      <c r="F323" s="46" t="s">
        <v>5</v>
      </c>
      <c r="G323" s="45"/>
      <c r="H323" s="45" t="s">
        <v>2382</v>
      </c>
      <c r="I323" s="45"/>
      <c r="J323" s="45" t="s">
        <v>2301</v>
      </c>
      <c r="K323" s="39" t="str">
        <f>VLOOKUP(A323,'Va-Ku'!$A$2:$B$150,2,0)</f>
        <v>k</v>
      </c>
      <c r="L323" s="40" t="str">
        <f>IF(K323="v",VLOOKUP(A323,'Va-Ku'!$A$2:$C$150,3,0),VLOOKUP(A323,Kunnat!$B$2:$D$410,3,0))</f>
        <v>Keski-Suomi</v>
      </c>
      <c r="M323" s="40" t="str">
        <f>IF(K323&lt;&gt;"v",VLOOKUP(A323,Kunnat!$B$2:$F$411,5,0),"")</f>
        <v>yli 100 000</v>
      </c>
      <c r="N323" s="41" t="str">
        <f>IF(J323="","",VLOOKUP(J323,Lait!$B$3:$C$60,2,0))</f>
        <v>Ympäristöministeriö</v>
      </c>
      <c r="O323" s="41"/>
      <c r="P323" s="41"/>
    </row>
    <row r="324" spans="1:16" s="23" customFormat="1" x14ac:dyDescent="0.35">
      <c r="A324" s="45" t="s">
        <v>164</v>
      </c>
      <c r="B324" s="45" t="s">
        <v>177</v>
      </c>
      <c r="C324" s="45" t="s">
        <v>2828</v>
      </c>
      <c r="D324" s="45" t="s">
        <v>1996</v>
      </c>
      <c r="E324" s="45" t="s">
        <v>1960</v>
      </c>
      <c r="F324" s="46" t="s">
        <v>5</v>
      </c>
      <c r="G324" s="45"/>
      <c r="H324" s="45" t="s">
        <v>2382</v>
      </c>
      <c r="I324" s="45"/>
      <c r="J324" s="45" t="s">
        <v>2301</v>
      </c>
      <c r="K324" s="39" t="str">
        <f>VLOOKUP(A324,'Va-Ku'!$A$2:$B$150,2,0)</f>
        <v>k</v>
      </c>
      <c r="L324" s="40" t="str">
        <f>IF(K324="v",VLOOKUP(A324,'Va-Ku'!$A$2:$C$150,3,0),VLOOKUP(A324,Kunnat!$B$2:$D$410,3,0))</f>
        <v>Keski-Suomi</v>
      </c>
      <c r="M324" s="40" t="str">
        <f>IF(K324&lt;&gt;"v",VLOOKUP(A324,Kunnat!$B$2:$F$411,5,0),"")</f>
        <v>yli 100 000</v>
      </c>
      <c r="N324" s="41" t="str">
        <f>IF(J324="","",VLOOKUP(J324,Lait!$B$3:$C$60,2,0))</f>
        <v>Ympäristöministeriö</v>
      </c>
      <c r="O324" s="41"/>
      <c r="P324" s="41"/>
    </row>
    <row r="325" spans="1:16" s="23" customFormat="1" x14ac:dyDescent="0.35">
      <c r="A325" s="45" t="s">
        <v>164</v>
      </c>
      <c r="B325" s="45" t="s">
        <v>178</v>
      </c>
      <c r="C325" s="45" t="s">
        <v>2829</v>
      </c>
      <c r="D325" s="45" t="s">
        <v>1996</v>
      </c>
      <c r="E325" s="45" t="s">
        <v>1960</v>
      </c>
      <c r="F325" s="46" t="s">
        <v>5</v>
      </c>
      <c r="G325" s="45"/>
      <c r="H325" s="45" t="s">
        <v>2382</v>
      </c>
      <c r="I325" s="45"/>
      <c r="J325" s="45" t="s">
        <v>2301</v>
      </c>
      <c r="K325" s="39" t="str">
        <f>VLOOKUP(A325,'Va-Ku'!$A$2:$B$150,2,0)</f>
        <v>k</v>
      </c>
      <c r="L325" s="40" t="str">
        <f>IF(K325="v",VLOOKUP(A325,'Va-Ku'!$A$2:$C$150,3,0),VLOOKUP(A325,Kunnat!$B$2:$D$410,3,0))</f>
        <v>Keski-Suomi</v>
      </c>
      <c r="M325" s="40" t="str">
        <f>IF(K325&lt;&gt;"v",VLOOKUP(A325,Kunnat!$B$2:$F$411,5,0),"")</f>
        <v>yli 100 000</v>
      </c>
      <c r="N325" s="41" t="str">
        <f>IF(J325="","",VLOOKUP(J325,Lait!$B$3:$C$60,2,0))</f>
        <v>Ympäristöministeriö</v>
      </c>
      <c r="O325" s="41"/>
      <c r="P325" s="41"/>
    </row>
    <row r="326" spans="1:16" s="23" customFormat="1" x14ac:dyDescent="0.35">
      <c r="A326" s="45" t="s">
        <v>164</v>
      </c>
      <c r="B326" s="45" t="s">
        <v>179</v>
      </c>
      <c r="C326" s="45" t="s">
        <v>2830</v>
      </c>
      <c r="D326" s="45" t="s">
        <v>1996</v>
      </c>
      <c r="E326" s="45" t="s">
        <v>1960</v>
      </c>
      <c r="F326" s="46" t="s">
        <v>5</v>
      </c>
      <c r="G326" s="45"/>
      <c r="H326" s="45" t="s">
        <v>2382</v>
      </c>
      <c r="I326" s="45"/>
      <c r="J326" s="45" t="s">
        <v>2301</v>
      </c>
      <c r="K326" s="39" t="str">
        <f>VLOOKUP(A326,'Va-Ku'!$A$2:$B$150,2,0)</f>
        <v>k</v>
      </c>
      <c r="L326" s="40" t="str">
        <f>IF(K326="v",VLOOKUP(A326,'Va-Ku'!$A$2:$C$150,3,0),VLOOKUP(A326,Kunnat!$B$2:$D$410,3,0))</f>
        <v>Keski-Suomi</v>
      </c>
      <c r="M326" s="40" t="str">
        <f>IF(K326&lt;&gt;"v",VLOOKUP(A326,Kunnat!$B$2:$F$411,5,0),"")</f>
        <v>yli 100 000</v>
      </c>
      <c r="N326" s="41" t="str">
        <f>IF(J326="","",VLOOKUP(J326,Lait!$B$3:$C$60,2,0))</f>
        <v>Ympäristöministeriö</v>
      </c>
      <c r="O326" s="41"/>
      <c r="P326" s="41"/>
    </row>
    <row r="327" spans="1:16" s="23" customFormat="1" x14ac:dyDescent="0.35">
      <c r="A327" s="45" t="s">
        <v>164</v>
      </c>
      <c r="B327" s="45" t="s">
        <v>180</v>
      </c>
      <c r="C327" s="45" t="s">
        <v>2831</v>
      </c>
      <c r="D327" s="45" t="s">
        <v>1996</v>
      </c>
      <c r="E327" s="45" t="s">
        <v>1960</v>
      </c>
      <c r="F327" s="46" t="s">
        <v>5</v>
      </c>
      <c r="G327" s="45"/>
      <c r="H327" s="45" t="s">
        <v>2382</v>
      </c>
      <c r="I327" s="45"/>
      <c r="J327" s="45" t="s">
        <v>2301</v>
      </c>
      <c r="K327" s="39" t="str">
        <f>VLOOKUP(A327,'Va-Ku'!$A$2:$B$150,2,0)</f>
        <v>k</v>
      </c>
      <c r="L327" s="40" t="str">
        <f>IF(K327="v",VLOOKUP(A327,'Va-Ku'!$A$2:$C$150,3,0),VLOOKUP(A327,Kunnat!$B$2:$D$410,3,0))</f>
        <v>Keski-Suomi</v>
      </c>
      <c r="M327" s="40" t="str">
        <f>IF(K327&lt;&gt;"v",VLOOKUP(A327,Kunnat!$B$2:$F$411,5,0),"")</f>
        <v>yli 100 000</v>
      </c>
      <c r="N327" s="41" t="str">
        <f>IF(J327="","",VLOOKUP(J327,Lait!$B$3:$C$60,2,0))</f>
        <v>Ympäristöministeriö</v>
      </c>
      <c r="O327" s="41"/>
      <c r="P327" s="41"/>
    </row>
    <row r="328" spans="1:16" s="23" customFormat="1" x14ac:dyDescent="0.35">
      <c r="A328" s="45" t="s">
        <v>164</v>
      </c>
      <c r="B328" s="45" t="s">
        <v>181</v>
      </c>
      <c r="C328" s="45" t="s">
        <v>2832</v>
      </c>
      <c r="D328" s="45" t="s">
        <v>1996</v>
      </c>
      <c r="E328" s="45" t="s">
        <v>1960</v>
      </c>
      <c r="F328" s="46" t="s">
        <v>5</v>
      </c>
      <c r="G328" s="45"/>
      <c r="H328" s="45" t="s">
        <v>2382</v>
      </c>
      <c r="I328" s="45"/>
      <c r="J328" s="45" t="s">
        <v>2301</v>
      </c>
      <c r="K328" s="39" t="str">
        <f>VLOOKUP(A328,'Va-Ku'!$A$2:$B$150,2,0)</f>
        <v>k</v>
      </c>
      <c r="L328" s="40" t="str">
        <f>IF(K328="v",VLOOKUP(A328,'Va-Ku'!$A$2:$C$150,3,0),VLOOKUP(A328,Kunnat!$B$2:$D$410,3,0))</f>
        <v>Keski-Suomi</v>
      </c>
      <c r="M328" s="40" t="str">
        <f>IF(K328&lt;&gt;"v",VLOOKUP(A328,Kunnat!$B$2:$F$411,5,0),"")</f>
        <v>yli 100 000</v>
      </c>
      <c r="N328" s="41" t="str">
        <f>IF(J328="","",VLOOKUP(J328,Lait!$B$3:$C$60,2,0))</f>
        <v>Ympäristöministeriö</v>
      </c>
      <c r="O328" s="41"/>
      <c r="P328" s="41"/>
    </row>
    <row r="329" spans="1:16" s="23" customFormat="1" x14ac:dyDescent="0.35">
      <c r="A329" s="45" t="s">
        <v>164</v>
      </c>
      <c r="B329" s="45" t="s">
        <v>182</v>
      </c>
      <c r="C329" s="45" t="s">
        <v>2833</v>
      </c>
      <c r="D329" s="45" t="s">
        <v>1996</v>
      </c>
      <c r="E329" s="45" t="s">
        <v>1960</v>
      </c>
      <c r="F329" s="46" t="s">
        <v>5</v>
      </c>
      <c r="G329" s="45"/>
      <c r="H329" s="45" t="s">
        <v>2382</v>
      </c>
      <c r="I329" s="45"/>
      <c r="J329" s="45" t="s">
        <v>2301</v>
      </c>
      <c r="K329" s="39" t="str">
        <f>VLOOKUP(A329,'Va-Ku'!$A$2:$B$150,2,0)</f>
        <v>k</v>
      </c>
      <c r="L329" s="40" t="str">
        <f>IF(K329="v",VLOOKUP(A329,'Va-Ku'!$A$2:$C$150,3,0),VLOOKUP(A329,Kunnat!$B$2:$D$410,3,0))</f>
        <v>Keski-Suomi</v>
      </c>
      <c r="M329" s="40" t="str">
        <f>IF(K329&lt;&gt;"v",VLOOKUP(A329,Kunnat!$B$2:$F$411,5,0),"")</f>
        <v>yli 100 000</v>
      </c>
      <c r="N329" s="41" t="str">
        <f>IF(J329="","",VLOOKUP(J329,Lait!$B$3:$C$60,2,0))</f>
        <v>Ympäristöministeriö</v>
      </c>
      <c r="O329" s="41"/>
      <c r="P329" s="41"/>
    </row>
    <row r="330" spans="1:16" s="23" customFormat="1" x14ac:dyDescent="0.35">
      <c r="A330" s="45" t="s">
        <v>164</v>
      </c>
      <c r="B330" s="45" t="s">
        <v>183</v>
      </c>
      <c r="C330" s="45" t="s">
        <v>2834</v>
      </c>
      <c r="D330" s="45" t="s">
        <v>1996</v>
      </c>
      <c r="E330" s="45" t="s">
        <v>1960</v>
      </c>
      <c r="F330" s="46" t="s">
        <v>5</v>
      </c>
      <c r="G330" s="45"/>
      <c r="H330" s="45" t="s">
        <v>2382</v>
      </c>
      <c r="I330" s="45"/>
      <c r="J330" s="45" t="s">
        <v>2301</v>
      </c>
      <c r="K330" s="39" t="str">
        <f>VLOOKUP(A330,'Va-Ku'!$A$2:$B$150,2,0)</f>
        <v>k</v>
      </c>
      <c r="L330" s="40" t="str">
        <f>IF(K330="v",VLOOKUP(A330,'Va-Ku'!$A$2:$C$150,3,0),VLOOKUP(A330,Kunnat!$B$2:$D$410,3,0))</f>
        <v>Keski-Suomi</v>
      </c>
      <c r="M330" s="40" t="str">
        <f>IF(K330&lt;&gt;"v",VLOOKUP(A330,Kunnat!$B$2:$F$411,5,0),"")</f>
        <v>yli 100 000</v>
      </c>
      <c r="N330" s="41" t="str">
        <f>IF(J330="","",VLOOKUP(J330,Lait!$B$3:$C$60,2,0))</f>
        <v>Ympäristöministeriö</v>
      </c>
      <c r="O330" s="41"/>
      <c r="P330" s="41"/>
    </row>
    <row r="331" spans="1:16" s="23" customFormat="1" x14ac:dyDescent="0.35">
      <c r="A331" s="45" t="s">
        <v>164</v>
      </c>
      <c r="B331" s="45" t="s">
        <v>184</v>
      </c>
      <c r="C331" s="45" t="s">
        <v>2835</v>
      </c>
      <c r="D331" s="45" t="s">
        <v>1996</v>
      </c>
      <c r="E331" s="45" t="s">
        <v>1960</v>
      </c>
      <c r="F331" s="46" t="s">
        <v>5</v>
      </c>
      <c r="G331" s="45"/>
      <c r="H331" s="45" t="s">
        <v>2382</v>
      </c>
      <c r="I331" s="45"/>
      <c r="J331" s="45" t="s">
        <v>2301</v>
      </c>
      <c r="K331" s="39" t="str">
        <f>VLOOKUP(A331,'Va-Ku'!$A$2:$B$150,2,0)</f>
        <v>k</v>
      </c>
      <c r="L331" s="40" t="str">
        <f>IF(K331="v",VLOOKUP(A331,'Va-Ku'!$A$2:$C$150,3,0),VLOOKUP(A331,Kunnat!$B$2:$D$410,3,0))</f>
        <v>Keski-Suomi</v>
      </c>
      <c r="M331" s="40" t="str">
        <f>IF(K331&lt;&gt;"v",VLOOKUP(A331,Kunnat!$B$2:$F$411,5,0),"")</f>
        <v>yli 100 000</v>
      </c>
      <c r="N331" s="41" t="str">
        <f>IF(J331="","",VLOOKUP(J331,Lait!$B$3:$C$60,2,0))</f>
        <v>Ympäristöministeriö</v>
      </c>
      <c r="O331" s="41"/>
      <c r="P331" s="41"/>
    </row>
    <row r="332" spans="1:16" s="23" customFormat="1" x14ac:dyDescent="0.35">
      <c r="A332" s="45" t="s">
        <v>164</v>
      </c>
      <c r="B332" s="45" t="s">
        <v>185</v>
      </c>
      <c r="C332" s="45" t="s">
        <v>2836</v>
      </c>
      <c r="D332" s="45" t="s">
        <v>1996</v>
      </c>
      <c r="E332" s="45" t="s">
        <v>1960</v>
      </c>
      <c r="F332" s="46" t="s">
        <v>5</v>
      </c>
      <c r="G332" s="45"/>
      <c r="H332" s="45" t="s">
        <v>2382</v>
      </c>
      <c r="I332" s="45"/>
      <c r="J332" s="45" t="s">
        <v>2301</v>
      </c>
      <c r="K332" s="39" t="str">
        <f>VLOOKUP(A332,'Va-Ku'!$A$2:$B$150,2,0)</f>
        <v>k</v>
      </c>
      <c r="L332" s="40" t="str">
        <f>IF(K332="v",VLOOKUP(A332,'Va-Ku'!$A$2:$C$150,3,0),VLOOKUP(A332,Kunnat!$B$2:$D$410,3,0))</f>
        <v>Keski-Suomi</v>
      </c>
      <c r="M332" s="40" t="str">
        <f>IF(K332&lt;&gt;"v",VLOOKUP(A332,Kunnat!$B$2:$F$411,5,0),"")</f>
        <v>yli 100 000</v>
      </c>
      <c r="N332" s="41" t="str">
        <f>IF(J332="","",VLOOKUP(J332,Lait!$B$3:$C$60,2,0))</f>
        <v>Ympäristöministeriö</v>
      </c>
      <c r="O332" s="41"/>
      <c r="P332" s="41"/>
    </row>
    <row r="333" spans="1:16" s="23" customFormat="1" x14ac:dyDescent="0.35">
      <c r="A333" s="45" t="s">
        <v>164</v>
      </c>
      <c r="B333" s="45" t="s">
        <v>190</v>
      </c>
      <c r="C333" s="45" t="s">
        <v>2844</v>
      </c>
      <c r="D333" s="45" t="s">
        <v>292</v>
      </c>
      <c r="E333" s="45" t="s">
        <v>1960</v>
      </c>
      <c r="F333" s="46" t="s">
        <v>5</v>
      </c>
      <c r="G333" s="45"/>
      <c r="H333" s="45" t="s">
        <v>2382</v>
      </c>
      <c r="I333" s="45"/>
      <c r="J333" s="45" t="s">
        <v>2301</v>
      </c>
      <c r="K333" s="39" t="str">
        <f>VLOOKUP(A333,'Va-Ku'!$A$2:$B$150,2,0)</f>
        <v>k</v>
      </c>
      <c r="L333" s="40" t="str">
        <f>IF(K333="v",VLOOKUP(A333,'Va-Ku'!$A$2:$C$150,3,0),VLOOKUP(A333,Kunnat!$B$2:$D$410,3,0))</f>
        <v>Keski-Suomi</v>
      </c>
      <c r="M333" s="40" t="str">
        <f>IF(K333&lt;&gt;"v",VLOOKUP(A333,Kunnat!$B$2:$F$411,5,0),"")</f>
        <v>yli 100 000</v>
      </c>
      <c r="N333" s="41" t="str">
        <f>IF(J333="","",VLOOKUP(J333,Lait!$B$3:$C$60,2,0))</f>
        <v>Ympäristöministeriö</v>
      </c>
      <c r="O333" s="41"/>
      <c r="P333" s="41"/>
    </row>
    <row r="334" spans="1:16" s="23" customFormat="1" x14ac:dyDescent="0.35">
      <c r="A334" s="45" t="s">
        <v>164</v>
      </c>
      <c r="B334" s="45" t="s">
        <v>231</v>
      </c>
      <c r="C334" s="45" t="s">
        <v>2872</v>
      </c>
      <c r="D334" s="45" t="s">
        <v>2224</v>
      </c>
      <c r="E334" s="45" t="s">
        <v>1960</v>
      </c>
      <c r="F334" s="46" t="s">
        <v>7</v>
      </c>
      <c r="G334" s="46" t="s">
        <v>8</v>
      </c>
      <c r="H334" s="45" t="s">
        <v>2386</v>
      </c>
      <c r="I334" s="45"/>
      <c r="J334" s="45" t="s">
        <v>2294</v>
      </c>
      <c r="K334" s="39" t="str">
        <f>VLOOKUP(A334,'Va-Ku'!$A$2:$B$150,2,0)</f>
        <v>k</v>
      </c>
      <c r="L334" s="40" t="str">
        <f>IF(K334="v",VLOOKUP(A334,'Va-Ku'!$A$2:$C$150,3,0),VLOOKUP(A334,Kunnat!$B$2:$D$410,3,0))</f>
        <v>Keski-Suomi</v>
      </c>
      <c r="M334" s="40" t="str">
        <f>IF(K334&lt;&gt;"v",VLOOKUP(A334,Kunnat!$B$2:$F$411,5,0),"")</f>
        <v>yli 100 000</v>
      </c>
      <c r="N334" s="41" t="str">
        <f>IF(J334="","",VLOOKUP(J334,Lait!$B$3:$C$60,2,0))</f>
        <v>Sosiaali- ja terveysministeriö</v>
      </c>
      <c r="O334" s="41"/>
      <c r="P334" s="41"/>
    </row>
    <row r="335" spans="1:16" s="23" customFormat="1" x14ac:dyDescent="0.35">
      <c r="A335" s="45" t="s">
        <v>164</v>
      </c>
      <c r="B335" s="45" t="s">
        <v>224</v>
      </c>
      <c r="C335" s="45" t="s">
        <v>42</v>
      </c>
      <c r="D335" s="45" t="s">
        <v>1975</v>
      </c>
      <c r="E335" s="45" t="s">
        <v>1960</v>
      </c>
      <c r="F335" s="46" t="s">
        <v>7</v>
      </c>
      <c r="G335" s="46" t="s">
        <v>8</v>
      </c>
      <c r="H335" s="45" t="s">
        <v>2382</v>
      </c>
      <c r="I335" s="45"/>
      <c r="J335" s="45" t="s">
        <v>2305</v>
      </c>
      <c r="K335" s="39" t="str">
        <f>VLOOKUP(A335,'Va-Ku'!$A$2:$B$150,2,0)</f>
        <v>k</v>
      </c>
      <c r="L335" s="40" t="str">
        <f>IF(K335="v",VLOOKUP(A335,'Va-Ku'!$A$2:$C$150,3,0),VLOOKUP(A335,Kunnat!$B$2:$D$410,3,0))</f>
        <v>Keski-Suomi</v>
      </c>
      <c r="M335" s="40" t="str">
        <f>IF(K335&lt;&gt;"v",VLOOKUP(A335,Kunnat!$B$2:$F$411,5,0),"")</f>
        <v>yli 100 000</v>
      </c>
      <c r="N335" s="41" t="str">
        <f>IF(J335="","",VLOOKUP(J335,Lait!$B$3:$C$60,2,0))</f>
        <v>Maa- ja metsätalousministeriö</v>
      </c>
      <c r="O335" s="41"/>
      <c r="P335" s="41"/>
    </row>
    <row r="336" spans="1:16" s="23" customFormat="1" x14ac:dyDescent="0.35">
      <c r="A336" s="45" t="s">
        <v>164</v>
      </c>
      <c r="B336" s="45" t="s">
        <v>207</v>
      </c>
      <c r="C336" s="45" t="s">
        <v>2862</v>
      </c>
      <c r="D336" s="45" t="s">
        <v>1982</v>
      </c>
      <c r="E336" s="45" t="s">
        <v>1960</v>
      </c>
      <c r="F336" s="46" t="s">
        <v>5</v>
      </c>
      <c r="G336" s="45"/>
      <c r="H336" s="45" t="s">
        <v>2382</v>
      </c>
      <c r="I336" s="45"/>
      <c r="J336" s="45" t="s">
        <v>2291</v>
      </c>
      <c r="K336" s="39" t="str">
        <f>VLOOKUP(A336,'Va-Ku'!$A$2:$B$150,2,0)</f>
        <v>k</v>
      </c>
      <c r="L336" s="40" t="str">
        <f>IF(K336="v",VLOOKUP(A336,'Va-Ku'!$A$2:$C$150,3,0),VLOOKUP(A336,Kunnat!$B$2:$D$410,3,0))</f>
        <v>Keski-Suomi</v>
      </c>
      <c r="M336" s="40" t="str">
        <f>IF(K336&lt;&gt;"v",VLOOKUP(A336,Kunnat!$B$2:$F$411,5,0),"")</f>
        <v>yli 100 000</v>
      </c>
      <c r="N336" s="41" t="str">
        <f>IF(J336="","",VLOOKUP(J336,Lait!$B$3:$C$60,2,0))</f>
        <v>Ympäristöministeriö</v>
      </c>
      <c r="O336" s="41"/>
      <c r="P336" s="41"/>
    </row>
    <row r="337" spans="1:16" s="23" customFormat="1" x14ac:dyDescent="0.35">
      <c r="A337" s="45" t="s">
        <v>164</v>
      </c>
      <c r="B337" s="45" t="s">
        <v>186</v>
      </c>
      <c r="C337" s="45" t="s">
        <v>2846</v>
      </c>
      <c r="D337" s="45" t="s">
        <v>1974</v>
      </c>
      <c r="E337" s="45" t="s">
        <v>1960</v>
      </c>
      <c r="F337" s="46" t="s">
        <v>5</v>
      </c>
      <c r="G337" s="45"/>
      <c r="H337" s="45" t="s">
        <v>2382</v>
      </c>
      <c r="I337" s="45"/>
      <c r="J337" s="45" t="s">
        <v>2301</v>
      </c>
      <c r="K337" s="39" t="str">
        <f>VLOOKUP(A337,'Va-Ku'!$A$2:$B$150,2,0)</f>
        <v>k</v>
      </c>
      <c r="L337" s="40" t="str">
        <f>IF(K337="v",VLOOKUP(A337,'Va-Ku'!$A$2:$C$150,3,0),VLOOKUP(A337,Kunnat!$B$2:$D$410,3,0))</f>
        <v>Keski-Suomi</v>
      </c>
      <c r="M337" s="40" t="str">
        <f>IF(K337&lt;&gt;"v",VLOOKUP(A337,Kunnat!$B$2:$F$411,5,0),"")</f>
        <v>yli 100 000</v>
      </c>
      <c r="N337" s="41" t="str">
        <f>IF(J337="","",VLOOKUP(J337,Lait!$B$3:$C$60,2,0))</f>
        <v>Ympäristöministeriö</v>
      </c>
      <c r="O337" s="41"/>
      <c r="P337" s="41"/>
    </row>
    <row r="338" spans="1:16" s="23" customFormat="1" x14ac:dyDescent="0.35">
      <c r="A338" s="45" t="s">
        <v>164</v>
      </c>
      <c r="B338" s="45" t="s">
        <v>203</v>
      </c>
      <c r="C338" s="45" t="s">
        <v>2847</v>
      </c>
      <c r="D338" s="45" t="s">
        <v>321</v>
      </c>
      <c r="E338" s="45" t="s">
        <v>1960</v>
      </c>
      <c r="F338" s="46" t="s">
        <v>5</v>
      </c>
      <c r="G338" s="45"/>
      <c r="H338" s="45" t="s">
        <v>2382</v>
      </c>
      <c r="I338" s="45"/>
      <c r="J338" s="45" t="s">
        <v>2291</v>
      </c>
      <c r="K338" s="39" t="str">
        <f>VLOOKUP(A338,'Va-Ku'!$A$2:$B$150,2,0)</f>
        <v>k</v>
      </c>
      <c r="L338" s="40" t="str">
        <f>IF(K338="v",VLOOKUP(A338,'Va-Ku'!$A$2:$C$150,3,0),VLOOKUP(A338,Kunnat!$B$2:$D$410,3,0))</f>
        <v>Keski-Suomi</v>
      </c>
      <c r="M338" s="40" t="str">
        <f>IF(K338&lt;&gt;"v",VLOOKUP(A338,Kunnat!$B$2:$F$411,5,0),"")</f>
        <v>yli 100 000</v>
      </c>
      <c r="N338" s="41" t="str">
        <f>IF(J338="","",VLOOKUP(J338,Lait!$B$3:$C$60,2,0))</f>
        <v>Ympäristöministeriö</v>
      </c>
      <c r="O338" s="41"/>
      <c r="P338" s="41"/>
    </row>
    <row r="339" spans="1:16" s="23" customFormat="1" x14ac:dyDescent="0.35">
      <c r="A339" s="45" t="s">
        <v>164</v>
      </c>
      <c r="B339" s="45" t="s">
        <v>204</v>
      </c>
      <c r="C339" s="45" t="s">
        <v>2848</v>
      </c>
      <c r="D339" s="45" t="s">
        <v>321</v>
      </c>
      <c r="E339" s="45" t="s">
        <v>1960</v>
      </c>
      <c r="F339" s="46" t="s">
        <v>5</v>
      </c>
      <c r="G339" s="45"/>
      <c r="H339" s="45" t="s">
        <v>2382</v>
      </c>
      <c r="I339" s="45"/>
      <c r="J339" s="45" t="s">
        <v>2291</v>
      </c>
      <c r="K339" s="39" t="str">
        <f>VLOOKUP(A339,'Va-Ku'!$A$2:$B$150,2,0)</f>
        <v>k</v>
      </c>
      <c r="L339" s="40" t="str">
        <f>IF(K339="v",VLOOKUP(A339,'Va-Ku'!$A$2:$C$150,3,0),VLOOKUP(A339,Kunnat!$B$2:$D$410,3,0))</f>
        <v>Keski-Suomi</v>
      </c>
      <c r="M339" s="40" t="str">
        <f>IF(K339&lt;&gt;"v",VLOOKUP(A339,Kunnat!$B$2:$F$411,5,0),"")</f>
        <v>yli 100 000</v>
      </c>
      <c r="N339" s="41" t="str">
        <f>IF(J339="","",VLOOKUP(J339,Lait!$B$3:$C$60,2,0))</f>
        <v>Ympäristöministeriö</v>
      </c>
      <c r="O339" s="41"/>
      <c r="P339" s="41"/>
    </row>
    <row r="340" spans="1:16" s="23" customFormat="1" x14ac:dyDescent="0.35">
      <c r="A340" s="45" t="s">
        <v>164</v>
      </c>
      <c r="B340" s="45" t="s">
        <v>196</v>
      </c>
      <c r="C340" s="45" t="s">
        <v>2863</v>
      </c>
      <c r="D340" s="45" t="s">
        <v>321</v>
      </c>
      <c r="E340" s="45" t="s">
        <v>1960</v>
      </c>
      <c r="F340" s="46" t="s">
        <v>5</v>
      </c>
      <c r="G340" s="45"/>
      <c r="H340" s="45" t="s">
        <v>2382</v>
      </c>
      <c r="I340" s="45"/>
      <c r="J340" s="45" t="s">
        <v>2291</v>
      </c>
      <c r="K340" s="39" t="str">
        <f>VLOOKUP(A340,'Va-Ku'!$A$2:$B$150,2,0)</f>
        <v>k</v>
      </c>
      <c r="L340" s="40" t="str">
        <f>IF(K340="v",VLOOKUP(A340,'Va-Ku'!$A$2:$C$150,3,0),VLOOKUP(A340,Kunnat!$B$2:$D$410,3,0))</f>
        <v>Keski-Suomi</v>
      </c>
      <c r="M340" s="40" t="str">
        <f>IF(K340&lt;&gt;"v",VLOOKUP(A340,Kunnat!$B$2:$F$411,5,0),"")</f>
        <v>yli 100 000</v>
      </c>
      <c r="N340" s="41" t="str">
        <f>IF(J340="","",VLOOKUP(J340,Lait!$B$3:$C$60,2,0))</f>
        <v>Ympäristöministeriö</v>
      </c>
      <c r="O340" s="41"/>
      <c r="P340" s="41"/>
    </row>
    <row r="341" spans="1:16" s="23" customFormat="1" x14ac:dyDescent="0.35">
      <c r="A341" s="45" t="s">
        <v>164</v>
      </c>
      <c r="B341" s="45" t="s">
        <v>195</v>
      </c>
      <c r="C341" s="45" t="s">
        <v>2864</v>
      </c>
      <c r="D341" s="45" t="s">
        <v>321</v>
      </c>
      <c r="E341" s="45" t="s">
        <v>1960</v>
      </c>
      <c r="F341" s="46" t="s">
        <v>5</v>
      </c>
      <c r="G341" s="45"/>
      <c r="H341" s="45" t="s">
        <v>2382</v>
      </c>
      <c r="I341" s="45"/>
      <c r="J341" s="45" t="s">
        <v>2291</v>
      </c>
      <c r="K341" s="39" t="str">
        <f>VLOOKUP(A341,'Va-Ku'!$A$2:$B$150,2,0)</f>
        <v>k</v>
      </c>
      <c r="L341" s="40" t="str">
        <f>IF(K341="v",VLOOKUP(A341,'Va-Ku'!$A$2:$C$150,3,0),VLOOKUP(A341,Kunnat!$B$2:$D$410,3,0))</f>
        <v>Keski-Suomi</v>
      </c>
      <c r="M341" s="40" t="str">
        <f>IF(K341&lt;&gt;"v",VLOOKUP(A341,Kunnat!$B$2:$F$411,5,0),"")</f>
        <v>yli 100 000</v>
      </c>
      <c r="N341" s="41" t="str">
        <f>IF(J341="","",VLOOKUP(J341,Lait!$B$3:$C$60,2,0))</f>
        <v>Ympäristöministeriö</v>
      </c>
      <c r="O341" s="41"/>
      <c r="P341" s="41"/>
    </row>
    <row r="342" spans="1:16" s="23" customFormat="1" x14ac:dyDescent="0.35">
      <c r="A342" s="45" t="s">
        <v>164</v>
      </c>
      <c r="B342" s="45" t="s">
        <v>237</v>
      </c>
      <c r="C342" s="45" t="s">
        <v>2837</v>
      </c>
      <c r="D342" s="45" t="s">
        <v>2003</v>
      </c>
      <c r="E342" s="45" t="s">
        <v>1960</v>
      </c>
      <c r="F342" s="46" t="s">
        <v>21</v>
      </c>
      <c r="G342" s="45"/>
      <c r="H342" s="45" t="s">
        <v>2386</v>
      </c>
      <c r="I342" s="45"/>
      <c r="J342" s="45"/>
      <c r="K342" s="39" t="str">
        <f>VLOOKUP(A342,'Va-Ku'!$A$2:$B$150,2,0)</f>
        <v>k</v>
      </c>
      <c r="L342" s="40" t="str">
        <f>IF(K342="v",VLOOKUP(A342,'Va-Ku'!$A$2:$C$150,3,0),VLOOKUP(A342,Kunnat!$B$2:$D$410,3,0))</f>
        <v>Keski-Suomi</v>
      </c>
      <c r="M342" s="40" t="str">
        <f>IF(K342&lt;&gt;"v",VLOOKUP(A342,Kunnat!$B$2:$F$411,5,0),"")</f>
        <v>yli 100 000</v>
      </c>
      <c r="N342" s="41" t="str">
        <f>IF(J342="","",VLOOKUP(J342,Lait!$B$3:$C$60,2,0))</f>
        <v/>
      </c>
      <c r="O342" s="41"/>
      <c r="P342" s="41"/>
    </row>
    <row r="343" spans="1:16" s="23" customFormat="1" x14ac:dyDescent="0.35">
      <c r="A343" s="45" t="s">
        <v>164</v>
      </c>
      <c r="B343" s="45" t="s">
        <v>257</v>
      </c>
      <c r="C343" s="45" t="s">
        <v>2794</v>
      </c>
      <c r="D343" s="45" t="s">
        <v>257</v>
      </c>
      <c r="E343" s="45" t="s">
        <v>2699</v>
      </c>
      <c r="F343" s="46" t="s">
        <v>5</v>
      </c>
      <c r="G343" s="45"/>
      <c r="H343" s="45" t="s">
        <v>2386</v>
      </c>
      <c r="I343" s="45" t="s">
        <v>2795</v>
      </c>
      <c r="J343" s="45"/>
      <c r="K343" s="39" t="str">
        <f>VLOOKUP(A343,'Va-Ku'!$A$2:$B$150,2,0)</f>
        <v>k</v>
      </c>
      <c r="L343" s="40" t="str">
        <f>IF(K343="v",VLOOKUP(A343,'Va-Ku'!$A$2:$C$150,3,0),VLOOKUP(A343,Kunnat!$B$2:$D$410,3,0))</f>
        <v>Keski-Suomi</v>
      </c>
      <c r="M343" s="40" t="str">
        <f>IF(K343&lt;&gt;"v",VLOOKUP(A343,Kunnat!$B$2:$F$411,5,0),"")</f>
        <v>yli 100 000</v>
      </c>
      <c r="N343" s="41" t="str">
        <f>IF(J343="","",VLOOKUP(J343,Lait!$B$3:$C$60,2,0))</f>
        <v/>
      </c>
      <c r="O343" s="41"/>
      <c r="P343" s="41"/>
    </row>
    <row r="344" spans="1:16" s="23" customFormat="1" x14ac:dyDescent="0.35">
      <c r="A344" s="45" t="s">
        <v>164</v>
      </c>
      <c r="B344" s="45" t="s">
        <v>2877</v>
      </c>
      <c r="C344" s="45" t="s">
        <v>2878</v>
      </c>
      <c r="D344" s="45" t="s">
        <v>2877</v>
      </c>
      <c r="E344" s="45" t="s">
        <v>2699</v>
      </c>
      <c r="F344" s="46" t="s">
        <v>3</v>
      </c>
      <c r="G344" s="46" t="s">
        <v>22</v>
      </c>
      <c r="H344" s="45" t="s">
        <v>2386</v>
      </c>
      <c r="I344" s="45"/>
      <c r="J344" s="45"/>
      <c r="K344" s="39" t="str">
        <f>VLOOKUP(A344,'Va-Ku'!$A$2:$B$150,2,0)</f>
        <v>k</v>
      </c>
      <c r="L344" s="40" t="str">
        <f>IF(K344="v",VLOOKUP(A344,'Va-Ku'!$A$2:$C$150,3,0),VLOOKUP(A344,Kunnat!$B$2:$D$410,3,0))</f>
        <v>Keski-Suomi</v>
      </c>
      <c r="M344" s="40" t="str">
        <f>IF(K344&lt;&gt;"v",VLOOKUP(A344,Kunnat!$B$2:$F$411,5,0),"")</f>
        <v>yli 100 000</v>
      </c>
      <c r="N344" s="41" t="str">
        <f>IF(J344="","",VLOOKUP(J344,Lait!$B$3:$C$60,2,0))</f>
        <v/>
      </c>
      <c r="O344" s="41"/>
      <c r="P344" s="41"/>
    </row>
    <row r="345" spans="1:16" s="23" customFormat="1" x14ac:dyDescent="0.35">
      <c r="A345" s="45" t="s">
        <v>164</v>
      </c>
      <c r="B345" s="45" t="s">
        <v>245</v>
      </c>
      <c r="C345" s="45" t="s">
        <v>2883</v>
      </c>
      <c r="D345" s="45" t="s">
        <v>245</v>
      </c>
      <c r="E345" s="45" t="s">
        <v>2699</v>
      </c>
      <c r="F345" s="46" t="s">
        <v>5</v>
      </c>
      <c r="G345" s="45"/>
      <c r="H345" s="45" t="s">
        <v>2382</v>
      </c>
      <c r="I345" s="45"/>
      <c r="J345" s="45"/>
      <c r="K345" s="39" t="str">
        <f>VLOOKUP(A345,'Va-Ku'!$A$2:$B$150,2,0)</f>
        <v>k</v>
      </c>
      <c r="L345" s="40" t="str">
        <f>IF(K345="v",VLOOKUP(A345,'Va-Ku'!$A$2:$C$150,3,0),VLOOKUP(A345,Kunnat!$B$2:$D$410,3,0))</f>
        <v>Keski-Suomi</v>
      </c>
      <c r="M345" s="40" t="str">
        <f>IF(K345&lt;&gt;"v",VLOOKUP(A345,Kunnat!$B$2:$F$411,5,0),"")</f>
        <v>yli 100 000</v>
      </c>
      <c r="N345" s="41" t="str">
        <f>IF(J345="","",VLOOKUP(J345,Lait!$B$3:$C$60,2,0))</f>
        <v/>
      </c>
      <c r="O345" s="41"/>
      <c r="P345" s="41"/>
    </row>
    <row r="346" spans="1:16" s="23" customFormat="1" x14ac:dyDescent="0.35">
      <c r="A346" s="45" t="s">
        <v>164</v>
      </c>
      <c r="B346" s="45" t="s">
        <v>2879</v>
      </c>
      <c r="C346" s="45" t="s">
        <v>2880</v>
      </c>
      <c r="D346" s="45" t="s">
        <v>279</v>
      </c>
      <c r="E346" s="45" t="s">
        <v>2699</v>
      </c>
      <c r="F346" s="46" t="s">
        <v>5</v>
      </c>
      <c r="G346" s="45"/>
      <c r="H346" s="45" t="s">
        <v>2382</v>
      </c>
      <c r="I346" s="45"/>
      <c r="J346" s="45"/>
      <c r="K346" s="39" t="str">
        <f>VLOOKUP(A346,'Va-Ku'!$A$2:$B$150,2,0)</f>
        <v>k</v>
      </c>
      <c r="L346" s="40" t="str">
        <f>IF(K346="v",VLOOKUP(A346,'Va-Ku'!$A$2:$C$150,3,0),VLOOKUP(A346,Kunnat!$B$2:$D$410,3,0))</f>
        <v>Keski-Suomi</v>
      </c>
      <c r="M346" s="40" t="str">
        <f>IF(K346&lt;&gt;"v",VLOOKUP(A346,Kunnat!$B$2:$F$411,5,0),"")</f>
        <v>yli 100 000</v>
      </c>
      <c r="N346" s="41" t="str">
        <f>IF(J346="","",VLOOKUP(J346,Lait!$B$3:$C$60,2,0))</f>
        <v/>
      </c>
      <c r="O346" s="41"/>
      <c r="P346" s="41"/>
    </row>
    <row r="347" spans="1:16" s="23" customFormat="1" x14ac:dyDescent="0.35">
      <c r="A347" s="45" t="s">
        <v>164</v>
      </c>
      <c r="B347" s="45" t="s">
        <v>220</v>
      </c>
      <c r="C347" s="45" t="s">
        <v>2823</v>
      </c>
      <c r="D347" s="45" t="s">
        <v>220</v>
      </c>
      <c r="E347" s="45" t="s">
        <v>295</v>
      </c>
      <c r="F347" s="46" t="s">
        <v>5</v>
      </c>
      <c r="G347" s="45"/>
      <c r="H347" s="45" t="s">
        <v>2382</v>
      </c>
      <c r="I347" s="45"/>
      <c r="J347" s="45"/>
      <c r="K347" s="39" t="str">
        <f>VLOOKUP(A347,'Va-Ku'!$A$2:$B$150,2,0)</f>
        <v>k</v>
      </c>
      <c r="L347" s="40" t="str">
        <f>IF(K347="v",VLOOKUP(A347,'Va-Ku'!$A$2:$C$150,3,0),VLOOKUP(A347,Kunnat!$B$2:$D$410,3,0))</f>
        <v>Keski-Suomi</v>
      </c>
      <c r="M347" s="40" t="str">
        <f>IF(K347&lt;&gt;"v",VLOOKUP(A347,Kunnat!$B$2:$F$411,5,0),"")</f>
        <v>yli 100 000</v>
      </c>
      <c r="N347" s="41" t="str">
        <f>IF(J347="","",VLOOKUP(J347,Lait!$B$3:$C$60,2,0))</f>
        <v/>
      </c>
      <c r="O347" s="41"/>
      <c r="P347" s="41"/>
    </row>
    <row r="348" spans="1:16" s="23" customFormat="1" x14ac:dyDescent="0.35">
      <c r="A348" s="45" t="s">
        <v>164</v>
      </c>
      <c r="B348" s="45" t="s">
        <v>2792</v>
      </c>
      <c r="C348" s="45" t="s">
        <v>2793</v>
      </c>
      <c r="D348" s="45" t="s">
        <v>1935</v>
      </c>
      <c r="E348" s="45" t="s">
        <v>295</v>
      </c>
      <c r="F348" s="46" t="s">
        <v>3</v>
      </c>
      <c r="G348" s="46" t="s">
        <v>8</v>
      </c>
      <c r="H348" s="45" t="s">
        <v>2382</v>
      </c>
      <c r="I348" s="45"/>
      <c r="J348" s="45"/>
      <c r="K348" s="39" t="str">
        <f>VLOOKUP(A348,'Va-Ku'!$A$2:$B$150,2,0)</f>
        <v>k</v>
      </c>
      <c r="L348" s="40" t="str">
        <f>IF(K348="v",VLOOKUP(A348,'Va-Ku'!$A$2:$C$150,3,0),VLOOKUP(A348,Kunnat!$B$2:$D$410,3,0))</f>
        <v>Keski-Suomi</v>
      </c>
      <c r="M348" s="40" t="str">
        <f>IF(K348&lt;&gt;"v",VLOOKUP(A348,Kunnat!$B$2:$F$411,5,0),"")</f>
        <v>yli 100 000</v>
      </c>
      <c r="N348" s="41" t="str">
        <f>IF(J348="","",VLOOKUP(J348,Lait!$B$3:$C$60,2,0))</f>
        <v/>
      </c>
      <c r="O348" s="41"/>
      <c r="P348" s="41"/>
    </row>
    <row r="349" spans="1:16" s="23" customFormat="1" x14ac:dyDescent="0.35">
      <c r="A349" s="45" t="s">
        <v>164</v>
      </c>
      <c r="B349" s="45" t="s">
        <v>1907</v>
      </c>
      <c r="C349" s="45" t="s">
        <v>2791</v>
      </c>
      <c r="D349" s="45" t="s">
        <v>133</v>
      </c>
      <c r="E349" s="45" t="s">
        <v>295</v>
      </c>
      <c r="F349" s="46" t="s">
        <v>10</v>
      </c>
      <c r="G349" s="46" t="s">
        <v>8</v>
      </c>
      <c r="H349" s="45" t="s">
        <v>2386</v>
      </c>
      <c r="I349" s="45"/>
      <c r="J349" s="45"/>
      <c r="K349" s="39" t="str">
        <f>VLOOKUP(A349,'Va-Ku'!$A$2:$B$150,2,0)</f>
        <v>k</v>
      </c>
      <c r="L349" s="40" t="str">
        <f>IF(K349="v",VLOOKUP(A349,'Va-Ku'!$A$2:$C$150,3,0),VLOOKUP(A349,Kunnat!$B$2:$D$410,3,0))</f>
        <v>Keski-Suomi</v>
      </c>
      <c r="M349" s="40" t="str">
        <f>IF(K349&lt;&gt;"v",VLOOKUP(A349,Kunnat!$B$2:$F$411,5,0),"")</f>
        <v>yli 100 000</v>
      </c>
      <c r="N349" s="41" t="str">
        <f>IF(J349="","",VLOOKUP(J349,Lait!$B$3:$C$60,2,0))</f>
        <v/>
      </c>
      <c r="O349" s="41"/>
      <c r="P349" s="41"/>
    </row>
    <row r="350" spans="1:16" s="23" customFormat="1" x14ac:dyDescent="0.35">
      <c r="A350" s="45" t="s">
        <v>164</v>
      </c>
      <c r="B350" s="45" t="s">
        <v>253</v>
      </c>
      <c r="C350" s="45" t="s">
        <v>2783</v>
      </c>
      <c r="D350" s="45" t="s">
        <v>4801</v>
      </c>
      <c r="E350" s="45" t="s">
        <v>295</v>
      </c>
      <c r="F350" s="46" t="s">
        <v>10</v>
      </c>
      <c r="G350" s="46" t="s">
        <v>8</v>
      </c>
      <c r="H350" s="45" t="s">
        <v>2386</v>
      </c>
      <c r="I350" s="45"/>
      <c r="J350" s="45"/>
      <c r="K350" s="39" t="str">
        <f>VLOOKUP(A350,'Va-Ku'!$A$2:$B$150,2,0)</f>
        <v>k</v>
      </c>
      <c r="L350" s="40" t="str">
        <f>IF(K350="v",VLOOKUP(A350,'Va-Ku'!$A$2:$C$150,3,0),VLOOKUP(A350,Kunnat!$B$2:$D$410,3,0))</f>
        <v>Keski-Suomi</v>
      </c>
      <c r="M350" s="40" t="str">
        <f>IF(K350&lt;&gt;"v",VLOOKUP(A350,Kunnat!$B$2:$F$411,5,0),"")</f>
        <v>yli 100 000</v>
      </c>
      <c r="N350" s="41" t="str">
        <f>IF(J350="","",VLOOKUP(J350,Lait!$B$3:$C$60,2,0))</f>
        <v/>
      </c>
      <c r="O350" s="41"/>
      <c r="P350" s="41"/>
    </row>
    <row r="351" spans="1:16" s="23" customFormat="1" x14ac:dyDescent="0.35">
      <c r="A351" s="45" t="s">
        <v>164</v>
      </c>
      <c r="B351" s="45" t="s">
        <v>251</v>
      </c>
      <c r="C351" s="45" t="s">
        <v>2788</v>
      </c>
      <c r="D351" s="45" t="s">
        <v>4800</v>
      </c>
      <c r="E351" s="45" t="s">
        <v>295</v>
      </c>
      <c r="F351" s="46" t="s">
        <v>7</v>
      </c>
      <c r="G351" s="46" t="s">
        <v>8</v>
      </c>
      <c r="H351" s="45" t="s">
        <v>2386</v>
      </c>
      <c r="I351" s="45"/>
      <c r="J351" s="45"/>
      <c r="K351" s="39" t="str">
        <f>VLOOKUP(A351,'Va-Ku'!$A$2:$B$150,2,0)</f>
        <v>k</v>
      </c>
      <c r="L351" s="40" t="str">
        <f>IF(K351="v",VLOOKUP(A351,'Va-Ku'!$A$2:$C$150,3,0),VLOOKUP(A351,Kunnat!$B$2:$D$410,3,0))</f>
        <v>Keski-Suomi</v>
      </c>
      <c r="M351" s="40" t="str">
        <f>IF(K351&lt;&gt;"v",VLOOKUP(A351,Kunnat!$B$2:$F$411,5,0),"")</f>
        <v>yli 100 000</v>
      </c>
      <c r="N351" s="41" t="str">
        <f>IF(J351="","",VLOOKUP(J351,Lait!$B$3:$C$60,2,0))</f>
        <v/>
      </c>
      <c r="O351" s="41"/>
      <c r="P351" s="41"/>
    </row>
    <row r="352" spans="1:16" s="23" customFormat="1" x14ac:dyDescent="0.35">
      <c r="A352" s="45" t="s">
        <v>164</v>
      </c>
      <c r="B352" s="45" t="s">
        <v>254</v>
      </c>
      <c r="C352" s="45" t="s">
        <v>2782</v>
      </c>
      <c r="D352" s="45" t="s">
        <v>4802</v>
      </c>
      <c r="E352" s="45" t="s">
        <v>295</v>
      </c>
      <c r="F352" s="46" t="s">
        <v>21</v>
      </c>
      <c r="G352" s="46" t="s">
        <v>8</v>
      </c>
      <c r="H352" s="45" t="s">
        <v>2386</v>
      </c>
      <c r="I352" s="45"/>
      <c r="J352" s="45"/>
      <c r="K352" s="39" t="str">
        <f>VLOOKUP(A352,'Va-Ku'!$A$2:$B$150,2,0)</f>
        <v>k</v>
      </c>
      <c r="L352" s="40" t="str">
        <f>IF(K352="v",VLOOKUP(A352,'Va-Ku'!$A$2:$C$150,3,0),VLOOKUP(A352,Kunnat!$B$2:$D$410,3,0))</f>
        <v>Keski-Suomi</v>
      </c>
      <c r="M352" s="40" t="str">
        <f>IF(K352&lt;&gt;"v",VLOOKUP(A352,Kunnat!$B$2:$F$411,5,0),"")</f>
        <v>yli 100 000</v>
      </c>
      <c r="N352" s="41" t="str">
        <f>IF(J352="","",VLOOKUP(J352,Lait!$B$3:$C$60,2,0))</f>
        <v/>
      </c>
      <c r="O352" s="41"/>
      <c r="P352" s="41"/>
    </row>
    <row r="353" spans="1:16" s="23" customFormat="1" x14ac:dyDescent="0.35">
      <c r="A353" s="45" t="s">
        <v>164</v>
      </c>
      <c r="B353" s="45" t="s">
        <v>252</v>
      </c>
      <c r="C353" s="45" t="s">
        <v>2786</v>
      </c>
      <c r="D353" s="45" t="s">
        <v>2141</v>
      </c>
      <c r="E353" s="45" t="s">
        <v>295</v>
      </c>
      <c r="F353" s="46" t="s">
        <v>10</v>
      </c>
      <c r="G353" s="46" t="s">
        <v>8</v>
      </c>
      <c r="H353" s="45" t="s">
        <v>2386</v>
      </c>
      <c r="I353" s="45"/>
      <c r="J353" s="45"/>
      <c r="K353" s="39" t="str">
        <f>VLOOKUP(A353,'Va-Ku'!$A$2:$B$150,2,0)</f>
        <v>k</v>
      </c>
      <c r="L353" s="40" t="str">
        <f>IF(K353="v",VLOOKUP(A353,'Va-Ku'!$A$2:$C$150,3,0),VLOOKUP(A353,Kunnat!$B$2:$D$410,3,0))</f>
        <v>Keski-Suomi</v>
      </c>
      <c r="M353" s="40" t="str">
        <f>IF(K353&lt;&gt;"v",VLOOKUP(A353,Kunnat!$B$2:$F$411,5,0),"")</f>
        <v>yli 100 000</v>
      </c>
      <c r="N353" s="41" t="str">
        <f>IF(J353="","",VLOOKUP(J353,Lait!$B$3:$C$60,2,0))</f>
        <v/>
      </c>
      <c r="O353" s="41"/>
      <c r="P353" s="41"/>
    </row>
    <row r="354" spans="1:16" s="23" customFormat="1" x14ac:dyDescent="0.35">
      <c r="A354" s="45" t="s">
        <v>164</v>
      </c>
      <c r="B354" s="45" t="s">
        <v>233</v>
      </c>
      <c r="C354" s="45" t="s">
        <v>2800</v>
      </c>
      <c r="D354" s="45" t="s">
        <v>58</v>
      </c>
      <c r="E354" s="45" t="s">
        <v>1896</v>
      </c>
      <c r="F354" s="46" t="s">
        <v>5</v>
      </c>
      <c r="G354" s="45"/>
      <c r="H354" s="45" t="s">
        <v>2382</v>
      </c>
      <c r="I354" s="45"/>
      <c r="J354" s="45"/>
      <c r="K354" s="39" t="str">
        <f>VLOOKUP(A354,'Va-Ku'!$A$2:$B$150,2,0)</f>
        <v>k</v>
      </c>
      <c r="L354" s="40" t="str">
        <f>IF(K354="v",VLOOKUP(A354,'Va-Ku'!$A$2:$C$150,3,0),VLOOKUP(A354,Kunnat!$B$2:$D$410,3,0))</f>
        <v>Keski-Suomi</v>
      </c>
      <c r="M354" s="40" t="str">
        <f>IF(K354&lt;&gt;"v",VLOOKUP(A354,Kunnat!$B$2:$F$411,5,0),"")</f>
        <v>yli 100 000</v>
      </c>
      <c r="N354" s="41" t="str">
        <f>IF(J354="","",VLOOKUP(J354,Lait!$B$3:$C$60,2,0))</f>
        <v/>
      </c>
      <c r="O354" s="41"/>
      <c r="P354" s="41"/>
    </row>
    <row r="355" spans="1:16" s="23" customFormat="1" x14ac:dyDescent="0.35">
      <c r="A355" s="45" t="s">
        <v>164</v>
      </c>
      <c r="B355" s="45" t="s">
        <v>235</v>
      </c>
      <c r="C355" s="45" t="s">
        <v>2798</v>
      </c>
      <c r="D355" s="45" t="s">
        <v>2001</v>
      </c>
      <c r="E355" s="45" t="s">
        <v>1958</v>
      </c>
      <c r="F355" s="46" t="s">
        <v>10</v>
      </c>
      <c r="G355" s="46" t="s">
        <v>8</v>
      </c>
      <c r="H355" s="45" t="s">
        <v>2382</v>
      </c>
      <c r="I355" s="45"/>
      <c r="J355" s="45"/>
      <c r="K355" s="39" t="str">
        <f>VLOOKUP(A355,'Va-Ku'!$A$2:$B$150,2,0)</f>
        <v>k</v>
      </c>
      <c r="L355" s="40" t="str">
        <f>IF(K355="v",VLOOKUP(A355,'Va-Ku'!$A$2:$C$150,3,0),VLOOKUP(A355,Kunnat!$B$2:$D$410,3,0))</f>
        <v>Keski-Suomi</v>
      </c>
      <c r="M355" s="40" t="str">
        <f>IF(K355&lt;&gt;"v",VLOOKUP(A355,Kunnat!$B$2:$F$411,5,0),"")</f>
        <v>yli 100 000</v>
      </c>
      <c r="N355" s="41" t="str">
        <f>IF(J355="","",VLOOKUP(J355,Lait!$B$3:$C$60,2,0))</f>
        <v/>
      </c>
      <c r="O355" s="41"/>
      <c r="P355" s="41"/>
    </row>
    <row r="356" spans="1:16" s="23" customFormat="1" x14ac:dyDescent="0.35">
      <c r="A356" s="45" t="s">
        <v>164</v>
      </c>
      <c r="B356" s="45" t="s">
        <v>227</v>
      </c>
      <c r="C356" s="45" t="s">
        <v>2805</v>
      </c>
      <c r="D356" s="45" t="s">
        <v>2282</v>
      </c>
      <c r="E356" s="45" t="s">
        <v>1958</v>
      </c>
      <c r="F356" s="46" t="s">
        <v>17</v>
      </c>
      <c r="G356" s="46" t="s">
        <v>8</v>
      </c>
      <c r="H356" s="45" t="s">
        <v>2382</v>
      </c>
      <c r="I356" s="45"/>
      <c r="J356" s="45" t="s">
        <v>2306</v>
      </c>
      <c r="K356" s="39" t="str">
        <f>VLOOKUP(A356,'Va-Ku'!$A$2:$B$150,2,0)</f>
        <v>k</v>
      </c>
      <c r="L356" s="40" t="str">
        <f>IF(K356="v",VLOOKUP(A356,'Va-Ku'!$A$2:$C$150,3,0),VLOOKUP(A356,Kunnat!$B$2:$D$410,3,0))</f>
        <v>Keski-Suomi</v>
      </c>
      <c r="M356" s="40" t="str">
        <f>IF(K356&lt;&gt;"v",VLOOKUP(A356,Kunnat!$B$2:$F$411,5,0),"")</f>
        <v>yli 100 000</v>
      </c>
      <c r="N356" s="41" t="str">
        <f>IF(J356="","",VLOOKUP(J356,Lait!$B$3:$C$60,2,0))</f>
        <v>Ympäristöministeriö</v>
      </c>
      <c r="O356" s="41"/>
      <c r="P356" s="41"/>
    </row>
    <row r="357" spans="1:16" s="23" customFormat="1" x14ac:dyDescent="0.35">
      <c r="A357" s="45" t="s">
        <v>164</v>
      </c>
      <c r="B357" s="45" t="s">
        <v>236</v>
      </c>
      <c r="C357" s="45" t="s">
        <v>2840</v>
      </c>
      <c r="D357" s="45" t="s">
        <v>2008</v>
      </c>
      <c r="E357" s="45" t="s">
        <v>1958</v>
      </c>
      <c r="F357" s="46" t="s">
        <v>10</v>
      </c>
      <c r="G357" s="46" t="s">
        <v>8</v>
      </c>
      <c r="H357" s="45" t="s">
        <v>2382</v>
      </c>
      <c r="I357" s="45"/>
      <c r="J357" s="45" t="s">
        <v>2841</v>
      </c>
      <c r="K357" s="39" t="str">
        <f>VLOOKUP(A357,'Va-Ku'!$A$2:$B$150,2,0)</f>
        <v>k</v>
      </c>
      <c r="L357" s="40" t="str">
        <f>IF(K357="v",VLOOKUP(A357,'Va-Ku'!$A$2:$C$150,3,0),VLOOKUP(A357,Kunnat!$B$2:$D$410,3,0))</f>
        <v>Keski-Suomi</v>
      </c>
      <c r="M357" s="40" t="str">
        <f>IF(K357&lt;&gt;"v",VLOOKUP(A357,Kunnat!$B$2:$F$411,5,0),"")</f>
        <v>yli 100 000</v>
      </c>
      <c r="N357" s="41" t="str">
        <f>IF(J357="","",VLOOKUP(J357,Lait!$B$3:$C$60,2,0))</f>
        <v>Maa- ja metsätalousministeriö</v>
      </c>
      <c r="O357" s="41"/>
      <c r="P357" s="41"/>
    </row>
    <row r="358" spans="1:16" s="23" customFormat="1" x14ac:dyDescent="0.35">
      <c r="A358" s="45" t="s">
        <v>164</v>
      </c>
      <c r="B358" s="45" t="s">
        <v>248</v>
      </c>
      <c r="C358" s="45" t="s">
        <v>2789</v>
      </c>
      <c r="D358" s="45" t="s">
        <v>2008</v>
      </c>
      <c r="E358" s="45" t="s">
        <v>1958</v>
      </c>
      <c r="F358" s="46" t="s">
        <v>21</v>
      </c>
      <c r="G358" s="46" t="s">
        <v>8</v>
      </c>
      <c r="H358" s="45" t="s">
        <v>2386</v>
      </c>
      <c r="I358" s="45"/>
      <c r="J358" s="45"/>
      <c r="K358" s="39" t="str">
        <f>VLOOKUP(A358,'Va-Ku'!$A$2:$B$150,2,0)</f>
        <v>k</v>
      </c>
      <c r="L358" s="40" t="str">
        <f>IF(K358="v",VLOOKUP(A358,'Va-Ku'!$A$2:$C$150,3,0),VLOOKUP(A358,Kunnat!$B$2:$D$410,3,0))</f>
        <v>Keski-Suomi</v>
      </c>
      <c r="M358" s="40" t="str">
        <f>IF(K358&lt;&gt;"v",VLOOKUP(A358,Kunnat!$B$2:$F$411,5,0),"")</f>
        <v>yli 100 000</v>
      </c>
      <c r="N358" s="41" t="str">
        <f>IF(J358="","",VLOOKUP(J358,Lait!$B$3:$C$60,2,0))</f>
        <v/>
      </c>
      <c r="O358" s="41"/>
      <c r="P358" s="41"/>
    </row>
    <row r="359" spans="1:16" s="23" customFormat="1" x14ac:dyDescent="0.35">
      <c r="A359" s="45" t="s">
        <v>164</v>
      </c>
      <c r="B359" s="45" t="s">
        <v>250</v>
      </c>
      <c r="C359" s="45" t="s">
        <v>2787</v>
      </c>
      <c r="D359" s="45" t="s">
        <v>2008</v>
      </c>
      <c r="E359" s="45" t="s">
        <v>1958</v>
      </c>
      <c r="F359" s="46" t="s">
        <v>5</v>
      </c>
      <c r="G359" s="45"/>
      <c r="H359" s="45" t="s">
        <v>2382</v>
      </c>
      <c r="I359" s="45"/>
      <c r="J359" s="45"/>
      <c r="K359" s="39" t="str">
        <f>VLOOKUP(A359,'Va-Ku'!$A$2:$B$150,2,0)</f>
        <v>k</v>
      </c>
      <c r="L359" s="40" t="str">
        <f>IF(K359="v",VLOOKUP(A359,'Va-Ku'!$A$2:$C$150,3,0),VLOOKUP(A359,Kunnat!$B$2:$D$410,3,0))</f>
        <v>Keski-Suomi</v>
      </c>
      <c r="M359" s="40" t="str">
        <f>IF(K359&lt;&gt;"v",VLOOKUP(A359,Kunnat!$B$2:$F$411,5,0),"")</f>
        <v>yli 100 000</v>
      </c>
      <c r="N359" s="41" t="str">
        <f>IF(J359="","",VLOOKUP(J359,Lait!$B$3:$C$60,2,0))</f>
        <v/>
      </c>
      <c r="O359" s="41"/>
      <c r="P359" s="41"/>
    </row>
    <row r="360" spans="1:16" s="23" customFormat="1" x14ac:dyDescent="0.35">
      <c r="A360" s="45" t="s">
        <v>164</v>
      </c>
      <c r="B360" s="45" t="s">
        <v>244</v>
      </c>
      <c r="C360" s="45" t="s">
        <v>2885</v>
      </c>
      <c r="D360" s="45" t="s">
        <v>2008</v>
      </c>
      <c r="E360" s="45" t="s">
        <v>1958</v>
      </c>
      <c r="F360" s="46" t="s">
        <v>5</v>
      </c>
      <c r="G360" s="45"/>
      <c r="H360" s="45" t="s">
        <v>2382</v>
      </c>
      <c r="I360" s="45"/>
      <c r="J360" s="45"/>
      <c r="K360" s="39" t="str">
        <f>VLOOKUP(A360,'Va-Ku'!$A$2:$B$150,2,0)</f>
        <v>k</v>
      </c>
      <c r="L360" s="40" t="str">
        <f>IF(K360="v",VLOOKUP(A360,'Va-Ku'!$A$2:$C$150,3,0),VLOOKUP(A360,Kunnat!$B$2:$D$410,3,0))</f>
        <v>Keski-Suomi</v>
      </c>
      <c r="M360" s="40" t="str">
        <f>IF(K360&lt;&gt;"v",VLOOKUP(A360,Kunnat!$B$2:$F$411,5,0),"")</f>
        <v>yli 100 000</v>
      </c>
      <c r="N360" s="41" t="str">
        <f>IF(J360="","",VLOOKUP(J360,Lait!$B$3:$C$60,2,0))</f>
        <v/>
      </c>
      <c r="O360" s="41"/>
      <c r="P360" s="41"/>
    </row>
    <row r="361" spans="1:16" s="23" customFormat="1" x14ac:dyDescent="0.35">
      <c r="A361" s="45" t="s">
        <v>164</v>
      </c>
      <c r="B361" s="45" t="s">
        <v>249</v>
      </c>
      <c r="C361" s="45" t="s">
        <v>2790</v>
      </c>
      <c r="D361" s="45" t="s">
        <v>2008</v>
      </c>
      <c r="E361" s="45" t="s">
        <v>1958</v>
      </c>
      <c r="F361" s="46" t="s">
        <v>5</v>
      </c>
      <c r="G361" s="45"/>
      <c r="H361" s="45" t="s">
        <v>2386</v>
      </c>
      <c r="I361" s="45"/>
      <c r="J361" s="45"/>
      <c r="K361" s="39" t="str">
        <f>VLOOKUP(A361,'Va-Ku'!$A$2:$B$150,2,0)</f>
        <v>k</v>
      </c>
      <c r="L361" s="40" t="str">
        <f>IF(K361="v",VLOOKUP(A361,'Va-Ku'!$A$2:$C$150,3,0),VLOOKUP(A361,Kunnat!$B$2:$D$410,3,0))</f>
        <v>Keski-Suomi</v>
      </c>
      <c r="M361" s="40" t="str">
        <f>IF(K361&lt;&gt;"v",VLOOKUP(A361,Kunnat!$B$2:$F$411,5,0),"")</f>
        <v>yli 100 000</v>
      </c>
      <c r="N361" s="41" t="str">
        <f>IF(J361="","",VLOOKUP(J361,Lait!$B$3:$C$60,2,0))</f>
        <v/>
      </c>
      <c r="O361" s="41"/>
      <c r="P361" s="41"/>
    </row>
    <row r="362" spans="1:16" s="23" customFormat="1" x14ac:dyDescent="0.35">
      <c r="A362" s="45" t="s">
        <v>164</v>
      </c>
      <c r="B362" s="45" t="s">
        <v>246</v>
      </c>
      <c r="C362" s="45" t="s">
        <v>2884</v>
      </c>
      <c r="D362" s="45" t="s">
        <v>2008</v>
      </c>
      <c r="E362" s="45" t="s">
        <v>1958</v>
      </c>
      <c r="F362" s="46" t="s">
        <v>3</v>
      </c>
      <c r="G362" s="45"/>
      <c r="H362" s="45" t="s">
        <v>2386</v>
      </c>
      <c r="I362" s="45" t="s">
        <v>2882</v>
      </c>
      <c r="J362" s="45"/>
      <c r="K362" s="39" t="str">
        <f>VLOOKUP(A362,'Va-Ku'!$A$2:$B$150,2,0)</f>
        <v>k</v>
      </c>
      <c r="L362" s="40" t="str">
        <f>IF(K362="v",VLOOKUP(A362,'Va-Ku'!$A$2:$C$150,3,0),VLOOKUP(A362,Kunnat!$B$2:$D$410,3,0))</f>
        <v>Keski-Suomi</v>
      </c>
      <c r="M362" s="40" t="str">
        <f>IF(K362&lt;&gt;"v",VLOOKUP(A362,Kunnat!$B$2:$F$411,5,0),"")</f>
        <v>yli 100 000</v>
      </c>
      <c r="N362" s="41" t="str">
        <f>IF(J362="","",VLOOKUP(J362,Lait!$B$3:$C$60,2,0))</f>
        <v/>
      </c>
      <c r="O362" s="41"/>
      <c r="P362" s="41"/>
    </row>
    <row r="363" spans="1:16" s="23" customFormat="1" x14ac:dyDescent="0.35">
      <c r="A363" s="45" t="s">
        <v>164</v>
      </c>
      <c r="B363" s="45" t="s">
        <v>240</v>
      </c>
      <c r="C363" s="45" t="s">
        <v>2873</v>
      </c>
      <c r="D363" s="45" t="s">
        <v>2009</v>
      </c>
      <c r="E363" s="45" t="s">
        <v>1958</v>
      </c>
      <c r="F363" s="46" t="s">
        <v>5</v>
      </c>
      <c r="G363" s="45"/>
      <c r="H363" s="45" t="s">
        <v>2382</v>
      </c>
      <c r="I363" s="45"/>
      <c r="J363" s="45"/>
      <c r="K363" s="39" t="str">
        <f>VLOOKUP(A363,'Va-Ku'!$A$2:$B$150,2,0)</f>
        <v>k</v>
      </c>
      <c r="L363" s="40" t="str">
        <f>IF(K363="v",VLOOKUP(A363,'Va-Ku'!$A$2:$C$150,3,0),VLOOKUP(A363,Kunnat!$B$2:$D$410,3,0))</f>
        <v>Keski-Suomi</v>
      </c>
      <c r="M363" s="40" t="str">
        <f>IF(K363&lt;&gt;"v",VLOOKUP(A363,Kunnat!$B$2:$F$411,5,0),"")</f>
        <v>yli 100 000</v>
      </c>
      <c r="N363" s="41" t="str">
        <f>IF(J363="","",VLOOKUP(J363,Lait!$B$3:$C$60,2,0))</f>
        <v/>
      </c>
      <c r="O363" s="41"/>
      <c r="P363" s="41"/>
    </row>
    <row r="364" spans="1:16" s="23" customFormat="1" x14ac:dyDescent="0.35">
      <c r="A364" s="45" t="s">
        <v>164</v>
      </c>
      <c r="B364" s="45" t="s">
        <v>241</v>
      </c>
      <c r="C364" s="45" t="s">
        <v>2874</v>
      </c>
      <c r="D364" s="45" t="s">
        <v>2009</v>
      </c>
      <c r="E364" s="45" t="s">
        <v>1958</v>
      </c>
      <c r="F364" s="46" t="s">
        <v>5</v>
      </c>
      <c r="G364" s="45"/>
      <c r="H364" s="45" t="s">
        <v>2382</v>
      </c>
      <c r="I364" s="45"/>
      <c r="J364" s="45"/>
      <c r="K364" s="39" t="str">
        <f>VLOOKUP(A364,'Va-Ku'!$A$2:$B$150,2,0)</f>
        <v>k</v>
      </c>
      <c r="L364" s="40" t="str">
        <f>IF(K364="v",VLOOKUP(A364,'Va-Ku'!$A$2:$C$150,3,0),VLOOKUP(A364,Kunnat!$B$2:$D$410,3,0))</f>
        <v>Keski-Suomi</v>
      </c>
      <c r="M364" s="40" t="str">
        <f>IF(K364&lt;&gt;"v",VLOOKUP(A364,Kunnat!$B$2:$F$411,5,0),"")</f>
        <v>yli 100 000</v>
      </c>
      <c r="N364" s="41" t="str">
        <f>IF(J364="","",VLOOKUP(J364,Lait!$B$3:$C$60,2,0))</f>
        <v/>
      </c>
      <c r="O364" s="41"/>
      <c r="P364" s="41"/>
    </row>
    <row r="365" spans="1:16" s="23" customFormat="1" x14ac:dyDescent="0.35">
      <c r="A365" s="45" t="s">
        <v>164</v>
      </c>
      <c r="B365" s="45" t="s">
        <v>242</v>
      </c>
      <c r="C365" s="45" t="s">
        <v>2875</v>
      </c>
      <c r="D365" s="45" t="s">
        <v>2009</v>
      </c>
      <c r="E365" s="45" t="s">
        <v>1958</v>
      </c>
      <c r="F365" s="46" t="s">
        <v>5</v>
      </c>
      <c r="G365" s="45"/>
      <c r="H365" s="45" t="s">
        <v>2382</v>
      </c>
      <c r="I365" s="45"/>
      <c r="J365" s="45"/>
      <c r="K365" s="39" t="str">
        <f>VLOOKUP(A365,'Va-Ku'!$A$2:$B$150,2,0)</f>
        <v>k</v>
      </c>
      <c r="L365" s="40" t="str">
        <f>IF(K365="v",VLOOKUP(A365,'Va-Ku'!$A$2:$C$150,3,0),VLOOKUP(A365,Kunnat!$B$2:$D$410,3,0))</f>
        <v>Keski-Suomi</v>
      </c>
      <c r="M365" s="40" t="str">
        <f>IF(K365&lt;&gt;"v",VLOOKUP(A365,Kunnat!$B$2:$F$411,5,0),"")</f>
        <v>yli 100 000</v>
      </c>
      <c r="N365" s="41" t="str">
        <f>IF(J365="","",VLOOKUP(J365,Lait!$B$3:$C$60,2,0))</f>
        <v/>
      </c>
      <c r="O365" s="41"/>
      <c r="P365" s="41"/>
    </row>
    <row r="366" spans="1:16" s="23" customFormat="1" x14ac:dyDescent="0.35">
      <c r="A366" s="45" t="s">
        <v>164</v>
      </c>
      <c r="B366" s="45" t="s">
        <v>243</v>
      </c>
      <c r="C366" s="45" t="s">
        <v>2876</v>
      </c>
      <c r="D366" s="45" t="s">
        <v>2009</v>
      </c>
      <c r="E366" s="45" t="s">
        <v>1958</v>
      </c>
      <c r="F366" s="46" t="s">
        <v>5</v>
      </c>
      <c r="G366" s="45"/>
      <c r="H366" s="45" t="s">
        <v>2382</v>
      </c>
      <c r="I366" s="45"/>
      <c r="J366" s="45"/>
      <c r="K366" s="39" t="str">
        <f>VLOOKUP(A366,'Va-Ku'!$A$2:$B$150,2,0)</f>
        <v>k</v>
      </c>
      <c r="L366" s="40" t="str">
        <f>IF(K366="v",VLOOKUP(A366,'Va-Ku'!$A$2:$C$150,3,0),VLOOKUP(A366,Kunnat!$B$2:$D$410,3,0))</f>
        <v>Keski-Suomi</v>
      </c>
      <c r="M366" s="40" t="str">
        <f>IF(K366&lt;&gt;"v",VLOOKUP(A366,Kunnat!$B$2:$F$411,5,0),"")</f>
        <v>yli 100 000</v>
      </c>
      <c r="N366" s="41" t="str">
        <f>IF(J366="","",VLOOKUP(J366,Lait!$B$3:$C$60,2,0))</f>
        <v/>
      </c>
      <c r="O366" s="41"/>
      <c r="P366" s="41"/>
    </row>
    <row r="367" spans="1:16" s="23" customFormat="1" x14ac:dyDescent="0.35">
      <c r="A367" s="45" t="s">
        <v>164</v>
      </c>
      <c r="B367" s="45" t="s">
        <v>255</v>
      </c>
      <c r="C367" s="45" t="s">
        <v>2784</v>
      </c>
      <c r="D367" s="45" t="s">
        <v>2007</v>
      </c>
      <c r="E367" s="45" t="s">
        <v>1958</v>
      </c>
      <c r="F367" s="46" t="s">
        <v>5</v>
      </c>
      <c r="G367" s="45"/>
      <c r="H367" s="45" t="s">
        <v>2386</v>
      </c>
      <c r="I367" s="45"/>
      <c r="J367" s="45" t="s">
        <v>2287</v>
      </c>
      <c r="K367" s="39" t="str">
        <f>VLOOKUP(A367,'Va-Ku'!$A$2:$B$150,2,0)</f>
        <v>k</v>
      </c>
      <c r="L367" s="40" t="str">
        <f>IF(K367="v",VLOOKUP(A367,'Va-Ku'!$A$2:$C$150,3,0),VLOOKUP(A367,Kunnat!$B$2:$D$410,3,0))</f>
        <v>Keski-Suomi</v>
      </c>
      <c r="M367" s="40" t="str">
        <f>IF(K367&lt;&gt;"v",VLOOKUP(A367,Kunnat!$B$2:$F$411,5,0),"")</f>
        <v>yli 100 000</v>
      </c>
      <c r="N367" s="41" t="str">
        <f>IF(J367="","",VLOOKUP(J367,Lait!$B$3:$C$60,2,0))</f>
        <v>Sosiaali- ja terveysministeriö</v>
      </c>
      <c r="O367" s="41"/>
      <c r="P367" s="41"/>
    </row>
    <row r="368" spans="1:16" s="23" customFormat="1" x14ac:dyDescent="0.35">
      <c r="A368" s="45" t="s">
        <v>164</v>
      </c>
      <c r="B368" s="45" t="s">
        <v>256</v>
      </c>
      <c r="C368" s="45" t="s">
        <v>2785</v>
      </c>
      <c r="D368" s="45" t="s">
        <v>2007</v>
      </c>
      <c r="E368" s="45" t="s">
        <v>1958</v>
      </c>
      <c r="F368" s="46" t="s">
        <v>5</v>
      </c>
      <c r="G368" s="45"/>
      <c r="H368" s="45" t="s">
        <v>2386</v>
      </c>
      <c r="I368" s="45"/>
      <c r="J368" s="45" t="s">
        <v>2287</v>
      </c>
      <c r="K368" s="39" t="str">
        <f>VLOOKUP(A368,'Va-Ku'!$A$2:$B$150,2,0)</f>
        <v>k</v>
      </c>
      <c r="L368" s="40" t="str">
        <f>IF(K368="v",VLOOKUP(A368,'Va-Ku'!$A$2:$C$150,3,0),VLOOKUP(A368,Kunnat!$B$2:$D$410,3,0))</f>
        <v>Keski-Suomi</v>
      </c>
      <c r="M368" s="40" t="str">
        <f>IF(K368&lt;&gt;"v",VLOOKUP(A368,Kunnat!$B$2:$F$411,5,0),"")</f>
        <v>yli 100 000</v>
      </c>
      <c r="N368" s="41" t="str">
        <f>IF(J368="","",VLOOKUP(J368,Lait!$B$3:$C$60,2,0))</f>
        <v>Sosiaali- ja terveysministeriö</v>
      </c>
      <c r="O368" s="41"/>
      <c r="P368" s="41"/>
    </row>
    <row r="369" spans="1:16" s="23" customFormat="1" x14ac:dyDescent="0.35">
      <c r="A369" s="45" t="s">
        <v>2050</v>
      </c>
      <c r="B369" s="45" t="s">
        <v>3904</v>
      </c>
      <c r="C369" s="45" t="s">
        <v>3905</v>
      </c>
      <c r="D369" s="45" t="s">
        <v>1048</v>
      </c>
      <c r="E369" s="45" t="s">
        <v>1959</v>
      </c>
      <c r="F369" s="46" t="s">
        <v>7</v>
      </c>
      <c r="G369" s="46" t="s">
        <v>22</v>
      </c>
      <c r="H369" s="45" t="s">
        <v>2382</v>
      </c>
      <c r="I369" s="45"/>
      <c r="J369" s="45" t="s">
        <v>2292</v>
      </c>
      <c r="K369" s="39" t="str">
        <f>VLOOKUP(A369,'Va-Ku'!$A$2:$B$150,2,0)</f>
        <v>k</v>
      </c>
      <c r="L369" s="40" t="str">
        <f>IF(K369="v",VLOOKUP(A369,'Va-Ku'!$A$2:$C$150,3,0),VLOOKUP(A369,Kunnat!$B$2:$D$410,3,0))</f>
        <v>Keski-Suomi</v>
      </c>
      <c r="M369" s="40" t="str">
        <f>IF(K369&lt;&gt;"v",VLOOKUP(A369,Kunnat!$B$2:$F$411,5,0),"")</f>
        <v>20 001 - 40 000</v>
      </c>
      <c r="N369" s="41" t="str">
        <f>IF(J369="","",VLOOKUP(J369,Lait!$B$3:$C$60,2,0))</f>
        <v>Ympäristöministeriö</v>
      </c>
      <c r="O369" s="41"/>
      <c r="P369" s="41"/>
    </row>
    <row r="370" spans="1:16" s="23" customFormat="1" x14ac:dyDescent="0.35">
      <c r="A370" s="45" t="s">
        <v>2050</v>
      </c>
      <c r="B370" s="45" t="s">
        <v>3906</v>
      </c>
      <c r="C370" s="45" t="s">
        <v>3905</v>
      </c>
      <c r="D370" s="45" t="s">
        <v>1048</v>
      </c>
      <c r="E370" s="45" t="s">
        <v>1959</v>
      </c>
      <c r="F370" s="46" t="s">
        <v>7</v>
      </c>
      <c r="G370" s="46" t="s">
        <v>22</v>
      </c>
      <c r="H370" s="45" t="s">
        <v>2382</v>
      </c>
      <c r="I370" s="45"/>
      <c r="J370" s="45" t="s">
        <v>2292</v>
      </c>
      <c r="K370" s="39" t="str">
        <f>VLOOKUP(A370,'Va-Ku'!$A$2:$B$150,2,0)</f>
        <v>k</v>
      </c>
      <c r="L370" s="40" t="str">
        <f>IF(K370="v",VLOOKUP(A370,'Va-Ku'!$A$2:$C$150,3,0),VLOOKUP(A370,Kunnat!$B$2:$D$410,3,0))</f>
        <v>Keski-Suomi</v>
      </c>
      <c r="M370" s="40" t="str">
        <f>IF(K370&lt;&gt;"v",VLOOKUP(A370,Kunnat!$B$2:$F$411,5,0),"")</f>
        <v>20 001 - 40 000</v>
      </c>
      <c r="N370" s="41" t="str">
        <f>IF(J370="","",VLOOKUP(J370,Lait!$B$3:$C$60,2,0))</f>
        <v>Ympäristöministeriö</v>
      </c>
      <c r="O370" s="41"/>
      <c r="P370" s="41"/>
    </row>
    <row r="371" spans="1:16" s="23" customFormat="1" x14ac:dyDescent="0.35">
      <c r="A371" s="45" t="s">
        <v>2050</v>
      </c>
      <c r="B371" s="45" t="s">
        <v>3900</v>
      </c>
      <c r="C371" s="45" t="s">
        <v>3901</v>
      </c>
      <c r="D371" s="45" t="s">
        <v>1048</v>
      </c>
      <c r="E371" s="45" t="s">
        <v>1959</v>
      </c>
      <c r="F371" s="46" t="s">
        <v>10</v>
      </c>
      <c r="G371" s="46" t="s">
        <v>22</v>
      </c>
      <c r="H371" s="45" t="s">
        <v>2382</v>
      </c>
      <c r="I371" s="45"/>
      <c r="J371" s="45" t="s">
        <v>2292</v>
      </c>
      <c r="K371" s="39" t="str">
        <f>VLOOKUP(A371,'Va-Ku'!$A$2:$B$150,2,0)</f>
        <v>k</v>
      </c>
      <c r="L371" s="40" t="str">
        <f>IF(K371="v",VLOOKUP(A371,'Va-Ku'!$A$2:$C$150,3,0),VLOOKUP(A371,Kunnat!$B$2:$D$410,3,0))</f>
        <v>Keski-Suomi</v>
      </c>
      <c r="M371" s="40" t="str">
        <f>IF(K371&lt;&gt;"v",VLOOKUP(A371,Kunnat!$B$2:$F$411,5,0),"")</f>
        <v>20 001 - 40 000</v>
      </c>
      <c r="N371" s="41" t="str">
        <f>IF(J371="","",VLOOKUP(J371,Lait!$B$3:$C$60,2,0))</f>
        <v>Ympäristöministeriö</v>
      </c>
      <c r="O371" s="41"/>
      <c r="P371" s="41"/>
    </row>
    <row r="372" spans="1:16" s="23" customFormat="1" x14ac:dyDescent="0.35">
      <c r="A372" s="45" t="s">
        <v>2050</v>
      </c>
      <c r="B372" s="45" t="s">
        <v>3910</v>
      </c>
      <c r="C372" s="45" t="s">
        <v>3911</v>
      </c>
      <c r="D372" s="45" t="s">
        <v>1176</v>
      </c>
      <c r="E372" s="45" t="s">
        <v>1959</v>
      </c>
      <c r="F372" s="46" t="s">
        <v>7</v>
      </c>
      <c r="G372" s="46" t="s">
        <v>22</v>
      </c>
      <c r="H372" s="45" t="s">
        <v>2382</v>
      </c>
      <c r="I372" s="45"/>
      <c r="J372" s="45" t="s">
        <v>2305</v>
      </c>
      <c r="K372" s="39" t="str">
        <f>VLOOKUP(A372,'Va-Ku'!$A$2:$B$150,2,0)</f>
        <v>k</v>
      </c>
      <c r="L372" s="40" t="str">
        <f>IF(K372="v",VLOOKUP(A372,'Va-Ku'!$A$2:$C$150,3,0),VLOOKUP(A372,Kunnat!$B$2:$D$410,3,0))</f>
        <v>Keski-Suomi</v>
      </c>
      <c r="M372" s="40" t="str">
        <f>IF(K372&lt;&gt;"v",VLOOKUP(A372,Kunnat!$B$2:$F$411,5,0),"")</f>
        <v>20 001 - 40 000</v>
      </c>
      <c r="N372" s="41" t="str">
        <f>IF(J372="","",VLOOKUP(J372,Lait!$B$3:$C$60,2,0))</f>
        <v>Maa- ja metsätalousministeriö</v>
      </c>
      <c r="O372" s="41"/>
      <c r="P372" s="41"/>
    </row>
    <row r="373" spans="1:16" s="23" customFormat="1" x14ac:dyDescent="0.35">
      <c r="A373" s="45" t="s">
        <v>2050</v>
      </c>
      <c r="B373" s="45" t="s">
        <v>3902</v>
      </c>
      <c r="C373" s="45" t="s">
        <v>3901</v>
      </c>
      <c r="D373" s="45" t="s">
        <v>1990</v>
      </c>
      <c r="E373" s="45" t="s">
        <v>1959</v>
      </c>
      <c r="F373" s="46" t="s">
        <v>10</v>
      </c>
      <c r="G373" s="46" t="s">
        <v>22</v>
      </c>
      <c r="H373" s="45" t="s">
        <v>2382</v>
      </c>
      <c r="I373" s="45"/>
      <c r="J373" s="45" t="s">
        <v>2292</v>
      </c>
      <c r="K373" s="39" t="str">
        <f>VLOOKUP(A373,'Va-Ku'!$A$2:$B$150,2,0)</f>
        <v>k</v>
      </c>
      <c r="L373" s="40" t="str">
        <f>IF(K373="v",VLOOKUP(A373,'Va-Ku'!$A$2:$C$150,3,0),VLOOKUP(A373,Kunnat!$B$2:$D$410,3,0))</f>
        <v>Keski-Suomi</v>
      </c>
      <c r="M373" s="40" t="str">
        <f>IF(K373&lt;&gt;"v",VLOOKUP(A373,Kunnat!$B$2:$F$411,5,0),"")</f>
        <v>20 001 - 40 000</v>
      </c>
      <c r="N373" s="41" t="str">
        <f>IF(J373="","",VLOOKUP(J373,Lait!$B$3:$C$60,2,0))</f>
        <v>Ympäristöministeriö</v>
      </c>
      <c r="O373" s="41"/>
      <c r="P373" s="41"/>
    </row>
    <row r="374" spans="1:16" s="23" customFormat="1" x14ac:dyDescent="0.35">
      <c r="A374" s="45" t="s">
        <v>2050</v>
      </c>
      <c r="B374" s="45" t="s">
        <v>3903</v>
      </c>
      <c r="C374" s="45" t="s">
        <v>3901</v>
      </c>
      <c r="D374" s="45" t="s">
        <v>154</v>
      </c>
      <c r="E374" s="45" t="s">
        <v>1960</v>
      </c>
      <c r="F374" s="46" t="s">
        <v>10</v>
      </c>
      <c r="G374" s="46" t="s">
        <v>22</v>
      </c>
      <c r="H374" s="45" t="s">
        <v>2382</v>
      </c>
      <c r="I374" s="45"/>
      <c r="J374" s="45" t="s">
        <v>2291</v>
      </c>
      <c r="K374" s="39" t="str">
        <f>VLOOKUP(A374,'Va-Ku'!$A$2:$B$150,2,0)</f>
        <v>k</v>
      </c>
      <c r="L374" s="40" t="str">
        <f>IF(K374="v",VLOOKUP(A374,'Va-Ku'!$A$2:$C$150,3,0),VLOOKUP(A374,Kunnat!$B$2:$D$410,3,0))</f>
        <v>Keski-Suomi</v>
      </c>
      <c r="M374" s="40" t="str">
        <f>IF(K374&lt;&gt;"v",VLOOKUP(A374,Kunnat!$B$2:$F$411,5,0),"")</f>
        <v>20 001 - 40 000</v>
      </c>
      <c r="N374" s="41" t="str">
        <f>IF(J374="","",VLOOKUP(J374,Lait!$B$3:$C$60,2,0))</f>
        <v>Ympäristöministeriö</v>
      </c>
      <c r="O374" s="41"/>
      <c r="P374" s="41"/>
    </row>
    <row r="375" spans="1:16" s="23" customFormat="1" x14ac:dyDescent="0.35">
      <c r="A375" s="45" t="s">
        <v>2050</v>
      </c>
      <c r="B375" s="45" t="s">
        <v>129</v>
      </c>
      <c r="C375" s="45" t="s">
        <v>3908</v>
      </c>
      <c r="D375" s="45" t="s">
        <v>129</v>
      </c>
      <c r="E375" s="45" t="s">
        <v>1960</v>
      </c>
      <c r="F375" s="46" t="s">
        <v>21</v>
      </c>
      <c r="G375" s="46" t="s">
        <v>22</v>
      </c>
      <c r="H375" s="45" t="s">
        <v>2382</v>
      </c>
      <c r="I375" s="45"/>
      <c r="J375" s="45" t="s">
        <v>2301</v>
      </c>
      <c r="K375" s="39" t="str">
        <f>VLOOKUP(A375,'Va-Ku'!$A$2:$B$150,2,0)</f>
        <v>k</v>
      </c>
      <c r="L375" s="40" t="str">
        <f>IF(K375="v",VLOOKUP(A375,'Va-Ku'!$A$2:$C$150,3,0),VLOOKUP(A375,Kunnat!$B$2:$D$410,3,0))</f>
        <v>Keski-Suomi</v>
      </c>
      <c r="M375" s="40" t="str">
        <f>IF(K375&lt;&gt;"v",VLOOKUP(A375,Kunnat!$B$2:$F$411,5,0),"")</f>
        <v>20 001 - 40 000</v>
      </c>
      <c r="N375" s="41" t="str">
        <f>IF(J375="","",VLOOKUP(J375,Lait!$B$3:$C$60,2,0))</f>
        <v>Ympäristöministeriö</v>
      </c>
      <c r="O375" s="41"/>
      <c r="P375" s="41"/>
    </row>
    <row r="376" spans="1:16" s="23" customFormat="1" x14ac:dyDescent="0.35">
      <c r="A376" s="45" t="s">
        <v>2050</v>
      </c>
      <c r="B376" s="45" t="s">
        <v>1997</v>
      </c>
      <c r="C376" s="45" t="s">
        <v>3908</v>
      </c>
      <c r="D376" s="45" t="s">
        <v>1997</v>
      </c>
      <c r="E376" s="45" t="s">
        <v>1960</v>
      </c>
      <c r="F376" s="46" t="s">
        <v>21</v>
      </c>
      <c r="G376" s="46" t="s">
        <v>22</v>
      </c>
      <c r="H376" s="45" t="s">
        <v>2382</v>
      </c>
      <c r="I376" s="45"/>
      <c r="J376" s="45" t="s">
        <v>2301</v>
      </c>
      <c r="K376" s="39" t="str">
        <f>VLOOKUP(A376,'Va-Ku'!$A$2:$B$150,2,0)</f>
        <v>k</v>
      </c>
      <c r="L376" s="40" t="str">
        <f>IF(K376="v",VLOOKUP(A376,'Va-Ku'!$A$2:$C$150,3,0),VLOOKUP(A376,Kunnat!$B$2:$D$410,3,0))</f>
        <v>Keski-Suomi</v>
      </c>
      <c r="M376" s="40" t="str">
        <f>IF(K376&lt;&gt;"v",VLOOKUP(A376,Kunnat!$B$2:$F$411,5,0),"")</f>
        <v>20 001 - 40 000</v>
      </c>
      <c r="N376" s="41" t="str">
        <f>IF(J376="","",VLOOKUP(J376,Lait!$B$3:$C$60,2,0))</f>
        <v>Ympäristöministeriö</v>
      </c>
      <c r="O376" s="41"/>
      <c r="P376" s="41"/>
    </row>
    <row r="377" spans="1:16" s="23" customFormat="1" x14ac:dyDescent="0.35">
      <c r="A377" s="45" t="s">
        <v>2050</v>
      </c>
      <c r="B377" s="45" t="s">
        <v>3909</v>
      </c>
      <c r="C377" s="45" t="s">
        <v>3908</v>
      </c>
      <c r="D377" s="45" t="s">
        <v>275</v>
      </c>
      <c r="E377" s="45" t="s">
        <v>1960</v>
      </c>
      <c r="F377" s="46" t="s">
        <v>21</v>
      </c>
      <c r="G377" s="46" t="s">
        <v>22</v>
      </c>
      <c r="H377" s="45" t="s">
        <v>2382</v>
      </c>
      <c r="I377" s="45"/>
      <c r="J377" s="45" t="s">
        <v>2301</v>
      </c>
      <c r="K377" s="39" t="str">
        <f>VLOOKUP(A377,'Va-Ku'!$A$2:$B$150,2,0)</f>
        <v>k</v>
      </c>
      <c r="L377" s="40" t="str">
        <f>IF(K377="v",VLOOKUP(A377,'Va-Ku'!$A$2:$C$150,3,0),VLOOKUP(A377,Kunnat!$B$2:$D$410,3,0))</f>
        <v>Keski-Suomi</v>
      </c>
      <c r="M377" s="40" t="str">
        <f>IF(K377&lt;&gt;"v",VLOOKUP(A377,Kunnat!$B$2:$F$411,5,0),"")</f>
        <v>20 001 - 40 000</v>
      </c>
      <c r="N377" s="41" t="str">
        <f>IF(J377="","",VLOOKUP(J377,Lait!$B$3:$C$60,2,0))</f>
        <v>Ympäristöministeriö</v>
      </c>
      <c r="O377" s="41"/>
      <c r="P377" s="41"/>
    </row>
    <row r="378" spans="1:16" s="23" customFormat="1" x14ac:dyDescent="0.35">
      <c r="A378" s="45" t="s">
        <v>2050</v>
      </c>
      <c r="B378" s="45" t="s">
        <v>275</v>
      </c>
      <c r="C378" s="45" t="s">
        <v>3908</v>
      </c>
      <c r="D378" s="45" t="s">
        <v>275</v>
      </c>
      <c r="E378" s="45" t="s">
        <v>1960</v>
      </c>
      <c r="F378" s="46" t="s">
        <v>21</v>
      </c>
      <c r="G378" s="46" t="s">
        <v>22</v>
      </c>
      <c r="H378" s="45" t="s">
        <v>2382</v>
      </c>
      <c r="I378" s="45"/>
      <c r="J378" s="45" t="s">
        <v>2301</v>
      </c>
      <c r="K378" s="39" t="str">
        <f>VLOOKUP(A378,'Va-Ku'!$A$2:$B$150,2,0)</f>
        <v>k</v>
      </c>
      <c r="L378" s="40" t="str">
        <f>IF(K378="v",VLOOKUP(A378,'Va-Ku'!$A$2:$C$150,3,0),VLOOKUP(A378,Kunnat!$B$2:$D$410,3,0))</f>
        <v>Keski-Suomi</v>
      </c>
      <c r="M378" s="40" t="str">
        <f>IF(K378&lt;&gt;"v",VLOOKUP(A378,Kunnat!$B$2:$F$411,5,0),"")</f>
        <v>20 001 - 40 000</v>
      </c>
      <c r="N378" s="41" t="str">
        <f>IF(J378="","",VLOOKUP(J378,Lait!$B$3:$C$60,2,0))</f>
        <v>Ympäristöministeriö</v>
      </c>
      <c r="O378" s="41"/>
      <c r="P378" s="41"/>
    </row>
    <row r="379" spans="1:16" s="23" customFormat="1" x14ac:dyDescent="0.35">
      <c r="A379" s="45" t="s">
        <v>2050</v>
      </c>
      <c r="B379" s="45" t="s">
        <v>349</v>
      </c>
      <c r="C379" s="45" t="s">
        <v>3908</v>
      </c>
      <c r="D379" s="45" t="s">
        <v>275</v>
      </c>
      <c r="E379" s="45" t="s">
        <v>1960</v>
      </c>
      <c r="F379" s="46" t="s">
        <v>21</v>
      </c>
      <c r="G379" s="46" t="s">
        <v>22</v>
      </c>
      <c r="H379" s="45" t="s">
        <v>2382</v>
      </c>
      <c r="I379" s="45"/>
      <c r="J379" s="45" t="s">
        <v>2301</v>
      </c>
      <c r="K379" s="39" t="str">
        <f>VLOOKUP(A379,'Va-Ku'!$A$2:$B$150,2,0)</f>
        <v>k</v>
      </c>
      <c r="L379" s="40" t="str">
        <f>IF(K379="v",VLOOKUP(A379,'Va-Ku'!$A$2:$C$150,3,0),VLOOKUP(A379,Kunnat!$B$2:$D$410,3,0))</f>
        <v>Keski-Suomi</v>
      </c>
      <c r="M379" s="40" t="str">
        <f>IF(K379&lt;&gt;"v",VLOOKUP(A379,Kunnat!$B$2:$F$411,5,0),"")</f>
        <v>20 001 - 40 000</v>
      </c>
      <c r="N379" s="41" t="str">
        <f>IF(J379="","",VLOOKUP(J379,Lait!$B$3:$C$60,2,0))</f>
        <v>Ympäristöministeriö</v>
      </c>
      <c r="O379" s="41"/>
      <c r="P379" s="41"/>
    </row>
    <row r="380" spans="1:16" s="23" customFormat="1" x14ac:dyDescent="0.35">
      <c r="A380" s="45" t="s">
        <v>2050</v>
      </c>
      <c r="B380" s="45" t="s">
        <v>3907</v>
      </c>
      <c r="C380" s="45" t="s">
        <v>3908</v>
      </c>
      <c r="D380" s="45" t="s">
        <v>1999</v>
      </c>
      <c r="E380" s="45" t="s">
        <v>1960</v>
      </c>
      <c r="F380" s="46" t="s">
        <v>21</v>
      </c>
      <c r="G380" s="46" t="s">
        <v>22</v>
      </c>
      <c r="H380" s="45" t="s">
        <v>2382</v>
      </c>
      <c r="I380" s="45"/>
      <c r="J380" s="45" t="s">
        <v>2301</v>
      </c>
      <c r="K380" s="39" t="str">
        <f>VLOOKUP(A380,'Va-Ku'!$A$2:$B$150,2,0)</f>
        <v>k</v>
      </c>
      <c r="L380" s="40" t="str">
        <f>IF(K380="v",VLOOKUP(A380,'Va-Ku'!$A$2:$C$150,3,0),VLOOKUP(A380,Kunnat!$B$2:$D$410,3,0))</f>
        <v>Keski-Suomi</v>
      </c>
      <c r="M380" s="40" t="str">
        <f>IF(K380&lt;&gt;"v",VLOOKUP(A380,Kunnat!$B$2:$F$411,5,0),"")</f>
        <v>20 001 - 40 000</v>
      </c>
      <c r="N380" s="41" t="str">
        <f>IF(J380="","",VLOOKUP(J380,Lait!$B$3:$C$60,2,0))</f>
        <v>Ympäristöministeriö</v>
      </c>
      <c r="O380" s="41"/>
      <c r="P380" s="41"/>
    </row>
    <row r="381" spans="1:16" s="23" customFormat="1" x14ac:dyDescent="0.35">
      <c r="A381" s="45" t="s">
        <v>2050</v>
      </c>
      <c r="B381" s="45" t="s">
        <v>3918</v>
      </c>
      <c r="C381" s="45" t="s">
        <v>3919</v>
      </c>
      <c r="D381" s="45" t="s">
        <v>2010</v>
      </c>
      <c r="E381" s="45" t="s">
        <v>1960</v>
      </c>
      <c r="F381" s="46" t="s">
        <v>5</v>
      </c>
      <c r="G381" s="45"/>
      <c r="H381" s="45" t="s">
        <v>2386</v>
      </c>
      <c r="I381" s="45"/>
      <c r="J381" s="45" t="s">
        <v>2299</v>
      </c>
      <c r="K381" s="39" t="str">
        <f>VLOOKUP(A381,'Va-Ku'!$A$2:$B$150,2,0)</f>
        <v>k</v>
      </c>
      <c r="L381" s="40" t="str">
        <f>IF(K381="v",VLOOKUP(A381,'Va-Ku'!$A$2:$C$150,3,0),VLOOKUP(A381,Kunnat!$B$2:$D$410,3,0))</f>
        <v>Keski-Suomi</v>
      </c>
      <c r="M381" s="40" t="str">
        <f>IF(K381&lt;&gt;"v",VLOOKUP(A381,Kunnat!$B$2:$F$411,5,0),"")</f>
        <v>20 001 - 40 000</v>
      </c>
      <c r="N381" s="41" t="str">
        <f>IF(J381="","",VLOOKUP(J381,Lait!$B$3:$C$60,2,0))</f>
        <v>Sosiaali- ja terveysministeriö</v>
      </c>
      <c r="O381" s="41"/>
      <c r="P381" s="41"/>
    </row>
    <row r="382" spans="1:16" s="23" customFormat="1" x14ac:dyDescent="0.35">
      <c r="A382" s="45" t="s">
        <v>2050</v>
      </c>
      <c r="B382" s="45" t="s">
        <v>3915</v>
      </c>
      <c r="C382" s="45" t="s">
        <v>3916</v>
      </c>
      <c r="D382" s="45" t="s">
        <v>3915</v>
      </c>
      <c r="E382" s="45" t="s">
        <v>2699</v>
      </c>
      <c r="F382" s="46" t="s">
        <v>5</v>
      </c>
      <c r="G382" s="45"/>
      <c r="H382" s="45" t="s">
        <v>2382</v>
      </c>
      <c r="I382" s="45"/>
      <c r="J382" s="45"/>
      <c r="K382" s="39" t="str">
        <f>VLOOKUP(A382,'Va-Ku'!$A$2:$B$150,2,0)</f>
        <v>k</v>
      </c>
      <c r="L382" s="40" t="str">
        <f>IF(K382="v",VLOOKUP(A382,'Va-Ku'!$A$2:$C$150,3,0),VLOOKUP(A382,Kunnat!$B$2:$D$410,3,0))</f>
        <v>Keski-Suomi</v>
      </c>
      <c r="M382" s="40" t="str">
        <f>IF(K382&lt;&gt;"v",VLOOKUP(A382,Kunnat!$B$2:$F$411,5,0),"")</f>
        <v>20 001 - 40 000</v>
      </c>
      <c r="N382" s="41" t="str">
        <f>IF(J382="","",VLOOKUP(J382,Lait!$B$3:$C$60,2,0))</f>
        <v/>
      </c>
      <c r="O382" s="41"/>
      <c r="P382" s="41"/>
    </row>
    <row r="383" spans="1:16" s="23" customFormat="1" x14ac:dyDescent="0.35">
      <c r="A383" s="45" t="s">
        <v>2050</v>
      </c>
      <c r="B383" s="45" t="s">
        <v>3011</v>
      </c>
      <c r="C383" s="45" t="s">
        <v>3914</v>
      </c>
      <c r="D383" s="45" t="s">
        <v>3011</v>
      </c>
      <c r="E383" s="45" t="s">
        <v>2699</v>
      </c>
      <c r="F383" s="46" t="s">
        <v>5</v>
      </c>
      <c r="G383" s="45"/>
      <c r="H383" s="45" t="s">
        <v>2382</v>
      </c>
      <c r="I383" s="45"/>
      <c r="J383" s="45"/>
      <c r="K383" s="39" t="str">
        <f>VLOOKUP(A383,'Va-Ku'!$A$2:$B$150,2,0)</f>
        <v>k</v>
      </c>
      <c r="L383" s="40" t="str">
        <f>IF(K383="v",VLOOKUP(A383,'Va-Ku'!$A$2:$C$150,3,0),VLOOKUP(A383,Kunnat!$B$2:$D$410,3,0))</f>
        <v>Keski-Suomi</v>
      </c>
      <c r="M383" s="40" t="str">
        <f>IF(K383&lt;&gt;"v",VLOOKUP(A383,Kunnat!$B$2:$F$411,5,0),"")</f>
        <v>20 001 - 40 000</v>
      </c>
      <c r="N383" s="41" t="str">
        <f>IF(J383="","",VLOOKUP(J383,Lait!$B$3:$C$60,2,0))</f>
        <v/>
      </c>
      <c r="O383" s="41"/>
      <c r="P383" s="41"/>
    </row>
    <row r="384" spans="1:16" s="23" customFormat="1" x14ac:dyDescent="0.35">
      <c r="A384" s="45" t="s">
        <v>2050</v>
      </c>
      <c r="B384" s="45" t="s">
        <v>2109</v>
      </c>
      <c r="C384" s="45" t="s">
        <v>2468</v>
      </c>
      <c r="D384" s="45" t="s">
        <v>2109</v>
      </c>
      <c r="E384" s="45" t="s">
        <v>2699</v>
      </c>
      <c r="F384" s="46" t="s">
        <v>10</v>
      </c>
      <c r="G384" s="45"/>
      <c r="H384" s="45" t="s">
        <v>2382</v>
      </c>
      <c r="I384" s="45"/>
      <c r="J384" s="45"/>
      <c r="K384" s="39" t="str">
        <f>VLOOKUP(A384,'Va-Ku'!$A$2:$B$150,2,0)</f>
        <v>k</v>
      </c>
      <c r="L384" s="40" t="str">
        <f>IF(K384="v",VLOOKUP(A384,'Va-Ku'!$A$2:$C$150,3,0),VLOOKUP(A384,Kunnat!$B$2:$D$410,3,0))</f>
        <v>Keski-Suomi</v>
      </c>
      <c r="M384" s="40" t="str">
        <f>IF(K384&lt;&gt;"v",VLOOKUP(A384,Kunnat!$B$2:$F$411,5,0),"")</f>
        <v>20 001 - 40 000</v>
      </c>
      <c r="N384" s="41" t="str">
        <f>IF(J384="","",VLOOKUP(J384,Lait!$B$3:$C$60,2,0))</f>
        <v/>
      </c>
      <c r="O384" s="41"/>
      <c r="P384" s="41"/>
    </row>
    <row r="385" spans="1:16" s="23" customFormat="1" x14ac:dyDescent="0.35">
      <c r="A385" s="45" t="s">
        <v>2050</v>
      </c>
      <c r="B385" s="45" t="s">
        <v>2110</v>
      </c>
      <c r="C385" s="45" t="s">
        <v>2470</v>
      </c>
      <c r="D385" s="45" t="s">
        <v>2110</v>
      </c>
      <c r="E385" s="45" t="s">
        <v>295</v>
      </c>
      <c r="F385" s="46" t="s">
        <v>7</v>
      </c>
      <c r="G385" s="46" t="s">
        <v>22</v>
      </c>
      <c r="H385" s="45" t="s">
        <v>2382</v>
      </c>
      <c r="I385" s="45"/>
      <c r="J385" s="45"/>
      <c r="K385" s="39" t="str">
        <f>VLOOKUP(A385,'Va-Ku'!$A$2:$B$150,2,0)</f>
        <v>k</v>
      </c>
      <c r="L385" s="40" t="str">
        <f>IF(K385="v",VLOOKUP(A385,'Va-Ku'!$A$2:$C$150,3,0),VLOOKUP(A385,Kunnat!$B$2:$D$410,3,0))</f>
        <v>Keski-Suomi</v>
      </c>
      <c r="M385" s="40" t="str">
        <f>IF(K385&lt;&gt;"v",VLOOKUP(A385,Kunnat!$B$2:$F$411,5,0),"")</f>
        <v>20 001 - 40 000</v>
      </c>
      <c r="N385" s="41" t="str">
        <f>IF(J385="","",VLOOKUP(J385,Lait!$B$3:$C$60,2,0))</f>
        <v/>
      </c>
      <c r="O385" s="41"/>
      <c r="P385" s="41"/>
    </row>
    <row r="386" spans="1:16" s="23" customFormat="1" x14ac:dyDescent="0.35">
      <c r="A386" s="45" t="s">
        <v>2050</v>
      </c>
      <c r="B386" s="45" t="s">
        <v>2110</v>
      </c>
      <c r="C386" s="45" t="s">
        <v>2470</v>
      </c>
      <c r="D386" s="45" t="s">
        <v>2110</v>
      </c>
      <c r="E386" s="45" t="s">
        <v>295</v>
      </c>
      <c r="F386" s="46" t="s">
        <v>7</v>
      </c>
      <c r="G386" s="45"/>
      <c r="H386" s="45" t="s">
        <v>2382</v>
      </c>
      <c r="I386" s="45"/>
      <c r="J386" s="45"/>
      <c r="K386" s="39" t="str">
        <f>VLOOKUP(A386,'Va-Ku'!$A$2:$B$150,2,0)</f>
        <v>k</v>
      </c>
      <c r="L386" s="40" t="str">
        <f>IF(K386="v",VLOOKUP(A386,'Va-Ku'!$A$2:$C$150,3,0),VLOOKUP(A386,Kunnat!$B$2:$D$410,3,0))</f>
        <v>Keski-Suomi</v>
      </c>
      <c r="M386" s="40" t="str">
        <f>IF(K386&lt;&gt;"v",VLOOKUP(A386,Kunnat!$B$2:$F$411,5,0),"")</f>
        <v>20 001 - 40 000</v>
      </c>
      <c r="N386" s="41" t="str">
        <f>IF(J386="","",VLOOKUP(J386,Lait!$B$3:$C$60,2,0))</f>
        <v/>
      </c>
      <c r="O386" s="41"/>
      <c r="P386" s="41"/>
    </row>
    <row r="387" spans="1:16" s="23" customFormat="1" x14ac:dyDescent="0.35">
      <c r="A387" s="45" t="s">
        <v>2050</v>
      </c>
      <c r="B387" s="45" t="s">
        <v>2109</v>
      </c>
      <c r="C387" s="45" t="s">
        <v>2468</v>
      </c>
      <c r="D387" s="45" t="s">
        <v>2109</v>
      </c>
      <c r="E387" s="45" t="s">
        <v>295</v>
      </c>
      <c r="F387" s="46" t="s">
        <v>10</v>
      </c>
      <c r="G387" s="46" t="s">
        <v>22</v>
      </c>
      <c r="H387" s="45" t="s">
        <v>2382</v>
      </c>
      <c r="I387" s="45"/>
      <c r="J387" s="45"/>
      <c r="K387" s="39" t="str">
        <f>VLOOKUP(A387,'Va-Ku'!$A$2:$B$150,2,0)</f>
        <v>k</v>
      </c>
      <c r="L387" s="40" t="str">
        <f>IF(K387="v",VLOOKUP(A387,'Va-Ku'!$A$2:$C$150,3,0),VLOOKUP(A387,Kunnat!$B$2:$D$410,3,0))</f>
        <v>Keski-Suomi</v>
      </c>
      <c r="M387" s="40" t="str">
        <f>IF(K387&lt;&gt;"v",VLOOKUP(A387,Kunnat!$B$2:$F$411,5,0),"")</f>
        <v>20 001 - 40 000</v>
      </c>
      <c r="N387" s="41" t="str">
        <f>IF(J387="","",VLOOKUP(J387,Lait!$B$3:$C$60,2,0))</f>
        <v/>
      </c>
      <c r="O387" s="41"/>
      <c r="P387" s="41"/>
    </row>
    <row r="388" spans="1:16" s="23" customFormat="1" x14ac:dyDescent="0.35">
      <c r="A388" s="45" t="s">
        <v>2050</v>
      </c>
      <c r="B388" s="45" t="s">
        <v>3898</v>
      </c>
      <c r="C388" s="45" t="s">
        <v>3899</v>
      </c>
      <c r="D388" s="45" t="s">
        <v>4808</v>
      </c>
      <c r="E388" s="45" t="s">
        <v>295</v>
      </c>
      <c r="F388" s="46" t="s">
        <v>10</v>
      </c>
      <c r="G388" s="46" t="s">
        <v>22</v>
      </c>
      <c r="H388" s="45" t="s">
        <v>2382</v>
      </c>
      <c r="I388" s="45"/>
      <c r="J388" s="45"/>
      <c r="K388" s="39" t="str">
        <f>VLOOKUP(A388,'Va-Ku'!$A$2:$B$150,2,0)</f>
        <v>k</v>
      </c>
      <c r="L388" s="40" t="str">
        <f>IF(K388="v",VLOOKUP(A388,'Va-Ku'!$A$2:$C$150,3,0),VLOOKUP(A388,Kunnat!$B$2:$D$410,3,0))</f>
        <v>Keski-Suomi</v>
      </c>
      <c r="M388" s="40" t="str">
        <f>IF(K388&lt;&gt;"v",VLOOKUP(A388,Kunnat!$B$2:$F$411,5,0),"")</f>
        <v>20 001 - 40 000</v>
      </c>
      <c r="N388" s="41" t="str">
        <f>IF(J388="","",VLOOKUP(J388,Lait!$B$3:$C$60,2,0))</f>
        <v/>
      </c>
      <c r="O388" s="41"/>
      <c r="P388" s="41"/>
    </row>
    <row r="389" spans="1:16" s="23" customFormat="1" x14ac:dyDescent="0.35">
      <c r="A389" s="45" t="s">
        <v>2050</v>
      </c>
      <c r="B389" s="45" t="s">
        <v>480</v>
      </c>
      <c r="C389" s="45" t="s">
        <v>2467</v>
      </c>
      <c r="D389" s="45" t="s">
        <v>4802</v>
      </c>
      <c r="E389" s="45" t="s">
        <v>295</v>
      </c>
      <c r="F389" s="46" t="s">
        <v>7</v>
      </c>
      <c r="G389" s="46" t="s">
        <v>22</v>
      </c>
      <c r="H389" s="45" t="s">
        <v>2382</v>
      </c>
      <c r="I389" s="45"/>
      <c r="J389" s="45"/>
      <c r="K389" s="39" t="str">
        <f>VLOOKUP(A389,'Va-Ku'!$A$2:$B$150,2,0)</f>
        <v>k</v>
      </c>
      <c r="L389" s="40" t="str">
        <f>IF(K389="v",VLOOKUP(A389,'Va-Ku'!$A$2:$C$150,3,0),VLOOKUP(A389,Kunnat!$B$2:$D$410,3,0))</f>
        <v>Keski-Suomi</v>
      </c>
      <c r="M389" s="40" t="str">
        <f>IF(K389&lt;&gt;"v",VLOOKUP(A389,Kunnat!$B$2:$F$411,5,0),"")</f>
        <v>20 001 - 40 000</v>
      </c>
      <c r="N389" s="41" t="str">
        <f>IF(J389="","",VLOOKUP(J389,Lait!$B$3:$C$60,2,0))</f>
        <v/>
      </c>
      <c r="O389" s="41"/>
      <c r="P389" s="41"/>
    </row>
    <row r="390" spans="1:16" s="23" customFormat="1" x14ac:dyDescent="0.35">
      <c r="A390" s="45" t="s">
        <v>2050</v>
      </c>
      <c r="B390" s="45" t="s">
        <v>2111</v>
      </c>
      <c r="C390" s="45" t="s">
        <v>2471</v>
      </c>
      <c r="D390" s="45" t="s">
        <v>4802</v>
      </c>
      <c r="E390" s="45" t="s">
        <v>295</v>
      </c>
      <c r="F390" s="46" t="s">
        <v>7</v>
      </c>
      <c r="G390" s="46" t="s">
        <v>22</v>
      </c>
      <c r="H390" s="45" t="s">
        <v>2382</v>
      </c>
      <c r="I390" s="45"/>
      <c r="J390" s="45"/>
      <c r="K390" s="39" t="str">
        <f>VLOOKUP(A390,'Va-Ku'!$A$2:$B$150,2,0)</f>
        <v>k</v>
      </c>
      <c r="L390" s="40" t="str">
        <f>IF(K390="v",VLOOKUP(A390,'Va-Ku'!$A$2:$C$150,3,0),VLOOKUP(A390,Kunnat!$B$2:$D$410,3,0))</f>
        <v>Keski-Suomi</v>
      </c>
      <c r="M390" s="40" t="str">
        <f>IF(K390&lt;&gt;"v",VLOOKUP(A390,Kunnat!$B$2:$F$411,5,0),"")</f>
        <v>20 001 - 40 000</v>
      </c>
      <c r="N390" s="41" t="str">
        <f>IF(J390="","",VLOOKUP(J390,Lait!$B$3:$C$60,2,0))</f>
        <v/>
      </c>
      <c r="O390" s="41"/>
      <c r="P390" s="41"/>
    </row>
    <row r="391" spans="1:16" s="23" customFormat="1" x14ac:dyDescent="0.35">
      <c r="A391" s="45" t="s">
        <v>2050</v>
      </c>
      <c r="B391" s="45" t="s">
        <v>480</v>
      </c>
      <c r="C391" s="45" t="s">
        <v>2467</v>
      </c>
      <c r="D391" s="45" t="s">
        <v>4802</v>
      </c>
      <c r="E391" s="45" t="s">
        <v>295</v>
      </c>
      <c r="F391" s="46" t="s">
        <v>7</v>
      </c>
      <c r="G391" s="45"/>
      <c r="H391" s="45" t="s">
        <v>2382</v>
      </c>
      <c r="I391" s="45"/>
      <c r="J391" s="45"/>
      <c r="K391" s="39" t="str">
        <f>VLOOKUP(A391,'Va-Ku'!$A$2:$B$150,2,0)</f>
        <v>k</v>
      </c>
      <c r="L391" s="40" t="str">
        <f>IF(K391="v",VLOOKUP(A391,'Va-Ku'!$A$2:$C$150,3,0),VLOOKUP(A391,Kunnat!$B$2:$D$410,3,0))</f>
        <v>Keski-Suomi</v>
      </c>
      <c r="M391" s="40" t="str">
        <f>IF(K391&lt;&gt;"v",VLOOKUP(A391,Kunnat!$B$2:$F$411,5,0),"")</f>
        <v>20 001 - 40 000</v>
      </c>
      <c r="N391" s="41" t="str">
        <f>IF(J391="","",VLOOKUP(J391,Lait!$B$3:$C$60,2,0))</f>
        <v/>
      </c>
      <c r="O391" s="41"/>
      <c r="P391" s="41"/>
    </row>
    <row r="392" spans="1:16" s="23" customFormat="1" x14ac:dyDescent="0.35">
      <c r="A392" s="45" t="s">
        <v>2050</v>
      </c>
      <c r="B392" s="45" t="s">
        <v>2111</v>
      </c>
      <c r="C392" s="45" t="s">
        <v>2471</v>
      </c>
      <c r="D392" s="45" t="s">
        <v>4802</v>
      </c>
      <c r="E392" s="45" t="s">
        <v>295</v>
      </c>
      <c r="F392" s="46" t="s">
        <v>7</v>
      </c>
      <c r="G392" s="45"/>
      <c r="H392" s="45" t="s">
        <v>2382</v>
      </c>
      <c r="I392" s="45"/>
      <c r="J392" s="45"/>
      <c r="K392" s="39" t="str">
        <f>VLOOKUP(A392,'Va-Ku'!$A$2:$B$150,2,0)</f>
        <v>k</v>
      </c>
      <c r="L392" s="40" t="str">
        <f>IF(K392="v",VLOOKUP(A392,'Va-Ku'!$A$2:$C$150,3,0),VLOOKUP(A392,Kunnat!$B$2:$D$410,3,0))</f>
        <v>Keski-Suomi</v>
      </c>
      <c r="M392" s="40" t="str">
        <f>IF(K392&lt;&gt;"v",VLOOKUP(A392,Kunnat!$B$2:$F$411,5,0),"")</f>
        <v>20 001 - 40 000</v>
      </c>
      <c r="N392" s="41" t="str">
        <f>IF(J392="","",VLOOKUP(J392,Lait!$B$3:$C$60,2,0))</f>
        <v/>
      </c>
      <c r="O392" s="41"/>
      <c r="P392" s="41"/>
    </row>
    <row r="393" spans="1:16" s="23" customFormat="1" x14ac:dyDescent="0.35">
      <c r="A393" s="45" t="s">
        <v>2050</v>
      </c>
      <c r="B393" s="45" t="s">
        <v>332</v>
      </c>
      <c r="C393" s="45" t="s">
        <v>2469</v>
      </c>
      <c r="D393" s="45" t="s">
        <v>522</v>
      </c>
      <c r="E393" s="45" t="s">
        <v>1896</v>
      </c>
      <c r="F393" s="46" t="s">
        <v>7</v>
      </c>
      <c r="G393" s="46" t="s">
        <v>22</v>
      </c>
      <c r="H393" s="45" t="s">
        <v>2386</v>
      </c>
      <c r="I393" s="45"/>
      <c r="J393" s="45"/>
      <c r="K393" s="39" t="str">
        <f>VLOOKUP(A393,'Va-Ku'!$A$2:$B$150,2,0)</f>
        <v>k</v>
      </c>
      <c r="L393" s="40" t="str">
        <f>IF(K393="v",VLOOKUP(A393,'Va-Ku'!$A$2:$C$150,3,0),VLOOKUP(A393,Kunnat!$B$2:$D$410,3,0))</f>
        <v>Keski-Suomi</v>
      </c>
      <c r="M393" s="40" t="str">
        <f>IF(K393&lt;&gt;"v",VLOOKUP(A393,Kunnat!$B$2:$F$411,5,0),"")</f>
        <v>20 001 - 40 000</v>
      </c>
      <c r="N393" s="41" t="str">
        <f>IF(J393="","",VLOOKUP(J393,Lait!$B$3:$C$60,2,0))</f>
        <v/>
      </c>
      <c r="O393" s="41"/>
      <c r="P393" s="41"/>
    </row>
    <row r="394" spans="1:16" s="23" customFormat="1" x14ac:dyDescent="0.35">
      <c r="A394" s="45" t="s">
        <v>2050</v>
      </c>
      <c r="B394" s="45" t="s">
        <v>332</v>
      </c>
      <c r="C394" s="45" t="s">
        <v>3917</v>
      </c>
      <c r="D394" s="45" t="s">
        <v>522</v>
      </c>
      <c r="E394" s="45" t="s">
        <v>1896</v>
      </c>
      <c r="F394" s="46" t="s">
        <v>21</v>
      </c>
      <c r="G394" s="45"/>
      <c r="H394" s="45" t="s">
        <v>2386</v>
      </c>
      <c r="I394" s="45"/>
      <c r="J394" s="45"/>
      <c r="K394" s="39" t="str">
        <f>VLOOKUP(A394,'Va-Ku'!$A$2:$B$150,2,0)</f>
        <v>k</v>
      </c>
      <c r="L394" s="40" t="str">
        <f>IF(K394="v",VLOOKUP(A394,'Va-Ku'!$A$2:$C$150,3,0),VLOOKUP(A394,Kunnat!$B$2:$D$410,3,0))</f>
        <v>Keski-Suomi</v>
      </c>
      <c r="M394" s="40" t="str">
        <f>IF(K394&lt;&gt;"v",VLOOKUP(A394,Kunnat!$B$2:$F$411,5,0),"")</f>
        <v>20 001 - 40 000</v>
      </c>
      <c r="N394" s="41" t="str">
        <f>IF(J394="","",VLOOKUP(J394,Lait!$B$3:$C$60,2,0))</f>
        <v/>
      </c>
      <c r="O394" s="41"/>
      <c r="P394" s="41"/>
    </row>
    <row r="395" spans="1:16" s="23" customFormat="1" x14ac:dyDescent="0.35">
      <c r="A395" s="45" t="s">
        <v>2050</v>
      </c>
      <c r="B395" s="45" t="s">
        <v>332</v>
      </c>
      <c r="C395" s="45" t="s">
        <v>2469</v>
      </c>
      <c r="D395" s="45" t="s">
        <v>522</v>
      </c>
      <c r="E395" s="45" t="s">
        <v>1896</v>
      </c>
      <c r="F395" s="46" t="s">
        <v>7</v>
      </c>
      <c r="G395" s="45"/>
      <c r="H395" s="45" t="s">
        <v>2386</v>
      </c>
      <c r="I395" s="45"/>
      <c r="J395" s="45"/>
      <c r="K395" s="39" t="str">
        <f>VLOOKUP(A395,'Va-Ku'!$A$2:$B$150,2,0)</f>
        <v>k</v>
      </c>
      <c r="L395" s="40" t="str">
        <f>IF(K395="v",VLOOKUP(A395,'Va-Ku'!$A$2:$C$150,3,0),VLOOKUP(A395,Kunnat!$B$2:$D$410,3,0))</f>
        <v>Keski-Suomi</v>
      </c>
      <c r="M395" s="40" t="str">
        <f>IF(K395&lt;&gt;"v",VLOOKUP(A395,Kunnat!$B$2:$F$411,5,0),"")</f>
        <v>20 001 - 40 000</v>
      </c>
      <c r="N395" s="41" t="str">
        <f>IF(J395="","",VLOOKUP(J395,Lait!$B$3:$C$60,2,0))</f>
        <v/>
      </c>
      <c r="O395" s="41"/>
      <c r="P395" s="41"/>
    </row>
    <row r="396" spans="1:16" s="23" customFormat="1" x14ac:dyDescent="0.35">
      <c r="A396" s="45" t="s">
        <v>2050</v>
      </c>
      <c r="B396" s="45" t="s">
        <v>294</v>
      </c>
      <c r="C396" s="45" t="s">
        <v>3922</v>
      </c>
      <c r="D396" s="45" t="s">
        <v>319</v>
      </c>
      <c r="E396" s="45" t="s">
        <v>1958</v>
      </c>
      <c r="F396" s="46" t="s">
        <v>10</v>
      </c>
      <c r="G396" s="46" t="s">
        <v>22</v>
      </c>
      <c r="H396" s="45" t="s">
        <v>2386</v>
      </c>
      <c r="I396" s="45"/>
      <c r="J396" s="45"/>
      <c r="K396" s="39" t="str">
        <f>VLOOKUP(A396,'Va-Ku'!$A$2:$B$150,2,0)</f>
        <v>k</v>
      </c>
      <c r="L396" s="40" t="str">
        <f>IF(K396="v",VLOOKUP(A396,'Va-Ku'!$A$2:$C$150,3,0),VLOOKUP(A396,Kunnat!$B$2:$D$410,3,0))</f>
        <v>Keski-Suomi</v>
      </c>
      <c r="M396" s="40" t="str">
        <f>IF(K396&lt;&gt;"v",VLOOKUP(A396,Kunnat!$B$2:$F$411,5,0),"")</f>
        <v>20 001 - 40 000</v>
      </c>
      <c r="N396" s="41" t="str">
        <f>IF(J396="","",VLOOKUP(J396,Lait!$B$3:$C$60,2,0))</f>
        <v/>
      </c>
      <c r="O396" s="41"/>
      <c r="P396" s="41"/>
    </row>
    <row r="397" spans="1:16" s="23" customFormat="1" x14ac:dyDescent="0.35">
      <c r="A397" s="45" t="s">
        <v>2050</v>
      </c>
      <c r="B397" s="45" t="s">
        <v>3920</v>
      </c>
      <c r="C397" s="45" t="s">
        <v>3921</v>
      </c>
      <c r="D397" s="45" t="s">
        <v>3920</v>
      </c>
      <c r="E397" s="45" t="s">
        <v>1958</v>
      </c>
      <c r="F397" s="46" t="s">
        <v>17</v>
      </c>
      <c r="G397" s="46" t="s">
        <v>55</v>
      </c>
      <c r="H397" s="45" t="s">
        <v>2382</v>
      </c>
      <c r="I397" s="45"/>
      <c r="J397" s="45"/>
      <c r="K397" s="39" t="str">
        <f>VLOOKUP(A397,'Va-Ku'!$A$2:$B$150,2,0)</f>
        <v>k</v>
      </c>
      <c r="L397" s="40" t="str">
        <f>IF(K397="v",VLOOKUP(A397,'Va-Ku'!$A$2:$C$150,3,0),VLOOKUP(A397,Kunnat!$B$2:$D$410,3,0))</f>
        <v>Keski-Suomi</v>
      </c>
      <c r="M397" s="40" t="str">
        <f>IF(K397&lt;&gt;"v",VLOOKUP(A397,Kunnat!$B$2:$F$411,5,0),"")</f>
        <v>20 001 - 40 000</v>
      </c>
      <c r="N397" s="41" t="str">
        <f>IF(J397="","",VLOOKUP(J397,Lait!$B$3:$C$60,2,0))</f>
        <v/>
      </c>
      <c r="O397" s="41"/>
      <c r="P397" s="41"/>
    </row>
    <row r="398" spans="1:16" s="23" customFormat="1" x14ac:dyDescent="0.35">
      <c r="A398" s="45" t="s">
        <v>2050</v>
      </c>
      <c r="B398" s="45" t="s">
        <v>3923</v>
      </c>
      <c r="C398" s="45" t="s">
        <v>3922</v>
      </c>
      <c r="D398" s="45" t="s">
        <v>2008</v>
      </c>
      <c r="E398" s="45" t="s">
        <v>1958</v>
      </c>
      <c r="F398" s="46" t="s">
        <v>10</v>
      </c>
      <c r="G398" s="46" t="s">
        <v>22</v>
      </c>
      <c r="H398" s="45" t="s">
        <v>2386</v>
      </c>
      <c r="I398" s="45"/>
      <c r="J398" s="45"/>
      <c r="K398" s="39" t="str">
        <f>VLOOKUP(A398,'Va-Ku'!$A$2:$B$150,2,0)</f>
        <v>k</v>
      </c>
      <c r="L398" s="40" t="str">
        <f>IF(K398="v",VLOOKUP(A398,'Va-Ku'!$A$2:$C$150,3,0),VLOOKUP(A398,Kunnat!$B$2:$D$410,3,0))</f>
        <v>Keski-Suomi</v>
      </c>
      <c r="M398" s="40" t="str">
        <f>IF(K398&lt;&gt;"v",VLOOKUP(A398,Kunnat!$B$2:$F$411,5,0),"")</f>
        <v>20 001 - 40 000</v>
      </c>
      <c r="N398" s="41" t="str">
        <f>IF(J398="","",VLOOKUP(J398,Lait!$B$3:$C$60,2,0))</f>
        <v/>
      </c>
      <c r="O398" s="41"/>
      <c r="P398" s="41"/>
    </row>
    <row r="399" spans="1:16" s="23" customFormat="1" x14ac:dyDescent="0.35">
      <c r="A399" s="45" t="s">
        <v>2050</v>
      </c>
      <c r="B399" s="45" t="s">
        <v>3912</v>
      </c>
      <c r="C399" s="45" t="s">
        <v>3913</v>
      </c>
      <c r="D399" s="45" t="s">
        <v>2284</v>
      </c>
      <c r="E399" s="45" t="s">
        <v>1958</v>
      </c>
      <c r="F399" s="46" t="s">
        <v>10</v>
      </c>
      <c r="G399" s="46" t="s">
        <v>22</v>
      </c>
      <c r="H399" s="45" t="s">
        <v>2382</v>
      </c>
      <c r="I399" s="45"/>
      <c r="J399" s="45" t="s">
        <v>2298</v>
      </c>
      <c r="K399" s="39" t="str">
        <f>VLOOKUP(A399,'Va-Ku'!$A$2:$B$150,2,0)</f>
        <v>k</v>
      </c>
      <c r="L399" s="40" t="str">
        <f>IF(K399="v",VLOOKUP(A399,'Va-Ku'!$A$2:$C$150,3,0),VLOOKUP(A399,Kunnat!$B$2:$D$410,3,0))</f>
        <v>Keski-Suomi</v>
      </c>
      <c r="M399" s="40" t="str">
        <f>IF(K399&lt;&gt;"v",VLOOKUP(A399,Kunnat!$B$2:$F$411,5,0),"")</f>
        <v>20 001 - 40 000</v>
      </c>
      <c r="N399" s="41" t="str">
        <f>IF(J399="","",VLOOKUP(J399,Lait!$B$3:$C$60,2,0))</f>
        <v>Maa- ja metsätalousministeriö</v>
      </c>
      <c r="O399" s="41"/>
      <c r="P399" s="41"/>
    </row>
    <row r="400" spans="1:16" s="23" customFormat="1" x14ac:dyDescent="0.35">
      <c r="A400" s="45" t="s">
        <v>2022</v>
      </c>
      <c r="B400" s="45" t="s">
        <v>2117</v>
      </c>
      <c r="C400" s="45" t="s">
        <v>2486</v>
      </c>
      <c r="D400" s="45" t="s">
        <v>2117</v>
      </c>
      <c r="E400" s="45" t="s">
        <v>1959</v>
      </c>
      <c r="F400" s="46" t="s">
        <v>10</v>
      </c>
      <c r="G400" s="46" t="s">
        <v>22</v>
      </c>
      <c r="H400" s="45" t="s">
        <v>2382</v>
      </c>
      <c r="I400" s="45"/>
      <c r="J400" s="45"/>
      <c r="K400" s="39" t="str">
        <f>VLOOKUP(A400,'Va-Ku'!$A$2:$B$150,2,0)</f>
        <v>k</v>
      </c>
      <c r="L400" s="40" t="str">
        <f>IF(K400="v",VLOOKUP(A400,'Va-Ku'!$A$2:$C$150,3,0),VLOOKUP(A400,Kunnat!$B$2:$D$410,3,0))</f>
        <v>Satakunta</v>
      </c>
      <c r="M400" s="40" t="str">
        <f>IF(K400&lt;&gt;"v",VLOOKUP(A400,Kunnat!$B$2:$F$411,5,0),"")</f>
        <v>10 001 - 20 000</v>
      </c>
      <c r="N400" s="41" t="str">
        <f>IF(J400="","",VLOOKUP(J400,Lait!$B$3:$C$60,2,0))</f>
        <v/>
      </c>
      <c r="O400" s="41"/>
      <c r="P400" s="41"/>
    </row>
    <row r="401" spans="1:16" s="23" customFormat="1" x14ac:dyDescent="0.35">
      <c r="A401" s="45" t="s">
        <v>2022</v>
      </c>
      <c r="B401" s="45" t="s">
        <v>2114</v>
      </c>
      <c r="C401" s="45" t="s">
        <v>2482</v>
      </c>
      <c r="D401" s="45" t="s">
        <v>2283</v>
      </c>
      <c r="E401" s="45" t="s">
        <v>1959</v>
      </c>
      <c r="F401" s="46" t="s">
        <v>7</v>
      </c>
      <c r="G401" s="46" t="s">
        <v>22</v>
      </c>
      <c r="H401" s="45" t="s">
        <v>2382</v>
      </c>
      <c r="I401" s="45"/>
      <c r="J401" s="45" t="s">
        <v>2307</v>
      </c>
      <c r="K401" s="39" t="str">
        <f>VLOOKUP(A401,'Va-Ku'!$A$2:$B$150,2,0)</f>
        <v>k</v>
      </c>
      <c r="L401" s="40" t="str">
        <f>IF(K401="v",VLOOKUP(A401,'Va-Ku'!$A$2:$C$150,3,0),VLOOKUP(A401,Kunnat!$B$2:$D$410,3,0))</f>
        <v>Satakunta</v>
      </c>
      <c r="M401" s="40" t="str">
        <f>IF(K401&lt;&gt;"v",VLOOKUP(A401,Kunnat!$B$2:$F$411,5,0),"")</f>
        <v>10 001 - 20 000</v>
      </c>
      <c r="N401" s="41" t="str">
        <f>IF(J401="","",VLOOKUP(J401,Lait!$B$3:$C$60,2,0))</f>
        <v>Maa- ja metsätalousministeriö</v>
      </c>
      <c r="O401" s="41"/>
      <c r="P401" s="41"/>
    </row>
    <row r="402" spans="1:16" s="23" customFormat="1" x14ac:dyDescent="0.35">
      <c r="A402" s="45" t="s">
        <v>2022</v>
      </c>
      <c r="B402" s="45" t="s">
        <v>2116</v>
      </c>
      <c r="C402" s="45" t="s">
        <v>2484</v>
      </c>
      <c r="D402" s="45" t="s">
        <v>2283</v>
      </c>
      <c r="E402" s="45" t="s">
        <v>1959</v>
      </c>
      <c r="F402" s="46" t="s">
        <v>7</v>
      </c>
      <c r="G402" s="46" t="s">
        <v>8</v>
      </c>
      <c r="H402" s="45" t="s">
        <v>2382</v>
      </c>
      <c r="I402" s="45"/>
      <c r="J402" s="45" t="s">
        <v>2307</v>
      </c>
      <c r="K402" s="39" t="str">
        <f>VLOOKUP(A402,'Va-Ku'!$A$2:$B$150,2,0)</f>
        <v>k</v>
      </c>
      <c r="L402" s="40" t="str">
        <f>IF(K402="v",VLOOKUP(A402,'Va-Ku'!$A$2:$C$150,3,0),VLOOKUP(A402,Kunnat!$B$2:$D$410,3,0))</f>
        <v>Satakunta</v>
      </c>
      <c r="M402" s="40" t="str">
        <f>IF(K402&lt;&gt;"v",VLOOKUP(A402,Kunnat!$B$2:$F$411,5,0),"")</f>
        <v>10 001 - 20 000</v>
      </c>
      <c r="N402" s="41" t="str">
        <f>IF(J402="","",VLOOKUP(J402,Lait!$B$3:$C$60,2,0))</f>
        <v>Maa- ja metsätalousministeriö</v>
      </c>
      <c r="O402" s="41"/>
      <c r="P402" s="41"/>
    </row>
    <row r="403" spans="1:16" s="23" customFormat="1" x14ac:dyDescent="0.35">
      <c r="A403" s="45" t="s">
        <v>2022</v>
      </c>
      <c r="B403" s="45" t="s">
        <v>129</v>
      </c>
      <c r="C403" s="45" t="s">
        <v>2491</v>
      </c>
      <c r="D403" s="45" t="s">
        <v>129</v>
      </c>
      <c r="E403" s="45" t="s">
        <v>1960</v>
      </c>
      <c r="F403" s="46" t="s">
        <v>10</v>
      </c>
      <c r="G403" s="46" t="s">
        <v>55</v>
      </c>
      <c r="H403" s="45" t="s">
        <v>2382</v>
      </c>
      <c r="I403" s="45"/>
      <c r="J403" s="45" t="s">
        <v>2301</v>
      </c>
      <c r="K403" s="39" t="str">
        <f>VLOOKUP(A403,'Va-Ku'!$A$2:$B$150,2,0)</f>
        <v>k</v>
      </c>
      <c r="L403" s="40" t="str">
        <f>IF(K403="v",VLOOKUP(A403,'Va-Ku'!$A$2:$C$150,3,0),VLOOKUP(A403,Kunnat!$B$2:$D$410,3,0))</f>
        <v>Satakunta</v>
      </c>
      <c r="M403" s="40" t="str">
        <f>IF(K403&lt;&gt;"v",VLOOKUP(A403,Kunnat!$B$2:$F$411,5,0),"")</f>
        <v>10 001 - 20 000</v>
      </c>
      <c r="N403" s="41" t="str">
        <f>IF(J403="","",VLOOKUP(J403,Lait!$B$3:$C$60,2,0))</f>
        <v>Ympäristöministeriö</v>
      </c>
      <c r="O403" s="41"/>
      <c r="P403" s="41"/>
    </row>
    <row r="404" spans="1:16" s="23" customFormat="1" x14ac:dyDescent="0.35">
      <c r="A404" s="45" t="s">
        <v>2022</v>
      </c>
      <c r="B404" s="45" t="s">
        <v>274</v>
      </c>
      <c r="C404" s="45" t="s">
        <v>2490</v>
      </c>
      <c r="D404" s="45" t="s">
        <v>1997</v>
      </c>
      <c r="E404" s="45" t="s">
        <v>1960</v>
      </c>
      <c r="F404" s="46" t="s">
        <v>10</v>
      </c>
      <c r="G404" s="46" t="s">
        <v>55</v>
      </c>
      <c r="H404" s="45" t="s">
        <v>2382</v>
      </c>
      <c r="I404" s="45"/>
      <c r="J404" s="45" t="s">
        <v>2301</v>
      </c>
      <c r="K404" s="39" t="str">
        <f>VLOOKUP(A404,'Va-Ku'!$A$2:$B$150,2,0)</f>
        <v>k</v>
      </c>
      <c r="L404" s="40" t="str">
        <f>IF(K404="v",VLOOKUP(A404,'Va-Ku'!$A$2:$C$150,3,0),VLOOKUP(A404,Kunnat!$B$2:$D$410,3,0))</f>
        <v>Satakunta</v>
      </c>
      <c r="M404" s="40" t="str">
        <f>IF(K404&lt;&gt;"v",VLOOKUP(A404,Kunnat!$B$2:$F$411,5,0),"")</f>
        <v>10 001 - 20 000</v>
      </c>
      <c r="N404" s="41" t="str">
        <f>IF(J404="","",VLOOKUP(J404,Lait!$B$3:$C$60,2,0))</f>
        <v>Ympäristöministeriö</v>
      </c>
      <c r="O404" s="41"/>
      <c r="P404" s="41"/>
    </row>
    <row r="405" spans="1:16" s="23" customFormat="1" x14ac:dyDescent="0.35">
      <c r="A405" s="45" t="s">
        <v>2022</v>
      </c>
      <c r="B405" s="45" t="s">
        <v>275</v>
      </c>
      <c r="C405" s="45" t="s">
        <v>2489</v>
      </c>
      <c r="D405" s="45" t="s">
        <v>275</v>
      </c>
      <c r="E405" s="45" t="s">
        <v>1960</v>
      </c>
      <c r="F405" s="46" t="s">
        <v>10</v>
      </c>
      <c r="G405" s="46" t="s">
        <v>55</v>
      </c>
      <c r="H405" s="45" t="s">
        <v>2382</v>
      </c>
      <c r="I405" s="45"/>
      <c r="J405" s="45" t="s">
        <v>2301</v>
      </c>
      <c r="K405" s="39" t="str">
        <f>VLOOKUP(A405,'Va-Ku'!$A$2:$B$150,2,0)</f>
        <v>k</v>
      </c>
      <c r="L405" s="40" t="str">
        <f>IF(K405="v",VLOOKUP(A405,'Va-Ku'!$A$2:$C$150,3,0),VLOOKUP(A405,Kunnat!$B$2:$D$410,3,0))</f>
        <v>Satakunta</v>
      </c>
      <c r="M405" s="40" t="str">
        <f>IF(K405&lt;&gt;"v",VLOOKUP(A405,Kunnat!$B$2:$F$411,5,0),"")</f>
        <v>10 001 - 20 000</v>
      </c>
      <c r="N405" s="41" t="str">
        <f>IF(J405="","",VLOOKUP(J405,Lait!$B$3:$C$60,2,0))</f>
        <v>Ympäristöministeriö</v>
      </c>
      <c r="O405" s="41"/>
      <c r="P405" s="41"/>
    </row>
    <row r="406" spans="1:16" s="23" customFormat="1" x14ac:dyDescent="0.35">
      <c r="A406" s="45" t="s">
        <v>2022</v>
      </c>
      <c r="B406" s="45" t="s">
        <v>2122</v>
      </c>
      <c r="C406" s="45" t="s">
        <v>2496</v>
      </c>
      <c r="D406" s="45" t="s">
        <v>1999</v>
      </c>
      <c r="E406" s="45" t="s">
        <v>1960</v>
      </c>
      <c r="F406" s="46" t="s">
        <v>10</v>
      </c>
      <c r="G406" s="46" t="s">
        <v>55</v>
      </c>
      <c r="H406" s="45" t="s">
        <v>2382</v>
      </c>
      <c r="I406" s="45"/>
      <c r="J406" s="45" t="s">
        <v>2301</v>
      </c>
      <c r="K406" s="39" t="str">
        <f>VLOOKUP(A406,'Va-Ku'!$A$2:$B$150,2,0)</f>
        <v>k</v>
      </c>
      <c r="L406" s="40" t="str">
        <f>IF(K406="v",VLOOKUP(A406,'Va-Ku'!$A$2:$C$150,3,0),VLOOKUP(A406,Kunnat!$B$2:$D$410,3,0))</f>
        <v>Satakunta</v>
      </c>
      <c r="M406" s="40" t="str">
        <f>IF(K406&lt;&gt;"v",VLOOKUP(A406,Kunnat!$B$2:$F$411,5,0),"")</f>
        <v>10 001 - 20 000</v>
      </c>
      <c r="N406" s="41" t="str">
        <f>IF(J406="","",VLOOKUP(J406,Lait!$B$3:$C$60,2,0))</f>
        <v>Ympäristöministeriö</v>
      </c>
      <c r="O406" s="41"/>
      <c r="P406" s="41"/>
    </row>
    <row r="407" spans="1:16" s="23" customFormat="1" x14ac:dyDescent="0.35">
      <c r="A407" s="45" t="s">
        <v>2022</v>
      </c>
      <c r="B407" s="45" t="s">
        <v>540</v>
      </c>
      <c r="C407" s="45" t="s">
        <v>2497</v>
      </c>
      <c r="D407" s="45" t="s">
        <v>1998</v>
      </c>
      <c r="E407" s="45" t="s">
        <v>1960</v>
      </c>
      <c r="F407" s="46" t="s">
        <v>10</v>
      </c>
      <c r="G407" s="46" t="s">
        <v>55</v>
      </c>
      <c r="H407" s="45" t="s">
        <v>2382</v>
      </c>
      <c r="I407" s="45"/>
      <c r="J407" s="45" t="s">
        <v>2301</v>
      </c>
      <c r="K407" s="39" t="str">
        <f>VLOOKUP(A407,'Va-Ku'!$A$2:$B$150,2,0)</f>
        <v>k</v>
      </c>
      <c r="L407" s="40" t="str">
        <f>IF(K407="v",VLOOKUP(A407,'Va-Ku'!$A$2:$C$150,3,0),VLOOKUP(A407,Kunnat!$B$2:$D$410,3,0))</f>
        <v>Satakunta</v>
      </c>
      <c r="M407" s="40" t="str">
        <f>IF(K407&lt;&gt;"v",VLOOKUP(A407,Kunnat!$B$2:$F$411,5,0),"")</f>
        <v>10 001 - 20 000</v>
      </c>
      <c r="N407" s="41" t="str">
        <f>IF(J407="","",VLOOKUP(J407,Lait!$B$3:$C$60,2,0))</f>
        <v>Ympäristöministeriö</v>
      </c>
      <c r="O407" s="41"/>
      <c r="P407" s="41"/>
    </row>
    <row r="408" spans="1:16" s="23" customFormat="1" x14ac:dyDescent="0.35">
      <c r="A408" s="45" t="s">
        <v>2022</v>
      </c>
      <c r="B408" s="45" t="s">
        <v>1046</v>
      </c>
      <c r="C408" s="45" t="s">
        <v>2478</v>
      </c>
      <c r="D408" s="45" t="s">
        <v>2110</v>
      </c>
      <c r="E408" s="45" t="s">
        <v>2699</v>
      </c>
      <c r="F408" s="46" t="s">
        <v>7</v>
      </c>
      <c r="G408" s="46" t="s">
        <v>22</v>
      </c>
      <c r="H408" s="45" t="s">
        <v>2382</v>
      </c>
      <c r="I408" s="45" t="s">
        <v>2479</v>
      </c>
      <c r="J408" s="45"/>
      <c r="K408" s="39" t="str">
        <f>VLOOKUP(A408,'Va-Ku'!$A$2:$B$150,2,0)</f>
        <v>k</v>
      </c>
      <c r="L408" s="40" t="str">
        <f>IF(K408="v",VLOOKUP(A408,'Va-Ku'!$A$2:$C$150,3,0),VLOOKUP(A408,Kunnat!$B$2:$D$410,3,0))</f>
        <v>Satakunta</v>
      </c>
      <c r="M408" s="40" t="str">
        <f>IF(K408&lt;&gt;"v",VLOOKUP(A408,Kunnat!$B$2:$F$411,5,0),"")</f>
        <v>10 001 - 20 000</v>
      </c>
      <c r="N408" s="41" t="str">
        <f>IF(J408="","",VLOOKUP(J408,Lait!$B$3:$C$60,2,0))</f>
        <v/>
      </c>
      <c r="O408" s="41"/>
      <c r="P408" s="41"/>
    </row>
    <row r="409" spans="1:16" s="23" customFormat="1" x14ac:dyDescent="0.35">
      <c r="A409" s="45" t="s">
        <v>2022</v>
      </c>
      <c r="B409" s="45" t="s">
        <v>2113</v>
      </c>
      <c r="C409" s="45" t="s">
        <v>2476</v>
      </c>
      <c r="D409" s="45" t="s">
        <v>2102</v>
      </c>
      <c r="E409" s="45" t="s">
        <v>295</v>
      </c>
      <c r="F409" s="46" t="s">
        <v>7</v>
      </c>
      <c r="G409" s="46" t="s">
        <v>22</v>
      </c>
      <c r="H409" s="45" t="s">
        <v>2386</v>
      </c>
      <c r="I409" s="45" t="s">
        <v>2477</v>
      </c>
      <c r="J409" s="45"/>
      <c r="K409" s="39" t="str">
        <f>VLOOKUP(A409,'Va-Ku'!$A$2:$B$150,2,0)</f>
        <v>k</v>
      </c>
      <c r="L409" s="40" t="str">
        <f>IF(K409="v",VLOOKUP(A409,'Va-Ku'!$A$2:$C$150,3,0),VLOOKUP(A409,Kunnat!$B$2:$D$410,3,0))</f>
        <v>Satakunta</v>
      </c>
      <c r="M409" s="40" t="str">
        <f>IF(K409&lt;&gt;"v",VLOOKUP(A409,Kunnat!$B$2:$F$411,5,0),"")</f>
        <v>10 001 - 20 000</v>
      </c>
      <c r="N409" s="41" t="str">
        <f>IF(J409="","",VLOOKUP(J409,Lait!$B$3:$C$60,2,0))</f>
        <v/>
      </c>
      <c r="O409" s="41"/>
      <c r="P409" s="41"/>
    </row>
    <row r="410" spans="1:16" s="23" customFormat="1" x14ac:dyDescent="0.35">
      <c r="A410" s="45" t="s">
        <v>2022</v>
      </c>
      <c r="B410" s="45" t="s">
        <v>1147</v>
      </c>
      <c r="C410" s="45" t="s">
        <v>2487</v>
      </c>
      <c r="D410" s="45" t="s">
        <v>4800</v>
      </c>
      <c r="E410" s="45" t="s">
        <v>295</v>
      </c>
      <c r="F410" s="46" t="s">
        <v>17</v>
      </c>
      <c r="G410" s="46" t="s">
        <v>22</v>
      </c>
      <c r="H410" s="45" t="s">
        <v>2382</v>
      </c>
      <c r="I410" s="45" t="s">
        <v>2488</v>
      </c>
      <c r="J410" s="45"/>
      <c r="K410" s="39" t="str">
        <f>VLOOKUP(A410,'Va-Ku'!$A$2:$B$150,2,0)</f>
        <v>k</v>
      </c>
      <c r="L410" s="40" t="str">
        <f>IF(K410="v",VLOOKUP(A410,'Va-Ku'!$A$2:$C$150,3,0),VLOOKUP(A410,Kunnat!$B$2:$D$410,3,0))</f>
        <v>Satakunta</v>
      </c>
      <c r="M410" s="40" t="str">
        <f>IF(K410&lt;&gt;"v",VLOOKUP(A410,Kunnat!$B$2:$F$411,5,0),"")</f>
        <v>10 001 - 20 000</v>
      </c>
      <c r="N410" s="41" t="str">
        <f>IF(J410="","",VLOOKUP(J410,Lait!$B$3:$C$60,2,0))</f>
        <v/>
      </c>
      <c r="O410" s="41"/>
      <c r="P410" s="41"/>
    </row>
    <row r="411" spans="1:16" s="23" customFormat="1" x14ac:dyDescent="0.35">
      <c r="A411" s="45" t="s">
        <v>2022</v>
      </c>
      <c r="B411" s="45" t="s">
        <v>508</v>
      </c>
      <c r="C411" s="45" t="s">
        <v>2472</v>
      </c>
      <c r="D411" s="45" t="s">
        <v>4802</v>
      </c>
      <c r="E411" s="45" t="s">
        <v>295</v>
      </c>
      <c r="F411" s="46" t="s">
        <v>10</v>
      </c>
      <c r="G411" s="46" t="s">
        <v>8</v>
      </c>
      <c r="H411" s="45" t="s">
        <v>2382</v>
      </c>
      <c r="I411" s="45" t="s">
        <v>2473</v>
      </c>
      <c r="J411" s="45"/>
      <c r="K411" s="39" t="str">
        <f>VLOOKUP(A411,'Va-Ku'!$A$2:$B$150,2,0)</f>
        <v>k</v>
      </c>
      <c r="L411" s="40" t="str">
        <f>IF(K411="v",VLOOKUP(A411,'Va-Ku'!$A$2:$C$150,3,0),VLOOKUP(A411,Kunnat!$B$2:$D$410,3,0))</f>
        <v>Satakunta</v>
      </c>
      <c r="M411" s="40" t="str">
        <f>IF(K411&lt;&gt;"v",VLOOKUP(A411,Kunnat!$B$2:$F$411,5,0),"")</f>
        <v>10 001 - 20 000</v>
      </c>
      <c r="N411" s="41" t="str">
        <f>IF(J411="","",VLOOKUP(J411,Lait!$B$3:$C$60,2,0))</f>
        <v/>
      </c>
      <c r="O411" s="41"/>
      <c r="P411" s="41"/>
    </row>
    <row r="412" spans="1:16" s="23" customFormat="1" x14ac:dyDescent="0.35">
      <c r="A412" s="45" t="s">
        <v>2022</v>
      </c>
      <c r="B412" s="45" t="s">
        <v>2118</v>
      </c>
      <c r="C412" s="45" t="s">
        <v>2492</v>
      </c>
      <c r="D412" s="45" t="s">
        <v>298</v>
      </c>
      <c r="E412" s="45" t="s">
        <v>1896</v>
      </c>
      <c r="F412" s="46" t="s">
        <v>10</v>
      </c>
      <c r="G412" s="46" t="s">
        <v>61</v>
      </c>
      <c r="H412" s="45" t="s">
        <v>2382</v>
      </c>
      <c r="I412" s="45"/>
      <c r="J412" s="45"/>
      <c r="K412" s="39" t="str">
        <f>VLOOKUP(A412,'Va-Ku'!$A$2:$B$150,2,0)</f>
        <v>k</v>
      </c>
      <c r="L412" s="40" t="str">
        <f>IF(K412="v",VLOOKUP(A412,'Va-Ku'!$A$2:$C$150,3,0),VLOOKUP(A412,Kunnat!$B$2:$D$410,3,0))</f>
        <v>Satakunta</v>
      </c>
      <c r="M412" s="40" t="str">
        <f>IF(K412&lt;&gt;"v",VLOOKUP(A412,Kunnat!$B$2:$F$411,5,0),"")</f>
        <v>10 001 - 20 000</v>
      </c>
      <c r="N412" s="41" t="str">
        <f>IF(J412="","",VLOOKUP(J412,Lait!$B$3:$C$60,2,0))</f>
        <v/>
      </c>
      <c r="O412" s="41"/>
      <c r="P412" s="41"/>
    </row>
    <row r="413" spans="1:16" s="23" customFormat="1" x14ac:dyDescent="0.35">
      <c r="A413" s="45" t="s">
        <v>2022</v>
      </c>
      <c r="B413" s="45" t="s">
        <v>2119</v>
      </c>
      <c r="C413" s="45" t="s">
        <v>2493</v>
      </c>
      <c r="D413" s="45" t="s">
        <v>298</v>
      </c>
      <c r="E413" s="45" t="s">
        <v>1896</v>
      </c>
      <c r="F413" s="46" t="s">
        <v>10</v>
      </c>
      <c r="G413" s="46" t="s">
        <v>61</v>
      </c>
      <c r="H413" s="45" t="s">
        <v>2382</v>
      </c>
      <c r="I413" s="45"/>
      <c r="J413" s="45"/>
      <c r="K413" s="39" t="str">
        <f>VLOOKUP(A413,'Va-Ku'!$A$2:$B$150,2,0)</f>
        <v>k</v>
      </c>
      <c r="L413" s="40" t="str">
        <f>IF(K413="v",VLOOKUP(A413,'Va-Ku'!$A$2:$C$150,3,0),VLOOKUP(A413,Kunnat!$B$2:$D$410,3,0))</f>
        <v>Satakunta</v>
      </c>
      <c r="M413" s="40" t="str">
        <f>IF(K413&lt;&gt;"v",VLOOKUP(A413,Kunnat!$B$2:$F$411,5,0),"")</f>
        <v>10 001 - 20 000</v>
      </c>
      <c r="N413" s="41" t="str">
        <f>IF(J413="","",VLOOKUP(J413,Lait!$B$3:$C$60,2,0))</f>
        <v/>
      </c>
      <c r="O413" s="41"/>
      <c r="P413" s="41"/>
    </row>
    <row r="414" spans="1:16" s="23" customFormat="1" x14ac:dyDescent="0.35">
      <c r="A414" s="45" t="s">
        <v>2022</v>
      </c>
      <c r="B414" s="45" t="s">
        <v>2120</v>
      </c>
      <c r="C414" s="45" t="s">
        <v>2494</v>
      </c>
      <c r="D414" s="45" t="s">
        <v>58</v>
      </c>
      <c r="E414" s="45" t="s">
        <v>1896</v>
      </c>
      <c r="F414" s="46" t="s">
        <v>7</v>
      </c>
      <c r="G414" s="46" t="s">
        <v>61</v>
      </c>
      <c r="H414" s="45" t="s">
        <v>2382</v>
      </c>
      <c r="I414" s="45"/>
      <c r="J414" s="45" t="s">
        <v>2301</v>
      </c>
      <c r="K414" s="39" t="str">
        <f>VLOOKUP(A414,'Va-Ku'!$A$2:$B$150,2,0)</f>
        <v>k</v>
      </c>
      <c r="L414" s="40" t="str">
        <f>IF(K414="v",VLOOKUP(A414,'Va-Ku'!$A$2:$C$150,3,0),VLOOKUP(A414,Kunnat!$B$2:$D$410,3,0))</f>
        <v>Satakunta</v>
      </c>
      <c r="M414" s="40" t="str">
        <f>IF(K414&lt;&gt;"v",VLOOKUP(A414,Kunnat!$B$2:$F$411,5,0),"")</f>
        <v>10 001 - 20 000</v>
      </c>
      <c r="N414" s="41" t="str">
        <f>IF(J414="","",VLOOKUP(J414,Lait!$B$3:$C$60,2,0))</f>
        <v>Ympäristöministeriö</v>
      </c>
      <c r="O414" s="41"/>
      <c r="P414" s="41"/>
    </row>
    <row r="415" spans="1:16" s="23" customFormat="1" x14ac:dyDescent="0.35">
      <c r="A415" s="45" t="s">
        <v>2022</v>
      </c>
      <c r="B415" s="45" t="s">
        <v>2121</v>
      </c>
      <c r="C415" s="45" t="s">
        <v>2495</v>
      </c>
      <c r="D415" s="45" t="s">
        <v>2105</v>
      </c>
      <c r="E415" s="45" t="s">
        <v>1896</v>
      </c>
      <c r="F415" s="46" t="s">
        <v>17</v>
      </c>
      <c r="G415" s="45"/>
      <c r="H415" s="45" t="s">
        <v>2382</v>
      </c>
      <c r="I415" s="45"/>
      <c r="J415" s="45" t="s">
        <v>2301</v>
      </c>
      <c r="K415" s="39" t="str">
        <f>VLOOKUP(A415,'Va-Ku'!$A$2:$B$150,2,0)</f>
        <v>k</v>
      </c>
      <c r="L415" s="40" t="str">
        <f>IF(K415="v",VLOOKUP(A415,'Va-Ku'!$A$2:$C$150,3,0),VLOOKUP(A415,Kunnat!$B$2:$D$410,3,0))</f>
        <v>Satakunta</v>
      </c>
      <c r="M415" s="40" t="str">
        <f>IF(K415&lt;&gt;"v",VLOOKUP(A415,Kunnat!$B$2:$F$411,5,0),"")</f>
        <v>10 001 - 20 000</v>
      </c>
      <c r="N415" s="41" t="str">
        <f>IF(J415="","",VLOOKUP(J415,Lait!$B$3:$C$60,2,0))</f>
        <v>Ympäristöministeriö</v>
      </c>
      <c r="O415" s="41"/>
      <c r="P415" s="41"/>
    </row>
    <row r="416" spans="1:16" s="23" customFormat="1" x14ac:dyDescent="0.35">
      <c r="A416" s="45" t="s">
        <v>2022</v>
      </c>
      <c r="B416" s="45" t="s">
        <v>2115</v>
      </c>
      <c r="C416" s="45" t="s">
        <v>2483</v>
      </c>
      <c r="D416" s="45" t="s">
        <v>2283</v>
      </c>
      <c r="E416" s="45" t="s">
        <v>1958</v>
      </c>
      <c r="F416" s="46" t="s">
        <v>10</v>
      </c>
      <c r="G416" s="46" t="s">
        <v>22</v>
      </c>
      <c r="H416" s="45" t="s">
        <v>2382</v>
      </c>
      <c r="I416" s="45"/>
      <c r="J416" s="45" t="s">
        <v>2307</v>
      </c>
      <c r="K416" s="39" t="str">
        <f>VLOOKUP(A416,'Va-Ku'!$A$2:$B$150,2,0)</f>
        <v>k</v>
      </c>
      <c r="L416" s="40" t="str">
        <f>IF(K416="v",VLOOKUP(A416,'Va-Ku'!$A$2:$C$150,3,0),VLOOKUP(A416,Kunnat!$B$2:$D$410,3,0))</f>
        <v>Satakunta</v>
      </c>
      <c r="M416" s="40" t="str">
        <f>IF(K416&lt;&gt;"v",VLOOKUP(A416,Kunnat!$B$2:$F$411,5,0),"")</f>
        <v>10 001 - 20 000</v>
      </c>
      <c r="N416" s="41" t="str">
        <f>IF(J416="","",VLOOKUP(J416,Lait!$B$3:$C$60,2,0))</f>
        <v>Maa- ja metsätalousministeriö</v>
      </c>
      <c r="O416" s="41"/>
      <c r="P416" s="41"/>
    </row>
    <row r="417" spans="1:16" s="23" customFormat="1" x14ac:dyDescent="0.35">
      <c r="A417" s="45" t="s">
        <v>2022</v>
      </c>
      <c r="B417" s="45" t="s">
        <v>2112</v>
      </c>
      <c r="C417" s="45" t="s">
        <v>2474</v>
      </c>
      <c r="D417" s="45" t="s">
        <v>2008</v>
      </c>
      <c r="E417" s="45" t="s">
        <v>1958</v>
      </c>
      <c r="F417" s="46" t="s">
        <v>7</v>
      </c>
      <c r="G417" s="45"/>
      <c r="H417" s="45" t="s">
        <v>2386</v>
      </c>
      <c r="I417" s="45" t="s">
        <v>2475</v>
      </c>
      <c r="J417" s="45"/>
      <c r="K417" s="39" t="str">
        <f>VLOOKUP(A417,'Va-Ku'!$A$2:$B$150,2,0)</f>
        <v>k</v>
      </c>
      <c r="L417" s="40" t="str">
        <f>IF(K417="v",VLOOKUP(A417,'Va-Ku'!$A$2:$C$150,3,0),VLOOKUP(A417,Kunnat!$B$2:$D$410,3,0))</f>
        <v>Satakunta</v>
      </c>
      <c r="M417" s="40" t="str">
        <f>IF(K417&lt;&gt;"v",VLOOKUP(A417,Kunnat!$B$2:$F$411,5,0),"")</f>
        <v>10 001 - 20 000</v>
      </c>
      <c r="N417" s="41" t="str">
        <f>IF(J417="","",VLOOKUP(J417,Lait!$B$3:$C$60,2,0))</f>
        <v/>
      </c>
      <c r="O417" s="41"/>
      <c r="P417" s="41"/>
    </row>
    <row r="418" spans="1:16" s="23" customFormat="1" x14ac:dyDescent="0.35">
      <c r="A418" s="45" t="s">
        <v>2022</v>
      </c>
      <c r="B418" s="45" t="s">
        <v>1110</v>
      </c>
      <c r="C418" s="45" t="s">
        <v>2485</v>
      </c>
      <c r="D418" s="45" t="s">
        <v>2284</v>
      </c>
      <c r="E418" s="45" t="s">
        <v>1958</v>
      </c>
      <c r="F418" s="46" t="s">
        <v>10</v>
      </c>
      <c r="G418" s="46" t="s">
        <v>22</v>
      </c>
      <c r="H418" s="45" t="s">
        <v>2382</v>
      </c>
      <c r="I418" s="45"/>
      <c r="J418" s="45" t="s">
        <v>2298</v>
      </c>
      <c r="K418" s="39" t="str">
        <f>VLOOKUP(A418,'Va-Ku'!$A$2:$B$150,2,0)</f>
        <v>k</v>
      </c>
      <c r="L418" s="40" t="str">
        <f>IF(K418="v",VLOOKUP(A418,'Va-Ku'!$A$2:$C$150,3,0),VLOOKUP(A418,Kunnat!$B$2:$D$410,3,0))</f>
        <v>Satakunta</v>
      </c>
      <c r="M418" s="40" t="str">
        <f>IF(K418&lt;&gt;"v",VLOOKUP(A418,Kunnat!$B$2:$F$411,5,0),"")</f>
        <v>10 001 - 20 000</v>
      </c>
      <c r="N418" s="41" t="str">
        <f>IF(J418="","",VLOOKUP(J418,Lait!$B$3:$C$60,2,0))</f>
        <v>Maa- ja metsätalousministeriö</v>
      </c>
      <c r="O418" s="41"/>
      <c r="P418" s="41"/>
    </row>
    <row r="419" spans="1:16" s="23" customFormat="1" x14ac:dyDescent="0.35">
      <c r="A419" s="45" t="s">
        <v>2022</v>
      </c>
      <c r="B419" s="45" t="s">
        <v>1034</v>
      </c>
      <c r="C419" s="45" t="s">
        <v>2480</v>
      </c>
      <c r="D419" s="45" t="s">
        <v>2007</v>
      </c>
      <c r="E419" s="45" t="s">
        <v>1958</v>
      </c>
      <c r="F419" s="46" t="s">
        <v>10</v>
      </c>
      <c r="G419" s="46" t="s">
        <v>22</v>
      </c>
      <c r="H419" s="45" t="s">
        <v>2386</v>
      </c>
      <c r="I419" s="45" t="s">
        <v>2481</v>
      </c>
      <c r="J419" s="45" t="s">
        <v>2287</v>
      </c>
      <c r="K419" s="39" t="str">
        <f>VLOOKUP(A419,'Va-Ku'!$A$2:$B$150,2,0)</f>
        <v>k</v>
      </c>
      <c r="L419" s="40" t="str">
        <f>IF(K419="v",VLOOKUP(A419,'Va-Ku'!$A$2:$C$150,3,0),VLOOKUP(A419,Kunnat!$B$2:$D$410,3,0))</f>
        <v>Satakunta</v>
      </c>
      <c r="M419" s="40" t="str">
        <f>IF(K419&lt;&gt;"v",VLOOKUP(A419,Kunnat!$B$2:$F$411,5,0),"")</f>
        <v>10 001 - 20 000</v>
      </c>
      <c r="N419" s="41" t="str">
        <f>IF(J419="","",VLOOKUP(J419,Lait!$B$3:$C$60,2,0))</f>
        <v>Sosiaali- ja terveysministeriö</v>
      </c>
      <c r="O419" s="41"/>
      <c r="P419" s="41"/>
    </row>
    <row r="420" spans="1:16" s="23" customFormat="1" x14ac:dyDescent="0.35">
      <c r="A420" s="45" t="s">
        <v>2348</v>
      </c>
      <c r="B420" s="45" t="s">
        <v>2982</v>
      </c>
      <c r="C420" s="45" t="s">
        <v>2983</v>
      </c>
      <c r="D420" s="45" t="s">
        <v>2982</v>
      </c>
      <c r="E420" s="45" t="s">
        <v>1896</v>
      </c>
      <c r="F420" s="46" t="s">
        <v>17</v>
      </c>
      <c r="G420" s="46" t="s">
        <v>22</v>
      </c>
      <c r="H420" s="45" t="s">
        <v>2386</v>
      </c>
      <c r="I420" s="45"/>
      <c r="J420" s="45"/>
      <c r="K420" s="39" t="str">
        <f>VLOOKUP(A420,'Va-Ku'!$A$2:$B$150,2,0)</f>
        <v>v</v>
      </c>
      <c r="L420" s="40" t="str">
        <f>IF(K420="v",VLOOKUP(A420,'Va-Ku'!$A$2:$C$150,3,0),VLOOKUP(A420,Kunnat!$B$2:$D$410,3,0))</f>
        <v>Eduskunta</v>
      </c>
      <c r="M420" s="40" t="str">
        <f>IF(K420&lt;&gt;"v",VLOOKUP(A420,Kunnat!$B$2:$F$411,5,0),"")</f>
        <v/>
      </c>
      <c r="N420" s="41" t="str">
        <f>IF(J420="","",VLOOKUP(J420,Lait!$B$3:$C$60,2,0))</f>
        <v/>
      </c>
      <c r="O420" s="41"/>
      <c r="P420" s="41"/>
    </row>
    <row r="421" spans="1:16" s="23" customFormat="1" x14ac:dyDescent="0.35">
      <c r="A421" s="45" t="s">
        <v>2348</v>
      </c>
      <c r="B421" s="45" t="s">
        <v>2886</v>
      </c>
      <c r="C421" s="45" t="s">
        <v>2887</v>
      </c>
      <c r="D421" s="45" t="s">
        <v>2886</v>
      </c>
      <c r="E421" s="45" t="s">
        <v>2699</v>
      </c>
      <c r="F421" s="46" t="s">
        <v>10</v>
      </c>
      <c r="G421" s="46" t="s">
        <v>22</v>
      </c>
      <c r="H421" s="45" t="s">
        <v>2386</v>
      </c>
      <c r="I421" s="45"/>
      <c r="J421" s="45"/>
      <c r="K421" s="39" t="str">
        <f>VLOOKUP(A421,'Va-Ku'!$A$2:$B$150,2,0)</f>
        <v>v</v>
      </c>
      <c r="L421" s="40" t="str">
        <f>IF(K421="v",VLOOKUP(A421,'Va-Ku'!$A$2:$C$150,3,0),VLOOKUP(A421,Kunnat!$B$2:$D$410,3,0))</f>
        <v>Eduskunta</v>
      </c>
      <c r="M421" s="40" t="str">
        <f>IF(K421&lt;&gt;"v",VLOOKUP(A421,Kunnat!$B$2:$F$411,5,0),"")</f>
        <v/>
      </c>
      <c r="N421" s="41" t="str">
        <f>IF(J421="","",VLOOKUP(J421,Lait!$B$3:$C$60,2,0))</f>
        <v/>
      </c>
      <c r="O421" s="41"/>
      <c r="P421" s="41"/>
    </row>
    <row r="422" spans="1:16" s="23" customFormat="1" x14ac:dyDescent="0.35">
      <c r="A422" s="45" t="s">
        <v>2348</v>
      </c>
      <c r="B422" s="45" t="s">
        <v>2888</v>
      </c>
      <c r="C422" s="45" t="s">
        <v>2889</v>
      </c>
      <c r="D422" s="45" t="s">
        <v>2888</v>
      </c>
      <c r="E422" s="45" t="s">
        <v>1958</v>
      </c>
      <c r="F422" s="46" t="s">
        <v>17</v>
      </c>
      <c r="G422" s="46" t="s">
        <v>22</v>
      </c>
      <c r="H422" s="45" t="s">
        <v>2386</v>
      </c>
      <c r="I422" s="45"/>
      <c r="J422" s="45"/>
      <c r="K422" s="39" t="str">
        <f>VLOOKUP(A422,'Va-Ku'!$A$2:$B$150,2,0)</f>
        <v>v</v>
      </c>
      <c r="L422" s="40" t="str">
        <f>IF(K422="v",VLOOKUP(A422,'Va-Ku'!$A$2:$C$150,3,0),VLOOKUP(A422,Kunnat!$B$2:$D$410,3,0))</f>
        <v>Eduskunta</v>
      </c>
      <c r="M422" s="40" t="str">
        <f>IF(K422&lt;&gt;"v",VLOOKUP(A422,Kunnat!$B$2:$F$411,5,0),"")</f>
        <v/>
      </c>
      <c r="N422" s="41" t="str">
        <f>IF(J422="","",VLOOKUP(J422,Lait!$B$3:$C$60,2,0))</f>
        <v/>
      </c>
      <c r="O422" s="41"/>
      <c r="P422" s="41"/>
    </row>
    <row r="423" spans="1:16" s="23" customFormat="1" x14ac:dyDescent="0.35">
      <c r="A423" s="45" t="s">
        <v>2348</v>
      </c>
      <c r="B423" s="45" t="s">
        <v>2890</v>
      </c>
      <c r="C423" s="45" t="s">
        <v>2891</v>
      </c>
      <c r="D423" s="45" t="s">
        <v>2890</v>
      </c>
      <c r="E423" s="45" t="s">
        <v>1958</v>
      </c>
      <c r="F423" s="46" t="s">
        <v>354</v>
      </c>
      <c r="G423" s="45"/>
      <c r="H423" s="45" t="s">
        <v>2386</v>
      </c>
      <c r="I423" s="45"/>
      <c r="J423" s="45"/>
      <c r="K423" s="39" t="str">
        <f>VLOOKUP(A423,'Va-Ku'!$A$2:$B$150,2,0)</f>
        <v>v</v>
      </c>
      <c r="L423" s="40" t="str">
        <f>IF(K423="v",VLOOKUP(A423,'Va-Ku'!$A$2:$C$150,3,0),VLOOKUP(A423,Kunnat!$B$2:$D$410,3,0))</f>
        <v>Eduskunta</v>
      </c>
      <c r="M423" s="40" t="str">
        <f>IF(K423&lt;&gt;"v",VLOOKUP(A423,Kunnat!$B$2:$F$411,5,0),"")</f>
        <v/>
      </c>
      <c r="N423" s="41" t="str">
        <f>IF(J423="","",VLOOKUP(J423,Lait!$B$3:$C$60,2,0))</f>
        <v/>
      </c>
      <c r="O423" s="41"/>
      <c r="P423" s="41"/>
    </row>
    <row r="424" spans="1:16" s="23" customFormat="1" x14ac:dyDescent="0.35">
      <c r="A424" s="45" t="s">
        <v>2348</v>
      </c>
      <c r="B424" s="45" t="s">
        <v>2898</v>
      </c>
      <c r="C424" s="45" t="s">
        <v>2899</v>
      </c>
      <c r="D424" s="45" t="s">
        <v>2898</v>
      </c>
      <c r="E424" s="45" t="s">
        <v>1958</v>
      </c>
      <c r="F424" s="46" t="s">
        <v>7</v>
      </c>
      <c r="G424" s="46" t="s">
        <v>22</v>
      </c>
      <c r="H424" s="45" t="s">
        <v>2386</v>
      </c>
      <c r="I424" s="45"/>
      <c r="J424" s="45"/>
      <c r="K424" s="39" t="str">
        <f>VLOOKUP(A424,'Va-Ku'!$A$2:$B$150,2,0)</f>
        <v>v</v>
      </c>
      <c r="L424" s="40" t="str">
        <f>IF(K424="v",VLOOKUP(A424,'Va-Ku'!$A$2:$C$150,3,0),VLOOKUP(A424,Kunnat!$B$2:$D$410,3,0))</f>
        <v>Eduskunta</v>
      </c>
      <c r="M424" s="40" t="str">
        <f>IF(K424&lt;&gt;"v",VLOOKUP(A424,Kunnat!$B$2:$F$411,5,0),"")</f>
        <v/>
      </c>
      <c r="N424" s="41" t="str">
        <f>IF(J424="","",VLOOKUP(J424,Lait!$B$3:$C$60,2,0))</f>
        <v/>
      </c>
      <c r="O424" s="41"/>
      <c r="P424" s="41"/>
    </row>
    <row r="425" spans="1:16" s="23" customFormat="1" x14ac:dyDescent="0.35">
      <c r="A425" s="45" t="s">
        <v>2348</v>
      </c>
      <c r="B425" s="45" t="s">
        <v>2900</v>
      </c>
      <c r="C425" s="45" t="s">
        <v>2901</v>
      </c>
      <c r="D425" s="45" t="s">
        <v>2900</v>
      </c>
      <c r="E425" s="45" t="s">
        <v>2699</v>
      </c>
      <c r="F425" s="46" t="s">
        <v>7</v>
      </c>
      <c r="G425" s="46" t="s">
        <v>22</v>
      </c>
      <c r="H425" s="45" t="s">
        <v>2386</v>
      </c>
      <c r="I425" s="45"/>
      <c r="J425" s="45"/>
      <c r="K425" s="39" t="str">
        <f>VLOOKUP(A425,'Va-Ku'!$A$2:$B$150,2,0)</f>
        <v>v</v>
      </c>
      <c r="L425" s="40" t="str">
        <f>IF(K425="v",VLOOKUP(A425,'Va-Ku'!$A$2:$C$150,3,0),VLOOKUP(A425,Kunnat!$B$2:$D$410,3,0))</f>
        <v>Eduskunta</v>
      </c>
      <c r="M425" s="40" t="str">
        <f>IF(K425&lt;&gt;"v",VLOOKUP(A425,Kunnat!$B$2:$F$411,5,0),"")</f>
        <v/>
      </c>
      <c r="N425" s="41" t="str">
        <f>IF(J425="","",VLOOKUP(J425,Lait!$B$3:$C$60,2,0))</f>
        <v/>
      </c>
      <c r="O425" s="41"/>
      <c r="P425" s="41"/>
    </row>
    <row r="426" spans="1:16" s="23" customFormat="1" x14ac:dyDescent="0.35">
      <c r="A426" s="45" t="s">
        <v>2348</v>
      </c>
      <c r="B426" s="45" t="s">
        <v>2987</v>
      </c>
      <c r="C426" s="45" t="s">
        <v>2988</v>
      </c>
      <c r="D426" s="45" t="s">
        <v>2987</v>
      </c>
      <c r="E426" s="45" t="s">
        <v>1958</v>
      </c>
      <c r="F426" s="46" t="s">
        <v>7</v>
      </c>
      <c r="G426" s="46" t="s">
        <v>22</v>
      </c>
      <c r="H426" s="45" t="s">
        <v>2386</v>
      </c>
      <c r="I426" s="45"/>
      <c r="J426" s="45"/>
      <c r="K426" s="39" t="str">
        <f>VLOOKUP(A426,'Va-Ku'!$A$2:$B$150,2,0)</f>
        <v>v</v>
      </c>
      <c r="L426" s="40" t="str">
        <f>IF(K426="v",VLOOKUP(A426,'Va-Ku'!$A$2:$C$150,3,0),VLOOKUP(A426,Kunnat!$B$2:$D$410,3,0))</f>
        <v>Eduskunta</v>
      </c>
      <c r="M426" s="40" t="str">
        <f>IF(K426&lt;&gt;"v",VLOOKUP(A426,Kunnat!$B$2:$F$411,5,0),"")</f>
        <v/>
      </c>
      <c r="N426" s="41" t="str">
        <f>IF(J426="","",VLOOKUP(J426,Lait!$B$3:$C$60,2,0))</f>
        <v/>
      </c>
      <c r="O426" s="41"/>
      <c r="P426" s="41"/>
    </row>
    <row r="427" spans="1:16" s="23" customFormat="1" x14ac:dyDescent="0.35">
      <c r="A427" s="45" t="s">
        <v>2348</v>
      </c>
      <c r="B427" s="45" t="s">
        <v>2910</v>
      </c>
      <c r="C427" s="45" t="s">
        <v>2911</v>
      </c>
      <c r="D427" s="45" t="s">
        <v>2910</v>
      </c>
      <c r="E427" s="45" t="s">
        <v>2699</v>
      </c>
      <c r="F427" s="46" t="s">
        <v>21</v>
      </c>
      <c r="G427" s="46" t="s">
        <v>22</v>
      </c>
      <c r="H427" s="45" t="s">
        <v>2386</v>
      </c>
      <c r="I427" s="45"/>
      <c r="J427" s="45"/>
      <c r="K427" s="39" t="str">
        <f>VLOOKUP(A427,'Va-Ku'!$A$2:$B$150,2,0)</f>
        <v>v</v>
      </c>
      <c r="L427" s="40" t="str">
        <f>IF(K427="v",VLOOKUP(A427,'Va-Ku'!$A$2:$C$150,3,0),VLOOKUP(A427,Kunnat!$B$2:$D$410,3,0))</f>
        <v>Eduskunta</v>
      </c>
      <c r="M427" s="40" t="str">
        <f>IF(K427&lt;&gt;"v",VLOOKUP(A427,Kunnat!$B$2:$F$411,5,0),"")</f>
        <v/>
      </c>
      <c r="N427" s="41" t="str">
        <f>IF(J427="","",VLOOKUP(J427,Lait!$B$3:$C$60,2,0))</f>
        <v/>
      </c>
      <c r="O427" s="41"/>
      <c r="P427" s="41"/>
    </row>
    <row r="428" spans="1:16" s="23" customFormat="1" x14ac:dyDescent="0.35">
      <c r="A428" s="45" t="s">
        <v>2348</v>
      </c>
      <c r="B428" s="45" t="s">
        <v>2902</v>
      </c>
      <c r="C428" s="45" t="s">
        <v>2903</v>
      </c>
      <c r="D428" s="45" t="s">
        <v>2902</v>
      </c>
      <c r="E428" s="45" t="s">
        <v>2699</v>
      </c>
      <c r="F428" s="46" t="s">
        <v>5</v>
      </c>
      <c r="G428" s="45"/>
      <c r="H428" s="45" t="s">
        <v>2386</v>
      </c>
      <c r="I428" s="45"/>
      <c r="J428" s="45"/>
      <c r="K428" s="39" t="str">
        <f>VLOOKUP(A428,'Va-Ku'!$A$2:$B$150,2,0)</f>
        <v>v</v>
      </c>
      <c r="L428" s="40" t="str">
        <f>IF(K428="v",VLOOKUP(A428,'Va-Ku'!$A$2:$C$150,3,0),VLOOKUP(A428,Kunnat!$B$2:$D$410,3,0))</f>
        <v>Eduskunta</v>
      </c>
      <c r="M428" s="40" t="str">
        <f>IF(K428&lt;&gt;"v",VLOOKUP(A428,Kunnat!$B$2:$F$411,5,0),"")</f>
        <v/>
      </c>
      <c r="N428" s="41" t="str">
        <f>IF(J428="","",VLOOKUP(J428,Lait!$B$3:$C$60,2,0))</f>
        <v/>
      </c>
      <c r="O428" s="41"/>
      <c r="P428" s="41"/>
    </row>
    <row r="429" spans="1:16" s="23" customFormat="1" x14ac:dyDescent="0.35">
      <c r="A429" s="45" t="s">
        <v>2348</v>
      </c>
      <c r="B429" s="45" t="s">
        <v>2904</v>
      </c>
      <c r="C429" s="45" t="s">
        <v>2905</v>
      </c>
      <c r="D429" s="45" t="s">
        <v>2904</v>
      </c>
      <c r="E429" s="45" t="s">
        <v>2699</v>
      </c>
      <c r="F429" s="46" t="s">
        <v>5</v>
      </c>
      <c r="G429" s="45"/>
      <c r="H429" s="45" t="s">
        <v>2386</v>
      </c>
      <c r="I429" s="45"/>
      <c r="J429" s="45"/>
      <c r="K429" s="39" t="str">
        <f>VLOOKUP(A429,'Va-Ku'!$A$2:$B$150,2,0)</f>
        <v>v</v>
      </c>
      <c r="L429" s="40" t="str">
        <f>IF(K429="v",VLOOKUP(A429,'Va-Ku'!$A$2:$C$150,3,0),VLOOKUP(A429,Kunnat!$B$2:$D$410,3,0))</f>
        <v>Eduskunta</v>
      </c>
      <c r="M429" s="40" t="str">
        <f>IF(K429&lt;&gt;"v",VLOOKUP(A429,Kunnat!$B$2:$F$411,5,0),"")</f>
        <v/>
      </c>
      <c r="N429" s="41" t="str">
        <f>IF(J429="","",VLOOKUP(J429,Lait!$B$3:$C$60,2,0))</f>
        <v/>
      </c>
      <c r="O429" s="41"/>
      <c r="P429" s="41"/>
    </row>
    <row r="430" spans="1:16" s="23" customFormat="1" x14ac:dyDescent="0.35">
      <c r="A430" s="45" t="s">
        <v>2348</v>
      </c>
      <c r="B430" s="45" t="s">
        <v>2912</v>
      </c>
      <c r="C430" s="45" t="s">
        <v>2913</v>
      </c>
      <c r="D430" s="45" t="s">
        <v>2912</v>
      </c>
      <c r="E430" s="45" t="s">
        <v>1958</v>
      </c>
      <c r="F430" s="46" t="s">
        <v>10</v>
      </c>
      <c r="G430" s="46" t="s">
        <v>22</v>
      </c>
      <c r="H430" s="45" t="s">
        <v>2386</v>
      </c>
      <c r="I430" s="45" t="s">
        <v>2914</v>
      </c>
      <c r="J430" s="45"/>
      <c r="K430" s="39" t="str">
        <f>VLOOKUP(A430,'Va-Ku'!$A$2:$B$150,2,0)</f>
        <v>v</v>
      </c>
      <c r="L430" s="40" t="str">
        <f>IF(K430="v",VLOOKUP(A430,'Va-Ku'!$A$2:$C$150,3,0),VLOOKUP(A430,Kunnat!$B$2:$D$410,3,0))</f>
        <v>Eduskunta</v>
      </c>
      <c r="M430" s="40" t="str">
        <f>IF(K430&lt;&gt;"v",VLOOKUP(A430,Kunnat!$B$2:$F$411,5,0),"")</f>
        <v/>
      </c>
      <c r="N430" s="41" t="str">
        <f>IF(J430="","",VLOOKUP(J430,Lait!$B$3:$C$60,2,0))</f>
        <v/>
      </c>
      <c r="O430" s="41"/>
      <c r="P430" s="41"/>
    </row>
    <row r="431" spans="1:16" s="23" customFormat="1" x14ac:dyDescent="0.35">
      <c r="A431" s="45" t="s">
        <v>2348</v>
      </c>
      <c r="B431" s="45" t="s">
        <v>2915</v>
      </c>
      <c r="C431" s="45" t="s">
        <v>2916</v>
      </c>
      <c r="D431" s="45" t="s">
        <v>2915</v>
      </c>
      <c r="E431" s="45" t="s">
        <v>2699</v>
      </c>
      <c r="F431" s="46" t="s">
        <v>354</v>
      </c>
      <c r="G431" s="45"/>
      <c r="H431" s="45" t="s">
        <v>2386</v>
      </c>
      <c r="I431" s="45"/>
      <c r="J431" s="45"/>
      <c r="K431" s="39" t="str">
        <f>VLOOKUP(A431,'Va-Ku'!$A$2:$B$150,2,0)</f>
        <v>v</v>
      </c>
      <c r="L431" s="40" t="str">
        <f>IF(K431="v",VLOOKUP(A431,'Va-Ku'!$A$2:$C$150,3,0),VLOOKUP(A431,Kunnat!$B$2:$D$410,3,0))</f>
        <v>Eduskunta</v>
      </c>
      <c r="M431" s="40" t="str">
        <f>IF(K431&lt;&gt;"v",VLOOKUP(A431,Kunnat!$B$2:$F$411,5,0),"")</f>
        <v/>
      </c>
      <c r="N431" s="41" t="str">
        <f>IF(J431="","",VLOOKUP(J431,Lait!$B$3:$C$60,2,0))</f>
        <v/>
      </c>
      <c r="O431" s="41"/>
      <c r="P431" s="41"/>
    </row>
    <row r="432" spans="1:16" s="23" customFormat="1" x14ac:dyDescent="0.35">
      <c r="A432" s="45" t="s">
        <v>2348</v>
      </c>
      <c r="B432" s="45" t="s">
        <v>2917</v>
      </c>
      <c r="C432" s="45" t="s">
        <v>2918</v>
      </c>
      <c r="D432" s="45" t="s">
        <v>2917</v>
      </c>
      <c r="E432" s="45" t="s">
        <v>1958</v>
      </c>
      <c r="F432" s="46" t="s">
        <v>17</v>
      </c>
      <c r="G432" s="46" t="s">
        <v>55</v>
      </c>
      <c r="H432" s="45" t="s">
        <v>2386</v>
      </c>
      <c r="I432" s="45"/>
      <c r="J432" s="45"/>
      <c r="K432" s="39" t="str">
        <f>VLOOKUP(A432,'Va-Ku'!$A$2:$B$150,2,0)</f>
        <v>v</v>
      </c>
      <c r="L432" s="40" t="str">
        <f>IF(K432="v",VLOOKUP(A432,'Va-Ku'!$A$2:$C$150,3,0),VLOOKUP(A432,Kunnat!$B$2:$D$410,3,0))</f>
        <v>Eduskunta</v>
      </c>
      <c r="M432" s="40" t="str">
        <f>IF(K432&lt;&gt;"v",VLOOKUP(A432,Kunnat!$B$2:$F$411,5,0),"")</f>
        <v/>
      </c>
      <c r="N432" s="41" t="str">
        <f>IF(J432="","",VLOOKUP(J432,Lait!$B$3:$C$60,2,0))</f>
        <v/>
      </c>
      <c r="O432" s="41"/>
      <c r="P432" s="41"/>
    </row>
    <row r="433" spans="1:16" s="23" customFormat="1" x14ac:dyDescent="0.35">
      <c r="A433" s="45" t="s">
        <v>2348</v>
      </c>
      <c r="B433" s="45" t="s">
        <v>2919</v>
      </c>
      <c r="C433" s="45" t="s">
        <v>2920</v>
      </c>
      <c r="D433" s="45" t="s">
        <v>2919</v>
      </c>
      <c r="E433" s="45" t="s">
        <v>1958</v>
      </c>
      <c r="F433" s="46" t="s">
        <v>354</v>
      </c>
      <c r="G433" s="45"/>
      <c r="H433" s="45" t="s">
        <v>2386</v>
      </c>
      <c r="I433" s="45"/>
      <c r="J433" s="45"/>
      <c r="K433" s="39" t="str">
        <f>VLOOKUP(A433,'Va-Ku'!$A$2:$B$150,2,0)</f>
        <v>v</v>
      </c>
      <c r="L433" s="40" t="str">
        <f>IF(K433="v",VLOOKUP(A433,'Va-Ku'!$A$2:$C$150,3,0),VLOOKUP(A433,Kunnat!$B$2:$D$410,3,0))</f>
        <v>Eduskunta</v>
      </c>
      <c r="M433" s="40" t="str">
        <f>IF(K433&lt;&gt;"v",VLOOKUP(A433,Kunnat!$B$2:$F$411,5,0),"")</f>
        <v/>
      </c>
      <c r="N433" s="41" t="str">
        <f>IF(J433="","",VLOOKUP(J433,Lait!$B$3:$C$60,2,0))</f>
        <v/>
      </c>
      <c r="O433" s="41"/>
      <c r="P433" s="41"/>
    </row>
    <row r="434" spans="1:16" s="23" customFormat="1" x14ac:dyDescent="0.35">
      <c r="A434" s="45" t="s">
        <v>2348</v>
      </c>
      <c r="B434" s="45" t="s">
        <v>2921</v>
      </c>
      <c r="C434" s="45" t="s">
        <v>2922</v>
      </c>
      <c r="D434" s="45" t="s">
        <v>2921</v>
      </c>
      <c r="E434" s="45" t="s">
        <v>2699</v>
      </c>
      <c r="F434" s="46" t="s">
        <v>3</v>
      </c>
      <c r="G434" s="45"/>
      <c r="H434" s="45" t="s">
        <v>2386</v>
      </c>
      <c r="I434" s="45"/>
      <c r="J434" s="45"/>
      <c r="K434" s="39" t="str">
        <f>VLOOKUP(A434,'Va-Ku'!$A$2:$B$150,2,0)</f>
        <v>v</v>
      </c>
      <c r="L434" s="40" t="str">
        <f>IF(K434="v",VLOOKUP(A434,'Va-Ku'!$A$2:$C$150,3,0),VLOOKUP(A434,Kunnat!$B$2:$D$410,3,0))</f>
        <v>Eduskunta</v>
      </c>
      <c r="M434" s="40" t="str">
        <f>IF(K434&lt;&gt;"v",VLOOKUP(A434,Kunnat!$B$2:$F$411,5,0),"")</f>
        <v/>
      </c>
      <c r="N434" s="41" t="str">
        <f>IF(J434="","",VLOOKUP(J434,Lait!$B$3:$C$60,2,0))</f>
        <v/>
      </c>
      <c r="O434" s="41"/>
      <c r="P434" s="41"/>
    </row>
    <row r="435" spans="1:16" s="23" customFormat="1" x14ac:dyDescent="0.35">
      <c r="A435" s="45" t="s">
        <v>2348</v>
      </c>
      <c r="B435" s="45" t="s">
        <v>2923</v>
      </c>
      <c r="C435" s="45" t="s">
        <v>2924</v>
      </c>
      <c r="D435" s="45" t="s">
        <v>2923</v>
      </c>
      <c r="E435" s="45" t="s">
        <v>2699</v>
      </c>
      <c r="F435" s="46" t="s">
        <v>3</v>
      </c>
      <c r="G435" s="45"/>
      <c r="H435" s="45" t="s">
        <v>2386</v>
      </c>
      <c r="I435" s="45"/>
      <c r="J435" s="45"/>
      <c r="K435" s="39" t="str">
        <f>VLOOKUP(A435,'Va-Ku'!$A$2:$B$150,2,0)</f>
        <v>v</v>
      </c>
      <c r="L435" s="40" t="str">
        <f>IF(K435="v",VLOOKUP(A435,'Va-Ku'!$A$2:$C$150,3,0),VLOOKUP(A435,Kunnat!$B$2:$D$410,3,0))</f>
        <v>Eduskunta</v>
      </c>
      <c r="M435" s="40" t="str">
        <f>IF(K435&lt;&gt;"v",VLOOKUP(A435,Kunnat!$B$2:$F$411,5,0),"")</f>
        <v/>
      </c>
      <c r="N435" s="41" t="str">
        <f>IF(J435="","",VLOOKUP(J435,Lait!$B$3:$C$60,2,0))</f>
        <v/>
      </c>
      <c r="O435" s="41"/>
      <c r="P435" s="41"/>
    </row>
    <row r="436" spans="1:16" s="23" customFormat="1" x14ac:dyDescent="0.35">
      <c r="A436" s="45" t="s">
        <v>2348</v>
      </c>
      <c r="B436" s="45" t="s">
        <v>2954</v>
      </c>
      <c r="C436" s="45" t="s">
        <v>2955</v>
      </c>
      <c r="D436" s="45" t="s">
        <v>2954</v>
      </c>
      <c r="E436" s="45" t="s">
        <v>1958</v>
      </c>
      <c r="F436" s="46" t="s">
        <v>17</v>
      </c>
      <c r="G436" s="46" t="s">
        <v>8</v>
      </c>
      <c r="H436" s="45" t="s">
        <v>2386</v>
      </c>
      <c r="I436" s="45"/>
      <c r="J436" s="45"/>
      <c r="K436" s="39" t="str">
        <f>VLOOKUP(A436,'Va-Ku'!$A$2:$B$150,2,0)</f>
        <v>v</v>
      </c>
      <c r="L436" s="40" t="str">
        <f>IF(K436="v",VLOOKUP(A436,'Va-Ku'!$A$2:$C$150,3,0),VLOOKUP(A436,Kunnat!$B$2:$D$410,3,0))</f>
        <v>Eduskunta</v>
      </c>
      <c r="M436" s="40" t="str">
        <f>IF(K436&lt;&gt;"v",VLOOKUP(A436,Kunnat!$B$2:$F$411,5,0),"")</f>
        <v/>
      </c>
      <c r="N436" s="41" t="str">
        <f>IF(J436="","",VLOOKUP(J436,Lait!$B$3:$C$60,2,0))</f>
        <v/>
      </c>
      <c r="O436" s="41"/>
      <c r="P436" s="41"/>
    </row>
    <row r="437" spans="1:16" s="23" customFormat="1" x14ac:dyDescent="0.35">
      <c r="A437" s="45" t="s">
        <v>2348</v>
      </c>
      <c r="B437" s="45" t="s">
        <v>2906</v>
      </c>
      <c r="C437" s="45" t="s">
        <v>2907</v>
      </c>
      <c r="D437" s="45" t="s">
        <v>2906</v>
      </c>
      <c r="E437" s="45" t="s">
        <v>2699</v>
      </c>
      <c r="F437" s="46" t="s">
        <v>21</v>
      </c>
      <c r="G437" s="46" t="s">
        <v>22</v>
      </c>
      <c r="H437" s="45" t="s">
        <v>2386</v>
      </c>
      <c r="I437" s="45"/>
      <c r="J437" s="45"/>
      <c r="K437" s="39" t="str">
        <f>VLOOKUP(A437,'Va-Ku'!$A$2:$B$150,2,0)</f>
        <v>v</v>
      </c>
      <c r="L437" s="40" t="str">
        <f>IF(K437="v",VLOOKUP(A437,'Va-Ku'!$A$2:$C$150,3,0),VLOOKUP(A437,Kunnat!$B$2:$D$410,3,0))</f>
        <v>Eduskunta</v>
      </c>
      <c r="M437" s="40" t="str">
        <f>IF(K437&lt;&gt;"v",VLOOKUP(A437,Kunnat!$B$2:$F$411,5,0),"")</f>
        <v/>
      </c>
      <c r="N437" s="41" t="str">
        <f>IF(J437="","",VLOOKUP(J437,Lait!$B$3:$C$60,2,0))</f>
        <v/>
      </c>
      <c r="O437" s="41"/>
      <c r="P437" s="41"/>
    </row>
    <row r="438" spans="1:16" s="23" customFormat="1" x14ac:dyDescent="0.35">
      <c r="A438" s="45" t="s">
        <v>2348</v>
      </c>
      <c r="B438" s="45" t="s">
        <v>2892</v>
      </c>
      <c r="C438" s="45" t="s">
        <v>2893</v>
      </c>
      <c r="D438" s="45" t="s">
        <v>2892</v>
      </c>
      <c r="E438" s="45" t="s">
        <v>1958</v>
      </c>
      <c r="F438" s="46" t="s">
        <v>3</v>
      </c>
      <c r="G438" s="45"/>
      <c r="H438" s="45" t="s">
        <v>2386</v>
      </c>
      <c r="I438" s="45"/>
      <c r="J438" s="45"/>
      <c r="K438" s="39" t="str">
        <f>VLOOKUP(A438,'Va-Ku'!$A$2:$B$150,2,0)</f>
        <v>v</v>
      </c>
      <c r="L438" s="40" t="str">
        <f>IF(K438="v",VLOOKUP(A438,'Va-Ku'!$A$2:$C$150,3,0),VLOOKUP(A438,Kunnat!$B$2:$D$410,3,0))</f>
        <v>Eduskunta</v>
      </c>
      <c r="M438" s="40" t="str">
        <f>IF(K438&lt;&gt;"v",VLOOKUP(A438,Kunnat!$B$2:$F$411,5,0),"")</f>
        <v/>
      </c>
      <c r="N438" s="41" t="str">
        <f>IF(J438="","",VLOOKUP(J438,Lait!$B$3:$C$60,2,0))</f>
        <v/>
      </c>
      <c r="O438" s="41"/>
      <c r="P438" s="41"/>
    </row>
    <row r="439" spans="1:16" s="23" customFormat="1" x14ac:dyDescent="0.35">
      <c r="A439" s="45" t="s">
        <v>2348</v>
      </c>
      <c r="B439" s="45" t="s">
        <v>2896</v>
      </c>
      <c r="C439" s="45" t="s">
        <v>2897</v>
      </c>
      <c r="D439" s="45" t="s">
        <v>2896</v>
      </c>
      <c r="E439" s="45" t="s">
        <v>2699</v>
      </c>
      <c r="F439" s="46" t="s">
        <v>354</v>
      </c>
      <c r="G439" s="45"/>
      <c r="H439" s="45" t="s">
        <v>2386</v>
      </c>
      <c r="I439" s="45"/>
      <c r="J439" s="45"/>
      <c r="K439" s="39" t="str">
        <f>VLOOKUP(A439,'Va-Ku'!$A$2:$B$150,2,0)</f>
        <v>v</v>
      </c>
      <c r="L439" s="40" t="str">
        <f>IF(K439="v",VLOOKUP(A439,'Va-Ku'!$A$2:$C$150,3,0),VLOOKUP(A439,Kunnat!$B$2:$D$410,3,0))</f>
        <v>Eduskunta</v>
      </c>
      <c r="M439" s="40" t="str">
        <f>IF(K439&lt;&gt;"v",VLOOKUP(A439,Kunnat!$B$2:$F$411,5,0),"")</f>
        <v/>
      </c>
      <c r="N439" s="41" t="str">
        <f>IF(J439="","",VLOOKUP(J439,Lait!$B$3:$C$60,2,0))</f>
        <v/>
      </c>
      <c r="O439" s="41"/>
      <c r="P439" s="41"/>
    </row>
    <row r="440" spans="1:16" s="23" customFormat="1" x14ac:dyDescent="0.35">
      <c r="A440" s="45" t="s">
        <v>2348</v>
      </c>
      <c r="B440" s="45" t="s">
        <v>2927</v>
      </c>
      <c r="C440" s="45" t="s">
        <v>2928</v>
      </c>
      <c r="D440" s="45" t="s">
        <v>2927</v>
      </c>
      <c r="E440" s="45" t="s">
        <v>1958</v>
      </c>
      <c r="F440" s="46" t="s">
        <v>10</v>
      </c>
      <c r="G440" s="46" t="s">
        <v>22</v>
      </c>
      <c r="H440" s="45" t="s">
        <v>2382</v>
      </c>
      <c r="I440" s="45"/>
      <c r="J440" s="45"/>
      <c r="K440" s="39" t="str">
        <f>VLOOKUP(A440,'Va-Ku'!$A$2:$B$150,2,0)</f>
        <v>v</v>
      </c>
      <c r="L440" s="40" t="str">
        <f>IF(K440="v",VLOOKUP(A440,'Va-Ku'!$A$2:$C$150,3,0),VLOOKUP(A440,Kunnat!$B$2:$D$410,3,0))</f>
        <v>Eduskunta</v>
      </c>
      <c r="M440" s="40" t="str">
        <f>IF(K440&lt;&gt;"v",VLOOKUP(A440,Kunnat!$B$2:$F$411,5,0),"")</f>
        <v/>
      </c>
      <c r="N440" s="41" t="str">
        <f>IF(J440="","",VLOOKUP(J440,Lait!$B$3:$C$60,2,0))</f>
        <v/>
      </c>
      <c r="O440" s="41"/>
      <c r="P440" s="41"/>
    </row>
    <row r="441" spans="1:16" s="23" customFormat="1" x14ac:dyDescent="0.35">
      <c r="A441" s="45" t="s">
        <v>2348</v>
      </c>
      <c r="B441" s="45" t="s">
        <v>2946</v>
      </c>
      <c r="C441" s="45" t="s">
        <v>2947</v>
      </c>
      <c r="D441" s="45" t="s">
        <v>2946</v>
      </c>
      <c r="E441" s="45" t="s">
        <v>4796</v>
      </c>
      <c r="F441" s="46" t="s">
        <v>354</v>
      </c>
      <c r="G441" s="45"/>
      <c r="H441" s="45" t="s">
        <v>2386</v>
      </c>
      <c r="I441" s="45"/>
      <c r="J441" s="45"/>
      <c r="K441" s="39" t="str">
        <f>VLOOKUP(A441,'Va-Ku'!$A$2:$B$150,2,0)</f>
        <v>v</v>
      </c>
      <c r="L441" s="40" t="str">
        <f>IF(K441="v",VLOOKUP(A441,'Va-Ku'!$A$2:$C$150,3,0),VLOOKUP(A441,Kunnat!$B$2:$D$410,3,0))</f>
        <v>Eduskunta</v>
      </c>
      <c r="M441" s="40" t="str">
        <f>IF(K441&lt;&gt;"v",VLOOKUP(A441,Kunnat!$B$2:$F$411,5,0),"")</f>
        <v/>
      </c>
      <c r="N441" s="41" t="str">
        <f>IF(J441="","",VLOOKUP(J441,Lait!$B$3:$C$60,2,0))</f>
        <v/>
      </c>
      <c r="O441" s="41"/>
      <c r="P441" s="41"/>
    </row>
    <row r="442" spans="1:16" s="23" customFormat="1" x14ac:dyDescent="0.35">
      <c r="A442" s="45" t="s">
        <v>2348</v>
      </c>
      <c r="B442" s="45" t="s">
        <v>2929</v>
      </c>
      <c r="C442" s="45" t="s">
        <v>2930</v>
      </c>
      <c r="D442" s="45" t="s">
        <v>2929</v>
      </c>
      <c r="E442" s="45" t="s">
        <v>1958</v>
      </c>
      <c r="F442" s="46" t="s">
        <v>21</v>
      </c>
      <c r="G442" s="45"/>
      <c r="H442" s="45" t="s">
        <v>2386</v>
      </c>
      <c r="I442" s="45" t="s">
        <v>2931</v>
      </c>
      <c r="J442" s="45"/>
      <c r="K442" s="39" t="str">
        <f>VLOOKUP(A442,'Va-Ku'!$A$2:$B$150,2,0)</f>
        <v>v</v>
      </c>
      <c r="L442" s="40" t="str">
        <f>IF(K442="v",VLOOKUP(A442,'Va-Ku'!$A$2:$C$150,3,0),VLOOKUP(A442,Kunnat!$B$2:$D$410,3,0))</f>
        <v>Eduskunta</v>
      </c>
      <c r="M442" s="40" t="str">
        <f>IF(K442&lt;&gt;"v",VLOOKUP(A442,Kunnat!$B$2:$F$411,5,0),"")</f>
        <v/>
      </c>
      <c r="N442" s="41" t="str">
        <f>IF(J442="","",VLOOKUP(J442,Lait!$B$3:$C$60,2,0))</f>
        <v/>
      </c>
      <c r="O442" s="41"/>
      <c r="P442" s="41"/>
    </row>
    <row r="443" spans="1:16" s="23" customFormat="1" x14ac:dyDescent="0.35">
      <c r="A443" s="45" t="s">
        <v>2348</v>
      </c>
      <c r="B443" s="45" t="s">
        <v>2932</v>
      </c>
      <c r="C443" s="45" t="s">
        <v>2933</v>
      </c>
      <c r="D443" s="45" t="s">
        <v>2932</v>
      </c>
      <c r="E443" s="45" t="s">
        <v>1958</v>
      </c>
      <c r="F443" s="46" t="s">
        <v>17</v>
      </c>
      <c r="G443" s="46" t="s">
        <v>22</v>
      </c>
      <c r="H443" s="45" t="s">
        <v>2386</v>
      </c>
      <c r="I443" s="45" t="s">
        <v>2934</v>
      </c>
      <c r="J443" s="45"/>
      <c r="K443" s="39" t="str">
        <f>VLOOKUP(A443,'Va-Ku'!$A$2:$B$150,2,0)</f>
        <v>v</v>
      </c>
      <c r="L443" s="40" t="str">
        <f>IF(K443="v",VLOOKUP(A443,'Va-Ku'!$A$2:$C$150,3,0),VLOOKUP(A443,Kunnat!$B$2:$D$410,3,0))</f>
        <v>Eduskunta</v>
      </c>
      <c r="M443" s="40" t="str">
        <f>IF(K443&lt;&gt;"v",VLOOKUP(A443,Kunnat!$B$2:$F$411,5,0),"")</f>
        <v/>
      </c>
      <c r="N443" s="41" t="str">
        <f>IF(J443="","",VLOOKUP(J443,Lait!$B$3:$C$60,2,0))</f>
        <v/>
      </c>
      <c r="O443" s="41"/>
      <c r="P443" s="41"/>
    </row>
    <row r="444" spans="1:16" s="23" customFormat="1" x14ac:dyDescent="0.35">
      <c r="A444" s="45" t="s">
        <v>2348</v>
      </c>
      <c r="B444" s="45" t="s">
        <v>2935</v>
      </c>
      <c r="C444" s="45" t="s">
        <v>2936</v>
      </c>
      <c r="D444" s="45" t="s">
        <v>2935</v>
      </c>
      <c r="E444" s="45" t="s">
        <v>1958</v>
      </c>
      <c r="F444" s="46" t="s">
        <v>21</v>
      </c>
      <c r="G444" s="46" t="s">
        <v>22</v>
      </c>
      <c r="H444" s="45" t="s">
        <v>2386</v>
      </c>
      <c r="I444" s="45" t="s">
        <v>2914</v>
      </c>
      <c r="J444" s="45"/>
      <c r="K444" s="39" t="str">
        <f>VLOOKUP(A444,'Va-Ku'!$A$2:$B$150,2,0)</f>
        <v>v</v>
      </c>
      <c r="L444" s="40" t="str">
        <f>IF(K444="v",VLOOKUP(A444,'Va-Ku'!$A$2:$C$150,3,0),VLOOKUP(A444,Kunnat!$B$2:$D$410,3,0))</f>
        <v>Eduskunta</v>
      </c>
      <c r="M444" s="40" t="str">
        <f>IF(K444&lt;&gt;"v",VLOOKUP(A444,Kunnat!$B$2:$F$411,5,0),"")</f>
        <v/>
      </c>
      <c r="N444" s="41" t="str">
        <f>IF(J444="","",VLOOKUP(J444,Lait!$B$3:$C$60,2,0))</f>
        <v/>
      </c>
      <c r="O444" s="41"/>
      <c r="P444" s="41"/>
    </row>
    <row r="445" spans="1:16" s="23" customFormat="1" x14ac:dyDescent="0.35">
      <c r="A445" s="45" t="s">
        <v>2348</v>
      </c>
      <c r="B445" s="45" t="s">
        <v>2970</v>
      </c>
      <c r="C445" s="45" t="s">
        <v>2971</v>
      </c>
      <c r="D445" s="45" t="s">
        <v>2970</v>
      </c>
      <c r="E445" s="45" t="s">
        <v>1958</v>
      </c>
      <c r="F445" s="46" t="s">
        <v>17</v>
      </c>
      <c r="G445" s="46" t="s">
        <v>8</v>
      </c>
      <c r="H445" s="45" t="s">
        <v>2386</v>
      </c>
      <c r="I445" s="45"/>
      <c r="J445" s="45"/>
      <c r="K445" s="39" t="str">
        <f>VLOOKUP(A445,'Va-Ku'!$A$2:$B$150,2,0)</f>
        <v>v</v>
      </c>
      <c r="L445" s="40" t="str">
        <f>IF(K445="v",VLOOKUP(A445,'Va-Ku'!$A$2:$C$150,3,0),VLOOKUP(A445,Kunnat!$B$2:$D$410,3,0))</f>
        <v>Eduskunta</v>
      </c>
      <c r="M445" s="40" t="str">
        <f>IF(K445&lt;&gt;"v",VLOOKUP(A445,Kunnat!$B$2:$F$411,5,0),"")</f>
        <v/>
      </c>
      <c r="N445" s="41" t="str">
        <f>IF(J445="","",VLOOKUP(J445,Lait!$B$3:$C$60,2,0))</f>
        <v/>
      </c>
      <c r="O445" s="41"/>
      <c r="P445" s="41"/>
    </row>
    <row r="446" spans="1:16" s="23" customFormat="1" x14ac:dyDescent="0.35">
      <c r="A446" s="45" t="s">
        <v>2348</v>
      </c>
      <c r="B446" s="45" t="s">
        <v>2942</v>
      </c>
      <c r="C446" s="45" t="s">
        <v>2943</v>
      </c>
      <c r="D446" s="45" t="s">
        <v>2942</v>
      </c>
      <c r="E446" s="45" t="s">
        <v>2699</v>
      </c>
      <c r="F446" s="46" t="s">
        <v>17</v>
      </c>
      <c r="G446" s="46" t="s">
        <v>8</v>
      </c>
      <c r="H446" s="45" t="s">
        <v>2386</v>
      </c>
      <c r="I446" s="45"/>
      <c r="J446" s="45"/>
      <c r="K446" s="39" t="str">
        <f>VLOOKUP(A446,'Va-Ku'!$A$2:$B$150,2,0)</f>
        <v>v</v>
      </c>
      <c r="L446" s="40" t="str">
        <f>IF(K446="v",VLOOKUP(A446,'Va-Ku'!$A$2:$C$150,3,0),VLOOKUP(A446,Kunnat!$B$2:$D$410,3,0))</f>
        <v>Eduskunta</v>
      </c>
      <c r="M446" s="40" t="str">
        <f>IF(K446&lt;&gt;"v",VLOOKUP(A446,Kunnat!$B$2:$F$411,5,0),"")</f>
        <v/>
      </c>
      <c r="N446" s="41" t="str">
        <f>IF(J446="","",VLOOKUP(J446,Lait!$B$3:$C$60,2,0))</f>
        <v/>
      </c>
      <c r="O446" s="41"/>
      <c r="P446" s="41"/>
    </row>
    <row r="447" spans="1:16" s="23" customFormat="1" x14ac:dyDescent="0.35">
      <c r="A447" s="45" t="s">
        <v>2348</v>
      </c>
      <c r="B447" s="45" t="s">
        <v>2937</v>
      </c>
      <c r="C447" s="45" t="s">
        <v>2938</v>
      </c>
      <c r="D447" s="45" t="s">
        <v>2937</v>
      </c>
      <c r="E447" s="45" t="s">
        <v>2699</v>
      </c>
      <c r="F447" s="46" t="s">
        <v>5</v>
      </c>
      <c r="G447" s="45"/>
      <c r="H447" s="45" t="s">
        <v>2386</v>
      </c>
      <c r="I447" s="45"/>
      <c r="J447" s="45"/>
      <c r="K447" s="39" t="str">
        <f>VLOOKUP(A447,'Va-Ku'!$A$2:$B$150,2,0)</f>
        <v>v</v>
      </c>
      <c r="L447" s="40" t="str">
        <f>IF(K447="v",VLOOKUP(A447,'Va-Ku'!$A$2:$C$150,3,0),VLOOKUP(A447,Kunnat!$B$2:$D$410,3,0))</f>
        <v>Eduskunta</v>
      </c>
      <c r="M447" s="40" t="str">
        <f>IF(K447&lt;&gt;"v",VLOOKUP(A447,Kunnat!$B$2:$F$411,5,0),"")</f>
        <v/>
      </c>
      <c r="N447" s="41" t="str">
        <f>IF(J447="","",VLOOKUP(J447,Lait!$B$3:$C$60,2,0))</f>
        <v/>
      </c>
      <c r="O447" s="41"/>
      <c r="P447" s="41"/>
    </row>
    <row r="448" spans="1:16" s="23" customFormat="1" x14ac:dyDescent="0.35">
      <c r="A448" s="45" t="s">
        <v>2348</v>
      </c>
      <c r="B448" s="45" t="s">
        <v>2939</v>
      </c>
      <c r="C448" s="45" t="s">
        <v>2940</v>
      </c>
      <c r="D448" s="45" t="s">
        <v>2939</v>
      </c>
      <c r="E448" s="45" t="s">
        <v>2699</v>
      </c>
      <c r="F448" s="46" t="s">
        <v>10</v>
      </c>
      <c r="G448" s="46" t="s">
        <v>22</v>
      </c>
      <c r="H448" s="45" t="s">
        <v>2386</v>
      </c>
      <c r="I448" s="45" t="s">
        <v>2941</v>
      </c>
      <c r="J448" s="45"/>
      <c r="K448" s="39" t="str">
        <f>VLOOKUP(A448,'Va-Ku'!$A$2:$B$150,2,0)</f>
        <v>v</v>
      </c>
      <c r="L448" s="40" t="str">
        <f>IF(K448="v",VLOOKUP(A448,'Va-Ku'!$A$2:$C$150,3,0),VLOOKUP(A448,Kunnat!$B$2:$D$410,3,0))</f>
        <v>Eduskunta</v>
      </c>
      <c r="M448" s="40" t="str">
        <f>IF(K448&lt;&gt;"v",VLOOKUP(A448,Kunnat!$B$2:$F$411,5,0),"")</f>
        <v/>
      </c>
      <c r="N448" s="41" t="str">
        <f>IF(J448="","",VLOOKUP(J448,Lait!$B$3:$C$60,2,0))</f>
        <v/>
      </c>
      <c r="O448" s="41"/>
      <c r="P448" s="41"/>
    </row>
    <row r="449" spans="1:16" s="23" customFormat="1" x14ac:dyDescent="0.35">
      <c r="A449" s="45" t="s">
        <v>2348</v>
      </c>
      <c r="B449" s="45" t="s">
        <v>2925</v>
      </c>
      <c r="C449" s="45" t="s">
        <v>2926</v>
      </c>
      <c r="D449" s="45" t="s">
        <v>2925</v>
      </c>
      <c r="E449" s="45" t="s">
        <v>1896</v>
      </c>
      <c r="F449" s="46" t="s">
        <v>354</v>
      </c>
      <c r="G449" s="45"/>
      <c r="H449" s="45" t="s">
        <v>2382</v>
      </c>
      <c r="I449" s="45"/>
      <c r="J449" s="45"/>
      <c r="K449" s="39" t="str">
        <f>VLOOKUP(A449,'Va-Ku'!$A$2:$B$150,2,0)</f>
        <v>v</v>
      </c>
      <c r="L449" s="40" t="str">
        <f>IF(K449="v",VLOOKUP(A449,'Va-Ku'!$A$2:$C$150,3,0),VLOOKUP(A449,Kunnat!$B$2:$D$410,3,0))</f>
        <v>Eduskunta</v>
      </c>
      <c r="M449" s="40" t="str">
        <f>IF(K449&lt;&gt;"v",VLOOKUP(A449,Kunnat!$B$2:$F$411,5,0),"")</f>
        <v/>
      </c>
      <c r="N449" s="41" t="str">
        <f>IF(J449="","",VLOOKUP(J449,Lait!$B$3:$C$60,2,0))</f>
        <v/>
      </c>
      <c r="O449" s="41"/>
      <c r="P449" s="41"/>
    </row>
    <row r="450" spans="1:16" s="23" customFormat="1" x14ac:dyDescent="0.35">
      <c r="A450" s="45" t="s">
        <v>2348</v>
      </c>
      <c r="B450" s="45" t="s">
        <v>2944</v>
      </c>
      <c r="C450" s="45" t="s">
        <v>2945</v>
      </c>
      <c r="D450" s="45" t="s">
        <v>2944</v>
      </c>
      <c r="E450" s="45" t="s">
        <v>1896</v>
      </c>
      <c r="F450" s="46" t="s">
        <v>354</v>
      </c>
      <c r="G450" s="45"/>
      <c r="H450" s="45" t="s">
        <v>2386</v>
      </c>
      <c r="I450" s="45"/>
      <c r="J450" s="45"/>
      <c r="K450" s="39" t="str">
        <f>VLOOKUP(A450,'Va-Ku'!$A$2:$B$150,2,0)</f>
        <v>v</v>
      </c>
      <c r="L450" s="40" t="str">
        <f>IF(K450="v",VLOOKUP(A450,'Va-Ku'!$A$2:$C$150,3,0),VLOOKUP(A450,Kunnat!$B$2:$D$410,3,0))</f>
        <v>Eduskunta</v>
      </c>
      <c r="M450" s="40" t="str">
        <f>IF(K450&lt;&gt;"v",VLOOKUP(A450,Kunnat!$B$2:$F$411,5,0),"")</f>
        <v/>
      </c>
      <c r="N450" s="41" t="str">
        <f>IF(J450="","",VLOOKUP(J450,Lait!$B$3:$C$60,2,0))</f>
        <v/>
      </c>
      <c r="O450" s="41"/>
      <c r="P450" s="41"/>
    </row>
    <row r="451" spans="1:16" s="23" customFormat="1" x14ac:dyDescent="0.35">
      <c r="A451" s="45" t="s">
        <v>2348</v>
      </c>
      <c r="B451" s="45" t="s">
        <v>2948</v>
      </c>
      <c r="C451" s="45" t="s">
        <v>2949</v>
      </c>
      <c r="D451" s="45" t="s">
        <v>2948</v>
      </c>
      <c r="E451" s="45" t="s">
        <v>1958</v>
      </c>
      <c r="F451" s="46" t="s">
        <v>10</v>
      </c>
      <c r="G451" s="46" t="s">
        <v>22</v>
      </c>
      <c r="H451" s="45" t="s">
        <v>2386</v>
      </c>
      <c r="I451" s="45"/>
      <c r="J451" s="45"/>
      <c r="K451" s="39" t="str">
        <f>VLOOKUP(A451,'Va-Ku'!$A$2:$B$150,2,0)</f>
        <v>v</v>
      </c>
      <c r="L451" s="40" t="str">
        <f>IF(K451="v",VLOOKUP(A451,'Va-Ku'!$A$2:$C$150,3,0),VLOOKUP(A451,Kunnat!$B$2:$D$410,3,0))</f>
        <v>Eduskunta</v>
      </c>
      <c r="M451" s="40" t="str">
        <f>IF(K451&lt;&gt;"v",VLOOKUP(A451,Kunnat!$B$2:$F$411,5,0),"")</f>
        <v/>
      </c>
      <c r="N451" s="41" t="str">
        <f>IF(J451="","",VLOOKUP(J451,Lait!$B$3:$C$60,2,0))</f>
        <v/>
      </c>
      <c r="O451" s="41"/>
      <c r="P451" s="41"/>
    </row>
    <row r="452" spans="1:16" s="23" customFormat="1" x14ac:dyDescent="0.35">
      <c r="A452" s="45" t="s">
        <v>2348</v>
      </c>
      <c r="B452" s="45" t="s">
        <v>2950</v>
      </c>
      <c r="C452" s="45" t="s">
        <v>2951</v>
      </c>
      <c r="D452" s="45" t="s">
        <v>2950</v>
      </c>
      <c r="E452" s="45" t="s">
        <v>1958</v>
      </c>
      <c r="F452" s="46" t="s">
        <v>3</v>
      </c>
      <c r="G452" s="45"/>
      <c r="H452" s="45" t="s">
        <v>2386</v>
      </c>
      <c r="I452" s="45"/>
      <c r="J452" s="45"/>
      <c r="K452" s="39" t="str">
        <f>VLOOKUP(A452,'Va-Ku'!$A$2:$B$150,2,0)</f>
        <v>v</v>
      </c>
      <c r="L452" s="40" t="str">
        <f>IF(K452="v",VLOOKUP(A452,'Va-Ku'!$A$2:$C$150,3,0),VLOOKUP(A452,Kunnat!$B$2:$D$410,3,0))</f>
        <v>Eduskunta</v>
      </c>
      <c r="M452" s="40" t="str">
        <f>IF(K452&lt;&gt;"v",VLOOKUP(A452,Kunnat!$B$2:$F$411,5,0),"")</f>
        <v/>
      </c>
      <c r="N452" s="41" t="str">
        <f>IF(J452="","",VLOOKUP(J452,Lait!$B$3:$C$60,2,0))</f>
        <v/>
      </c>
      <c r="O452" s="41"/>
      <c r="P452" s="41"/>
    </row>
    <row r="453" spans="1:16" s="23" customFormat="1" x14ac:dyDescent="0.35">
      <c r="A453" s="45" t="s">
        <v>2348</v>
      </c>
      <c r="B453" s="45" t="s">
        <v>2952</v>
      </c>
      <c r="C453" s="45" t="s">
        <v>2953</v>
      </c>
      <c r="D453" s="45" t="s">
        <v>2952</v>
      </c>
      <c r="E453" s="45" t="s">
        <v>2699</v>
      </c>
      <c r="F453" s="46" t="s">
        <v>17</v>
      </c>
      <c r="G453" s="45"/>
      <c r="H453" s="45" t="s">
        <v>2386</v>
      </c>
      <c r="I453" s="45"/>
      <c r="J453" s="45"/>
      <c r="K453" s="39" t="str">
        <f>VLOOKUP(A453,'Va-Ku'!$A$2:$B$150,2,0)</f>
        <v>v</v>
      </c>
      <c r="L453" s="40" t="str">
        <f>IF(K453="v",VLOOKUP(A453,'Va-Ku'!$A$2:$C$150,3,0),VLOOKUP(A453,Kunnat!$B$2:$D$410,3,0))</f>
        <v>Eduskunta</v>
      </c>
      <c r="M453" s="40" t="str">
        <f>IF(K453&lt;&gt;"v",VLOOKUP(A453,Kunnat!$B$2:$F$411,5,0),"")</f>
        <v/>
      </c>
      <c r="N453" s="41" t="str">
        <f>IF(J453="","",VLOOKUP(J453,Lait!$B$3:$C$60,2,0))</f>
        <v/>
      </c>
      <c r="O453" s="41"/>
      <c r="P453" s="41"/>
    </row>
    <row r="454" spans="1:16" s="23" customFormat="1" x14ac:dyDescent="0.35">
      <c r="A454" s="45" t="s">
        <v>2348</v>
      </c>
      <c r="B454" s="45" t="s">
        <v>2894</v>
      </c>
      <c r="C454" s="45" t="s">
        <v>2895</v>
      </c>
      <c r="D454" s="45" t="s">
        <v>2894</v>
      </c>
      <c r="E454" s="45" t="s">
        <v>1958</v>
      </c>
      <c r="F454" s="46" t="s">
        <v>354</v>
      </c>
      <c r="G454" s="45"/>
      <c r="H454" s="45" t="s">
        <v>2386</v>
      </c>
      <c r="I454" s="45"/>
      <c r="J454" s="45"/>
      <c r="K454" s="39" t="str">
        <f>VLOOKUP(A454,'Va-Ku'!$A$2:$B$150,2,0)</f>
        <v>v</v>
      </c>
      <c r="L454" s="40" t="str">
        <f>IF(K454="v",VLOOKUP(A454,'Va-Ku'!$A$2:$C$150,3,0),VLOOKUP(A454,Kunnat!$B$2:$D$410,3,0))</f>
        <v>Eduskunta</v>
      </c>
      <c r="M454" s="40" t="str">
        <f>IF(K454&lt;&gt;"v",VLOOKUP(A454,Kunnat!$B$2:$F$411,5,0),"")</f>
        <v/>
      </c>
      <c r="N454" s="41" t="str">
        <f>IF(J454="","",VLOOKUP(J454,Lait!$B$3:$C$60,2,0))</f>
        <v/>
      </c>
      <c r="O454" s="41"/>
      <c r="P454" s="41"/>
    </row>
    <row r="455" spans="1:16" s="23" customFormat="1" x14ac:dyDescent="0.35">
      <c r="A455" s="45" t="s">
        <v>2348</v>
      </c>
      <c r="B455" s="45" t="s">
        <v>2956</v>
      </c>
      <c r="C455" s="45" t="s">
        <v>2957</v>
      </c>
      <c r="D455" s="45" t="s">
        <v>2956</v>
      </c>
      <c r="E455" s="45" t="s">
        <v>1958</v>
      </c>
      <c r="F455" s="46" t="s">
        <v>17</v>
      </c>
      <c r="G455" s="46" t="s">
        <v>61</v>
      </c>
      <c r="H455" s="45" t="s">
        <v>2386</v>
      </c>
      <c r="I455" s="45"/>
      <c r="J455" s="45"/>
      <c r="K455" s="39" t="str">
        <f>VLOOKUP(A455,'Va-Ku'!$A$2:$B$150,2,0)</f>
        <v>v</v>
      </c>
      <c r="L455" s="40" t="str">
        <f>IF(K455="v",VLOOKUP(A455,'Va-Ku'!$A$2:$C$150,3,0),VLOOKUP(A455,Kunnat!$B$2:$D$410,3,0))</f>
        <v>Eduskunta</v>
      </c>
      <c r="M455" s="40" t="str">
        <f>IF(K455&lt;&gt;"v",VLOOKUP(A455,Kunnat!$B$2:$F$411,5,0),"")</f>
        <v/>
      </c>
      <c r="N455" s="41" t="str">
        <f>IF(J455="","",VLOOKUP(J455,Lait!$B$3:$C$60,2,0))</f>
        <v/>
      </c>
      <c r="O455" s="41"/>
      <c r="P455" s="41"/>
    </row>
    <row r="456" spans="1:16" s="23" customFormat="1" x14ac:dyDescent="0.35">
      <c r="A456" s="45" t="s">
        <v>2348</v>
      </c>
      <c r="B456" s="45" t="s">
        <v>2958</v>
      </c>
      <c r="C456" s="45" t="s">
        <v>2959</v>
      </c>
      <c r="D456" s="45" t="s">
        <v>2958</v>
      </c>
      <c r="E456" s="45" t="s">
        <v>1958</v>
      </c>
      <c r="F456" s="46" t="s">
        <v>3</v>
      </c>
      <c r="G456" s="45"/>
      <c r="H456" s="45" t="s">
        <v>2386</v>
      </c>
      <c r="I456" s="45"/>
      <c r="J456" s="45"/>
      <c r="K456" s="39" t="str">
        <f>VLOOKUP(A456,'Va-Ku'!$A$2:$B$150,2,0)</f>
        <v>v</v>
      </c>
      <c r="L456" s="40" t="str">
        <f>IF(K456="v",VLOOKUP(A456,'Va-Ku'!$A$2:$C$150,3,0),VLOOKUP(A456,Kunnat!$B$2:$D$410,3,0))</f>
        <v>Eduskunta</v>
      </c>
      <c r="M456" s="40" t="str">
        <f>IF(K456&lt;&gt;"v",VLOOKUP(A456,Kunnat!$B$2:$F$411,5,0),"")</f>
        <v/>
      </c>
      <c r="N456" s="41" t="str">
        <f>IF(J456="","",VLOOKUP(J456,Lait!$B$3:$C$60,2,0))</f>
        <v/>
      </c>
      <c r="O456" s="41"/>
      <c r="P456" s="41"/>
    </row>
    <row r="457" spans="1:16" s="23" customFormat="1" x14ac:dyDescent="0.35">
      <c r="A457" s="45" t="s">
        <v>2348</v>
      </c>
      <c r="B457" s="45" t="s">
        <v>2960</v>
      </c>
      <c r="C457" s="45" t="s">
        <v>2961</v>
      </c>
      <c r="D457" s="45" t="s">
        <v>2960</v>
      </c>
      <c r="E457" s="45" t="s">
        <v>1958</v>
      </c>
      <c r="F457" s="46" t="s">
        <v>3</v>
      </c>
      <c r="G457" s="45"/>
      <c r="H457" s="45" t="s">
        <v>2386</v>
      </c>
      <c r="I457" s="45"/>
      <c r="J457" s="45"/>
      <c r="K457" s="39" t="str">
        <f>VLOOKUP(A457,'Va-Ku'!$A$2:$B$150,2,0)</f>
        <v>v</v>
      </c>
      <c r="L457" s="40" t="str">
        <f>IF(K457="v",VLOOKUP(A457,'Va-Ku'!$A$2:$C$150,3,0),VLOOKUP(A457,Kunnat!$B$2:$D$410,3,0))</f>
        <v>Eduskunta</v>
      </c>
      <c r="M457" s="40" t="str">
        <f>IF(K457&lt;&gt;"v",VLOOKUP(A457,Kunnat!$B$2:$F$411,5,0),"")</f>
        <v/>
      </c>
      <c r="N457" s="41" t="str">
        <f>IF(J457="","",VLOOKUP(J457,Lait!$B$3:$C$60,2,0))</f>
        <v/>
      </c>
      <c r="O457" s="41"/>
      <c r="P457" s="41"/>
    </row>
    <row r="458" spans="1:16" s="23" customFormat="1" x14ac:dyDescent="0.35">
      <c r="A458" s="45" t="s">
        <v>2348</v>
      </c>
      <c r="B458" s="45" t="s">
        <v>2962</v>
      </c>
      <c r="C458" s="45" t="s">
        <v>2963</v>
      </c>
      <c r="D458" s="45" t="s">
        <v>2962</v>
      </c>
      <c r="E458" s="45" t="s">
        <v>2699</v>
      </c>
      <c r="F458" s="46" t="s">
        <v>3</v>
      </c>
      <c r="G458" s="45"/>
      <c r="H458" s="45" t="s">
        <v>2386</v>
      </c>
      <c r="I458" s="45"/>
      <c r="J458" s="45"/>
      <c r="K458" s="39" t="str">
        <f>VLOOKUP(A458,'Va-Ku'!$A$2:$B$150,2,0)</f>
        <v>v</v>
      </c>
      <c r="L458" s="40" t="str">
        <f>IF(K458="v",VLOOKUP(A458,'Va-Ku'!$A$2:$C$150,3,0),VLOOKUP(A458,Kunnat!$B$2:$D$410,3,0))</f>
        <v>Eduskunta</v>
      </c>
      <c r="M458" s="40" t="str">
        <f>IF(K458&lt;&gt;"v",VLOOKUP(A458,Kunnat!$B$2:$F$411,5,0),"")</f>
        <v/>
      </c>
      <c r="N458" s="41" t="str">
        <f>IF(J458="","",VLOOKUP(J458,Lait!$B$3:$C$60,2,0))</f>
        <v/>
      </c>
      <c r="O458" s="41"/>
      <c r="P458" s="41"/>
    </row>
    <row r="459" spans="1:16" s="23" customFormat="1" x14ac:dyDescent="0.35">
      <c r="A459" s="45" t="s">
        <v>2348</v>
      </c>
      <c r="B459" s="45" t="s">
        <v>2964</v>
      </c>
      <c r="C459" s="45" t="s">
        <v>2965</v>
      </c>
      <c r="D459" s="45" t="s">
        <v>2964</v>
      </c>
      <c r="E459" s="45" t="s">
        <v>1958</v>
      </c>
      <c r="F459" s="46" t="s">
        <v>17</v>
      </c>
      <c r="G459" s="46" t="s">
        <v>22</v>
      </c>
      <c r="H459" s="45" t="s">
        <v>2386</v>
      </c>
      <c r="I459" s="45"/>
      <c r="J459" s="45"/>
      <c r="K459" s="39" t="str">
        <f>VLOOKUP(A459,'Va-Ku'!$A$2:$B$150,2,0)</f>
        <v>v</v>
      </c>
      <c r="L459" s="40" t="str">
        <f>IF(K459="v",VLOOKUP(A459,'Va-Ku'!$A$2:$C$150,3,0),VLOOKUP(A459,Kunnat!$B$2:$D$410,3,0))</f>
        <v>Eduskunta</v>
      </c>
      <c r="M459" s="40" t="str">
        <f>IF(K459&lt;&gt;"v",VLOOKUP(A459,Kunnat!$B$2:$F$411,5,0),"")</f>
        <v/>
      </c>
      <c r="N459" s="41" t="str">
        <f>IF(J459="","",VLOOKUP(J459,Lait!$B$3:$C$60,2,0))</f>
        <v/>
      </c>
      <c r="O459" s="41"/>
      <c r="P459" s="41"/>
    </row>
    <row r="460" spans="1:16" s="23" customFormat="1" x14ac:dyDescent="0.35">
      <c r="A460" s="45" t="s">
        <v>2348</v>
      </c>
      <c r="B460" s="45" t="s">
        <v>2966</v>
      </c>
      <c r="C460" s="45" t="s">
        <v>2967</v>
      </c>
      <c r="D460" s="45" t="s">
        <v>2966</v>
      </c>
      <c r="E460" s="45" t="s">
        <v>1958</v>
      </c>
      <c r="F460" s="46" t="s">
        <v>3</v>
      </c>
      <c r="G460" s="45"/>
      <c r="H460" s="45" t="s">
        <v>2386</v>
      </c>
      <c r="I460" s="45"/>
      <c r="J460" s="45"/>
      <c r="K460" s="39" t="str">
        <f>VLOOKUP(A460,'Va-Ku'!$A$2:$B$150,2,0)</f>
        <v>v</v>
      </c>
      <c r="L460" s="40" t="str">
        <f>IF(K460="v",VLOOKUP(A460,'Va-Ku'!$A$2:$C$150,3,0),VLOOKUP(A460,Kunnat!$B$2:$D$410,3,0))</f>
        <v>Eduskunta</v>
      </c>
      <c r="M460" s="40" t="str">
        <f>IF(K460&lt;&gt;"v",VLOOKUP(A460,Kunnat!$B$2:$F$411,5,0),"")</f>
        <v/>
      </c>
      <c r="N460" s="41" t="str">
        <f>IF(J460="","",VLOOKUP(J460,Lait!$B$3:$C$60,2,0))</f>
        <v/>
      </c>
      <c r="O460" s="41"/>
      <c r="P460" s="41"/>
    </row>
    <row r="461" spans="1:16" s="23" customFormat="1" x14ac:dyDescent="0.35">
      <c r="A461" s="45" t="s">
        <v>2348</v>
      </c>
      <c r="B461" s="45" t="s">
        <v>2968</v>
      </c>
      <c r="C461" s="45" t="s">
        <v>2969</v>
      </c>
      <c r="D461" s="45" t="s">
        <v>2968</v>
      </c>
      <c r="E461" s="45" t="s">
        <v>1958</v>
      </c>
      <c r="F461" s="46" t="s">
        <v>3</v>
      </c>
      <c r="G461" s="45"/>
      <c r="H461" s="45" t="s">
        <v>2386</v>
      </c>
      <c r="I461" s="45"/>
      <c r="J461" s="45"/>
      <c r="K461" s="39" t="str">
        <f>VLOOKUP(A461,'Va-Ku'!$A$2:$B$150,2,0)</f>
        <v>v</v>
      </c>
      <c r="L461" s="40" t="str">
        <f>IF(K461="v",VLOOKUP(A461,'Va-Ku'!$A$2:$C$150,3,0),VLOOKUP(A461,Kunnat!$B$2:$D$410,3,0))</f>
        <v>Eduskunta</v>
      </c>
      <c r="M461" s="40" t="str">
        <f>IF(K461&lt;&gt;"v",VLOOKUP(A461,Kunnat!$B$2:$F$411,5,0),"")</f>
        <v/>
      </c>
      <c r="N461" s="41" t="str">
        <f>IF(J461="","",VLOOKUP(J461,Lait!$B$3:$C$60,2,0))</f>
        <v/>
      </c>
      <c r="O461" s="41"/>
      <c r="P461" s="41"/>
    </row>
    <row r="462" spans="1:16" s="23" customFormat="1" x14ac:dyDescent="0.35">
      <c r="A462" s="45" t="s">
        <v>2348</v>
      </c>
      <c r="B462" s="45" t="s">
        <v>2972</v>
      </c>
      <c r="C462" s="45" t="s">
        <v>2973</v>
      </c>
      <c r="D462" s="45" t="s">
        <v>2972</v>
      </c>
      <c r="E462" s="45" t="s">
        <v>1958</v>
      </c>
      <c r="F462" s="46" t="s">
        <v>10</v>
      </c>
      <c r="G462" s="46" t="s">
        <v>22</v>
      </c>
      <c r="H462" s="45" t="s">
        <v>2386</v>
      </c>
      <c r="I462" s="45"/>
      <c r="J462" s="45"/>
      <c r="K462" s="39" t="str">
        <f>VLOOKUP(A462,'Va-Ku'!$A$2:$B$150,2,0)</f>
        <v>v</v>
      </c>
      <c r="L462" s="40" t="str">
        <f>IF(K462="v",VLOOKUP(A462,'Va-Ku'!$A$2:$C$150,3,0),VLOOKUP(A462,Kunnat!$B$2:$D$410,3,0))</f>
        <v>Eduskunta</v>
      </c>
      <c r="M462" s="40" t="str">
        <f>IF(K462&lt;&gt;"v",VLOOKUP(A462,Kunnat!$B$2:$F$411,5,0),"")</f>
        <v/>
      </c>
      <c r="N462" s="41" t="str">
        <f>IF(J462="","",VLOOKUP(J462,Lait!$B$3:$C$60,2,0))</f>
        <v/>
      </c>
      <c r="O462" s="41"/>
      <c r="P462" s="41"/>
    </row>
    <row r="463" spans="1:16" s="23" customFormat="1" x14ac:dyDescent="0.35">
      <c r="A463" s="45" t="s">
        <v>2348</v>
      </c>
      <c r="B463" s="45" t="s">
        <v>2974</v>
      </c>
      <c r="C463" s="45" t="s">
        <v>2975</v>
      </c>
      <c r="D463" s="45" t="s">
        <v>2974</v>
      </c>
      <c r="E463" s="45" t="s">
        <v>1896</v>
      </c>
      <c r="F463" s="46" t="s">
        <v>10</v>
      </c>
      <c r="G463" s="46" t="s">
        <v>22</v>
      </c>
      <c r="H463" s="45" t="s">
        <v>2386</v>
      </c>
      <c r="I463" s="45"/>
      <c r="J463" s="45"/>
      <c r="K463" s="39" t="str">
        <f>VLOOKUP(A463,'Va-Ku'!$A$2:$B$150,2,0)</f>
        <v>v</v>
      </c>
      <c r="L463" s="40" t="str">
        <f>IF(K463="v",VLOOKUP(A463,'Va-Ku'!$A$2:$C$150,3,0),VLOOKUP(A463,Kunnat!$B$2:$D$410,3,0))</f>
        <v>Eduskunta</v>
      </c>
      <c r="M463" s="40" t="str">
        <f>IF(K463&lt;&gt;"v",VLOOKUP(A463,Kunnat!$B$2:$F$411,5,0),"")</f>
        <v/>
      </c>
      <c r="N463" s="41" t="str">
        <f>IF(J463="","",VLOOKUP(J463,Lait!$B$3:$C$60,2,0))</f>
        <v/>
      </c>
      <c r="O463" s="41"/>
      <c r="P463" s="41"/>
    </row>
    <row r="464" spans="1:16" s="23" customFormat="1" x14ac:dyDescent="0.35">
      <c r="A464" s="45" t="s">
        <v>2348</v>
      </c>
      <c r="B464" s="45" t="s">
        <v>2908</v>
      </c>
      <c r="C464" s="45" t="s">
        <v>2909</v>
      </c>
      <c r="D464" s="45" t="s">
        <v>2908</v>
      </c>
      <c r="E464" s="45" t="s">
        <v>2699</v>
      </c>
      <c r="F464" s="46" t="s">
        <v>5</v>
      </c>
      <c r="G464" s="45"/>
      <c r="H464" s="45" t="s">
        <v>2386</v>
      </c>
      <c r="I464" s="45"/>
      <c r="J464" s="45"/>
      <c r="K464" s="39" t="str">
        <f>VLOOKUP(A464,'Va-Ku'!$A$2:$B$150,2,0)</f>
        <v>v</v>
      </c>
      <c r="L464" s="40" t="str">
        <f>IF(K464="v",VLOOKUP(A464,'Va-Ku'!$A$2:$C$150,3,0),VLOOKUP(A464,Kunnat!$B$2:$D$410,3,0))</f>
        <v>Eduskunta</v>
      </c>
      <c r="M464" s="40" t="str">
        <f>IF(K464&lt;&gt;"v",VLOOKUP(A464,Kunnat!$B$2:$F$411,5,0),"")</f>
        <v/>
      </c>
      <c r="N464" s="41" t="str">
        <f>IF(J464="","",VLOOKUP(J464,Lait!$B$3:$C$60,2,0))</f>
        <v/>
      </c>
      <c r="O464" s="41"/>
      <c r="P464" s="41"/>
    </row>
    <row r="465" spans="1:16" s="23" customFormat="1" x14ac:dyDescent="0.35">
      <c r="A465" s="45" t="s">
        <v>2348</v>
      </c>
      <c r="B465" s="45" t="s">
        <v>2976</v>
      </c>
      <c r="C465" s="45" t="s">
        <v>2977</v>
      </c>
      <c r="D465" s="45" t="s">
        <v>2976</v>
      </c>
      <c r="E465" s="45" t="s">
        <v>1958</v>
      </c>
      <c r="F465" s="46" t="s">
        <v>5</v>
      </c>
      <c r="G465" s="45"/>
      <c r="H465" s="45" t="s">
        <v>2386</v>
      </c>
      <c r="I465" s="45"/>
      <c r="J465" s="45"/>
      <c r="K465" s="39" t="str">
        <f>VLOOKUP(A465,'Va-Ku'!$A$2:$B$150,2,0)</f>
        <v>v</v>
      </c>
      <c r="L465" s="40" t="str">
        <f>IF(K465="v",VLOOKUP(A465,'Va-Ku'!$A$2:$C$150,3,0),VLOOKUP(A465,Kunnat!$B$2:$D$410,3,0))</f>
        <v>Eduskunta</v>
      </c>
      <c r="M465" s="40" t="str">
        <f>IF(K465&lt;&gt;"v",VLOOKUP(A465,Kunnat!$B$2:$F$411,5,0),"")</f>
        <v/>
      </c>
      <c r="N465" s="41" t="str">
        <f>IF(J465="","",VLOOKUP(J465,Lait!$B$3:$C$60,2,0))</f>
        <v/>
      </c>
      <c r="O465" s="41"/>
      <c r="P465" s="41"/>
    </row>
    <row r="466" spans="1:16" s="23" customFormat="1" x14ac:dyDescent="0.35">
      <c r="A466" s="45" t="s">
        <v>2348</v>
      </c>
      <c r="B466" s="45" t="s">
        <v>2978</v>
      </c>
      <c r="C466" s="45" t="s">
        <v>2979</v>
      </c>
      <c r="D466" s="45" t="s">
        <v>2978</v>
      </c>
      <c r="E466" s="45" t="s">
        <v>1958</v>
      </c>
      <c r="F466" s="46" t="s">
        <v>10</v>
      </c>
      <c r="G466" s="46" t="s">
        <v>22</v>
      </c>
      <c r="H466" s="45" t="s">
        <v>2386</v>
      </c>
      <c r="I466" s="45"/>
      <c r="J466" s="45"/>
      <c r="K466" s="39" t="str">
        <f>VLOOKUP(A466,'Va-Ku'!$A$2:$B$150,2,0)</f>
        <v>v</v>
      </c>
      <c r="L466" s="40" t="str">
        <f>IF(K466="v",VLOOKUP(A466,'Va-Ku'!$A$2:$C$150,3,0),VLOOKUP(A466,Kunnat!$B$2:$D$410,3,0))</f>
        <v>Eduskunta</v>
      </c>
      <c r="M466" s="40" t="str">
        <f>IF(K466&lt;&gt;"v",VLOOKUP(A466,Kunnat!$B$2:$F$411,5,0),"")</f>
        <v/>
      </c>
      <c r="N466" s="41" t="str">
        <f>IF(J466="","",VLOOKUP(J466,Lait!$B$3:$C$60,2,0))</f>
        <v/>
      </c>
      <c r="O466" s="41"/>
      <c r="P466" s="41"/>
    </row>
    <row r="467" spans="1:16" s="23" customFormat="1" x14ac:dyDescent="0.35">
      <c r="A467" s="45" t="s">
        <v>2348</v>
      </c>
      <c r="B467" s="45" t="s">
        <v>2980</v>
      </c>
      <c r="C467" s="45" t="s">
        <v>2981</v>
      </c>
      <c r="D467" s="45" t="s">
        <v>2980</v>
      </c>
      <c r="E467" s="45" t="s">
        <v>1958</v>
      </c>
      <c r="F467" s="46" t="s">
        <v>21</v>
      </c>
      <c r="G467" s="46" t="s">
        <v>22</v>
      </c>
      <c r="H467" s="45" t="s">
        <v>2386</v>
      </c>
      <c r="I467" s="45"/>
      <c r="J467" s="45"/>
      <c r="K467" s="39" t="str">
        <f>VLOOKUP(A467,'Va-Ku'!$A$2:$B$150,2,0)</f>
        <v>v</v>
      </c>
      <c r="L467" s="40" t="str">
        <f>IF(K467="v",VLOOKUP(A467,'Va-Ku'!$A$2:$C$150,3,0),VLOOKUP(A467,Kunnat!$B$2:$D$410,3,0))</f>
        <v>Eduskunta</v>
      </c>
      <c r="M467" s="40" t="str">
        <f>IF(K467&lt;&gt;"v",VLOOKUP(A467,Kunnat!$B$2:$F$411,5,0),"")</f>
        <v/>
      </c>
      <c r="N467" s="41" t="str">
        <f>IF(J467="","",VLOOKUP(J467,Lait!$B$3:$C$60,2,0))</f>
        <v/>
      </c>
      <c r="O467" s="41"/>
      <c r="P467" s="41"/>
    </row>
    <row r="468" spans="1:16" s="23" customFormat="1" x14ac:dyDescent="0.35">
      <c r="A468" s="45" t="s">
        <v>2348</v>
      </c>
      <c r="B468" s="45" t="s">
        <v>2984</v>
      </c>
      <c r="C468" s="45" t="s">
        <v>2985</v>
      </c>
      <c r="D468" s="45" t="s">
        <v>2984</v>
      </c>
      <c r="E468" s="45" t="s">
        <v>1958</v>
      </c>
      <c r="F468" s="46" t="s">
        <v>7</v>
      </c>
      <c r="G468" s="46" t="s">
        <v>8</v>
      </c>
      <c r="H468" s="45" t="s">
        <v>2386</v>
      </c>
      <c r="I468" s="45" t="s">
        <v>2986</v>
      </c>
      <c r="J468" s="45"/>
      <c r="K468" s="39" t="str">
        <f>VLOOKUP(A468,'Va-Ku'!$A$2:$B$150,2,0)</f>
        <v>v</v>
      </c>
      <c r="L468" s="40" t="str">
        <f>IF(K468="v",VLOOKUP(A468,'Va-Ku'!$A$2:$C$150,3,0),VLOOKUP(A468,Kunnat!$B$2:$D$410,3,0))</f>
        <v>Eduskunta</v>
      </c>
      <c r="M468" s="40" t="str">
        <f>IF(K468&lt;&gt;"v",VLOOKUP(A468,Kunnat!$B$2:$F$411,5,0),"")</f>
        <v/>
      </c>
      <c r="N468" s="41" t="str">
        <f>IF(J468="","",VLOOKUP(J468,Lait!$B$3:$C$60,2,0))</f>
        <v/>
      </c>
      <c r="O468" s="41"/>
      <c r="P468" s="41"/>
    </row>
    <row r="469" spans="1:16" s="23" customFormat="1" x14ac:dyDescent="0.35">
      <c r="A469" s="45" t="s">
        <v>1151</v>
      </c>
      <c r="B469" s="45" t="s">
        <v>1153</v>
      </c>
      <c r="C469" s="45" t="s">
        <v>2989</v>
      </c>
      <c r="D469" s="45" t="s">
        <v>1153</v>
      </c>
      <c r="E469" s="45" t="s">
        <v>1958</v>
      </c>
      <c r="F469" s="46" t="s">
        <v>3</v>
      </c>
      <c r="G469" s="45"/>
      <c r="H469" s="45" t="s">
        <v>2386</v>
      </c>
      <c r="I469" s="45" t="s">
        <v>2990</v>
      </c>
      <c r="J469" s="45"/>
      <c r="K469" s="39" t="str">
        <f>VLOOKUP(A469,'Va-Ku'!$A$2:$B$150,2,0)</f>
        <v>v</v>
      </c>
      <c r="L469" s="40" t="str">
        <f>IF(K469="v",VLOOKUP(A469,'Va-Ku'!$A$2:$C$150,3,0),VLOOKUP(A469,Kunnat!$B$2:$D$410,3,0))</f>
        <v>Työ- ja elinkeinoministeriö</v>
      </c>
      <c r="M469" s="40" t="str">
        <f>IF(K469&lt;&gt;"v",VLOOKUP(A469,Kunnat!$B$2:$F$411,5,0),"")</f>
        <v/>
      </c>
      <c r="N469" s="41" t="str">
        <f>IF(J469="","",VLOOKUP(J469,Lait!$B$3:$C$60,2,0))</f>
        <v/>
      </c>
      <c r="O469" s="41"/>
      <c r="P469" s="41"/>
    </row>
    <row r="470" spans="1:16" s="23" customFormat="1" x14ac:dyDescent="0.35">
      <c r="A470" s="45" t="s">
        <v>1151</v>
      </c>
      <c r="B470" s="45" t="s">
        <v>1160</v>
      </c>
      <c r="C470" s="45" t="s">
        <v>2991</v>
      </c>
      <c r="D470" s="45" t="s">
        <v>1160</v>
      </c>
      <c r="E470" s="45" t="s">
        <v>1960</v>
      </c>
      <c r="F470" s="46" t="s">
        <v>10</v>
      </c>
      <c r="G470" s="46" t="s">
        <v>61</v>
      </c>
      <c r="H470" s="45" t="s">
        <v>2382</v>
      </c>
      <c r="I470" s="45" t="s">
        <v>2992</v>
      </c>
      <c r="J470" s="45"/>
      <c r="K470" s="39" t="str">
        <f>VLOOKUP(A470,'Va-Ku'!$A$2:$B$150,2,0)</f>
        <v>v</v>
      </c>
      <c r="L470" s="40" t="str">
        <f>IF(K470="v",VLOOKUP(A470,'Va-Ku'!$A$2:$C$150,3,0),VLOOKUP(A470,Kunnat!$B$2:$D$410,3,0))</f>
        <v>Työ- ja elinkeinoministeriö</v>
      </c>
      <c r="M470" s="40" t="str">
        <f>IF(K470&lt;&gt;"v",VLOOKUP(A470,Kunnat!$B$2:$F$411,5,0),"")</f>
        <v/>
      </c>
      <c r="N470" s="41" t="str">
        <f>IF(J470="","",VLOOKUP(J470,Lait!$B$3:$C$60,2,0))</f>
        <v/>
      </c>
      <c r="O470" s="41"/>
      <c r="P470" s="41"/>
    </row>
    <row r="471" spans="1:16" s="23" customFormat="1" x14ac:dyDescent="0.35">
      <c r="A471" s="45" t="s">
        <v>1151</v>
      </c>
      <c r="B471" s="45" t="s">
        <v>1159</v>
      </c>
      <c r="C471" s="45" t="s">
        <v>2993</v>
      </c>
      <c r="D471" s="45" t="s">
        <v>1159</v>
      </c>
      <c r="E471" s="45" t="s">
        <v>1960</v>
      </c>
      <c r="F471" s="46" t="s">
        <v>10</v>
      </c>
      <c r="G471" s="46" t="s">
        <v>61</v>
      </c>
      <c r="H471" s="45" t="s">
        <v>2386</v>
      </c>
      <c r="I471" s="45" t="s">
        <v>2992</v>
      </c>
      <c r="J471" s="45"/>
      <c r="K471" s="39" t="str">
        <f>VLOOKUP(A471,'Va-Ku'!$A$2:$B$150,2,0)</f>
        <v>v</v>
      </c>
      <c r="L471" s="40" t="str">
        <f>IF(K471="v",VLOOKUP(A471,'Va-Ku'!$A$2:$C$150,3,0),VLOOKUP(A471,Kunnat!$B$2:$D$410,3,0))</f>
        <v>Työ- ja elinkeinoministeriö</v>
      </c>
      <c r="M471" s="40" t="str">
        <f>IF(K471&lt;&gt;"v",VLOOKUP(A471,Kunnat!$B$2:$F$411,5,0),"")</f>
        <v/>
      </c>
      <c r="N471" s="41" t="str">
        <f>IF(J471="","",VLOOKUP(J471,Lait!$B$3:$C$60,2,0))</f>
        <v/>
      </c>
      <c r="O471" s="41"/>
      <c r="P471" s="41"/>
    </row>
    <row r="472" spans="1:16" s="23" customFormat="1" x14ac:dyDescent="0.35">
      <c r="A472" s="45" t="s">
        <v>1151</v>
      </c>
      <c r="B472" s="45" t="s">
        <v>1157</v>
      </c>
      <c r="C472" s="45" t="s">
        <v>2994</v>
      </c>
      <c r="D472" s="45" t="s">
        <v>1157</v>
      </c>
      <c r="E472" s="45" t="s">
        <v>1959</v>
      </c>
      <c r="F472" s="46" t="s">
        <v>5</v>
      </c>
      <c r="G472" s="46" t="s">
        <v>146</v>
      </c>
      <c r="H472" s="45" t="s">
        <v>2386</v>
      </c>
      <c r="I472" s="45" t="s">
        <v>2995</v>
      </c>
      <c r="J472" s="45"/>
      <c r="K472" s="39" t="str">
        <f>VLOOKUP(A472,'Va-Ku'!$A$2:$B$150,2,0)</f>
        <v>v</v>
      </c>
      <c r="L472" s="40" t="str">
        <f>IF(K472="v",VLOOKUP(A472,'Va-Ku'!$A$2:$C$150,3,0),VLOOKUP(A472,Kunnat!$B$2:$D$410,3,0))</f>
        <v>Työ- ja elinkeinoministeriö</v>
      </c>
      <c r="M472" s="40" t="str">
        <f>IF(K472&lt;&gt;"v",VLOOKUP(A472,Kunnat!$B$2:$F$411,5,0),"")</f>
        <v/>
      </c>
      <c r="N472" s="41" t="str">
        <f>IF(J472="","",VLOOKUP(J472,Lait!$B$3:$C$60,2,0))</f>
        <v/>
      </c>
      <c r="O472" s="41"/>
      <c r="P472" s="41"/>
    </row>
    <row r="473" spans="1:16" s="23" customFormat="1" x14ac:dyDescent="0.35">
      <c r="A473" s="45" t="s">
        <v>1151</v>
      </c>
      <c r="B473" s="45" t="s">
        <v>1158</v>
      </c>
      <c r="C473" s="45" t="s">
        <v>2996</v>
      </c>
      <c r="D473" s="45" t="s">
        <v>1158</v>
      </c>
      <c r="E473" s="45" t="s">
        <v>295</v>
      </c>
      <c r="F473" s="46" t="s">
        <v>3</v>
      </c>
      <c r="G473" s="46" t="s">
        <v>55</v>
      </c>
      <c r="H473" s="45" t="s">
        <v>2386</v>
      </c>
      <c r="I473" s="45" t="s">
        <v>2997</v>
      </c>
      <c r="J473" s="45"/>
      <c r="K473" s="39" t="str">
        <f>VLOOKUP(A473,'Va-Ku'!$A$2:$B$150,2,0)</f>
        <v>v</v>
      </c>
      <c r="L473" s="40" t="str">
        <f>IF(K473="v",VLOOKUP(A473,'Va-Ku'!$A$2:$C$150,3,0),VLOOKUP(A473,Kunnat!$B$2:$D$410,3,0))</f>
        <v>Työ- ja elinkeinoministeriö</v>
      </c>
      <c r="M473" s="40" t="str">
        <f>IF(K473&lt;&gt;"v",VLOOKUP(A473,Kunnat!$B$2:$F$411,5,0),"")</f>
        <v/>
      </c>
      <c r="N473" s="41" t="str">
        <f>IF(J473="","",VLOOKUP(J473,Lait!$B$3:$C$60,2,0))</f>
        <v/>
      </c>
      <c r="O473" s="41"/>
      <c r="P473" s="41"/>
    </row>
    <row r="474" spans="1:16" s="23" customFormat="1" x14ac:dyDescent="0.35">
      <c r="A474" s="45" t="s">
        <v>1151</v>
      </c>
      <c r="B474" s="45" t="s">
        <v>1154</v>
      </c>
      <c r="C474" s="45" t="s">
        <v>2998</v>
      </c>
      <c r="D474" s="45" t="s">
        <v>1154</v>
      </c>
      <c r="E474" s="45" t="s">
        <v>1958</v>
      </c>
      <c r="F474" s="46" t="s">
        <v>21</v>
      </c>
      <c r="G474" s="46" t="s">
        <v>55</v>
      </c>
      <c r="H474" s="45" t="s">
        <v>2382</v>
      </c>
      <c r="I474" s="45" t="s">
        <v>2999</v>
      </c>
      <c r="J474" s="45"/>
      <c r="K474" s="39" t="str">
        <f>VLOOKUP(A474,'Va-Ku'!$A$2:$B$150,2,0)</f>
        <v>v</v>
      </c>
      <c r="L474" s="40" t="str">
        <f>IF(K474="v",VLOOKUP(A474,'Va-Ku'!$A$2:$C$150,3,0),VLOOKUP(A474,Kunnat!$B$2:$D$410,3,0))</f>
        <v>Työ- ja elinkeinoministeriö</v>
      </c>
      <c r="M474" s="40" t="str">
        <f>IF(K474&lt;&gt;"v",VLOOKUP(A474,Kunnat!$B$2:$F$411,5,0),"")</f>
        <v/>
      </c>
      <c r="N474" s="41" t="str">
        <f>IF(J474="","",VLOOKUP(J474,Lait!$B$3:$C$60,2,0))</f>
        <v/>
      </c>
      <c r="O474" s="41"/>
      <c r="P474" s="41"/>
    </row>
    <row r="475" spans="1:16" s="23" customFormat="1" x14ac:dyDescent="0.35">
      <c r="A475" s="45" t="s">
        <v>1151</v>
      </c>
      <c r="B475" s="45" t="s">
        <v>1156</v>
      </c>
      <c r="C475" s="45" t="s">
        <v>3000</v>
      </c>
      <c r="D475" s="45" t="s">
        <v>1156</v>
      </c>
      <c r="E475" s="45" t="s">
        <v>1958</v>
      </c>
      <c r="F475" s="46" t="s">
        <v>7</v>
      </c>
      <c r="G475" s="46" t="s">
        <v>8</v>
      </c>
      <c r="H475" s="45" t="s">
        <v>2386</v>
      </c>
      <c r="I475" s="45" t="s">
        <v>3001</v>
      </c>
      <c r="J475" s="45"/>
      <c r="K475" s="39" t="str">
        <f>VLOOKUP(A475,'Va-Ku'!$A$2:$B$150,2,0)</f>
        <v>v</v>
      </c>
      <c r="L475" s="40" t="str">
        <f>IF(K475="v",VLOOKUP(A475,'Va-Ku'!$A$2:$C$150,3,0),VLOOKUP(A475,Kunnat!$B$2:$D$410,3,0))</f>
        <v>Työ- ja elinkeinoministeriö</v>
      </c>
      <c r="M475" s="40" t="str">
        <f>IF(K475&lt;&gt;"v",VLOOKUP(A475,Kunnat!$B$2:$F$411,5,0),"")</f>
        <v/>
      </c>
      <c r="N475" s="41" t="str">
        <f>IF(J475="","",VLOOKUP(J475,Lait!$B$3:$C$60,2,0))</f>
        <v/>
      </c>
      <c r="O475" s="41"/>
      <c r="P475" s="41"/>
    </row>
    <row r="476" spans="1:16" s="23" customFormat="1" x14ac:dyDescent="0.35">
      <c r="A476" s="45" t="s">
        <v>1151</v>
      </c>
      <c r="B476" s="45" t="s">
        <v>1155</v>
      </c>
      <c r="C476" s="45" t="s">
        <v>3002</v>
      </c>
      <c r="D476" s="45" t="s">
        <v>1155</v>
      </c>
      <c r="E476" s="45" t="s">
        <v>1896</v>
      </c>
      <c r="F476" s="46" t="s">
        <v>5</v>
      </c>
      <c r="G476" s="46" t="s">
        <v>146</v>
      </c>
      <c r="H476" s="45" t="s">
        <v>2386</v>
      </c>
      <c r="I476" s="45" t="s">
        <v>3003</v>
      </c>
      <c r="J476" s="45"/>
      <c r="K476" s="39" t="str">
        <f>VLOOKUP(A476,'Va-Ku'!$A$2:$B$150,2,0)</f>
        <v>v</v>
      </c>
      <c r="L476" s="40" t="str">
        <f>IF(K476="v",VLOOKUP(A476,'Va-Ku'!$A$2:$C$150,3,0),VLOOKUP(A476,Kunnat!$B$2:$D$410,3,0))</f>
        <v>Työ- ja elinkeinoministeriö</v>
      </c>
      <c r="M476" s="40" t="str">
        <f>IF(K476&lt;&gt;"v",VLOOKUP(A476,Kunnat!$B$2:$F$411,5,0),"")</f>
        <v/>
      </c>
      <c r="N476" s="41" t="str">
        <f>IF(J476="","",VLOOKUP(J476,Lait!$B$3:$C$60,2,0))</f>
        <v/>
      </c>
      <c r="O476" s="41"/>
      <c r="P476" s="41"/>
    </row>
    <row r="477" spans="1:16" s="23" customFormat="1" x14ac:dyDescent="0.35">
      <c r="A477" s="45" t="s">
        <v>1151</v>
      </c>
      <c r="B477" s="45" t="s">
        <v>1152</v>
      </c>
      <c r="C477" s="45" t="s">
        <v>3004</v>
      </c>
      <c r="D477" s="45" t="s">
        <v>1152</v>
      </c>
      <c r="E477" s="45" t="s">
        <v>1958</v>
      </c>
      <c r="F477" s="46" t="s">
        <v>3</v>
      </c>
      <c r="G477" s="45"/>
      <c r="H477" s="45" t="s">
        <v>2386</v>
      </c>
      <c r="I477" s="45" t="s">
        <v>2990</v>
      </c>
      <c r="J477" s="45"/>
      <c r="K477" s="39" t="str">
        <f>VLOOKUP(A477,'Va-Ku'!$A$2:$B$150,2,0)</f>
        <v>v</v>
      </c>
      <c r="L477" s="40" t="str">
        <f>IF(K477="v",VLOOKUP(A477,'Va-Ku'!$A$2:$C$150,3,0),VLOOKUP(A477,Kunnat!$B$2:$D$410,3,0))</f>
        <v>Työ- ja elinkeinoministeriö</v>
      </c>
      <c r="M477" s="40" t="str">
        <f>IF(K477&lt;&gt;"v",VLOOKUP(A477,Kunnat!$B$2:$F$411,5,0),"")</f>
        <v/>
      </c>
      <c r="N477" s="41" t="str">
        <f>IF(J477="","",VLOOKUP(J477,Lait!$B$3:$C$60,2,0))</f>
        <v/>
      </c>
      <c r="O477" s="41"/>
      <c r="P477" s="41"/>
    </row>
    <row r="478" spans="1:16" s="23" customFormat="1" x14ac:dyDescent="0.35">
      <c r="A478" s="45" t="s">
        <v>1161</v>
      </c>
      <c r="B478" s="45" t="s">
        <v>467</v>
      </c>
      <c r="C478" s="45" t="s">
        <v>3005</v>
      </c>
      <c r="D478" s="45" t="s">
        <v>2003</v>
      </c>
      <c r="E478" s="45" t="s">
        <v>1960</v>
      </c>
      <c r="F478" s="46" t="s">
        <v>21</v>
      </c>
      <c r="G478" s="45"/>
      <c r="H478" s="45" t="s">
        <v>2382</v>
      </c>
      <c r="I478" s="45" t="s">
        <v>3006</v>
      </c>
      <c r="J478" s="45"/>
      <c r="K478" s="39" t="str">
        <f>VLOOKUP(A478,'Va-Ku'!$A$2:$B$150,2,0)</f>
        <v>k</v>
      </c>
      <c r="L478" s="40" t="str">
        <f>IF(K478="v",VLOOKUP(A478,'Va-Ku'!$A$2:$C$150,3,0),VLOOKUP(A478,Kunnat!$B$2:$D$410,3,0))</f>
        <v>Pohjois-Pohjanmaa</v>
      </c>
      <c r="M478" s="40" t="str">
        <f>IF(K478&lt;&gt;"v",VLOOKUP(A478,Kunnat!$B$2:$F$411,5,0),"")</f>
        <v>10 001 - 20 000</v>
      </c>
      <c r="N478" s="41" t="str">
        <f>IF(J478="","",VLOOKUP(J478,Lait!$B$3:$C$60,2,0))</f>
        <v/>
      </c>
      <c r="O478" s="41"/>
      <c r="P478" s="41"/>
    </row>
    <row r="479" spans="1:16" s="23" customFormat="1" x14ac:dyDescent="0.35">
      <c r="A479" s="45" t="s">
        <v>1161</v>
      </c>
      <c r="B479" s="45" t="s">
        <v>508</v>
      </c>
      <c r="C479" s="45" t="s">
        <v>3007</v>
      </c>
      <c r="D479" s="45" t="s">
        <v>4802</v>
      </c>
      <c r="E479" s="45" t="s">
        <v>295</v>
      </c>
      <c r="F479" s="46" t="s">
        <v>21</v>
      </c>
      <c r="G479" s="45"/>
      <c r="H479" s="45" t="s">
        <v>2382</v>
      </c>
      <c r="I479" s="45" t="s">
        <v>3008</v>
      </c>
      <c r="J479" s="45"/>
      <c r="K479" s="39" t="str">
        <f>VLOOKUP(A479,'Va-Ku'!$A$2:$B$150,2,0)</f>
        <v>k</v>
      </c>
      <c r="L479" s="40" t="str">
        <f>IF(K479="v",VLOOKUP(A479,'Va-Ku'!$A$2:$C$150,3,0),VLOOKUP(A479,Kunnat!$B$2:$D$410,3,0))</f>
        <v>Pohjois-Pohjanmaa</v>
      </c>
      <c r="M479" s="40" t="str">
        <f>IF(K479&lt;&gt;"v",VLOOKUP(A479,Kunnat!$B$2:$F$411,5,0),"")</f>
        <v>10 001 - 20 000</v>
      </c>
      <c r="N479" s="41" t="str">
        <f>IF(J479="","",VLOOKUP(J479,Lait!$B$3:$C$60,2,0))</f>
        <v/>
      </c>
      <c r="O479" s="41"/>
      <c r="P479" s="41"/>
    </row>
    <row r="480" spans="1:16" s="23" customFormat="1" x14ac:dyDescent="0.35">
      <c r="A480" s="45" t="s">
        <v>2023</v>
      </c>
      <c r="B480" s="45" t="s">
        <v>2127</v>
      </c>
      <c r="C480" s="45" t="s">
        <v>2508</v>
      </c>
      <c r="D480" s="45" t="s">
        <v>2127</v>
      </c>
      <c r="E480" s="45" t="s">
        <v>2699</v>
      </c>
      <c r="F480" s="46" t="s">
        <v>5</v>
      </c>
      <c r="G480" s="45"/>
      <c r="H480" s="45" t="s">
        <v>2386</v>
      </c>
      <c r="I480" s="45" t="s">
        <v>2509</v>
      </c>
      <c r="J480" s="45"/>
      <c r="K480" s="39" t="str">
        <f>VLOOKUP(A480,'Va-Ku'!$A$2:$B$150,2,0)</f>
        <v>k</v>
      </c>
      <c r="L480" s="40" t="str">
        <f>IF(K480="v",VLOOKUP(A480,'Va-Ku'!$A$2:$C$150,3,0),VLOOKUP(A480,Kunnat!$B$2:$D$410,3,0))</f>
        <v>Uusimaa</v>
      </c>
      <c r="M480" s="40" t="str">
        <f>IF(K480&lt;&gt;"v",VLOOKUP(A480,Kunnat!$B$2:$F$411,5,0),"")</f>
        <v>20 001 - 40 000</v>
      </c>
      <c r="N480" s="41" t="str">
        <f>IF(J480="","",VLOOKUP(J480,Lait!$B$3:$C$60,2,0))</f>
        <v/>
      </c>
      <c r="O480" s="41"/>
      <c r="P480" s="41"/>
    </row>
    <row r="481" spans="1:16" s="23" customFormat="1" x14ac:dyDescent="0.35">
      <c r="A481" s="45" t="s">
        <v>2023</v>
      </c>
      <c r="B481" s="45" t="s">
        <v>2129</v>
      </c>
      <c r="C481" s="45" t="s">
        <v>2512</v>
      </c>
      <c r="D481" s="45" t="s">
        <v>2129</v>
      </c>
      <c r="E481" s="45" t="s">
        <v>295</v>
      </c>
      <c r="F481" s="46" t="s">
        <v>17</v>
      </c>
      <c r="G481" s="46" t="s">
        <v>22</v>
      </c>
      <c r="H481" s="45" t="s">
        <v>2382</v>
      </c>
      <c r="I481" s="45" t="s">
        <v>2513</v>
      </c>
      <c r="J481" s="45"/>
      <c r="K481" s="39" t="str">
        <f>VLOOKUP(A481,'Va-Ku'!$A$2:$B$150,2,0)</f>
        <v>k</v>
      </c>
      <c r="L481" s="40" t="str">
        <f>IF(K481="v",VLOOKUP(A481,'Va-Ku'!$A$2:$C$150,3,0),VLOOKUP(A481,Kunnat!$B$2:$D$410,3,0))</f>
        <v>Uusimaa</v>
      </c>
      <c r="M481" s="40" t="str">
        <f>IF(K481&lt;&gt;"v",VLOOKUP(A481,Kunnat!$B$2:$F$411,5,0),"")</f>
        <v>20 001 - 40 000</v>
      </c>
      <c r="N481" s="41" t="str">
        <f>IF(J481="","",VLOOKUP(J481,Lait!$B$3:$C$60,2,0))</f>
        <v/>
      </c>
      <c r="O481" s="41"/>
      <c r="P481" s="41"/>
    </row>
    <row r="482" spans="1:16" s="23" customFormat="1" x14ac:dyDescent="0.35">
      <c r="A482" s="45" t="s">
        <v>2023</v>
      </c>
      <c r="B482" s="45" t="s">
        <v>2123</v>
      </c>
      <c r="C482" s="45" t="s">
        <v>2498</v>
      </c>
      <c r="D482" s="45" t="s">
        <v>2123</v>
      </c>
      <c r="E482" s="45" t="s">
        <v>295</v>
      </c>
      <c r="F482" s="46" t="s">
        <v>7</v>
      </c>
      <c r="G482" s="46" t="s">
        <v>22</v>
      </c>
      <c r="H482" s="45" t="s">
        <v>2382</v>
      </c>
      <c r="I482" s="45" t="s">
        <v>2499</v>
      </c>
      <c r="J482" s="45"/>
      <c r="K482" s="39" t="str">
        <f>VLOOKUP(A482,'Va-Ku'!$A$2:$B$150,2,0)</f>
        <v>k</v>
      </c>
      <c r="L482" s="40" t="str">
        <f>IF(K482="v",VLOOKUP(A482,'Va-Ku'!$A$2:$C$150,3,0),VLOOKUP(A482,Kunnat!$B$2:$D$410,3,0))</f>
        <v>Uusimaa</v>
      </c>
      <c r="M482" s="40" t="str">
        <f>IF(K482&lt;&gt;"v",VLOOKUP(A482,Kunnat!$B$2:$F$411,5,0),"")</f>
        <v>20 001 - 40 000</v>
      </c>
      <c r="N482" s="41" t="str">
        <f>IF(J482="","",VLOOKUP(J482,Lait!$B$3:$C$60,2,0))</f>
        <v/>
      </c>
      <c r="O482" s="41"/>
      <c r="P482" s="41"/>
    </row>
    <row r="483" spans="1:16" s="23" customFormat="1" x14ac:dyDescent="0.35">
      <c r="A483" s="45" t="s">
        <v>2023</v>
      </c>
      <c r="B483" s="45" t="s">
        <v>2125</v>
      </c>
      <c r="C483" s="45" t="s">
        <v>2504</v>
      </c>
      <c r="D483" s="45" t="s">
        <v>1935</v>
      </c>
      <c r="E483" s="45" t="s">
        <v>295</v>
      </c>
      <c r="F483" s="46" t="s">
        <v>5</v>
      </c>
      <c r="G483" s="45"/>
      <c r="H483" s="45" t="s">
        <v>2382</v>
      </c>
      <c r="I483" s="45" t="s">
        <v>2505</v>
      </c>
      <c r="J483" s="45"/>
      <c r="K483" s="39" t="str">
        <f>VLOOKUP(A483,'Va-Ku'!$A$2:$B$150,2,0)</f>
        <v>k</v>
      </c>
      <c r="L483" s="40" t="str">
        <f>IF(K483="v",VLOOKUP(A483,'Va-Ku'!$A$2:$C$150,3,0),VLOOKUP(A483,Kunnat!$B$2:$D$410,3,0))</f>
        <v>Uusimaa</v>
      </c>
      <c r="M483" s="40" t="str">
        <f>IF(K483&lt;&gt;"v",VLOOKUP(A483,Kunnat!$B$2:$F$411,5,0),"")</f>
        <v>20 001 - 40 000</v>
      </c>
      <c r="N483" s="41" t="str">
        <f>IF(J483="","",VLOOKUP(J483,Lait!$B$3:$C$60,2,0))</f>
        <v/>
      </c>
      <c r="O483" s="41"/>
      <c r="P483" s="41"/>
    </row>
    <row r="484" spans="1:16" s="23" customFormat="1" x14ac:dyDescent="0.35">
      <c r="A484" s="45" t="s">
        <v>2023</v>
      </c>
      <c r="B484" s="45" t="s">
        <v>2021</v>
      </c>
      <c r="C484" s="45" t="s">
        <v>2500</v>
      </c>
      <c r="D484" s="45" t="s">
        <v>4802</v>
      </c>
      <c r="E484" s="45" t="s">
        <v>295</v>
      </c>
      <c r="F484" s="46" t="s">
        <v>10</v>
      </c>
      <c r="G484" s="45"/>
      <c r="H484" s="45" t="s">
        <v>2382</v>
      </c>
      <c r="I484" s="45" t="s">
        <v>2501</v>
      </c>
      <c r="J484" s="45"/>
      <c r="K484" s="39" t="str">
        <f>VLOOKUP(A484,'Va-Ku'!$A$2:$B$150,2,0)</f>
        <v>k</v>
      </c>
      <c r="L484" s="40" t="str">
        <f>IF(K484="v",VLOOKUP(A484,'Va-Ku'!$A$2:$C$150,3,0),VLOOKUP(A484,Kunnat!$B$2:$D$410,3,0))</f>
        <v>Uusimaa</v>
      </c>
      <c r="M484" s="40" t="str">
        <f>IF(K484&lt;&gt;"v",VLOOKUP(A484,Kunnat!$B$2:$F$411,5,0),"")</f>
        <v>20 001 - 40 000</v>
      </c>
      <c r="N484" s="41" t="str">
        <f>IF(J484="","",VLOOKUP(J484,Lait!$B$3:$C$60,2,0))</f>
        <v/>
      </c>
      <c r="O484" s="41"/>
      <c r="P484" s="41"/>
    </row>
    <row r="485" spans="1:16" s="23" customFormat="1" x14ac:dyDescent="0.35">
      <c r="A485" s="45" t="s">
        <v>2023</v>
      </c>
      <c r="B485" s="45" t="s">
        <v>2126</v>
      </c>
      <c r="C485" s="45" t="s">
        <v>2506</v>
      </c>
      <c r="D485" s="45" t="s">
        <v>2126</v>
      </c>
      <c r="E485" s="45" t="s">
        <v>1896</v>
      </c>
      <c r="F485" s="46" t="s">
        <v>5</v>
      </c>
      <c r="G485" s="45"/>
      <c r="H485" s="45" t="s">
        <v>2382</v>
      </c>
      <c r="I485" s="45" t="s">
        <v>2507</v>
      </c>
      <c r="J485" s="45"/>
      <c r="K485" s="39" t="str">
        <f>VLOOKUP(A485,'Va-Ku'!$A$2:$B$150,2,0)</f>
        <v>k</v>
      </c>
      <c r="L485" s="40" t="str">
        <f>IF(K485="v",VLOOKUP(A485,'Va-Ku'!$A$2:$C$150,3,0),VLOOKUP(A485,Kunnat!$B$2:$D$410,3,0))</f>
        <v>Uusimaa</v>
      </c>
      <c r="M485" s="40" t="str">
        <f>IF(K485&lt;&gt;"v",VLOOKUP(A485,Kunnat!$B$2:$F$411,5,0),"")</f>
        <v>20 001 - 40 000</v>
      </c>
      <c r="N485" s="41" t="str">
        <f>IF(J485="","",VLOOKUP(J485,Lait!$B$3:$C$60,2,0))</f>
        <v/>
      </c>
      <c r="O485" s="41"/>
      <c r="P485" s="41"/>
    </row>
    <row r="486" spans="1:16" s="23" customFormat="1" x14ac:dyDescent="0.35">
      <c r="A486" s="45" t="s">
        <v>2023</v>
      </c>
      <c r="B486" s="45" t="s">
        <v>2128</v>
      </c>
      <c r="C486" s="45" t="s">
        <v>2510</v>
      </c>
      <c r="D486" s="45" t="s">
        <v>522</v>
      </c>
      <c r="E486" s="45" t="s">
        <v>1896</v>
      </c>
      <c r="F486" s="46" t="s">
        <v>5</v>
      </c>
      <c r="G486" s="45"/>
      <c r="H486" s="45" t="s">
        <v>2382</v>
      </c>
      <c r="I486" s="45" t="s">
        <v>2511</v>
      </c>
      <c r="J486" s="45"/>
      <c r="K486" s="39" t="str">
        <f>VLOOKUP(A486,'Va-Ku'!$A$2:$B$150,2,0)</f>
        <v>k</v>
      </c>
      <c r="L486" s="40" t="str">
        <f>IF(K486="v",VLOOKUP(A486,'Va-Ku'!$A$2:$C$150,3,0),VLOOKUP(A486,Kunnat!$B$2:$D$410,3,0))</f>
        <v>Uusimaa</v>
      </c>
      <c r="M486" s="40" t="str">
        <f>IF(K486&lt;&gt;"v",VLOOKUP(A486,Kunnat!$B$2:$F$411,5,0),"")</f>
        <v>20 001 - 40 000</v>
      </c>
      <c r="N486" s="41" t="str">
        <f>IF(J486="","",VLOOKUP(J486,Lait!$B$3:$C$60,2,0))</f>
        <v/>
      </c>
      <c r="O486" s="41"/>
      <c r="P486" s="41"/>
    </row>
    <row r="487" spans="1:16" s="23" customFormat="1" x14ac:dyDescent="0.35">
      <c r="A487" s="45" t="s">
        <v>2023</v>
      </c>
      <c r="B487" s="45" t="s">
        <v>2124</v>
      </c>
      <c r="C487" s="45" t="s">
        <v>2502</v>
      </c>
      <c r="D487" s="45" t="s">
        <v>522</v>
      </c>
      <c r="E487" s="45" t="s">
        <v>1896</v>
      </c>
      <c r="F487" s="46" t="s">
        <v>5</v>
      </c>
      <c r="G487" s="45"/>
      <c r="H487" s="45" t="s">
        <v>2382</v>
      </c>
      <c r="I487" s="45" t="s">
        <v>2503</v>
      </c>
      <c r="J487" s="45"/>
      <c r="K487" s="39" t="str">
        <f>VLOOKUP(A487,'Va-Ku'!$A$2:$B$150,2,0)</f>
        <v>k</v>
      </c>
      <c r="L487" s="40" t="str">
        <f>IF(K487="v",VLOOKUP(A487,'Va-Ku'!$A$2:$C$150,3,0),VLOOKUP(A487,Kunnat!$B$2:$D$410,3,0))</f>
        <v>Uusimaa</v>
      </c>
      <c r="M487" s="40" t="str">
        <f>IF(K487&lt;&gt;"v",VLOOKUP(A487,Kunnat!$B$2:$F$411,5,0),"")</f>
        <v>20 001 - 40 000</v>
      </c>
      <c r="N487" s="41" t="str">
        <f>IF(J487="","",VLOOKUP(J487,Lait!$B$3:$C$60,2,0))</f>
        <v/>
      </c>
      <c r="O487" s="41"/>
      <c r="P487" s="41"/>
    </row>
    <row r="488" spans="1:16" s="23" customFormat="1" x14ac:dyDescent="0.35">
      <c r="A488" s="45" t="s">
        <v>2023</v>
      </c>
      <c r="B488" s="45" t="s">
        <v>319</v>
      </c>
      <c r="C488" s="45" t="s">
        <v>2514</v>
      </c>
      <c r="D488" s="45" t="s">
        <v>2007</v>
      </c>
      <c r="E488" s="45" t="s">
        <v>1958</v>
      </c>
      <c r="F488" s="46" t="s">
        <v>7</v>
      </c>
      <c r="G488" s="46" t="s">
        <v>22</v>
      </c>
      <c r="H488" s="45" t="s">
        <v>2386</v>
      </c>
      <c r="I488" s="45" t="s">
        <v>2515</v>
      </c>
      <c r="J488" s="45" t="s">
        <v>2287</v>
      </c>
      <c r="K488" s="39" t="str">
        <f>VLOOKUP(A488,'Va-Ku'!$A$2:$B$150,2,0)</f>
        <v>k</v>
      </c>
      <c r="L488" s="40" t="str">
        <f>IF(K488="v",VLOOKUP(A488,'Va-Ku'!$A$2:$C$150,3,0),VLOOKUP(A488,Kunnat!$B$2:$D$410,3,0))</f>
        <v>Uusimaa</v>
      </c>
      <c r="M488" s="40" t="str">
        <f>IF(K488&lt;&gt;"v",VLOOKUP(A488,Kunnat!$B$2:$F$411,5,0),"")</f>
        <v>20 001 - 40 000</v>
      </c>
      <c r="N488" s="41" t="str">
        <f>IF(J488="","",VLOOKUP(J488,Lait!$B$3:$C$60,2,0))</f>
        <v>Sosiaali- ja terveysministeriö</v>
      </c>
      <c r="O488" s="41"/>
      <c r="P488" s="41"/>
    </row>
    <row r="489" spans="1:16" s="23" customFormat="1" x14ac:dyDescent="0.35">
      <c r="A489" s="45" t="s">
        <v>280</v>
      </c>
      <c r="B489" s="45" t="s">
        <v>282</v>
      </c>
      <c r="C489" s="45" t="s">
        <v>2687</v>
      </c>
      <c r="D489" s="45" t="s">
        <v>282</v>
      </c>
      <c r="E489" s="45" t="s">
        <v>1959</v>
      </c>
      <c r="F489" s="46" t="s">
        <v>7</v>
      </c>
      <c r="G489" s="46" t="s">
        <v>8</v>
      </c>
      <c r="H489" s="45" t="s">
        <v>2386</v>
      </c>
      <c r="I489" s="45"/>
      <c r="J489" s="45"/>
      <c r="K489" s="39" t="str">
        <f>VLOOKUP(A489,'Va-Ku'!$A$2:$B$150,2,0)</f>
        <v>v</v>
      </c>
      <c r="L489" s="40" t="str">
        <f>IF(K489="v",VLOOKUP(A489,'Va-Ku'!$A$2:$C$150,3,0),VLOOKUP(A489,Kunnat!$B$2:$D$410,3,0))</f>
        <v>Työ- ja elinkeinoministeriö</v>
      </c>
      <c r="M489" s="40" t="str">
        <f>IF(K489&lt;&gt;"v",VLOOKUP(A489,Kunnat!$B$2:$F$411,5,0),"")</f>
        <v/>
      </c>
      <c r="N489" s="41" t="str">
        <f>IF(J489="","",VLOOKUP(J489,Lait!$B$3:$C$60,2,0))</f>
        <v/>
      </c>
      <c r="O489" s="41"/>
      <c r="P489" s="41"/>
    </row>
    <row r="490" spans="1:16" s="23" customFormat="1" x14ac:dyDescent="0.35">
      <c r="A490" s="45" t="s">
        <v>280</v>
      </c>
      <c r="B490" s="45" t="s">
        <v>283</v>
      </c>
      <c r="C490" s="45" t="s">
        <v>2688</v>
      </c>
      <c r="D490" s="45" t="s">
        <v>283</v>
      </c>
      <c r="E490" s="45" t="s">
        <v>1959</v>
      </c>
      <c r="F490" s="46" t="s">
        <v>7</v>
      </c>
      <c r="G490" s="46" t="s">
        <v>8</v>
      </c>
      <c r="H490" s="45" t="s">
        <v>2386</v>
      </c>
      <c r="I490" s="45"/>
      <c r="J490" s="45"/>
      <c r="K490" s="39" t="str">
        <f>VLOOKUP(A490,'Va-Ku'!$A$2:$B$150,2,0)</f>
        <v>v</v>
      </c>
      <c r="L490" s="40" t="str">
        <f>IF(K490="v",VLOOKUP(A490,'Va-Ku'!$A$2:$C$150,3,0),VLOOKUP(A490,Kunnat!$B$2:$D$410,3,0))</f>
        <v>Työ- ja elinkeinoministeriö</v>
      </c>
      <c r="M490" s="40" t="str">
        <f>IF(K490&lt;&gt;"v",VLOOKUP(A490,Kunnat!$B$2:$F$411,5,0),"")</f>
        <v/>
      </c>
      <c r="N490" s="41" t="str">
        <f>IF(J490="","",VLOOKUP(J490,Lait!$B$3:$C$60,2,0))</f>
        <v/>
      </c>
      <c r="O490" s="41"/>
      <c r="P490" s="41"/>
    </row>
    <row r="491" spans="1:16" s="23" customFormat="1" x14ac:dyDescent="0.35">
      <c r="A491" s="45" t="s">
        <v>280</v>
      </c>
      <c r="B491" s="45" t="s">
        <v>281</v>
      </c>
      <c r="C491" s="45" t="s">
        <v>2686</v>
      </c>
      <c r="D491" s="45" t="s">
        <v>281</v>
      </c>
      <c r="E491" s="45" t="s">
        <v>1959</v>
      </c>
      <c r="F491" s="46" t="s">
        <v>7</v>
      </c>
      <c r="G491" s="46" t="s">
        <v>8</v>
      </c>
      <c r="H491" s="45" t="s">
        <v>2386</v>
      </c>
      <c r="I491" s="45"/>
      <c r="J491" s="45"/>
      <c r="K491" s="39" t="str">
        <f>VLOOKUP(A491,'Va-Ku'!$A$2:$B$150,2,0)</f>
        <v>v</v>
      </c>
      <c r="L491" s="40" t="str">
        <f>IF(K491="v",VLOOKUP(A491,'Va-Ku'!$A$2:$C$150,3,0),VLOOKUP(A491,Kunnat!$B$2:$D$410,3,0))</f>
        <v>Työ- ja elinkeinoministeriö</v>
      </c>
      <c r="M491" s="40" t="str">
        <f>IF(K491&lt;&gt;"v",VLOOKUP(A491,Kunnat!$B$2:$F$411,5,0),"")</f>
        <v/>
      </c>
      <c r="N491" s="41" t="str">
        <f>IF(J491="","",VLOOKUP(J491,Lait!$B$3:$C$60,2,0))</f>
        <v/>
      </c>
      <c r="O491" s="41"/>
      <c r="P491" s="41"/>
    </row>
    <row r="492" spans="1:16" s="23" customFormat="1" x14ac:dyDescent="0.35">
      <c r="A492" s="45" t="s">
        <v>2025</v>
      </c>
      <c r="B492" s="45" t="s">
        <v>3009</v>
      </c>
      <c r="C492" s="45" t="s">
        <v>3010</v>
      </c>
      <c r="D492" s="45" t="s">
        <v>275</v>
      </c>
      <c r="E492" s="45" t="s">
        <v>1960</v>
      </c>
      <c r="F492" s="46" t="s">
        <v>5</v>
      </c>
      <c r="G492" s="45"/>
      <c r="H492" s="45" t="s">
        <v>2382</v>
      </c>
      <c r="I492" s="45" t="s">
        <v>2517</v>
      </c>
      <c r="J492" s="45" t="s">
        <v>2301</v>
      </c>
      <c r="K492" s="39" t="str">
        <f>VLOOKUP(A492,'Va-Ku'!$A$2:$B$150,2,0)</f>
        <v>k</v>
      </c>
      <c r="L492" s="40" t="str">
        <f>IF(K492="v",VLOOKUP(A492,'Va-Ku'!$A$2:$C$150,3,0),VLOOKUP(A492,Kunnat!$B$2:$D$410,3,0))</f>
        <v>Uusimaa</v>
      </c>
      <c r="M492" s="40" t="str">
        <f>IF(K492&lt;&gt;"v",VLOOKUP(A492,Kunnat!$B$2:$F$411,5,0),"")</f>
        <v>20 001 - 40 000</v>
      </c>
      <c r="N492" s="41" t="str">
        <f>IF(J492="","",VLOOKUP(J492,Lait!$B$3:$C$60,2,0))</f>
        <v>Ympäristöministeriö</v>
      </c>
      <c r="O492" s="41"/>
      <c r="P492" s="41"/>
    </row>
    <row r="493" spans="1:16" s="23" customFormat="1" x14ac:dyDescent="0.35">
      <c r="A493" s="45" t="s">
        <v>2025</v>
      </c>
      <c r="B493" s="45" t="s">
        <v>2131</v>
      </c>
      <c r="C493" s="45" t="s">
        <v>2518</v>
      </c>
      <c r="D493" s="45" t="s">
        <v>260</v>
      </c>
      <c r="E493" s="45" t="s">
        <v>1960</v>
      </c>
      <c r="F493" s="46" t="s">
        <v>21</v>
      </c>
      <c r="G493" s="46" t="s">
        <v>22</v>
      </c>
      <c r="H493" s="45" t="s">
        <v>2386</v>
      </c>
      <c r="I493" s="45" t="s">
        <v>2519</v>
      </c>
      <c r="J493" s="45"/>
      <c r="K493" s="39" t="str">
        <f>VLOOKUP(A493,'Va-Ku'!$A$2:$B$150,2,0)</f>
        <v>k</v>
      </c>
      <c r="L493" s="40" t="str">
        <f>IF(K493="v",VLOOKUP(A493,'Va-Ku'!$A$2:$C$150,3,0),VLOOKUP(A493,Kunnat!$B$2:$D$410,3,0))</f>
        <v>Uusimaa</v>
      </c>
      <c r="M493" s="40" t="str">
        <f>IF(K493&lt;&gt;"v",VLOOKUP(A493,Kunnat!$B$2:$F$411,5,0),"")</f>
        <v>20 001 - 40 000</v>
      </c>
      <c r="N493" s="41" t="str">
        <f>IF(J493="","",VLOOKUP(J493,Lait!$B$3:$C$60,2,0))</f>
        <v/>
      </c>
      <c r="O493" s="41"/>
      <c r="P493" s="41"/>
    </row>
    <row r="494" spans="1:16" s="23" customFormat="1" x14ac:dyDescent="0.35">
      <c r="A494" s="45" t="s">
        <v>2025</v>
      </c>
      <c r="B494" s="45" t="s">
        <v>2133</v>
      </c>
      <c r="C494" s="45" t="s">
        <v>2522</v>
      </c>
      <c r="D494" s="45" t="s">
        <v>2133</v>
      </c>
      <c r="E494" s="45" t="s">
        <v>2699</v>
      </c>
      <c r="F494" s="46" t="s">
        <v>21</v>
      </c>
      <c r="G494" s="46" t="s">
        <v>22</v>
      </c>
      <c r="H494" s="45" t="s">
        <v>2382</v>
      </c>
      <c r="I494" s="45" t="s">
        <v>2521</v>
      </c>
      <c r="J494" s="45"/>
      <c r="K494" s="39" t="str">
        <f>VLOOKUP(A494,'Va-Ku'!$A$2:$B$150,2,0)</f>
        <v>k</v>
      </c>
      <c r="L494" s="40" t="str">
        <f>IF(K494="v",VLOOKUP(A494,'Va-Ku'!$A$2:$C$150,3,0),VLOOKUP(A494,Kunnat!$B$2:$D$410,3,0))</f>
        <v>Uusimaa</v>
      </c>
      <c r="M494" s="40" t="str">
        <f>IF(K494&lt;&gt;"v",VLOOKUP(A494,Kunnat!$B$2:$F$411,5,0),"")</f>
        <v>20 001 - 40 000</v>
      </c>
      <c r="N494" s="41" t="str">
        <f>IF(J494="","",VLOOKUP(J494,Lait!$B$3:$C$60,2,0))</f>
        <v/>
      </c>
      <c r="O494" s="41"/>
      <c r="P494" s="41"/>
    </row>
    <row r="495" spans="1:16" s="23" customFormat="1" x14ac:dyDescent="0.35">
      <c r="A495" s="45" t="s">
        <v>2025</v>
      </c>
      <c r="B495" s="45" t="s">
        <v>3011</v>
      </c>
      <c r="C495" s="45" t="s">
        <v>3012</v>
      </c>
      <c r="D495" s="45" t="s">
        <v>3013</v>
      </c>
      <c r="E495" s="45" t="s">
        <v>2699</v>
      </c>
      <c r="F495" s="46" t="s">
        <v>5</v>
      </c>
      <c r="G495" s="45"/>
      <c r="H495" s="45" t="s">
        <v>2382</v>
      </c>
      <c r="I495" s="45" t="s">
        <v>2517</v>
      </c>
      <c r="J495" s="45"/>
      <c r="K495" s="39" t="str">
        <f>VLOOKUP(A495,'Va-Ku'!$A$2:$B$150,2,0)</f>
        <v>k</v>
      </c>
      <c r="L495" s="40" t="str">
        <f>IF(K495="v",VLOOKUP(A495,'Va-Ku'!$A$2:$C$150,3,0),VLOOKUP(A495,Kunnat!$B$2:$D$410,3,0))</f>
        <v>Uusimaa</v>
      </c>
      <c r="M495" s="40" t="str">
        <f>IF(K495&lt;&gt;"v",VLOOKUP(A495,Kunnat!$B$2:$F$411,5,0),"")</f>
        <v>20 001 - 40 000</v>
      </c>
      <c r="N495" s="41" t="str">
        <f>IF(J495="","",VLOOKUP(J495,Lait!$B$3:$C$60,2,0))</f>
        <v/>
      </c>
      <c r="O495" s="41"/>
      <c r="P495" s="41"/>
    </row>
    <row r="496" spans="1:16" s="23" customFormat="1" x14ac:dyDescent="0.35">
      <c r="A496" s="45" t="s">
        <v>2025</v>
      </c>
      <c r="B496" s="45" t="s">
        <v>2134</v>
      </c>
      <c r="C496" s="45"/>
      <c r="D496" s="45" t="s">
        <v>2134</v>
      </c>
      <c r="E496" s="45" t="s">
        <v>2699</v>
      </c>
      <c r="F496" s="46" t="s">
        <v>5</v>
      </c>
      <c r="G496" s="45"/>
      <c r="H496" s="45" t="s">
        <v>2382</v>
      </c>
      <c r="I496" s="45" t="s">
        <v>2525</v>
      </c>
      <c r="J496" s="45"/>
      <c r="K496" s="39" t="str">
        <f>VLOOKUP(A496,'Va-Ku'!$A$2:$B$150,2,0)</f>
        <v>k</v>
      </c>
      <c r="L496" s="40" t="str">
        <f>IF(K496="v",VLOOKUP(A496,'Va-Ku'!$A$2:$C$150,3,0),VLOOKUP(A496,Kunnat!$B$2:$D$410,3,0))</f>
        <v>Uusimaa</v>
      </c>
      <c r="M496" s="40" t="str">
        <f>IF(K496&lt;&gt;"v",VLOOKUP(A496,Kunnat!$B$2:$F$411,5,0),"")</f>
        <v>20 001 - 40 000</v>
      </c>
      <c r="N496" s="41" t="str">
        <f>IF(J496="","",VLOOKUP(J496,Lait!$B$3:$C$60,2,0))</f>
        <v/>
      </c>
      <c r="O496" s="41"/>
      <c r="P496" s="41"/>
    </row>
    <row r="497" spans="1:16" s="23" customFormat="1" x14ac:dyDescent="0.35">
      <c r="A497" s="45" t="s">
        <v>2025</v>
      </c>
      <c r="B497" s="45" t="s">
        <v>31</v>
      </c>
      <c r="C497" s="45" t="s">
        <v>2523</v>
      </c>
      <c r="D497" s="45" t="s">
        <v>4802</v>
      </c>
      <c r="E497" s="45" t="s">
        <v>295</v>
      </c>
      <c r="F497" s="46" t="s">
        <v>21</v>
      </c>
      <c r="G497" s="46" t="s">
        <v>22</v>
      </c>
      <c r="H497" s="45" t="s">
        <v>2382</v>
      </c>
      <c r="I497" s="45" t="s">
        <v>2524</v>
      </c>
      <c r="J497" s="45"/>
      <c r="K497" s="39" t="str">
        <f>VLOOKUP(A497,'Va-Ku'!$A$2:$B$150,2,0)</f>
        <v>k</v>
      </c>
      <c r="L497" s="40" t="str">
        <f>IF(K497="v",VLOOKUP(A497,'Va-Ku'!$A$2:$C$150,3,0),VLOOKUP(A497,Kunnat!$B$2:$D$410,3,0))</f>
        <v>Uusimaa</v>
      </c>
      <c r="M497" s="40" t="str">
        <f>IF(K497&lt;&gt;"v",VLOOKUP(A497,Kunnat!$B$2:$F$411,5,0),"")</f>
        <v>20 001 - 40 000</v>
      </c>
      <c r="N497" s="41" t="str">
        <f>IF(J497="","",VLOOKUP(J497,Lait!$B$3:$C$60,2,0))</f>
        <v/>
      </c>
      <c r="O497" s="41"/>
      <c r="P497" s="41"/>
    </row>
    <row r="498" spans="1:16" s="23" customFormat="1" x14ac:dyDescent="0.35">
      <c r="A498" s="45" t="s">
        <v>2025</v>
      </c>
      <c r="B498" s="45" t="s">
        <v>2130</v>
      </c>
      <c r="C498" s="45" t="s">
        <v>2516</v>
      </c>
      <c r="D498" s="45" t="s">
        <v>4802</v>
      </c>
      <c r="E498" s="45" t="s">
        <v>295</v>
      </c>
      <c r="F498" s="46" t="s">
        <v>5</v>
      </c>
      <c r="G498" s="45"/>
      <c r="H498" s="45" t="s">
        <v>2382</v>
      </c>
      <c r="I498" s="45" t="s">
        <v>2517</v>
      </c>
      <c r="J498" s="45"/>
      <c r="K498" s="39" t="str">
        <f>VLOOKUP(A498,'Va-Ku'!$A$2:$B$150,2,0)</f>
        <v>k</v>
      </c>
      <c r="L498" s="40" t="str">
        <f>IF(K498="v",VLOOKUP(A498,'Va-Ku'!$A$2:$C$150,3,0),VLOOKUP(A498,Kunnat!$B$2:$D$410,3,0))</f>
        <v>Uusimaa</v>
      </c>
      <c r="M498" s="40" t="str">
        <f>IF(K498&lt;&gt;"v",VLOOKUP(A498,Kunnat!$B$2:$F$411,5,0),"")</f>
        <v>20 001 - 40 000</v>
      </c>
      <c r="N498" s="41" t="str">
        <f>IF(J498="","",VLOOKUP(J498,Lait!$B$3:$C$60,2,0))</f>
        <v/>
      </c>
      <c r="O498" s="41"/>
      <c r="P498" s="41"/>
    </row>
    <row r="499" spans="1:16" s="23" customFormat="1" x14ac:dyDescent="0.35">
      <c r="A499" s="45" t="s">
        <v>2025</v>
      </c>
      <c r="B499" s="45" t="s">
        <v>2132</v>
      </c>
      <c r="C499" s="45" t="s">
        <v>2520</v>
      </c>
      <c r="D499" s="45" t="s">
        <v>2012</v>
      </c>
      <c r="E499" s="45" t="s">
        <v>1958</v>
      </c>
      <c r="F499" s="46" t="s">
        <v>21</v>
      </c>
      <c r="G499" s="46" t="s">
        <v>22</v>
      </c>
      <c r="H499" s="45" t="s">
        <v>2386</v>
      </c>
      <c r="I499" s="45" t="s">
        <v>2521</v>
      </c>
      <c r="J499" s="45"/>
      <c r="K499" s="39" t="str">
        <f>VLOOKUP(A499,'Va-Ku'!$A$2:$B$150,2,0)</f>
        <v>k</v>
      </c>
      <c r="L499" s="40" t="str">
        <f>IF(K499="v",VLOOKUP(A499,'Va-Ku'!$A$2:$C$150,3,0),VLOOKUP(A499,Kunnat!$B$2:$D$410,3,0))</f>
        <v>Uusimaa</v>
      </c>
      <c r="M499" s="40" t="str">
        <f>IF(K499&lt;&gt;"v",VLOOKUP(A499,Kunnat!$B$2:$F$411,5,0),"")</f>
        <v>20 001 - 40 000</v>
      </c>
      <c r="N499" s="41" t="str">
        <f>IF(J499="","",VLOOKUP(J499,Lait!$B$3:$C$60,2,0))</f>
        <v/>
      </c>
      <c r="O499" s="41"/>
      <c r="P499" s="41"/>
    </row>
    <row r="500" spans="1:16" s="23" customFormat="1" x14ac:dyDescent="0.35">
      <c r="A500" s="45" t="s">
        <v>2027</v>
      </c>
      <c r="B500" s="45" t="s">
        <v>2105</v>
      </c>
      <c r="C500" s="45" t="s">
        <v>2532</v>
      </c>
      <c r="D500" s="45" t="s">
        <v>2105</v>
      </c>
      <c r="E500" s="45" t="s">
        <v>1960</v>
      </c>
      <c r="F500" s="46" t="s">
        <v>5</v>
      </c>
      <c r="G500" s="45"/>
      <c r="H500" s="45" t="s">
        <v>2382</v>
      </c>
      <c r="I500" s="45" t="s">
        <v>2533</v>
      </c>
      <c r="J500" s="45" t="s">
        <v>2301</v>
      </c>
      <c r="K500" s="39" t="str">
        <f>VLOOKUP(A500,'Va-Ku'!$A$2:$B$150,2,0)</f>
        <v>k</v>
      </c>
      <c r="L500" s="40" t="str">
        <f>IF(K500="v",VLOOKUP(A500,'Va-Ku'!$A$2:$C$150,3,0),VLOOKUP(A500,Kunnat!$B$2:$D$410,3,0))</f>
        <v>Lappi</v>
      </c>
      <c r="M500" s="40" t="str">
        <f>IF(K500&lt;&gt;"v",VLOOKUP(A500,Kunnat!$B$2:$F$411,5,0),"")</f>
        <v>alle 6001</v>
      </c>
      <c r="N500" s="41" t="str">
        <f>IF(J500="","",VLOOKUP(J500,Lait!$B$3:$C$60,2,0))</f>
        <v>Ympäristöministeriö</v>
      </c>
      <c r="O500" s="41"/>
      <c r="P500" s="41"/>
    </row>
    <row r="501" spans="1:16" s="23" customFormat="1" x14ac:dyDescent="0.35">
      <c r="A501" s="45" t="s">
        <v>2027</v>
      </c>
      <c r="B501" s="45" t="s">
        <v>508</v>
      </c>
      <c r="C501" s="45" t="s">
        <v>2526</v>
      </c>
      <c r="D501" s="45" t="s">
        <v>4802</v>
      </c>
      <c r="E501" s="45" t="s">
        <v>295</v>
      </c>
      <c r="F501" s="46" t="s">
        <v>10</v>
      </c>
      <c r="G501" s="45"/>
      <c r="H501" s="45" t="s">
        <v>2382</v>
      </c>
      <c r="I501" s="45" t="s">
        <v>2527</v>
      </c>
      <c r="J501" s="45"/>
      <c r="K501" s="39" t="str">
        <f>VLOOKUP(A501,'Va-Ku'!$A$2:$B$150,2,0)</f>
        <v>k</v>
      </c>
      <c r="L501" s="40" t="str">
        <f>IF(K501="v",VLOOKUP(A501,'Va-Ku'!$A$2:$C$150,3,0),VLOOKUP(A501,Kunnat!$B$2:$D$410,3,0))</f>
        <v>Lappi</v>
      </c>
      <c r="M501" s="40" t="str">
        <f>IF(K501&lt;&gt;"v",VLOOKUP(A501,Kunnat!$B$2:$F$411,5,0),"")</f>
        <v>alle 6001</v>
      </c>
      <c r="N501" s="41" t="str">
        <f>IF(J501="","",VLOOKUP(J501,Lait!$B$3:$C$60,2,0))</f>
        <v/>
      </c>
      <c r="O501" s="41"/>
      <c r="P501" s="41"/>
    </row>
    <row r="502" spans="1:16" s="23" customFormat="1" x14ac:dyDescent="0.35">
      <c r="A502" s="45" t="s">
        <v>2027</v>
      </c>
      <c r="B502" s="45" t="s">
        <v>2136</v>
      </c>
      <c r="C502" s="45" t="s">
        <v>2530</v>
      </c>
      <c r="D502" s="45" t="s">
        <v>58</v>
      </c>
      <c r="E502" s="45" t="s">
        <v>1896</v>
      </c>
      <c r="F502" s="46" t="s">
        <v>21</v>
      </c>
      <c r="G502" s="45"/>
      <c r="H502" s="45" t="s">
        <v>2382</v>
      </c>
      <c r="I502" s="45" t="s">
        <v>2531</v>
      </c>
      <c r="J502" s="45" t="s">
        <v>2301</v>
      </c>
      <c r="K502" s="39" t="str">
        <f>VLOOKUP(A502,'Va-Ku'!$A$2:$B$150,2,0)</f>
        <v>k</v>
      </c>
      <c r="L502" s="40" t="str">
        <f>IF(K502="v",VLOOKUP(A502,'Va-Ku'!$A$2:$C$150,3,0),VLOOKUP(A502,Kunnat!$B$2:$D$410,3,0))</f>
        <v>Lappi</v>
      </c>
      <c r="M502" s="40" t="str">
        <f>IF(K502&lt;&gt;"v",VLOOKUP(A502,Kunnat!$B$2:$F$411,5,0),"")</f>
        <v>alle 6001</v>
      </c>
      <c r="N502" s="41" t="str">
        <f>IF(J502="","",VLOOKUP(J502,Lait!$B$3:$C$60,2,0))</f>
        <v>Ympäristöministeriö</v>
      </c>
      <c r="O502" s="41"/>
      <c r="P502" s="41"/>
    </row>
    <row r="503" spans="1:16" s="23" customFormat="1" x14ac:dyDescent="0.35">
      <c r="A503" s="45" t="s">
        <v>2027</v>
      </c>
      <c r="B503" s="45" t="s">
        <v>2135</v>
      </c>
      <c r="C503" s="45" t="s">
        <v>2528</v>
      </c>
      <c r="D503" s="45" t="s">
        <v>2008</v>
      </c>
      <c r="E503" s="45" t="s">
        <v>1958</v>
      </c>
      <c r="F503" s="46" t="s">
        <v>5</v>
      </c>
      <c r="G503" s="45"/>
      <c r="H503" s="45" t="s">
        <v>2386</v>
      </c>
      <c r="I503" s="45" t="s">
        <v>2529</v>
      </c>
      <c r="J503" s="45"/>
      <c r="K503" s="39" t="str">
        <f>VLOOKUP(A503,'Va-Ku'!$A$2:$B$150,2,0)</f>
        <v>k</v>
      </c>
      <c r="L503" s="40" t="str">
        <f>IF(K503="v",VLOOKUP(A503,'Va-Ku'!$A$2:$C$150,3,0),VLOOKUP(A503,Kunnat!$B$2:$D$410,3,0))</f>
        <v>Lappi</v>
      </c>
      <c r="M503" s="40" t="str">
        <f>IF(K503&lt;&gt;"v",VLOOKUP(A503,Kunnat!$B$2:$F$411,5,0),"")</f>
        <v>alle 6001</v>
      </c>
      <c r="N503" s="41" t="str">
        <f>IF(J503="","",VLOOKUP(J503,Lait!$B$3:$C$60,2,0))</f>
        <v/>
      </c>
      <c r="O503" s="41"/>
      <c r="P503" s="41"/>
    </row>
    <row r="504" spans="1:16" s="23" customFormat="1" x14ac:dyDescent="0.35">
      <c r="A504" s="45" t="s">
        <v>2027</v>
      </c>
      <c r="B504" s="45" t="s">
        <v>2137</v>
      </c>
      <c r="C504" s="45" t="s">
        <v>2534</v>
      </c>
      <c r="D504" s="45" t="s">
        <v>2009</v>
      </c>
      <c r="E504" s="45" t="s">
        <v>1958</v>
      </c>
      <c r="F504" s="46" t="s">
        <v>10</v>
      </c>
      <c r="G504" s="45"/>
      <c r="H504" s="45" t="s">
        <v>2382</v>
      </c>
      <c r="I504" s="45"/>
      <c r="J504" s="45"/>
      <c r="K504" s="39" t="str">
        <f>VLOOKUP(A504,'Va-Ku'!$A$2:$B$150,2,0)</f>
        <v>k</v>
      </c>
      <c r="L504" s="40" t="str">
        <f>IF(K504="v",VLOOKUP(A504,'Va-Ku'!$A$2:$C$150,3,0),VLOOKUP(A504,Kunnat!$B$2:$D$410,3,0))</f>
        <v>Lappi</v>
      </c>
      <c r="M504" s="40" t="str">
        <f>IF(K504&lt;&gt;"v",VLOOKUP(A504,Kunnat!$B$2:$F$411,5,0),"")</f>
        <v>alle 6001</v>
      </c>
      <c r="N504" s="41" t="str">
        <f>IF(J504="","",VLOOKUP(J504,Lait!$B$3:$C$60,2,0))</f>
        <v/>
      </c>
      <c r="O504" s="41"/>
      <c r="P504" s="41"/>
    </row>
    <row r="505" spans="1:16" s="23" customFormat="1" x14ac:dyDescent="0.35">
      <c r="A505" s="45" t="s">
        <v>1163</v>
      </c>
      <c r="B505" s="45" t="s">
        <v>43</v>
      </c>
      <c r="C505" s="45" t="s">
        <v>4043</v>
      </c>
      <c r="D505" s="45" t="s">
        <v>545</v>
      </c>
      <c r="E505" s="45" t="s">
        <v>1959</v>
      </c>
      <c r="F505" s="46" t="s">
        <v>7</v>
      </c>
      <c r="G505" s="46" t="s">
        <v>8</v>
      </c>
      <c r="H505" s="45" t="s">
        <v>2386</v>
      </c>
      <c r="I505" s="45"/>
      <c r="J505" s="45" t="s">
        <v>2296</v>
      </c>
      <c r="K505" s="39" t="str">
        <f>VLOOKUP(A505,'Va-Ku'!$A$2:$B$150,2,0)</f>
        <v>k</v>
      </c>
      <c r="L505" s="40" t="str">
        <f>IF(K505="v",VLOOKUP(A505,'Va-Ku'!$A$2:$C$150,3,0),VLOOKUP(A505,Kunnat!$B$2:$D$410,3,0))</f>
        <v>Pohjois-Savo</v>
      </c>
      <c r="M505" s="40" t="str">
        <f>IF(K505&lt;&gt;"v",VLOOKUP(A505,Kunnat!$B$2:$F$411,5,0),"")</f>
        <v>yli 100 000</v>
      </c>
      <c r="N505" s="41" t="str">
        <f>IF(J505="","",VLOOKUP(J505,Lait!$B$3:$C$60,2,0))</f>
        <v>Maa- ja metsätalousministeriö</v>
      </c>
      <c r="O505" s="41"/>
      <c r="P505" s="41"/>
    </row>
    <row r="506" spans="1:16" s="23" customFormat="1" x14ac:dyDescent="0.35">
      <c r="A506" s="45" t="s">
        <v>1163</v>
      </c>
      <c r="B506" s="45" t="s">
        <v>145</v>
      </c>
      <c r="C506" s="45" t="s">
        <v>3981</v>
      </c>
      <c r="D506" s="45" t="s">
        <v>145</v>
      </c>
      <c r="E506" s="45" t="s">
        <v>1959</v>
      </c>
      <c r="F506" s="46" t="s">
        <v>7</v>
      </c>
      <c r="G506" s="46" t="s">
        <v>8</v>
      </c>
      <c r="H506" s="45" t="s">
        <v>2386</v>
      </c>
      <c r="I506" s="45" t="s">
        <v>3982</v>
      </c>
      <c r="J506" s="45" t="s">
        <v>2291</v>
      </c>
      <c r="K506" s="39" t="str">
        <f>VLOOKUP(A506,'Va-Ku'!$A$2:$B$150,2,0)</f>
        <v>k</v>
      </c>
      <c r="L506" s="40" t="str">
        <f>IF(K506="v",VLOOKUP(A506,'Va-Ku'!$A$2:$C$150,3,0),VLOOKUP(A506,Kunnat!$B$2:$D$410,3,0))</f>
        <v>Pohjois-Savo</v>
      </c>
      <c r="M506" s="40" t="str">
        <f>IF(K506&lt;&gt;"v",VLOOKUP(A506,Kunnat!$B$2:$F$411,5,0),"")</f>
        <v>yli 100 000</v>
      </c>
      <c r="N506" s="41" t="str">
        <f>IF(J506="","",VLOOKUP(J506,Lait!$B$3:$C$60,2,0))</f>
        <v>Ympäristöministeriö</v>
      </c>
      <c r="O506" s="41"/>
      <c r="P506" s="41"/>
    </row>
    <row r="507" spans="1:16" s="23" customFormat="1" x14ac:dyDescent="0.35">
      <c r="A507" s="45" t="s">
        <v>1163</v>
      </c>
      <c r="B507" s="45" t="s">
        <v>3218</v>
      </c>
      <c r="C507" s="45" t="s">
        <v>4042</v>
      </c>
      <c r="D507" s="45" t="s">
        <v>2004</v>
      </c>
      <c r="E507" s="45" t="s">
        <v>1959</v>
      </c>
      <c r="F507" s="46" t="s">
        <v>3</v>
      </c>
      <c r="G507" s="45"/>
      <c r="H507" s="45" t="s">
        <v>2386</v>
      </c>
      <c r="I507" s="45"/>
      <c r="J507" s="45" t="s">
        <v>2296</v>
      </c>
      <c r="K507" s="39" t="str">
        <f>VLOOKUP(A507,'Va-Ku'!$A$2:$B$150,2,0)</f>
        <v>k</v>
      </c>
      <c r="L507" s="40" t="str">
        <f>IF(K507="v",VLOOKUP(A507,'Va-Ku'!$A$2:$C$150,3,0),VLOOKUP(A507,Kunnat!$B$2:$D$410,3,0))</f>
        <v>Pohjois-Savo</v>
      </c>
      <c r="M507" s="40" t="str">
        <f>IF(K507&lt;&gt;"v",VLOOKUP(A507,Kunnat!$B$2:$F$411,5,0),"")</f>
        <v>yli 100 000</v>
      </c>
      <c r="N507" s="41" t="str">
        <f>IF(J507="","",VLOOKUP(J507,Lait!$B$3:$C$60,2,0))</f>
        <v>Maa- ja metsätalousministeriö</v>
      </c>
      <c r="O507" s="41"/>
      <c r="P507" s="41"/>
    </row>
    <row r="508" spans="1:16" s="23" customFormat="1" x14ac:dyDescent="0.35">
      <c r="A508" s="45" t="s">
        <v>1163</v>
      </c>
      <c r="B508" s="45" t="s">
        <v>3224</v>
      </c>
      <c r="C508" s="45" t="s">
        <v>3985</v>
      </c>
      <c r="D508" s="45" t="s">
        <v>3224</v>
      </c>
      <c r="E508" s="45" t="s">
        <v>1959</v>
      </c>
      <c r="F508" s="46" t="s">
        <v>17</v>
      </c>
      <c r="G508" s="46" t="s">
        <v>8</v>
      </c>
      <c r="H508" s="45" t="s">
        <v>2386</v>
      </c>
      <c r="I508" s="45"/>
      <c r="J508" s="45" t="s">
        <v>2303</v>
      </c>
      <c r="K508" s="39" t="str">
        <f>VLOOKUP(A508,'Va-Ku'!$A$2:$B$150,2,0)</f>
        <v>k</v>
      </c>
      <c r="L508" s="40" t="str">
        <f>IF(K508="v",VLOOKUP(A508,'Va-Ku'!$A$2:$C$150,3,0),VLOOKUP(A508,Kunnat!$B$2:$D$410,3,0))</f>
        <v>Pohjois-Savo</v>
      </c>
      <c r="M508" s="40" t="str">
        <f>IF(K508&lt;&gt;"v",VLOOKUP(A508,Kunnat!$B$2:$F$411,5,0),"")</f>
        <v>yli 100 000</v>
      </c>
      <c r="N508" s="41" t="str">
        <f>IF(J508="","",VLOOKUP(J508,Lait!$B$3:$C$60,2,0))</f>
        <v>Sosiaali- ja terveysministeriö</v>
      </c>
      <c r="O508" s="41"/>
      <c r="P508" s="41"/>
    </row>
    <row r="509" spans="1:16" s="23" customFormat="1" x14ac:dyDescent="0.35">
      <c r="A509" s="45" t="s">
        <v>1163</v>
      </c>
      <c r="B509" s="45" t="s">
        <v>4003</v>
      </c>
      <c r="C509" s="45" t="s">
        <v>2157</v>
      </c>
      <c r="D509" s="45" t="s">
        <v>1985</v>
      </c>
      <c r="E509" s="45" t="s">
        <v>1959</v>
      </c>
      <c r="F509" s="46" t="s">
        <v>7</v>
      </c>
      <c r="G509" s="46" t="s">
        <v>8</v>
      </c>
      <c r="H509" s="45" t="s">
        <v>2386</v>
      </c>
      <c r="I509" s="45" t="s">
        <v>3982</v>
      </c>
      <c r="J509" s="45" t="s">
        <v>2292</v>
      </c>
      <c r="K509" s="39" t="str">
        <f>VLOOKUP(A509,'Va-Ku'!$A$2:$B$150,2,0)</f>
        <v>k</v>
      </c>
      <c r="L509" s="40" t="str">
        <f>IF(K509="v",VLOOKUP(A509,'Va-Ku'!$A$2:$C$150,3,0),VLOOKUP(A509,Kunnat!$B$2:$D$410,3,0))</f>
        <v>Pohjois-Savo</v>
      </c>
      <c r="M509" s="40" t="str">
        <f>IF(K509&lt;&gt;"v",VLOOKUP(A509,Kunnat!$B$2:$F$411,5,0),"")</f>
        <v>yli 100 000</v>
      </c>
      <c r="N509" s="41" t="str">
        <f>IF(J509="","",VLOOKUP(J509,Lait!$B$3:$C$60,2,0))</f>
        <v>Ympäristöministeriö</v>
      </c>
      <c r="O509" s="41"/>
      <c r="P509" s="41"/>
    </row>
    <row r="510" spans="1:16" s="23" customFormat="1" x14ac:dyDescent="0.35">
      <c r="A510" s="45" t="s">
        <v>1163</v>
      </c>
      <c r="B510" s="45" t="s">
        <v>163</v>
      </c>
      <c r="C510" s="45" t="s">
        <v>4024</v>
      </c>
      <c r="D510" s="45" t="s">
        <v>1983</v>
      </c>
      <c r="E510" s="45" t="s">
        <v>1959</v>
      </c>
      <c r="F510" s="46" t="s">
        <v>5</v>
      </c>
      <c r="G510" s="45"/>
      <c r="H510" s="45" t="s">
        <v>2386</v>
      </c>
      <c r="I510" s="45"/>
      <c r="J510" s="45" t="s">
        <v>2291</v>
      </c>
      <c r="K510" s="39" t="str">
        <f>VLOOKUP(A510,'Va-Ku'!$A$2:$B$150,2,0)</f>
        <v>k</v>
      </c>
      <c r="L510" s="40" t="str">
        <f>IF(K510="v",VLOOKUP(A510,'Va-Ku'!$A$2:$C$150,3,0),VLOOKUP(A510,Kunnat!$B$2:$D$410,3,0))</f>
        <v>Pohjois-Savo</v>
      </c>
      <c r="M510" s="40" t="str">
        <f>IF(K510&lt;&gt;"v",VLOOKUP(A510,Kunnat!$B$2:$F$411,5,0),"")</f>
        <v>yli 100 000</v>
      </c>
      <c r="N510" s="41" t="str">
        <f>IF(J510="","",VLOOKUP(J510,Lait!$B$3:$C$60,2,0))</f>
        <v>Ympäristöministeriö</v>
      </c>
      <c r="O510" s="41"/>
      <c r="P510" s="41"/>
    </row>
    <row r="511" spans="1:16" s="23" customFormat="1" x14ac:dyDescent="0.35">
      <c r="A511" s="45" t="s">
        <v>1163</v>
      </c>
      <c r="B511" s="45" t="s">
        <v>2245</v>
      </c>
      <c r="C511" s="45" t="s">
        <v>4028</v>
      </c>
      <c r="D511" s="45" t="s">
        <v>2245</v>
      </c>
      <c r="E511" s="45" t="s">
        <v>1959</v>
      </c>
      <c r="F511" s="46" t="s">
        <v>10</v>
      </c>
      <c r="G511" s="46" t="s">
        <v>8</v>
      </c>
      <c r="H511" s="45" t="s">
        <v>2382</v>
      </c>
      <c r="I511" s="45"/>
      <c r="J511" s="45" t="s">
        <v>4029</v>
      </c>
      <c r="K511" s="39" t="str">
        <f>VLOOKUP(A511,'Va-Ku'!$A$2:$B$150,2,0)</f>
        <v>k</v>
      </c>
      <c r="L511" s="40" t="str">
        <f>IF(K511="v",VLOOKUP(A511,'Va-Ku'!$A$2:$C$150,3,0),VLOOKUP(A511,Kunnat!$B$2:$D$410,3,0))</f>
        <v>Pohjois-Savo</v>
      </c>
      <c r="M511" s="40" t="str">
        <f>IF(K511&lt;&gt;"v",VLOOKUP(A511,Kunnat!$B$2:$F$411,5,0),"")</f>
        <v>yli 100 000</v>
      </c>
      <c r="N511" s="41" t="str">
        <f>IF(J511="","",VLOOKUP(J511,Lait!$B$3:$C$60,2,0))</f>
        <v>Valtiovarainministeriö</v>
      </c>
      <c r="O511" s="41"/>
      <c r="P511" s="41"/>
    </row>
    <row r="512" spans="1:16" s="23" customFormat="1" x14ac:dyDescent="0.35">
      <c r="A512" s="45" t="s">
        <v>1163</v>
      </c>
      <c r="B512" s="45" t="s">
        <v>277</v>
      </c>
      <c r="C512" s="45" t="s">
        <v>3964</v>
      </c>
      <c r="D512" s="45" t="s">
        <v>277</v>
      </c>
      <c r="E512" s="45" t="s">
        <v>1959</v>
      </c>
      <c r="F512" s="46" t="s">
        <v>7</v>
      </c>
      <c r="G512" s="46" t="s">
        <v>8</v>
      </c>
      <c r="H512" s="45" t="s">
        <v>2382</v>
      </c>
      <c r="I512" s="45"/>
      <c r="J512" s="45" t="s">
        <v>2303</v>
      </c>
      <c r="K512" s="39" t="str">
        <f>VLOOKUP(A512,'Va-Ku'!$A$2:$B$150,2,0)</f>
        <v>k</v>
      </c>
      <c r="L512" s="40" t="str">
        <f>IF(K512="v",VLOOKUP(A512,'Va-Ku'!$A$2:$C$150,3,0),VLOOKUP(A512,Kunnat!$B$2:$D$410,3,0))</f>
        <v>Pohjois-Savo</v>
      </c>
      <c r="M512" s="40" t="str">
        <f>IF(K512&lt;&gt;"v",VLOOKUP(A512,Kunnat!$B$2:$F$411,5,0),"")</f>
        <v>yli 100 000</v>
      </c>
      <c r="N512" s="41" t="str">
        <f>IF(J512="","",VLOOKUP(J512,Lait!$B$3:$C$60,2,0))</f>
        <v>Sosiaali- ja terveysministeriö</v>
      </c>
      <c r="O512" s="41"/>
      <c r="P512" s="41"/>
    </row>
    <row r="513" spans="1:16" s="23" customFormat="1" x14ac:dyDescent="0.35">
      <c r="A513" s="45" t="s">
        <v>1163</v>
      </c>
      <c r="B513" s="45" t="s">
        <v>128</v>
      </c>
      <c r="C513" s="45" t="s">
        <v>4021</v>
      </c>
      <c r="D513" s="45" t="s">
        <v>1970</v>
      </c>
      <c r="E513" s="45" t="s">
        <v>1959</v>
      </c>
      <c r="F513" s="46" t="s">
        <v>5</v>
      </c>
      <c r="G513" s="45"/>
      <c r="H513" s="45" t="s">
        <v>2382</v>
      </c>
      <c r="I513" s="45"/>
      <c r="J513" s="45" t="s">
        <v>2291</v>
      </c>
      <c r="K513" s="39" t="str">
        <f>VLOOKUP(A513,'Va-Ku'!$A$2:$B$150,2,0)</f>
        <v>k</v>
      </c>
      <c r="L513" s="40" t="str">
        <f>IF(K513="v",VLOOKUP(A513,'Va-Ku'!$A$2:$C$150,3,0),VLOOKUP(A513,Kunnat!$B$2:$D$410,3,0))</f>
        <v>Pohjois-Savo</v>
      </c>
      <c r="M513" s="40" t="str">
        <f>IF(K513&lt;&gt;"v",VLOOKUP(A513,Kunnat!$B$2:$F$411,5,0),"")</f>
        <v>yli 100 000</v>
      </c>
      <c r="N513" s="41" t="str">
        <f>IF(J513="","",VLOOKUP(J513,Lait!$B$3:$C$60,2,0))</f>
        <v>Ympäristöministeriö</v>
      </c>
      <c r="O513" s="41"/>
      <c r="P513" s="41"/>
    </row>
    <row r="514" spans="1:16" s="23" customFormat="1" x14ac:dyDescent="0.35">
      <c r="A514" s="45" t="s">
        <v>1163</v>
      </c>
      <c r="B514" s="45" t="s">
        <v>3943</v>
      </c>
      <c r="C514" s="45" t="s">
        <v>3944</v>
      </c>
      <c r="D514" s="45" t="s">
        <v>3943</v>
      </c>
      <c r="E514" s="45" t="s">
        <v>1959</v>
      </c>
      <c r="F514" s="46" t="s">
        <v>5</v>
      </c>
      <c r="G514" s="45"/>
      <c r="H514" s="45" t="s">
        <v>2382</v>
      </c>
      <c r="I514" s="45"/>
      <c r="J514" s="45"/>
      <c r="K514" s="39" t="str">
        <f>VLOOKUP(A514,'Va-Ku'!$A$2:$B$150,2,0)</f>
        <v>k</v>
      </c>
      <c r="L514" s="40" t="str">
        <f>IF(K514="v",VLOOKUP(A514,'Va-Ku'!$A$2:$C$150,3,0),VLOOKUP(A514,Kunnat!$B$2:$D$410,3,0))</f>
        <v>Pohjois-Savo</v>
      </c>
      <c r="M514" s="40" t="str">
        <f>IF(K514&lt;&gt;"v",VLOOKUP(A514,Kunnat!$B$2:$F$411,5,0),"")</f>
        <v>yli 100 000</v>
      </c>
      <c r="N514" s="41" t="str">
        <f>IF(J514="","",VLOOKUP(J514,Lait!$B$3:$C$60,2,0))</f>
        <v/>
      </c>
      <c r="O514" s="41"/>
      <c r="P514" s="41"/>
    </row>
    <row r="515" spans="1:16" s="23" customFormat="1" x14ac:dyDescent="0.35">
      <c r="A515" s="45" t="s">
        <v>1163</v>
      </c>
      <c r="B515" s="45" t="s">
        <v>547</v>
      </c>
      <c r="C515" s="45" t="s">
        <v>3971</v>
      </c>
      <c r="D515" s="45" t="s">
        <v>2000</v>
      </c>
      <c r="E515" s="45" t="s">
        <v>1959</v>
      </c>
      <c r="F515" s="46" t="s">
        <v>5</v>
      </c>
      <c r="G515" s="45"/>
      <c r="H515" s="45" t="s">
        <v>2382</v>
      </c>
      <c r="I515" s="45"/>
      <c r="J515" s="45" t="s">
        <v>2301</v>
      </c>
      <c r="K515" s="39" t="str">
        <f>VLOOKUP(A515,'Va-Ku'!$A$2:$B$150,2,0)</f>
        <v>k</v>
      </c>
      <c r="L515" s="40" t="str">
        <f>IF(K515="v",VLOOKUP(A515,'Va-Ku'!$A$2:$C$150,3,0),VLOOKUP(A515,Kunnat!$B$2:$D$410,3,0))</f>
        <v>Pohjois-Savo</v>
      </c>
      <c r="M515" s="40" t="str">
        <f>IF(K515&lt;&gt;"v",VLOOKUP(A515,Kunnat!$B$2:$F$411,5,0),"")</f>
        <v>yli 100 000</v>
      </c>
      <c r="N515" s="41" t="str">
        <f>IF(J515="","",VLOOKUP(J515,Lait!$B$3:$C$60,2,0))</f>
        <v>Ympäristöministeriö</v>
      </c>
      <c r="O515" s="41"/>
      <c r="P515" s="41"/>
    </row>
    <row r="516" spans="1:16" s="23" customFormat="1" x14ac:dyDescent="0.35">
      <c r="A516" s="45" t="s">
        <v>1163</v>
      </c>
      <c r="B516" s="45" t="s">
        <v>3940</v>
      </c>
      <c r="C516" s="45" t="s">
        <v>3941</v>
      </c>
      <c r="D516" s="45" t="s">
        <v>464</v>
      </c>
      <c r="E516" s="45" t="s">
        <v>1959</v>
      </c>
      <c r="F516" s="46" t="s">
        <v>5</v>
      </c>
      <c r="G516" s="45"/>
      <c r="H516" s="45" t="s">
        <v>2382</v>
      </c>
      <c r="I516" s="45"/>
      <c r="J516" s="45" t="s">
        <v>2296</v>
      </c>
      <c r="K516" s="39" t="str">
        <f>VLOOKUP(A516,'Va-Ku'!$A$2:$B$150,2,0)</f>
        <v>k</v>
      </c>
      <c r="L516" s="40" t="str">
        <f>IF(K516="v",VLOOKUP(A516,'Va-Ku'!$A$2:$C$150,3,0),VLOOKUP(A516,Kunnat!$B$2:$D$410,3,0))</f>
        <v>Pohjois-Savo</v>
      </c>
      <c r="M516" s="40" t="str">
        <f>IF(K516&lt;&gt;"v",VLOOKUP(A516,Kunnat!$B$2:$F$411,5,0),"")</f>
        <v>yli 100 000</v>
      </c>
      <c r="N516" s="41" t="str">
        <f>IF(J516="","",VLOOKUP(J516,Lait!$B$3:$C$60,2,0))</f>
        <v>Maa- ja metsätalousministeriö</v>
      </c>
      <c r="O516" s="41"/>
      <c r="P516" s="41"/>
    </row>
    <row r="517" spans="1:16" s="23" customFormat="1" x14ac:dyDescent="0.35">
      <c r="A517" s="45" t="s">
        <v>1163</v>
      </c>
      <c r="B517" s="45" t="s">
        <v>47</v>
      </c>
      <c r="C517" s="45" t="s">
        <v>4044</v>
      </c>
      <c r="D517" s="45" t="s">
        <v>47</v>
      </c>
      <c r="E517" s="45" t="s">
        <v>1959</v>
      </c>
      <c r="F517" s="46" t="s">
        <v>3</v>
      </c>
      <c r="G517" s="45"/>
      <c r="H517" s="45" t="s">
        <v>2382</v>
      </c>
      <c r="I517" s="45"/>
      <c r="J517" s="45" t="s">
        <v>2303</v>
      </c>
      <c r="K517" s="39" t="str">
        <f>VLOOKUP(A517,'Va-Ku'!$A$2:$B$150,2,0)</f>
        <v>k</v>
      </c>
      <c r="L517" s="40" t="str">
        <f>IF(K517="v",VLOOKUP(A517,'Va-Ku'!$A$2:$C$150,3,0),VLOOKUP(A517,Kunnat!$B$2:$D$410,3,0))</f>
        <v>Pohjois-Savo</v>
      </c>
      <c r="M517" s="40" t="str">
        <f>IF(K517&lt;&gt;"v",VLOOKUP(A517,Kunnat!$B$2:$F$411,5,0),"")</f>
        <v>yli 100 000</v>
      </c>
      <c r="N517" s="41" t="str">
        <f>IF(J517="","",VLOOKUP(J517,Lait!$B$3:$C$60,2,0))</f>
        <v>Sosiaali- ja terveysministeriö</v>
      </c>
      <c r="O517" s="41"/>
      <c r="P517" s="41"/>
    </row>
    <row r="518" spans="1:16" s="23" customFormat="1" x14ac:dyDescent="0.35">
      <c r="A518" s="45" t="s">
        <v>1163</v>
      </c>
      <c r="B518" s="45" t="s">
        <v>26</v>
      </c>
      <c r="C518" s="45" t="s">
        <v>3962</v>
      </c>
      <c r="D518" s="45" t="s">
        <v>1981</v>
      </c>
      <c r="E518" s="45" t="s">
        <v>1959</v>
      </c>
      <c r="F518" s="46" t="s">
        <v>17</v>
      </c>
      <c r="G518" s="46" t="s">
        <v>8</v>
      </c>
      <c r="H518" s="45" t="s">
        <v>2386</v>
      </c>
      <c r="I518" s="45" t="s">
        <v>3963</v>
      </c>
      <c r="J518" s="45" t="s">
        <v>2291</v>
      </c>
      <c r="K518" s="39" t="str">
        <f>VLOOKUP(A518,'Va-Ku'!$A$2:$B$150,2,0)</f>
        <v>k</v>
      </c>
      <c r="L518" s="40" t="str">
        <f>IF(K518="v",VLOOKUP(A518,'Va-Ku'!$A$2:$C$150,3,0),VLOOKUP(A518,Kunnat!$B$2:$D$410,3,0))</f>
        <v>Pohjois-Savo</v>
      </c>
      <c r="M518" s="40" t="str">
        <f>IF(K518&lt;&gt;"v",VLOOKUP(A518,Kunnat!$B$2:$F$411,5,0),"")</f>
        <v>yli 100 000</v>
      </c>
      <c r="N518" s="41" t="str">
        <f>IF(J518="","",VLOOKUP(J518,Lait!$B$3:$C$60,2,0))</f>
        <v>Ympäristöministeriö</v>
      </c>
      <c r="O518" s="41"/>
      <c r="P518" s="41"/>
    </row>
    <row r="519" spans="1:16" s="23" customFormat="1" x14ac:dyDescent="0.35">
      <c r="A519" s="45" t="s">
        <v>1163</v>
      </c>
      <c r="B519" s="45" t="s">
        <v>3924</v>
      </c>
      <c r="C519" s="45" t="s">
        <v>3925</v>
      </c>
      <c r="D519" s="45" t="s">
        <v>543</v>
      </c>
      <c r="E519" s="45" t="s">
        <v>1960</v>
      </c>
      <c r="F519" s="46" t="s">
        <v>3</v>
      </c>
      <c r="G519" s="45"/>
      <c r="H519" s="45" t="s">
        <v>2386</v>
      </c>
      <c r="I519" s="45"/>
      <c r="J519" s="45" t="s">
        <v>2296</v>
      </c>
      <c r="K519" s="39" t="str">
        <f>VLOOKUP(A519,'Va-Ku'!$A$2:$B$150,2,0)</f>
        <v>k</v>
      </c>
      <c r="L519" s="40" t="str">
        <f>IF(K519="v",VLOOKUP(A519,'Va-Ku'!$A$2:$C$150,3,0),VLOOKUP(A519,Kunnat!$B$2:$D$410,3,0))</f>
        <v>Pohjois-Savo</v>
      </c>
      <c r="M519" s="40" t="str">
        <f>IF(K519&lt;&gt;"v",VLOOKUP(A519,Kunnat!$B$2:$F$411,5,0),"")</f>
        <v>yli 100 000</v>
      </c>
      <c r="N519" s="41" t="str">
        <f>IF(J519="","",VLOOKUP(J519,Lait!$B$3:$C$60,2,0))</f>
        <v>Maa- ja metsätalousministeriö</v>
      </c>
      <c r="O519" s="41"/>
      <c r="P519" s="41"/>
    </row>
    <row r="520" spans="1:16" s="23" customFormat="1" x14ac:dyDescent="0.35">
      <c r="A520" s="45" t="s">
        <v>1163</v>
      </c>
      <c r="B520" s="45" t="s">
        <v>37</v>
      </c>
      <c r="C520" s="45" t="s">
        <v>3986</v>
      </c>
      <c r="D520" s="45" t="s">
        <v>37</v>
      </c>
      <c r="E520" s="45" t="s">
        <v>1960</v>
      </c>
      <c r="F520" s="46" t="s">
        <v>17</v>
      </c>
      <c r="G520" s="46" t="s">
        <v>8</v>
      </c>
      <c r="H520" s="45" t="s">
        <v>2386</v>
      </c>
      <c r="I520" s="45"/>
      <c r="J520" s="45" t="s">
        <v>2296</v>
      </c>
      <c r="K520" s="39" t="str">
        <f>VLOOKUP(A520,'Va-Ku'!$A$2:$B$150,2,0)</f>
        <v>k</v>
      </c>
      <c r="L520" s="40" t="str">
        <f>IF(K520="v",VLOOKUP(A520,'Va-Ku'!$A$2:$C$150,3,0),VLOOKUP(A520,Kunnat!$B$2:$D$410,3,0))</f>
        <v>Pohjois-Savo</v>
      </c>
      <c r="M520" s="40" t="str">
        <f>IF(K520&lt;&gt;"v",VLOOKUP(A520,Kunnat!$B$2:$F$411,5,0),"")</f>
        <v>yli 100 000</v>
      </c>
      <c r="N520" s="41" t="str">
        <f>IF(J520="","",VLOOKUP(J520,Lait!$B$3:$C$60,2,0))</f>
        <v>Maa- ja metsätalousministeriö</v>
      </c>
      <c r="O520" s="41"/>
      <c r="P520" s="41"/>
    </row>
    <row r="521" spans="1:16" s="23" customFormat="1" x14ac:dyDescent="0.35">
      <c r="A521" s="45" t="s">
        <v>1163</v>
      </c>
      <c r="B521" s="45" t="s">
        <v>1892</v>
      </c>
      <c r="C521" s="45" t="s">
        <v>4006</v>
      </c>
      <c r="D521" s="45" t="s">
        <v>289</v>
      </c>
      <c r="E521" s="45" t="s">
        <v>1960</v>
      </c>
      <c r="F521" s="46" t="s">
        <v>5</v>
      </c>
      <c r="G521" s="45"/>
      <c r="H521" s="45" t="s">
        <v>2382</v>
      </c>
      <c r="I521" s="45"/>
      <c r="J521" s="45" t="s">
        <v>2289</v>
      </c>
      <c r="K521" s="39" t="str">
        <f>VLOOKUP(A521,'Va-Ku'!$A$2:$B$150,2,0)</f>
        <v>k</v>
      </c>
      <c r="L521" s="40" t="str">
        <f>IF(K521="v",VLOOKUP(A521,'Va-Ku'!$A$2:$C$150,3,0),VLOOKUP(A521,Kunnat!$B$2:$D$410,3,0))</f>
        <v>Pohjois-Savo</v>
      </c>
      <c r="M521" s="40" t="str">
        <f>IF(K521&lt;&gt;"v",VLOOKUP(A521,Kunnat!$B$2:$F$411,5,0),"")</f>
        <v>yli 100 000</v>
      </c>
      <c r="N521" s="41" t="str">
        <f>IF(J521="","",VLOOKUP(J521,Lait!$B$3:$C$60,2,0))</f>
        <v>Ympäristöministeriö</v>
      </c>
      <c r="O521" s="41"/>
      <c r="P521" s="41"/>
    </row>
    <row r="522" spans="1:16" s="23" customFormat="1" x14ac:dyDescent="0.35">
      <c r="A522" s="45" t="s">
        <v>1163</v>
      </c>
      <c r="B522" s="45" t="s">
        <v>157</v>
      </c>
      <c r="C522" s="45" t="s">
        <v>3987</v>
      </c>
      <c r="D522" s="45" t="s">
        <v>1978</v>
      </c>
      <c r="E522" s="45" t="s">
        <v>1960</v>
      </c>
      <c r="F522" s="46" t="s">
        <v>17</v>
      </c>
      <c r="G522" s="45"/>
      <c r="H522" s="45" t="s">
        <v>2382</v>
      </c>
      <c r="I522" s="45" t="s">
        <v>3988</v>
      </c>
      <c r="J522" s="45" t="s">
        <v>2290</v>
      </c>
      <c r="K522" s="39" t="str">
        <f>VLOOKUP(A522,'Va-Ku'!$A$2:$B$150,2,0)</f>
        <v>k</v>
      </c>
      <c r="L522" s="40" t="str">
        <f>IF(K522="v",VLOOKUP(A522,'Va-Ku'!$A$2:$C$150,3,0),VLOOKUP(A522,Kunnat!$B$2:$D$410,3,0))</f>
        <v>Pohjois-Savo</v>
      </c>
      <c r="M522" s="40" t="str">
        <f>IF(K522&lt;&gt;"v",VLOOKUP(A522,Kunnat!$B$2:$F$411,5,0),"")</f>
        <v>yli 100 000</v>
      </c>
      <c r="N522" s="41" t="str">
        <f>IF(J522="","",VLOOKUP(J522,Lait!$B$3:$C$60,2,0))</f>
        <v>Ympäristöministeriö</v>
      </c>
      <c r="O522" s="41"/>
      <c r="P522" s="41"/>
    </row>
    <row r="523" spans="1:16" s="23" customFormat="1" x14ac:dyDescent="0.35">
      <c r="A523" s="45" t="s">
        <v>1163</v>
      </c>
      <c r="B523" s="45" t="s">
        <v>129</v>
      </c>
      <c r="C523" s="45" t="s">
        <v>3968</v>
      </c>
      <c r="D523" s="45" t="s">
        <v>129</v>
      </c>
      <c r="E523" s="45" t="s">
        <v>1960</v>
      </c>
      <c r="F523" s="46" t="s">
        <v>7</v>
      </c>
      <c r="G523" s="45"/>
      <c r="H523" s="45" t="s">
        <v>2382</v>
      </c>
      <c r="I523" s="45" t="s">
        <v>3969</v>
      </c>
      <c r="J523" s="45" t="s">
        <v>2301</v>
      </c>
      <c r="K523" s="39" t="str">
        <f>VLOOKUP(A523,'Va-Ku'!$A$2:$B$150,2,0)</f>
        <v>k</v>
      </c>
      <c r="L523" s="40" t="str">
        <f>IF(K523="v",VLOOKUP(A523,'Va-Ku'!$A$2:$C$150,3,0),VLOOKUP(A523,Kunnat!$B$2:$D$410,3,0))</f>
        <v>Pohjois-Savo</v>
      </c>
      <c r="M523" s="40" t="str">
        <f>IF(K523&lt;&gt;"v",VLOOKUP(A523,Kunnat!$B$2:$F$411,5,0),"")</f>
        <v>yli 100 000</v>
      </c>
      <c r="N523" s="41" t="str">
        <f>IF(J523="","",VLOOKUP(J523,Lait!$B$3:$C$60,2,0))</f>
        <v>Ympäristöministeriö</v>
      </c>
      <c r="O523" s="41"/>
      <c r="P523" s="41"/>
    </row>
    <row r="524" spans="1:16" s="23" customFormat="1" x14ac:dyDescent="0.35">
      <c r="A524" s="45" t="s">
        <v>1163</v>
      </c>
      <c r="B524" s="45" t="s">
        <v>1971</v>
      </c>
      <c r="C524" s="45" t="s">
        <v>4030</v>
      </c>
      <c r="D524" s="45" t="s">
        <v>1971</v>
      </c>
      <c r="E524" s="45" t="s">
        <v>1960</v>
      </c>
      <c r="F524" s="46" t="s">
        <v>7</v>
      </c>
      <c r="G524" s="46" t="s">
        <v>8</v>
      </c>
      <c r="H524" s="45" t="s">
        <v>2386</v>
      </c>
      <c r="I524" s="45"/>
      <c r="J524" s="45" t="s">
        <v>2293</v>
      </c>
      <c r="K524" s="39" t="str">
        <f>VLOOKUP(A524,'Va-Ku'!$A$2:$B$150,2,0)</f>
        <v>k</v>
      </c>
      <c r="L524" s="40" t="str">
        <f>IF(K524="v",VLOOKUP(A524,'Va-Ku'!$A$2:$C$150,3,0),VLOOKUP(A524,Kunnat!$B$2:$D$410,3,0))</f>
        <v>Pohjois-Savo</v>
      </c>
      <c r="M524" s="40" t="str">
        <f>IF(K524&lt;&gt;"v",VLOOKUP(A524,Kunnat!$B$2:$F$411,5,0),"")</f>
        <v>yli 100 000</v>
      </c>
      <c r="N524" s="41" t="str">
        <f>IF(J524="","",VLOOKUP(J524,Lait!$B$3:$C$60,2,0))</f>
        <v>Sosiaali- ja terveysministeriö</v>
      </c>
      <c r="O524" s="41"/>
      <c r="P524" s="41"/>
    </row>
    <row r="525" spans="1:16" s="23" customFormat="1" x14ac:dyDescent="0.35">
      <c r="A525" s="45" t="s">
        <v>1163</v>
      </c>
      <c r="B525" s="45" t="s">
        <v>274</v>
      </c>
      <c r="C525" s="45" t="s">
        <v>3950</v>
      </c>
      <c r="D525" s="45" t="s">
        <v>1997</v>
      </c>
      <c r="E525" s="45" t="s">
        <v>1960</v>
      </c>
      <c r="F525" s="46" t="s">
        <v>5</v>
      </c>
      <c r="G525" s="45"/>
      <c r="H525" s="45" t="s">
        <v>2382</v>
      </c>
      <c r="I525" s="45"/>
      <c r="J525" s="45" t="s">
        <v>2301</v>
      </c>
      <c r="K525" s="39" t="str">
        <f>VLOOKUP(A525,'Va-Ku'!$A$2:$B$150,2,0)</f>
        <v>k</v>
      </c>
      <c r="L525" s="40" t="str">
        <f>IF(K525="v",VLOOKUP(A525,'Va-Ku'!$A$2:$C$150,3,0),VLOOKUP(A525,Kunnat!$B$2:$D$410,3,0))</f>
        <v>Pohjois-Savo</v>
      </c>
      <c r="M525" s="40" t="str">
        <f>IF(K525&lt;&gt;"v",VLOOKUP(A525,Kunnat!$B$2:$F$411,5,0),"")</f>
        <v>yli 100 000</v>
      </c>
      <c r="N525" s="41" t="str">
        <f>IF(J525="","",VLOOKUP(J525,Lait!$B$3:$C$60,2,0))</f>
        <v>Ympäristöministeriö</v>
      </c>
      <c r="O525" s="41"/>
      <c r="P525" s="41"/>
    </row>
    <row r="526" spans="1:16" s="23" customFormat="1" x14ac:dyDescent="0.35">
      <c r="A526" s="45" t="s">
        <v>1163</v>
      </c>
      <c r="B526" s="45" t="s">
        <v>4040</v>
      </c>
      <c r="C526" s="45" t="s">
        <v>4041</v>
      </c>
      <c r="D526" s="45" t="s">
        <v>275</v>
      </c>
      <c r="E526" s="45" t="s">
        <v>1960</v>
      </c>
      <c r="F526" s="46" t="s">
        <v>5</v>
      </c>
      <c r="G526" s="45"/>
      <c r="H526" s="45" t="s">
        <v>2382</v>
      </c>
      <c r="I526" s="45"/>
      <c r="J526" s="45" t="s">
        <v>2301</v>
      </c>
      <c r="K526" s="39" t="str">
        <f>VLOOKUP(A526,'Va-Ku'!$A$2:$B$150,2,0)</f>
        <v>k</v>
      </c>
      <c r="L526" s="40" t="str">
        <f>IF(K526="v",VLOOKUP(A526,'Va-Ku'!$A$2:$C$150,3,0),VLOOKUP(A526,Kunnat!$B$2:$D$410,3,0))</f>
        <v>Pohjois-Savo</v>
      </c>
      <c r="M526" s="40" t="str">
        <f>IF(K526&lt;&gt;"v",VLOOKUP(A526,Kunnat!$B$2:$F$411,5,0),"")</f>
        <v>yli 100 000</v>
      </c>
      <c r="N526" s="41" t="str">
        <f>IF(J526="","",VLOOKUP(J526,Lait!$B$3:$C$60,2,0))</f>
        <v>Ympäristöministeriö</v>
      </c>
      <c r="O526" s="41"/>
      <c r="P526" s="41"/>
    </row>
    <row r="527" spans="1:16" s="23" customFormat="1" x14ac:dyDescent="0.35">
      <c r="A527" s="45" t="s">
        <v>1163</v>
      </c>
      <c r="B527" s="45" t="s">
        <v>953</v>
      </c>
      <c r="C527" s="45" t="s">
        <v>4039</v>
      </c>
      <c r="D527" s="45" t="s">
        <v>1999</v>
      </c>
      <c r="E527" s="45" t="s">
        <v>1960</v>
      </c>
      <c r="F527" s="46" t="s">
        <v>7</v>
      </c>
      <c r="G527" s="46" t="s">
        <v>8</v>
      </c>
      <c r="H527" s="45" t="s">
        <v>2382</v>
      </c>
      <c r="I527" s="45"/>
      <c r="J527" s="45" t="s">
        <v>2301</v>
      </c>
      <c r="K527" s="39" t="str">
        <f>VLOOKUP(A527,'Va-Ku'!$A$2:$B$150,2,0)</f>
        <v>k</v>
      </c>
      <c r="L527" s="40" t="str">
        <f>IF(K527="v",VLOOKUP(A527,'Va-Ku'!$A$2:$C$150,3,0),VLOOKUP(A527,Kunnat!$B$2:$D$410,3,0))</f>
        <v>Pohjois-Savo</v>
      </c>
      <c r="M527" s="40" t="str">
        <f>IF(K527&lt;&gt;"v",VLOOKUP(A527,Kunnat!$B$2:$F$411,5,0),"")</f>
        <v>yli 100 000</v>
      </c>
      <c r="N527" s="41" t="str">
        <f>IF(J527="","",VLOOKUP(J527,Lait!$B$3:$C$60,2,0))</f>
        <v>Ympäristöministeriö</v>
      </c>
      <c r="O527" s="41"/>
      <c r="P527" s="41"/>
    </row>
    <row r="528" spans="1:16" s="23" customFormat="1" x14ac:dyDescent="0.35">
      <c r="A528" s="45" t="s">
        <v>1163</v>
      </c>
      <c r="B528" s="45" t="s">
        <v>3945</v>
      </c>
      <c r="C528" s="45" t="s">
        <v>3946</v>
      </c>
      <c r="D528" s="45" t="s">
        <v>3945</v>
      </c>
      <c r="E528" s="45" t="s">
        <v>1960</v>
      </c>
      <c r="F528" s="46" t="s">
        <v>5</v>
      </c>
      <c r="G528" s="45"/>
      <c r="H528" s="45" t="s">
        <v>2386</v>
      </c>
      <c r="I528" s="45"/>
      <c r="J528" s="45" t="s">
        <v>2303</v>
      </c>
      <c r="K528" s="39" t="str">
        <f>VLOOKUP(A528,'Va-Ku'!$A$2:$B$150,2,0)</f>
        <v>k</v>
      </c>
      <c r="L528" s="40" t="str">
        <f>IF(K528="v",VLOOKUP(A528,'Va-Ku'!$A$2:$C$150,3,0),VLOOKUP(A528,Kunnat!$B$2:$D$410,3,0))</f>
        <v>Pohjois-Savo</v>
      </c>
      <c r="M528" s="40" t="str">
        <f>IF(K528&lt;&gt;"v",VLOOKUP(A528,Kunnat!$B$2:$F$411,5,0),"")</f>
        <v>yli 100 000</v>
      </c>
      <c r="N528" s="41" t="str">
        <f>IF(J528="","",VLOOKUP(J528,Lait!$B$3:$C$60,2,0))</f>
        <v>Sosiaali- ja terveysministeriö</v>
      </c>
      <c r="O528" s="41"/>
      <c r="P528" s="41"/>
    </row>
    <row r="529" spans="1:16" s="23" customFormat="1" x14ac:dyDescent="0.35">
      <c r="A529" s="45" t="s">
        <v>1163</v>
      </c>
      <c r="B529" s="45" t="s">
        <v>1895</v>
      </c>
      <c r="C529" s="45" t="s">
        <v>4005</v>
      </c>
      <c r="D529" s="45" t="s">
        <v>2224</v>
      </c>
      <c r="E529" s="45" t="s">
        <v>1960</v>
      </c>
      <c r="F529" s="46" t="s">
        <v>3</v>
      </c>
      <c r="G529" s="45"/>
      <c r="H529" s="45" t="s">
        <v>2386</v>
      </c>
      <c r="I529" s="45"/>
      <c r="J529" s="45" t="s">
        <v>2294</v>
      </c>
      <c r="K529" s="39" t="str">
        <f>VLOOKUP(A529,'Va-Ku'!$A$2:$B$150,2,0)</f>
        <v>k</v>
      </c>
      <c r="L529" s="40" t="str">
        <f>IF(K529="v",VLOOKUP(A529,'Va-Ku'!$A$2:$C$150,3,0),VLOOKUP(A529,Kunnat!$B$2:$D$410,3,0))</f>
        <v>Pohjois-Savo</v>
      </c>
      <c r="M529" s="40" t="str">
        <f>IF(K529&lt;&gt;"v",VLOOKUP(A529,Kunnat!$B$2:$F$411,5,0),"")</f>
        <v>yli 100 000</v>
      </c>
      <c r="N529" s="41" t="str">
        <f>IF(J529="","",VLOOKUP(J529,Lait!$B$3:$C$60,2,0))</f>
        <v>Sosiaali- ja terveysministeriö</v>
      </c>
      <c r="O529" s="41"/>
      <c r="P529" s="41"/>
    </row>
    <row r="530" spans="1:16" s="23" customFormat="1" x14ac:dyDescent="0.35">
      <c r="A530" s="45" t="s">
        <v>1163</v>
      </c>
      <c r="B530" s="45" t="s">
        <v>4033</v>
      </c>
      <c r="C530" s="45" t="s">
        <v>4034</v>
      </c>
      <c r="D530" s="45" t="s">
        <v>4033</v>
      </c>
      <c r="E530" s="45" t="s">
        <v>1960</v>
      </c>
      <c r="F530" s="46" t="s">
        <v>10</v>
      </c>
      <c r="G530" s="46" t="s">
        <v>8</v>
      </c>
      <c r="H530" s="45" t="s">
        <v>2382</v>
      </c>
      <c r="I530" s="45" t="s">
        <v>4035</v>
      </c>
      <c r="J530" s="45" t="s">
        <v>2305</v>
      </c>
      <c r="K530" s="39" t="str">
        <f>VLOOKUP(A530,'Va-Ku'!$A$2:$B$150,2,0)</f>
        <v>k</v>
      </c>
      <c r="L530" s="40" t="str">
        <f>IF(K530="v",VLOOKUP(A530,'Va-Ku'!$A$2:$C$150,3,0),VLOOKUP(A530,Kunnat!$B$2:$D$410,3,0))</f>
        <v>Pohjois-Savo</v>
      </c>
      <c r="M530" s="40" t="str">
        <f>IF(K530&lt;&gt;"v",VLOOKUP(A530,Kunnat!$B$2:$F$411,5,0),"")</f>
        <v>yli 100 000</v>
      </c>
      <c r="N530" s="41" t="str">
        <f>IF(J530="","",VLOOKUP(J530,Lait!$B$3:$C$60,2,0))</f>
        <v>Maa- ja metsätalousministeriö</v>
      </c>
      <c r="O530" s="41"/>
      <c r="P530" s="41"/>
    </row>
    <row r="531" spans="1:16" s="23" customFormat="1" x14ac:dyDescent="0.35">
      <c r="A531" s="45" t="s">
        <v>1163</v>
      </c>
      <c r="B531" s="45" t="s">
        <v>326</v>
      </c>
      <c r="C531" s="45" t="s">
        <v>4020</v>
      </c>
      <c r="D531" s="45" t="s">
        <v>330</v>
      </c>
      <c r="E531" s="45" t="s">
        <v>1960</v>
      </c>
      <c r="F531" s="46" t="s">
        <v>5</v>
      </c>
      <c r="G531" s="45"/>
      <c r="H531" s="45" t="s">
        <v>2382</v>
      </c>
      <c r="I531" s="45"/>
      <c r="J531" s="45"/>
      <c r="K531" s="39" t="str">
        <f>VLOOKUP(A531,'Va-Ku'!$A$2:$B$150,2,0)</f>
        <v>k</v>
      </c>
      <c r="L531" s="40" t="str">
        <f>IF(K531="v",VLOOKUP(A531,'Va-Ku'!$A$2:$C$150,3,0),VLOOKUP(A531,Kunnat!$B$2:$D$410,3,0))</f>
        <v>Pohjois-Savo</v>
      </c>
      <c r="M531" s="40" t="str">
        <f>IF(K531&lt;&gt;"v",VLOOKUP(A531,Kunnat!$B$2:$F$411,5,0),"")</f>
        <v>yli 100 000</v>
      </c>
      <c r="N531" s="41" t="str">
        <f>IF(J531="","",VLOOKUP(J531,Lait!$B$3:$C$60,2,0))</f>
        <v/>
      </c>
      <c r="O531" s="41"/>
      <c r="P531" s="41"/>
    </row>
    <row r="532" spans="1:16" s="23" customFormat="1" x14ac:dyDescent="0.35">
      <c r="A532" s="45" t="s">
        <v>1163</v>
      </c>
      <c r="B532" s="45" t="s">
        <v>321</v>
      </c>
      <c r="C532" s="45" t="s">
        <v>3958</v>
      </c>
      <c r="D532" s="45" t="s">
        <v>321</v>
      </c>
      <c r="E532" s="45" t="s">
        <v>1960</v>
      </c>
      <c r="F532" s="46" t="s">
        <v>5</v>
      </c>
      <c r="G532" s="45"/>
      <c r="H532" s="45" t="s">
        <v>2382</v>
      </c>
      <c r="I532" s="45"/>
      <c r="J532" s="45" t="s">
        <v>2291</v>
      </c>
      <c r="K532" s="39" t="str">
        <f>VLOOKUP(A532,'Va-Ku'!$A$2:$B$150,2,0)</f>
        <v>k</v>
      </c>
      <c r="L532" s="40" t="str">
        <f>IF(K532="v",VLOOKUP(A532,'Va-Ku'!$A$2:$C$150,3,0),VLOOKUP(A532,Kunnat!$B$2:$D$410,3,0))</f>
        <v>Pohjois-Savo</v>
      </c>
      <c r="M532" s="40" t="str">
        <f>IF(K532&lt;&gt;"v",VLOOKUP(A532,Kunnat!$B$2:$F$411,5,0),"")</f>
        <v>yli 100 000</v>
      </c>
      <c r="N532" s="41" t="str">
        <f>IF(J532="","",VLOOKUP(J532,Lait!$B$3:$C$60,2,0))</f>
        <v>Ympäristöministeriö</v>
      </c>
      <c r="O532" s="41"/>
      <c r="P532" s="41"/>
    </row>
    <row r="533" spans="1:16" s="23" customFormat="1" x14ac:dyDescent="0.35">
      <c r="A533" s="45" t="s">
        <v>1163</v>
      </c>
      <c r="B533" s="45" t="s">
        <v>158</v>
      </c>
      <c r="C533" s="45" t="s">
        <v>3956</v>
      </c>
      <c r="D533" s="45" t="s">
        <v>1148</v>
      </c>
      <c r="E533" s="45" t="s">
        <v>1960</v>
      </c>
      <c r="F533" s="46" t="s">
        <v>7</v>
      </c>
      <c r="G533" s="46" t="s">
        <v>8</v>
      </c>
      <c r="H533" s="45" t="s">
        <v>2386</v>
      </c>
      <c r="I533" s="45" t="s">
        <v>3957</v>
      </c>
      <c r="J533" s="45" t="s">
        <v>2291</v>
      </c>
      <c r="K533" s="39" t="str">
        <f>VLOOKUP(A533,'Va-Ku'!$A$2:$B$150,2,0)</f>
        <v>k</v>
      </c>
      <c r="L533" s="40" t="str">
        <f>IF(K533="v",VLOOKUP(A533,'Va-Ku'!$A$2:$C$150,3,0),VLOOKUP(A533,Kunnat!$B$2:$D$410,3,0))</f>
        <v>Pohjois-Savo</v>
      </c>
      <c r="M533" s="40" t="str">
        <f>IF(K533&lt;&gt;"v",VLOOKUP(A533,Kunnat!$B$2:$F$411,5,0),"")</f>
        <v>yli 100 000</v>
      </c>
      <c r="N533" s="41" t="str">
        <f>IF(J533="","",VLOOKUP(J533,Lait!$B$3:$C$60,2,0))</f>
        <v>Ympäristöministeriö</v>
      </c>
      <c r="O533" s="41"/>
      <c r="P533" s="41"/>
    </row>
    <row r="534" spans="1:16" s="23" customFormat="1" x14ac:dyDescent="0.35">
      <c r="A534" s="45" t="s">
        <v>1163</v>
      </c>
      <c r="B534" s="45" t="s">
        <v>960</v>
      </c>
      <c r="C534" s="45" t="s">
        <v>4000</v>
      </c>
      <c r="D534" s="45" t="s">
        <v>960</v>
      </c>
      <c r="E534" s="45" t="s">
        <v>2699</v>
      </c>
      <c r="F534" s="46" t="s">
        <v>17</v>
      </c>
      <c r="G534" s="46" t="s">
        <v>8</v>
      </c>
      <c r="H534" s="45" t="s">
        <v>2382</v>
      </c>
      <c r="I534" s="45"/>
      <c r="J534" s="45" t="s">
        <v>2301</v>
      </c>
      <c r="K534" s="39" t="str">
        <f>VLOOKUP(A534,'Va-Ku'!$A$2:$B$150,2,0)</f>
        <v>k</v>
      </c>
      <c r="L534" s="40" t="str">
        <f>IF(K534="v",VLOOKUP(A534,'Va-Ku'!$A$2:$C$150,3,0),VLOOKUP(A534,Kunnat!$B$2:$D$410,3,0))</f>
        <v>Pohjois-Savo</v>
      </c>
      <c r="M534" s="40" t="str">
        <f>IF(K534&lt;&gt;"v",VLOOKUP(A534,Kunnat!$B$2:$F$411,5,0),"")</f>
        <v>yli 100 000</v>
      </c>
      <c r="N534" s="41" t="str">
        <f>IF(J534="","",VLOOKUP(J534,Lait!$B$3:$C$60,2,0))</f>
        <v>Ympäristöministeriö</v>
      </c>
      <c r="O534" s="41"/>
      <c r="P534" s="41"/>
    </row>
    <row r="535" spans="1:16" s="23" customFormat="1" x14ac:dyDescent="0.35">
      <c r="A535" s="45" t="s">
        <v>1163</v>
      </c>
      <c r="B535" s="45" t="s">
        <v>2250</v>
      </c>
      <c r="C535" s="45" t="s">
        <v>4016</v>
      </c>
      <c r="D535" s="45" t="s">
        <v>2250</v>
      </c>
      <c r="E535" s="45" t="s">
        <v>2699</v>
      </c>
      <c r="F535" s="46" t="s">
        <v>17</v>
      </c>
      <c r="G535" s="46" t="s">
        <v>8</v>
      </c>
      <c r="H535" s="45" t="s">
        <v>2386</v>
      </c>
      <c r="I535" s="45" t="s">
        <v>4017</v>
      </c>
      <c r="J535" s="45" t="s">
        <v>2307</v>
      </c>
      <c r="K535" s="39" t="str">
        <f>VLOOKUP(A535,'Va-Ku'!$A$2:$B$150,2,0)</f>
        <v>k</v>
      </c>
      <c r="L535" s="40" t="str">
        <f>IF(K535="v",VLOOKUP(A535,'Va-Ku'!$A$2:$C$150,3,0),VLOOKUP(A535,Kunnat!$B$2:$D$410,3,0))</f>
        <v>Pohjois-Savo</v>
      </c>
      <c r="M535" s="40" t="str">
        <f>IF(K535&lt;&gt;"v",VLOOKUP(A535,Kunnat!$B$2:$F$411,5,0),"")</f>
        <v>yli 100 000</v>
      </c>
      <c r="N535" s="41" t="str">
        <f>IF(J535="","",VLOOKUP(J535,Lait!$B$3:$C$60,2,0))</f>
        <v>Maa- ja metsätalousministeriö</v>
      </c>
      <c r="O535" s="41"/>
      <c r="P535" s="41"/>
    </row>
    <row r="536" spans="1:16" s="23" customFormat="1" x14ac:dyDescent="0.35">
      <c r="A536" s="45" t="s">
        <v>1163</v>
      </c>
      <c r="B536" s="45" t="s">
        <v>1967</v>
      </c>
      <c r="C536" s="45" t="s">
        <v>3937</v>
      </c>
      <c r="D536" s="45" t="s">
        <v>1967</v>
      </c>
      <c r="E536" s="45" t="s">
        <v>2699</v>
      </c>
      <c r="F536" s="46" t="s">
        <v>17</v>
      </c>
      <c r="G536" s="46" t="s">
        <v>8</v>
      </c>
      <c r="H536" s="45" t="s">
        <v>2382</v>
      </c>
      <c r="I536" s="45" t="s">
        <v>3938</v>
      </c>
      <c r="J536" s="45" t="s">
        <v>3939</v>
      </c>
      <c r="K536" s="39" t="str">
        <f>VLOOKUP(A536,'Va-Ku'!$A$2:$B$150,2,0)</f>
        <v>k</v>
      </c>
      <c r="L536" s="40" t="str">
        <f>IF(K536="v",VLOOKUP(A536,'Va-Ku'!$A$2:$C$150,3,0),VLOOKUP(A536,Kunnat!$B$2:$D$410,3,0))</f>
        <v>Pohjois-Savo</v>
      </c>
      <c r="M536" s="40" t="str">
        <f>IF(K536&lt;&gt;"v",VLOOKUP(A536,Kunnat!$B$2:$F$411,5,0),"")</f>
        <v>yli 100 000</v>
      </c>
      <c r="N536" s="41" t="str">
        <f>IF(J536="","",VLOOKUP(J536,Lait!$B$3:$C$60,2,0))</f>
        <v>Maa- ja metsätalousministeriö</v>
      </c>
      <c r="O536" s="41"/>
      <c r="P536" s="41"/>
    </row>
    <row r="537" spans="1:16" s="23" customFormat="1" x14ac:dyDescent="0.35">
      <c r="A537" s="45" t="s">
        <v>1163</v>
      </c>
      <c r="B537" s="45" t="s">
        <v>3973</v>
      </c>
      <c r="C537" s="45" t="s">
        <v>3974</v>
      </c>
      <c r="D537" s="45" t="s">
        <v>1048</v>
      </c>
      <c r="E537" s="45" t="s">
        <v>2699</v>
      </c>
      <c r="F537" s="46" t="s">
        <v>17</v>
      </c>
      <c r="G537" s="45"/>
      <c r="H537" s="45" t="s">
        <v>2382</v>
      </c>
      <c r="I537" s="45"/>
      <c r="J537" s="45" t="s">
        <v>2292</v>
      </c>
      <c r="K537" s="39" t="str">
        <f>VLOOKUP(A537,'Va-Ku'!$A$2:$B$150,2,0)</f>
        <v>k</v>
      </c>
      <c r="L537" s="40" t="str">
        <f>IF(K537="v",VLOOKUP(A537,'Va-Ku'!$A$2:$C$150,3,0),VLOOKUP(A537,Kunnat!$B$2:$D$410,3,0))</f>
        <v>Pohjois-Savo</v>
      </c>
      <c r="M537" s="40" t="str">
        <f>IF(K537&lt;&gt;"v",VLOOKUP(A537,Kunnat!$B$2:$F$411,5,0),"")</f>
        <v>yli 100 000</v>
      </c>
      <c r="N537" s="41" t="str">
        <f>IF(J537="","",VLOOKUP(J537,Lait!$B$3:$C$60,2,0))</f>
        <v>Ympäristöministeriö</v>
      </c>
      <c r="O537" s="41"/>
      <c r="P537" s="41"/>
    </row>
    <row r="538" spans="1:16" s="23" customFormat="1" x14ac:dyDescent="0.35">
      <c r="A538" s="45" t="s">
        <v>1163</v>
      </c>
      <c r="B538" s="45" t="s">
        <v>3983</v>
      </c>
      <c r="C538" s="45" t="s">
        <v>3984</v>
      </c>
      <c r="D538" s="45" t="s">
        <v>1048</v>
      </c>
      <c r="E538" s="45" t="s">
        <v>2699</v>
      </c>
      <c r="F538" s="46" t="s">
        <v>17</v>
      </c>
      <c r="G538" s="45"/>
      <c r="H538" s="45" t="s">
        <v>2382</v>
      </c>
      <c r="I538" s="45"/>
      <c r="J538" s="45" t="s">
        <v>2292</v>
      </c>
      <c r="K538" s="39" t="str">
        <f>VLOOKUP(A538,'Va-Ku'!$A$2:$B$150,2,0)</f>
        <v>k</v>
      </c>
      <c r="L538" s="40" t="str">
        <f>IF(K538="v",VLOOKUP(A538,'Va-Ku'!$A$2:$C$150,3,0),VLOOKUP(A538,Kunnat!$B$2:$D$410,3,0))</f>
        <v>Pohjois-Savo</v>
      </c>
      <c r="M538" s="40" t="str">
        <f>IF(K538&lt;&gt;"v",VLOOKUP(A538,Kunnat!$B$2:$F$411,5,0),"")</f>
        <v>yli 100 000</v>
      </c>
      <c r="N538" s="41" t="str">
        <f>IF(J538="","",VLOOKUP(J538,Lait!$B$3:$C$60,2,0))</f>
        <v>Ympäristöministeriö</v>
      </c>
      <c r="O538" s="41"/>
      <c r="P538" s="41"/>
    </row>
    <row r="539" spans="1:16" s="23" customFormat="1" x14ac:dyDescent="0.35">
      <c r="A539" s="45" t="s">
        <v>1163</v>
      </c>
      <c r="B539" s="45" t="s">
        <v>971</v>
      </c>
      <c r="C539" s="45" t="s">
        <v>3930</v>
      </c>
      <c r="D539" s="45" t="s">
        <v>971</v>
      </c>
      <c r="E539" s="45" t="s">
        <v>2699</v>
      </c>
      <c r="F539" s="46" t="s">
        <v>5</v>
      </c>
      <c r="G539" s="46" t="s">
        <v>8</v>
      </c>
      <c r="H539" s="45" t="s">
        <v>2382</v>
      </c>
      <c r="I539" s="45"/>
      <c r="J539" s="45" t="s">
        <v>2335</v>
      </c>
      <c r="K539" s="39" t="str">
        <f>VLOOKUP(A539,'Va-Ku'!$A$2:$B$150,2,0)</f>
        <v>k</v>
      </c>
      <c r="L539" s="40" t="str">
        <f>IF(K539="v",VLOOKUP(A539,'Va-Ku'!$A$2:$C$150,3,0),VLOOKUP(A539,Kunnat!$B$2:$D$410,3,0))</f>
        <v>Pohjois-Savo</v>
      </c>
      <c r="M539" s="40" t="str">
        <f>IF(K539&lt;&gt;"v",VLOOKUP(A539,Kunnat!$B$2:$F$411,5,0),"")</f>
        <v>yli 100 000</v>
      </c>
      <c r="N539" s="41" t="str">
        <f>IF(J539="","",VLOOKUP(J539,Lait!$B$3:$C$60,2,0))</f>
        <v>Maa- ja metsätalousministeriö</v>
      </c>
      <c r="O539" s="41"/>
      <c r="P539" s="41"/>
    </row>
    <row r="540" spans="1:16" s="23" customFormat="1" x14ac:dyDescent="0.35">
      <c r="A540" s="45" t="s">
        <v>1163</v>
      </c>
      <c r="B540" s="45" t="s">
        <v>3959</v>
      </c>
      <c r="C540" s="45" t="s">
        <v>3960</v>
      </c>
      <c r="D540" s="45" t="s">
        <v>3959</v>
      </c>
      <c r="E540" s="45" t="s">
        <v>2699</v>
      </c>
      <c r="F540" s="46" t="s">
        <v>5</v>
      </c>
      <c r="G540" s="45"/>
      <c r="H540" s="45" t="s">
        <v>2382</v>
      </c>
      <c r="I540" s="45"/>
      <c r="J540" s="45" t="s">
        <v>3961</v>
      </c>
      <c r="K540" s="39" t="str">
        <f>VLOOKUP(A540,'Va-Ku'!$A$2:$B$150,2,0)</f>
        <v>k</v>
      </c>
      <c r="L540" s="40" t="str">
        <f>IF(K540="v",VLOOKUP(A540,'Va-Ku'!$A$2:$C$150,3,0),VLOOKUP(A540,Kunnat!$B$2:$D$410,3,0))</f>
        <v>Pohjois-Savo</v>
      </c>
      <c r="M540" s="40" t="str">
        <f>IF(K540&lt;&gt;"v",VLOOKUP(A540,Kunnat!$B$2:$F$411,5,0),"")</f>
        <v>yli 100 000</v>
      </c>
      <c r="N540" s="41" t="str">
        <f>IF(J540="","",VLOOKUP(J540,Lait!$B$3:$C$60,2,0))</f>
        <v>Opetus- ja kulttuuriministeriö</v>
      </c>
      <c r="O540" s="41"/>
      <c r="P540" s="41"/>
    </row>
    <row r="541" spans="1:16" s="23" customFormat="1" x14ac:dyDescent="0.35">
      <c r="A541" s="45" t="s">
        <v>1163</v>
      </c>
      <c r="B541" s="45" t="s">
        <v>3966</v>
      </c>
      <c r="C541" s="45" t="s">
        <v>3967</v>
      </c>
      <c r="D541" s="45" t="s">
        <v>3966</v>
      </c>
      <c r="E541" s="45" t="s">
        <v>2699</v>
      </c>
      <c r="F541" s="46" t="s">
        <v>7</v>
      </c>
      <c r="G541" s="46" t="s">
        <v>8</v>
      </c>
      <c r="H541" s="45" t="s">
        <v>2382</v>
      </c>
      <c r="I541" s="45"/>
      <c r="J541" s="45"/>
      <c r="K541" s="39" t="str">
        <f>VLOOKUP(A541,'Va-Ku'!$A$2:$B$150,2,0)</f>
        <v>k</v>
      </c>
      <c r="L541" s="40" t="str">
        <f>IF(K541="v",VLOOKUP(A541,'Va-Ku'!$A$2:$C$150,3,0),VLOOKUP(A541,Kunnat!$B$2:$D$410,3,0))</f>
        <v>Pohjois-Savo</v>
      </c>
      <c r="M541" s="40" t="str">
        <f>IF(K541&lt;&gt;"v",VLOOKUP(A541,Kunnat!$B$2:$F$411,5,0),"")</f>
        <v>yli 100 000</v>
      </c>
      <c r="N541" s="41" t="str">
        <f>IF(J541="","",VLOOKUP(J541,Lait!$B$3:$C$60,2,0))</f>
        <v/>
      </c>
      <c r="O541" s="41"/>
      <c r="P541" s="41"/>
    </row>
    <row r="542" spans="1:16" s="23" customFormat="1" x14ac:dyDescent="0.35">
      <c r="A542" s="45" t="s">
        <v>1163</v>
      </c>
      <c r="B542" s="45" t="s">
        <v>3979</v>
      </c>
      <c r="C542" s="45" t="s">
        <v>3980</v>
      </c>
      <c r="D542" s="45" t="s">
        <v>3979</v>
      </c>
      <c r="E542" s="45" t="s">
        <v>2699</v>
      </c>
      <c r="F542" s="46" t="s">
        <v>5</v>
      </c>
      <c r="G542" s="45"/>
      <c r="H542" s="45" t="s">
        <v>2382</v>
      </c>
      <c r="I542" s="45"/>
      <c r="J542" s="45"/>
      <c r="K542" s="39" t="str">
        <f>VLOOKUP(A542,'Va-Ku'!$A$2:$B$150,2,0)</f>
        <v>k</v>
      </c>
      <c r="L542" s="40" t="str">
        <f>IF(K542="v",VLOOKUP(A542,'Va-Ku'!$A$2:$C$150,3,0),VLOOKUP(A542,Kunnat!$B$2:$D$410,3,0))</f>
        <v>Pohjois-Savo</v>
      </c>
      <c r="M542" s="40" t="str">
        <f>IF(K542&lt;&gt;"v",VLOOKUP(A542,Kunnat!$B$2:$F$411,5,0),"")</f>
        <v>yli 100 000</v>
      </c>
      <c r="N542" s="41" t="str">
        <f>IF(J542="","",VLOOKUP(J542,Lait!$B$3:$C$60,2,0))</f>
        <v/>
      </c>
      <c r="O542" s="41"/>
      <c r="P542" s="41"/>
    </row>
    <row r="543" spans="1:16" s="23" customFormat="1" x14ac:dyDescent="0.35">
      <c r="A543" s="45" t="s">
        <v>1163</v>
      </c>
      <c r="B543" s="45" t="s">
        <v>4012</v>
      </c>
      <c r="C543" s="45" t="s">
        <v>4013</v>
      </c>
      <c r="D543" s="45" t="s">
        <v>4012</v>
      </c>
      <c r="E543" s="45" t="s">
        <v>2699</v>
      </c>
      <c r="F543" s="46" t="s">
        <v>17</v>
      </c>
      <c r="G543" s="45"/>
      <c r="H543" s="45" t="s">
        <v>2382</v>
      </c>
      <c r="I543" s="45"/>
      <c r="J543" s="45"/>
      <c r="K543" s="39" t="str">
        <f>VLOOKUP(A543,'Va-Ku'!$A$2:$B$150,2,0)</f>
        <v>k</v>
      </c>
      <c r="L543" s="40" t="str">
        <f>IF(K543="v",VLOOKUP(A543,'Va-Ku'!$A$2:$C$150,3,0),VLOOKUP(A543,Kunnat!$B$2:$D$410,3,0))</f>
        <v>Pohjois-Savo</v>
      </c>
      <c r="M543" s="40" t="str">
        <f>IF(K543&lt;&gt;"v",VLOOKUP(A543,Kunnat!$B$2:$F$411,5,0),"")</f>
        <v>yli 100 000</v>
      </c>
      <c r="N543" s="41" t="str">
        <f>IF(J543="","",VLOOKUP(J543,Lait!$B$3:$C$60,2,0))</f>
        <v/>
      </c>
      <c r="O543" s="41"/>
      <c r="P543" s="41"/>
    </row>
    <row r="544" spans="1:16" s="23" customFormat="1" x14ac:dyDescent="0.35">
      <c r="A544" s="45" t="s">
        <v>1163</v>
      </c>
      <c r="B544" s="45" t="s">
        <v>1164</v>
      </c>
      <c r="C544" s="45" t="s">
        <v>3936</v>
      </c>
      <c r="D544" s="45" t="s">
        <v>1047</v>
      </c>
      <c r="E544" s="45" t="s">
        <v>2699</v>
      </c>
      <c r="F544" s="46" t="s">
        <v>5</v>
      </c>
      <c r="G544" s="45"/>
      <c r="H544" s="45" t="s">
        <v>2386</v>
      </c>
      <c r="I544" s="45"/>
      <c r="J544" s="45" t="s">
        <v>2339</v>
      </c>
      <c r="K544" s="39" t="str">
        <f>VLOOKUP(A544,'Va-Ku'!$A$2:$B$150,2,0)</f>
        <v>k</v>
      </c>
      <c r="L544" s="40" t="str">
        <f>IF(K544="v",VLOOKUP(A544,'Va-Ku'!$A$2:$C$150,3,0),VLOOKUP(A544,Kunnat!$B$2:$D$410,3,0))</f>
        <v>Pohjois-Savo</v>
      </c>
      <c r="M544" s="40" t="str">
        <f>IF(K544&lt;&gt;"v",VLOOKUP(A544,Kunnat!$B$2:$F$411,5,0),"")</f>
        <v>yli 100 000</v>
      </c>
      <c r="N544" s="41" t="str">
        <f>IF(J544="","",VLOOKUP(J544,Lait!$B$3:$C$60,2,0))</f>
        <v>Maa- ja metsätalousministeriö</v>
      </c>
      <c r="O544" s="41"/>
      <c r="P544" s="41"/>
    </row>
    <row r="545" spans="1:16" s="23" customFormat="1" x14ac:dyDescent="0.35">
      <c r="A545" s="45" t="s">
        <v>1163</v>
      </c>
      <c r="B545" s="45" t="s">
        <v>2247</v>
      </c>
      <c r="C545" s="45" t="s">
        <v>4010</v>
      </c>
      <c r="D545" s="45" t="s">
        <v>1979</v>
      </c>
      <c r="E545" s="45" t="s">
        <v>2699</v>
      </c>
      <c r="F545" s="46" t="s">
        <v>17</v>
      </c>
      <c r="G545" s="46" t="s">
        <v>8</v>
      </c>
      <c r="H545" s="45" t="s">
        <v>2382</v>
      </c>
      <c r="I545" s="45" t="s">
        <v>4011</v>
      </c>
      <c r="J545" s="45" t="s">
        <v>2288</v>
      </c>
      <c r="K545" s="39" t="str">
        <f>VLOOKUP(A545,'Va-Ku'!$A$2:$B$150,2,0)</f>
        <v>k</v>
      </c>
      <c r="L545" s="40" t="str">
        <f>IF(K545="v",VLOOKUP(A545,'Va-Ku'!$A$2:$C$150,3,0),VLOOKUP(A545,Kunnat!$B$2:$D$410,3,0))</f>
        <v>Pohjois-Savo</v>
      </c>
      <c r="M545" s="40" t="str">
        <f>IF(K545&lt;&gt;"v",VLOOKUP(A545,Kunnat!$B$2:$F$411,5,0),"")</f>
        <v>yli 100 000</v>
      </c>
      <c r="N545" s="41" t="str">
        <f>IF(J545="","",VLOOKUP(J545,Lait!$B$3:$C$60,2,0))</f>
        <v>Ympäristöministeriö</v>
      </c>
      <c r="O545" s="41"/>
      <c r="P545" s="41"/>
    </row>
    <row r="546" spans="1:16" s="23" customFormat="1" x14ac:dyDescent="0.35">
      <c r="A546" s="45" t="s">
        <v>1163</v>
      </c>
      <c r="B546" s="45" t="s">
        <v>4031</v>
      </c>
      <c r="C546" s="45" t="s">
        <v>4032</v>
      </c>
      <c r="D546" s="45" t="s">
        <v>4031</v>
      </c>
      <c r="E546" s="45" t="s">
        <v>2699</v>
      </c>
      <c r="F546" s="46" t="s">
        <v>17</v>
      </c>
      <c r="G546" s="46" t="s">
        <v>8</v>
      </c>
      <c r="H546" s="45" t="s">
        <v>2382</v>
      </c>
      <c r="I546" s="45"/>
      <c r="J546" s="45" t="s">
        <v>3939</v>
      </c>
      <c r="K546" s="39" t="str">
        <f>VLOOKUP(A546,'Va-Ku'!$A$2:$B$150,2,0)</f>
        <v>k</v>
      </c>
      <c r="L546" s="40" t="str">
        <f>IF(K546="v",VLOOKUP(A546,'Va-Ku'!$A$2:$C$150,3,0),VLOOKUP(A546,Kunnat!$B$2:$D$410,3,0))</f>
        <v>Pohjois-Savo</v>
      </c>
      <c r="M546" s="40" t="str">
        <f>IF(K546&lt;&gt;"v",VLOOKUP(A546,Kunnat!$B$2:$F$411,5,0),"")</f>
        <v>yli 100 000</v>
      </c>
      <c r="N546" s="41" t="str">
        <f>IF(J546="","",VLOOKUP(J546,Lait!$B$3:$C$60,2,0))</f>
        <v>Maa- ja metsätalousministeriö</v>
      </c>
      <c r="O546" s="41"/>
      <c r="P546" s="41"/>
    </row>
    <row r="547" spans="1:16" s="23" customFormat="1" x14ac:dyDescent="0.35">
      <c r="A547" s="45" t="s">
        <v>1163</v>
      </c>
      <c r="B547" s="45" t="s">
        <v>4051</v>
      </c>
      <c r="C547" s="45"/>
      <c r="D547" s="45" t="s">
        <v>4052</v>
      </c>
      <c r="E547" s="45" t="s">
        <v>2699</v>
      </c>
      <c r="F547" s="46" t="s">
        <v>10</v>
      </c>
      <c r="G547" s="46" t="s">
        <v>8</v>
      </c>
      <c r="H547" s="45" t="s">
        <v>2382</v>
      </c>
      <c r="I547" s="45" t="s">
        <v>4053</v>
      </c>
      <c r="J547" s="45" t="s">
        <v>2291</v>
      </c>
      <c r="K547" s="39" t="str">
        <f>VLOOKUP(A547,'Va-Ku'!$A$2:$B$150,2,0)</f>
        <v>k</v>
      </c>
      <c r="L547" s="40" t="str">
        <f>IF(K547="v",VLOOKUP(A547,'Va-Ku'!$A$2:$C$150,3,0),VLOOKUP(A547,Kunnat!$B$2:$D$410,3,0))</f>
        <v>Pohjois-Savo</v>
      </c>
      <c r="M547" s="40" t="str">
        <f>IF(K547&lt;&gt;"v",VLOOKUP(A547,Kunnat!$B$2:$F$411,5,0),"")</f>
        <v>yli 100 000</v>
      </c>
      <c r="N547" s="41" t="str">
        <f>IF(J547="","",VLOOKUP(J547,Lait!$B$3:$C$60,2,0))</f>
        <v>Ympäristöministeriö</v>
      </c>
      <c r="O547" s="41"/>
      <c r="P547" s="41"/>
    </row>
    <row r="548" spans="1:16" s="23" customFormat="1" x14ac:dyDescent="0.35">
      <c r="A548" s="45" t="s">
        <v>1163</v>
      </c>
      <c r="B548" s="45" t="s">
        <v>4047</v>
      </c>
      <c r="C548" s="45" t="s">
        <v>4048</v>
      </c>
      <c r="D548" s="45" t="s">
        <v>4049</v>
      </c>
      <c r="E548" s="45" t="s">
        <v>2699</v>
      </c>
      <c r="F548" s="46" t="s">
        <v>10</v>
      </c>
      <c r="G548" s="46" t="s">
        <v>8</v>
      </c>
      <c r="H548" s="45" t="s">
        <v>2382</v>
      </c>
      <c r="I548" s="45" t="s">
        <v>4050</v>
      </c>
      <c r="J548" s="45" t="s">
        <v>2291</v>
      </c>
      <c r="K548" s="39" t="str">
        <f>VLOOKUP(A548,'Va-Ku'!$A$2:$B$150,2,0)</f>
        <v>k</v>
      </c>
      <c r="L548" s="40" t="str">
        <f>IF(K548="v",VLOOKUP(A548,'Va-Ku'!$A$2:$C$150,3,0),VLOOKUP(A548,Kunnat!$B$2:$D$410,3,0))</f>
        <v>Pohjois-Savo</v>
      </c>
      <c r="M548" s="40" t="str">
        <f>IF(K548&lt;&gt;"v",VLOOKUP(A548,Kunnat!$B$2:$F$411,5,0),"")</f>
        <v>yli 100 000</v>
      </c>
      <c r="N548" s="41" t="str">
        <f>IF(J548="","",VLOOKUP(J548,Lait!$B$3:$C$60,2,0))</f>
        <v>Ympäristöministeriö</v>
      </c>
      <c r="O548" s="41"/>
      <c r="P548" s="41"/>
    </row>
    <row r="549" spans="1:16" s="23" customFormat="1" x14ac:dyDescent="0.35">
      <c r="A549" s="45" t="s">
        <v>1163</v>
      </c>
      <c r="B549" s="45" t="s">
        <v>4025</v>
      </c>
      <c r="C549" s="45" t="s">
        <v>4026</v>
      </c>
      <c r="D549" s="45" t="s">
        <v>4025</v>
      </c>
      <c r="E549" s="45" t="s">
        <v>2699</v>
      </c>
      <c r="F549" s="46" t="s">
        <v>7</v>
      </c>
      <c r="G549" s="46" t="s">
        <v>8</v>
      </c>
      <c r="H549" s="45" t="s">
        <v>2382</v>
      </c>
      <c r="I549" s="45" t="s">
        <v>4027</v>
      </c>
      <c r="J549" s="45"/>
      <c r="K549" s="39" t="str">
        <f>VLOOKUP(A549,'Va-Ku'!$A$2:$B$150,2,0)</f>
        <v>k</v>
      </c>
      <c r="L549" s="40" t="str">
        <f>IF(K549="v",VLOOKUP(A549,'Va-Ku'!$A$2:$C$150,3,0),VLOOKUP(A549,Kunnat!$B$2:$D$410,3,0))</f>
        <v>Pohjois-Savo</v>
      </c>
      <c r="M549" s="40" t="str">
        <f>IF(K549&lt;&gt;"v",VLOOKUP(A549,Kunnat!$B$2:$F$411,5,0),"")</f>
        <v>yli 100 000</v>
      </c>
      <c r="N549" s="41" t="str">
        <f>IF(J549="","",VLOOKUP(J549,Lait!$B$3:$C$60,2,0))</f>
        <v/>
      </c>
      <c r="O549" s="41"/>
      <c r="P549" s="41"/>
    </row>
    <row r="550" spans="1:16" s="23" customFormat="1" x14ac:dyDescent="0.35">
      <c r="A550" s="45" t="s">
        <v>1163</v>
      </c>
      <c r="B550" s="45" t="s">
        <v>3996</v>
      </c>
      <c r="C550" s="45" t="s">
        <v>3997</v>
      </c>
      <c r="D550" s="45" t="s">
        <v>3996</v>
      </c>
      <c r="E550" s="45" t="s">
        <v>2699</v>
      </c>
      <c r="F550" s="46" t="s">
        <v>7</v>
      </c>
      <c r="G550" s="46" t="s">
        <v>8</v>
      </c>
      <c r="H550" s="45" t="s">
        <v>2382</v>
      </c>
      <c r="I550" s="45" t="s">
        <v>3998</v>
      </c>
      <c r="J550" s="45" t="s">
        <v>3972</v>
      </c>
      <c r="K550" s="39" t="str">
        <f>VLOOKUP(A550,'Va-Ku'!$A$2:$B$150,2,0)</f>
        <v>k</v>
      </c>
      <c r="L550" s="40" t="str">
        <f>IF(K550="v",VLOOKUP(A550,'Va-Ku'!$A$2:$C$150,3,0),VLOOKUP(A550,Kunnat!$B$2:$D$410,3,0))</f>
        <v>Pohjois-Savo</v>
      </c>
      <c r="M550" s="40" t="str">
        <f>IF(K550&lt;&gt;"v",VLOOKUP(A550,Kunnat!$B$2:$F$411,5,0),"")</f>
        <v>yli 100 000</v>
      </c>
      <c r="N550" s="41" t="str">
        <f>IF(J550="","",VLOOKUP(J550,Lait!$B$3:$C$60,2,0))</f>
        <v>Ympäristöministeriö</v>
      </c>
      <c r="O550" s="41"/>
      <c r="P550" s="41"/>
    </row>
    <row r="551" spans="1:16" s="23" customFormat="1" x14ac:dyDescent="0.35">
      <c r="A551" s="45" t="s">
        <v>1163</v>
      </c>
      <c r="B551" s="45" t="s">
        <v>952</v>
      </c>
      <c r="C551" s="45" t="s">
        <v>4008</v>
      </c>
      <c r="D551" s="45" t="s">
        <v>952</v>
      </c>
      <c r="E551" s="45" t="s">
        <v>2699</v>
      </c>
      <c r="F551" s="46" t="s">
        <v>17</v>
      </c>
      <c r="G551" s="46" t="s">
        <v>8</v>
      </c>
      <c r="H551" s="45" t="s">
        <v>2382</v>
      </c>
      <c r="I551" s="45"/>
      <c r="J551" s="45"/>
      <c r="K551" s="39" t="str">
        <f>VLOOKUP(A551,'Va-Ku'!$A$2:$B$150,2,0)</f>
        <v>k</v>
      </c>
      <c r="L551" s="40" t="str">
        <f>IF(K551="v",VLOOKUP(A551,'Va-Ku'!$A$2:$C$150,3,0),VLOOKUP(A551,Kunnat!$B$2:$D$410,3,0))</f>
        <v>Pohjois-Savo</v>
      </c>
      <c r="M551" s="40" t="str">
        <f>IF(K551&lt;&gt;"v",VLOOKUP(A551,Kunnat!$B$2:$F$411,5,0),"")</f>
        <v>yli 100 000</v>
      </c>
      <c r="N551" s="41" t="str">
        <f>IF(J551="","",VLOOKUP(J551,Lait!$B$3:$C$60,2,0))</f>
        <v/>
      </c>
      <c r="O551" s="41"/>
      <c r="P551" s="41"/>
    </row>
    <row r="552" spans="1:16" s="23" customFormat="1" x14ac:dyDescent="0.35">
      <c r="A552" s="45" t="s">
        <v>1163</v>
      </c>
      <c r="B552" s="45" t="s">
        <v>3991</v>
      </c>
      <c r="C552" s="45" t="s">
        <v>3992</v>
      </c>
      <c r="D552" s="45" t="s">
        <v>260</v>
      </c>
      <c r="E552" s="45" t="s">
        <v>2699</v>
      </c>
      <c r="F552" s="46" t="s">
        <v>17</v>
      </c>
      <c r="G552" s="46" t="s">
        <v>8</v>
      </c>
      <c r="H552" s="45" t="s">
        <v>2382</v>
      </c>
      <c r="I552" s="45"/>
      <c r="J552" s="45"/>
      <c r="K552" s="39" t="str">
        <f>VLOOKUP(A552,'Va-Ku'!$A$2:$B$150,2,0)</f>
        <v>k</v>
      </c>
      <c r="L552" s="40" t="str">
        <f>IF(K552="v",VLOOKUP(A552,'Va-Ku'!$A$2:$C$150,3,0),VLOOKUP(A552,Kunnat!$B$2:$D$410,3,0))</f>
        <v>Pohjois-Savo</v>
      </c>
      <c r="M552" s="40" t="str">
        <f>IF(K552&lt;&gt;"v",VLOOKUP(A552,Kunnat!$B$2:$F$411,5,0),"")</f>
        <v>yli 100 000</v>
      </c>
      <c r="N552" s="41" t="str">
        <f>IF(J552="","",VLOOKUP(J552,Lait!$B$3:$C$60,2,0))</f>
        <v/>
      </c>
      <c r="O552" s="41"/>
      <c r="P552" s="41"/>
    </row>
    <row r="553" spans="1:16" s="23" customFormat="1" x14ac:dyDescent="0.35">
      <c r="A553" s="45" t="s">
        <v>1163</v>
      </c>
      <c r="B553" s="45" t="s">
        <v>3977</v>
      </c>
      <c r="C553" s="45" t="s">
        <v>3978</v>
      </c>
      <c r="D553" s="45" t="s">
        <v>260</v>
      </c>
      <c r="E553" s="45" t="s">
        <v>2699</v>
      </c>
      <c r="F553" s="46" t="s">
        <v>17</v>
      </c>
      <c r="G553" s="46" t="s">
        <v>8</v>
      </c>
      <c r="H553" s="45" t="s">
        <v>2382</v>
      </c>
      <c r="I553" s="45"/>
      <c r="J553" s="45"/>
      <c r="K553" s="39" t="str">
        <f>VLOOKUP(A553,'Va-Ku'!$A$2:$B$150,2,0)</f>
        <v>k</v>
      </c>
      <c r="L553" s="40" t="str">
        <f>IF(K553="v",VLOOKUP(A553,'Va-Ku'!$A$2:$C$150,3,0),VLOOKUP(A553,Kunnat!$B$2:$D$410,3,0))</f>
        <v>Pohjois-Savo</v>
      </c>
      <c r="M553" s="40" t="str">
        <f>IF(K553&lt;&gt;"v",VLOOKUP(A553,Kunnat!$B$2:$F$411,5,0),"")</f>
        <v>yli 100 000</v>
      </c>
      <c r="N553" s="41" t="str">
        <f>IF(J553="","",VLOOKUP(J553,Lait!$B$3:$C$60,2,0))</f>
        <v/>
      </c>
      <c r="O553" s="41"/>
      <c r="P553" s="41"/>
    </row>
    <row r="554" spans="1:16" s="23" customFormat="1" x14ac:dyDescent="0.35">
      <c r="A554" s="45" t="s">
        <v>1163</v>
      </c>
      <c r="B554" s="45" t="s">
        <v>954</v>
      </c>
      <c r="C554" s="45" t="s">
        <v>4002</v>
      </c>
      <c r="D554" s="45" t="s">
        <v>954</v>
      </c>
      <c r="E554" s="45" t="s">
        <v>2699</v>
      </c>
      <c r="F554" s="46" t="s">
        <v>7</v>
      </c>
      <c r="G554" s="46" t="s">
        <v>8</v>
      </c>
      <c r="H554" s="45" t="s">
        <v>2382</v>
      </c>
      <c r="I554" s="45"/>
      <c r="J554" s="45" t="s">
        <v>2301</v>
      </c>
      <c r="K554" s="39" t="str">
        <f>VLOOKUP(A554,'Va-Ku'!$A$2:$B$150,2,0)</f>
        <v>k</v>
      </c>
      <c r="L554" s="40" t="str">
        <f>IF(K554="v",VLOOKUP(A554,'Va-Ku'!$A$2:$C$150,3,0),VLOOKUP(A554,Kunnat!$B$2:$D$410,3,0))</f>
        <v>Pohjois-Savo</v>
      </c>
      <c r="M554" s="40" t="str">
        <f>IF(K554&lt;&gt;"v",VLOOKUP(A554,Kunnat!$B$2:$F$411,5,0),"")</f>
        <v>yli 100 000</v>
      </c>
      <c r="N554" s="41" t="str">
        <f>IF(J554="","",VLOOKUP(J554,Lait!$B$3:$C$60,2,0))</f>
        <v>Ympäristöministeriö</v>
      </c>
      <c r="O554" s="41"/>
      <c r="P554" s="41"/>
    </row>
    <row r="555" spans="1:16" s="23" customFormat="1" x14ac:dyDescent="0.35">
      <c r="A555" s="45" t="s">
        <v>1163</v>
      </c>
      <c r="B555" s="45" t="s">
        <v>3844</v>
      </c>
      <c r="C555" s="45" t="s">
        <v>4045</v>
      </c>
      <c r="D555" s="45" t="s">
        <v>956</v>
      </c>
      <c r="E555" s="45" t="s">
        <v>2699</v>
      </c>
      <c r="F555" s="46" t="s">
        <v>7</v>
      </c>
      <c r="G555" s="46" t="s">
        <v>8</v>
      </c>
      <c r="H555" s="45" t="s">
        <v>2382</v>
      </c>
      <c r="I555" s="45" t="s">
        <v>4046</v>
      </c>
      <c r="J555" s="45" t="s">
        <v>3972</v>
      </c>
      <c r="K555" s="39" t="str">
        <f>VLOOKUP(A555,'Va-Ku'!$A$2:$B$150,2,0)</f>
        <v>k</v>
      </c>
      <c r="L555" s="40" t="str">
        <f>IF(K555="v",VLOOKUP(A555,'Va-Ku'!$A$2:$C$150,3,0),VLOOKUP(A555,Kunnat!$B$2:$D$410,3,0))</f>
        <v>Pohjois-Savo</v>
      </c>
      <c r="M555" s="40" t="str">
        <f>IF(K555&lt;&gt;"v",VLOOKUP(A555,Kunnat!$B$2:$F$411,5,0),"")</f>
        <v>yli 100 000</v>
      </c>
      <c r="N555" s="41" t="str">
        <f>IF(J555="","",VLOOKUP(J555,Lait!$B$3:$C$60,2,0))</f>
        <v>Ympäristöministeriö</v>
      </c>
      <c r="O555" s="41"/>
      <c r="P555" s="41"/>
    </row>
    <row r="556" spans="1:16" s="23" customFormat="1" x14ac:dyDescent="0.35">
      <c r="A556" s="45" t="s">
        <v>1163</v>
      </c>
      <c r="B556" s="45" t="s">
        <v>956</v>
      </c>
      <c r="C556" s="45" t="s">
        <v>4022</v>
      </c>
      <c r="D556" s="45" t="s">
        <v>956</v>
      </c>
      <c r="E556" s="45" t="s">
        <v>2699</v>
      </c>
      <c r="F556" s="46" t="s">
        <v>7</v>
      </c>
      <c r="G556" s="46" t="s">
        <v>8</v>
      </c>
      <c r="H556" s="45" t="s">
        <v>2382</v>
      </c>
      <c r="I556" s="45" t="s">
        <v>4023</v>
      </c>
      <c r="J556" s="45" t="s">
        <v>3972</v>
      </c>
      <c r="K556" s="39" t="str">
        <f>VLOOKUP(A556,'Va-Ku'!$A$2:$B$150,2,0)</f>
        <v>k</v>
      </c>
      <c r="L556" s="40" t="str">
        <f>IF(K556="v",VLOOKUP(A556,'Va-Ku'!$A$2:$C$150,3,0),VLOOKUP(A556,Kunnat!$B$2:$D$410,3,0))</f>
        <v>Pohjois-Savo</v>
      </c>
      <c r="M556" s="40" t="str">
        <f>IF(K556&lt;&gt;"v",VLOOKUP(A556,Kunnat!$B$2:$F$411,5,0),"")</f>
        <v>yli 100 000</v>
      </c>
      <c r="N556" s="41" t="str">
        <f>IF(J556="","",VLOOKUP(J556,Lait!$B$3:$C$60,2,0))</f>
        <v>Ympäristöministeriö</v>
      </c>
      <c r="O556" s="41"/>
      <c r="P556" s="41"/>
    </row>
    <row r="557" spans="1:16" s="23" customFormat="1" x14ac:dyDescent="0.35">
      <c r="A557" s="45" t="s">
        <v>1163</v>
      </c>
      <c r="B557" s="45" t="s">
        <v>1049</v>
      </c>
      <c r="C557" s="45" t="s">
        <v>4007</v>
      </c>
      <c r="D557" s="45" t="s">
        <v>1176</v>
      </c>
      <c r="E557" s="45" t="s">
        <v>2699</v>
      </c>
      <c r="F557" s="46" t="s">
        <v>10</v>
      </c>
      <c r="G557" s="46" t="s">
        <v>8</v>
      </c>
      <c r="H557" s="45" t="s">
        <v>2382</v>
      </c>
      <c r="I557" s="45"/>
      <c r="J557" s="45" t="s">
        <v>2305</v>
      </c>
      <c r="K557" s="39" t="str">
        <f>VLOOKUP(A557,'Va-Ku'!$A$2:$B$150,2,0)</f>
        <v>k</v>
      </c>
      <c r="L557" s="40" t="str">
        <f>IF(K557="v",VLOOKUP(A557,'Va-Ku'!$A$2:$C$150,3,0),VLOOKUP(A557,Kunnat!$B$2:$D$410,3,0))</f>
        <v>Pohjois-Savo</v>
      </c>
      <c r="M557" s="40" t="str">
        <f>IF(K557&lt;&gt;"v",VLOOKUP(A557,Kunnat!$B$2:$F$411,5,0),"")</f>
        <v>yli 100 000</v>
      </c>
      <c r="N557" s="41" t="str">
        <f>IF(J557="","",VLOOKUP(J557,Lait!$B$3:$C$60,2,0))</f>
        <v>Maa- ja metsätalousministeriö</v>
      </c>
      <c r="O557" s="41"/>
      <c r="P557" s="41"/>
    </row>
    <row r="558" spans="1:16" s="23" customFormat="1" x14ac:dyDescent="0.35">
      <c r="A558" s="45" t="s">
        <v>1163</v>
      </c>
      <c r="B558" s="45" t="s">
        <v>3975</v>
      </c>
      <c r="C558" s="45" t="s">
        <v>3976</v>
      </c>
      <c r="D558" s="45" t="s">
        <v>3975</v>
      </c>
      <c r="E558" s="45" t="s">
        <v>2699</v>
      </c>
      <c r="F558" s="46" t="s">
        <v>17</v>
      </c>
      <c r="G558" s="46" t="s">
        <v>8</v>
      </c>
      <c r="H558" s="45" t="s">
        <v>2382</v>
      </c>
      <c r="I558" s="45"/>
      <c r="J558" s="45"/>
      <c r="K558" s="39" t="str">
        <f>VLOOKUP(A558,'Va-Ku'!$A$2:$B$150,2,0)</f>
        <v>k</v>
      </c>
      <c r="L558" s="40" t="str">
        <f>IF(K558="v",VLOOKUP(A558,'Va-Ku'!$A$2:$C$150,3,0),VLOOKUP(A558,Kunnat!$B$2:$D$410,3,0))</f>
        <v>Pohjois-Savo</v>
      </c>
      <c r="M558" s="40" t="str">
        <f>IF(K558&lt;&gt;"v",VLOOKUP(A558,Kunnat!$B$2:$F$411,5,0),"")</f>
        <v>yli 100 000</v>
      </c>
      <c r="N558" s="41" t="str">
        <f>IF(J558="","",VLOOKUP(J558,Lait!$B$3:$C$60,2,0))</f>
        <v/>
      </c>
      <c r="O558" s="41"/>
      <c r="P558" s="41"/>
    </row>
    <row r="559" spans="1:16" s="23" customFormat="1" x14ac:dyDescent="0.35">
      <c r="A559" s="45" t="s">
        <v>1163</v>
      </c>
      <c r="B559" s="45" t="s">
        <v>958</v>
      </c>
      <c r="C559" s="45" t="s">
        <v>4004</v>
      </c>
      <c r="D559" s="45" t="s">
        <v>958</v>
      </c>
      <c r="E559" s="45" t="s">
        <v>2699</v>
      </c>
      <c r="F559" s="46" t="s">
        <v>17</v>
      </c>
      <c r="G559" s="46" t="s">
        <v>8</v>
      </c>
      <c r="H559" s="45" t="s">
        <v>2382</v>
      </c>
      <c r="I559" s="45"/>
      <c r="J559" s="45" t="s">
        <v>2301</v>
      </c>
      <c r="K559" s="39" t="str">
        <f>VLOOKUP(A559,'Va-Ku'!$A$2:$B$150,2,0)</f>
        <v>k</v>
      </c>
      <c r="L559" s="40" t="str">
        <f>IF(K559="v",VLOOKUP(A559,'Va-Ku'!$A$2:$C$150,3,0),VLOOKUP(A559,Kunnat!$B$2:$D$410,3,0))</f>
        <v>Pohjois-Savo</v>
      </c>
      <c r="M559" s="40" t="str">
        <f>IF(K559&lt;&gt;"v",VLOOKUP(A559,Kunnat!$B$2:$F$411,5,0),"")</f>
        <v>yli 100 000</v>
      </c>
      <c r="N559" s="41" t="str">
        <f>IF(J559="","",VLOOKUP(J559,Lait!$B$3:$C$60,2,0))</f>
        <v>Ympäristöministeriö</v>
      </c>
      <c r="O559" s="41"/>
      <c r="P559" s="41"/>
    </row>
    <row r="560" spans="1:16" s="23" customFormat="1" x14ac:dyDescent="0.35">
      <c r="A560" s="45" t="s">
        <v>1163</v>
      </c>
      <c r="B560" s="45" t="s">
        <v>23</v>
      </c>
      <c r="C560" s="45" t="s">
        <v>4009</v>
      </c>
      <c r="D560" s="45" t="s">
        <v>23</v>
      </c>
      <c r="E560" s="45" t="s">
        <v>295</v>
      </c>
      <c r="F560" s="46" t="s">
        <v>17</v>
      </c>
      <c r="G560" s="46" t="s">
        <v>8</v>
      </c>
      <c r="H560" s="45" t="s">
        <v>2386</v>
      </c>
      <c r="I560" s="45"/>
      <c r="J560" s="45"/>
      <c r="K560" s="39" t="str">
        <f>VLOOKUP(A560,'Va-Ku'!$A$2:$B$150,2,0)</f>
        <v>k</v>
      </c>
      <c r="L560" s="40" t="str">
        <f>IF(K560="v",VLOOKUP(A560,'Va-Ku'!$A$2:$C$150,3,0),VLOOKUP(A560,Kunnat!$B$2:$D$410,3,0))</f>
        <v>Pohjois-Savo</v>
      </c>
      <c r="M560" s="40" t="str">
        <f>IF(K560&lt;&gt;"v",VLOOKUP(A560,Kunnat!$B$2:$F$411,5,0),"")</f>
        <v>yli 100 000</v>
      </c>
      <c r="N560" s="41" t="str">
        <f>IF(J560="","",VLOOKUP(J560,Lait!$B$3:$C$60,2,0))</f>
        <v/>
      </c>
      <c r="O560" s="41"/>
      <c r="P560" s="41"/>
    </row>
    <row r="561" spans="1:16" s="23" customFormat="1" x14ac:dyDescent="0.35">
      <c r="A561" s="45" t="s">
        <v>1163</v>
      </c>
      <c r="B561" s="45" t="s">
        <v>3952</v>
      </c>
      <c r="C561" s="45" t="s">
        <v>3953</v>
      </c>
      <c r="D561" s="45" t="s">
        <v>3952</v>
      </c>
      <c r="E561" s="45" t="s">
        <v>295</v>
      </c>
      <c r="F561" s="46" t="s">
        <v>17</v>
      </c>
      <c r="G561" s="46" t="s">
        <v>8</v>
      </c>
      <c r="H561" s="45" t="s">
        <v>2382</v>
      </c>
      <c r="I561" s="45" t="s">
        <v>3954</v>
      </c>
      <c r="J561" s="45" t="s">
        <v>2292</v>
      </c>
      <c r="K561" s="39" t="str">
        <f>VLOOKUP(A561,'Va-Ku'!$A$2:$B$150,2,0)</f>
        <v>k</v>
      </c>
      <c r="L561" s="40" t="str">
        <f>IF(K561="v",VLOOKUP(A561,'Va-Ku'!$A$2:$C$150,3,0),VLOOKUP(A561,Kunnat!$B$2:$D$410,3,0))</f>
        <v>Pohjois-Savo</v>
      </c>
      <c r="M561" s="40" t="str">
        <f>IF(K561&lt;&gt;"v",VLOOKUP(A561,Kunnat!$B$2:$F$411,5,0),"")</f>
        <v>yli 100 000</v>
      </c>
      <c r="N561" s="41" t="str">
        <f>IF(J561="","",VLOOKUP(J561,Lait!$B$3:$C$60,2,0))</f>
        <v>Ympäristöministeriö</v>
      </c>
      <c r="O561" s="41"/>
      <c r="P561" s="41"/>
    </row>
    <row r="562" spans="1:16" s="23" customFormat="1" x14ac:dyDescent="0.35">
      <c r="A562" s="45" t="s">
        <v>1163</v>
      </c>
      <c r="B562" s="45" t="s">
        <v>1891</v>
      </c>
      <c r="C562" s="45" t="s">
        <v>4036</v>
      </c>
      <c r="D562" s="45" t="s">
        <v>1891</v>
      </c>
      <c r="E562" s="45" t="s">
        <v>295</v>
      </c>
      <c r="F562" s="46" t="s">
        <v>17</v>
      </c>
      <c r="G562" s="46" t="s">
        <v>8</v>
      </c>
      <c r="H562" s="45" t="s">
        <v>2386</v>
      </c>
      <c r="I562" s="45"/>
      <c r="J562" s="45"/>
      <c r="K562" s="39" t="str">
        <f>VLOOKUP(A562,'Va-Ku'!$A$2:$B$150,2,0)</f>
        <v>k</v>
      </c>
      <c r="L562" s="40" t="str">
        <f>IF(K562="v",VLOOKUP(A562,'Va-Ku'!$A$2:$C$150,3,0),VLOOKUP(A562,Kunnat!$B$2:$D$410,3,0))</f>
        <v>Pohjois-Savo</v>
      </c>
      <c r="M562" s="40" t="str">
        <f>IF(K562&lt;&gt;"v",VLOOKUP(A562,Kunnat!$B$2:$F$411,5,0),"")</f>
        <v>yli 100 000</v>
      </c>
      <c r="N562" s="41" t="str">
        <f>IF(J562="","",VLOOKUP(J562,Lait!$B$3:$C$60,2,0))</f>
        <v/>
      </c>
      <c r="O562" s="41"/>
      <c r="P562" s="41"/>
    </row>
    <row r="563" spans="1:16" s="23" customFormat="1" x14ac:dyDescent="0.35">
      <c r="A563" s="45" t="s">
        <v>1163</v>
      </c>
      <c r="B563" s="45" t="s">
        <v>1893</v>
      </c>
      <c r="C563" s="45" t="s">
        <v>3970</v>
      </c>
      <c r="D563" s="45" t="s">
        <v>1893</v>
      </c>
      <c r="E563" s="45" t="s">
        <v>295</v>
      </c>
      <c r="F563" s="46" t="s">
        <v>17</v>
      </c>
      <c r="G563" s="46" t="s">
        <v>8</v>
      </c>
      <c r="H563" s="45" t="s">
        <v>2386</v>
      </c>
      <c r="I563" s="45"/>
      <c r="J563" s="45"/>
      <c r="K563" s="39" t="str">
        <f>VLOOKUP(A563,'Va-Ku'!$A$2:$B$150,2,0)</f>
        <v>k</v>
      </c>
      <c r="L563" s="40" t="str">
        <f>IF(K563="v",VLOOKUP(A563,'Va-Ku'!$A$2:$C$150,3,0),VLOOKUP(A563,Kunnat!$B$2:$D$410,3,0))</f>
        <v>Pohjois-Savo</v>
      </c>
      <c r="M563" s="40" t="str">
        <f>IF(K563&lt;&gt;"v",VLOOKUP(A563,Kunnat!$B$2:$F$411,5,0),"")</f>
        <v>yli 100 000</v>
      </c>
      <c r="N563" s="41" t="str">
        <f>IF(J563="","",VLOOKUP(J563,Lait!$B$3:$C$60,2,0))</f>
        <v/>
      </c>
      <c r="O563" s="41"/>
      <c r="P563" s="41"/>
    </row>
    <row r="564" spans="1:16" s="23" customFormat="1" x14ac:dyDescent="0.35">
      <c r="A564" s="45" t="s">
        <v>1163</v>
      </c>
      <c r="B564" s="45" t="s">
        <v>2102</v>
      </c>
      <c r="C564" s="45" t="s">
        <v>3951</v>
      </c>
      <c r="D564" s="45" t="s">
        <v>2102</v>
      </c>
      <c r="E564" s="45" t="s">
        <v>295</v>
      </c>
      <c r="F564" s="46" t="s">
        <v>17</v>
      </c>
      <c r="G564" s="46" t="s">
        <v>8</v>
      </c>
      <c r="H564" s="45" t="s">
        <v>2386</v>
      </c>
      <c r="I564" s="45"/>
      <c r="J564" s="45"/>
      <c r="K564" s="39" t="str">
        <f>VLOOKUP(A564,'Va-Ku'!$A$2:$B$150,2,0)</f>
        <v>k</v>
      </c>
      <c r="L564" s="40" t="str">
        <f>IF(K564="v",VLOOKUP(A564,'Va-Ku'!$A$2:$C$150,3,0),VLOOKUP(A564,Kunnat!$B$2:$D$410,3,0))</f>
        <v>Pohjois-Savo</v>
      </c>
      <c r="M564" s="40" t="str">
        <f>IF(K564&lt;&gt;"v",VLOOKUP(A564,Kunnat!$B$2:$F$411,5,0),"")</f>
        <v>yli 100 000</v>
      </c>
      <c r="N564" s="41" t="str">
        <f>IF(J564="","",VLOOKUP(J564,Lait!$B$3:$C$60,2,0))</f>
        <v/>
      </c>
      <c r="O564" s="41"/>
      <c r="P564" s="41"/>
    </row>
    <row r="565" spans="1:16" s="23" customFormat="1" x14ac:dyDescent="0.35">
      <c r="A565" s="45" t="s">
        <v>1163</v>
      </c>
      <c r="B565" s="45" t="s">
        <v>4037</v>
      </c>
      <c r="C565" s="45" t="s">
        <v>4038</v>
      </c>
      <c r="D565" s="45" t="s">
        <v>2110</v>
      </c>
      <c r="E565" s="45" t="s">
        <v>295</v>
      </c>
      <c r="F565" s="46" t="s">
        <v>10</v>
      </c>
      <c r="G565" s="46" t="s">
        <v>8</v>
      </c>
      <c r="H565" s="45" t="s">
        <v>2386</v>
      </c>
      <c r="I565" s="45"/>
      <c r="J565" s="45"/>
      <c r="K565" s="39" t="str">
        <f>VLOOKUP(A565,'Va-Ku'!$A$2:$B$150,2,0)</f>
        <v>k</v>
      </c>
      <c r="L565" s="40" t="str">
        <f>IF(K565="v",VLOOKUP(A565,'Va-Ku'!$A$2:$C$150,3,0),VLOOKUP(A565,Kunnat!$B$2:$D$410,3,0))</f>
        <v>Pohjois-Savo</v>
      </c>
      <c r="M565" s="40" t="str">
        <f>IF(K565&lt;&gt;"v",VLOOKUP(A565,Kunnat!$B$2:$F$411,5,0),"")</f>
        <v>yli 100 000</v>
      </c>
      <c r="N565" s="41" t="str">
        <f>IF(J565="","",VLOOKUP(J565,Lait!$B$3:$C$60,2,0))</f>
        <v/>
      </c>
      <c r="O565" s="41"/>
      <c r="P565" s="41"/>
    </row>
    <row r="566" spans="1:16" s="23" customFormat="1" x14ac:dyDescent="0.35">
      <c r="A566" s="45" t="s">
        <v>1163</v>
      </c>
      <c r="B566" s="45" t="s">
        <v>1966</v>
      </c>
      <c r="C566" s="45" t="s">
        <v>4001</v>
      </c>
      <c r="D566" s="45" t="s">
        <v>4801</v>
      </c>
      <c r="E566" s="45" t="s">
        <v>295</v>
      </c>
      <c r="F566" s="46" t="s">
        <v>17</v>
      </c>
      <c r="G566" s="46" t="s">
        <v>8</v>
      </c>
      <c r="H566" s="45" t="s">
        <v>2386</v>
      </c>
      <c r="I566" s="45"/>
      <c r="J566" s="45"/>
      <c r="K566" s="39" t="str">
        <f>VLOOKUP(A566,'Va-Ku'!$A$2:$B$150,2,0)</f>
        <v>k</v>
      </c>
      <c r="L566" s="40" t="str">
        <f>IF(K566="v",VLOOKUP(A566,'Va-Ku'!$A$2:$C$150,3,0),VLOOKUP(A566,Kunnat!$B$2:$D$410,3,0))</f>
        <v>Pohjois-Savo</v>
      </c>
      <c r="M566" s="40" t="str">
        <f>IF(K566&lt;&gt;"v",VLOOKUP(A566,Kunnat!$B$2:$F$411,5,0),"")</f>
        <v>yli 100 000</v>
      </c>
      <c r="N566" s="41" t="str">
        <f>IF(J566="","",VLOOKUP(J566,Lait!$B$3:$C$60,2,0))</f>
        <v/>
      </c>
      <c r="O566" s="41"/>
      <c r="P566" s="41"/>
    </row>
    <row r="567" spans="1:16" s="23" customFormat="1" x14ac:dyDescent="0.35">
      <c r="A567" s="45" t="s">
        <v>1163</v>
      </c>
      <c r="B567" s="45" t="s">
        <v>1890</v>
      </c>
      <c r="C567" s="45" t="s">
        <v>3999</v>
      </c>
      <c r="D567" s="45" t="s">
        <v>4809</v>
      </c>
      <c r="E567" s="45" t="s">
        <v>295</v>
      </c>
      <c r="F567" s="46" t="s">
        <v>17</v>
      </c>
      <c r="G567" s="46" t="s">
        <v>8</v>
      </c>
      <c r="H567" s="45" t="s">
        <v>2386</v>
      </c>
      <c r="I567" s="45"/>
      <c r="J567" s="45"/>
      <c r="K567" s="39" t="str">
        <f>VLOOKUP(A567,'Va-Ku'!$A$2:$B$150,2,0)</f>
        <v>k</v>
      </c>
      <c r="L567" s="40" t="str">
        <f>IF(K567="v",VLOOKUP(A567,'Va-Ku'!$A$2:$C$150,3,0),VLOOKUP(A567,Kunnat!$B$2:$D$410,3,0))</f>
        <v>Pohjois-Savo</v>
      </c>
      <c r="M567" s="40" t="str">
        <f>IF(K567&lt;&gt;"v",VLOOKUP(A567,Kunnat!$B$2:$F$411,5,0),"")</f>
        <v>yli 100 000</v>
      </c>
      <c r="N567" s="41" t="str">
        <f>IF(J567="","",VLOOKUP(J567,Lait!$B$3:$C$60,2,0))</f>
        <v/>
      </c>
      <c r="O567" s="41"/>
      <c r="P567" s="41"/>
    </row>
    <row r="568" spans="1:16" s="23" customFormat="1" x14ac:dyDescent="0.35">
      <c r="A568" s="45" t="s">
        <v>1163</v>
      </c>
      <c r="B568" s="45" t="s">
        <v>3928</v>
      </c>
      <c r="C568" s="45" t="s">
        <v>3929</v>
      </c>
      <c r="D568" s="45" t="s">
        <v>4800</v>
      </c>
      <c r="E568" s="45" t="s">
        <v>295</v>
      </c>
      <c r="F568" s="46" t="s">
        <v>17</v>
      </c>
      <c r="G568" s="46" t="s">
        <v>8</v>
      </c>
      <c r="H568" s="45" t="s">
        <v>2382</v>
      </c>
      <c r="I568" s="45"/>
      <c r="J568" s="45"/>
      <c r="K568" s="39" t="str">
        <f>VLOOKUP(A568,'Va-Ku'!$A$2:$B$150,2,0)</f>
        <v>k</v>
      </c>
      <c r="L568" s="40" t="str">
        <f>IF(K568="v",VLOOKUP(A568,'Va-Ku'!$A$2:$C$150,3,0),VLOOKUP(A568,Kunnat!$B$2:$D$410,3,0))</f>
        <v>Pohjois-Savo</v>
      </c>
      <c r="M568" s="40" t="str">
        <f>IF(K568&lt;&gt;"v",VLOOKUP(A568,Kunnat!$B$2:$F$411,5,0),"")</f>
        <v>yli 100 000</v>
      </c>
      <c r="N568" s="41" t="str">
        <f>IF(J568="","",VLOOKUP(J568,Lait!$B$3:$C$60,2,0))</f>
        <v/>
      </c>
      <c r="O568" s="41"/>
      <c r="P568" s="41"/>
    </row>
    <row r="569" spans="1:16" s="23" customFormat="1" x14ac:dyDescent="0.35">
      <c r="A569" s="45" t="s">
        <v>1163</v>
      </c>
      <c r="B569" s="45" t="s">
        <v>3989</v>
      </c>
      <c r="C569" s="45" t="s">
        <v>3990</v>
      </c>
      <c r="D569" s="45" t="s">
        <v>4800</v>
      </c>
      <c r="E569" s="45" t="s">
        <v>295</v>
      </c>
      <c r="F569" s="46" t="s">
        <v>17</v>
      </c>
      <c r="G569" s="46" t="s">
        <v>8</v>
      </c>
      <c r="H569" s="45" t="s">
        <v>2386</v>
      </c>
      <c r="I569" s="45"/>
      <c r="J569" s="45"/>
      <c r="K569" s="39" t="str">
        <f>VLOOKUP(A569,'Va-Ku'!$A$2:$B$150,2,0)</f>
        <v>k</v>
      </c>
      <c r="L569" s="40" t="str">
        <f>IF(K569="v",VLOOKUP(A569,'Va-Ku'!$A$2:$C$150,3,0),VLOOKUP(A569,Kunnat!$B$2:$D$410,3,0))</f>
        <v>Pohjois-Savo</v>
      </c>
      <c r="M569" s="40" t="str">
        <f>IF(K569&lt;&gt;"v",VLOOKUP(A569,Kunnat!$B$2:$F$411,5,0),"")</f>
        <v>yli 100 000</v>
      </c>
      <c r="N569" s="41" t="str">
        <f>IF(J569="","",VLOOKUP(J569,Lait!$B$3:$C$60,2,0))</f>
        <v/>
      </c>
      <c r="O569" s="41"/>
      <c r="P569" s="41"/>
    </row>
    <row r="570" spans="1:16" s="23" customFormat="1" x14ac:dyDescent="0.35">
      <c r="A570" s="45" t="s">
        <v>1163</v>
      </c>
      <c r="B570" s="45" t="s">
        <v>25</v>
      </c>
      <c r="C570" s="45" t="s">
        <v>3955</v>
      </c>
      <c r="D570" s="45" t="s">
        <v>4802</v>
      </c>
      <c r="E570" s="45" t="s">
        <v>295</v>
      </c>
      <c r="F570" s="46" t="s">
        <v>17</v>
      </c>
      <c r="G570" s="46" t="s">
        <v>8</v>
      </c>
      <c r="H570" s="45" t="s">
        <v>2382</v>
      </c>
      <c r="I570" s="45"/>
      <c r="J570" s="45"/>
      <c r="K570" s="39" t="str">
        <f>VLOOKUP(A570,'Va-Ku'!$A$2:$B$150,2,0)</f>
        <v>k</v>
      </c>
      <c r="L570" s="40" t="str">
        <f>IF(K570="v",VLOOKUP(A570,'Va-Ku'!$A$2:$C$150,3,0),VLOOKUP(A570,Kunnat!$B$2:$D$410,3,0))</f>
        <v>Pohjois-Savo</v>
      </c>
      <c r="M570" s="40" t="str">
        <f>IF(K570&lt;&gt;"v",VLOOKUP(A570,Kunnat!$B$2:$F$411,5,0),"")</f>
        <v>yli 100 000</v>
      </c>
      <c r="N570" s="41" t="str">
        <f>IF(J570="","",VLOOKUP(J570,Lait!$B$3:$C$60,2,0))</f>
        <v/>
      </c>
      <c r="O570" s="41"/>
      <c r="P570" s="41"/>
    </row>
    <row r="571" spans="1:16" s="23" customFormat="1" x14ac:dyDescent="0.35">
      <c r="A571" s="45" t="s">
        <v>1163</v>
      </c>
      <c r="B571" s="45" t="s">
        <v>4014</v>
      </c>
      <c r="C571" s="45" t="s">
        <v>4015</v>
      </c>
      <c r="D571" s="45" t="s">
        <v>4802</v>
      </c>
      <c r="E571" s="45" t="s">
        <v>295</v>
      </c>
      <c r="F571" s="46" t="s">
        <v>17</v>
      </c>
      <c r="G571" s="46" t="s">
        <v>8</v>
      </c>
      <c r="H571" s="45" t="s">
        <v>2386</v>
      </c>
      <c r="I571" s="45"/>
      <c r="J571" s="45"/>
      <c r="K571" s="39" t="str">
        <f>VLOOKUP(A571,'Va-Ku'!$A$2:$B$150,2,0)</f>
        <v>k</v>
      </c>
      <c r="L571" s="40" t="str">
        <f>IF(K571="v",VLOOKUP(A571,'Va-Ku'!$A$2:$C$150,3,0),VLOOKUP(A571,Kunnat!$B$2:$D$410,3,0))</f>
        <v>Pohjois-Savo</v>
      </c>
      <c r="M571" s="40" t="str">
        <f>IF(K571&lt;&gt;"v",VLOOKUP(A571,Kunnat!$B$2:$F$411,5,0),"")</f>
        <v>yli 100 000</v>
      </c>
      <c r="N571" s="41" t="str">
        <f>IF(J571="","",VLOOKUP(J571,Lait!$B$3:$C$60,2,0))</f>
        <v/>
      </c>
      <c r="O571" s="41"/>
      <c r="P571" s="41"/>
    </row>
    <row r="572" spans="1:16" s="23" customFormat="1" x14ac:dyDescent="0.35">
      <c r="A572" s="45" t="s">
        <v>1163</v>
      </c>
      <c r="B572" s="45" t="s">
        <v>3932</v>
      </c>
      <c r="C572" s="45" t="s">
        <v>3933</v>
      </c>
      <c r="D572" s="45" t="s">
        <v>2141</v>
      </c>
      <c r="E572" s="45" t="s">
        <v>295</v>
      </c>
      <c r="F572" s="46" t="s">
        <v>17</v>
      </c>
      <c r="G572" s="46" t="s">
        <v>8</v>
      </c>
      <c r="H572" s="45" t="s">
        <v>2386</v>
      </c>
      <c r="I572" s="45"/>
      <c r="J572" s="45"/>
      <c r="K572" s="39" t="str">
        <f>VLOOKUP(A572,'Va-Ku'!$A$2:$B$150,2,0)</f>
        <v>k</v>
      </c>
      <c r="L572" s="40" t="str">
        <f>IF(K572="v",VLOOKUP(A572,'Va-Ku'!$A$2:$C$150,3,0),VLOOKUP(A572,Kunnat!$B$2:$D$410,3,0))</f>
        <v>Pohjois-Savo</v>
      </c>
      <c r="M572" s="40" t="str">
        <f>IF(K572&lt;&gt;"v",VLOOKUP(A572,Kunnat!$B$2:$F$411,5,0),"")</f>
        <v>yli 100 000</v>
      </c>
      <c r="N572" s="41" t="str">
        <f>IF(J572="","",VLOOKUP(J572,Lait!$B$3:$C$60,2,0))</f>
        <v/>
      </c>
      <c r="O572" s="41"/>
      <c r="P572" s="41"/>
    </row>
    <row r="573" spans="1:16" s="23" customFormat="1" x14ac:dyDescent="0.35">
      <c r="A573" s="45" t="s">
        <v>1163</v>
      </c>
      <c r="B573" s="45" t="s">
        <v>965</v>
      </c>
      <c r="C573" s="45" t="s">
        <v>4018</v>
      </c>
      <c r="D573" s="45" t="s">
        <v>965</v>
      </c>
      <c r="E573" s="45" t="s">
        <v>1896</v>
      </c>
      <c r="F573" s="46" t="s">
        <v>7</v>
      </c>
      <c r="G573" s="46" t="s">
        <v>8</v>
      </c>
      <c r="H573" s="45" t="s">
        <v>2382</v>
      </c>
      <c r="I573" s="45"/>
      <c r="J573" s="45" t="s">
        <v>4019</v>
      </c>
      <c r="K573" s="39" t="str">
        <f>VLOOKUP(A573,'Va-Ku'!$A$2:$B$150,2,0)</f>
        <v>k</v>
      </c>
      <c r="L573" s="40" t="str">
        <f>IF(K573="v",VLOOKUP(A573,'Va-Ku'!$A$2:$C$150,3,0),VLOOKUP(A573,Kunnat!$B$2:$D$410,3,0))</f>
        <v>Pohjois-Savo</v>
      </c>
      <c r="M573" s="40" t="str">
        <f>IF(K573&lt;&gt;"v",VLOOKUP(A573,Kunnat!$B$2:$F$411,5,0),"")</f>
        <v>yli 100 000</v>
      </c>
      <c r="N573" s="41" t="str">
        <f>IF(J573="","",VLOOKUP(J573,Lait!$B$3:$C$60,2,0))</f>
        <v>Oikeusministeriö</v>
      </c>
      <c r="O573" s="41"/>
      <c r="P573" s="41"/>
    </row>
    <row r="574" spans="1:16" s="23" customFormat="1" x14ac:dyDescent="0.35">
      <c r="A574" s="45" t="s">
        <v>1163</v>
      </c>
      <c r="B574" s="45" t="s">
        <v>959</v>
      </c>
      <c r="C574" s="45" t="s">
        <v>3934</v>
      </c>
      <c r="D574" s="45" t="s">
        <v>3501</v>
      </c>
      <c r="E574" s="45" t="s">
        <v>1896</v>
      </c>
      <c r="F574" s="46" t="s">
        <v>5</v>
      </c>
      <c r="G574" s="45"/>
      <c r="H574" s="45" t="s">
        <v>2382</v>
      </c>
      <c r="I574" s="45"/>
      <c r="J574" s="45" t="s">
        <v>2301</v>
      </c>
      <c r="K574" s="39" t="str">
        <f>VLOOKUP(A574,'Va-Ku'!$A$2:$B$150,2,0)</f>
        <v>k</v>
      </c>
      <c r="L574" s="40" t="str">
        <f>IF(K574="v",VLOOKUP(A574,'Va-Ku'!$A$2:$C$150,3,0),VLOOKUP(A574,Kunnat!$B$2:$D$410,3,0))</f>
        <v>Pohjois-Savo</v>
      </c>
      <c r="M574" s="40" t="str">
        <f>IF(K574&lt;&gt;"v",VLOOKUP(A574,Kunnat!$B$2:$F$411,5,0),"")</f>
        <v>yli 100 000</v>
      </c>
      <c r="N574" s="41" t="str">
        <f>IF(J574="","",VLOOKUP(J574,Lait!$B$3:$C$60,2,0))</f>
        <v>Ympäristöministeriö</v>
      </c>
      <c r="O574" s="41"/>
      <c r="P574" s="41"/>
    </row>
    <row r="575" spans="1:16" s="23" customFormat="1" x14ac:dyDescent="0.35">
      <c r="A575" s="45" t="s">
        <v>1163</v>
      </c>
      <c r="B575" s="45" t="s">
        <v>3926</v>
      </c>
      <c r="C575" s="45" t="s">
        <v>3927</v>
      </c>
      <c r="D575" s="45" t="s">
        <v>2282</v>
      </c>
      <c r="E575" s="45" t="s">
        <v>1958</v>
      </c>
      <c r="F575" s="46" t="s">
        <v>17</v>
      </c>
      <c r="G575" s="46" t="s">
        <v>8</v>
      </c>
      <c r="H575" s="45" t="s">
        <v>2382</v>
      </c>
      <c r="I575" s="45"/>
      <c r="J575" s="45" t="s">
        <v>2306</v>
      </c>
      <c r="K575" s="39" t="str">
        <f>VLOOKUP(A575,'Va-Ku'!$A$2:$B$150,2,0)</f>
        <v>k</v>
      </c>
      <c r="L575" s="40" t="str">
        <f>IF(K575="v",VLOOKUP(A575,'Va-Ku'!$A$2:$C$150,3,0),VLOOKUP(A575,Kunnat!$B$2:$D$410,3,0))</f>
        <v>Pohjois-Savo</v>
      </c>
      <c r="M575" s="40" t="str">
        <f>IF(K575&lt;&gt;"v",VLOOKUP(A575,Kunnat!$B$2:$F$411,5,0),"")</f>
        <v>yli 100 000</v>
      </c>
      <c r="N575" s="41" t="str">
        <f>IF(J575="","",VLOOKUP(J575,Lait!$B$3:$C$60,2,0))</f>
        <v>Ympäristöministeriö</v>
      </c>
      <c r="O575" s="41"/>
      <c r="P575" s="41"/>
    </row>
    <row r="576" spans="1:16" s="23" customFormat="1" x14ac:dyDescent="0.35">
      <c r="A576" s="45" t="s">
        <v>1163</v>
      </c>
      <c r="B576" s="45" t="s">
        <v>268</v>
      </c>
      <c r="C576" s="45" t="s">
        <v>3931</v>
      </c>
      <c r="D576" s="45" t="s">
        <v>2008</v>
      </c>
      <c r="E576" s="45" t="s">
        <v>1958</v>
      </c>
      <c r="F576" s="46" t="s">
        <v>10</v>
      </c>
      <c r="G576" s="46" t="s">
        <v>8</v>
      </c>
      <c r="H576" s="45" t="s">
        <v>2386</v>
      </c>
      <c r="I576" s="45"/>
      <c r="J576" s="45" t="s">
        <v>2305</v>
      </c>
      <c r="K576" s="39" t="str">
        <f>VLOOKUP(A576,'Va-Ku'!$A$2:$B$150,2,0)</f>
        <v>k</v>
      </c>
      <c r="L576" s="40" t="str">
        <f>IF(K576="v",VLOOKUP(A576,'Va-Ku'!$A$2:$C$150,3,0),VLOOKUP(A576,Kunnat!$B$2:$D$410,3,0))</f>
        <v>Pohjois-Savo</v>
      </c>
      <c r="M576" s="40" t="str">
        <f>IF(K576&lt;&gt;"v",VLOOKUP(A576,Kunnat!$B$2:$F$411,5,0),"")</f>
        <v>yli 100 000</v>
      </c>
      <c r="N576" s="41" t="str">
        <f>IF(J576="","",VLOOKUP(J576,Lait!$B$3:$C$60,2,0))</f>
        <v>Maa- ja metsätalousministeriö</v>
      </c>
      <c r="O576" s="41"/>
      <c r="P576" s="41"/>
    </row>
    <row r="577" spans="1:16" s="23" customFormat="1" x14ac:dyDescent="0.35">
      <c r="A577" s="45" t="s">
        <v>1163</v>
      </c>
      <c r="B577" s="45" t="s">
        <v>968</v>
      </c>
      <c r="C577" s="45" t="s">
        <v>3942</v>
      </c>
      <c r="D577" s="45" t="s">
        <v>2009</v>
      </c>
      <c r="E577" s="45" t="s">
        <v>1958</v>
      </c>
      <c r="F577" s="46" t="s">
        <v>17</v>
      </c>
      <c r="G577" s="46" t="s">
        <v>8</v>
      </c>
      <c r="H577" s="45" t="s">
        <v>2382</v>
      </c>
      <c r="I577" s="45"/>
      <c r="J577" s="45"/>
      <c r="K577" s="39" t="str">
        <f>VLOOKUP(A577,'Va-Ku'!$A$2:$B$150,2,0)</f>
        <v>k</v>
      </c>
      <c r="L577" s="40" t="str">
        <f>IF(K577="v",VLOOKUP(A577,'Va-Ku'!$A$2:$C$150,3,0),VLOOKUP(A577,Kunnat!$B$2:$D$410,3,0))</f>
        <v>Pohjois-Savo</v>
      </c>
      <c r="M577" s="40" t="str">
        <f>IF(K577&lt;&gt;"v",VLOOKUP(A577,Kunnat!$B$2:$F$411,5,0),"")</f>
        <v>yli 100 000</v>
      </c>
      <c r="N577" s="41" t="str">
        <f>IF(J577="","",VLOOKUP(J577,Lait!$B$3:$C$60,2,0))</f>
        <v/>
      </c>
      <c r="O577" s="41"/>
      <c r="P577" s="41"/>
    </row>
    <row r="578" spans="1:16" s="23" customFormat="1" x14ac:dyDescent="0.35">
      <c r="A578" s="45" t="s">
        <v>1163</v>
      </c>
      <c r="B578" s="45" t="s">
        <v>3947</v>
      </c>
      <c r="C578" s="45" t="s">
        <v>3948</v>
      </c>
      <c r="D578" s="45" t="s">
        <v>2009</v>
      </c>
      <c r="E578" s="45" t="s">
        <v>1958</v>
      </c>
      <c r="F578" s="46" t="s">
        <v>17</v>
      </c>
      <c r="G578" s="46" t="s">
        <v>8</v>
      </c>
      <c r="H578" s="45" t="s">
        <v>2382</v>
      </c>
      <c r="I578" s="45"/>
      <c r="J578" s="45" t="s">
        <v>3949</v>
      </c>
      <c r="K578" s="39" t="str">
        <f>VLOOKUP(A578,'Va-Ku'!$A$2:$B$150,2,0)</f>
        <v>k</v>
      </c>
      <c r="L578" s="40" t="str">
        <f>IF(K578="v",VLOOKUP(A578,'Va-Ku'!$A$2:$C$150,3,0),VLOOKUP(A578,Kunnat!$B$2:$D$410,3,0))</f>
        <v>Pohjois-Savo</v>
      </c>
      <c r="M578" s="40" t="str">
        <f>IF(K578&lt;&gt;"v",VLOOKUP(A578,Kunnat!$B$2:$F$411,5,0),"")</f>
        <v>yli 100 000</v>
      </c>
      <c r="N578" s="41" t="str">
        <f>IF(J578="","",VLOOKUP(J578,Lait!$B$3:$C$60,2,0))</f>
        <v>Opetus- ja kulttuuriministeriö</v>
      </c>
      <c r="O578" s="41"/>
      <c r="P578" s="41"/>
    </row>
    <row r="579" spans="1:16" s="23" customFormat="1" x14ac:dyDescent="0.35">
      <c r="A579" s="45" t="s">
        <v>1163</v>
      </c>
      <c r="B579" s="45" t="s">
        <v>969</v>
      </c>
      <c r="C579" s="45" t="s">
        <v>3993</v>
      </c>
      <c r="D579" s="45" t="s">
        <v>2009</v>
      </c>
      <c r="E579" s="45" t="s">
        <v>1958</v>
      </c>
      <c r="F579" s="46" t="s">
        <v>5</v>
      </c>
      <c r="G579" s="45"/>
      <c r="H579" s="45" t="s">
        <v>2382</v>
      </c>
      <c r="I579" s="45" t="s">
        <v>3994</v>
      </c>
      <c r="J579" s="45" t="s">
        <v>3995</v>
      </c>
      <c r="K579" s="39" t="str">
        <f>VLOOKUP(A579,'Va-Ku'!$A$2:$B$150,2,0)</f>
        <v>k</v>
      </c>
      <c r="L579" s="40" t="str">
        <f>IF(K579="v",VLOOKUP(A579,'Va-Ku'!$A$2:$C$150,3,0),VLOOKUP(A579,Kunnat!$B$2:$D$410,3,0))</f>
        <v>Pohjois-Savo</v>
      </c>
      <c r="M579" s="40" t="str">
        <f>IF(K579&lt;&gt;"v",VLOOKUP(A579,Kunnat!$B$2:$F$411,5,0),"")</f>
        <v>yli 100 000</v>
      </c>
      <c r="N579" s="41" t="str">
        <f>IF(J579="","",VLOOKUP(J579,Lait!$B$3:$C$60,2,0))</f>
        <v>Opetus- ja kulttuuriministeriö</v>
      </c>
      <c r="O579" s="41"/>
      <c r="P579" s="41"/>
    </row>
    <row r="580" spans="1:16" s="23" customFormat="1" x14ac:dyDescent="0.35">
      <c r="A580" s="45" t="s">
        <v>1897</v>
      </c>
      <c r="B580" s="45" t="s">
        <v>1908</v>
      </c>
      <c r="C580" s="45" t="s">
        <v>2535</v>
      </c>
      <c r="D580" s="45" t="s">
        <v>2011</v>
      </c>
      <c r="E580" s="45" t="s">
        <v>1959</v>
      </c>
      <c r="F580" s="46" t="s">
        <v>7</v>
      </c>
      <c r="G580" s="46" t="s">
        <v>55</v>
      </c>
      <c r="H580" s="45" t="s">
        <v>2382</v>
      </c>
      <c r="I580" s="45"/>
      <c r="J580" s="45"/>
      <c r="K580" s="39" t="str">
        <f>VLOOKUP(A580,'Va-Ku'!$A$2:$B$150,2,0)</f>
        <v>k</v>
      </c>
      <c r="L580" s="40" t="str">
        <f>IF(K580="v",VLOOKUP(A580,'Va-Ku'!$A$2:$C$150,3,0),VLOOKUP(A580,Kunnat!$B$2:$D$410,3,0))</f>
        <v>Päijät-Häme</v>
      </c>
      <c r="M580" s="40" t="str">
        <f>IF(K580&lt;&gt;"v",VLOOKUP(A580,Kunnat!$B$2:$F$411,5,0),"")</f>
        <v>yli 100 000</v>
      </c>
      <c r="N580" s="41" t="str">
        <f>IF(J580="","",VLOOKUP(J580,Lait!$B$3:$C$60,2,0))</f>
        <v/>
      </c>
      <c r="O580" s="41"/>
      <c r="P580" s="41"/>
    </row>
    <row r="581" spans="1:16" s="23" customFormat="1" x14ac:dyDescent="0.35">
      <c r="A581" s="45" t="s">
        <v>2029</v>
      </c>
      <c r="B581" s="45" t="s">
        <v>3017</v>
      </c>
      <c r="C581" s="45" t="s">
        <v>3018</v>
      </c>
      <c r="D581" s="45" t="s">
        <v>275</v>
      </c>
      <c r="E581" s="45" t="s">
        <v>1960</v>
      </c>
      <c r="F581" s="46" t="s">
        <v>21</v>
      </c>
      <c r="G581" s="46" t="s">
        <v>22</v>
      </c>
      <c r="H581" s="45" t="s">
        <v>2382</v>
      </c>
      <c r="I581" s="45" t="s">
        <v>3016</v>
      </c>
      <c r="J581" s="45" t="s">
        <v>2301</v>
      </c>
      <c r="K581" s="39" t="str">
        <f>VLOOKUP(A581,'Va-Ku'!$A$2:$B$150,2,0)</f>
        <v>k</v>
      </c>
      <c r="L581" s="40" t="str">
        <f>IF(K581="v",VLOOKUP(A581,'Va-Ku'!$A$2:$C$150,3,0),VLOOKUP(A581,Kunnat!$B$2:$D$410,3,0))</f>
        <v>Keski-Suomi</v>
      </c>
      <c r="M581" s="40" t="str">
        <f>IF(K581&lt;&gt;"v",VLOOKUP(A581,Kunnat!$B$2:$F$411,5,0),"")</f>
        <v>10 001 - 20 000</v>
      </c>
      <c r="N581" s="41" t="str">
        <f>IF(J581="","",VLOOKUP(J581,Lait!$B$3:$C$60,2,0))</f>
        <v>Ympäristöministeriö</v>
      </c>
      <c r="O581" s="41"/>
      <c r="P581" s="41"/>
    </row>
    <row r="582" spans="1:16" s="23" customFormat="1" x14ac:dyDescent="0.35">
      <c r="A582" s="45" t="s">
        <v>2029</v>
      </c>
      <c r="B582" s="45" t="s">
        <v>3014</v>
      </c>
      <c r="C582" s="45" t="s">
        <v>3015</v>
      </c>
      <c r="D582" s="45" t="s">
        <v>1981</v>
      </c>
      <c r="E582" s="45" t="s">
        <v>1960</v>
      </c>
      <c r="F582" s="46" t="s">
        <v>21</v>
      </c>
      <c r="G582" s="46" t="s">
        <v>22</v>
      </c>
      <c r="H582" s="45" t="s">
        <v>2382</v>
      </c>
      <c r="I582" s="45" t="s">
        <v>3016</v>
      </c>
      <c r="J582" s="45" t="s">
        <v>2291</v>
      </c>
      <c r="K582" s="39" t="str">
        <f>VLOOKUP(A582,'Va-Ku'!$A$2:$B$150,2,0)</f>
        <v>k</v>
      </c>
      <c r="L582" s="40" t="str">
        <f>IF(K582="v",VLOOKUP(A582,'Va-Ku'!$A$2:$C$150,3,0),VLOOKUP(A582,Kunnat!$B$2:$D$410,3,0))</f>
        <v>Keski-Suomi</v>
      </c>
      <c r="M582" s="40" t="str">
        <f>IF(K582&lt;&gt;"v",VLOOKUP(A582,Kunnat!$B$2:$F$411,5,0),"")</f>
        <v>10 001 - 20 000</v>
      </c>
      <c r="N582" s="41" t="str">
        <f>IF(J582="","",VLOOKUP(J582,Lait!$B$3:$C$60,2,0))</f>
        <v>Ympäristöministeriö</v>
      </c>
      <c r="O582" s="41"/>
      <c r="P582" s="41"/>
    </row>
    <row r="583" spans="1:16" s="23" customFormat="1" x14ac:dyDescent="0.35">
      <c r="A583" s="45" t="s">
        <v>2029</v>
      </c>
      <c r="B583" s="45" t="s">
        <v>2139</v>
      </c>
      <c r="C583" s="45" t="s">
        <v>2538</v>
      </c>
      <c r="D583" s="45" t="s">
        <v>2139</v>
      </c>
      <c r="E583" s="45" t="s">
        <v>295</v>
      </c>
      <c r="F583" s="46" t="s">
        <v>5</v>
      </c>
      <c r="G583" s="46" t="s">
        <v>22</v>
      </c>
      <c r="H583" s="45" t="s">
        <v>2386</v>
      </c>
      <c r="I583" s="45"/>
      <c r="J583" s="45"/>
      <c r="K583" s="39" t="str">
        <f>VLOOKUP(A583,'Va-Ku'!$A$2:$B$150,2,0)</f>
        <v>k</v>
      </c>
      <c r="L583" s="40" t="str">
        <f>IF(K583="v",VLOOKUP(A583,'Va-Ku'!$A$2:$C$150,3,0),VLOOKUP(A583,Kunnat!$B$2:$D$410,3,0))</f>
        <v>Keski-Suomi</v>
      </c>
      <c r="M583" s="40" t="str">
        <f>IF(K583&lt;&gt;"v",VLOOKUP(A583,Kunnat!$B$2:$F$411,5,0),"")</f>
        <v>10 001 - 20 000</v>
      </c>
      <c r="N583" s="41" t="str">
        <f>IF(J583="","",VLOOKUP(J583,Lait!$B$3:$C$60,2,0))</f>
        <v/>
      </c>
      <c r="O583" s="41"/>
      <c r="P583" s="41"/>
    </row>
    <row r="584" spans="1:16" s="23" customFormat="1" x14ac:dyDescent="0.35">
      <c r="A584" s="45" t="s">
        <v>2029</v>
      </c>
      <c r="B584" s="45" t="s">
        <v>2144</v>
      </c>
      <c r="C584" s="45" t="s">
        <v>2545</v>
      </c>
      <c r="D584" s="45" t="s">
        <v>2144</v>
      </c>
      <c r="E584" s="45" t="s">
        <v>295</v>
      </c>
      <c r="F584" s="46" t="s">
        <v>10</v>
      </c>
      <c r="G584" s="46" t="s">
        <v>22</v>
      </c>
      <c r="H584" s="45" t="s">
        <v>2386</v>
      </c>
      <c r="I584" s="45"/>
      <c r="J584" s="45"/>
      <c r="K584" s="39" t="str">
        <f>VLOOKUP(A584,'Va-Ku'!$A$2:$B$150,2,0)</f>
        <v>k</v>
      </c>
      <c r="L584" s="40" t="str">
        <f>IF(K584="v",VLOOKUP(A584,'Va-Ku'!$A$2:$C$150,3,0),VLOOKUP(A584,Kunnat!$B$2:$D$410,3,0))</f>
        <v>Keski-Suomi</v>
      </c>
      <c r="M584" s="40" t="str">
        <f>IF(K584&lt;&gt;"v",VLOOKUP(A584,Kunnat!$B$2:$F$411,5,0),"")</f>
        <v>10 001 - 20 000</v>
      </c>
      <c r="N584" s="41" t="str">
        <f>IF(J584="","",VLOOKUP(J584,Lait!$B$3:$C$60,2,0))</f>
        <v/>
      </c>
      <c r="O584" s="41"/>
      <c r="P584" s="41"/>
    </row>
    <row r="585" spans="1:16" s="23" customFormat="1" x14ac:dyDescent="0.35">
      <c r="A585" s="45" t="s">
        <v>2029</v>
      </c>
      <c r="B585" s="45" t="s">
        <v>2143</v>
      </c>
      <c r="C585" s="45" t="s">
        <v>2544</v>
      </c>
      <c r="D585" s="45" t="s">
        <v>2143</v>
      </c>
      <c r="E585" s="45" t="s">
        <v>295</v>
      </c>
      <c r="F585" s="46" t="s">
        <v>10</v>
      </c>
      <c r="G585" s="46" t="s">
        <v>22</v>
      </c>
      <c r="H585" s="45" t="s">
        <v>2386</v>
      </c>
      <c r="I585" s="45"/>
      <c r="J585" s="45"/>
      <c r="K585" s="39" t="str">
        <f>VLOOKUP(A585,'Va-Ku'!$A$2:$B$150,2,0)</f>
        <v>k</v>
      </c>
      <c r="L585" s="40" t="str">
        <f>IF(K585="v",VLOOKUP(A585,'Va-Ku'!$A$2:$C$150,3,0),VLOOKUP(A585,Kunnat!$B$2:$D$410,3,0))</f>
        <v>Keski-Suomi</v>
      </c>
      <c r="M585" s="40" t="str">
        <f>IF(K585&lt;&gt;"v",VLOOKUP(A585,Kunnat!$B$2:$F$411,5,0),"")</f>
        <v>10 001 - 20 000</v>
      </c>
      <c r="N585" s="41" t="str">
        <f>IF(J585="","",VLOOKUP(J585,Lait!$B$3:$C$60,2,0))</f>
        <v/>
      </c>
      <c r="O585" s="41"/>
      <c r="P585" s="41"/>
    </row>
    <row r="586" spans="1:16" s="23" customFormat="1" x14ac:dyDescent="0.35">
      <c r="A586" s="45" t="s">
        <v>2029</v>
      </c>
      <c r="B586" s="45" t="s">
        <v>2138</v>
      </c>
      <c r="C586" s="45" t="s">
        <v>2536</v>
      </c>
      <c r="D586" s="45" t="s">
        <v>4802</v>
      </c>
      <c r="E586" s="45" t="s">
        <v>295</v>
      </c>
      <c r="F586" s="46" t="s">
        <v>10</v>
      </c>
      <c r="G586" s="46" t="s">
        <v>22</v>
      </c>
      <c r="H586" s="45" t="s">
        <v>2382</v>
      </c>
      <c r="I586" s="45" t="s">
        <v>2537</v>
      </c>
      <c r="J586" s="45"/>
      <c r="K586" s="39" t="str">
        <f>VLOOKUP(A586,'Va-Ku'!$A$2:$B$150,2,0)</f>
        <v>k</v>
      </c>
      <c r="L586" s="40" t="str">
        <f>IF(K586="v",VLOOKUP(A586,'Va-Ku'!$A$2:$C$150,3,0),VLOOKUP(A586,Kunnat!$B$2:$D$410,3,0))</f>
        <v>Keski-Suomi</v>
      </c>
      <c r="M586" s="40" t="str">
        <f>IF(K586&lt;&gt;"v",VLOOKUP(A586,Kunnat!$B$2:$F$411,5,0),"")</f>
        <v>10 001 - 20 000</v>
      </c>
      <c r="N586" s="41" t="str">
        <f>IF(J586="","",VLOOKUP(J586,Lait!$B$3:$C$60,2,0))</f>
        <v/>
      </c>
      <c r="O586" s="41"/>
      <c r="P586" s="41"/>
    </row>
    <row r="587" spans="1:16" s="23" customFormat="1" x14ac:dyDescent="0.35">
      <c r="A587" s="45" t="s">
        <v>2029</v>
      </c>
      <c r="B587" s="45" t="s">
        <v>2142</v>
      </c>
      <c r="C587" s="45" t="s">
        <v>2543</v>
      </c>
      <c r="D587" s="45" t="s">
        <v>4802</v>
      </c>
      <c r="E587" s="45" t="s">
        <v>295</v>
      </c>
      <c r="F587" s="46" t="s">
        <v>17</v>
      </c>
      <c r="G587" s="46" t="s">
        <v>22</v>
      </c>
      <c r="H587" s="45" t="s">
        <v>2382</v>
      </c>
      <c r="I587" s="45"/>
      <c r="J587" s="45"/>
      <c r="K587" s="39" t="str">
        <f>VLOOKUP(A587,'Va-Ku'!$A$2:$B$150,2,0)</f>
        <v>k</v>
      </c>
      <c r="L587" s="40" t="str">
        <f>IF(K587="v",VLOOKUP(A587,'Va-Ku'!$A$2:$C$150,3,0),VLOOKUP(A587,Kunnat!$B$2:$D$410,3,0))</f>
        <v>Keski-Suomi</v>
      </c>
      <c r="M587" s="40" t="str">
        <f>IF(K587&lt;&gt;"v",VLOOKUP(A587,Kunnat!$B$2:$F$411,5,0),"")</f>
        <v>10 001 - 20 000</v>
      </c>
      <c r="N587" s="41" t="str">
        <f>IF(J587="","",VLOOKUP(J587,Lait!$B$3:$C$60,2,0))</f>
        <v/>
      </c>
      <c r="O587" s="41"/>
      <c r="P587" s="41"/>
    </row>
    <row r="588" spans="1:16" s="23" customFormat="1" x14ac:dyDescent="0.35">
      <c r="A588" s="45" t="s">
        <v>2029</v>
      </c>
      <c r="B588" s="45" t="s">
        <v>2140</v>
      </c>
      <c r="C588" s="45" t="s">
        <v>2539</v>
      </c>
      <c r="D588" s="45" t="s">
        <v>4802</v>
      </c>
      <c r="E588" s="45" t="s">
        <v>295</v>
      </c>
      <c r="F588" s="46" t="s">
        <v>17</v>
      </c>
      <c r="G588" s="46" t="s">
        <v>22</v>
      </c>
      <c r="H588" s="45" t="s">
        <v>2382</v>
      </c>
      <c r="I588" s="45" t="s">
        <v>2540</v>
      </c>
      <c r="J588" s="45"/>
      <c r="K588" s="39" t="str">
        <f>VLOOKUP(A588,'Va-Ku'!$A$2:$B$150,2,0)</f>
        <v>k</v>
      </c>
      <c r="L588" s="40" t="str">
        <f>IF(K588="v",VLOOKUP(A588,'Va-Ku'!$A$2:$C$150,3,0),VLOOKUP(A588,Kunnat!$B$2:$D$410,3,0))</f>
        <v>Keski-Suomi</v>
      </c>
      <c r="M588" s="40" t="str">
        <f>IF(K588&lt;&gt;"v",VLOOKUP(A588,Kunnat!$B$2:$F$411,5,0),"")</f>
        <v>10 001 - 20 000</v>
      </c>
      <c r="N588" s="41" t="str">
        <f>IF(J588="","",VLOOKUP(J588,Lait!$B$3:$C$60,2,0))</f>
        <v/>
      </c>
      <c r="O588" s="41"/>
      <c r="P588" s="41"/>
    </row>
    <row r="589" spans="1:16" s="23" customFormat="1" x14ac:dyDescent="0.35">
      <c r="A589" s="45" t="s">
        <v>2029</v>
      </c>
      <c r="B589" s="45" t="s">
        <v>2141</v>
      </c>
      <c r="C589" s="45" t="s">
        <v>2541</v>
      </c>
      <c r="D589" s="45" t="s">
        <v>2141</v>
      </c>
      <c r="E589" s="45" t="s">
        <v>295</v>
      </c>
      <c r="F589" s="46" t="s">
        <v>17</v>
      </c>
      <c r="G589" s="46" t="s">
        <v>22</v>
      </c>
      <c r="H589" s="45" t="s">
        <v>2382</v>
      </c>
      <c r="I589" s="45" t="s">
        <v>2542</v>
      </c>
      <c r="J589" s="45"/>
      <c r="K589" s="39" t="str">
        <f>VLOOKUP(A589,'Va-Ku'!$A$2:$B$150,2,0)</f>
        <v>k</v>
      </c>
      <c r="L589" s="40" t="str">
        <f>IF(K589="v",VLOOKUP(A589,'Va-Ku'!$A$2:$C$150,3,0),VLOOKUP(A589,Kunnat!$B$2:$D$410,3,0))</f>
        <v>Keski-Suomi</v>
      </c>
      <c r="M589" s="40" t="str">
        <f>IF(K589&lt;&gt;"v",VLOOKUP(A589,Kunnat!$B$2:$F$411,5,0),"")</f>
        <v>10 001 - 20 000</v>
      </c>
      <c r="N589" s="41" t="str">
        <f>IF(J589="","",VLOOKUP(J589,Lait!$B$3:$C$60,2,0))</f>
        <v/>
      </c>
      <c r="O589" s="41"/>
      <c r="P589" s="41"/>
    </row>
    <row r="590" spans="1:16" s="23" customFormat="1" x14ac:dyDescent="0.35">
      <c r="A590" s="45" t="s">
        <v>2029</v>
      </c>
      <c r="B590" s="45" t="s">
        <v>2145</v>
      </c>
      <c r="C590" s="45" t="s">
        <v>2546</v>
      </c>
      <c r="D590" s="45" t="s">
        <v>2284</v>
      </c>
      <c r="E590" s="45" t="s">
        <v>1958</v>
      </c>
      <c r="F590" s="46" t="s">
        <v>7</v>
      </c>
      <c r="G590" s="46" t="s">
        <v>22</v>
      </c>
      <c r="H590" s="45" t="s">
        <v>2386</v>
      </c>
      <c r="I590" s="45"/>
      <c r="J590" s="45" t="s">
        <v>2298</v>
      </c>
      <c r="K590" s="39" t="str">
        <f>VLOOKUP(A590,'Va-Ku'!$A$2:$B$150,2,0)</f>
        <v>k</v>
      </c>
      <c r="L590" s="40" t="str">
        <f>IF(K590="v",VLOOKUP(A590,'Va-Ku'!$A$2:$C$150,3,0),VLOOKUP(A590,Kunnat!$B$2:$D$410,3,0))</f>
        <v>Keski-Suomi</v>
      </c>
      <c r="M590" s="40" t="str">
        <f>IF(K590&lt;&gt;"v",VLOOKUP(A590,Kunnat!$B$2:$F$411,5,0),"")</f>
        <v>10 001 - 20 000</v>
      </c>
      <c r="N590" s="41" t="str">
        <f>IF(J590="","",VLOOKUP(J590,Lait!$B$3:$C$60,2,0))</f>
        <v>Maa- ja metsätalousministeriö</v>
      </c>
      <c r="O590" s="41"/>
      <c r="P590" s="41"/>
    </row>
    <row r="591" spans="1:16" s="23" customFormat="1" x14ac:dyDescent="0.35">
      <c r="A591" s="45" t="s">
        <v>1166</v>
      </c>
      <c r="B591" s="45" t="s">
        <v>1169</v>
      </c>
      <c r="C591" s="45"/>
      <c r="D591" s="45" t="s">
        <v>1970</v>
      </c>
      <c r="E591" s="45" t="s">
        <v>1959</v>
      </c>
      <c r="F591" s="46" t="s">
        <v>5</v>
      </c>
      <c r="G591" s="45"/>
      <c r="H591" s="45" t="s">
        <v>2382</v>
      </c>
      <c r="I591" s="45"/>
      <c r="J591" s="45" t="s">
        <v>2291</v>
      </c>
      <c r="K591" s="39" t="str">
        <f>VLOOKUP(A591,'Va-Ku'!$A$2:$B$150,2,0)</f>
        <v>k</v>
      </c>
      <c r="L591" s="40" t="str">
        <f>IF(K591="v",VLOOKUP(A591,'Va-Ku'!$A$2:$C$150,3,0),VLOOKUP(A591,Kunnat!$B$2:$D$410,3,0))</f>
        <v>Pohjois-Karjala</v>
      </c>
      <c r="M591" s="40" t="str">
        <f>IF(K591&lt;&gt;"v",VLOOKUP(A591,Kunnat!$B$2:$F$411,5,0),"")</f>
        <v>10 001 - 20 000</v>
      </c>
      <c r="N591" s="41" t="str">
        <f>IF(J591="","",VLOOKUP(J591,Lait!$B$3:$C$60,2,0))</f>
        <v>Ympäristöministeriö</v>
      </c>
      <c r="O591" s="41"/>
      <c r="P591" s="41"/>
    </row>
    <row r="592" spans="1:16" s="23" customFormat="1" x14ac:dyDescent="0.35">
      <c r="A592" s="45" t="s">
        <v>1166</v>
      </c>
      <c r="B592" s="45" t="s">
        <v>1176</v>
      </c>
      <c r="C592" s="45"/>
      <c r="D592" s="45" t="s">
        <v>1176</v>
      </c>
      <c r="E592" s="45" t="s">
        <v>1959</v>
      </c>
      <c r="F592" s="46" t="s">
        <v>7</v>
      </c>
      <c r="G592" s="46" t="s">
        <v>55</v>
      </c>
      <c r="H592" s="45" t="s">
        <v>2382</v>
      </c>
      <c r="I592" s="45"/>
      <c r="J592" s="45" t="s">
        <v>2305</v>
      </c>
      <c r="K592" s="39" t="str">
        <f>VLOOKUP(A592,'Va-Ku'!$A$2:$B$150,2,0)</f>
        <v>k</v>
      </c>
      <c r="L592" s="40" t="str">
        <f>IF(K592="v",VLOOKUP(A592,'Va-Ku'!$A$2:$C$150,3,0),VLOOKUP(A592,Kunnat!$B$2:$D$410,3,0))</f>
        <v>Pohjois-Karjala</v>
      </c>
      <c r="M592" s="40" t="str">
        <f>IF(K592&lt;&gt;"v",VLOOKUP(A592,Kunnat!$B$2:$F$411,5,0),"")</f>
        <v>10 001 - 20 000</v>
      </c>
      <c r="N592" s="41" t="str">
        <f>IF(J592="","",VLOOKUP(J592,Lait!$B$3:$C$60,2,0))</f>
        <v>Maa- ja metsätalousministeriö</v>
      </c>
      <c r="O592" s="41"/>
      <c r="P592" s="41"/>
    </row>
    <row r="593" spans="1:16" s="23" customFormat="1" x14ac:dyDescent="0.35">
      <c r="A593" s="45" t="s">
        <v>1166</v>
      </c>
      <c r="B593" s="45" t="s">
        <v>150</v>
      </c>
      <c r="C593" s="45"/>
      <c r="D593" s="45" t="s">
        <v>1986</v>
      </c>
      <c r="E593" s="45" t="s">
        <v>1960</v>
      </c>
      <c r="F593" s="46" t="s">
        <v>21</v>
      </c>
      <c r="G593" s="46" t="s">
        <v>22</v>
      </c>
      <c r="H593" s="45" t="s">
        <v>2382</v>
      </c>
      <c r="I593" s="45"/>
      <c r="J593" s="45" t="s">
        <v>2291</v>
      </c>
      <c r="K593" s="39" t="str">
        <f>VLOOKUP(A593,'Va-Ku'!$A$2:$B$150,2,0)</f>
        <v>k</v>
      </c>
      <c r="L593" s="40" t="str">
        <f>IF(K593="v",VLOOKUP(A593,'Va-Ku'!$A$2:$C$150,3,0),VLOOKUP(A593,Kunnat!$B$2:$D$410,3,0))</f>
        <v>Pohjois-Karjala</v>
      </c>
      <c r="M593" s="40" t="str">
        <f>IF(K593&lt;&gt;"v",VLOOKUP(A593,Kunnat!$B$2:$F$411,5,0),"")</f>
        <v>10 001 - 20 000</v>
      </c>
      <c r="N593" s="41" t="str">
        <f>IF(J593="","",VLOOKUP(J593,Lait!$B$3:$C$60,2,0))</f>
        <v>Ympäristöministeriö</v>
      </c>
      <c r="O593" s="41"/>
      <c r="P593" s="41"/>
    </row>
    <row r="594" spans="1:16" s="23" customFormat="1" x14ac:dyDescent="0.35">
      <c r="A594" s="45" t="s">
        <v>1166</v>
      </c>
      <c r="B594" s="45" t="s">
        <v>1170</v>
      </c>
      <c r="C594" s="45"/>
      <c r="D594" s="45" t="s">
        <v>1170</v>
      </c>
      <c r="E594" s="45" t="s">
        <v>1960</v>
      </c>
      <c r="F594" s="46" t="s">
        <v>17</v>
      </c>
      <c r="G594" s="46" t="s">
        <v>22</v>
      </c>
      <c r="H594" s="45" t="s">
        <v>2386</v>
      </c>
      <c r="I594" s="45"/>
      <c r="J594" s="45"/>
      <c r="K594" s="39" t="str">
        <f>VLOOKUP(A594,'Va-Ku'!$A$2:$B$150,2,0)</f>
        <v>k</v>
      </c>
      <c r="L594" s="40" t="str">
        <f>IF(K594="v",VLOOKUP(A594,'Va-Ku'!$A$2:$C$150,3,0),VLOOKUP(A594,Kunnat!$B$2:$D$410,3,0))</f>
        <v>Pohjois-Karjala</v>
      </c>
      <c r="M594" s="40" t="str">
        <f>IF(K594&lt;&gt;"v",VLOOKUP(A594,Kunnat!$B$2:$F$411,5,0),"")</f>
        <v>10 001 - 20 000</v>
      </c>
      <c r="N594" s="41" t="str">
        <f>IF(J594="","",VLOOKUP(J594,Lait!$B$3:$C$60,2,0))</f>
        <v/>
      </c>
      <c r="O594" s="41"/>
      <c r="P594" s="41"/>
    </row>
    <row r="595" spans="1:16" s="23" customFormat="1" x14ac:dyDescent="0.35">
      <c r="A595" s="45" t="s">
        <v>1166</v>
      </c>
      <c r="B595" s="45" t="s">
        <v>1175</v>
      </c>
      <c r="C595" s="45"/>
      <c r="D595" s="45" t="s">
        <v>291</v>
      </c>
      <c r="E595" s="45" t="s">
        <v>1960</v>
      </c>
      <c r="F595" s="46" t="s">
        <v>17</v>
      </c>
      <c r="G595" s="46" t="s">
        <v>22</v>
      </c>
      <c r="H595" s="45" t="s">
        <v>2382</v>
      </c>
      <c r="I595" s="45"/>
      <c r="J595" s="45"/>
      <c r="K595" s="39" t="str">
        <f>VLOOKUP(A595,'Va-Ku'!$A$2:$B$150,2,0)</f>
        <v>k</v>
      </c>
      <c r="L595" s="40" t="str">
        <f>IF(K595="v",VLOOKUP(A595,'Va-Ku'!$A$2:$C$150,3,0),VLOOKUP(A595,Kunnat!$B$2:$D$410,3,0))</f>
        <v>Pohjois-Karjala</v>
      </c>
      <c r="M595" s="40" t="str">
        <f>IF(K595&lt;&gt;"v",VLOOKUP(A595,Kunnat!$B$2:$F$411,5,0),"")</f>
        <v>10 001 - 20 000</v>
      </c>
      <c r="N595" s="41" t="str">
        <f>IF(J595="","",VLOOKUP(J595,Lait!$B$3:$C$60,2,0))</f>
        <v/>
      </c>
      <c r="O595" s="41"/>
      <c r="P595" s="41"/>
    </row>
    <row r="596" spans="1:16" s="23" customFormat="1" x14ac:dyDescent="0.35">
      <c r="A596" s="45" t="s">
        <v>1166</v>
      </c>
      <c r="B596" s="45" t="s">
        <v>1146</v>
      </c>
      <c r="C596" s="45"/>
      <c r="D596" s="45" t="s">
        <v>275</v>
      </c>
      <c r="E596" s="45" t="s">
        <v>1960</v>
      </c>
      <c r="F596" s="46" t="s">
        <v>3</v>
      </c>
      <c r="G596" s="45"/>
      <c r="H596" s="45" t="s">
        <v>2382</v>
      </c>
      <c r="I596" s="45"/>
      <c r="J596" s="45" t="s">
        <v>2301</v>
      </c>
      <c r="K596" s="39" t="str">
        <f>VLOOKUP(A596,'Va-Ku'!$A$2:$B$150,2,0)</f>
        <v>k</v>
      </c>
      <c r="L596" s="40" t="str">
        <f>IF(K596="v",VLOOKUP(A596,'Va-Ku'!$A$2:$C$150,3,0),VLOOKUP(A596,Kunnat!$B$2:$D$410,3,0))</f>
        <v>Pohjois-Karjala</v>
      </c>
      <c r="M596" s="40" t="str">
        <f>IF(K596&lt;&gt;"v",VLOOKUP(A596,Kunnat!$B$2:$F$411,5,0),"")</f>
        <v>10 001 - 20 000</v>
      </c>
      <c r="N596" s="41" t="str">
        <f>IF(J596="","",VLOOKUP(J596,Lait!$B$3:$C$60,2,0))</f>
        <v>Ympäristöministeriö</v>
      </c>
      <c r="O596" s="41"/>
      <c r="P596" s="41"/>
    </row>
    <row r="597" spans="1:16" s="23" customFormat="1" x14ac:dyDescent="0.35">
      <c r="A597" s="45" t="s">
        <v>1166</v>
      </c>
      <c r="B597" s="45" t="s">
        <v>1173</v>
      </c>
      <c r="C597" s="45"/>
      <c r="D597" s="45" t="s">
        <v>1998</v>
      </c>
      <c r="E597" s="45" t="s">
        <v>1960</v>
      </c>
      <c r="F597" s="46" t="s">
        <v>3</v>
      </c>
      <c r="G597" s="45"/>
      <c r="H597" s="45" t="s">
        <v>2382</v>
      </c>
      <c r="I597" s="45"/>
      <c r="J597" s="45" t="s">
        <v>2301</v>
      </c>
      <c r="K597" s="39" t="str">
        <f>VLOOKUP(A597,'Va-Ku'!$A$2:$B$150,2,0)</f>
        <v>k</v>
      </c>
      <c r="L597" s="40" t="str">
        <f>IF(K597="v",VLOOKUP(A597,'Va-Ku'!$A$2:$C$150,3,0),VLOOKUP(A597,Kunnat!$B$2:$D$410,3,0))</f>
        <v>Pohjois-Karjala</v>
      </c>
      <c r="M597" s="40" t="str">
        <f>IF(K597&lt;&gt;"v",VLOOKUP(A597,Kunnat!$B$2:$F$411,5,0),"")</f>
        <v>10 001 - 20 000</v>
      </c>
      <c r="N597" s="41" t="str">
        <f>IF(J597="","",VLOOKUP(J597,Lait!$B$3:$C$60,2,0))</f>
        <v>Ympäristöministeriö</v>
      </c>
      <c r="O597" s="41"/>
      <c r="P597" s="41"/>
    </row>
    <row r="598" spans="1:16" s="23" customFormat="1" x14ac:dyDescent="0.35">
      <c r="A598" s="45" t="s">
        <v>1166</v>
      </c>
      <c r="B598" s="45" t="s">
        <v>1172</v>
      </c>
      <c r="C598" s="45"/>
      <c r="D598" s="45" t="s">
        <v>292</v>
      </c>
      <c r="E598" s="45" t="s">
        <v>1960</v>
      </c>
      <c r="F598" s="46" t="s">
        <v>17</v>
      </c>
      <c r="G598" s="46" t="s">
        <v>299</v>
      </c>
      <c r="H598" s="45" t="s">
        <v>2382</v>
      </c>
      <c r="I598" s="45"/>
      <c r="J598" s="45" t="s">
        <v>2301</v>
      </c>
      <c r="K598" s="39" t="str">
        <f>VLOOKUP(A598,'Va-Ku'!$A$2:$B$150,2,0)</f>
        <v>k</v>
      </c>
      <c r="L598" s="40" t="str">
        <f>IF(K598="v",VLOOKUP(A598,'Va-Ku'!$A$2:$C$150,3,0),VLOOKUP(A598,Kunnat!$B$2:$D$410,3,0))</f>
        <v>Pohjois-Karjala</v>
      </c>
      <c r="M598" s="40" t="str">
        <f>IF(K598&lt;&gt;"v",VLOOKUP(A598,Kunnat!$B$2:$F$411,5,0),"")</f>
        <v>10 001 - 20 000</v>
      </c>
      <c r="N598" s="41" t="str">
        <f>IF(J598="","",VLOOKUP(J598,Lait!$B$3:$C$60,2,0))</f>
        <v>Ympäristöministeriö</v>
      </c>
      <c r="O598" s="41"/>
      <c r="P598" s="41"/>
    </row>
    <row r="599" spans="1:16" s="23" customFormat="1" x14ac:dyDescent="0.35">
      <c r="A599" s="45" t="s">
        <v>1166</v>
      </c>
      <c r="B599" s="45" t="s">
        <v>1930</v>
      </c>
      <c r="C599" s="45"/>
      <c r="D599" s="45" t="s">
        <v>292</v>
      </c>
      <c r="E599" s="45" t="s">
        <v>1960</v>
      </c>
      <c r="F599" s="46" t="s">
        <v>3</v>
      </c>
      <c r="G599" s="45"/>
      <c r="H599" s="45" t="s">
        <v>2382</v>
      </c>
      <c r="I599" s="45"/>
      <c r="J599" s="45" t="s">
        <v>2301</v>
      </c>
      <c r="K599" s="39" t="str">
        <f>VLOOKUP(A599,'Va-Ku'!$A$2:$B$150,2,0)</f>
        <v>k</v>
      </c>
      <c r="L599" s="40" t="str">
        <f>IF(K599="v",VLOOKUP(A599,'Va-Ku'!$A$2:$C$150,3,0),VLOOKUP(A599,Kunnat!$B$2:$D$410,3,0))</f>
        <v>Pohjois-Karjala</v>
      </c>
      <c r="M599" s="40" t="str">
        <f>IF(K599&lt;&gt;"v",VLOOKUP(A599,Kunnat!$B$2:$F$411,5,0),"")</f>
        <v>10 001 - 20 000</v>
      </c>
      <c r="N599" s="41" t="str">
        <f>IF(J599="","",VLOOKUP(J599,Lait!$B$3:$C$60,2,0))</f>
        <v>Ympäristöministeriö</v>
      </c>
      <c r="O599" s="41"/>
      <c r="P599" s="41"/>
    </row>
    <row r="600" spans="1:16" s="23" customFormat="1" x14ac:dyDescent="0.35">
      <c r="A600" s="45" t="s">
        <v>1166</v>
      </c>
      <c r="B600" s="45" t="s">
        <v>1171</v>
      </c>
      <c r="C600" s="45"/>
      <c r="D600" s="45" t="s">
        <v>330</v>
      </c>
      <c r="E600" s="45" t="s">
        <v>1960</v>
      </c>
      <c r="F600" s="46" t="s">
        <v>17</v>
      </c>
      <c r="G600" s="46" t="s">
        <v>8</v>
      </c>
      <c r="H600" s="45" t="s">
        <v>2382</v>
      </c>
      <c r="I600" s="45"/>
      <c r="J600" s="45"/>
      <c r="K600" s="39" t="str">
        <f>VLOOKUP(A600,'Va-Ku'!$A$2:$B$150,2,0)</f>
        <v>k</v>
      </c>
      <c r="L600" s="40" t="str">
        <f>IF(K600="v",VLOOKUP(A600,'Va-Ku'!$A$2:$C$150,3,0),VLOOKUP(A600,Kunnat!$B$2:$D$410,3,0))</f>
        <v>Pohjois-Karjala</v>
      </c>
      <c r="M600" s="40" t="str">
        <f>IF(K600&lt;&gt;"v",VLOOKUP(A600,Kunnat!$B$2:$F$411,5,0),"")</f>
        <v>10 001 - 20 000</v>
      </c>
      <c r="N600" s="41" t="str">
        <f>IF(J600="","",VLOOKUP(J600,Lait!$B$3:$C$60,2,0))</f>
        <v/>
      </c>
      <c r="O600" s="41"/>
      <c r="P600" s="41"/>
    </row>
    <row r="601" spans="1:16" s="23" customFormat="1" x14ac:dyDescent="0.35">
      <c r="A601" s="45" t="s">
        <v>1166</v>
      </c>
      <c r="B601" s="45" t="s">
        <v>1174</v>
      </c>
      <c r="C601" s="45"/>
      <c r="D601" s="45" t="s">
        <v>2259</v>
      </c>
      <c r="E601" s="45" t="s">
        <v>1960</v>
      </c>
      <c r="F601" s="46" t="s">
        <v>17</v>
      </c>
      <c r="G601" s="46" t="s">
        <v>22</v>
      </c>
      <c r="H601" s="45" t="s">
        <v>2382</v>
      </c>
      <c r="I601" s="45"/>
      <c r="J601" s="45" t="s">
        <v>2291</v>
      </c>
      <c r="K601" s="39" t="str">
        <f>VLOOKUP(A601,'Va-Ku'!$A$2:$B$150,2,0)</f>
        <v>k</v>
      </c>
      <c r="L601" s="40" t="str">
        <f>IF(K601="v",VLOOKUP(A601,'Va-Ku'!$A$2:$C$150,3,0),VLOOKUP(A601,Kunnat!$B$2:$D$410,3,0))</f>
        <v>Pohjois-Karjala</v>
      </c>
      <c r="M601" s="40" t="str">
        <f>IF(K601&lt;&gt;"v",VLOOKUP(A601,Kunnat!$B$2:$F$411,5,0),"")</f>
        <v>10 001 - 20 000</v>
      </c>
      <c r="N601" s="41" t="str">
        <f>IF(J601="","",VLOOKUP(J601,Lait!$B$3:$C$60,2,0))</f>
        <v>Ympäristöministeriö</v>
      </c>
      <c r="O601" s="41"/>
      <c r="P601" s="41"/>
    </row>
    <row r="602" spans="1:16" s="23" customFormat="1" x14ac:dyDescent="0.35">
      <c r="A602" s="45" t="s">
        <v>1166</v>
      </c>
      <c r="B602" s="45" t="s">
        <v>1165</v>
      </c>
      <c r="C602" s="45" t="s">
        <v>3019</v>
      </c>
      <c r="D602" s="45" t="s">
        <v>2008</v>
      </c>
      <c r="E602" s="45" t="s">
        <v>1958</v>
      </c>
      <c r="F602" s="46" t="s">
        <v>21</v>
      </c>
      <c r="G602" s="45"/>
      <c r="H602" s="45" t="s">
        <v>2386</v>
      </c>
      <c r="I602" s="45"/>
      <c r="J602" s="45"/>
      <c r="K602" s="39" t="str">
        <f>VLOOKUP(A602,'Va-Ku'!$A$2:$B$150,2,0)</f>
        <v>k</v>
      </c>
      <c r="L602" s="40" t="str">
        <f>IF(K602="v",VLOOKUP(A602,'Va-Ku'!$A$2:$C$150,3,0),VLOOKUP(A602,Kunnat!$B$2:$D$410,3,0))</f>
        <v>Pohjois-Karjala</v>
      </c>
      <c r="M602" s="40" t="str">
        <f>IF(K602&lt;&gt;"v",VLOOKUP(A602,Kunnat!$B$2:$F$411,5,0),"")</f>
        <v>10 001 - 20 000</v>
      </c>
      <c r="N602" s="41" t="str">
        <f>IF(J602="","",VLOOKUP(J602,Lait!$B$3:$C$60,2,0))</f>
        <v/>
      </c>
      <c r="O602" s="41"/>
      <c r="P602" s="41"/>
    </row>
    <row r="603" spans="1:16" s="23" customFormat="1" x14ac:dyDescent="0.35">
      <c r="A603" s="45" t="s">
        <v>1166</v>
      </c>
      <c r="B603" s="45" t="s">
        <v>1167</v>
      </c>
      <c r="C603" s="45"/>
      <c r="D603" s="45" t="s">
        <v>2009</v>
      </c>
      <c r="E603" s="45" t="s">
        <v>1958</v>
      </c>
      <c r="F603" s="46" t="s">
        <v>5</v>
      </c>
      <c r="G603" s="45"/>
      <c r="H603" s="45" t="s">
        <v>2382</v>
      </c>
      <c r="I603" s="45"/>
      <c r="J603" s="45"/>
      <c r="K603" s="39" t="str">
        <f>VLOOKUP(A603,'Va-Ku'!$A$2:$B$150,2,0)</f>
        <v>k</v>
      </c>
      <c r="L603" s="40" t="str">
        <f>IF(K603="v",VLOOKUP(A603,'Va-Ku'!$A$2:$C$150,3,0),VLOOKUP(A603,Kunnat!$B$2:$D$410,3,0))</f>
        <v>Pohjois-Karjala</v>
      </c>
      <c r="M603" s="40" t="str">
        <f>IF(K603&lt;&gt;"v",VLOOKUP(A603,Kunnat!$B$2:$F$411,5,0),"")</f>
        <v>10 001 - 20 000</v>
      </c>
      <c r="N603" s="41" t="str">
        <f>IF(J603="","",VLOOKUP(J603,Lait!$B$3:$C$60,2,0))</f>
        <v/>
      </c>
      <c r="O603" s="41"/>
      <c r="P603" s="41"/>
    </row>
    <row r="604" spans="1:16" s="23" customFormat="1" x14ac:dyDescent="0.35">
      <c r="A604" s="45" t="s">
        <v>1166</v>
      </c>
      <c r="B604" s="45" t="s">
        <v>1168</v>
      </c>
      <c r="C604" s="45"/>
      <c r="D604" s="45" t="s">
        <v>1168</v>
      </c>
      <c r="E604" s="45" t="s">
        <v>1958</v>
      </c>
      <c r="F604" s="46" t="s">
        <v>5</v>
      </c>
      <c r="G604" s="45"/>
      <c r="H604" s="45" t="s">
        <v>2386</v>
      </c>
      <c r="I604" s="45"/>
      <c r="J604" s="45" t="s">
        <v>2300</v>
      </c>
      <c r="K604" s="39" t="str">
        <f>VLOOKUP(A604,'Va-Ku'!$A$2:$B$150,2,0)</f>
        <v>k</v>
      </c>
      <c r="L604" s="40" t="str">
        <f>IF(K604="v",VLOOKUP(A604,'Va-Ku'!$A$2:$C$150,3,0),VLOOKUP(A604,Kunnat!$B$2:$D$410,3,0))</f>
        <v>Pohjois-Karjala</v>
      </c>
      <c r="M604" s="40" t="str">
        <f>IF(K604&lt;&gt;"v",VLOOKUP(A604,Kunnat!$B$2:$F$411,5,0),"")</f>
        <v>10 001 - 20 000</v>
      </c>
      <c r="N604" s="41" t="str">
        <f>IF(J604="","",VLOOKUP(J604,Lait!$B$3:$C$60,2,0))</f>
        <v>Liikenne- ja viestintäministeriö</v>
      </c>
      <c r="O604" s="41"/>
      <c r="P604" s="41"/>
    </row>
    <row r="605" spans="1:16" s="23" customFormat="1" x14ac:dyDescent="0.35">
      <c r="A605" s="45" t="s">
        <v>2371</v>
      </c>
      <c r="B605" s="45" t="s">
        <v>619</v>
      </c>
      <c r="C605" s="45" t="s">
        <v>4480</v>
      </c>
      <c r="D605" s="45" t="s">
        <v>619</v>
      </c>
      <c r="E605" s="45" t="s">
        <v>1960</v>
      </c>
      <c r="F605" s="46" t="s">
        <v>10</v>
      </c>
      <c r="G605" s="46" t="s">
        <v>22</v>
      </c>
      <c r="H605" s="45" t="s">
        <v>2386</v>
      </c>
      <c r="I605" s="45" t="s">
        <v>4481</v>
      </c>
      <c r="J605" s="45"/>
      <c r="K605" s="39" t="str">
        <f>VLOOKUP(A605,'Va-Ku'!$A$2:$B$150,2,0)</f>
        <v>v</v>
      </c>
      <c r="L605" s="40" t="str">
        <f>IF(K605="v",VLOOKUP(A605,'Va-Ku'!$A$2:$C$150,3,0),VLOOKUP(A605,Kunnat!$B$2:$D$410,3,0))</f>
        <v>Liikenne- ja viestintäministeriö</v>
      </c>
      <c r="M605" s="40" t="str">
        <f>IF(K605&lt;&gt;"v",VLOOKUP(A605,Kunnat!$B$2:$F$411,5,0),"")</f>
        <v/>
      </c>
      <c r="N605" s="41" t="str">
        <f>IF(J605="","",VLOOKUP(J605,Lait!$B$3:$C$60,2,0))</f>
        <v/>
      </c>
      <c r="O605" s="41"/>
      <c r="P605" s="41"/>
    </row>
    <row r="606" spans="1:16" s="23" customFormat="1" x14ac:dyDescent="0.35">
      <c r="A606" s="45" t="s">
        <v>2371</v>
      </c>
      <c r="B606" s="45" t="s">
        <v>620</v>
      </c>
      <c r="C606" s="45" t="s">
        <v>4482</v>
      </c>
      <c r="D606" s="45" t="s">
        <v>620</v>
      </c>
      <c r="E606" s="45" t="s">
        <v>1960</v>
      </c>
      <c r="F606" s="46" t="s">
        <v>10</v>
      </c>
      <c r="G606" s="46" t="s">
        <v>22</v>
      </c>
      <c r="H606" s="45" t="s">
        <v>2386</v>
      </c>
      <c r="I606" s="45" t="s">
        <v>4481</v>
      </c>
      <c r="J606" s="45"/>
      <c r="K606" s="39" t="str">
        <f>VLOOKUP(A606,'Va-Ku'!$A$2:$B$150,2,0)</f>
        <v>v</v>
      </c>
      <c r="L606" s="40" t="str">
        <f>IF(K606="v",VLOOKUP(A606,'Va-Ku'!$A$2:$C$150,3,0),VLOOKUP(A606,Kunnat!$B$2:$D$410,3,0))</f>
        <v>Liikenne- ja viestintäministeriö</v>
      </c>
      <c r="M606" s="40" t="str">
        <f>IF(K606&lt;&gt;"v",VLOOKUP(A606,Kunnat!$B$2:$F$411,5,0),"")</f>
        <v/>
      </c>
      <c r="N606" s="41" t="str">
        <f>IF(J606="","",VLOOKUP(J606,Lait!$B$3:$C$60,2,0))</f>
        <v/>
      </c>
      <c r="O606" s="41"/>
      <c r="P606" s="41"/>
    </row>
    <row r="607" spans="1:16" s="23" customFormat="1" x14ac:dyDescent="0.35">
      <c r="A607" s="45" t="s">
        <v>2371</v>
      </c>
      <c r="B607" s="45" t="s">
        <v>630</v>
      </c>
      <c r="C607" s="45" t="s">
        <v>4495</v>
      </c>
      <c r="D607" s="45" t="s">
        <v>630</v>
      </c>
      <c r="E607" s="45" t="s">
        <v>1960</v>
      </c>
      <c r="F607" s="46" t="s">
        <v>10</v>
      </c>
      <c r="G607" s="46" t="s">
        <v>22</v>
      </c>
      <c r="H607" s="45" t="s">
        <v>2386</v>
      </c>
      <c r="I607" s="45" t="s">
        <v>4481</v>
      </c>
      <c r="J607" s="45"/>
      <c r="K607" s="39" t="str">
        <f>VLOOKUP(A607,'Va-Ku'!$A$2:$B$150,2,0)</f>
        <v>v</v>
      </c>
      <c r="L607" s="40" t="str">
        <f>IF(K607="v",VLOOKUP(A607,'Va-Ku'!$A$2:$C$150,3,0),VLOOKUP(A607,Kunnat!$B$2:$D$410,3,0))</f>
        <v>Liikenne- ja viestintäministeriö</v>
      </c>
      <c r="M607" s="40" t="str">
        <f>IF(K607&lt;&gt;"v",VLOOKUP(A607,Kunnat!$B$2:$F$411,5,0),"")</f>
        <v/>
      </c>
      <c r="N607" s="41" t="str">
        <f>IF(J607="","",VLOOKUP(J607,Lait!$B$3:$C$60,2,0))</f>
        <v/>
      </c>
      <c r="O607" s="41"/>
      <c r="P607" s="41"/>
    </row>
    <row r="608" spans="1:16" s="23" customFormat="1" x14ac:dyDescent="0.35">
      <c r="A608" s="45" t="s">
        <v>2371</v>
      </c>
      <c r="B608" s="45" t="s">
        <v>631</v>
      </c>
      <c r="C608" s="45" t="s">
        <v>4496</v>
      </c>
      <c r="D608" s="45" t="s">
        <v>631</v>
      </c>
      <c r="E608" s="45" t="s">
        <v>1960</v>
      </c>
      <c r="F608" s="46" t="s">
        <v>17</v>
      </c>
      <c r="G608" s="46" t="s">
        <v>55</v>
      </c>
      <c r="H608" s="45" t="s">
        <v>2386</v>
      </c>
      <c r="I608" s="45" t="s">
        <v>4497</v>
      </c>
      <c r="J608" s="45"/>
      <c r="K608" s="39" t="str">
        <f>VLOOKUP(A608,'Va-Ku'!$A$2:$B$150,2,0)</f>
        <v>v</v>
      </c>
      <c r="L608" s="40" t="str">
        <f>IF(K608="v",VLOOKUP(A608,'Va-Ku'!$A$2:$C$150,3,0),VLOOKUP(A608,Kunnat!$B$2:$D$410,3,0))</f>
        <v>Liikenne- ja viestintäministeriö</v>
      </c>
      <c r="M608" s="40" t="str">
        <f>IF(K608&lt;&gt;"v",VLOOKUP(A608,Kunnat!$B$2:$F$411,5,0),"")</f>
        <v/>
      </c>
      <c r="N608" s="41" t="str">
        <f>IF(J608="","",VLOOKUP(J608,Lait!$B$3:$C$60,2,0))</f>
        <v/>
      </c>
      <c r="O608" s="41"/>
      <c r="P608" s="41"/>
    </row>
    <row r="609" spans="1:16" s="23" customFormat="1" x14ac:dyDescent="0.35">
      <c r="A609" s="45" t="s">
        <v>2371</v>
      </c>
      <c r="B609" s="45" t="s">
        <v>632</v>
      </c>
      <c r="C609" s="45" t="s">
        <v>4498</v>
      </c>
      <c r="D609" s="45" t="s">
        <v>632</v>
      </c>
      <c r="E609" s="45" t="s">
        <v>2699</v>
      </c>
      <c r="F609" s="46" t="s">
        <v>10</v>
      </c>
      <c r="G609" s="46" t="s">
        <v>22</v>
      </c>
      <c r="H609" s="45" t="s">
        <v>2386</v>
      </c>
      <c r="I609" s="45" t="s">
        <v>4481</v>
      </c>
      <c r="J609" s="45"/>
      <c r="K609" s="39" t="str">
        <f>VLOOKUP(A609,'Va-Ku'!$A$2:$B$150,2,0)</f>
        <v>v</v>
      </c>
      <c r="L609" s="40" t="str">
        <f>IF(K609="v",VLOOKUP(A609,'Va-Ku'!$A$2:$C$150,3,0),VLOOKUP(A609,Kunnat!$B$2:$D$410,3,0))</f>
        <v>Liikenne- ja viestintäministeriö</v>
      </c>
      <c r="M609" s="40" t="str">
        <f>IF(K609&lt;&gt;"v",VLOOKUP(A609,Kunnat!$B$2:$F$411,5,0),"")</f>
        <v/>
      </c>
      <c r="N609" s="41" t="str">
        <f>IF(J609="","",VLOOKUP(J609,Lait!$B$3:$C$60,2,0))</f>
        <v/>
      </c>
      <c r="O609" s="41"/>
      <c r="P609" s="41"/>
    </row>
    <row r="610" spans="1:16" s="23" customFormat="1" x14ac:dyDescent="0.35">
      <c r="A610" s="45" t="s">
        <v>2371</v>
      </c>
      <c r="B610" s="45" t="s">
        <v>633</v>
      </c>
      <c r="C610" s="45" t="s">
        <v>4499</v>
      </c>
      <c r="D610" s="45" t="s">
        <v>633</v>
      </c>
      <c r="E610" s="45" t="s">
        <v>1960</v>
      </c>
      <c r="F610" s="46" t="s">
        <v>17</v>
      </c>
      <c r="G610" s="46" t="s">
        <v>22</v>
      </c>
      <c r="H610" s="45" t="s">
        <v>2382</v>
      </c>
      <c r="I610" s="45" t="s">
        <v>4481</v>
      </c>
      <c r="J610" s="45"/>
      <c r="K610" s="39" t="str">
        <f>VLOOKUP(A610,'Va-Ku'!$A$2:$B$150,2,0)</f>
        <v>v</v>
      </c>
      <c r="L610" s="40" t="str">
        <f>IF(K610="v",VLOOKUP(A610,'Va-Ku'!$A$2:$C$150,3,0),VLOOKUP(A610,Kunnat!$B$2:$D$410,3,0))</f>
        <v>Liikenne- ja viestintäministeriö</v>
      </c>
      <c r="M610" s="40" t="str">
        <f>IF(K610&lt;&gt;"v",VLOOKUP(A610,Kunnat!$B$2:$F$411,5,0),"")</f>
        <v/>
      </c>
      <c r="N610" s="41" t="str">
        <f>IF(J610="","",VLOOKUP(J610,Lait!$B$3:$C$60,2,0))</f>
        <v/>
      </c>
      <c r="O610" s="41"/>
      <c r="P610" s="41"/>
    </row>
    <row r="611" spans="1:16" s="23" customFormat="1" x14ac:dyDescent="0.35">
      <c r="A611" s="45" t="s">
        <v>2371</v>
      </c>
      <c r="B611" s="45" t="s">
        <v>634</v>
      </c>
      <c r="C611" s="45" t="s">
        <v>4500</v>
      </c>
      <c r="D611" s="45" t="s">
        <v>634</v>
      </c>
      <c r="E611" s="45" t="s">
        <v>1959</v>
      </c>
      <c r="F611" s="46" t="s">
        <v>10</v>
      </c>
      <c r="G611" s="46" t="s">
        <v>22</v>
      </c>
      <c r="H611" s="45" t="s">
        <v>2382</v>
      </c>
      <c r="I611" s="45" t="s">
        <v>4501</v>
      </c>
      <c r="J611" s="45"/>
      <c r="K611" s="39" t="str">
        <f>VLOOKUP(A611,'Va-Ku'!$A$2:$B$150,2,0)</f>
        <v>v</v>
      </c>
      <c r="L611" s="40" t="str">
        <f>IF(K611="v",VLOOKUP(A611,'Va-Ku'!$A$2:$C$150,3,0),VLOOKUP(A611,Kunnat!$B$2:$D$410,3,0))</f>
        <v>Liikenne- ja viestintäministeriö</v>
      </c>
      <c r="M611" s="40" t="str">
        <f>IF(K611&lt;&gt;"v",VLOOKUP(A611,Kunnat!$B$2:$F$411,5,0),"")</f>
        <v/>
      </c>
      <c r="N611" s="41" t="str">
        <f>IF(J611="","",VLOOKUP(J611,Lait!$B$3:$C$60,2,0))</f>
        <v/>
      </c>
      <c r="O611" s="41"/>
      <c r="P611" s="41"/>
    </row>
    <row r="612" spans="1:16" s="23" customFormat="1" x14ac:dyDescent="0.35">
      <c r="A612" s="45" t="s">
        <v>2371</v>
      </c>
      <c r="B612" s="45" t="s">
        <v>635</v>
      </c>
      <c r="C612" s="45" t="s">
        <v>4502</v>
      </c>
      <c r="D612" s="45" t="s">
        <v>635</v>
      </c>
      <c r="E612" s="45" t="s">
        <v>1959</v>
      </c>
      <c r="F612" s="46" t="s">
        <v>5</v>
      </c>
      <c r="G612" s="45"/>
      <c r="H612" s="45" t="s">
        <v>2382</v>
      </c>
      <c r="I612" s="45"/>
      <c r="J612" s="45"/>
      <c r="K612" s="39" t="str">
        <f>VLOOKUP(A612,'Va-Ku'!$A$2:$B$150,2,0)</f>
        <v>v</v>
      </c>
      <c r="L612" s="40" t="str">
        <f>IF(K612="v",VLOOKUP(A612,'Va-Ku'!$A$2:$C$150,3,0),VLOOKUP(A612,Kunnat!$B$2:$D$410,3,0))</f>
        <v>Liikenne- ja viestintäministeriö</v>
      </c>
      <c r="M612" s="40" t="str">
        <f>IF(K612&lt;&gt;"v",VLOOKUP(A612,Kunnat!$B$2:$F$411,5,0),"")</f>
        <v/>
      </c>
      <c r="N612" s="41" t="str">
        <f>IF(J612="","",VLOOKUP(J612,Lait!$B$3:$C$60,2,0))</f>
        <v/>
      </c>
      <c r="O612" s="41"/>
      <c r="P612" s="41"/>
    </row>
    <row r="613" spans="1:16" s="23" customFormat="1" x14ac:dyDescent="0.35">
      <c r="A613" s="45" t="s">
        <v>2371</v>
      </c>
      <c r="B613" s="45" t="s">
        <v>637</v>
      </c>
      <c r="C613" s="45" t="s">
        <v>4504</v>
      </c>
      <c r="D613" s="45" t="s">
        <v>637</v>
      </c>
      <c r="E613" s="45" t="s">
        <v>1959</v>
      </c>
      <c r="F613" s="46" t="s">
        <v>7</v>
      </c>
      <c r="G613" s="46" t="s">
        <v>22</v>
      </c>
      <c r="H613" s="45" t="s">
        <v>2386</v>
      </c>
      <c r="I613" s="45" t="s">
        <v>4481</v>
      </c>
      <c r="J613" s="45"/>
      <c r="K613" s="39" t="str">
        <f>VLOOKUP(A613,'Va-Ku'!$A$2:$B$150,2,0)</f>
        <v>v</v>
      </c>
      <c r="L613" s="40" t="str">
        <f>IF(K613="v",VLOOKUP(A613,'Va-Ku'!$A$2:$C$150,3,0),VLOOKUP(A613,Kunnat!$B$2:$D$410,3,0))</f>
        <v>Liikenne- ja viestintäministeriö</v>
      </c>
      <c r="M613" s="40" t="str">
        <f>IF(K613&lt;&gt;"v",VLOOKUP(A613,Kunnat!$B$2:$F$411,5,0),"")</f>
        <v/>
      </c>
      <c r="N613" s="41" t="str">
        <f>IF(J613="","",VLOOKUP(J613,Lait!$B$3:$C$60,2,0))</f>
        <v/>
      </c>
      <c r="O613" s="41"/>
      <c r="P613" s="41"/>
    </row>
    <row r="614" spans="1:16" s="23" customFormat="1" x14ac:dyDescent="0.35">
      <c r="A614" s="45" t="s">
        <v>2371</v>
      </c>
      <c r="B614" s="45" t="s">
        <v>659</v>
      </c>
      <c r="C614" s="45" t="s">
        <v>4529</v>
      </c>
      <c r="D614" s="45" t="s">
        <v>659</v>
      </c>
      <c r="E614" s="45" t="s">
        <v>1959</v>
      </c>
      <c r="F614" s="46" t="s">
        <v>5</v>
      </c>
      <c r="G614" s="45"/>
      <c r="H614" s="45" t="s">
        <v>2382</v>
      </c>
      <c r="I614" s="45"/>
      <c r="J614" s="45"/>
      <c r="K614" s="39" t="str">
        <f>VLOOKUP(A614,'Va-Ku'!$A$2:$B$150,2,0)</f>
        <v>v</v>
      </c>
      <c r="L614" s="40" t="str">
        <f>IF(K614="v",VLOOKUP(A614,'Va-Ku'!$A$2:$C$150,3,0),VLOOKUP(A614,Kunnat!$B$2:$D$410,3,0))</f>
        <v>Liikenne- ja viestintäministeriö</v>
      </c>
      <c r="M614" s="40" t="str">
        <f>IF(K614&lt;&gt;"v",VLOOKUP(A614,Kunnat!$B$2:$F$411,5,0),"")</f>
        <v/>
      </c>
      <c r="N614" s="41" t="str">
        <f>IF(J614="","",VLOOKUP(J614,Lait!$B$3:$C$60,2,0))</f>
        <v/>
      </c>
      <c r="O614" s="41"/>
      <c r="P614" s="41"/>
    </row>
    <row r="615" spans="1:16" s="23" customFormat="1" x14ac:dyDescent="0.35">
      <c r="A615" s="45" t="s">
        <v>2371</v>
      </c>
      <c r="B615" s="45" t="s">
        <v>660</v>
      </c>
      <c r="C615" s="45" t="s">
        <v>4530</v>
      </c>
      <c r="D615" s="45" t="s">
        <v>660</v>
      </c>
      <c r="E615" s="45" t="s">
        <v>1959</v>
      </c>
      <c r="F615" s="46" t="s">
        <v>5</v>
      </c>
      <c r="G615" s="45"/>
      <c r="H615" s="45" t="s">
        <v>2382</v>
      </c>
      <c r="I615" s="45"/>
      <c r="J615" s="45"/>
      <c r="K615" s="39" t="str">
        <f>VLOOKUP(A615,'Va-Ku'!$A$2:$B$150,2,0)</f>
        <v>v</v>
      </c>
      <c r="L615" s="40" t="str">
        <f>IF(K615="v",VLOOKUP(A615,'Va-Ku'!$A$2:$C$150,3,0),VLOOKUP(A615,Kunnat!$B$2:$D$410,3,0))</f>
        <v>Liikenne- ja viestintäministeriö</v>
      </c>
      <c r="M615" s="40" t="str">
        <f>IF(K615&lt;&gt;"v",VLOOKUP(A615,Kunnat!$B$2:$F$411,5,0),"")</f>
        <v/>
      </c>
      <c r="N615" s="41" t="str">
        <f>IF(J615="","",VLOOKUP(J615,Lait!$B$3:$C$60,2,0))</f>
        <v/>
      </c>
      <c r="O615" s="41"/>
      <c r="P615" s="41"/>
    </row>
    <row r="616" spans="1:16" s="23" customFormat="1" x14ac:dyDescent="0.35">
      <c r="A616" s="45" t="s">
        <v>2371</v>
      </c>
      <c r="B616" s="45" t="s">
        <v>638</v>
      </c>
      <c r="C616" s="45" t="s">
        <v>4505</v>
      </c>
      <c r="D616" s="45" t="s">
        <v>638</v>
      </c>
      <c r="E616" s="45" t="s">
        <v>1959</v>
      </c>
      <c r="F616" s="46" t="s">
        <v>5</v>
      </c>
      <c r="G616" s="45"/>
      <c r="H616" s="45" t="s">
        <v>2382</v>
      </c>
      <c r="I616" s="45"/>
      <c r="J616" s="45"/>
      <c r="K616" s="39" t="str">
        <f>VLOOKUP(A616,'Va-Ku'!$A$2:$B$150,2,0)</f>
        <v>v</v>
      </c>
      <c r="L616" s="40" t="str">
        <f>IF(K616="v",VLOOKUP(A616,'Va-Ku'!$A$2:$C$150,3,0),VLOOKUP(A616,Kunnat!$B$2:$D$410,3,0))</f>
        <v>Liikenne- ja viestintäministeriö</v>
      </c>
      <c r="M616" s="40" t="str">
        <f>IF(K616&lt;&gt;"v",VLOOKUP(A616,Kunnat!$B$2:$F$411,5,0),"")</f>
        <v/>
      </c>
      <c r="N616" s="41" t="str">
        <f>IF(J616="","",VLOOKUP(J616,Lait!$B$3:$C$60,2,0))</f>
        <v/>
      </c>
      <c r="O616" s="41"/>
      <c r="P616" s="41"/>
    </row>
    <row r="617" spans="1:16" s="23" customFormat="1" x14ac:dyDescent="0.35">
      <c r="A617" s="45" t="s">
        <v>2371</v>
      </c>
      <c r="B617" s="45" t="s">
        <v>639</v>
      </c>
      <c r="C617" s="45" t="s">
        <v>4506</v>
      </c>
      <c r="D617" s="45" t="s">
        <v>639</v>
      </c>
      <c r="E617" s="45" t="s">
        <v>1896</v>
      </c>
      <c r="F617" s="46" t="s">
        <v>5</v>
      </c>
      <c r="G617" s="45"/>
      <c r="H617" s="45" t="s">
        <v>2382</v>
      </c>
      <c r="I617" s="45"/>
      <c r="J617" s="45"/>
      <c r="K617" s="39" t="str">
        <f>VLOOKUP(A617,'Va-Ku'!$A$2:$B$150,2,0)</f>
        <v>v</v>
      </c>
      <c r="L617" s="40" t="str">
        <f>IF(K617="v",VLOOKUP(A617,'Va-Ku'!$A$2:$C$150,3,0),VLOOKUP(A617,Kunnat!$B$2:$D$410,3,0))</f>
        <v>Liikenne- ja viestintäministeriö</v>
      </c>
      <c r="M617" s="40" t="str">
        <f>IF(K617&lt;&gt;"v",VLOOKUP(A617,Kunnat!$B$2:$F$411,5,0),"")</f>
        <v/>
      </c>
      <c r="N617" s="41" t="str">
        <f>IF(J617="","",VLOOKUP(J617,Lait!$B$3:$C$60,2,0))</f>
        <v/>
      </c>
      <c r="O617" s="41"/>
      <c r="P617" s="41"/>
    </row>
    <row r="618" spans="1:16" s="23" customFormat="1" x14ac:dyDescent="0.35">
      <c r="A618" s="45" t="s">
        <v>2371</v>
      </c>
      <c r="B618" s="45" t="s">
        <v>640</v>
      </c>
      <c r="C618" s="45" t="s">
        <v>4507</v>
      </c>
      <c r="D618" s="45" t="s">
        <v>640</v>
      </c>
      <c r="E618" s="45" t="s">
        <v>2699</v>
      </c>
      <c r="F618" s="46" t="s">
        <v>5</v>
      </c>
      <c r="G618" s="45"/>
      <c r="H618" s="45" t="s">
        <v>2382</v>
      </c>
      <c r="I618" s="45"/>
      <c r="J618" s="45"/>
      <c r="K618" s="39" t="str">
        <f>VLOOKUP(A618,'Va-Ku'!$A$2:$B$150,2,0)</f>
        <v>v</v>
      </c>
      <c r="L618" s="40" t="str">
        <f>IF(K618="v",VLOOKUP(A618,'Va-Ku'!$A$2:$C$150,3,0),VLOOKUP(A618,Kunnat!$B$2:$D$410,3,0))</f>
        <v>Liikenne- ja viestintäministeriö</v>
      </c>
      <c r="M618" s="40" t="str">
        <f>IF(K618&lt;&gt;"v",VLOOKUP(A618,Kunnat!$B$2:$F$411,5,0),"")</f>
        <v/>
      </c>
      <c r="N618" s="41" t="str">
        <f>IF(J618="","",VLOOKUP(J618,Lait!$B$3:$C$60,2,0))</f>
        <v/>
      </c>
      <c r="O618" s="41"/>
      <c r="P618" s="41"/>
    </row>
    <row r="619" spans="1:16" s="23" customFormat="1" x14ac:dyDescent="0.35">
      <c r="A619" s="45" t="s">
        <v>2371</v>
      </c>
      <c r="B619" s="45" t="s">
        <v>661</v>
      </c>
      <c r="C619" s="45" t="s">
        <v>4531</v>
      </c>
      <c r="D619" s="45" t="s">
        <v>661</v>
      </c>
      <c r="E619" s="45" t="s">
        <v>1959</v>
      </c>
      <c r="F619" s="46" t="s">
        <v>17</v>
      </c>
      <c r="G619" s="46" t="s">
        <v>22</v>
      </c>
      <c r="H619" s="45" t="s">
        <v>2382</v>
      </c>
      <c r="I619" s="45" t="s">
        <v>4532</v>
      </c>
      <c r="J619" s="45"/>
      <c r="K619" s="39" t="str">
        <f>VLOOKUP(A619,'Va-Ku'!$A$2:$B$150,2,0)</f>
        <v>v</v>
      </c>
      <c r="L619" s="40" t="str">
        <f>IF(K619="v",VLOOKUP(A619,'Va-Ku'!$A$2:$C$150,3,0),VLOOKUP(A619,Kunnat!$B$2:$D$410,3,0))</f>
        <v>Liikenne- ja viestintäministeriö</v>
      </c>
      <c r="M619" s="40" t="str">
        <f>IF(K619&lt;&gt;"v",VLOOKUP(A619,Kunnat!$B$2:$F$411,5,0),"")</f>
        <v/>
      </c>
      <c r="N619" s="41" t="str">
        <f>IF(J619="","",VLOOKUP(J619,Lait!$B$3:$C$60,2,0))</f>
        <v/>
      </c>
      <c r="O619" s="41"/>
      <c r="P619" s="41"/>
    </row>
    <row r="620" spans="1:16" s="23" customFormat="1" x14ac:dyDescent="0.35">
      <c r="A620" s="45" t="s">
        <v>2371</v>
      </c>
      <c r="B620" s="45" t="s">
        <v>662</v>
      </c>
      <c r="C620" s="45" t="s">
        <v>4533</v>
      </c>
      <c r="D620" s="45" t="s">
        <v>662</v>
      </c>
      <c r="E620" s="45" t="s">
        <v>1960</v>
      </c>
      <c r="F620" s="46" t="s">
        <v>17</v>
      </c>
      <c r="G620" s="46" t="s">
        <v>22</v>
      </c>
      <c r="H620" s="45" t="s">
        <v>2386</v>
      </c>
      <c r="I620" s="45" t="s">
        <v>4481</v>
      </c>
      <c r="J620" s="45"/>
      <c r="K620" s="39" t="str">
        <f>VLOOKUP(A620,'Va-Ku'!$A$2:$B$150,2,0)</f>
        <v>v</v>
      </c>
      <c r="L620" s="40" t="str">
        <f>IF(K620="v",VLOOKUP(A620,'Va-Ku'!$A$2:$C$150,3,0),VLOOKUP(A620,Kunnat!$B$2:$D$410,3,0))</f>
        <v>Liikenne- ja viestintäministeriö</v>
      </c>
      <c r="M620" s="40" t="str">
        <f>IF(K620&lt;&gt;"v",VLOOKUP(A620,Kunnat!$B$2:$F$411,5,0),"")</f>
        <v/>
      </c>
      <c r="N620" s="41" t="str">
        <f>IF(J620="","",VLOOKUP(J620,Lait!$B$3:$C$60,2,0))</f>
        <v/>
      </c>
      <c r="O620" s="41"/>
      <c r="P620" s="41"/>
    </row>
    <row r="621" spans="1:16" s="23" customFormat="1" x14ac:dyDescent="0.35">
      <c r="A621" s="45" t="s">
        <v>2371</v>
      </c>
      <c r="B621" s="45" t="s">
        <v>663</v>
      </c>
      <c r="C621" s="45" t="s">
        <v>4534</v>
      </c>
      <c r="D621" s="45" t="s">
        <v>663</v>
      </c>
      <c r="E621" s="45" t="s">
        <v>1896</v>
      </c>
      <c r="F621" s="46" t="s">
        <v>5</v>
      </c>
      <c r="G621" s="45"/>
      <c r="H621" s="45" t="s">
        <v>2382</v>
      </c>
      <c r="I621" s="45"/>
      <c r="J621" s="45"/>
      <c r="K621" s="39" t="str">
        <f>VLOOKUP(A621,'Va-Ku'!$A$2:$B$150,2,0)</f>
        <v>v</v>
      </c>
      <c r="L621" s="40" t="str">
        <f>IF(K621="v",VLOOKUP(A621,'Va-Ku'!$A$2:$C$150,3,0),VLOOKUP(A621,Kunnat!$B$2:$D$410,3,0))</f>
        <v>Liikenne- ja viestintäministeriö</v>
      </c>
      <c r="M621" s="40" t="str">
        <f>IF(K621&lt;&gt;"v",VLOOKUP(A621,Kunnat!$B$2:$F$411,5,0),"")</f>
        <v/>
      </c>
      <c r="N621" s="41" t="str">
        <f>IF(J621="","",VLOOKUP(J621,Lait!$B$3:$C$60,2,0))</f>
        <v/>
      </c>
      <c r="O621" s="41"/>
      <c r="P621" s="41"/>
    </row>
    <row r="622" spans="1:16" s="23" customFormat="1" x14ac:dyDescent="0.35">
      <c r="A622" s="45" t="s">
        <v>2371</v>
      </c>
      <c r="B622" s="45" t="s">
        <v>641</v>
      </c>
      <c r="C622" s="45" t="s">
        <v>4508</v>
      </c>
      <c r="D622" s="45" t="s">
        <v>641</v>
      </c>
      <c r="E622" s="45" t="s">
        <v>2699</v>
      </c>
      <c r="F622" s="46" t="s">
        <v>5</v>
      </c>
      <c r="G622" s="45"/>
      <c r="H622" s="45" t="s">
        <v>2382</v>
      </c>
      <c r="I622" s="45"/>
      <c r="J622" s="45"/>
      <c r="K622" s="39" t="str">
        <f>VLOOKUP(A622,'Va-Ku'!$A$2:$B$150,2,0)</f>
        <v>v</v>
      </c>
      <c r="L622" s="40" t="str">
        <f>IF(K622="v",VLOOKUP(A622,'Va-Ku'!$A$2:$C$150,3,0),VLOOKUP(A622,Kunnat!$B$2:$D$410,3,0))</f>
        <v>Liikenne- ja viestintäministeriö</v>
      </c>
      <c r="M622" s="40" t="str">
        <f>IF(K622&lt;&gt;"v",VLOOKUP(A622,Kunnat!$B$2:$F$411,5,0),"")</f>
        <v/>
      </c>
      <c r="N622" s="41" t="str">
        <f>IF(J622="","",VLOOKUP(J622,Lait!$B$3:$C$60,2,0))</f>
        <v/>
      </c>
      <c r="O622" s="41"/>
      <c r="P622" s="41"/>
    </row>
    <row r="623" spans="1:16" s="23" customFormat="1" x14ac:dyDescent="0.35">
      <c r="A623" s="45" t="s">
        <v>2371</v>
      </c>
      <c r="B623" s="45" t="s">
        <v>642</v>
      </c>
      <c r="C623" s="45" t="s">
        <v>4509</v>
      </c>
      <c r="D623" s="45" t="s">
        <v>642</v>
      </c>
      <c r="E623" s="45" t="s">
        <v>1959</v>
      </c>
      <c r="F623" s="46" t="s">
        <v>7</v>
      </c>
      <c r="G623" s="46" t="s">
        <v>22</v>
      </c>
      <c r="H623" s="45" t="s">
        <v>2382</v>
      </c>
      <c r="I623" s="45" t="s">
        <v>4481</v>
      </c>
      <c r="J623" s="45"/>
      <c r="K623" s="39" t="str">
        <f>VLOOKUP(A623,'Va-Ku'!$A$2:$B$150,2,0)</f>
        <v>v</v>
      </c>
      <c r="L623" s="40" t="str">
        <f>IF(K623="v",VLOOKUP(A623,'Va-Ku'!$A$2:$C$150,3,0),VLOOKUP(A623,Kunnat!$B$2:$D$410,3,0))</f>
        <v>Liikenne- ja viestintäministeriö</v>
      </c>
      <c r="M623" s="40" t="str">
        <f>IF(K623&lt;&gt;"v",VLOOKUP(A623,Kunnat!$B$2:$F$411,5,0),"")</f>
        <v/>
      </c>
      <c r="N623" s="41" t="str">
        <f>IF(J623="","",VLOOKUP(J623,Lait!$B$3:$C$60,2,0))</f>
        <v/>
      </c>
      <c r="O623" s="41"/>
      <c r="P623" s="41"/>
    </row>
    <row r="624" spans="1:16" s="23" customFormat="1" x14ac:dyDescent="0.35">
      <c r="A624" s="45" t="s">
        <v>2371</v>
      </c>
      <c r="B624" s="45" t="s">
        <v>664</v>
      </c>
      <c r="C624" s="45" t="s">
        <v>4535</v>
      </c>
      <c r="D624" s="45" t="s">
        <v>664</v>
      </c>
      <c r="E624" s="45" t="s">
        <v>1960</v>
      </c>
      <c r="F624" s="46" t="s">
        <v>7</v>
      </c>
      <c r="G624" s="46" t="s">
        <v>22</v>
      </c>
      <c r="H624" s="45" t="s">
        <v>2386</v>
      </c>
      <c r="I624" s="45" t="s">
        <v>4481</v>
      </c>
      <c r="J624" s="45"/>
      <c r="K624" s="39" t="str">
        <f>VLOOKUP(A624,'Va-Ku'!$A$2:$B$150,2,0)</f>
        <v>v</v>
      </c>
      <c r="L624" s="40" t="str">
        <f>IF(K624="v",VLOOKUP(A624,'Va-Ku'!$A$2:$C$150,3,0),VLOOKUP(A624,Kunnat!$B$2:$D$410,3,0))</f>
        <v>Liikenne- ja viestintäministeriö</v>
      </c>
      <c r="M624" s="40" t="str">
        <f>IF(K624&lt;&gt;"v",VLOOKUP(A624,Kunnat!$B$2:$F$411,5,0),"")</f>
        <v/>
      </c>
      <c r="N624" s="41" t="str">
        <f>IF(J624="","",VLOOKUP(J624,Lait!$B$3:$C$60,2,0))</f>
        <v/>
      </c>
      <c r="O624" s="41"/>
      <c r="P624" s="41"/>
    </row>
    <row r="625" spans="1:16" s="23" customFormat="1" x14ac:dyDescent="0.35">
      <c r="A625" s="45" t="s">
        <v>2371</v>
      </c>
      <c r="B625" s="45" t="s">
        <v>643</v>
      </c>
      <c r="C625" s="45" t="s">
        <v>4510</v>
      </c>
      <c r="D625" s="45" t="s">
        <v>643</v>
      </c>
      <c r="E625" s="45" t="s">
        <v>295</v>
      </c>
      <c r="F625" s="46" t="s">
        <v>7</v>
      </c>
      <c r="G625" s="46" t="s">
        <v>22</v>
      </c>
      <c r="H625" s="45" t="s">
        <v>2382</v>
      </c>
      <c r="I625" s="45" t="s">
        <v>4481</v>
      </c>
      <c r="J625" s="45"/>
      <c r="K625" s="39" t="str">
        <f>VLOOKUP(A625,'Va-Ku'!$A$2:$B$150,2,0)</f>
        <v>v</v>
      </c>
      <c r="L625" s="40" t="str">
        <f>IF(K625="v",VLOOKUP(A625,'Va-Ku'!$A$2:$C$150,3,0),VLOOKUP(A625,Kunnat!$B$2:$D$410,3,0))</f>
        <v>Liikenne- ja viestintäministeriö</v>
      </c>
      <c r="M625" s="40" t="str">
        <f>IF(K625&lt;&gt;"v",VLOOKUP(A625,Kunnat!$B$2:$F$411,5,0),"")</f>
        <v/>
      </c>
      <c r="N625" s="41" t="str">
        <f>IF(J625="","",VLOOKUP(J625,Lait!$B$3:$C$60,2,0))</f>
        <v/>
      </c>
      <c r="O625" s="41"/>
      <c r="P625" s="41"/>
    </row>
    <row r="626" spans="1:16" s="23" customFormat="1" x14ac:dyDescent="0.35">
      <c r="A626" s="45" t="s">
        <v>2371</v>
      </c>
      <c r="B626" s="45" t="s">
        <v>644</v>
      </c>
      <c r="C626" s="45" t="s">
        <v>4511</v>
      </c>
      <c r="D626" s="45" t="s">
        <v>644</v>
      </c>
      <c r="E626" s="45" t="s">
        <v>1959</v>
      </c>
      <c r="F626" s="46" t="s">
        <v>10</v>
      </c>
      <c r="G626" s="46" t="s">
        <v>55</v>
      </c>
      <c r="H626" s="45" t="s">
        <v>2386</v>
      </c>
      <c r="I626" s="45" t="s">
        <v>4497</v>
      </c>
      <c r="J626" s="45"/>
      <c r="K626" s="39" t="str">
        <f>VLOOKUP(A626,'Va-Ku'!$A$2:$B$150,2,0)</f>
        <v>v</v>
      </c>
      <c r="L626" s="40" t="str">
        <f>IF(K626="v",VLOOKUP(A626,'Va-Ku'!$A$2:$C$150,3,0),VLOOKUP(A626,Kunnat!$B$2:$D$410,3,0))</f>
        <v>Liikenne- ja viestintäministeriö</v>
      </c>
      <c r="M626" s="40" t="str">
        <f>IF(K626&lt;&gt;"v",VLOOKUP(A626,Kunnat!$B$2:$F$411,5,0),"")</f>
        <v/>
      </c>
      <c r="N626" s="41" t="str">
        <f>IF(J626="","",VLOOKUP(J626,Lait!$B$3:$C$60,2,0))</f>
        <v/>
      </c>
      <c r="O626" s="41"/>
      <c r="P626" s="41"/>
    </row>
    <row r="627" spans="1:16" s="23" customFormat="1" x14ac:dyDescent="0.35">
      <c r="A627" s="45" t="s">
        <v>2371</v>
      </c>
      <c r="B627" s="45" t="s">
        <v>755</v>
      </c>
      <c r="C627" s="45" t="s">
        <v>4629</v>
      </c>
      <c r="D627" s="45" t="s">
        <v>755</v>
      </c>
      <c r="E627" s="45" t="s">
        <v>1959</v>
      </c>
      <c r="F627" s="45" t="s">
        <v>10</v>
      </c>
      <c r="G627" s="46" t="s">
        <v>22</v>
      </c>
      <c r="H627" s="46" t="s">
        <v>2386</v>
      </c>
      <c r="I627" s="45" t="s">
        <v>4481</v>
      </c>
      <c r="J627" s="45"/>
      <c r="K627" s="39" t="str">
        <f>VLOOKUP(A627,'Va-Ku'!$A$2:$B$150,2,0)</f>
        <v>v</v>
      </c>
      <c r="L627" s="40" t="str">
        <f>IF(K627="v",VLOOKUP(A627,'Va-Ku'!$A$2:$C$150,3,0),VLOOKUP(A627,Kunnat!$B$2:$D$410,3,0))</f>
        <v>Liikenne- ja viestintäministeriö</v>
      </c>
      <c r="M627" s="40" t="str">
        <f>IF(K627&lt;&gt;"v",VLOOKUP(A627,Kunnat!$B$2:$F$411,5,0),"")</f>
        <v/>
      </c>
      <c r="N627" s="41" t="str">
        <f>IF(J627="","",VLOOKUP(J627,Lait!$B$3:$C$60,2,0))</f>
        <v/>
      </c>
      <c r="O627" s="41"/>
      <c r="P627" s="41"/>
    </row>
    <row r="628" spans="1:16" s="23" customFormat="1" x14ac:dyDescent="0.35">
      <c r="A628" s="45" t="s">
        <v>2371</v>
      </c>
      <c r="B628" s="45" t="s">
        <v>756</v>
      </c>
      <c r="C628" s="45" t="s">
        <v>4630</v>
      </c>
      <c r="D628" s="45" t="s">
        <v>756</v>
      </c>
      <c r="E628" s="45" t="s">
        <v>1959</v>
      </c>
      <c r="F628" s="45" t="s">
        <v>10</v>
      </c>
      <c r="G628" s="46" t="s">
        <v>22</v>
      </c>
      <c r="H628" s="46" t="s">
        <v>2382</v>
      </c>
      <c r="I628" s="45" t="s">
        <v>4481</v>
      </c>
      <c r="J628" s="45"/>
      <c r="K628" s="39" t="str">
        <f>VLOOKUP(A628,'Va-Ku'!$A$2:$B$150,2,0)</f>
        <v>v</v>
      </c>
      <c r="L628" s="40" t="str">
        <f>IF(K628="v",VLOOKUP(A628,'Va-Ku'!$A$2:$C$150,3,0),VLOOKUP(A628,Kunnat!$B$2:$D$410,3,0))</f>
        <v>Liikenne- ja viestintäministeriö</v>
      </c>
      <c r="M628" s="40" t="str">
        <f>IF(K628&lt;&gt;"v",VLOOKUP(A628,Kunnat!$B$2:$F$411,5,0),"")</f>
        <v/>
      </c>
      <c r="N628" s="41" t="str">
        <f>IF(J628="","",VLOOKUP(J628,Lait!$B$3:$C$60,2,0))</f>
        <v/>
      </c>
      <c r="O628" s="41"/>
      <c r="P628" s="41"/>
    </row>
    <row r="629" spans="1:16" s="23" customFormat="1" x14ac:dyDescent="0.35">
      <c r="A629" s="45" t="s">
        <v>2371</v>
      </c>
      <c r="B629" s="45" t="s">
        <v>706</v>
      </c>
      <c r="C629" s="45" t="s">
        <v>4579</v>
      </c>
      <c r="D629" s="45" t="s">
        <v>706</v>
      </c>
      <c r="E629" s="45" t="s">
        <v>1959</v>
      </c>
      <c r="F629" s="45" t="s">
        <v>10</v>
      </c>
      <c r="G629" s="46" t="s">
        <v>22</v>
      </c>
      <c r="H629" s="46" t="s">
        <v>2382</v>
      </c>
      <c r="I629" s="45" t="s">
        <v>4580</v>
      </c>
      <c r="J629" s="45"/>
      <c r="K629" s="39" t="str">
        <f>VLOOKUP(A629,'Va-Ku'!$A$2:$B$150,2,0)</f>
        <v>v</v>
      </c>
      <c r="L629" s="40" t="str">
        <f>IF(K629="v",VLOOKUP(A629,'Va-Ku'!$A$2:$C$150,3,0),VLOOKUP(A629,Kunnat!$B$2:$D$410,3,0))</f>
        <v>Liikenne- ja viestintäministeriö</v>
      </c>
      <c r="M629" s="40" t="str">
        <f>IF(K629&lt;&gt;"v",VLOOKUP(A629,Kunnat!$B$2:$F$411,5,0),"")</f>
        <v/>
      </c>
      <c r="N629" s="41" t="str">
        <f>IF(J629="","",VLOOKUP(J629,Lait!$B$3:$C$60,2,0))</f>
        <v/>
      </c>
      <c r="O629" s="41"/>
      <c r="P629" s="41"/>
    </row>
    <row r="630" spans="1:16" s="23" customFormat="1" x14ac:dyDescent="0.35">
      <c r="A630" s="45" t="s">
        <v>2371</v>
      </c>
      <c r="B630" s="45" t="s">
        <v>757</v>
      </c>
      <c r="C630" s="45" t="s">
        <v>4631</v>
      </c>
      <c r="D630" s="45" t="s">
        <v>757</v>
      </c>
      <c r="E630" s="45" t="s">
        <v>1959</v>
      </c>
      <c r="F630" s="45" t="s">
        <v>10</v>
      </c>
      <c r="G630" s="46" t="s">
        <v>22</v>
      </c>
      <c r="H630" s="46" t="s">
        <v>2382</v>
      </c>
      <c r="I630" s="45" t="s">
        <v>4481</v>
      </c>
      <c r="J630" s="45"/>
      <c r="K630" s="39" t="str">
        <f>VLOOKUP(A630,'Va-Ku'!$A$2:$B$150,2,0)</f>
        <v>v</v>
      </c>
      <c r="L630" s="40" t="str">
        <f>IF(K630="v",VLOOKUP(A630,'Va-Ku'!$A$2:$C$150,3,0),VLOOKUP(A630,Kunnat!$B$2:$D$410,3,0))</f>
        <v>Liikenne- ja viestintäministeriö</v>
      </c>
      <c r="M630" s="40" t="str">
        <f>IF(K630&lt;&gt;"v",VLOOKUP(A630,Kunnat!$B$2:$F$411,5,0),"")</f>
        <v/>
      </c>
      <c r="N630" s="41" t="str">
        <f>IF(J630="","",VLOOKUP(J630,Lait!$B$3:$C$60,2,0))</f>
        <v/>
      </c>
      <c r="O630" s="41"/>
      <c r="P630" s="41"/>
    </row>
    <row r="631" spans="1:16" s="23" customFormat="1" x14ac:dyDescent="0.35">
      <c r="A631" s="45" t="s">
        <v>2371</v>
      </c>
      <c r="B631" s="45" t="s">
        <v>707</v>
      </c>
      <c r="C631" s="45" t="s">
        <v>4581</v>
      </c>
      <c r="D631" s="45" t="s">
        <v>707</v>
      </c>
      <c r="E631" s="45" t="s">
        <v>2699</v>
      </c>
      <c r="F631" s="45" t="s">
        <v>10</v>
      </c>
      <c r="G631" s="46" t="s">
        <v>22</v>
      </c>
      <c r="H631" s="46" t="s">
        <v>2382</v>
      </c>
      <c r="I631" s="45" t="s">
        <v>4481</v>
      </c>
      <c r="J631" s="45"/>
      <c r="K631" s="39" t="str">
        <f>VLOOKUP(A631,'Va-Ku'!$A$2:$B$150,2,0)</f>
        <v>v</v>
      </c>
      <c r="L631" s="40" t="str">
        <f>IF(K631="v",VLOOKUP(A631,'Va-Ku'!$A$2:$C$150,3,0),VLOOKUP(A631,Kunnat!$B$2:$D$410,3,0))</f>
        <v>Liikenne- ja viestintäministeriö</v>
      </c>
      <c r="M631" s="40" t="str">
        <f>IF(K631&lt;&gt;"v",VLOOKUP(A631,Kunnat!$B$2:$F$411,5,0),"")</f>
        <v/>
      </c>
      <c r="N631" s="41" t="str">
        <f>IF(J631="","",VLOOKUP(J631,Lait!$B$3:$C$60,2,0))</f>
        <v/>
      </c>
      <c r="O631" s="41"/>
      <c r="P631" s="41"/>
    </row>
    <row r="632" spans="1:16" s="23" customFormat="1" x14ac:dyDescent="0.35">
      <c r="A632" s="45" t="s">
        <v>2371</v>
      </c>
      <c r="B632" s="45" t="s">
        <v>758</v>
      </c>
      <c r="C632" s="45" t="s">
        <v>4632</v>
      </c>
      <c r="D632" s="45" t="s">
        <v>758</v>
      </c>
      <c r="E632" s="45" t="s">
        <v>1959</v>
      </c>
      <c r="F632" s="45" t="s">
        <v>10</v>
      </c>
      <c r="G632" s="46" t="s">
        <v>22</v>
      </c>
      <c r="H632" s="46" t="s">
        <v>2382</v>
      </c>
      <c r="I632" s="45" t="s">
        <v>4633</v>
      </c>
      <c r="J632" s="45"/>
      <c r="K632" s="39" t="str">
        <f>VLOOKUP(A632,'Va-Ku'!$A$2:$B$150,2,0)</f>
        <v>v</v>
      </c>
      <c r="L632" s="40" t="str">
        <f>IF(K632="v",VLOOKUP(A632,'Va-Ku'!$A$2:$C$150,3,0),VLOOKUP(A632,Kunnat!$B$2:$D$410,3,0))</f>
        <v>Liikenne- ja viestintäministeriö</v>
      </c>
      <c r="M632" s="40" t="str">
        <f>IF(K632&lt;&gt;"v",VLOOKUP(A632,Kunnat!$B$2:$F$411,5,0),"")</f>
        <v/>
      </c>
      <c r="N632" s="41" t="str">
        <f>IF(J632="","",VLOOKUP(J632,Lait!$B$3:$C$60,2,0))</f>
        <v/>
      </c>
      <c r="O632" s="41"/>
      <c r="P632" s="41"/>
    </row>
    <row r="633" spans="1:16" s="23" customFormat="1" x14ac:dyDescent="0.35">
      <c r="A633" s="45" t="s">
        <v>2371</v>
      </c>
      <c r="B633" s="45" t="s">
        <v>759</v>
      </c>
      <c r="C633" s="45" t="s">
        <v>4634</v>
      </c>
      <c r="D633" s="45" t="s">
        <v>759</v>
      </c>
      <c r="E633" s="45" t="s">
        <v>1959</v>
      </c>
      <c r="F633" s="45" t="s">
        <v>10</v>
      </c>
      <c r="G633" s="46" t="s">
        <v>22</v>
      </c>
      <c r="H633" s="46" t="s">
        <v>2382</v>
      </c>
      <c r="I633" s="45" t="s">
        <v>4481</v>
      </c>
      <c r="J633" s="45"/>
      <c r="K633" s="39" t="str">
        <f>VLOOKUP(A633,'Va-Ku'!$A$2:$B$150,2,0)</f>
        <v>v</v>
      </c>
      <c r="L633" s="40" t="str">
        <f>IF(K633="v",VLOOKUP(A633,'Va-Ku'!$A$2:$C$150,3,0),VLOOKUP(A633,Kunnat!$B$2:$D$410,3,0))</f>
        <v>Liikenne- ja viestintäministeriö</v>
      </c>
      <c r="M633" s="40" t="str">
        <f>IF(K633&lt;&gt;"v",VLOOKUP(A633,Kunnat!$B$2:$F$411,5,0),"")</f>
        <v/>
      </c>
      <c r="N633" s="41" t="str">
        <f>IF(J633="","",VLOOKUP(J633,Lait!$B$3:$C$60,2,0))</f>
        <v/>
      </c>
      <c r="O633" s="41"/>
      <c r="P633" s="41"/>
    </row>
    <row r="634" spans="1:16" s="23" customFormat="1" x14ac:dyDescent="0.35">
      <c r="A634" s="45" t="s">
        <v>2371</v>
      </c>
      <c r="B634" s="45" t="s">
        <v>760</v>
      </c>
      <c r="C634" s="45" t="s">
        <v>4635</v>
      </c>
      <c r="D634" s="45" t="s">
        <v>760</v>
      </c>
      <c r="E634" s="45" t="s">
        <v>1896</v>
      </c>
      <c r="F634" s="45" t="s">
        <v>10</v>
      </c>
      <c r="G634" s="46" t="s">
        <v>22</v>
      </c>
      <c r="H634" s="46" t="s">
        <v>2382</v>
      </c>
      <c r="I634" s="45" t="s">
        <v>4636</v>
      </c>
      <c r="J634" s="45"/>
      <c r="K634" s="39" t="str">
        <f>VLOOKUP(A634,'Va-Ku'!$A$2:$B$150,2,0)</f>
        <v>v</v>
      </c>
      <c r="L634" s="40" t="str">
        <f>IF(K634="v",VLOOKUP(A634,'Va-Ku'!$A$2:$C$150,3,0),VLOOKUP(A634,Kunnat!$B$2:$D$410,3,0))</f>
        <v>Liikenne- ja viestintäministeriö</v>
      </c>
      <c r="M634" s="40" t="str">
        <f>IF(K634&lt;&gt;"v",VLOOKUP(A634,Kunnat!$B$2:$F$411,5,0),"")</f>
        <v/>
      </c>
      <c r="N634" s="41" t="str">
        <f>IF(J634="","",VLOOKUP(J634,Lait!$B$3:$C$60,2,0))</f>
        <v/>
      </c>
      <c r="O634" s="41"/>
      <c r="P634" s="41"/>
    </row>
    <row r="635" spans="1:16" s="23" customFormat="1" x14ac:dyDescent="0.35">
      <c r="A635" s="45" t="s">
        <v>2371</v>
      </c>
      <c r="B635" s="45" t="s">
        <v>708</v>
      </c>
      <c r="C635" s="45" t="s">
        <v>4582</v>
      </c>
      <c r="D635" s="45" t="s">
        <v>708</v>
      </c>
      <c r="E635" s="45" t="s">
        <v>1959</v>
      </c>
      <c r="F635" s="45" t="s">
        <v>10</v>
      </c>
      <c r="G635" s="46" t="s">
        <v>22</v>
      </c>
      <c r="H635" s="46" t="s">
        <v>2382</v>
      </c>
      <c r="I635" s="45" t="s">
        <v>4580</v>
      </c>
      <c r="J635" s="45"/>
      <c r="K635" s="39" t="str">
        <f>VLOOKUP(A635,'Va-Ku'!$A$2:$B$150,2,0)</f>
        <v>v</v>
      </c>
      <c r="L635" s="40" t="str">
        <f>IF(K635="v",VLOOKUP(A635,'Va-Ku'!$A$2:$C$150,3,0),VLOOKUP(A635,Kunnat!$B$2:$D$410,3,0))</f>
        <v>Liikenne- ja viestintäministeriö</v>
      </c>
      <c r="M635" s="40" t="str">
        <f>IF(K635&lt;&gt;"v",VLOOKUP(A635,Kunnat!$B$2:$F$411,5,0),"")</f>
        <v/>
      </c>
      <c r="N635" s="41" t="str">
        <f>IF(J635="","",VLOOKUP(J635,Lait!$B$3:$C$60,2,0))</f>
        <v/>
      </c>
      <c r="O635" s="41"/>
      <c r="P635" s="41"/>
    </row>
    <row r="636" spans="1:16" s="23" customFormat="1" x14ac:dyDescent="0.35">
      <c r="A636" s="45" t="s">
        <v>2371</v>
      </c>
      <c r="B636" s="45" t="s">
        <v>761</v>
      </c>
      <c r="C636" s="45" t="s">
        <v>4637</v>
      </c>
      <c r="D636" s="45" t="s">
        <v>761</v>
      </c>
      <c r="E636" s="45" t="s">
        <v>1959</v>
      </c>
      <c r="F636" s="45" t="s">
        <v>10</v>
      </c>
      <c r="G636" s="46" t="s">
        <v>22</v>
      </c>
      <c r="H636" s="46" t="s">
        <v>2382</v>
      </c>
      <c r="I636" s="45" t="s">
        <v>4580</v>
      </c>
      <c r="J636" s="45"/>
      <c r="K636" s="39" t="str">
        <f>VLOOKUP(A636,'Va-Ku'!$A$2:$B$150,2,0)</f>
        <v>v</v>
      </c>
      <c r="L636" s="40" t="str">
        <f>IF(K636="v",VLOOKUP(A636,'Va-Ku'!$A$2:$C$150,3,0),VLOOKUP(A636,Kunnat!$B$2:$D$410,3,0))</f>
        <v>Liikenne- ja viestintäministeriö</v>
      </c>
      <c r="M636" s="40" t="str">
        <f>IF(K636&lt;&gt;"v",VLOOKUP(A636,Kunnat!$B$2:$F$411,5,0),"")</f>
        <v/>
      </c>
      <c r="N636" s="41" t="str">
        <f>IF(J636="","",VLOOKUP(J636,Lait!$B$3:$C$60,2,0))</f>
        <v/>
      </c>
      <c r="O636" s="41"/>
      <c r="P636" s="41"/>
    </row>
    <row r="637" spans="1:16" s="23" customFormat="1" x14ac:dyDescent="0.35">
      <c r="A637" s="45" t="s">
        <v>2371</v>
      </c>
      <c r="B637" s="45" t="s">
        <v>762</v>
      </c>
      <c r="C637" s="45" t="s">
        <v>4638</v>
      </c>
      <c r="D637" s="45" t="s">
        <v>762</v>
      </c>
      <c r="E637" s="45" t="s">
        <v>1959</v>
      </c>
      <c r="F637" s="45" t="s">
        <v>10</v>
      </c>
      <c r="G637" s="46" t="s">
        <v>22</v>
      </c>
      <c r="H637" s="46" t="s">
        <v>2382</v>
      </c>
      <c r="I637" s="45" t="s">
        <v>4481</v>
      </c>
      <c r="J637" s="45"/>
      <c r="K637" s="39" t="str">
        <f>VLOOKUP(A637,'Va-Ku'!$A$2:$B$150,2,0)</f>
        <v>v</v>
      </c>
      <c r="L637" s="40" t="str">
        <f>IF(K637="v",VLOOKUP(A637,'Va-Ku'!$A$2:$C$150,3,0),VLOOKUP(A637,Kunnat!$B$2:$D$410,3,0))</f>
        <v>Liikenne- ja viestintäministeriö</v>
      </c>
      <c r="M637" s="40" t="str">
        <f>IF(K637&lt;&gt;"v",VLOOKUP(A637,Kunnat!$B$2:$F$411,5,0),"")</f>
        <v/>
      </c>
      <c r="N637" s="41" t="str">
        <f>IF(J637="","",VLOOKUP(J637,Lait!$B$3:$C$60,2,0))</f>
        <v/>
      </c>
      <c r="O637" s="41"/>
      <c r="P637" s="41"/>
    </row>
    <row r="638" spans="1:16" s="23" customFormat="1" x14ac:dyDescent="0.35">
      <c r="A638" s="45" t="s">
        <v>2371</v>
      </c>
      <c r="B638" s="45" t="s">
        <v>763</v>
      </c>
      <c r="C638" s="45" t="s">
        <v>4639</v>
      </c>
      <c r="D638" s="45" t="s">
        <v>763</v>
      </c>
      <c r="E638" s="45" t="s">
        <v>1959</v>
      </c>
      <c r="F638" s="45" t="s">
        <v>10</v>
      </c>
      <c r="G638" s="46" t="s">
        <v>22</v>
      </c>
      <c r="H638" s="46" t="s">
        <v>2382</v>
      </c>
      <c r="I638" s="45" t="s">
        <v>4580</v>
      </c>
      <c r="J638" s="45"/>
      <c r="K638" s="39" t="str">
        <f>VLOOKUP(A638,'Va-Ku'!$A$2:$B$150,2,0)</f>
        <v>v</v>
      </c>
      <c r="L638" s="40" t="str">
        <f>IF(K638="v",VLOOKUP(A638,'Va-Ku'!$A$2:$C$150,3,0),VLOOKUP(A638,Kunnat!$B$2:$D$410,3,0))</f>
        <v>Liikenne- ja viestintäministeriö</v>
      </c>
      <c r="M638" s="40" t="str">
        <f>IF(K638&lt;&gt;"v",VLOOKUP(A638,Kunnat!$B$2:$F$411,5,0),"")</f>
        <v/>
      </c>
      <c r="N638" s="41" t="str">
        <f>IF(J638="","",VLOOKUP(J638,Lait!$B$3:$C$60,2,0))</f>
        <v/>
      </c>
      <c r="O638" s="41"/>
      <c r="P638" s="41"/>
    </row>
    <row r="639" spans="1:16" s="23" customFormat="1" x14ac:dyDescent="0.35">
      <c r="A639" s="45" t="s">
        <v>2371</v>
      </c>
      <c r="B639" s="45" t="s">
        <v>849</v>
      </c>
      <c r="C639" s="45" t="s">
        <v>4722</v>
      </c>
      <c r="D639" s="45" t="s">
        <v>849</v>
      </c>
      <c r="E639" s="45" t="s">
        <v>4684</v>
      </c>
      <c r="F639" s="45" t="s">
        <v>10</v>
      </c>
      <c r="G639" s="46" t="s">
        <v>22</v>
      </c>
      <c r="H639" s="46" t="s">
        <v>2382</v>
      </c>
      <c r="I639" s="45" t="s">
        <v>4719</v>
      </c>
      <c r="J639" s="45"/>
      <c r="K639" s="39" t="str">
        <f>VLOOKUP(A639,'Va-Ku'!$A$2:$B$150,2,0)</f>
        <v>v</v>
      </c>
      <c r="L639" s="40" t="str">
        <f>IF(K639="v",VLOOKUP(A639,'Va-Ku'!$A$2:$C$150,3,0),VLOOKUP(A639,Kunnat!$B$2:$D$410,3,0))</f>
        <v>Liikenne- ja viestintäministeriö</v>
      </c>
      <c r="M639" s="40" t="str">
        <f>IF(K639&lt;&gt;"v",VLOOKUP(A639,Kunnat!$B$2:$F$411,5,0),"")</f>
        <v/>
      </c>
      <c r="N639" s="41" t="str">
        <f>IF(J639="","",VLOOKUP(J639,Lait!$B$3:$C$60,2,0))</f>
        <v/>
      </c>
      <c r="O639" s="41"/>
      <c r="P639" s="41"/>
    </row>
    <row r="640" spans="1:16" s="23" customFormat="1" x14ac:dyDescent="0.35">
      <c r="A640" s="45" t="s">
        <v>2371</v>
      </c>
      <c r="B640" s="45" t="s">
        <v>848</v>
      </c>
      <c r="C640" s="45" t="s">
        <v>4721</v>
      </c>
      <c r="D640" s="45" t="s">
        <v>848</v>
      </c>
      <c r="E640" s="45" t="s">
        <v>4684</v>
      </c>
      <c r="F640" s="45" t="s">
        <v>10</v>
      </c>
      <c r="G640" s="46" t="s">
        <v>22</v>
      </c>
      <c r="H640" s="46" t="s">
        <v>2382</v>
      </c>
      <c r="I640" s="45" t="s">
        <v>4719</v>
      </c>
      <c r="J640" s="45"/>
      <c r="K640" s="39" t="str">
        <f>VLOOKUP(A640,'Va-Ku'!$A$2:$B$150,2,0)</f>
        <v>v</v>
      </c>
      <c r="L640" s="40" t="str">
        <f>IF(K640="v",VLOOKUP(A640,'Va-Ku'!$A$2:$C$150,3,0),VLOOKUP(A640,Kunnat!$B$2:$D$410,3,0))</f>
        <v>Liikenne- ja viestintäministeriö</v>
      </c>
      <c r="M640" s="40" t="str">
        <f>IF(K640&lt;&gt;"v",VLOOKUP(A640,Kunnat!$B$2:$F$411,5,0),"")</f>
        <v/>
      </c>
      <c r="N640" s="41" t="str">
        <f>IF(J640="","",VLOOKUP(J640,Lait!$B$3:$C$60,2,0))</f>
        <v/>
      </c>
      <c r="O640" s="41"/>
      <c r="P640" s="41"/>
    </row>
    <row r="641" spans="1:16" s="23" customFormat="1" x14ac:dyDescent="0.35">
      <c r="A641" s="45" t="s">
        <v>2371</v>
      </c>
      <c r="B641" s="45" t="s">
        <v>847</v>
      </c>
      <c r="C641" s="45" t="s">
        <v>4720</v>
      </c>
      <c r="D641" s="45" t="s">
        <v>847</v>
      </c>
      <c r="E641" s="45" t="s">
        <v>4684</v>
      </c>
      <c r="F641" s="45" t="s">
        <v>10</v>
      </c>
      <c r="G641" s="46" t="s">
        <v>22</v>
      </c>
      <c r="H641" s="46" t="s">
        <v>2382</v>
      </c>
      <c r="I641" s="45" t="s">
        <v>4719</v>
      </c>
      <c r="J641" s="45"/>
      <c r="K641" s="39" t="str">
        <f>VLOOKUP(A641,'Va-Ku'!$A$2:$B$150,2,0)</f>
        <v>v</v>
      </c>
      <c r="L641" s="40" t="str">
        <f>IF(K641="v",VLOOKUP(A641,'Va-Ku'!$A$2:$C$150,3,0),VLOOKUP(A641,Kunnat!$B$2:$D$410,3,0))</f>
        <v>Liikenne- ja viestintäministeriö</v>
      </c>
      <c r="M641" s="40" t="str">
        <f>IF(K641&lt;&gt;"v",VLOOKUP(A641,Kunnat!$B$2:$F$411,5,0),"")</f>
        <v/>
      </c>
      <c r="N641" s="41" t="str">
        <f>IF(J641="","",VLOOKUP(J641,Lait!$B$3:$C$60,2,0))</f>
        <v/>
      </c>
      <c r="O641" s="41"/>
      <c r="P641" s="41"/>
    </row>
    <row r="642" spans="1:16" s="23" customFormat="1" x14ac:dyDescent="0.35">
      <c r="A642" s="45" t="s">
        <v>2371</v>
      </c>
      <c r="B642" s="45" t="s">
        <v>846</v>
      </c>
      <c r="C642" s="45" t="s">
        <v>4718</v>
      </c>
      <c r="D642" s="45" t="s">
        <v>846</v>
      </c>
      <c r="E642" s="45" t="s">
        <v>4684</v>
      </c>
      <c r="F642" s="45" t="s">
        <v>10</v>
      </c>
      <c r="G642" s="46" t="s">
        <v>22</v>
      </c>
      <c r="H642" s="46" t="s">
        <v>2382</v>
      </c>
      <c r="I642" s="45" t="s">
        <v>4719</v>
      </c>
      <c r="J642" s="45"/>
      <c r="K642" s="39" t="str">
        <f>VLOOKUP(A642,'Va-Ku'!$A$2:$B$150,2,0)</f>
        <v>v</v>
      </c>
      <c r="L642" s="40" t="str">
        <f>IF(K642="v",VLOOKUP(A642,'Va-Ku'!$A$2:$C$150,3,0),VLOOKUP(A642,Kunnat!$B$2:$D$410,3,0))</f>
        <v>Liikenne- ja viestintäministeriö</v>
      </c>
      <c r="M642" s="40" t="str">
        <f>IF(K642&lt;&gt;"v",VLOOKUP(A642,Kunnat!$B$2:$F$411,5,0),"")</f>
        <v/>
      </c>
      <c r="N642" s="41" t="str">
        <f>IF(J642="","",VLOOKUP(J642,Lait!$B$3:$C$60,2,0))</f>
        <v/>
      </c>
      <c r="O642" s="41"/>
      <c r="P642" s="41"/>
    </row>
    <row r="643" spans="1:16" s="23" customFormat="1" x14ac:dyDescent="0.35">
      <c r="A643" s="45" t="s">
        <v>2371</v>
      </c>
      <c r="B643" s="45" t="s">
        <v>741</v>
      </c>
      <c r="C643" s="45"/>
      <c r="D643" s="45" t="s">
        <v>741</v>
      </c>
      <c r="E643" s="45" t="s">
        <v>1960</v>
      </c>
      <c r="F643" s="45" t="s">
        <v>21</v>
      </c>
      <c r="G643" s="46" t="s">
        <v>22</v>
      </c>
      <c r="H643" s="46" t="s">
        <v>2382</v>
      </c>
      <c r="I643" s="45" t="s">
        <v>4481</v>
      </c>
      <c r="J643" s="45"/>
      <c r="K643" s="39" t="str">
        <f>VLOOKUP(A643,'Va-Ku'!$A$2:$B$150,2,0)</f>
        <v>v</v>
      </c>
      <c r="L643" s="40" t="str">
        <f>IF(K643="v",VLOOKUP(A643,'Va-Ku'!$A$2:$C$150,3,0),VLOOKUP(A643,Kunnat!$B$2:$D$410,3,0))</f>
        <v>Liikenne- ja viestintäministeriö</v>
      </c>
      <c r="M643" s="40" t="str">
        <f>IF(K643&lt;&gt;"v",VLOOKUP(A643,Kunnat!$B$2:$F$411,5,0),"")</f>
        <v/>
      </c>
      <c r="N643" s="41" t="str">
        <f>IF(J643="","",VLOOKUP(J643,Lait!$B$3:$C$60,2,0))</f>
        <v/>
      </c>
      <c r="O643" s="41"/>
      <c r="P643" s="41"/>
    </row>
    <row r="644" spans="1:16" s="23" customFormat="1" x14ac:dyDescent="0.35">
      <c r="A644" s="45" t="s">
        <v>2371</v>
      </c>
      <c r="B644" s="45" t="s">
        <v>625</v>
      </c>
      <c r="C644" s="45" t="s">
        <v>4489</v>
      </c>
      <c r="D644" s="45" t="s">
        <v>625</v>
      </c>
      <c r="E644" s="45" t="s">
        <v>1959</v>
      </c>
      <c r="F644" s="46" t="s">
        <v>10</v>
      </c>
      <c r="G644" s="46" t="s">
        <v>22</v>
      </c>
      <c r="H644" s="45" t="s">
        <v>2386</v>
      </c>
      <c r="I644" s="45" t="s">
        <v>4481</v>
      </c>
      <c r="J644" s="45"/>
      <c r="K644" s="39" t="str">
        <f>VLOOKUP(A644,'Va-Ku'!$A$2:$B$150,2,0)</f>
        <v>v</v>
      </c>
      <c r="L644" s="40" t="str">
        <f>IF(K644="v",VLOOKUP(A644,'Va-Ku'!$A$2:$C$150,3,0),VLOOKUP(A644,Kunnat!$B$2:$D$410,3,0))</f>
        <v>Liikenne- ja viestintäministeriö</v>
      </c>
      <c r="M644" s="40" t="str">
        <f>IF(K644&lt;&gt;"v",VLOOKUP(A644,Kunnat!$B$2:$F$411,5,0),"")</f>
        <v/>
      </c>
      <c r="N644" s="41" t="str">
        <f>IF(J644="","",VLOOKUP(J644,Lait!$B$3:$C$60,2,0))</f>
        <v/>
      </c>
      <c r="O644" s="41"/>
      <c r="P644" s="41"/>
    </row>
    <row r="645" spans="1:16" s="23" customFormat="1" x14ac:dyDescent="0.35">
      <c r="A645" s="45" t="s">
        <v>2371</v>
      </c>
      <c r="B645" s="45" t="s">
        <v>627</v>
      </c>
      <c r="C645" s="45" t="s">
        <v>4491</v>
      </c>
      <c r="D645" s="45" t="s">
        <v>627</v>
      </c>
      <c r="E645" s="45" t="s">
        <v>1960</v>
      </c>
      <c r="F645" s="46" t="s">
        <v>10</v>
      </c>
      <c r="G645" s="46" t="s">
        <v>22</v>
      </c>
      <c r="H645" s="45" t="s">
        <v>2386</v>
      </c>
      <c r="I645" s="45" t="s">
        <v>4481</v>
      </c>
      <c r="J645" s="45"/>
      <c r="K645" s="39" t="str">
        <f>VLOOKUP(A645,'Va-Ku'!$A$2:$B$150,2,0)</f>
        <v>v</v>
      </c>
      <c r="L645" s="40" t="str">
        <f>IF(K645="v",VLOOKUP(A645,'Va-Ku'!$A$2:$C$150,3,0),VLOOKUP(A645,Kunnat!$B$2:$D$410,3,0))</f>
        <v>Liikenne- ja viestintäministeriö</v>
      </c>
      <c r="M645" s="40" t="str">
        <f>IF(K645&lt;&gt;"v",VLOOKUP(A645,Kunnat!$B$2:$F$411,5,0),"")</f>
        <v/>
      </c>
      <c r="N645" s="41" t="str">
        <f>IF(J645="","",VLOOKUP(J645,Lait!$B$3:$C$60,2,0))</f>
        <v/>
      </c>
      <c r="O645" s="41"/>
      <c r="P645" s="41"/>
    </row>
    <row r="646" spans="1:16" s="23" customFormat="1" x14ac:dyDescent="0.35">
      <c r="A646" s="45" t="s">
        <v>2371</v>
      </c>
      <c r="B646" s="45" t="s">
        <v>626</v>
      </c>
      <c r="C646" s="45" t="s">
        <v>4490</v>
      </c>
      <c r="D646" s="45" t="s">
        <v>626</v>
      </c>
      <c r="E646" s="45" t="s">
        <v>1960</v>
      </c>
      <c r="F646" s="46" t="s">
        <v>10</v>
      </c>
      <c r="G646" s="46" t="s">
        <v>22</v>
      </c>
      <c r="H646" s="45" t="s">
        <v>2386</v>
      </c>
      <c r="I646" s="45" t="s">
        <v>4481</v>
      </c>
      <c r="J646" s="45"/>
      <c r="K646" s="39" t="str">
        <f>VLOOKUP(A646,'Va-Ku'!$A$2:$B$150,2,0)</f>
        <v>v</v>
      </c>
      <c r="L646" s="40" t="str">
        <f>IF(K646="v",VLOOKUP(A646,'Va-Ku'!$A$2:$C$150,3,0),VLOOKUP(A646,Kunnat!$B$2:$D$410,3,0))</f>
        <v>Liikenne- ja viestintäministeriö</v>
      </c>
      <c r="M646" s="40" t="str">
        <f>IF(K646&lt;&gt;"v",VLOOKUP(A646,Kunnat!$B$2:$F$411,5,0),"")</f>
        <v/>
      </c>
      <c r="N646" s="41" t="str">
        <f>IF(J646="","",VLOOKUP(J646,Lait!$B$3:$C$60,2,0))</f>
        <v/>
      </c>
      <c r="O646" s="41"/>
      <c r="P646" s="41"/>
    </row>
    <row r="647" spans="1:16" s="23" customFormat="1" x14ac:dyDescent="0.35">
      <c r="A647" s="45" t="s">
        <v>2371</v>
      </c>
      <c r="B647" s="45" t="s">
        <v>624</v>
      </c>
      <c r="C647" s="45" t="s">
        <v>4488</v>
      </c>
      <c r="D647" s="45" t="s">
        <v>624</v>
      </c>
      <c r="E647" s="45" t="s">
        <v>2699</v>
      </c>
      <c r="F647" s="46" t="s">
        <v>17</v>
      </c>
      <c r="G647" s="46" t="s">
        <v>22</v>
      </c>
      <c r="H647" s="45" t="s">
        <v>2386</v>
      </c>
      <c r="I647" s="45" t="s">
        <v>4481</v>
      </c>
      <c r="J647" s="45"/>
      <c r="K647" s="39" t="str">
        <f>VLOOKUP(A647,'Va-Ku'!$A$2:$B$150,2,0)</f>
        <v>v</v>
      </c>
      <c r="L647" s="40" t="str">
        <f>IF(K647="v",VLOOKUP(A647,'Va-Ku'!$A$2:$C$150,3,0),VLOOKUP(A647,Kunnat!$B$2:$D$410,3,0))</f>
        <v>Liikenne- ja viestintäministeriö</v>
      </c>
      <c r="M647" s="40" t="str">
        <f>IF(K647&lt;&gt;"v",VLOOKUP(A647,Kunnat!$B$2:$F$411,5,0),"")</f>
        <v/>
      </c>
      <c r="N647" s="41" t="str">
        <f>IF(J647="","",VLOOKUP(J647,Lait!$B$3:$C$60,2,0))</f>
        <v/>
      </c>
      <c r="O647" s="41"/>
      <c r="P647" s="41"/>
    </row>
    <row r="648" spans="1:16" s="23" customFormat="1" x14ac:dyDescent="0.35">
      <c r="A648" s="45" t="s">
        <v>2371</v>
      </c>
      <c r="B648" s="45" t="s">
        <v>718</v>
      </c>
      <c r="C648" s="45" t="s">
        <v>4592</v>
      </c>
      <c r="D648" s="45" t="s">
        <v>718</v>
      </c>
      <c r="E648" s="45" t="s">
        <v>2699</v>
      </c>
      <c r="F648" s="45" t="s">
        <v>10</v>
      </c>
      <c r="G648" s="46" t="s">
        <v>22</v>
      </c>
      <c r="H648" s="46" t="s">
        <v>2386</v>
      </c>
      <c r="I648" s="45" t="s">
        <v>4481</v>
      </c>
      <c r="J648" s="45"/>
      <c r="K648" s="39" t="str">
        <f>VLOOKUP(A648,'Va-Ku'!$A$2:$B$150,2,0)</f>
        <v>v</v>
      </c>
      <c r="L648" s="40" t="str">
        <f>IF(K648="v",VLOOKUP(A648,'Va-Ku'!$A$2:$C$150,3,0),VLOOKUP(A648,Kunnat!$B$2:$D$410,3,0))</f>
        <v>Liikenne- ja viestintäministeriö</v>
      </c>
      <c r="M648" s="40" t="str">
        <f>IF(K648&lt;&gt;"v",VLOOKUP(A648,Kunnat!$B$2:$F$411,5,0),"")</f>
        <v/>
      </c>
      <c r="N648" s="41" t="str">
        <f>IF(J648="","",VLOOKUP(J648,Lait!$B$3:$C$60,2,0))</f>
        <v/>
      </c>
      <c r="O648" s="41"/>
      <c r="P648" s="41"/>
    </row>
    <row r="649" spans="1:16" s="23" customFormat="1" x14ac:dyDescent="0.35">
      <c r="A649" s="45" t="s">
        <v>2371</v>
      </c>
      <c r="B649" s="45" t="s">
        <v>665</v>
      </c>
      <c r="C649" s="45" t="s">
        <v>4536</v>
      </c>
      <c r="D649" s="45" t="s">
        <v>665</v>
      </c>
      <c r="E649" s="45" t="s">
        <v>1896</v>
      </c>
      <c r="F649" s="46" t="s">
        <v>17</v>
      </c>
      <c r="G649" s="46" t="s">
        <v>22</v>
      </c>
      <c r="H649" s="45" t="s">
        <v>2382</v>
      </c>
      <c r="I649" s="45" t="s">
        <v>4481</v>
      </c>
      <c r="J649" s="45"/>
      <c r="K649" s="39" t="str">
        <f>VLOOKUP(A649,'Va-Ku'!$A$2:$B$150,2,0)</f>
        <v>v</v>
      </c>
      <c r="L649" s="40" t="str">
        <f>IF(K649="v",VLOOKUP(A649,'Va-Ku'!$A$2:$C$150,3,0),VLOOKUP(A649,Kunnat!$B$2:$D$410,3,0))</f>
        <v>Liikenne- ja viestintäministeriö</v>
      </c>
      <c r="M649" s="40" t="str">
        <f>IF(K649&lt;&gt;"v",VLOOKUP(A649,Kunnat!$B$2:$F$411,5,0),"")</f>
        <v/>
      </c>
      <c r="N649" s="41" t="str">
        <f>IF(J649="","",VLOOKUP(J649,Lait!$B$3:$C$60,2,0))</f>
        <v/>
      </c>
      <c r="O649" s="41"/>
      <c r="P649" s="41"/>
    </row>
    <row r="650" spans="1:16" s="23" customFormat="1" x14ac:dyDescent="0.35">
      <c r="A650" s="45" t="s">
        <v>2371</v>
      </c>
      <c r="B650" s="45" t="s">
        <v>616</v>
      </c>
      <c r="C650" s="45" t="s">
        <v>4761</v>
      </c>
      <c r="D650" s="45" t="s">
        <v>616</v>
      </c>
      <c r="E650" s="45" t="s">
        <v>1960</v>
      </c>
      <c r="F650" s="45" t="s">
        <v>7</v>
      </c>
      <c r="G650" s="45"/>
      <c r="H650" s="46" t="s">
        <v>2386</v>
      </c>
      <c r="I650" s="45"/>
      <c r="J650" s="45"/>
      <c r="K650" s="39" t="str">
        <f>VLOOKUP(A650,'Va-Ku'!$A$2:$B$150,2,0)</f>
        <v>v</v>
      </c>
      <c r="L650" s="40" t="str">
        <f>IF(K650="v",VLOOKUP(A650,'Va-Ku'!$A$2:$C$150,3,0),VLOOKUP(A650,Kunnat!$B$2:$D$410,3,0))</f>
        <v>Liikenne- ja viestintäministeriö</v>
      </c>
      <c r="M650" s="40" t="str">
        <f>IF(K650&lt;&gt;"v",VLOOKUP(A650,Kunnat!$B$2:$F$411,5,0),"")</f>
        <v/>
      </c>
      <c r="N650" s="41" t="str">
        <f>IF(J650="","",VLOOKUP(J650,Lait!$B$3:$C$60,2,0))</f>
        <v/>
      </c>
      <c r="O650" s="41"/>
      <c r="P650" s="41"/>
    </row>
    <row r="651" spans="1:16" s="23" customFormat="1" x14ac:dyDescent="0.35">
      <c r="A651" s="45" t="s">
        <v>2371</v>
      </c>
      <c r="B651" s="45" t="s">
        <v>645</v>
      </c>
      <c r="C651" s="45" t="s">
        <v>4512</v>
      </c>
      <c r="D651" s="45" t="s">
        <v>645</v>
      </c>
      <c r="E651" s="45" t="s">
        <v>1960</v>
      </c>
      <c r="F651" s="46" t="s">
        <v>10</v>
      </c>
      <c r="G651" s="46" t="s">
        <v>22</v>
      </c>
      <c r="H651" s="45" t="s">
        <v>2386</v>
      </c>
      <c r="I651" s="45" t="s">
        <v>4513</v>
      </c>
      <c r="J651" s="45"/>
      <c r="K651" s="39" t="str">
        <f>VLOOKUP(A651,'Va-Ku'!$A$2:$B$150,2,0)</f>
        <v>v</v>
      </c>
      <c r="L651" s="40" t="str">
        <f>IF(K651="v",VLOOKUP(A651,'Va-Ku'!$A$2:$C$150,3,0),VLOOKUP(A651,Kunnat!$B$2:$D$410,3,0))</f>
        <v>Liikenne- ja viestintäministeriö</v>
      </c>
      <c r="M651" s="40" t="str">
        <f>IF(K651&lt;&gt;"v",VLOOKUP(A651,Kunnat!$B$2:$F$411,5,0),"")</f>
        <v/>
      </c>
      <c r="N651" s="41" t="str">
        <f>IF(J651="","",VLOOKUP(J651,Lait!$B$3:$C$60,2,0))</f>
        <v/>
      </c>
      <c r="O651" s="41"/>
      <c r="P651" s="41"/>
    </row>
    <row r="652" spans="1:16" s="23" customFormat="1" x14ac:dyDescent="0.35">
      <c r="A652" s="45" t="s">
        <v>2371</v>
      </c>
      <c r="B652" s="45" t="s">
        <v>646</v>
      </c>
      <c r="C652" s="45" t="s">
        <v>4514</v>
      </c>
      <c r="D652" s="45" t="s">
        <v>646</v>
      </c>
      <c r="E652" s="45" t="s">
        <v>1960</v>
      </c>
      <c r="F652" s="46" t="s">
        <v>7</v>
      </c>
      <c r="G652" s="46" t="s">
        <v>22</v>
      </c>
      <c r="H652" s="45" t="s">
        <v>2386</v>
      </c>
      <c r="I652" s="45" t="s">
        <v>4515</v>
      </c>
      <c r="J652" s="45"/>
      <c r="K652" s="39" t="str">
        <f>VLOOKUP(A652,'Va-Ku'!$A$2:$B$150,2,0)</f>
        <v>v</v>
      </c>
      <c r="L652" s="40" t="str">
        <f>IF(K652="v",VLOOKUP(A652,'Va-Ku'!$A$2:$C$150,3,0),VLOOKUP(A652,Kunnat!$B$2:$D$410,3,0))</f>
        <v>Liikenne- ja viestintäministeriö</v>
      </c>
      <c r="M652" s="40" t="str">
        <f>IF(K652&lt;&gt;"v",VLOOKUP(A652,Kunnat!$B$2:$F$411,5,0),"")</f>
        <v/>
      </c>
      <c r="N652" s="41" t="str">
        <f>IF(J652="","",VLOOKUP(J652,Lait!$B$3:$C$60,2,0))</f>
        <v/>
      </c>
      <c r="O652" s="41"/>
      <c r="P652" s="41"/>
    </row>
    <row r="653" spans="1:16" s="23" customFormat="1" x14ac:dyDescent="0.35">
      <c r="A653" s="45" t="s">
        <v>2371</v>
      </c>
      <c r="B653" s="45" t="s">
        <v>618</v>
      </c>
      <c r="C653" s="45" t="s">
        <v>4763</v>
      </c>
      <c r="D653" s="45" t="s">
        <v>618</v>
      </c>
      <c r="E653" s="45" t="s">
        <v>2699</v>
      </c>
      <c r="F653" s="45" t="s">
        <v>5</v>
      </c>
      <c r="G653" s="45"/>
      <c r="H653" s="46" t="s">
        <v>2386</v>
      </c>
      <c r="I653" s="45"/>
      <c r="J653" s="45"/>
      <c r="K653" s="39" t="str">
        <f>VLOOKUP(A653,'Va-Ku'!$A$2:$B$150,2,0)</f>
        <v>v</v>
      </c>
      <c r="L653" s="40" t="str">
        <f>IF(K653="v",VLOOKUP(A653,'Va-Ku'!$A$2:$C$150,3,0),VLOOKUP(A653,Kunnat!$B$2:$D$410,3,0))</f>
        <v>Liikenne- ja viestintäministeriö</v>
      </c>
      <c r="M653" s="40" t="str">
        <f>IF(K653&lt;&gt;"v",VLOOKUP(A653,Kunnat!$B$2:$F$411,5,0),"")</f>
        <v/>
      </c>
      <c r="N653" s="41" t="str">
        <f>IF(J653="","",VLOOKUP(J653,Lait!$B$3:$C$60,2,0))</f>
        <v/>
      </c>
      <c r="O653" s="41"/>
      <c r="P653" s="41"/>
    </row>
    <row r="654" spans="1:16" s="23" customFormat="1" x14ac:dyDescent="0.35">
      <c r="A654" s="45" t="s">
        <v>2371</v>
      </c>
      <c r="B654" s="45" t="s">
        <v>666</v>
      </c>
      <c r="C654" s="45" t="s">
        <v>4537</v>
      </c>
      <c r="D654" s="45" t="s">
        <v>666</v>
      </c>
      <c r="E654" s="45" t="s">
        <v>1959</v>
      </c>
      <c r="F654" s="46" t="s">
        <v>7</v>
      </c>
      <c r="G654" s="46" t="s">
        <v>22</v>
      </c>
      <c r="H654" s="45" t="s">
        <v>2386</v>
      </c>
      <c r="I654" s="45" t="s">
        <v>4481</v>
      </c>
      <c r="J654" s="45"/>
      <c r="K654" s="39" t="str">
        <f>VLOOKUP(A654,'Va-Ku'!$A$2:$B$150,2,0)</f>
        <v>v</v>
      </c>
      <c r="L654" s="40" t="str">
        <f>IF(K654="v",VLOOKUP(A654,'Va-Ku'!$A$2:$C$150,3,0),VLOOKUP(A654,Kunnat!$B$2:$D$410,3,0))</f>
        <v>Liikenne- ja viestintäministeriö</v>
      </c>
      <c r="M654" s="40" t="str">
        <f>IF(K654&lt;&gt;"v",VLOOKUP(A654,Kunnat!$B$2:$F$411,5,0),"")</f>
        <v/>
      </c>
      <c r="N654" s="41" t="str">
        <f>IF(J654="","",VLOOKUP(J654,Lait!$B$3:$C$60,2,0))</f>
        <v/>
      </c>
      <c r="O654" s="41"/>
      <c r="P654" s="41"/>
    </row>
    <row r="655" spans="1:16" s="23" customFormat="1" x14ac:dyDescent="0.35">
      <c r="A655" s="45" t="s">
        <v>2371</v>
      </c>
      <c r="B655" s="45" t="s">
        <v>667</v>
      </c>
      <c r="C655" s="45" t="s">
        <v>4538</v>
      </c>
      <c r="D655" s="45" t="s">
        <v>667</v>
      </c>
      <c r="E655" s="45" t="s">
        <v>1959</v>
      </c>
      <c r="F655" s="46" t="s">
        <v>7</v>
      </c>
      <c r="G655" s="46" t="s">
        <v>22</v>
      </c>
      <c r="H655" s="45" t="s">
        <v>2386</v>
      </c>
      <c r="I655" s="45" t="s">
        <v>4481</v>
      </c>
      <c r="J655" s="45"/>
      <c r="K655" s="39" t="str">
        <f>VLOOKUP(A655,'Va-Ku'!$A$2:$B$150,2,0)</f>
        <v>v</v>
      </c>
      <c r="L655" s="40" t="str">
        <f>IF(K655="v",VLOOKUP(A655,'Va-Ku'!$A$2:$C$150,3,0),VLOOKUP(A655,Kunnat!$B$2:$D$410,3,0))</f>
        <v>Liikenne- ja viestintäministeriö</v>
      </c>
      <c r="M655" s="40" t="str">
        <f>IF(K655&lt;&gt;"v",VLOOKUP(A655,Kunnat!$B$2:$F$411,5,0),"")</f>
        <v/>
      </c>
      <c r="N655" s="41" t="str">
        <f>IF(J655="","",VLOOKUP(J655,Lait!$B$3:$C$60,2,0))</f>
        <v/>
      </c>
      <c r="O655" s="41"/>
      <c r="P655" s="41"/>
    </row>
    <row r="656" spans="1:16" s="23" customFormat="1" x14ac:dyDescent="0.35">
      <c r="A656" s="45" t="s">
        <v>2371</v>
      </c>
      <c r="B656" s="45" t="s">
        <v>622</v>
      </c>
      <c r="C656" s="45" t="s">
        <v>4485</v>
      </c>
      <c r="D656" s="45" t="s">
        <v>622</v>
      </c>
      <c r="E656" s="45" t="s">
        <v>1960</v>
      </c>
      <c r="F656" s="46" t="s">
        <v>10</v>
      </c>
      <c r="G656" s="46" t="s">
        <v>22</v>
      </c>
      <c r="H656" s="45" t="s">
        <v>2386</v>
      </c>
      <c r="I656" s="45" t="s">
        <v>4486</v>
      </c>
      <c r="J656" s="45"/>
      <c r="K656" s="39" t="str">
        <f>VLOOKUP(A656,'Va-Ku'!$A$2:$B$150,2,0)</f>
        <v>v</v>
      </c>
      <c r="L656" s="40" t="str">
        <f>IF(K656="v",VLOOKUP(A656,'Va-Ku'!$A$2:$C$150,3,0),VLOOKUP(A656,Kunnat!$B$2:$D$410,3,0))</f>
        <v>Liikenne- ja viestintäministeriö</v>
      </c>
      <c r="M656" s="40" t="str">
        <f>IF(K656&lt;&gt;"v",VLOOKUP(A656,Kunnat!$B$2:$F$411,5,0),"")</f>
        <v/>
      </c>
      <c r="N656" s="41" t="str">
        <f>IF(J656="","",VLOOKUP(J656,Lait!$B$3:$C$60,2,0))</f>
        <v/>
      </c>
      <c r="O656" s="41"/>
      <c r="P656" s="41"/>
    </row>
    <row r="657" spans="1:16" s="23" customFormat="1" x14ac:dyDescent="0.35">
      <c r="A657" s="45" t="s">
        <v>2371</v>
      </c>
      <c r="B657" s="45" t="s">
        <v>621</v>
      </c>
      <c r="C657" s="45" t="s">
        <v>4483</v>
      </c>
      <c r="D657" s="45" t="s">
        <v>621</v>
      </c>
      <c r="E657" s="45" t="s">
        <v>1960</v>
      </c>
      <c r="F657" s="46" t="s">
        <v>10</v>
      </c>
      <c r="G657" s="46" t="s">
        <v>22</v>
      </c>
      <c r="H657" s="45" t="s">
        <v>2386</v>
      </c>
      <c r="I657" s="45" t="s">
        <v>4484</v>
      </c>
      <c r="J657" s="45"/>
      <c r="K657" s="39" t="str">
        <f>VLOOKUP(A657,'Va-Ku'!$A$2:$B$150,2,0)</f>
        <v>v</v>
      </c>
      <c r="L657" s="40" t="str">
        <f>IF(K657="v",VLOOKUP(A657,'Va-Ku'!$A$2:$C$150,3,0),VLOOKUP(A657,Kunnat!$B$2:$D$410,3,0))</f>
        <v>Liikenne- ja viestintäministeriö</v>
      </c>
      <c r="M657" s="40" t="str">
        <f>IF(K657&lt;&gt;"v",VLOOKUP(A657,Kunnat!$B$2:$F$411,5,0),"")</f>
        <v/>
      </c>
      <c r="N657" s="41" t="str">
        <f>IF(J657="","",VLOOKUP(J657,Lait!$B$3:$C$60,2,0))</f>
        <v/>
      </c>
      <c r="O657" s="41"/>
      <c r="P657" s="41"/>
    </row>
    <row r="658" spans="1:16" s="23" customFormat="1" x14ac:dyDescent="0.35">
      <c r="A658" s="45" t="s">
        <v>2371</v>
      </c>
      <c r="B658" s="45" t="s">
        <v>723</v>
      </c>
      <c r="C658" s="45" t="s">
        <v>4597</v>
      </c>
      <c r="D658" s="45" t="s">
        <v>723</v>
      </c>
      <c r="E658" s="45" t="s">
        <v>1959</v>
      </c>
      <c r="F658" s="45" t="s">
        <v>7</v>
      </c>
      <c r="G658" s="46" t="s">
        <v>22</v>
      </c>
      <c r="H658" s="46" t="s">
        <v>2386</v>
      </c>
      <c r="I658" s="45" t="s">
        <v>4481</v>
      </c>
      <c r="J658" s="45"/>
      <c r="K658" s="39" t="str">
        <f>VLOOKUP(A658,'Va-Ku'!$A$2:$B$150,2,0)</f>
        <v>v</v>
      </c>
      <c r="L658" s="40" t="str">
        <f>IF(K658="v",VLOOKUP(A658,'Va-Ku'!$A$2:$C$150,3,0),VLOOKUP(A658,Kunnat!$B$2:$D$410,3,0))</f>
        <v>Liikenne- ja viestintäministeriö</v>
      </c>
      <c r="M658" s="40" t="str">
        <f>IF(K658&lt;&gt;"v",VLOOKUP(A658,Kunnat!$B$2:$F$411,5,0),"")</f>
        <v/>
      </c>
      <c r="N658" s="41" t="str">
        <f>IF(J658="","",VLOOKUP(J658,Lait!$B$3:$C$60,2,0))</f>
        <v/>
      </c>
      <c r="O658" s="41"/>
      <c r="P658" s="41"/>
    </row>
    <row r="659" spans="1:16" s="23" customFormat="1" x14ac:dyDescent="0.35">
      <c r="A659" s="45" t="s">
        <v>2371</v>
      </c>
      <c r="B659" s="45" t="s">
        <v>725</v>
      </c>
      <c r="C659" s="45" t="s">
        <v>4599</v>
      </c>
      <c r="D659" s="45" t="s">
        <v>725</v>
      </c>
      <c r="E659" s="45" t="s">
        <v>1960</v>
      </c>
      <c r="F659" s="45" t="s">
        <v>10</v>
      </c>
      <c r="G659" s="46" t="s">
        <v>22</v>
      </c>
      <c r="H659" s="46" t="s">
        <v>2386</v>
      </c>
      <c r="I659" s="45" t="s">
        <v>4481</v>
      </c>
      <c r="J659" s="45"/>
      <c r="K659" s="39" t="str">
        <f>VLOOKUP(A659,'Va-Ku'!$A$2:$B$150,2,0)</f>
        <v>v</v>
      </c>
      <c r="L659" s="40" t="str">
        <f>IF(K659="v",VLOOKUP(A659,'Va-Ku'!$A$2:$C$150,3,0),VLOOKUP(A659,Kunnat!$B$2:$D$410,3,0))</f>
        <v>Liikenne- ja viestintäministeriö</v>
      </c>
      <c r="M659" s="40" t="str">
        <f>IF(K659&lt;&gt;"v",VLOOKUP(A659,Kunnat!$B$2:$F$411,5,0),"")</f>
        <v/>
      </c>
      <c r="N659" s="41" t="str">
        <f>IF(J659="","",VLOOKUP(J659,Lait!$B$3:$C$60,2,0))</f>
        <v/>
      </c>
      <c r="O659" s="41"/>
      <c r="P659" s="41"/>
    </row>
    <row r="660" spans="1:16" s="23" customFormat="1" x14ac:dyDescent="0.35">
      <c r="A660" s="45" t="s">
        <v>2371</v>
      </c>
      <c r="B660" s="45" t="s">
        <v>623</v>
      </c>
      <c r="C660" s="45" t="s">
        <v>4487</v>
      </c>
      <c r="D660" s="45" t="s">
        <v>623</v>
      </c>
      <c r="E660" s="45" t="s">
        <v>1960</v>
      </c>
      <c r="F660" s="46" t="s">
        <v>10</v>
      </c>
      <c r="G660" s="46" t="s">
        <v>22</v>
      </c>
      <c r="H660" s="45" t="s">
        <v>2386</v>
      </c>
      <c r="I660" s="45" t="s">
        <v>4481</v>
      </c>
      <c r="J660" s="45"/>
      <c r="K660" s="39" t="str">
        <f>VLOOKUP(A660,'Va-Ku'!$A$2:$B$150,2,0)</f>
        <v>v</v>
      </c>
      <c r="L660" s="40" t="str">
        <f>IF(K660="v",VLOOKUP(A660,'Va-Ku'!$A$2:$C$150,3,0),VLOOKUP(A660,Kunnat!$B$2:$D$410,3,0))</f>
        <v>Liikenne- ja viestintäministeriö</v>
      </c>
      <c r="M660" s="40" t="str">
        <f>IF(K660&lt;&gt;"v",VLOOKUP(A660,Kunnat!$B$2:$F$411,5,0),"")</f>
        <v/>
      </c>
      <c r="N660" s="41" t="str">
        <f>IF(J660="","",VLOOKUP(J660,Lait!$B$3:$C$60,2,0))</f>
        <v/>
      </c>
      <c r="O660" s="41"/>
      <c r="P660" s="41"/>
    </row>
    <row r="661" spans="1:16" s="23" customFormat="1" x14ac:dyDescent="0.35">
      <c r="A661" s="45" t="s">
        <v>2371</v>
      </c>
      <c r="B661" s="45" t="s">
        <v>647</v>
      </c>
      <c r="C661" s="45" t="s">
        <v>4516</v>
      </c>
      <c r="D661" s="45" t="s">
        <v>647</v>
      </c>
      <c r="E661" s="45" t="s">
        <v>1960</v>
      </c>
      <c r="F661" s="46" t="s">
        <v>7</v>
      </c>
      <c r="G661" s="46" t="s">
        <v>22</v>
      </c>
      <c r="H661" s="45" t="s">
        <v>2382</v>
      </c>
      <c r="I661" s="45" t="s">
        <v>4517</v>
      </c>
      <c r="J661" s="45"/>
      <c r="K661" s="39" t="str">
        <f>VLOOKUP(A661,'Va-Ku'!$A$2:$B$150,2,0)</f>
        <v>v</v>
      </c>
      <c r="L661" s="40" t="str">
        <f>IF(K661="v",VLOOKUP(A661,'Va-Ku'!$A$2:$C$150,3,0),VLOOKUP(A661,Kunnat!$B$2:$D$410,3,0))</f>
        <v>Liikenne- ja viestintäministeriö</v>
      </c>
      <c r="M661" s="40" t="str">
        <f>IF(K661&lt;&gt;"v",VLOOKUP(A661,Kunnat!$B$2:$F$411,5,0),"")</f>
        <v/>
      </c>
      <c r="N661" s="41" t="str">
        <f>IF(J661="","",VLOOKUP(J661,Lait!$B$3:$C$60,2,0))</f>
        <v/>
      </c>
      <c r="O661" s="41"/>
      <c r="P661" s="41"/>
    </row>
    <row r="662" spans="1:16" s="23" customFormat="1" x14ac:dyDescent="0.35">
      <c r="A662" s="45" t="s">
        <v>2371</v>
      </c>
      <c r="B662" s="45" t="s">
        <v>810</v>
      </c>
      <c r="C662" s="45" t="s">
        <v>4685</v>
      </c>
      <c r="D662" s="45" t="s">
        <v>810</v>
      </c>
      <c r="E662" s="45" t="s">
        <v>4684</v>
      </c>
      <c r="F662" s="45" t="s">
        <v>10</v>
      </c>
      <c r="G662" s="46" t="s">
        <v>22</v>
      </c>
      <c r="H662" s="46" t="s">
        <v>2382</v>
      </c>
      <c r="I662" s="45" t="s">
        <v>4481</v>
      </c>
      <c r="J662" s="45"/>
      <c r="K662" s="39" t="str">
        <f>VLOOKUP(A662,'Va-Ku'!$A$2:$B$150,2,0)</f>
        <v>v</v>
      </c>
      <c r="L662" s="40" t="str">
        <f>IF(K662="v",VLOOKUP(A662,'Va-Ku'!$A$2:$C$150,3,0),VLOOKUP(A662,Kunnat!$B$2:$D$410,3,0))</f>
        <v>Liikenne- ja viestintäministeriö</v>
      </c>
      <c r="M662" s="40" t="str">
        <f>IF(K662&lt;&gt;"v",VLOOKUP(A662,Kunnat!$B$2:$F$411,5,0),"")</f>
        <v/>
      </c>
      <c r="N662" s="41" t="str">
        <f>IF(J662="","",VLOOKUP(J662,Lait!$B$3:$C$60,2,0))</f>
        <v/>
      </c>
      <c r="O662" s="41"/>
      <c r="P662" s="41"/>
    </row>
    <row r="663" spans="1:16" s="23" customFormat="1" x14ac:dyDescent="0.35">
      <c r="A663" s="45" t="s">
        <v>2371</v>
      </c>
      <c r="B663" s="45" t="s">
        <v>701</v>
      </c>
      <c r="C663" s="45" t="s">
        <v>4574</v>
      </c>
      <c r="D663" s="45" t="s">
        <v>701</v>
      </c>
      <c r="E663" s="45" t="s">
        <v>1960</v>
      </c>
      <c r="F663" s="46" t="s">
        <v>17</v>
      </c>
      <c r="G663" s="46" t="s">
        <v>22</v>
      </c>
      <c r="H663" s="45" t="s">
        <v>2382</v>
      </c>
      <c r="I663" s="45" t="s">
        <v>4481</v>
      </c>
      <c r="J663" s="45"/>
      <c r="K663" s="39" t="str">
        <f>VLOOKUP(A663,'Va-Ku'!$A$2:$B$150,2,0)</f>
        <v>v</v>
      </c>
      <c r="L663" s="40" t="str">
        <f>IF(K663="v",VLOOKUP(A663,'Va-Ku'!$A$2:$C$150,3,0),VLOOKUP(A663,Kunnat!$B$2:$D$410,3,0))</f>
        <v>Liikenne- ja viestintäministeriö</v>
      </c>
      <c r="M663" s="40" t="str">
        <f>IF(K663&lt;&gt;"v",VLOOKUP(A663,Kunnat!$B$2:$F$411,5,0),"")</f>
        <v/>
      </c>
      <c r="N663" s="41" t="str">
        <f>IF(J663="","",VLOOKUP(J663,Lait!$B$3:$C$60,2,0))</f>
        <v/>
      </c>
      <c r="O663" s="41"/>
      <c r="P663" s="41"/>
    </row>
    <row r="664" spans="1:16" s="23" customFormat="1" x14ac:dyDescent="0.35">
      <c r="A664" s="45" t="s">
        <v>2371</v>
      </c>
      <c r="B664" s="45" t="s">
        <v>599</v>
      </c>
      <c r="C664" s="45" t="s">
        <v>4743</v>
      </c>
      <c r="D664" s="45" t="s">
        <v>599</v>
      </c>
      <c r="E664" s="45" t="s">
        <v>1960</v>
      </c>
      <c r="F664" s="45" t="s">
        <v>7</v>
      </c>
      <c r="G664" s="45"/>
      <c r="H664" s="46" t="s">
        <v>2382</v>
      </c>
      <c r="I664" s="45"/>
      <c r="J664" s="45"/>
      <c r="K664" s="39" t="str">
        <f>VLOOKUP(A664,'Va-Ku'!$A$2:$B$150,2,0)</f>
        <v>v</v>
      </c>
      <c r="L664" s="40" t="str">
        <f>IF(K664="v",VLOOKUP(A664,'Va-Ku'!$A$2:$C$150,3,0),VLOOKUP(A664,Kunnat!$B$2:$D$410,3,0))</f>
        <v>Liikenne- ja viestintäministeriö</v>
      </c>
      <c r="M664" s="40" t="str">
        <f>IF(K664&lt;&gt;"v",VLOOKUP(A664,Kunnat!$B$2:$F$411,5,0),"")</f>
        <v/>
      </c>
      <c r="N664" s="41" t="str">
        <f>IF(J664="","",VLOOKUP(J664,Lait!$B$3:$C$60,2,0))</f>
        <v/>
      </c>
      <c r="O664" s="41"/>
      <c r="P664" s="41"/>
    </row>
    <row r="665" spans="1:16" s="23" customFormat="1" x14ac:dyDescent="0.35">
      <c r="A665" s="45" t="s">
        <v>2371</v>
      </c>
      <c r="B665" s="45" t="s">
        <v>600</v>
      </c>
      <c r="C665" s="45" t="s">
        <v>4744</v>
      </c>
      <c r="D665" s="45" t="s">
        <v>600</v>
      </c>
      <c r="E665" s="45" t="s">
        <v>1960</v>
      </c>
      <c r="F665" s="45" t="s">
        <v>7</v>
      </c>
      <c r="G665" s="45"/>
      <c r="H665" s="46" t="s">
        <v>2382</v>
      </c>
      <c r="I665" s="45"/>
      <c r="J665" s="45"/>
      <c r="K665" s="39" t="str">
        <f>VLOOKUP(A665,'Va-Ku'!$A$2:$B$150,2,0)</f>
        <v>v</v>
      </c>
      <c r="L665" s="40" t="str">
        <f>IF(K665="v",VLOOKUP(A665,'Va-Ku'!$A$2:$C$150,3,0),VLOOKUP(A665,Kunnat!$B$2:$D$410,3,0))</f>
        <v>Liikenne- ja viestintäministeriö</v>
      </c>
      <c r="M665" s="40" t="str">
        <f>IF(K665&lt;&gt;"v",VLOOKUP(A665,Kunnat!$B$2:$F$411,5,0),"")</f>
        <v/>
      </c>
      <c r="N665" s="41" t="str">
        <f>IF(J665="","",VLOOKUP(J665,Lait!$B$3:$C$60,2,0))</f>
        <v/>
      </c>
      <c r="O665" s="41"/>
      <c r="P665" s="41"/>
    </row>
    <row r="666" spans="1:16" s="23" customFormat="1" x14ac:dyDescent="0.35">
      <c r="A666" s="45" t="s">
        <v>2371</v>
      </c>
      <c r="B666" s="45" t="s">
        <v>598</v>
      </c>
      <c r="C666" s="45" t="s">
        <v>4742</v>
      </c>
      <c r="D666" s="45" t="s">
        <v>598</v>
      </c>
      <c r="E666" s="45" t="s">
        <v>1959</v>
      </c>
      <c r="F666" s="45" t="s">
        <v>7</v>
      </c>
      <c r="G666" s="45"/>
      <c r="H666" s="46" t="s">
        <v>2382</v>
      </c>
      <c r="I666" s="45"/>
      <c r="J666" s="45"/>
      <c r="K666" s="39" t="str">
        <f>VLOOKUP(A666,'Va-Ku'!$A$2:$B$150,2,0)</f>
        <v>v</v>
      </c>
      <c r="L666" s="40" t="str">
        <f>IF(K666="v",VLOOKUP(A666,'Va-Ku'!$A$2:$C$150,3,0),VLOOKUP(A666,Kunnat!$B$2:$D$410,3,0))</f>
        <v>Liikenne- ja viestintäministeriö</v>
      </c>
      <c r="M666" s="40" t="str">
        <f>IF(K666&lt;&gt;"v",VLOOKUP(A666,Kunnat!$B$2:$F$411,5,0),"")</f>
        <v/>
      </c>
      <c r="N666" s="41" t="str">
        <f>IF(J666="","",VLOOKUP(J666,Lait!$B$3:$C$60,2,0))</f>
        <v/>
      </c>
      <c r="O666" s="41"/>
      <c r="P666" s="41"/>
    </row>
    <row r="667" spans="1:16" s="23" customFormat="1" x14ac:dyDescent="0.35">
      <c r="A667" s="45" t="s">
        <v>2371</v>
      </c>
      <c r="B667" s="45" t="s">
        <v>668</v>
      </c>
      <c r="C667" s="45" t="s">
        <v>4539</v>
      </c>
      <c r="D667" s="45" t="s">
        <v>668</v>
      </c>
      <c r="E667" s="45" t="s">
        <v>1960</v>
      </c>
      <c r="F667" s="46" t="s">
        <v>10</v>
      </c>
      <c r="G667" s="46" t="s">
        <v>22</v>
      </c>
      <c r="H667" s="45" t="s">
        <v>2382</v>
      </c>
      <c r="I667" s="45" t="s">
        <v>4540</v>
      </c>
      <c r="J667" s="45"/>
      <c r="K667" s="39" t="str">
        <f>VLOOKUP(A667,'Va-Ku'!$A$2:$B$150,2,0)</f>
        <v>v</v>
      </c>
      <c r="L667" s="40" t="str">
        <f>IF(K667="v",VLOOKUP(A667,'Va-Ku'!$A$2:$C$150,3,0),VLOOKUP(A667,Kunnat!$B$2:$D$410,3,0))</f>
        <v>Liikenne- ja viestintäministeriö</v>
      </c>
      <c r="M667" s="40" t="str">
        <f>IF(K667&lt;&gt;"v",VLOOKUP(A667,Kunnat!$B$2:$F$411,5,0),"")</f>
        <v/>
      </c>
      <c r="N667" s="41" t="str">
        <f>IF(J667="","",VLOOKUP(J667,Lait!$B$3:$C$60,2,0))</f>
        <v/>
      </c>
      <c r="O667" s="41"/>
      <c r="P667" s="41"/>
    </row>
    <row r="668" spans="1:16" s="23" customFormat="1" x14ac:dyDescent="0.35">
      <c r="A668" s="45" t="s">
        <v>2371</v>
      </c>
      <c r="B668" s="45" t="s">
        <v>697</v>
      </c>
      <c r="C668" s="45" t="s">
        <v>4570</v>
      </c>
      <c r="D668" s="45" t="s">
        <v>697</v>
      </c>
      <c r="E668" s="45" t="s">
        <v>1960</v>
      </c>
      <c r="F668" s="46" t="s">
        <v>17</v>
      </c>
      <c r="G668" s="46" t="s">
        <v>22</v>
      </c>
      <c r="H668" s="45" t="s">
        <v>2386</v>
      </c>
      <c r="I668" s="45" t="s">
        <v>4481</v>
      </c>
      <c r="J668" s="45"/>
      <c r="K668" s="39" t="str">
        <f>VLOOKUP(A668,'Va-Ku'!$A$2:$B$150,2,0)</f>
        <v>v</v>
      </c>
      <c r="L668" s="40" t="str">
        <f>IF(K668="v",VLOOKUP(A668,'Va-Ku'!$A$2:$C$150,3,0),VLOOKUP(A668,Kunnat!$B$2:$D$410,3,0))</f>
        <v>Liikenne- ja viestintäministeriö</v>
      </c>
      <c r="M668" s="40" t="str">
        <f>IF(K668&lt;&gt;"v",VLOOKUP(A668,Kunnat!$B$2:$F$411,5,0),"")</f>
        <v/>
      </c>
      <c r="N668" s="41" t="str">
        <f>IF(J668="","",VLOOKUP(J668,Lait!$B$3:$C$60,2,0))</f>
        <v/>
      </c>
      <c r="O668" s="41"/>
      <c r="P668" s="41"/>
    </row>
    <row r="669" spans="1:16" s="23" customFormat="1" x14ac:dyDescent="0.35">
      <c r="A669" s="45" t="s">
        <v>2371</v>
      </c>
      <c r="B669" s="45" t="s">
        <v>766</v>
      </c>
      <c r="C669" s="45" t="s">
        <v>4643</v>
      </c>
      <c r="D669" s="45" t="s">
        <v>766</v>
      </c>
      <c r="E669" s="45" t="s">
        <v>1960</v>
      </c>
      <c r="F669" s="45" t="s">
        <v>10</v>
      </c>
      <c r="G669" s="46" t="s">
        <v>22</v>
      </c>
      <c r="H669" s="46" t="s">
        <v>2382</v>
      </c>
      <c r="I669" s="45" t="s">
        <v>4481</v>
      </c>
      <c r="J669" s="45"/>
      <c r="K669" s="39" t="str">
        <f>VLOOKUP(A669,'Va-Ku'!$A$2:$B$150,2,0)</f>
        <v>v</v>
      </c>
      <c r="L669" s="40" t="str">
        <f>IF(K669="v",VLOOKUP(A669,'Va-Ku'!$A$2:$C$150,3,0),VLOOKUP(A669,Kunnat!$B$2:$D$410,3,0))</f>
        <v>Liikenne- ja viestintäministeriö</v>
      </c>
      <c r="M669" s="40" t="str">
        <f>IF(K669&lt;&gt;"v",VLOOKUP(A669,Kunnat!$B$2:$F$411,5,0),"")</f>
        <v/>
      </c>
      <c r="N669" s="41" t="str">
        <f>IF(J669="","",VLOOKUP(J669,Lait!$B$3:$C$60,2,0))</f>
        <v/>
      </c>
      <c r="O669" s="41"/>
      <c r="P669" s="41"/>
    </row>
    <row r="670" spans="1:16" s="23" customFormat="1" x14ac:dyDescent="0.35">
      <c r="A670" s="45" t="s">
        <v>2371</v>
      </c>
      <c r="B670" s="45" t="s">
        <v>767</v>
      </c>
      <c r="C670" s="45"/>
      <c r="D670" s="45" t="s">
        <v>767</v>
      </c>
      <c r="E670" s="45" t="s">
        <v>1960</v>
      </c>
      <c r="F670" s="45" t="s">
        <v>10</v>
      </c>
      <c r="G670" s="46" t="s">
        <v>22</v>
      </c>
      <c r="H670" s="46" t="s">
        <v>2386</v>
      </c>
      <c r="I670" s="45" t="s">
        <v>4481</v>
      </c>
      <c r="J670" s="45"/>
      <c r="K670" s="39" t="str">
        <f>VLOOKUP(A670,'Va-Ku'!$A$2:$B$150,2,0)</f>
        <v>v</v>
      </c>
      <c r="L670" s="40" t="str">
        <f>IF(K670="v",VLOOKUP(A670,'Va-Ku'!$A$2:$C$150,3,0),VLOOKUP(A670,Kunnat!$B$2:$D$410,3,0))</f>
        <v>Liikenne- ja viestintäministeriö</v>
      </c>
      <c r="M670" s="40" t="str">
        <f>IF(K670&lt;&gt;"v",VLOOKUP(A670,Kunnat!$B$2:$F$411,5,0),"")</f>
        <v/>
      </c>
      <c r="N670" s="41" t="str">
        <f>IF(J670="","",VLOOKUP(J670,Lait!$B$3:$C$60,2,0))</f>
        <v/>
      </c>
      <c r="O670" s="41"/>
      <c r="P670" s="41"/>
    </row>
    <row r="671" spans="1:16" s="23" customFormat="1" x14ac:dyDescent="0.35">
      <c r="A671" s="45" t="s">
        <v>2371</v>
      </c>
      <c r="B671" s="45" t="s">
        <v>698</v>
      </c>
      <c r="C671" s="45" t="s">
        <v>4571</v>
      </c>
      <c r="D671" s="45" t="s">
        <v>698</v>
      </c>
      <c r="E671" s="45" t="s">
        <v>1960</v>
      </c>
      <c r="F671" s="46" t="s">
        <v>17</v>
      </c>
      <c r="G671" s="46" t="s">
        <v>8</v>
      </c>
      <c r="H671" s="45" t="s">
        <v>2386</v>
      </c>
      <c r="I671" s="45" t="s">
        <v>4497</v>
      </c>
      <c r="J671" s="45"/>
      <c r="K671" s="39" t="str">
        <f>VLOOKUP(A671,'Va-Ku'!$A$2:$B$150,2,0)</f>
        <v>v</v>
      </c>
      <c r="L671" s="40" t="str">
        <f>IF(K671="v",VLOOKUP(A671,'Va-Ku'!$A$2:$C$150,3,0),VLOOKUP(A671,Kunnat!$B$2:$D$410,3,0))</f>
        <v>Liikenne- ja viestintäministeriö</v>
      </c>
      <c r="M671" s="40" t="str">
        <f>IF(K671&lt;&gt;"v",VLOOKUP(A671,Kunnat!$B$2:$F$411,5,0),"")</f>
        <v/>
      </c>
      <c r="N671" s="41" t="str">
        <f>IF(J671="","",VLOOKUP(J671,Lait!$B$3:$C$60,2,0))</f>
        <v/>
      </c>
      <c r="O671" s="41"/>
      <c r="P671" s="41"/>
    </row>
    <row r="672" spans="1:16" s="23" customFormat="1" x14ac:dyDescent="0.35">
      <c r="A672" s="45" t="s">
        <v>2371</v>
      </c>
      <c r="B672" s="45" t="s">
        <v>768</v>
      </c>
      <c r="C672" s="45" t="s">
        <v>4644</v>
      </c>
      <c r="D672" s="45" t="s">
        <v>768</v>
      </c>
      <c r="E672" s="45" t="s">
        <v>1960</v>
      </c>
      <c r="F672" s="45" t="s">
        <v>10</v>
      </c>
      <c r="G672" s="46" t="s">
        <v>299</v>
      </c>
      <c r="H672" s="46" t="s">
        <v>2382</v>
      </c>
      <c r="I672" s="45" t="s">
        <v>4497</v>
      </c>
      <c r="J672" s="45"/>
      <c r="K672" s="39" t="str">
        <f>VLOOKUP(A672,'Va-Ku'!$A$2:$B$150,2,0)</f>
        <v>v</v>
      </c>
      <c r="L672" s="40" t="str">
        <f>IF(K672="v",VLOOKUP(A672,'Va-Ku'!$A$2:$C$150,3,0),VLOOKUP(A672,Kunnat!$B$2:$D$410,3,0))</f>
        <v>Liikenne- ja viestintäministeriö</v>
      </c>
      <c r="M672" s="40" t="str">
        <f>IF(K672&lt;&gt;"v",VLOOKUP(A672,Kunnat!$B$2:$F$411,5,0),"")</f>
        <v/>
      </c>
      <c r="N672" s="41" t="str">
        <f>IF(J672="","",VLOOKUP(J672,Lait!$B$3:$C$60,2,0))</f>
        <v/>
      </c>
      <c r="O672" s="41"/>
      <c r="P672" s="41"/>
    </row>
    <row r="673" spans="1:16" s="23" customFormat="1" x14ac:dyDescent="0.35">
      <c r="A673" s="45" t="s">
        <v>2371</v>
      </c>
      <c r="B673" s="45" t="s">
        <v>769</v>
      </c>
      <c r="C673" s="45" t="s">
        <v>4645</v>
      </c>
      <c r="D673" s="45" t="s">
        <v>769</v>
      </c>
      <c r="E673" s="45" t="s">
        <v>1960</v>
      </c>
      <c r="F673" s="45" t="s">
        <v>10</v>
      </c>
      <c r="G673" s="46" t="s">
        <v>299</v>
      </c>
      <c r="H673" s="46" t="s">
        <v>2382</v>
      </c>
      <c r="I673" s="45" t="s">
        <v>4497</v>
      </c>
      <c r="J673" s="45"/>
      <c r="K673" s="39" t="str">
        <f>VLOOKUP(A673,'Va-Ku'!$A$2:$B$150,2,0)</f>
        <v>v</v>
      </c>
      <c r="L673" s="40" t="str">
        <f>IF(K673="v",VLOOKUP(A673,'Va-Ku'!$A$2:$C$150,3,0),VLOOKUP(A673,Kunnat!$B$2:$D$410,3,0))</f>
        <v>Liikenne- ja viestintäministeriö</v>
      </c>
      <c r="M673" s="40" t="str">
        <f>IF(K673&lt;&gt;"v",VLOOKUP(A673,Kunnat!$B$2:$F$411,5,0),"")</f>
        <v/>
      </c>
      <c r="N673" s="41" t="str">
        <f>IF(J673="","",VLOOKUP(J673,Lait!$B$3:$C$60,2,0))</f>
        <v/>
      </c>
      <c r="O673" s="41"/>
      <c r="P673" s="41"/>
    </row>
    <row r="674" spans="1:16" s="23" customFormat="1" x14ac:dyDescent="0.35">
      <c r="A674" s="45" t="s">
        <v>2371</v>
      </c>
      <c r="B674" s="45" t="s">
        <v>770</v>
      </c>
      <c r="C674" s="45" t="s">
        <v>4646</v>
      </c>
      <c r="D674" s="45" t="s">
        <v>770</v>
      </c>
      <c r="E674" s="45" t="s">
        <v>1960</v>
      </c>
      <c r="F674" s="45" t="s">
        <v>10</v>
      </c>
      <c r="G674" s="46" t="s">
        <v>22</v>
      </c>
      <c r="H674" s="46" t="s">
        <v>2382</v>
      </c>
      <c r="I674" s="45" t="s">
        <v>4481</v>
      </c>
      <c r="J674" s="45"/>
      <c r="K674" s="39" t="str">
        <f>VLOOKUP(A674,'Va-Ku'!$A$2:$B$150,2,0)</f>
        <v>v</v>
      </c>
      <c r="L674" s="40" t="str">
        <f>IF(K674="v",VLOOKUP(A674,'Va-Ku'!$A$2:$C$150,3,0),VLOOKUP(A674,Kunnat!$B$2:$D$410,3,0))</f>
        <v>Liikenne- ja viestintäministeriö</v>
      </c>
      <c r="M674" s="40" t="str">
        <f>IF(K674&lt;&gt;"v",VLOOKUP(A674,Kunnat!$B$2:$F$411,5,0),"")</f>
        <v/>
      </c>
      <c r="N674" s="41" t="str">
        <f>IF(J674="","",VLOOKUP(J674,Lait!$B$3:$C$60,2,0))</f>
        <v/>
      </c>
      <c r="O674" s="41"/>
      <c r="P674" s="41"/>
    </row>
    <row r="675" spans="1:16" s="23" customFormat="1" x14ac:dyDescent="0.35">
      <c r="A675" s="45" t="s">
        <v>2371</v>
      </c>
      <c r="B675" s="45" t="s">
        <v>729</v>
      </c>
      <c r="C675" s="45" t="s">
        <v>4603</v>
      </c>
      <c r="D675" s="45" t="s">
        <v>729</v>
      </c>
      <c r="E675" s="45" t="s">
        <v>1960</v>
      </c>
      <c r="F675" s="45" t="s">
        <v>10</v>
      </c>
      <c r="G675" s="46" t="s">
        <v>22</v>
      </c>
      <c r="H675" s="45"/>
      <c r="I675" s="45" t="s">
        <v>4481</v>
      </c>
      <c r="J675" s="45"/>
      <c r="K675" s="39" t="str">
        <f>VLOOKUP(A675,'Va-Ku'!$A$2:$B$150,2,0)</f>
        <v>v</v>
      </c>
      <c r="L675" s="40" t="str">
        <f>IF(K675="v",VLOOKUP(A675,'Va-Ku'!$A$2:$C$150,3,0),VLOOKUP(A675,Kunnat!$B$2:$D$410,3,0))</f>
        <v>Liikenne- ja viestintäministeriö</v>
      </c>
      <c r="M675" s="40" t="str">
        <f>IF(K675&lt;&gt;"v",VLOOKUP(A675,Kunnat!$B$2:$F$411,5,0),"")</f>
        <v/>
      </c>
      <c r="N675" s="41" t="str">
        <f>IF(J675="","",VLOOKUP(J675,Lait!$B$3:$C$60,2,0))</f>
        <v/>
      </c>
      <c r="O675" s="41"/>
      <c r="P675" s="41"/>
    </row>
    <row r="676" spans="1:16" s="23" customFormat="1" x14ac:dyDescent="0.35">
      <c r="A676" s="45" t="s">
        <v>2371</v>
      </c>
      <c r="B676" s="45" t="s">
        <v>648</v>
      </c>
      <c r="C676" s="45" t="s">
        <v>4518</v>
      </c>
      <c r="D676" s="45" t="s">
        <v>648</v>
      </c>
      <c r="E676" s="45" t="s">
        <v>1960</v>
      </c>
      <c r="F676" s="46" t="s">
        <v>7</v>
      </c>
      <c r="G676" s="46" t="s">
        <v>22</v>
      </c>
      <c r="H676" s="45" t="s">
        <v>2386</v>
      </c>
      <c r="I676" s="45" t="s">
        <v>4481</v>
      </c>
      <c r="J676" s="45"/>
      <c r="K676" s="39" t="str">
        <f>VLOOKUP(A676,'Va-Ku'!$A$2:$B$150,2,0)</f>
        <v>v</v>
      </c>
      <c r="L676" s="40" t="str">
        <f>IF(K676="v",VLOOKUP(A676,'Va-Ku'!$A$2:$C$150,3,0),VLOOKUP(A676,Kunnat!$B$2:$D$410,3,0))</f>
        <v>Liikenne- ja viestintäministeriö</v>
      </c>
      <c r="M676" s="40" t="str">
        <f>IF(K676&lt;&gt;"v",VLOOKUP(A676,Kunnat!$B$2:$F$411,5,0),"")</f>
        <v/>
      </c>
      <c r="N676" s="41" t="str">
        <f>IF(J676="","",VLOOKUP(J676,Lait!$B$3:$C$60,2,0))</f>
        <v/>
      </c>
      <c r="O676" s="41"/>
      <c r="P676" s="41"/>
    </row>
    <row r="677" spans="1:16" s="23" customFormat="1" x14ac:dyDescent="0.35">
      <c r="A677" s="45" t="s">
        <v>2371</v>
      </c>
      <c r="B677" s="45" t="s">
        <v>816</v>
      </c>
      <c r="C677" s="45" t="s">
        <v>4691</v>
      </c>
      <c r="D677" s="45" t="s">
        <v>816</v>
      </c>
      <c r="E677" s="45" t="s">
        <v>1960</v>
      </c>
      <c r="F677" s="45" t="s">
        <v>17</v>
      </c>
      <c r="G677" s="46" t="s">
        <v>22</v>
      </c>
      <c r="H677" s="46" t="s">
        <v>2382</v>
      </c>
      <c r="I677" s="45" t="s">
        <v>4481</v>
      </c>
      <c r="J677" s="45"/>
      <c r="K677" s="39" t="str">
        <f>VLOOKUP(A677,'Va-Ku'!$A$2:$B$150,2,0)</f>
        <v>v</v>
      </c>
      <c r="L677" s="40" t="str">
        <f>IF(K677="v",VLOOKUP(A677,'Va-Ku'!$A$2:$C$150,3,0),VLOOKUP(A677,Kunnat!$B$2:$D$410,3,0))</f>
        <v>Liikenne- ja viestintäministeriö</v>
      </c>
      <c r="M677" s="40" t="str">
        <f>IF(K677&lt;&gt;"v",VLOOKUP(A677,Kunnat!$B$2:$F$411,5,0),"")</f>
        <v/>
      </c>
      <c r="N677" s="41" t="str">
        <f>IF(J677="","",VLOOKUP(J677,Lait!$B$3:$C$60,2,0))</f>
        <v/>
      </c>
      <c r="O677" s="41"/>
      <c r="P677" s="41"/>
    </row>
    <row r="678" spans="1:16" s="23" customFormat="1" x14ac:dyDescent="0.35">
      <c r="A678" s="45" t="s">
        <v>2371</v>
      </c>
      <c r="B678" s="45" t="s">
        <v>700</v>
      </c>
      <c r="C678" s="45" t="s">
        <v>4573</v>
      </c>
      <c r="D678" s="45" t="s">
        <v>700</v>
      </c>
      <c r="E678" s="45" t="s">
        <v>1960</v>
      </c>
      <c r="F678" s="46" t="s">
        <v>17</v>
      </c>
      <c r="G678" s="46" t="s">
        <v>8</v>
      </c>
      <c r="H678" s="45" t="s">
        <v>2386</v>
      </c>
      <c r="I678" s="45" t="s">
        <v>4497</v>
      </c>
      <c r="J678" s="45"/>
      <c r="K678" s="39" t="str">
        <f>VLOOKUP(A678,'Va-Ku'!$A$2:$B$150,2,0)</f>
        <v>v</v>
      </c>
      <c r="L678" s="40" t="str">
        <f>IF(K678="v",VLOOKUP(A678,'Va-Ku'!$A$2:$C$150,3,0),VLOOKUP(A678,Kunnat!$B$2:$D$410,3,0))</f>
        <v>Liikenne- ja viestintäministeriö</v>
      </c>
      <c r="M678" s="40" t="str">
        <f>IF(K678&lt;&gt;"v",VLOOKUP(A678,Kunnat!$B$2:$F$411,5,0),"")</f>
        <v/>
      </c>
      <c r="N678" s="41" t="str">
        <f>IF(J678="","",VLOOKUP(J678,Lait!$B$3:$C$60,2,0))</f>
        <v/>
      </c>
      <c r="O678" s="41"/>
      <c r="P678" s="41"/>
    </row>
    <row r="679" spans="1:16" s="23" customFormat="1" x14ac:dyDescent="0.35">
      <c r="A679" s="45" t="s">
        <v>2371</v>
      </c>
      <c r="B679" s="45" t="s">
        <v>771</v>
      </c>
      <c r="C679" s="45" t="s">
        <v>4647</v>
      </c>
      <c r="D679" s="45" t="s">
        <v>771</v>
      </c>
      <c r="E679" s="45" t="s">
        <v>1960</v>
      </c>
      <c r="F679" s="45" t="s">
        <v>7</v>
      </c>
      <c r="G679" s="46" t="s">
        <v>22</v>
      </c>
      <c r="H679" s="46" t="s">
        <v>2382</v>
      </c>
      <c r="I679" s="45" t="s">
        <v>4481</v>
      </c>
      <c r="J679" s="45"/>
      <c r="K679" s="39" t="str">
        <f>VLOOKUP(A679,'Va-Ku'!$A$2:$B$150,2,0)</f>
        <v>v</v>
      </c>
      <c r="L679" s="40" t="str">
        <f>IF(K679="v",VLOOKUP(A679,'Va-Ku'!$A$2:$C$150,3,0),VLOOKUP(A679,Kunnat!$B$2:$D$410,3,0))</f>
        <v>Liikenne- ja viestintäministeriö</v>
      </c>
      <c r="M679" s="40" t="str">
        <f>IF(K679&lt;&gt;"v",VLOOKUP(A679,Kunnat!$B$2:$F$411,5,0),"")</f>
        <v/>
      </c>
      <c r="N679" s="41" t="str">
        <f>IF(J679="","",VLOOKUP(J679,Lait!$B$3:$C$60,2,0))</f>
        <v/>
      </c>
      <c r="O679" s="41"/>
      <c r="P679" s="41"/>
    </row>
    <row r="680" spans="1:16" s="23" customFormat="1" x14ac:dyDescent="0.35">
      <c r="A680" s="45" t="s">
        <v>2371</v>
      </c>
      <c r="B680" s="45" t="s">
        <v>803</v>
      </c>
      <c r="C680" s="45" t="s">
        <v>4678</v>
      </c>
      <c r="D680" s="45" t="s">
        <v>803</v>
      </c>
      <c r="E680" s="45" t="s">
        <v>1960</v>
      </c>
      <c r="F680" s="45" t="s">
        <v>10</v>
      </c>
      <c r="G680" s="46" t="s">
        <v>22</v>
      </c>
      <c r="H680" s="46" t="s">
        <v>2382</v>
      </c>
      <c r="I680" s="45" t="s">
        <v>4481</v>
      </c>
      <c r="J680" s="45"/>
      <c r="K680" s="39" t="str">
        <f>VLOOKUP(A680,'Va-Ku'!$A$2:$B$150,2,0)</f>
        <v>v</v>
      </c>
      <c r="L680" s="40" t="str">
        <f>IF(K680="v",VLOOKUP(A680,'Va-Ku'!$A$2:$C$150,3,0),VLOOKUP(A680,Kunnat!$B$2:$D$410,3,0))</f>
        <v>Liikenne- ja viestintäministeriö</v>
      </c>
      <c r="M680" s="40" t="str">
        <f>IF(K680&lt;&gt;"v",VLOOKUP(A680,Kunnat!$B$2:$F$411,5,0),"")</f>
        <v/>
      </c>
      <c r="N680" s="41" t="str">
        <f>IF(J680="","",VLOOKUP(J680,Lait!$B$3:$C$60,2,0))</f>
        <v/>
      </c>
      <c r="O680" s="41"/>
      <c r="P680" s="41"/>
    </row>
    <row r="681" spans="1:16" s="23" customFormat="1" x14ac:dyDescent="0.35">
      <c r="A681" s="45" t="s">
        <v>2371</v>
      </c>
      <c r="B681" s="45" t="s">
        <v>806</v>
      </c>
      <c r="C681" s="45"/>
      <c r="D681" s="45" t="s">
        <v>806</v>
      </c>
      <c r="E681" s="45" t="s">
        <v>1960</v>
      </c>
      <c r="F681" s="45" t="s">
        <v>10</v>
      </c>
      <c r="G681" s="46" t="s">
        <v>22</v>
      </c>
      <c r="H681" s="46" t="s">
        <v>2382</v>
      </c>
      <c r="I681" s="45" t="s">
        <v>4481</v>
      </c>
      <c r="J681" s="45"/>
      <c r="K681" s="39" t="str">
        <f>VLOOKUP(A681,'Va-Ku'!$A$2:$B$150,2,0)</f>
        <v>v</v>
      </c>
      <c r="L681" s="40" t="str">
        <f>IF(K681="v",VLOOKUP(A681,'Va-Ku'!$A$2:$C$150,3,0),VLOOKUP(A681,Kunnat!$B$2:$D$410,3,0))</f>
        <v>Liikenne- ja viestintäministeriö</v>
      </c>
      <c r="M681" s="40" t="str">
        <f>IF(K681&lt;&gt;"v",VLOOKUP(A681,Kunnat!$B$2:$F$411,5,0),"")</f>
        <v/>
      </c>
      <c r="N681" s="41" t="str">
        <f>IF(J681="","",VLOOKUP(J681,Lait!$B$3:$C$60,2,0))</f>
        <v/>
      </c>
      <c r="O681" s="41"/>
      <c r="P681" s="41"/>
    </row>
    <row r="682" spans="1:16" s="23" customFormat="1" x14ac:dyDescent="0.35">
      <c r="A682" s="45" t="s">
        <v>2371</v>
      </c>
      <c r="B682" s="45" t="s">
        <v>805</v>
      </c>
      <c r="C682" s="45" t="s">
        <v>4680</v>
      </c>
      <c r="D682" s="45" t="s">
        <v>805</v>
      </c>
      <c r="E682" s="45" t="s">
        <v>1960</v>
      </c>
      <c r="F682" s="45" t="s">
        <v>10</v>
      </c>
      <c r="G682" s="46" t="s">
        <v>22</v>
      </c>
      <c r="H682" s="46" t="s">
        <v>2386</v>
      </c>
      <c r="I682" s="45" t="s">
        <v>4481</v>
      </c>
      <c r="J682" s="45"/>
      <c r="K682" s="39" t="str">
        <f>VLOOKUP(A682,'Va-Ku'!$A$2:$B$150,2,0)</f>
        <v>v</v>
      </c>
      <c r="L682" s="40" t="str">
        <f>IF(K682="v",VLOOKUP(A682,'Va-Ku'!$A$2:$C$150,3,0),VLOOKUP(A682,Kunnat!$B$2:$D$410,3,0))</f>
        <v>Liikenne- ja viestintäministeriö</v>
      </c>
      <c r="M682" s="40" t="str">
        <f>IF(K682&lt;&gt;"v",VLOOKUP(A682,Kunnat!$B$2:$F$411,5,0),"")</f>
        <v/>
      </c>
      <c r="N682" s="41" t="str">
        <f>IF(J682="","",VLOOKUP(J682,Lait!$B$3:$C$60,2,0))</f>
        <v/>
      </c>
      <c r="O682" s="41"/>
      <c r="P682" s="41"/>
    </row>
    <row r="683" spans="1:16" s="23" customFormat="1" x14ac:dyDescent="0.35">
      <c r="A683" s="45" t="s">
        <v>2371</v>
      </c>
      <c r="B683" s="45" t="s">
        <v>823</v>
      </c>
      <c r="C683" s="45" t="s">
        <v>4695</v>
      </c>
      <c r="D683" s="45" t="s">
        <v>823</v>
      </c>
      <c r="E683" s="45" t="s">
        <v>1960</v>
      </c>
      <c r="F683" s="45" t="s">
        <v>17</v>
      </c>
      <c r="G683" s="46" t="s">
        <v>22</v>
      </c>
      <c r="H683" s="46" t="s">
        <v>2382</v>
      </c>
      <c r="I683" s="45" t="s">
        <v>4696</v>
      </c>
      <c r="J683" s="45"/>
      <c r="K683" s="39" t="str">
        <f>VLOOKUP(A683,'Va-Ku'!$A$2:$B$150,2,0)</f>
        <v>v</v>
      </c>
      <c r="L683" s="40" t="str">
        <f>IF(K683="v",VLOOKUP(A683,'Va-Ku'!$A$2:$C$150,3,0),VLOOKUP(A683,Kunnat!$B$2:$D$410,3,0))</f>
        <v>Liikenne- ja viestintäministeriö</v>
      </c>
      <c r="M683" s="40" t="str">
        <f>IF(K683&lt;&gt;"v",VLOOKUP(A683,Kunnat!$B$2:$F$411,5,0),"")</f>
        <v/>
      </c>
      <c r="N683" s="41" t="str">
        <f>IF(J683="","",VLOOKUP(J683,Lait!$B$3:$C$60,2,0))</f>
        <v/>
      </c>
      <c r="O683" s="41"/>
      <c r="P683" s="41"/>
    </row>
    <row r="684" spans="1:16" s="23" customFormat="1" x14ac:dyDescent="0.35">
      <c r="A684" s="45" t="s">
        <v>2371</v>
      </c>
      <c r="B684" s="45" t="s">
        <v>772</v>
      </c>
      <c r="C684" s="45" t="s">
        <v>4648</v>
      </c>
      <c r="D684" s="45" t="s">
        <v>772</v>
      </c>
      <c r="E684" s="45" t="s">
        <v>1960</v>
      </c>
      <c r="F684" s="45" t="s">
        <v>10</v>
      </c>
      <c r="G684" s="46" t="s">
        <v>22</v>
      </c>
      <c r="H684" s="46" t="s">
        <v>2386</v>
      </c>
      <c r="I684" s="45" t="s">
        <v>4481</v>
      </c>
      <c r="J684" s="45"/>
      <c r="K684" s="39" t="str">
        <f>VLOOKUP(A684,'Va-Ku'!$A$2:$B$150,2,0)</f>
        <v>v</v>
      </c>
      <c r="L684" s="40" t="str">
        <f>IF(K684="v",VLOOKUP(A684,'Va-Ku'!$A$2:$C$150,3,0),VLOOKUP(A684,Kunnat!$B$2:$D$410,3,0))</f>
        <v>Liikenne- ja viestintäministeriö</v>
      </c>
      <c r="M684" s="40" t="str">
        <f>IF(K684&lt;&gt;"v",VLOOKUP(A684,Kunnat!$B$2:$F$411,5,0),"")</f>
        <v/>
      </c>
      <c r="N684" s="41" t="str">
        <f>IF(J684="","",VLOOKUP(J684,Lait!$B$3:$C$60,2,0))</f>
        <v/>
      </c>
      <c r="O684" s="41"/>
      <c r="P684" s="41"/>
    </row>
    <row r="685" spans="1:16" s="23" customFormat="1" x14ac:dyDescent="0.35">
      <c r="A685" s="45" t="s">
        <v>2371</v>
      </c>
      <c r="B685" s="45" t="s">
        <v>818</v>
      </c>
      <c r="C685" s="45"/>
      <c r="D685" s="45" t="s">
        <v>818</v>
      </c>
      <c r="E685" s="45" t="s">
        <v>1960</v>
      </c>
      <c r="F685" s="45" t="s">
        <v>10</v>
      </c>
      <c r="G685" s="46" t="s">
        <v>22</v>
      </c>
      <c r="H685" s="45"/>
      <c r="I685" s="45" t="s">
        <v>4481</v>
      </c>
      <c r="J685" s="45"/>
      <c r="K685" s="39" t="str">
        <f>VLOOKUP(A685,'Va-Ku'!$A$2:$B$150,2,0)</f>
        <v>v</v>
      </c>
      <c r="L685" s="40" t="str">
        <f>IF(K685="v",VLOOKUP(A685,'Va-Ku'!$A$2:$C$150,3,0),VLOOKUP(A685,Kunnat!$B$2:$D$410,3,0))</f>
        <v>Liikenne- ja viestintäministeriö</v>
      </c>
      <c r="M685" s="40" t="str">
        <f>IF(K685&lt;&gt;"v",VLOOKUP(A685,Kunnat!$B$2:$F$411,5,0),"")</f>
        <v/>
      </c>
      <c r="N685" s="41" t="str">
        <f>IF(J685="","",VLOOKUP(J685,Lait!$B$3:$C$60,2,0))</f>
        <v/>
      </c>
      <c r="O685" s="41"/>
      <c r="P685" s="41"/>
    </row>
    <row r="686" spans="1:16" s="23" customFormat="1" x14ac:dyDescent="0.35">
      <c r="A686" s="45" t="s">
        <v>2371</v>
      </c>
      <c r="B686" s="45" t="s">
        <v>819</v>
      </c>
      <c r="C686" s="45"/>
      <c r="D686" s="45" t="s">
        <v>819</v>
      </c>
      <c r="E686" s="45" t="s">
        <v>1960</v>
      </c>
      <c r="F686" s="45" t="s">
        <v>10</v>
      </c>
      <c r="G686" s="46" t="s">
        <v>22</v>
      </c>
      <c r="H686" s="45"/>
      <c r="I686" s="45" t="s">
        <v>4481</v>
      </c>
      <c r="J686" s="45"/>
      <c r="K686" s="39" t="str">
        <f>VLOOKUP(A686,'Va-Ku'!$A$2:$B$150,2,0)</f>
        <v>v</v>
      </c>
      <c r="L686" s="40" t="str">
        <f>IF(K686="v",VLOOKUP(A686,'Va-Ku'!$A$2:$C$150,3,0),VLOOKUP(A686,Kunnat!$B$2:$D$410,3,0))</f>
        <v>Liikenne- ja viestintäministeriö</v>
      </c>
      <c r="M686" s="40" t="str">
        <f>IF(K686&lt;&gt;"v",VLOOKUP(A686,Kunnat!$B$2:$F$411,5,0),"")</f>
        <v/>
      </c>
      <c r="N686" s="41" t="str">
        <f>IF(J686="","",VLOOKUP(J686,Lait!$B$3:$C$60,2,0))</f>
        <v/>
      </c>
      <c r="O686" s="41"/>
      <c r="P686" s="41"/>
    </row>
    <row r="687" spans="1:16" s="23" customFormat="1" x14ac:dyDescent="0.35">
      <c r="A687" s="45" t="s">
        <v>2371</v>
      </c>
      <c r="B687" s="45" t="s">
        <v>730</v>
      </c>
      <c r="C687" s="45" t="s">
        <v>4604</v>
      </c>
      <c r="D687" s="45" t="s">
        <v>730</v>
      </c>
      <c r="E687" s="45" t="s">
        <v>1960</v>
      </c>
      <c r="F687" s="45" t="s">
        <v>10</v>
      </c>
      <c r="G687" s="46" t="s">
        <v>22</v>
      </c>
      <c r="H687" s="46" t="s">
        <v>2386</v>
      </c>
      <c r="I687" s="45" t="s">
        <v>4605</v>
      </c>
      <c r="J687" s="45"/>
      <c r="K687" s="39" t="str">
        <f>VLOOKUP(A687,'Va-Ku'!$A$2:$B$150,2,0)</f>
        <v>v</v>
      </c>
      <c r="L687" s="40" t="str">
        <f>IF(K687="v",VLOOKUP(A687,'Va-Ku'!$A$2:$C$150,3,0),VLOOKUP(A687,Kunnat!$B$2:$D$410,3,0))</f>
        <v>Liikenne- ja viestintäministeriö</v>
      </c>
      <c r="M687" s="40" t="str">
        <f>IF(K687&lt;&gt;"v",VLOOKUP(A687,Kunnat!$B$2:$F$411,5,0),"")</f>
        <v/>
      </c>
      <c r="N687" s="41" t="str">
        <f>IF(J687="","",VLOOKUP(J687,Lait!$B$3:$C$60,2,0))</f>
        <v/>
      </c>
      <c r="O687" s="41"/>
      <c r="P687" s="41"/>
    </row>
    <row r="688" spans="1:16" s="23" customFormat="1" x14ac:dyDescent="0.35">
      <c r="A688" s="45" t="s">
        <v>2371</v>
      </c>
      <c r="B688" s="45" t="s">
        <v>732</v>
      </c>
      <c r="C688" s="45" t="s">
        <v>4607</v>
      </c>
      <c r="D688" s="45" t="s">
        <v>732</v>
      </c>
      <c r="E688" s="45" t="s">
        <v>1960</v>
      </c>
      <c r="F688" s="45" t="s">
        <v>7</v>
      </c>
      <c r="G688" s="46" t="s">
        <v>22</v>
      </c>
      <c r="H688" s="46" t="s">
        <v>2382</v>
      </c>
      <c r="I688" s="45" t="s">
        <v>4481</v>
      </c>
      <c r="J688" s="45"/>
      <c r="K688" s="39" t="str">
        <f>VLOOKUP(A688,'Va-Ku'!$A$2:$B$150,2,0)</f>
        <v>v</v>
      </c>
      <c r="L688" s="40" t="str">
        <f>IF(K688="v",VLOOKUP(A688,'Va-Ku'!$A$2:$C$150,3,0),VLOOKUP(A688,Kunnat!$B$2:$D$410,3,0))</f>
        <v>Liikenne- ja viestintäministeriö</v>
      </c>
      <c r="M688" s="40" t="str">
        <f>IF(K688&lt;&gt;"v",VLOOKUP(A688,Kunnat!$B$2:$F$411,5,0),"")</f>
        <v/>
      </c>
      <c r="N688" s="41" t="str">
        <f>IF(J688="","",VLOOKUP(J688,Lait!$B$3:$C$60,2,0))</f>
        <v/>
      </c>
      <c r="O688" s="41"/>
      <c r="P688" s="41"/>
    </row>
    <row r="689" spans="1:16" s="23" customFormat="1" x14ac:dyDescent="0.35">
      <c r="A689" s="45" t="s">
        <v>2371</v>
      </c>
      <c r="B689" s="45" t="s">
        <v>712</v>
      </c>
      <c r="C689" s="45" t="s">
        <v>4585</v>
      </c>
      <c r="D689" s="45" t="s">
        <v>712</v>
      </c>
      <c r="E689" s="45" t="s">
        <v>2699</v>
      </c>
      <c r="F689" s="45" t="s">
        <v>21</v>
      </c>
      <c r="G689" s="46" t="s">
        <v>22</v>
      </c>
      <c r="H689" s="46" t="s">
        <v>2382</v>
      </c>
      <c r="I689" s="45" t="s">
        <v>4481</v>
      </c>
      <c r="J689" s="45"/>
      <c r="K689" s="39" t="str">
        <f>VLOOKUP(A689,'Va-Ku'!$A$2:$B$150,2,0)</f>
        <v>v</v>
      </c>
      <c r="L689" s="40" t="str">
        <f>IF(K689="v",VLOOKUP(A689,'Va-Ku'!$A$2:$C$150,3,0),VLOOKUP(A689,Kunnat!$B$2:$D$410,3,0))</f>
        <v>Liikenne- ja viestintäministeriö</v>
      </c>
      <c r="M689" s="40" t="str">
        <f>IF(K689&lt;&gt;"v",VLOOKUP(A689,Kunnat!$B$2:$F$411,5,0),"")</f>
        <v/>
      </c>
      <c r="N689" s="41" t="str">
        <f>IF(J689="","",VLOOKUP(J689,Lait!$B$3:$C$60,2,0))</f>
        <v/>
      </c>
      <c r="O689" s="41"/>
      <c r="P689" s="41"/>
    </row>
    <row r="690" spans="1:16" s="23" customFormat="1" x14ac:dyDescent="0.35">
      <c r="A690" s="45" t="s">
        <v>2371</v>
      </c>
      <c r="B690" s="45" t="s">
        <v>713</v>
      </c>
      <c r="C690" s="45" t="s">
        <v>4586</v>
      </c>
      <c r="D690" s="45" t="s">
        <v>713</v>
      </c>
      <c r="E690" s="45" t="s">
        <v>2699</v>
      </c>
      <c r="F690" s="45" t="s">
        <v>21</v>
      </c>
      <c r="G690" s="46" t="s">
        <v>22</v>
      </c>
      <c r="H690" s="46" t="s">
        <v>2382</v>
      </c>
      <c r="I690" s="45" t="s">
        <v>4481</v>
      </c>
      <c r="J690" s="45"/>
      <c r="K690" s="39" t="str">
        <f>VLOOKUP(A690,'Va-Ku'!$A$2:$B$150,2,0)</f>
        <v>v</v>
      </c>
      <c r="L690" s="40" t="str">
        <f>IF(K690="v",VLOOKUP(A690,'Va-Ku'!$A$2:$C$150,3,0),VLOOKUP(A690,Kunnat!$B$2:$D$410,3,0))</f>
        <v>Liikenne- ja viestintäministeriö</v>
      </c>
      <c r="M690" s="40" t="str">
        <f>IF(K690&lt;&gt;"v",VLOOKUP(A690,Kunnat!$B$2:$F$411,5,0),"")</f>
        <v/>
      </c>
      <c r="N690" s="41" t="str">
        <f>IF(J690="","",VLOOKUP(J690,Lait!$B$3:$C$60,2,0))</f>
        <v/>
      </c>
      <c r="O690" s="41"/>
      <c r="P690" s="41"/>
    </row>
    <row r="691" spans="1:16" s="23" customFormat="1" x14ac:dyDescent="0.35">
      <c r="A691" s="45" t="s">
        <v>2371</v>
      </c>
      <c r="B691" s="45" t="s">
        <v>719</v>
      </c>
      <c r="C691" s="45" t="s">
        <v>4593</v>
      </c>
      <c r="D691" s="45" t="s">
        <v>719</v>
      </c>
      <c r="E691" s="45" t="s">
        <v>2699</v>
      </c>
      <c r="F691" s="45" t="s">
        <v>7</v>
      </c>
      <c r="G691" s="46" t="s">
        <v>22</v>
      </c>
      <c r="H691" s="46" t="s">
        <v>2382</v>
      </c>
      <c r="I691" s="45" t="s">
        <v>4481</v>
      </c>
      <c r="J691" s="45"/>
      <c r="K691" s="39" t="str">
        <f>VLOOKUP(A691,'Va-Ku'!$A$2:$B$150,2,0)</f>
        <v>v</v>
      </c>
      <c r="L691" s="40" t="str">
        <f>IF(K691="v",VLOOKUP(A691,'Va-Ku'!$A$2:$C$150,3,0),VLOOKUP(A691,Kunnat!$B$2:$D$410,3,0))</f>
        <v>Liikenne- ja viestintäministeriö</v>
      </c>
      <c r="M691" s="40" t="str">
        <f>IF(K691&lt;&gt;"v",VLOOKUP(A691,Kunnat!$B$2:$F$411,5,0),"")</f>
        <v/>
      </c>
      <c r="N691" s="41" t="str">
        <f>IF(J691="","",VLOOKUP(J691,Lait!$B$3:$C$60,2,0))</f>
        <v/>
      </c>
      <c r="O691" s="41"/>
      <c r="P691" s="41"/>
    </row>
    <row r="692" spans="1:16" s="23" customFormat="1" x14ac:dyDescent="0.35">
      <c r="A692" s="45" t="s">
        <v>2371</v>
      </c>
      <c r="B692" s="45" t="s">
        <v>731</v>
      </c>
      <c r="C692" s="45" t="s">
        <v>4606</v>
      </c>
      <c r="D692" s="45" t="s">
        <v>731</v>
      </c>
      <c r="E692" s="45" t="s">
        <v>1960</v>
      </c>
      <c r="F692" s="45" t="s">
        <v>10</v>
      </c>
      <c r="G692" s="46" t="s">
        <v>22</v>
      </c>
      <c r="H692" s="46" t="s">
        <v>2382</v>
      </c>
      <c r="I692" s="45" t="s">
        <v>4481</v>
      </c>
      <c r="J692" s="45"/>
      <c r="K692" s="39" t="str">
        <f>VLOOKUP(A692,'Va-Ku'!$A$2:$B$150,2,0)</f>
        <v>v</v>
      </c>
      <c r="L692" s="40" t="str">
        <f>IF(K692="v",VLOOKUP(A692,'Va-Ku'!$A$2:$C$150,3,0),VLOOKUP(A692,Kunnat!$B$2:$D$410,3,0))</f>
        <v>Liikenne- ja viestintäministeriö</v>
      </c>
      <c r="M692" s="40" t="str">
        <f>IF(K692&lt;&gt;"v",VLOOKUP(A692,Kunnat!$B$2:$F$411,5,0),"")</f>
        <v/>
      </c>
      <c r="N692" s="41" t="str">
        <f>IF(J692="","",VLOOKUP(J692,Lait!$B$3:$C$60,2,0))</f>
        <v/>
      </c>
      <c r="O692" s="41"/>
      <c r="P692" s="41"/>
    </row>
    <row r="693" spans="1:16" s="23" customFormat="1" x14ac:dyDescent="0.35">
      <c r="A693" s="45" t="s">
        <v>2371</v>
      </c>
      <c r="B693" s="45" t="s">
        <v>717</v>
      </c>
      <c r="C693" s="45" t="s">
        <v>4591</v>
      </c>
      <c r="D693" s="45" t="s">
        <v>717</v>
      </c>
      <c r="E693" s="45" t="s">
        <v>1960</v>
      </c>
      <c r="F693" s="45" t="s">
        <v>7</v>
      </c>
      <c r="G693" s="46" t="s">
        <v>22</v>
      </c>
      <c r="H693" s="46" t="s">
        <v>2382</v>
      </c>
      <c r="I693" s="45" t="s">
        <v>4481</v>
      </c>
      <c r="J693" s="45"/>
      <c r="K693" s="39" t="str">
        <f>VLOOKUP(A693,'Va-Ku'!$A$2:$B$150,2,0)</f>
        <v>v</v>
      </c>
      <c r="L693" s="40" t="str">
        <f>IF(K693="v",VLOOKUP(A693,'Va-Ku'!$A$2:$C$150,3,0),VLOOKUP(A693,Kunnat!$B$2:$D$410,3,0))</f>
        <v>Liikenne- ja viestintäministeriö</v>
      </c>
      <c r="M693" s="40" t="str">
        <f>IF(K693&lt;&gt;"v",VLOOKUP(A693,Kunnat!$B$2:$F$411,5,0),"")</f>
        <v/>
      </c>
      <c r="N693" s="41" t="str">
        <f>IF(J693="","",VLOOKUP(J693,Lait!$B$3:$C$60,2,0))</f>
        <v/>
      </c>
      <c r="O693" s="41"/>
      <c r="P693" s="41"/>
    </row>
    <row r="694" spans="1:16" s="23" customFormat="1" x14ac:dyDescent="0.35">
      <c r="A694" s="45" t="s">
        <v>2371</v>
      </c>
      <c r="B694" s="45" t="s">
        <v>720</v>
      </c>
      <c r="C694" s="45" t="s">
        <v>4594</v>
      </c>
      <c r="D694" s="45" t="s">
        <v>720</v>
      </c>
      <c r="E694" s="45" t="s">
        <v>2699</v>
      </c>
      <c r="F694" s="45" t="s">
        <v>7</v>
      </c>
      <c r="G694" s="46" t="s">
        <v>22</v>
      </c>
      <c r="H694" s="46" t="s">
        <v>2382</v>
      </c>
      <c r="I694" s="45" t="s">
        <v>4481</v>
      </c>
      <c r="J694" s="45"/>
      <c r="K694" s="39" t="str">
        <f>VLOOKUP(A694,'Va-Ku'!$A$2:$B$150,2,0)</f>
        <v>v</v>
      </c>
      <c r="L694" s="40" t="str">
        <f>IF(K694="v",VLOOKUP(A694,'Va-Ku'!$A$2:$C$150,3,0),VLOOKUP(A694,Kunnat!$B$2:$D$410,3,0))</f>
        <v>Liikenne- ja viestintäministeriö</v>
      </c>
      <c r="M694" s="40" t="str">
        <f>IF(K694&lt;&gt;"v",VLOOKUP(A694,Kunnat!$B$2:$F$411,5,0),"")</f>
        <v/>
      </c>
      <c r="N694" s="41" t="str">
        <f>IF(J694="","",VLOOKUP(J694,Lait!$B$3:$C$60,2,0))</f>
        <v/>
      </c>
      <c r="O694" s="41"/>
      <c r="P694" s="41"/>
    </row>
    <row r="695" spans="1:16" s="23" customFormat="1" x14ac:dyDescent="0.35">
      <c r="A695" s="45" t="s">
        <v>2371</v>
      </c>
      <c r="B695" s="45" t="s">
        <v>773</v>
      </c>
      <c r="C695" s="45" t="s">
        <v>4649</v>
      </c>
      <c r="D695" s="45" t="s">
        <v>773</v>
      </c>
      <c r="E695" s="45" t="s">
        <v>1960</v>
      </c>
      <c r="F695" s="45" t="s">
        <v>17</v>
      </c>
      <c r="G695" s="46" t="s">
        <v>22</v>
      </c>
      <c r="H695" s="46" t="s">
        <v>2382</v>
      </c>
      <c r="I695" s="45" t="s">
        <v>4650</v>
      </c>
      <c r="J695" s="45"/>
      <c r="K695" s="39" t="str">
        <f>VLOOKUP(A695,'Va-Ku'!$A$2:$B$150,2,0)</f>
        <v>v</v>
      </c>
      <c r="L695" s="40" t="str">
        <f>IF(K695="v",VLOOKUP(A695,'Va-Ku'!$A$2:$C$150,3,0),VLOOKUP(A695,Kunnat!$B$2:$D$410,3,0))</f>
        <v>Liikenne- ja viestintäministeriö</v>
      </c>
      <c r="M695" s="40" t="str">
        <f>IF(K695&lt;&gt;"v",VLOOKUP(A695,Kunnat!$B$2:$F$411,5,0),"")</f>
        <v/>
      </c>
      <c r="N695" s="41" t="str">
        <f>IF(J695="","",VLOOKUP(J695,Lait!$B$3:$C$60,2,0))</f>
        <v/>
      </c>
      <c r="O695" s="41"/>
      <c r="P695" s="41"/>
    </row>
    <row r="696" spans="1:16" s="23" customFormat="1" x14ac:dyDescent="0.35">
      <c r="A696" s="45" t="s">
        <v>2371</v>
      </c>
      <c r="B696" s="45" t="s">
        <v>669</v>
      </c>
      <c r="C696" s="45" t="s">
        <v>4541</v>
      </c>
      <c r="D696" s="45" t="s">
        <v>669</v>
      </c>
      <c r="E696" s="45" t="s">
        <v>1959</v>
      </c>
      <c r="F696" s="46" t="s">
        <v>10</v>
      </c>
      <c r="G696" s="46" t="s">
        <v>22</v>
      </c>
      <c r="H696" s="45" t="s">
        <v>2382</v>
      </c>
      <c r="I696" s="45" t="s">
        <v>4481</v>
      </c>
      <c r="J696" s="45"/>
      <c r="K696" s="39" t="str">
        <f>VLOOKUP(A696,'Va-Ku'!$A$2:$B$150,2,0)</f>
        <v>v</v>
      </c>
      <c r="L696" s="40" t="str">
        <f>IF(K696="v",VLOOKUP(A696,'Va-Ku'!$A$2:$C$150,3,0),VLOOKUP(A696,Kunnat!$B$2:$D$410,3,0))</f>
        <v>Liikenne- ja viestintäministeriö</v>
      </c>
      <c r="M696" s="40" t="str">
        <f>IF(K696&lt;&gt;"v",VLOOKUP(A696,Kunnat!$B$2:$F$411,5,0),"")</f>
        <v/>
      </c>
      <c r="N696" s="41" t="str">
        <f>IF(J696="","",VLOOKUP(J696,Lait!$B$3:$C$60,2,0))</f>
        <v/>
      </c>
      <c r="O696" s="41"/>
      <c r="P696" s="41"/>
    </row>
    <row r="697" spans="1:16" s="23" customFormat="1" x14ac:dyDescent="0.35">
      <c r="A697" s="45" t="s">
        <v>2371</v>
      </c>
      <c r="B697" s="45" t="s">
        <v>617</v>
      </c>
      <c r="C697" s="45" t="s">
        <v>4762</v>
      </c>
      <c r="D697" s="45" t="s">
        <v>617</v>
      </c>
      <c r="E697" s="45" t="s">
        <v>2699</v>
      </c>
      <c r="F697" s="45" t="s">
        <v>5</v>
      </c>
      <c r="G697" s="45"/>
      <c r="H697" s="46" t="s">
        <v>2386</v>
      </c>
      <c r="I697" s="45"/>
      <c r="J697" s="45"/>
      <c r="K697" s="39" t="str">
        <f>VLOOKUP(A697,'Va-Ku'!$A$2:$B$150,2,0)</f>
        <v>v</v>
      </c>
      <c r="L697" s="40" t="str">
        <f>IF(K697="v",VLOOKUP(A697,'Va-Ku'!$A$2:$C$150,3,0),VLOOKUP(A697,Kunnat!$B$2:$D$410,3,0))</f>
        <v>Liikenne- ja viestintäministeriö</v>
      </c>
      <c r="M697" s="40" t="str">
        <f>IF(K697&lt;&gt;"v",VLOOKUP(A697,Kunnat!$B$2:$F$411,5,0),"")</f>
        <v/>
      </c>
      <c r="N697" s="41" t="str">
        <f>IF(J697="","",VLOOKUP(J697,Lait!$B$3:$C$60,2,0))</f>
        <v/>
      </c>
      <c r="O697" s="41"/>
      <c r="P697" s="41"/>
    </row>
    <row r="698" spans="1:16" s="23" customFormat="1" x14ac:dyDescent="0.35">
      <c r="A698" s="45" t="s">
        <v>2371</v>
      </c>
      <c r="B698" s="45" t="s">
        <v>649</v>
      </c>
      <c r="C698" s="45" t="s">
        <v>4519</v>
      </c>
      <c r="D698" s="45" t="s">
        <v>649</v>
      </c>
      <c r="E698" s="45" t="s">
        <v>1960</v>
      </c>
      <c r="F698" s="46" t="s">
        <v>7</v>
      </c>
      <c r="G698" s="46" t="s">
        <v>22</v>
      </c>
      <c r="H698" s="45" t="s">
        <v>2382</v>
      </c>
      <c r="I698" s="45" t="s">
        <v>4481</v>
      </c>
      <c r="J698" s="45"/>
      <c r="K698" s="39" t="str">
        <f>VLOOKUP(A698,'Va-Ku'!$A$2:$B$150,2,0)</f>
        <v>v</v>
      </c>
      <c r="L698" s="40" t="str">
        <f>IF(K698="v",VLOOKUP(A698,'Va-Ku'!$A$2:$C$150,3,0),VLOOKUP(A698,Kunnat!$B$2:$D$410,3,0))</f>
        <v>Liikenne- ja viestintäministeriö</v>
      </c>
      <c r="M698" s="40" t="str">
        <f>IF(K698&lt;&gt;"v",VLOOKUP(A698,Kunnat!$B$2:$F$411,5,0),"")</f>
        <v/>
      </c>
      <c r="N698" s="41" t="str">
        <f>IF(J698="","",VLOOKUP(J698,Lait!$B$3:$C$60,2,0))</f>
        <v/>
      </c>
      <c r="O698" s="41"/>
      <c r="P698" s="41"/>
    </row>
    <row r="699" spans="1:16" s="23" customFormat="1" x14ac:dyDescent="0.35">
      <c r="A699" s="45" t="s">
        <v>2371</v>
      </c>
      <c r="B699" s="45" t="s">
        <v>608</v>
      </c>
      <c r="C699" s="45" t="s">
        <v>4753</v>
      </c>
      <c r="D699" s="45" t="s">
        <v>608</v>
      </c>
      <c r="E699" s="45" t="s">
        <v>2699</v>
      </c>
      <c r="F699" s="45" t="s">
        <v>5</v>
      </c>
      <c r="G699" s="45"/>
      <c r="H699" s="46" t="s">
        <v>2386</v>
      </c>
      <c r="I699" s="45"/>
      <c r="J699" s="45"/>
      <c r="K699" s="39" t="str">
        <f>VLOOKUP(A699,'Va-Ku'!$A$2:$B$150,2,0)</f>
        <v>v</v>
      </c>
      <c r="L699" s="40" t="str">
        <f>IF(K699="v",VLOOKUP(A699,'Va-Ku'!$A$2:$C$150,3,0),VLOOKUP(A699,Kunnat!$B$2:$D$410,3,0))</f>
        <v>Liikenne- ja viestintäministeriö</v>
      </c>
      <c r="M699" s="40" t="str">
        <f>IF(K699&lt;&gt;"v",VLOOKUP(A699,Kunnat!$B$2:$F$411,5,0),"")</f>
        <v/>
      </c>
      <c r="N699" s="41" t="str">
        <f>IF(J699="","",VLOOKUP(J699,Lait!$B$3:$C$60,2,0))</f>
        <v/>
      </c>
      <c r="O699" s="41"/>
      <c r="P699" s="41"/>
    </row>
    <row r="700" spans="1:16" s="23" customFormat="1" x14ac:dyDescent="0.35">
      <c r="A700" s="45" t="s">
        <v>2371</v>
      </c>
      <c r="B700" s="45" t="s">
        <v>714</v>
      </c>
      <c r="C700" s="45" t="s">
        <v>4588</v>
      </c>
      <c r="D700" s="45" t="s">
        <v>714</v>
      </c>
      <c r="E700" s="45" t="s">
        <v>2699</v>
      </c>
      <c r="F700" s="45" t="s">
        <v>10</v>
      </c>
      <c r="G700" s="46" t="s">
        <v>22</v>
      </c>
      <c r="H700" s="46" t="s">
        <v>2382</v>
      </c>
      <c r="I700" s="45" t="s">
        <v>4481</v>
      </c>
      <c r="J700" s="45"/>
      <c r="K700" s="39" t="str">
        <f>VLOOKUP(A700,'Va-Ku'!$A$2:$B$150,2,0)</f>
        <v>v</v>
      </c>
      <c r="L700" s="40" t="str">
        <f>IF(K700="v",VLOOKUP(A700,'Va-Ku'!$A$2:$C$150,3,0),VLOOKUP(A700,Kunnat!$B$2:$D$410,3,0))</f>
        <v>Liikenne- ja viestintäministeriö</v>
      </c>
      <c r="M700" s="40" t="str">
        <f>IF(K700&lt;&gt;"v",VLOOKUP(A700,Kunnat!$B$2:$F$411,5,0),"")</f>
        <v/>
      </c>
      <c r="N700" s="41" t="str">
        <f>IF(J700="","",VLOOKUP(J700,Lait!$B$3:$C$60,2,0))</f>
        <v/>
      </c>
      <c r="O700" s="41"/>
      <c r="P700" s="41"/>
    </row>
    <row r="701" spans="1:16" s="23" customFormat="1" x14ac:dyDescent="0.35">
      <c r="A701" s="45" t="s">
        <v>2371</v>
      </c>
      <c r="B701" s="45" t="s">
        <v>4587</v>
      </c>
      <c r="C701" s="45" t="s">
        <v>4588</v>
      </c>
      <c r="D701" s="45" t="s">
        <v>4587</v>
      </c>
      <c r="E701" s="45" t="s">
        <v>2699</v>
      </c>
      <c r="F701" s="45" t="s">
        <v>10</v>
      </c>
      <c r="G701" s="46" t="s">
        <v>22</v>
      </c>
      <c r="H701" s="46" t="s">
        <v>2382</v>
      </c>
      <c r="I701" s="45" t="s">
        <v>4481</v>
      </c>
      <c r="J701" s="45"/>
      <c r="K701" s="39" t="str">
        <f>VLOOKUP(A701,'Va-Ku'!$A$2:$B$150,2,0)</f>
        <v>v</v>
      </c>
      <c r="L701" s="40" t="str">
        <f>IF(K701="v",VLOOKUP(A701,'Va-Ku'!$A$2:$C$150,3,0),VLOOKUP(A701,Kunnat!$B$2:$D$410,3,0))</f>
        <v>Liikenne- ja viestintäministeriö</v>
      </c>
      <c r="M701" s="40" t="str">
        <f>IF(K701&lt;&gt;"v",VLOOKUP(A701,Kunnat!$B$2:$F$411,5,0),"")</f>
        <v/>
      </c>
      <c r="N701" s="41" t="str">
        <f>IF(J701="","",VLOOKUP(J701,Lait!$B$3:$C$60,2,0))</f>
        <v/>
      </c>
      <c r="O701" s="41"/>
      <c r="P701" s="41"/>
    </row>
    <row r="702" spans="1:16" s="23" customFormat="1" x14ac:dyDescent="0.35">
      <c r="A702" s="45" t="s">
        <v>2371</v>
      </c>
      <c r="B702" s="45" t="s">
        <v>802</v>
      </c>
      <c r="C702" s="45" t="s">
        <v>4677</v>
      </c>
      <c r="D702" s="45" t="s">
        <v>802</v>
      </c>
      <c r="E702" s="45" t="s">
        <v>1896</v>
      </c>
      <c r="F702" s="45" t="s">
        <v>5</v>
      </c>
      <c r="G702" s="45"/>
      <c r="H702" s="46" t="s">
        <v>2382</v>
      </c>
      <c r="I702" s="45"/>
      <c r="J702" s="45"/>
      <c r="K702" s="39" t="str">
        <f>VLOOKUP(A702,'Va-Ku'!$A$2:$B$150,2,0)</f>
        <v>v</v>
      </c>
      <c r="L702" s="40" t="str">
        <f>IF(K702="v",VLOOKUP(A702,'Va-Ku'!$A$2:$C$150,3,0),VLOOKUP(A702,Kunnat!$B$2:$D$410,3,0))</f>
        <v>Liikenne- ja viestintäministeriö</v>
      </c>
      <c r="M702" s="40" t="str">
        <f>IF(K702&lt;&gt;"v",VLOOKUP(A702,Kunnat!$B$2:$F$411,5,0),"")</f>
        <v/>
      </c>
      <c r="N702" s="41" t="str">
        <f>IF(J702="","",VLOOKUP(J702,Lait!$B$3:$C$60,2,0))</f>
        <v/>
      </c>
      <c r="O702" s="41"/>
      <c r="P702" s="41"/>
    </row>
    <row r="703" spans="1:16" s="23" customFormat="1" x14ac:dyDescent="0.35">
      <c r="A703" s="45" t="s">
        <v>2371</v>
      </c>
      <c r="B703" s="45" t="s">
        <v>709</v>
      </c>
      <c r="C703" s="45" t="s">
        <v>4583</v>
      </c>
      <c r="D703" s="45" t="s">
        <v>709</v>
      </c>
      <c r="E703" s="45" t="s">
        <v>1959</v>
      </c>
      <c r="F703" s="45" t="s">
        <v>21</v>
      </c>
      <c r="G703" s="46" t="s">
        <v>22</v>
      </c>
      <c r="H703" s="46" t="s">
        <v>2382</v>
      </c>
      <c r="I703" s="45" t="s">
        <v>4481</v>
      </c>
      <c r="J703" s="45"/>
      <c r="K703" s="39" t="str">
        <f>VLOOKUP(A703,'Va-Ku'!$A$2:$B$150,2,0)</f>
        <v>v</v>
      </c>
      <c r="L703" s="40" t="str">
        <f>IF(K703="v",VLOOKUP(A703,'Va-Ku'!$A$2:$C$150,3,0),VLOOKUP(A703,Kunnat!$B$2:$D$410,3,0))</f>
        <v>Liikenne- ja viestintäministeriö</v>
      </c>
      <c r="M703" s="40" t="str">
        <f>IF(K703&lt;&gt;"v",VLOOKUP(A703,Kunnat!$B$2:$F$411,5,0),"")</f>
        <v/>
      </c>
      <c r="N703" s="41" t="str">
        <f>IF(J703="","",VLOOKUP(J703,Lait!$B$3:$C$60,2,0))</f>
        <v/>
      </c>
      <c r="O703" s="41"/>
      <c r="P703" s="41"/>
    </row>
    <row r="704" spans="1:16" s="23" customFormat="1" x14ac:dyDescent="0.35">
      <c r="A704" s="45" t="s">
        <v>2371</v>
      </c>
      <c r="B704" s="45" t="s">
        <v>711</v>
      </c>
      <c r="C704" s="45" t="s">
        <v>4584</v>
      </c>
      <c r="D704" s="45" t="s">
        <v>711</v>
      </c>
      <c r="E704" s="45" t="s">
        <v>2699</v>
      </c>
      <c r="F704" s="45" t="s">
        <v>10</v>
      </c>
      <c r="G704" s="46" t="s">
        <v>22</v>
      </c>
      <c r="H704" s="46" t="s">
        <v>2382</v>
      </c>
      <c r="I704" s="45" t="s">
        <v>4580</v>
      </c>
      <c r="J704" s="45"/>
      <c r="K704" s="39" t="str">
        <f>VLOOKUP(A704,'Va-Ku'!$A$2:$B$150,2,0)</f>
        <v>v</v>
      </c>
      <c r="L704" s="40" t="str">
        <f>IF(K704="v",VLOOKUP(A704,'Va-Ku'!$A$2:$C$150,3,0),VLOOKUP(A704,Kunnat!$B$2:$D$410,3,0))</f>
        <v>Liikenne- ja viestintäministeriö</v>
      </c>
      <c r="M704" s="40" t="str">
        <f>IF(K704&lt;&gt;"v",VLOOKUP(A704,Kunnat!$B$2:$F$411,5,0),"")</f>
        <v/>
      </c>
      <c r="N704" s="41" t="str">
        <f>IF(J704="","",VLOOKUP(J704,Lait!$B$3:$C$60,2,0))</f>
        <v/>
      </c>
      <c r="O704" s="41"/>
      <c r="P704" s="41"/>
    </row>
    <row r="705" spans="1:16" s="23" customFormat="1" x14ac:dyDescent="0.35">
      <c r="A705" s="45" t="s">
        <v>2371</v>
      </c>
      <c r="B705" s="45" t="s">
        <v>851</v>
      </c>
      <c r="C705" s="45" t="s">
        <v>4725</v>
      </c>
      <c r="D705" s="45" t="s">
        <v>851</v>
      </c>
      <c r="E705" s="45" t="s">
        <v>1960</v>
      </c>
      <c r="F705" s="45" t="s">
        <v>5</v>
      </c>
      <c r="G705" s="45"/>
      <c r="H705" s="46" t="s">
        <v>2382</v>
      </c>
      <c r="I705" s="45"/>
      <c r="J705" s="45"/>
      <c r="K705" s="39" t="str">
        <f>VLOOKUP(A705,'Va-Ku'!$A$2:$B$150,2,0)</f>
        <v>v</v>
      </c>
      <c r="L705" s="40" t="str">
        <f>IF(K705="v",VLOOKUP(A705,'Va-Ku'!$A$2:$C$150,3,0),VLOOKUP(A705,Kunnat!$B$2:$D$410,3,0))</f>
        <v>Liikenne- ja viestintäministeriö</v>
      </c>
      <c r="M705" s="40" t="str">
        <f>IF(K705&lt;&gt;"v",VLOOKUP(A705,Kunnat!$B$2:$F$411,5,0),"")</f>
        <v/>
      </c>
      <c r="N705" s="41" t="str">
        <f>IF(J705="","",VLOOKUP(J705,Lait!$B$3:$C$60,2,0))</f>
        <v/>
      </c>
      <c r="O705" s="41"/>
      <c r="P705" s="41"/>
    </row>
    <row r="706" spans="1:16" s="23" customFormat="1" x14ac:dyDescent="0.35">
      <c r="A706" s="45" t="s">
        <v>2371</v>
      </c>
      <c r="B706" s="45" t="s">
        <v>733</v>
      </c>
      <c r="C706" s="45" t="s">
        <v>4608</v>
      </c>
      <c r="D706" s="45" t="s">
        <v>733</v>
      </c>
      <c r="E706" s="45" t="s">
        <v>1960</v>
      </c>
      <c r="F706" s="45" t="s">
        <v>10</v>
      </c>
      <c r="G706" s="46" t="s">
        <v>22</v>
      </c>
      <c r="H706" s="46" t="s">
        <v>2386</v>
      </c>
      <c r="I706" s="45" t="s">
        <v>4481</v>
      </c>
      <c r="J706" s="45"/>
      <c r="K706" s="39" t="str">
        <f>VLOOKUP(A706,'Va-Ku'!$A$2:$B$150,2,0)</f>
        <v>v</v>
      </c>
      <c r="L706" s="40" t="str">
        <f>IF(K706="v",VLOOKUP(A706,'Va-Ku'!$A$2:$C$150,3,0),VLOOKUP(A706,Kunnat!$B$2:$D$410,3,0))</f>
        <v>Liikenne- ja viestintäministeriö</v>
      </c>
      <c r="M706" s="40" t="str">
        <f>IF(K706&lt;&gt;"v",VLOOKUP(A706,Kunnat!$B$2:$F$411,5,0),"")</f>
        <v/>
      </c>
      <c r="N706" s="41" t="str">
        <f>IF(J706="","",VLOOKUP(J706,Lait!$B$3:$C$60,2,0))</f>
        <v/>
      </c>
      <c r="O706" s="41"/>
      <c r="P706" s="41"/>
    </row>
    <row r="707" spans="1:16" s="23" customFormat="1" x14ac:dyDescent="0.35">
      <c r="A707" s="45" t="s">
        <v>2371</v>
      </c>
      <c r="B707" s="45" t="s">
        <v>734</v>
      </c>
      <c r="C707" s="45" t="s">
        <v>4609</v>
      </c>
      <c r="D707" s="45" t="s">
        <v>734</v>
      </c>
      <c r="E707" s="45" t="s">
        <v>1960</v>
      </c>
      <c r="F707" s="45" t="s">
        <v>10</v>
      </c>
      <c r="G707" s="46" t="s">
        <v>22</v>
      </c>
      <c r="H707" s="46" t="s">
        <v>2382</v>
      </c>
      <c r="I707" s="45" t="s">
        <v>4481</v>
      </c>
      <c r="J707" s="45"/>
      <c r="K707" s="39" t="str">
        <f>VLOOKUP(A707,'Va-Ku'!$A$2:$B$150,2,0)</f>
        <v>v</v>
      </c>
      <c r="L707" s="40" t="str">
        <f>IF(K707="v",VLOOKUP(A707,'Va-Ku'!$A$2:$C$150,3,0),VLOOKUP(A707,Kunnat!$B$2:$D$410,3,0))</f>
        <v>Liikenne- ja viestintäministeriö</v>
      </c>
      <c r="M707" s="40" t="str">
        <f>IF(K707&lt;&gt;"v",VLOOKUP(A707,Kunnat!$B$2:$F$411,5,0),"")</f>
        <v/>
      </c>
      <c r="N707" s="41" t="str">
        <f>IF(J707="","",VLOOKUP(J707,Lait!$B$3:$C$60,2,0))</f>
        <v/>
      </c>
      <c r="O707" s="41"/>
      <c r="P707" s="41"/>
    </row>
    <row r="708" spans="1:16" s="23" customFormat="1" x14ac:dyDescent="0.35">
      <c r="A708" s="45" t="s">
        <v>2371</v>
      </c>
      <c r="B708" s="45" t="s">
        <v>838</v>
      </c>
      <c r="C708" s="45" t="s">
        <v>4709</v>
      </c>
      <c r="D708" s="45" t="s">
        <v>838</v>
      </c>
      <c r="E708" s="45" t="s">
        <v>1960</v>
      </c>
      <c r="F708" s="45" t="s">
        <v>10</v>
      </c>
      <c r="G708" s="46" t="s">
        <v>22</v>
      </c>
      <c r="H708" s="46" t="s">
        <v>2386</v>
      </c>
      <c r="I708" s="45" t="s">
        <v>4481</v>
      </c>
      <c r="J708" s="45"/>
      <c r="K708" s="39" t="str">
        <f>VLOOKUP(A708,'Va-Ku'!$A$2:$B$150,2,0)</f>
        <v>v</v>
      </c>
      <c r="L708" s="40" t="str">
        <f>IF(K708="v",VLOOKUP(A708,'Va-Ku'!$A$2:$C$150,3,0),VLOOKUP(A708,Kunnat!$B$2:$D$410,3,0))</f>
        <v>Liikenne- ja viestintäministeriö</v>
      </c>
      <c r="M708" s="40" t="str">
        <f>IF(K708&lt;&gt;"v",VLOOKUP(A708,Kunnat!$B$2:$F$411,5,0),"")</f>
        <v/>
      </c>
      <c r="N708" s="41" t="str">
        <f>IF(J708="","",VLOOKUP(J708,Lait!$B$3:$C$60,2,0))</f>
        <v/>
      </c>
      <c r="O708" s="41"/>
      <c r="P708" s="41"/>
    </row>
    <row r="709" spans="1:16" s="23" customFormat="1" x14ac:dyDescent="0.35">
      <c r="A709" s="45" t="s">
        <v>2371</v>
      </c>
      <c r="B709" s="45" t="s">
        <v>839</v>
      </c>
      <c r="C709" s="45" t="s">
        <v>4711</v>
      </c>
      <c r="D709" s="45" t="s">
        <v>839</v>
      </c>
      <c r="E709" s="45" t="s">
        <v>1960</v>
      </c>
      <c r="F709" s="45" t="s">
        <v>10</v>
      </c>
      <c r="G709" s="46" t="s">
        <v>22</v>
      </c>
      <c r="H709" s="46" t="s">
        <v>2386</v>
      </c>
      <c r="I709" s="45" t="s">
        <v>4481</v>
      </c>
      <c r="J709" s="45"/>
      <c r="K709" s="39" t="str">
        <f>VLOOKUP(A709,'Va-Ku'!$A$2:$B$150,2,0)</f>
        <v>v</v>
      </c>
      <c r="L709" s="40" t="str">
        <f>IF(K709="v",VLOOKUP(A709,'Va-Ku'!$A$2:$C$150,3,0),VLOOKUP(A709,Kunnat!$B$2:$D$410,3,0))</f>
        <v>Liikenne- ja viestintäministeriö</v>
      </c>
      <c r="M709" s="40" t="str">
        <f>IF(K709&lt;&gt;"v",VLOOKUP(A709,Kunnat!$B$2:$F$411,5,0),"")</f>
        <v/>
      </c>
      <c r="N709" s="41" t="str">
        <f>IF(J709="","",VLOOKUP(J709,Lait!$B$3:$C$60,2,0))</f>
        <v/>
      </c>
      <c r="O709" s="41"/>
      <c r="P709" s="41"/>
    </row>
    <row r="710" spans="1:16" s="23" customFormat="1" x14ac:dyDescent="0.35">
      <c r="A710" s="45" t="s">
        <v>2371</v>
      </c>
      <c r="B710" s="45" t="s">
        <v>607</v>
      </c>
      <c r="C710" s="45" t="s">
        <v>4751</v>
      </c>
      <c r="D710" s="45" t="s">
        <v>607</v>
      </c>
      <c r="E710" s="45" t="s">
        <v>1959</v>
      </c>
      <c r="F710" s="45" t="s">
        <v>7</v>
      </c>
      <c r="G710" s="45"/>
      <c r="H710" s="45"/>
      <c r="I710" s="45" t="s">
        <v>4752</v>
      </c>
      <c r="J710" s="45"/>
      <c r="K710" s="39" t="str">
        <f>VLOOKUP(A710,'Va-Ku'!$A$2:$B$150,2,0)</f>
        <v>v</v>
      </c>
      <c r="L710" s="40" t="str">
        <f>IF(K710="v",VLOOKUP(A710,'Va-Ku'!$A$2:$C$150,3,0),VLOOKUP(A710,Kunnat!$B$2:$D$410,3,0))</f>
        <v>Liikenne- ja viestintäministeriö</v>
      </c>
      <c r="M710" s="40" t="str">
        <f>IF(K710&lt;&gt;"v",VLOOKUP(A710,Kunnat!$B$2:$F$411,5,0),"")</f>
        <v/>
      </c>
      <c r="N710" s="41" t="str">
        <f>IF(J710="","",VLOOKUP(J710,Lait!$B$3:$C$60,2,0))</f>
        <v/>
      </c>
      <c r="O710" s="41"/>
      <c r="P710" s="41"/>
    </row>
    <row r="711" spans="1:16" s="23" customFormat="1" x14ac:dyDescent="0.35">
      <c r="A711" s="45" t="s">
        <v>2371</v>
      </c>
      <c r="B711" s="45" t="s">
        <v>609</v>
      </c>
      <c r="C711" s="45" t="s">
        <v>4754</v>
      </c>
      <c r="D711" s="45" t="s">
        <v>609</v>
      </c>
      <c r="E711" s="45" t="s">
        <v>1959</v>
      </c>
      <c r="F711" s="45" t="s">
        <v>7</v>
      </c>
      <c r="G711" s="45"/>
      <c r="H711" s="46" t="s">
        <v>2386</v>
      </c>
      <c r="I711" s="45"/>
      <c r="J711" s="45"/>
      <c r="K711" s="39" t="str">
        <f>VLOOKUP(A711,'Va-Ku'!$A$2:$B$150,2,0)</f>
        <v>v</v>
      </c>
      <c r="L711" s="40" t="str">
        <f>IF(K711="v",VLOOKUP(A711,'Va-Ku'!$A$2:$C$150,3,0),VLOOKUP(A711,Kunnat!$B$2:$D$410,3,0))</f>
        <v>Liikenne- ja viestintäministeriö</v>
      </c>
      <c r="M711" s="40" t="str">
        <f>IF(K711&lt;&gt;"v",VLOOKUP(A711,Kunnat!$B$2:$F$411,5,0),"")</f>
        <v/>
      </c>
      <c r="N711" s="41" t="str">
        <f>IF(J711="","",VLOOKUP(J711,Lait!$B$3:$C$60,2,0))</f>
        <v/>
      </c>
      <c r="O711" s="41"/>
      <c r="P711" s="41"/>
    </row>
    <row r="712" spans="1:16" s="23" customFormat="1" x14ac:dyDescent="0.35">
      <c r="A712" s="45" t="s">
        <v>2371</v>
      </c>
      <c r="B712" s="45" t="s">
        <v>606</v>
      </c>
      <c r="C712" s="45" t="s">
        <v>4750</v>
      </c>
      <c r="D712" s="45" t="s">
        <v>606</v>
      </c>
      <c r="E712" s="45" t="s">
        <v>1959</v>
      </c>
      <c r="F712" s="45" t="s">
        <v>7</v>
      </c>
      <c r="G712" s="45"/>
      <c r="H712" s="46" t="s">
        <v>2386</v>
      </c>
      <c r="I712" s="45"/>
      <c r="J712" s="45"/>
      <c r="K712" s="39" t="str">
        <f>VLOOKUP(A712,'Va-Ku'!$A$2:$B$150,2,0)</f>
        <v>v</v>
      </c>
      <c r="L712" s="40" t="str">
        <f>IF(K712="v",VLOOKUP(A712,'Va-Ku'!$A$2:$C$150,3,0),VLOOKUP(A712,Kunnat!$B$2:$D$410,3,0))</f>
        <v>Liikenne- ja viestintäministeriö</v>
      </c>
      <c r="M712" s="40" t="str">
        <f>IF(K712&lt;&gt;"v",VLOOKUP(A712,Kunnat!$B$2:$F$411,5,0),"")</f>
        <v/>
      </c>
      <c r="N712" s="41" t="str">
        <f>IF(J712="","",VLOOKUP(J712,Lait!$B$3:$C$60,2,0))</f>
        <v/>
      </c>
      <c r="O712" s="41"/>
      <c r="P712" s="41"/>
    </row>
    <row r="713" spans="1:16" s="23" customFormat="1" x14ac:dyDescent="0.35">
      <c r="A713" s="45" t="s">
        <v>2371</v>
      </c>
      <c r="B713" s="45" t="s">
        <v>815</v>
      </c>
      <c r="C713" s="45" t="s">
        <v>4690</v>
      </c>
      <c r="D713" s="45" t="s">
        <v>815</v>
      </c>
      <c r="E713" s="45" t="s">
        <v>1959</v>
      </c>
      <c r="F713" s="45" t="s">
        <v>17</v>
      </c>
      <c r="G713" s="46" t="s">
        <v>22</v>
      </c>
      <c r="H713" s="45"/>
      <c r="I713" s="45" t="s">
        <v>4481</v>
      </c>
      <c r="J713" s="45"/>
      <c r="K713" s="39" t="str">
        <f>VLOOKUP(A713,'Va-Ku'!$A$2:$B$150,2,0)</f>
        <v>v</v>
      </c>
      <c r="L713" s="40" t="str">
        <f>IF(K713="v",VLOOKUP(A713,'Va-Ku'!$A$2:$C$150,3,0),VLOOKUP(A713,Kunnat!$B$2:$D$410,3,0))</f>
        <v>Liikenne- ja viestintäministeriö</v>
      </c>
      <c r="M713" s="40" t="str">
        <f>IF(K713&lt;&gt;"v",VLOOKUP(A713,Kunnat!$B$2:$F$411,5,0),"")</f>
        <v/>
      </c>
      <c r="N713" s="41" t="str">
        <f>IF(J713="","",VLOOKUP(J713,Lait!$B$3:$C$60,2,0))</f>
        <v/>
      </c>
      <c r="O713" s="41"/>
      <c r="P713" s="41"/>
    </row>
    <row r="714" spans="1:16" s="23" customFormat="1" x14ac:dyDescent="0.35">
      <c r="A714" s="45" t="s">
        <v>2371</v>
      </c>
      <c r="B714" s="45" t="s">
        <v>611</v>
      </c>
      <c r="C714" s="45" t="s">
        <v>4756</v>
      </c>
      <c r="D714" s="45" t="s">
        <v>611</v>
      </c>
      <c r="E714" s="45" t="s">
        <v>1959</v>
      </c>
      <c r="F714" s="45" t="s">
        <v>7</v>
      </c>
      <c r="G714" s="45"/>
      <c r="H714" s="46" t="s">
        <v>2386</v>
      </c>
      <c r="I714" s="45"/>
      <c r="J714" s="45"/>
      <c r="K714" s="39" t="str">
        <f>VLOOKUP(A714,'Va-Ku'!$A$2:$B$150,2,0)</f>
        <v>v</v>
      </c>
      <c r="L714" s="40" t="str">
        <f>IF(K714="v",VLOOKUP(A714,'Va-Ku'!$A$2:$C$150,3,0),VLOOKUP(A714,Kunnat!$B$2:$D$410,3,0))</f>
        <v>Liikenne- ja viestintäministeriö</v>
      </c>
      <c r="M714" s="40" t="str">
        <f>IF(K714&lt;&gt;"v",VLOOKUP(A714,Kunnat!$B$2:$F$411,5,0),"")</f>
        <v/>
      </c>
      <c r="N714" s="41" t="str">
        <f>IF(J714="","",VLOOKUP(J714,Lait!$B$3:$C$60,2,0))</f>
        <v/>
      </c>
      <c r="O714" s="41"/>
      <c r="P714" s="41"/>
    </row>
    <row r="715" spans="1:16" s="23" customFormat="1" x14ac:dyDescent="0.35">
      <c r="A715" s="45" t="s">
        <v>2371</v>
      </c>
      <c r="B715" s="45" t="s">
        <v>602</v>
      </c>
      <c r="C715" s="45" t="s">
        <v>4746</v>
      </c>
      <c r="D715" s="45" t="s">
        <v>602</v>
      </c>
      <c r="E715" s="45" t="s">
        <v>1959</v>
      </c>
      <c r="F715" s="45" t="s">
        <v>7</v>
      </c>
      <c r="G715" s="45"/>
      <c r="H715" s="46" t="s">
        <v>2386</v>
      </c>
      <c r="I715" s="45"/>
      <c r="J715" s="45"/>
      <c r="K715" s="39" t="str">
        <f>VLOOKUP(A715,'Va-Ku'!$A$2:$B$150,2,0)</f>
        <v>v</v>
      </c>
      <c r="L715" s="40" t="str">
        <f>IF(K715="v",VLOOKUP(A715,'Va-Ku'!$A$2:$C$150,3,0),VLOOKUP(A715,Kunnat!$B$2:$D$410,3,0))</f>
        <v>Liikenne- ja viestintäministeriö</v>
      </c>
      <c r="M715" s="40" t="str">
        <f>IF(K715&lt;&gt;"v",VLOOKUP(A715,Kunnat!$B$2:$F$411,5,0),"")</f>
        <v/>
      </c>
      <c r="N715" s="41" t="str">
        <f>IF(J715="","",VLOOKUP(J715,Lait!$B$3:$C$60,2,0))</f>
        <v/>
      </c>
      <c r="O715" s="41"/>
      <c r="P715" s="41"/>
    </row>
    <row r="716" spans="1:16" s="23" customFormat="1" x14ac:dyDescent="0.35">
      <c r="A716" s="45" t="s">
        <v>2371</v>
      </c>
      <c r="B716" s="45" t="s">
        <v>615</v>
      </c>
      <c r="C716" s="45" t="s">
        <v>4760</v>
      </c>
      <c r="D716" s="45" t="s">
        <v>615</v>
      </c>
      <c r="E716" s="45" t="s">
        <v>1959</v>
      </c>
      <c r="F716" s="45" t="s">
        <v>7</v>
      </c>
      <c r="G716" s="45"/>
      <c r="H716" s="46" t="s">
        <v>2386</v>
      </c>
      <c r="I716" s="45"/>
      <c r="J716" s="45"/>
      <c r="K716" s="39" t="str">
        <f>VLOOKUP(A716,'Va-Ku'!$A$2:$B$150,2,0)</f>
        <v>v</v>
      </c>
      <c r="L716" s="40" t="str">
        <f>IF(K716="v",VLOOKUP(A716,'Va-Ku'!$A$2:$C$150,3,0),VLOOKUP(A716,Kunnat!$B$2:$D$410,3,0))</f>
        <v>Liikenne- ja viestintäministeriö</v>
      </c>
      <c r="M716" s="40" t="str">
        <f>IF(K716&lt;&gt;"v",VLOOKUP(A716,Kunnat!$B$2:$F$411,5,0),"")</f>
        <v/>
      </c>
      <c r="N716" s="41" t="str">
        <f>IF(J716="","",VLOOKUP(J716,Lait!$B$3:$C$60,2,0))</f>
        <v/>
      </c>
      <c r="O716" s="41"/>
      <c r="P716" s="41"/>
    </row>
    <row r="717" spans="1:16" s="23" customFormat="1" x14ac:dyDescent="0.35">
      <c r="A717" s="45" t="s">
        <v>2371</v>
      </c>
      <c r="B717" s="45" t="s">
        <v>613</v>
      </c>
      <c r="C717" s="45" t="s">
        <v>4758</v>
      </c>
      <c r="D717" s="45" t="s">
        <v>613</v>
      </c>
      <c r="E717" s="45" t="s">
        <v>1959</v>
      </c>
      <c r="F717" s="45" t="s">
        <v>7</v>
      </c>
      <c r="G717" s="45"/>
      <c r="H717" s="46" t="s">
        <v>2386</v>
      </c>
      <c r="I717" s="45"/>
      <c r="J717" s="45"/>
      <c r="K717" s="39" t="str">
        <f>VLOOKUP(A717,'Va-Ku'!$A$2:$B$150,2,0)</f>
        <v>v</v>
      </c>
      <c r="L717" s="40" t="str">
        <f>IF(K717="v",VLOOKUP(A717,'Va-Ku'!$A$2:$C$150,3,0),VLOOKUP(A717,Kunnat!$B$2:$D$410,3,0))</f>
        <v>Liikenne- ja viestintäministeriö</v>
      </c>
      <c r="M717" s="40" t="str">
        <f>IF(K717&lt;&gt;"v",VLOOKUP(A717,Kunnat!$B$2:$F$411,5,0),"")</f>
        <v/>
      </c>
      <c r="N717" s="41" t="str">
        <f>IF(J717="","",VLOOKUP(J717,Lait!$B$3:$C$60,2,0))</f>
        <v/>
      </c>
      <c r="O717" s="41"/>
      <c r="P717" s="41"/>
    </row>
    <row r="718" spans="1:16" s="23" customFormat="1" x14ac:dyDescent="0.35">
      <c r="A718" s="45" t="s">
        <v>2371</v>
      </c>
      <c r="B718" s="45" t="s">
        <v>603</v>
      </c>
      <c r="C718" s="45" t="s">
        <v>4747</v>
      </c>
      <c r="D718" s="45" t="s">
        <v>603</v>
      </c>
      <c r="E718" s="45" t="s">
        <v>1959</v>
      </c>
      <c r="F718" s="45" t="s">
        <v>7</v>
      </c>
      <c r="G718" s="45"/>
      <c r="H718" s="46" t="s">
        <v>2386</v>
      </c>
      <c r="I718" s="45"/>
      <c r="J718" s="45"/>
      <c r="K718" s="39" t="str">
        <f>VLOOKUP(A718,'Va-Ku'!$A$2:$B$150,2,0)</f>
        <v>v</v>
      </c>
      <c r="L718" s="40" t="str">
        <f>IF(K718="v",VLOOKUP(A718,'Va-Ku'!$A$2:$C$150,3,0),VLOOKUP(A718,Kunnat!$B$2:$D$410,3,0))</f>
        <v>Liikenne- ja viestintäministeriö</v>
      </c>
      <c r="M718" s="40" t="str">
        <f>IF(K718&lt;&gt;"v",VLOOKUP(A718,Kunnat!$B$2:$F$411,5,0),"")</f>
        <v/>
      </c>
      <c r="N718" s="41" t="str">
        <f>IF(J718="","",VLOOKUP(J718,Lait!$B$3:$C$60,2,0))</f>
        <v/>
      </c>
      <c r="O718" s="41"/>
      <c r="P718" s="41"/>
    </row>
    <row r="719" spans="1:16" s="23" customFormat="1" x14ac:dyDescent="0.35">
      <c r="A719" s="45" t="s">
        <v>2371</v>
      </c>
      <c r="B719" s="45" t="s">
        <v>605</v>
      </c>
      <c r="C719" s="45" t="s">
        <v>4749</v>
      </c>
      <c r="D719" s="45" t="s">
        <v>605</v>
      </c>
      <c r="E719" s="45" t="s">
        <v>1959</v>
      </c>
      <c r="F719" s="45" t="s">
        <v>7</v>
      </c>
      <c r="G719" s="45"/>
      <c r="H719" s="46" t="s">
        <v>2386</v>
      </c>
      <c r="I719" s="45"/>
      <c r="J719" s="45"/>
      <c r="K719" s="39" t="str">
        <f>VLOOKUP(A719,'Va-Ku'!$A$2:$B$150,2,0)</f>
        <v>v</v>
      </c>
      <c r="L719" s="40" t="str">
        <f>IF(K719="v",VLOOKUP(A719,'Va-Ku'!$A$2:$C$150,3,0),VLOOKUP(A719,Kunnat!$B$2:$D$410,3,0))</f>
        <v>Liikenne- ja viestintäministeriö</v>
      </c>
      <c r="M719" s="40" t="str">
        <f>IF(K719&lt;&gt;"v",VLOOKUP(A719,Kunnat!$B$2:$F$411,5,0),"")</f>
        <v/>
      </c>
      <c r="N719" s="41" t="str">
        <f>IF(J719="","",VLOOKUP(J719,Lait!$B$3:$C$60,2,0))</f>
        <v/>
      </c>
      <c r="O719" s="41"/>
      <c r="P719" s="41"/>
    </row>
    <row r="720" spans="1:16" s="23" customFormat="1" x14ac:dyDescent="0.35">
      <c r="A720" s="45" t="s">
        <v>2371</v>
      </c>
      <c r="B720" s="45" t="s">
        <v>813</v>
      </c>
      <c r="C720" s="45" t="s">
        <v>4688</v>
      </c>
      <c r="D720" s="45" t="s">
        <v>813</v>
      </c>
      <c r="E720" s="45" t="s">
        <v>1959</v>
      </c>
      <c r="F720" s="45" t="s">
        <v>17</v>
      </c>
      <c r="G720" s="46" t="s">
        <v>22</v>
      </c>
      <c r="H720" s="45"/>
      <c r="I720" s="45" t="s">
        <v>4481</v>
      </c>
      <c r="J720" s="45"/>
      <c r="K720" s="39" t="str">
        <f>VLOOKUP(A720,'Va-Ku'!$A$2:$B$150,2,0)</f>
        <v>v</v>
      </c>
      <c r="L720" s="40" t="str">
        <f>IF(K720="v",VLOOKUP(A720,'Va-Ku'!$A$2:$C$150,3,0),VLOOKUP(A720,Kunnat!$B$2:$D$410,3,0))</f>
        <v>Liikenne- ja viestintäministeriö</v>
      </c>
      <c r="M720" s="40" t="str">
        <f>IF(K720&lt;&gt;"v",VLOOKUP(A720,Kunnat!$B$2:$F$411,5,0),"")</f>
        <v/>
      </c>
      <c r="N720" s="41" t="str">
        <f>IF(J720="","",VLOOKUP(J720,Lait!$B$3:$C$60,2,0))</f>
        <v/>
      </c>
      <c r="O720" s="41"/>
      <c r="P720" s="41"/>
    </row>
    <row r="721" spans="1:16" s="23" customFormat="1" x14ac:dyDescent="0.35">
      <c r="A721" s="45" t="s">
        <v>2371</v>
      </c>
      <c r="B721" s="45" t="s">
        <v>814</v>
      </c>
      <c r="C721" s="45" t="s">
        <v>4689</v>
      </c>
      <c r="D721" s="45" t="s">
        <v>814</v>
      </c>
      <c r="E721" s="45" t="s">
        <v>1959</v>
      </c>
      <c r="F721" s="45" t="s">
        <v>17</v>
      </c>
      <c r="G721" s="46" t="s">
        <v>22</v>
      </c>
      <c r="H721" s="46" t="s">
        <v>2382</v>
      </c>
      <c r="I721" s="45" t="s">
        <v>4481</v>
      </c>
      <c r="J721" s="45"/>
      <c r="K721" s="39" t="str">
        <f>VLOOKUP(A721,'Va-Ku'!$A$2:$B$150,2,0)</f>
        <v>v</v>
      </c>
      <c r="L721" s="40" t="str">
        <f>IF(K721="v",VLOOKUP(A721,'Va-Ku'!$A$2:$C$150,3,0),VLOOKUP(A721,Kunnat!$B$2:$D$410,3,0))</f>
        <v>Liikenne- ja viestintäministeriö</v>
      </c>
      <c r="M721" s="40" t="str">
        <f>IF(K721&lt;&gt;"v",VLOOKUP(A721,Kunnat!$B$2:$F$411,5,0),"")</f>
        <v/>
      </c>
      <c r="N721" s="41" t="str">
        <f>IF(J721="","",VLOOKUP(J721,Lait!$B$3:$C$60,2,0))</f>
        <v/>
      </c>
      <c r="O721" s="41"/>
      <c r="P721" s="41"/>
    </row>
    <row r="722" spans="1:16" s="23" customFormat="1" x14ac:dyDescent="0.35">
      <c r="A722" s="45" t="s">
        <v>2371</v>
      </c>
      <c r="B722" s="45" t="s">
        <v>735</v>
      </c>
      <c r="C722" s="45" t="s">
        <v>4610</v>
      </c>
      <c r="D722" s="45" t="s">
        <v>735</v>
      </c>
      <c r="E722" s="45" t="s">
        <v>1959</v>
      </c>
      <c r="F722" s="45" t="s">
        <v>10</v>
      </c>
      <c r="G722" s="46" t="s">
        <v>22</v>
      </c>
      <c r="H722" s="46" t="s">
        <v>2386</v>
      </c>
      <c r="I722" s="45" t="s">
        <v>4481</v>
      </c>
      <c r="J722" s="45"/>
      <c r="K722" s="39" t="str">
        <f>VLOOKUP(A722,'Va-Ku'!$A$2:$B$150,2,0)</f>
        <v>v</v>
      </c>
      <c r="L722" s="40" t="str">
        <f>IF(K722="v",VLOOKUP(A722,'Va-Ku'!$A$2:$C$150,3,0),VLOOKUP(A722,Kunnat!$B$2:$D$410,3,0))</f>
        <v>Liikenne- ja viestintäministeriö</v>
      </c>
      <c r="M722" s="40" t="str">
        <f>IF(K722&lt;&gt;"v",VLOOKUP(A722,Kunnat!$B$2:$F$411,5,0),"")</f>
        <v/>
      </c>
      <c r="N722" s="41" t="str">
        <f>IF(J722="","",VLOOKUP(J722,Lait!$B$3:$C$60,2,0))</f>
        <v/>
      </c>
      <c r="O722" s="41"/>
      <c r="P722" s="41"/>
    </row>
    <row r="723" spans="1:16" s="23" customFormat="1" x14ac:dyDescent="0.35">
      <c r="A723" s="45" t="s">
        <v>2371</v>
      </c>
      <c r="B723" s="45" t="s">
        <v>690</v>
      </c>
      <c r="C723" s="45" t="s">
        <v>4563</v>
      </c>
      <c r="D723" s="45" t="s">
        <v>690</v>
      </c>
      <c r="E723" s="45" t="s">
        <v>1959</v>
      </c>
      <c r="F723" s="46" t="s">
        <v>7</v>
      </c>
      <c r="G723" s="46" t="s">
        <v>22</v>
      </c>
      <c r="H723" s="45" t="s">
        <v>2382</v>
      </c>
      <c r="I723" s="45" t="s">
        <v>4481</v>
      </c>
      <c r="J723" s="45"/>
      <c r="K723" s="39" t="str">
        <f>VLOOKUP(A723,'Va-Ku'!$A$2:$B$150,2,0)</f>
        <v>v</v>
      </c>
      <c r="L723" s="40" t="str">
        <f>IF(K723="v",VLOOKUP(A723,'Va-Ku'!$A$2:$C$150,3,0),VLOOKUP(A723,Kunnat!$B$2:$D$410,3,0))</f>
        <v>Liikenne- ja viestintäministeriö</v>
      </c>
      <c r="M723" s="40" t="str">
        <f>IF(K723&lt;&gt;"v",VLOOKUP(A723,Kunnat!$B$2:$F$411,5,0),"")</f>
        <v/>
      </c>
      <c r="N723" s="41" t="str">
        <f>IF(J723="","",VLOOKUP(J723,Lait!$B$3:$C$60,2,0))</f>
        <v/>
      </c>
      <c r="O723" s="41"/>
      <c r="P723" s="41"/>
    </row>
    <row r="724" spans="1:16" s="23" customFormat="1" x14ac:dyDescent="0.35">
      <c r="A724" s="45" t="s">
        <v>2371</v>
      </c>
      <c r="B724" s="45" t="s">
        <v>774</v>
      </c>
      <c r="C724" s="45" t="s">
        <v>4651</v>
      </c>
      <c r="D724" s="45" t="s">
        <v>1959</v>
      </c>
      <c r="E724" s="45" t="s">
        <v>1959</v>
      </c>
      <c r="F724" s="45" t="s">
        <v>17</v>
      </c>
      <c r="G724" s="46" t="s">
        <v>22</v>
      </c>
      <c r="H724" s="46" t="s">
        <v>2386</v>
      </c>
      <c r="I724" s="45" t="s">
        <v>4481</v>
      </c>
      <c r="J724" s="45"/>
      <c r="K724" s="39" t="str">
        <f>VLOOKUP(A724,'Va-Ku'!$A$2:$B$150,2,0)</f>
        <v>v</v>
      </c>
      <c r="L724" s="40" t="str">
        <f>IF(K724="v",VLOOKUP(A724,'Va-Ku'!$A$2:$C$150,3,0),VLOOKUP(A724,Kunnat!$B$2:$D$410,3,0))</f>
        <v>Liikenne- ja viestintäministeriö</v>
      </c>
      <c r="M724" s="40" t="str">
        <f>IF(K724&lt;&gt;"v",VLOOKUP(A724,Kunnat!$B$2:$F$411,5,0),"")</f>
        <v/>
      </c>
      <c r="N724" s="41" t="str">
        <f>IF(J724="","",VLOOKUP(J724,Lait!$B$3:$C$60,2,0))</f>
        <v/>
      </c>
      <c r="O724" s="41"/>
      <c r="P724" s="41"/>
    </row>
    <row r="725" spans="1:16" s="23" customFormat="1" x14ac:dyDescent="0.35">
      <c r="A725" s="45" t="s">
        <v>2371</v>
      </c>
      <c r="B725" s="45" t="s">
        <v>736</v>
      </c>
      <c r="C725" s="45" t="s">
        <v>4611</v>
      </c>
      <c r="D725" s="45" t="s">
        <v>736</v>
      </c>
      <c r="E725" s="45" t="s">
        <v>1959</v>
      </c>
      <c r="F725" s="45" t="s">
        <v>7</v>
      </c>
      <c r="G725" s="46" t="s">
        <v>22</v>
      </c>
      <c r="H725" s="46" t="s">
        <v>2382</v>
      </c>
      <c r="I725" s="45" t="s">
        <v>4481</v>
      </c>
      <c r="J725" s="45"/>
      <c r="K725" s="39" t="str">
        <f>VLOOKUP(A725,'Va-Ku'!$A$2:$B$150,2,0)</f>
        <v>v</v>
      </c>
      <c r="L725" s="40" t="str">
        <f>IF(K725="v",VLOOKUP(A725,'Va-Ku'!$A$2:$C$150,3,0),VLOOKUP(A725,Kunnat!$B$2:$D$410,3,0))</f>
        <v>Liikenne- ja viestintäministeriö</v>
      </c>
      <c r="M725" s="40" t="str">
        <f>IF(K725&lt;&gt;"v",VLOOKUP(A725,Kunnat!$B$2:$F$411,5,0),"")</f>
        <v/>
      </c>
      <c r="N725" s="41" t="str">
        <f>IF(J725="","",VLOOKUP(J725,Lait!$B$3:$C$60,2,0))</f>
        <v/>
      </c>
      <c r="O725" s="41"/>
      <c r="P725" s="41"/>
    </row>
    <row r="726" spans="1:16" s="23" customFormat="1" x14ac:dyDescent="0.35">
      <c r="A726" s="45" t="s">
        <v>2371</v>
      </c>
      <c r="B726" s="45" t="s">
        <v>716</v>
      </c>
      <c r="C726" s="45" t="s">
        <v>4590</v>
      </c>
      <c r="D726" s="45" t="s">
        <v>716</v>
      </c>
      <c r="E726" s="45" t="s">
        <v>1959</v>
      </c>
      <c r="F726" s="45" t="s">
        <v>10</v>
      </c>
      <c r="G726" s="46" t="s">
        <v>22</v>
      </c>
      <c r="H726" s="46" t="s">
        <v>2382</v>
      </c>
      <c r="I726" s="45" t="s">
        <v>4481</v>
      </c>
      <c r="J726" s="45"/>
      <c r="K726" s="39" t="str">
        <f>VLOOKUP(A726,'Va-Ku'!$A$2:$B$150,2,0)</f>
        <v>v</v>
      </c>
      <c r="L726" s="40" t="str">
        <f>IF(K726="v",VLOOKUP(A726,'Va-Ku'!$A$2:$C$150,3,0),VLOOKUP(A726,Kunnat!$B$2:$D$410,3,0))</f>
        <v>Liikenne- ja viestintäministeriö</v>
      </c>
      <c r="M726" s="40" t="str">
        <f>IF(K726&lt;&gt;"v",VLOOKUP(A726,Kunnat!$B$2:$F$411,5,0),"")</f>
        <v/>
      </c>
      <c r="N726" s="41" t="str">
        <f>IF(J726="","",VLOOKUP(J726,Lait!$B$3:$C$60,2,0))</f>
        <v/>
      </c>
      <c r="O726" s="41"/>
      <c r="P726" s="41"/>
    </row>
    <row r="727" spans="1:16" s="23" customFormat="1" x14ac:dyDescent="0.35">
      <c r="A727" s="45" t="s">
        <v>2371</v>
      </c>
      <c r="B727" s="45" t="s">
        <v>715</v>
      </c>
      <c r="C727" s="45" t="s">
        <v>4589</v>
      </c>
      <c r="D727" s="45" t="s">
        <v>715</v>
      </c>
      <c r="E727" s="45" t="s">
        <v>1959</v>
      </c>
      <c r="F727" s="45" t="s">
        <v>10</v>
      </c>
      <c r="G727" s="46" t="s">
        <v>22</v>
      </c>
      <c r="H727" s="46" t="s">
        <v>2382</v>
      </c>
      <c r="I727" s="45" t="s">
        <v>4481</v>
      </c>
      <c r="J727" s="45"/>
      <c r="K727" s="39" t="str">
        <f>VLOOKUP(A727,'Va-Ku'!$A$2:$B$150,2,0)</f>
        <v>v</v>
      </c>
      <c r="L727" s="40" t="str">
        <f>IF(K727="v",VLOOKUP(A727,'Va-Ku'!$A$2:$C$150,3,0),VLOOKUP(A727,Kunnat!$B$2:$D$410,3,0))</f>
        <v>Liikenne- ja viestintäministeriö</v>
      </c>
      <c r="M727" s="40" t="str">
        <f>IF(K727&lt;&gt;"v",VLOOKUP(A727,Kunnat!$B$2:$F$411,5,0),"")</f>
        <v/>
      </c>
      <c r="N727" s="41" t="str">
        <f>IF(J727="","",VLOOKUP(J727,Lait!$B$3:$C$60,2,0))</f>
        <v/>
      </c>
      <c r="O727" s="41"/>
      <c r="P727" s="41"/>
    </row>
    <row r="728" spans="1:16" s="23" customFormat="1" x14ac:dyDescent="0.35">
      <c r="A728" s="45" t="s">
        <v>2371</v>
      </c>
      <c r="B728" s="45" t="s">
        <v>650</v>
      </c>
      <c r="C728" s="45" t="s">
        <v>4520</v>
      </c>
      <c r="D728" s="45" t="s">
        <v>650</v>
      </c>
      <c r="E728" s="45" t="s">
        <v>1959</v>
      </c>
      <c r="F728" s="46" t="s">
        <v>5</v>
      </c>
      <c r="G728" s="45"/>
      <c r="H728" s="45" t="s">
        <v>2382</v>
      </c>
      <c r="I728" s="45"/>
      <c r="J728" s="45"/>
      <c r="K728" s="39" t="str">
        <f>VLOOKUP(A728,'Va-Ku'!$A$2:$B$150,2,0)</f>
        <v>v</v>
      </c>
      <c r="L728" s="40" t="str">
        <f>IF(K728="v",VLOOKUP(A728,'Va-Ku'!$A$2:$C$150,3,0),VLOOKUP(A728,Kunnat!$B$2:$D$410,3,0))</f>
        <v>Liikenne- ja viestintäministeriö</v>
      </c>
      <c r="M728" s="40" t="str">
        <f>IF(K728&lt;&gt;"v",VLOOKUP(A728,Kunnat!$B$2:$F$411,5,0),"")</f>
        <v/>
      </c>
      <c r="N728" s="41" t="str">
        <f>IF(J728="","",VLOOKUP(J728,Lait!$B$3:$C$60,2,0))</f>
        <v/>
      </c>
      <c r="O728" s="41"/>
      <c r="P728" s="41"/>
    </row>
    <row r="729" spans="1:16" s="23" customFormat="1" x14ac:dyDescent="0.35">
      <c r="A729" s="45" t="s">
        <v>2371</v>
      </c>
      <c r="B729" s="45" t="s">
        <v>722</v>
      </c>
      <c r="C729" s="45" t="s">
        <v>4596</v>
      </c>
      <c r="D729" s="45" t="s">
        <v>722</v>
      </c>
      <c r="E729" s="45" t="s">
        <v>1959</v>
      </c>
      <c r="F729" s="45" t="s">
        <v>7</v>
      </c>
      <c r="G729" s="46" t="s">
        <v>22</v>
      </c>
      <c r="H729" s="46" t="s">
        <v>2382</v>
      </c>
      <c r="I729" s="45" t="s">
        <v>4481</v>
      </c>
      <c r="J729" s="45"/>
      <c r="K729" s="39" t="str">
        <f>VLOOKUP(A729,'Va-Ku'!$A$2:$B$150,2,0)</f>
        <v>v</v>
      </c>
      <c r="L729" s="40" t="str">
        <f>IF(K729="v",VLOOKUP(A729,'Va-Ku'!$A$2:$C$150,3,0),VLOOKUP(A729,Kunnat!$B$2:$D$410,3,0))</f>
        <v>Liikenne- ja viestintäministeriö</v>
      </c>
      <c r="M729" s="40" t="str">
        <f>IF(K729&lt;&gt;"v",VLOOKUP(A729,Kunnat!$B$2:$F$411,5,0),"")</f>
        <v/>
      </c>
      <c r="N729" s="41" t="str">
        <f>IF(J729="","",VLOOKUP(J729,Lait!$B$3:$C$60,2,0))</f>
        <v/>
      </c>
      <c r="O729" s="41"/>
      <c r="P729" s="41"/>
    </row>
    <row r="730" spans="1:16" s="23" customFormat="1" x14ac:dyDescent="0.35">
      <c r="A730" s="45" t="s">
        <v>2371</v>
      </c>
      <c r="B730" s="45" t="s">
        <v>590</v>
      </c>
      <c r="C730" s="45" t="s">
        <v>4734</v>
      </c>
      <c r="D730" s="45" t="s">
        <v>590</v>
      </c>
      <c r="E730" s="45" t="s">
        <v>1959</v>
      </c>
      <c r="F730" s="45" t="s">
        <v>7</v>
      </c>
      <c r="G730" s="45"/>
      <c r="H730" s="46" t="s">
        <v>2382</v>
      </c>
      <c r="I730" s="45"/>
      <c r="J730" s="45"/>
      <c r="K730" s="39" t="str">
        <f>VLOOKUP(A730,'Va-Ku'!$A$2:$B$150,2,0)</f>
        <v>v</v>
      </c>
      <c r="L730" s="40" t="str">
        <f>IF(K730="v",VLOOKUP(A730,'Va-Ku'!$A$2:$C$150,3,0),VLOOKUP(A730,Kunnat!$B$2:$D$410,3,0))</f>
        <v>Liikenne- ja viestintäministeriö</v>
      </c>
      <c r="M730" s="40" t="str">
        <f>IF(K730&lt;&gt;"v",VLOOKUP(A730,Kunnat!$B$2:$F$411,5,0),"")</f>
        <v/>
      </c>
      <c r="N730" s="41" t="str">
        <f>IF(J730="","",VLOOKUP(J730,Lait!$B$3:$C$60,2,0))</f>
        <v/>
      </c>
      <c r="O730" s="41"/>
      <c r="P730" s="41"/>
    </row>
    <row r="731" spans="1:16" s="23" customFormat="1" x14ac:dyDescent="0.35">
      <c r="A731" s="45" t="s">
        <v>2371</v>
      </c>
      <c r="B731" s="45" t="s">
        <v>610</v>
      </c>
      <c r="C731" s="45" t="s">
        <v>4755</v>
      </c>
      <c r="D731" s="45" t="s">
        <v>610</v>
      </c>
      <c r="E731" s="45" t="s">
        <v>1959</v>
      </c>
      <c r="F731" s="45" t="s">
        <v>7</v>
      </c>
      <c r="G731" s="45"/>
      <c r="H731" s="45"/>
      <c r="I731" s="45" t="s">
        <v>4752</v>
      </c>
      <c r="J731" s="45"/>
      <c r="K731" s="39" t="str">
        <f>VLOOKUP(A731,'Va-Ku'!$A$2:$B$150,2,0)</f>
        <v>v</v>
      </c>
      <c r="L731" s="40" t="str">
        <f>IF(K731="v",VLOOKUP(A731,'Va-Ku'!$A$2:$C$150,3,0),VLOOKUP(A731,Kunnat!$B$2:$D$410,3,0))</f>
        <v>Liikenne- ja viestintäministeriö</v>
      </c>
      <c r="M731" s="40" t="str">
        <f>IF(K731&lt;&gt;"v",VLOOKUP(A731,Kunnat!$B$2:$F$411,5,0),"")</f>
        <v/>
      </c>
      <c r="N731" s="41" t="str">
        <f>IF(J731="","",VLOOKUP(J731,Lait!$B$3:$C$60,2,0))</f>
        <v/>
      </c>
      <c r="O731" s="41"/>
      <c r="P731" s="41"/>
    </row>
    <row r="732" spans="1:16" s="23" customFormat="1" x14ac:dyDescent="0.35">
      <c r="A732" s="45" t="s">
        <v>2371</v>
      </c>
      <c r="B732" s="45" t="s">
        <v>710</v>
      </c>
      <c r="C732" s="45"/>
      <c r="D732" s="45" t="s">
        <v>710</v>
      </c>
      <c r="E732" s="45" t="s">
        <v>1959</v>
      </c>
      <c r="F732" s="45" t="s">
        <v>10</v>
      </c>
      <c r="G732" s="46" t="s">
        <v>22</v>
      </c>
      <c r="H732" s="46" t="s">
        <v>2382</v>
      </c>
      <c r="I732" s="45" t="s">
        <v>4481</v>
      </c>
      <c r="J732" s="45"/>
      <c r="K732" s="39" t="str">
        <f>VLOOKUP(A732,'Va-Ku'!$A$2:$B$150,2,0)</f>
        <v>v</v>
      </c>
      <c r="L732" s="40" t="str">
        <f>IF(K732="v",VLOOKUP(A732,'Va-Ku'!$A$2:$C$150,3,0),VLOOKUP(A732,Kunnat!$B$2:$D$410,3,0))</f>
        <v>Liikenne- ja viestintäministeriö</v>
      </c>
      <c r="M732" s="40" t="str">
        <f>IF(K732&lt;&gt;"v",VLOOKUP(A732,Kunnat!$B$2:$F$411,5,0),"")</f>
        <v/>
      </c>
      <c r="N732" s="41" t="str">
        <f>IF(J732="","",VLOOKUP(J732,Lait!$B$3:$C$60,2,0))</f>
        <v/>
      </c>
      <c r="O732" s="41"/>
      <c r="P732" s="41"/>
    </row>
    <row r="733" spans="1:16" s="23" customFormat="1" x14ac:dyDescent="0.35">
      <c r="A733" s="45" t="s">
        <v>2371</v>
      </c>
      <c r="B733" s="45" t="s">
        <v>595</v>
      </c>
      <c r="C733" s="45" t="s">
        <v>4739</v>
      </c>
      <c r="D733" s="45" t="s">
        <v>595</v>
      </c>
      <c r="E733" s="45" t="s">
        <v>1959</v>
      </c>
      <c r="F733" s="45" t="s">
        <v>7</v>
      </c>
      <c r="G733" s="45"/>
      <c r="H733" s="46" t="s">
        <v>2382</v>
      </c>
      <c r="I733" s="45"/>
      <c r="J733" s="45"/>
      <c r="K733" s="39" t="str">
        <f>VLOOKUP(A733,'Va-Ku'!$A$2:$B$150,2,0)</f>
        <v>v</v>
      </c>
      <c r="L733" s="40" t="str">
        <f>IF(K733="v",VLOOKUP(A733,'Va-Ku'!$A$2:$C$150,3,0),VLOOKUP(A733,Kunnat!$B$2:$D$410,3,0))</f>
        <v>Liikenne- ja viestintäministeriö</v>
      </c>
      <c r="M733" s="40" t="str">
        <f>IF(K733&lt;&gt;"v",VLOOKUP(A733,Kunnat!$B$2:$F$411,5,0),"")</f>
        <v/>
      </c>
      <c r="N733" s="41" t="str">
        <f>IF(J733="","",VLOOKUP(J733,Lait!$B$3:$C$60,2,0))</f>
        <v/>
      </c>
      <c r="O733" s="41"/>
      <c r="P733" s="41"/>
    </row>
    <row r="734" spans="1:16" s="23" customFormat="1" x14ac:dyDescent="0.35">
      <c r="A734" s="45" t="s">
        <v>2371</v>
      </c>
      <c r="B734" s="45" t="s">
        <v>629</v>
      </c>
      <c r="C734" s="45" t="s">
        <v>4494</v>
      </c>
      <c r="D734" s="45" t="s">
        <v>629</v>
      </c>
      <c r="E734" s="45" t="s">
        <v>1960</v>
      </c>
      <c r="F734" s="46" t="s">
        <v>10</v>
      </c>
      <c r="G734" s="46" t="s">
        <v>8</v>
      </c>
      <c r="H734" s="45" t="s">
        <v>2386</v>
      </c>
      <c r="I734" s="45" t="s">
        <v>4481</v>
      </c>
      <c r="J734" s="45"/>
      <c r="K734" s="39" t="str">
        <f>VLOOKUP(A734,'Va-Ku'!$A$2:$B$150,2,0)</f>
        <v>v</v>
      </c>
      <c r="L734" s="40" t="str">
        <f>IF(K734="v",VLOOKUP(A734,'Va-Ku'!$A$2:$C$150,3,0),VLOOKUP(A734,Kunnat!$B$2:$D$410,3,0))</f>
        <v>Liikenne- ja viestintäministeriö</v>
      </c>
      <c r="M734" s="40" t="str">
        <f>IF(K734&lt;&gt;"v",VLOOKUP(A734,Kunnat!$B$2:$F$411,5,0),"")</f>
        <v/>
      </c>
      <c r="N734" s="41" t="str">
        <f>IF(J734="","",VLOOKUP(J734,Lait!$B$3:$C$60,2,0))</f>
        <v/>
      </c>
      <c r="O734" s="41"/>
      <c r="P734" s="41"/>
    </row>
    <row r="735" spans="1:16" s="23" customFormat="1" x14ac:dyDescent="0.35">
      <c r="A735" s="45" t="s">
        <v>2371</v>
      </c>
      <c r="B735" s="45" t="s">
        <v>737</v>
      </c>
      <c r="C735" s="45" t="s">
        <v>4612</v>
      </c>
      <c r="D735" s="45" t="s">
        <v>737</v>
      </c>
      <c r="E735" s="45" t="s">
        <v>1960</v>
      </c>
      <c r="F735" s="45" t="s">
        <v>10</v>
      </c>
      <c r="G735" s="46" t="s">
        <v>22</v>
      </c>
      <c r="H735" s="46" t="s">
        <v>2386</v>
      </c>
      <c r="I735" s="45" t="s">
        <v>4481</v>
      </c>
      <c r="J735" s="45"/>
      <c r="K735" s="39" t="str">
        <f>VLOOKUP(A735,'Va-Ku'!$A$2:$B$150,2,0)</f>
        <v>v</v>
      </c>
      <c r="L735" s="40" t="str">
        <f>IF(K735="v",VLOOKUP(A735,'Va-Ku'!$A$2:$C$150,3,0),VLOOKUP(A735,Kunnat!$B$2:$D$410,3,0))</f>
        <v>Liikenne- ja viestintäministeriö</v>
      </c>
      <c r="M735" s="40" t="str">
        <f>IF(K735&lt;&gt;"v",VLOOKUP(A735,Kunnat!$B$2:$F$411,5,0),"")</f>
        <v/>
      </c>
      <c r="N735" s="41" t="str">
        <f>IF(J735="","",VLOOKUP(J735,Lait!$B$3:$C$60,2,0))</f>
        <v/>
      </c>
      <c r="O735" s="41"/>
      <c r="P735" s="41"/>
    </row>
    <row r="736" spans="1:16" s="23" customFormat="1" x14ac:dyDescent="0.35">
      <c r="A736" s="45" t="s">
        <v>2371</v>
      </c>
      <c r="B736" s="45" t="s">
        <v>842</v>
      </c>
      <c r="C736" s="45" t="s">
        <v>4714</v>
      </c>
      <c r="D736" s="45" t="s">
        <v>842</v>
      </c>
      <c r="E736" s="45" t="s">
        <v>1960</v>
      </c>
      <c r="F736" s="45"/>
      <c r="G736" s="45"/>
      <c r="H736" s="46" t="s">
        <v>2382</v>
      </c>
      <c r="I736" s="45"/>
      <c r="J736" s="45"/>
      <c r="K736" s="39" t="str">
        <f>VLOOKUP(A736,'Va-Ku'!$A$2:$B$150,2,0)</f>
        <v>v</v>
      </c>
      <c r="L736" s="40" t="str">
        <f>IF(K736="v",VLOOKUP(A736,'Va-Ku'!$A$2:$C$150,3,0),VLOOKUP(A736,Kunnat!$B$2:$D$410,3,0))</f>
        <v>Liikenne- ja viestintäministeriö</v>
      </c>
      <c r="M736" s="40" t="str">
        <f>IF(K736&lt;&gt;"v",VLOOKUP(A736,Kunnat!$B$2:$F$411,5,0),"")</f>
        <v/>
      </c>
      <c r="N736" s="41" t="str">
        <f>IF(J736="","",VLOOKUP(J736,Lait!$B$3:$C$60,2,0))</f>
        <v/>
      </c>
      <c r="O736" s="41"/>
      <c r="P736" s="41"/>
    </row>
    <row r="737" spans="1:16" s="23" customFormat="1" x14ac:dyDescent="0.35">
      <c r="A737" s="45" t="s">
        <v>2371</v>
      </c>
      <c r="B737" s="45" t="s">
        <v>841</v>
      </c>
      <c r="C737" s="45" t="s">
        <v>4713</v>
      </c>
      <c r="D737" s="45" t="s">
        <v>841</v>
      </c>
      <c r="E737" s="45" t="s">
        <v>1960</v>
      </c>
      <c r="F737" s="45"/>
      <c r="G737" s="45"/>
      <c r="H737" s="46" t="s">
        <v>2382</v>
      </c>
      <c r="I737" s="45"/>
      <c r="J737" s="45"/>
      <c r="K737" s="39" t="str">
        <f>VLOOKUP(A737,'Va-Ku'!$A$2:$B$150,2,0)</f>
        <v>v</v>
      </c>
      <c r="L737" s="40" t="str">
        <f>IF(K737="v",VLOOKUP(A737,'Va-Ku'!$A$2:$C$150,3,0),VLOOKUP(A737,Kunnat!$B$2:$D$410,3,0))</f>
        <v>Liikenne- ja viestintäministeriö</v>
      </c>
      <c r="M737" s="40" t="str">
        <f>IF(K737&lt;&gt;"v",VLOOKUP(A737,Kunnat!$B$2:$F$411,5,0),"")</f>
        <v/>
      </c>
      <c r="N737" s="41" t="str">
        <f>IF(J737="","",VLOOKUP(J737,Lait!$B$3:$C$60,2,0))</f>
        <v/>
      </c>
      <c r="O737" s="41"/>
      <c r="P737" s="41"/>
    </row>
    <row r="738" spans="1:16" s="23" customFormat="1" x14ac:dyDescent="0.35">
      <c r="A738" s="45" t="s">
        <v>2371</v>
      </c>
      <c r="B738" s="45" t="s">
        <v>738</v>
      </c>
      <c r="C738" s="45" t="s">
        <v>4613</v>
      </c>
      <c r="D738" s="45" t="s">
        <v>738</v>
      </c>
      <c r="E738" s="45" t="s">
        <v>1960</v>
      </c>
      <c r="F738" s="45" t="s">
        <v>10</v>
      </c>
      <c r="G738" s="46" t="s">
        <v>22</v>
      </c>
      <c r="H738" s="46" t="s">
        <v>2386</v>
      </c>
      <c r="I738" s="45" t="s">
        <v>4481</v>
      </c>
      <c r="J738" s="45"/>
      <c r="K738" s="39" t="str">
        <f>VLOOKUP(A738,'Va-Ku'!$A$2:$B$150,2,0)</f>
        <v>v</v>
      </c>
      <c r="L738" s="40" t="str">
        <f>IF(K738="v",VLOOKUP(A738,'Va-Ku'!$A$2:$C$150,3,0),VLOOKUP(A738,Kunnat!$B$2:$D$410,3,0))</f>
        <v>Liikenne- ja viestintäministeriö</v>
      </c>
      <c r="M738" s="40" t="str">
        <f>IF(K738&lt;&gt;"v",VLOOKUP(A738,Kunnat!$B$2:$F$411,5,0),"")</f>
        <v/>
      </c>
      <c r="N738" s="41" t="str">
        <f>IF(J738="","",VLOOKUP(J738,Lait!$B$3:$C$60,2,0))</f>
        <v/>
      </c>
      <c r="O738" s="41"/>
      <c r="P738" s="41"/>
    </row>
    <row r="739" spans="1:16" s="23" customFormat="1" x14ac:dyDescent="0.35">
      <c r="A739" s="45" t="s">
        <v>2371</v>
      </c>
      <c r="B739" s="45" t="s">
        <v>775</v>
      </c>
      <c r="C739" s="45" t="s">
        <v>4652</v>
      </c>
      <c r="D739" s="45" t="s">
        <v>775</v>
      </c>
      <c r="E739" s="45" t="s">
        <v>1959</v>
      </c>
      <c r="F739" s="45" t="s">
        <v>10</v>
      </c>
      <c r="G739" s="46" t="s">
        <v>22</v>
      </c>
      <c r="H739" s="45"/>
      <c r="I739" s="45" t="s">
        <v>4481</v>
      </c>
      <c r="J739" s="45"/>
      <c r="K739" s="39" t="str">
        <f>VLOOKUP(A739,'Va-Ku'!$A$2:$B$150,2,0)</f>
        <v>v</v>
      </c>
      <c r="L739" s="40" t="str">
        <f>IF(K739="v",VLOOKUP(A739,'Va-Ku'!$A$2:$C$150,3,0),VLOOKUP(A739,Kunnat!$B$2:$D$410,3,0))</f>
        <v>Liikenne- ja viestintäministeriö</v>
      </c>
      <c r="M739" s="40" t="str">
        <f>IF(K739&lt;&gt;"v",VLOOKUP(A739,Kunnat!$B$2:$F$411,5,0),"")</f>
        <v/>
      </c>
      <c r="N739" s="41" t="str">
        <f>IF(J739="","",VLOOKUP(J739,Lait!$B$3:$C$60,2,0))</f>
        <v/>
      </c>
      <c r="O739" s="41"/>
      <c r="P739" s="41"/>
    </row>
    <row r="740" spans="1:16" s="23" customFormat="1" x14ac:dyDescent="0.35">
      <c r="A740" s="45" t="s">
        <v>2371</v>
      </c>
      <c r="B740" s="45" t="s">
        <v>670</v>
      </c>
      <c r="C740" s="45" t="s">
        <v>4542</v>
      </c>
      <c r="D740" s="45" t="s">
        <v>670</v>
      </c>
      <c r="E740" s="45" t="s">
        <v>1960</v>
      </c>
      <c r="F740" s="46" t="s">
        <v>10</v>
      </c>
      <c r="G740" s="46" t="s">
        <v>55</v>
      </c>
      <c r="H740" s="45" t="s">
        <v>2386</v>
      </c>
      <c r="I740" s="45" t="s">
        <v>4497</v>
      </c>
      <c r="J740" s="45"/>
      <c r="K740" s="39" t="str">
        <f>VLOOKUP(A740,'Va-Ku'!$A$2:$B$150,2,0)</f>
        <v>v</v>
      </c>
      <c r="L740" s="40" t="str">
        <f>IF(K740="v",VLOOKUP(A740,'Va-Ku'!$A$2:$C$150,3,0),VLOOKUP(A740,Kunnat!$B$2:$D$410,3,0))</f>
        <v>Liikenne- ja viestintäministeriö</v>
      </c>
      <c r="M740" s="40" t="str">
        <f>IF(K740&lt;&gt;"v",VLOOKUP(A740,Kunnat!$B$2:$F$411,5,0),"")</f>
        <v/>
      </c>
      <c r="N740" s="41" t="str">
        <f>IF(J740="","",VLOOKUP(J740,Lait!$B$3:$C$60,2,0))</f>
        <v/>
      </c>
      <c r="O740" s="41"/>
      <c r="P740" s="41"/>
    </row>
    <row r="741" spans="1:16" s="23" customFormat="1" x14ac:dyDescent="0.35">
      <c r="A741" s="45" t="s">
        <v>2371</v>
      </c>
      <c r="B741" s="45" t="s">
        <v>671</v>
      </c>
      <c r="C741" s="45" t="s">
        <v>4543</v>
      </c>
      <c r="D741" s="45" t="s">
        <v>671</v>
      </c>
      <c r="E741" s="45" t="s">
        <v>2699</v>
      </c>
      <c r="F741" s="46" t="s">
        <v>17</v>
      </c>
      <c r="G741" s="46" t="s">
        <v>22</v>
      </c>
      <c r="H741" s="45"/>
      <c r="I741" s="45" t="s">
        <v>4481</v>
      </c>
      <c r="J741" s="45"/>
      <c r="K741" s="39" t="str">
        <f>VLOOKUP(A741,'Va-Ku'!$A$2:$B$150,2,0)</f>
        <v>v</v>
      </c>
      <c r="L741" s="40" t="str">
        <f>IF(K741="v",VLOOKUP(A741,'Va-Ku'!$A$2:$C$150,3,0),VLOOKUP(A741,Kunnat!$B$2:$D$410,3,0))</f>
        <v>Liikenne- ja viestintäministeriö</v>
      </c>
      <c r="M741" s="40" t="str">
        <f>IF(K741&lt;&gt;"v",VLOOKUP(A741,Kunnat!$B$2:$F$411,5,0),"")</f>
        <v/>
      </c>
      <c r="N741" s="41" t="str">
        <f>IF(J741="","",VLOOKUP(J741,Lait!$B$3:$C$60,2,0))</f>
        <v/>
      </c>
      <c r="O741" s="41"/>
      <c r="P741" s="41"/>
    </row>
    <row r="742" spans="1:16" s="23" customFormat="1" x14ac:dyDescent="0.35">
      <c r="A742" s="45" t="s">
        <v>2371</v>
      </c>
      <c r="B742" s="45" t="s">
        <v>695</v>
      </c>
      <c r="C742" s="45" t="s">
        <v>4568</v>
      </c>
      <c r="D742" s="45" t="s">
        <v>695</v>
      </c>
      <c r="E742" s="45" t="s">
        <v>1896</v>
      </c>
      <c r="F742" s="46" t="s">
        <v>5</v>
      </c>
      <c r="G742" s="45"/>
      <c r="H742" s="45" t="s">
        <v>2382</v>
      </c>
      <c r="I742" s="45"/>
      <c r="J742" s="45"/>
      <c r="K742" s="39" t="str">
        <f>VLOOKUP(A742,'Va-Ku'!$A$2:$B$150,2,0)</f>
        <v>v</v>
      </c>
      <c r="L742" s="40" t="str">
        <f>IF(K742="v",VLOOKUP(A742,'Va-Ku'!$A$2:$C$150,3,0),VLOOKUP(A742,Kunnat!$B$2:$D$410,3,0))</f>
        <v>Liikenne- ja viestintäministeriö</v>
      </c>
      <c r="M742" s="40" t="str">
        <f>IF(K742&lt;&gt;"v",VLOOKUP(A742,Kunnat!$B$2:$F$411,5,0),"")</f>
        <v/>
      </c>
      <c r="N742" s="41" t="str">
        <f>IF(J742="","",VLOOKUP(J742,Lait!$B$3:$C$60,2,0))</f>
        <v/>
      </c>
      <c r="O742" s="41"/>
      <c r="P742" s="41"/>
    </row>
    <row r="743" spans="1:16" s="23" customFormat="1" x14ac:dyDescent="0.35">
      <c r="A743" s="45" t="s">
        <v>2371</v>
      </c>
      <c r="B743" s="45" t="s">
        <v>672</v>
      </c>
      <c r="C743" s="45" t="s">
        <v>4544</v>
      </c>
      <c r="D743" s="45" t="s">
        <v>672</v>
      </c>
      <c r="E743" s="45" t="s">
        <v>1960</v>
      </c>
      <c r="F743" s="46" t="s">
        <v>7</v>
      </c>
      <c r="G743" s="46" t="s">
        <v>22</v>
      </c>
      <c r="H743" s="45" t="s">
        <v>2386</v>
      </c>
      <c r="I743" s="45" t="s">
        <v>4481</v>
      </c>
      <c r="J743" s="45"/>
      <c r="K743" s="39" t="str">
        <f>VLOOKUP(A743,'Va-Ku'!$A$2:$B$150,2,0)</f>
        <v>v</v>
      </c>
      <c r="L743" s="40" t="str">
        <f>IF(K743="v",VLOOKUP(A743,'Va-Ku'!$A$2:$C$150,3,0),VLOOKUP(A743,Kunnat!$B$2:$D$410,3,0))</f>
        <v>Liikenne- ja viestintäministeriö</v>
      </c>
      <c r="M743" s="40" t="str">
        <f>IF(K743&lt;&gt;"v",VLOOKUP(A743,Kunnat!$B$2:$F$411,5,0),"")</f>
        <v/>
      </c>
      <c r="N743" s="41" t="str">
        <f>IF(J743="","",VLOOKUP(J743,Lait!$B$3:$C$60,2,0))</f>
        <v/>
      </c>
      <c r="O743" s="41"/>
      <c r="P743" s="41"/>
    </row>
    <row r="744" spans="1:16" s="23" customFormat="1" x14ac:dyDescent="0.35">
      <c r="A744" s="45" t="s">
        <v>2371</v>
      </c>
      <c r="B744" s="45" t="s">
        <v>628</v>
      </c>
      <c r="C744" s="45" t="s">
        <v>4492</v>
      </c>
      <c r="D744" s="45" t="s">
        <v>628</v>
      </c>
      <c r="E744" s="45" t="s">
        <v>1960</v>
      </c>
      <c r="F744" s="46" t="s">
        <v>10</v>
      </c>
      <c r="G744" s="46" t="s">
        <v>22</v>
      </c>
      <c r="H744" s="45" t="s">
        <v>2386</v>
      </c>
      <c r="I744" s="45" t="s">
        <v>4493</v>
      </c>
      <c r="J744" s="45"/>
      <c r="K744" s="39" t="str">
        <f>VLOOKUP(A744,'Va-Ku'!$A$2:$B$150,2,0)</f>
        <v>v</v>
      </c>
      <c r="L744" s="40" t="str">
        <f>IF(K744="v",VLOOKUP(A744,'Va-Ku'!$A$2:$C$150,3,0),VLOOKUP(A744,Kunnat!$B$2:$D$410,3,0))</f>
        <v>Liikenne- ja viestintäministeriö</v>
      </c>
      <c r="M744" s="40" t="str">
        <f>IF(K744&lt;&gt;"v",VLOOKUP(A744,Kunnat!$B$2:$F$411,5,0),"")</f>
        <v/>
      </c>
      <c r="N744" s="41" t="str">
        <f>IF(J744="","",VLOOKUP(J744,Lait!$B$3:$C$60,2,0))</f>
        <v/>
      </c>
      <c r="O744" s="41"/>
      <c r="P744" s="41"/>
    </row>
    <row r="745" spans="1:16" s="23" customFormat="1" x14ac:dyDescent="0.35">
      <c r="A745" s="45" t="s">
        <v>2371</v>
      </c>
      <c r="B745" s="45" t="s">
        <v>651</v>
      </c>
      <c r="C745" s="45" t="s">
        <v>4521</v>
      </c>
      <c r="D745" s="45" t="s">
        <v>651</v>
      </c>
      <c r="E745" s="45" t="s">
        <v>1959</v>
      </c>
      <c r="F745" s="46" t="s">
        <v>7</v>
      </c>
      <c r="G745" s="46" t="s">
        <v>22</v>
      </c>
      <c r="H745" s="45" t="s">
        <v>2382</v>
      </c>
      <c r="I745" s="45" t="s">
        <v>4481</v>
      </c>
      <c r="J745" s="45"/>
      <c r="K745" s="39" t="str">
        <f>VLOOKUP(A745,'Va-Ku'!$A$2:$B$150,2,0)</f>
        <v>v</v>
      </c>
      <c r="L745" s="40" t="str">
        <f>IF(K745="v",VLOOKUP(A745,'Va-Ku'!$A$2:$C$150,3,0),VLOOKUP(A745,Kunnat!$B$2:$D$410,3,0))</f>
        <v>Liikenne- ja viestintäministeriö</v>
      </c>
      <c r="M745" s="40" t="str">
        <f>IF(K745&lt;&gt;"v",VLOOKUP(A745,Kunnat!$B$2:$F$411,5,0),"")</f>
        <v/>
      </c>
      <c r="N745" s="41" t="str">
        <f>IF(J745="","",VLOOKUP(J745,Lait!$B$3:$C$60,2,0))</f>
        <v/>
      </c>
      <c r="O745" s="41"/>
      <c r="P745" s="41"/>
    </row>
    <row r="746" spans="1:16" s="23" customFormat="1" x14ac:dyDescent="0.35">
      <c r="A746" s="45" t="s">
        <v>2371</v>
      </c>
      <c r="B746" s="45" t="s">
        <v>673</v>
      </c>
      <c r="C746" s="45" t="s">
        <v>4545</v>
      </c>
      <c r="D746" s="45" t="s">
        <v>673</v>
      </c>
      <c r="E746" s="45" t="s">
        <v>1960</v>
      </c>
      <c r="F746" s="46" t="s">
        <v>7</v>
      </c>
      <c r="G746" s="46" t="s">
        <v>22</v>
      </c>
      <c r="H746" s="45" t="s">
        <v>2386</v>
      </c>
      <c r="I746" s="45" t="s">
        <v>4481</v>
      </c>
      <c r="J746" s="45"/>
      <c r="K746" s="39" t="str">
        <f>VLOOKUP(A746,'Va-Ku'!$A$2:$B$150,2,0)</f>
        <v>v</v>
      </c>
      <c r="L746" s="40" t="str">
        <f>IF(K746="v",VLOOKUP(A746,'Va-Ku'!$A$2:$C$150,3,0),VLOOKUP(A746,Kunnat!$B$2:$D$410,3,0))</f>
        <v>Liikenne- ja viestintäministeriö</v>
      </c>
      <c r="M746" s="40" t="str">
        <f>IF(K746&lt;&gt;"v",VLOOKUP(A746,Kunnat!$B$2:$F$411,5,0),"")</f>
        <v/>
      </c>
      <c r="N746" s="41" t="str">
        <f>IF(J746="","",VLOOKUP(J746,Lait!$B$3:$C$60,2,0))</f>
        <v/>
      </c>
      <c r="O746" s="41"/>
      <c r="P746" s="41"/>
    </row>
    <row r="747" spans="1:16" s="23" customFormat="1" x14ac:dyDescent="0.35">
      <c r="A747" s="45" t="s">
        <v>2371</v>
      </c>
      <c r="B747" s="45" t="s">
        <v>596</v>
      </c>
      <c r="C747" s="45" t="s">
        <v>4740</v>
      </c>
      <c r="D747" s="45" t="s">
        <v>596</v>
      </c>
      <c r="E747" s="45" t="s">
        <v>1958</v>
      </c>
      <c r="F747" s="45" t="s">
        <v>10</v>
      </c>
      <c r="G747" s="45"/>
      <c r="H747" s="46" t="s">
        <v>2386</v>
      </c>
      <c r="I747" s="45"/>
      <c r="J747" s="45"/>
      <c r="K747" s="39" t="str">
        <f>VLOOKUP(A747,'Va-Ku'!$A$2:$B$150,2,0)</f>
        <v>v</v>
      </c>
      <c r="L747" s="40" t="str">
        <f>IF(K747="v",VLOOKUP(A747,'Va-Ku'!$A$2:$C$150,3,0),VLOOKUP(A747,Kunnat!$B$2:$D$410,3,0))</f>
        <v>Liikenne- ja viestintäministeriö</v>
      </c>
      <c r="M747" s="40" t="str">
        <f>IF(K747&lt;&gt;"v",VLOOKUP(A747,Kunnat!$B$2:$F$411,5,0),"")</f>
        <v/>
      </c>
      <c r="N747" s="41" t="str">
        <f>IF(J747="","",VLOOKUP(J747,Lait!$B$3:$C$60,2,0))</f>
        <v/>
      </c>
      <c r="O747" s="41"/>
      <c r="P747" s="41"/>
    </row>
    <row r="748" spans="1:16" s="23" customFormat="1" x14ac:dyDescent="0.35">
      <c r="A748" s="45" t="s">
        <v>2371</v>
      </c>
      <c r="B748" s="45" t="s">
        <v>597</v>
      </c>
      <c r="C748" s="45" t="s">
        <v>4741</v>
      </c>
      <c r="D748" s="45" t="s">
        <v>597</v>
      </c>
      <c r="E748" s="45" t="s">
        <v>1958</v>
      </c>
      <c r="F748" s="45" t="s">
        <v>10</v>
      </c>
      <c r="G748" s="45"/>
      <c r="H748" s="46" t="s">
        <v>2386</v>
      </c>
      <c r="I748" s="45"/>
      <c r="J748" s="45"/>
      <c r="K748" s="39" t="str">
        <f>VLOOKUP(A748,'Va-Ku'!$A$2:$B$150,2,0)</f>
        <v>v</v>
      </c>
      <c r="L748" s="40" t="str">
        <f>IF(K748="v",VLOOKUP(A748,'Va-Ku'!$A$2:$C$150,3,0),VLOOKUP(A748,Kunnat!$B$2:$D$410,3,0))</f>
        <v>Liikenne- ja viestintäministeriö</v>
      </c>
      <c r="M748" s="40" t="str">
        <f>IF(K748&lt;&gt;"v",VLOOKUP(A748,Kunnat!$B$2:$F$411,5,0),"")</f>
        <v/>
      </c>
      <c r="N748" s="41" t="str">
        <f>IF(J748="","",VLOOKUP(J748,Lait!$B$3:$C$60,2,0))</f>
        <v/>
      </c>
      <c r="O748" s="41"/>
      <c r="P748" s="41"/>
    </row>
    <row r="749" spans="1:16" s="23" customFormat="1" x14ac:dyDescent="0.35">
      <c r="A749" s="45" t="s">
        <v>2371</v>
      </c>
      <c r="B749" s="45" t="s">
        <v>652</v>
      </c>
      <c r="C749" s="45" t="s">
        <v>4522</v>
      </c>
      <c r="D749" s="45" t="s">
        <v>652</v>
      </c>
      <c r="E749" s="45" t="s">
        <v>2699</v>
      </c>
      <c r="F749" s="46" t="s">
        <v>7</v>
      </c>
      <c r="G749" s="46" t="s">
        <v>22</v>
      </c>
      <c r="H749" s="45" t="s">
        <v>2386</v>
      </c>
      <c r="I749" s="45" t="s">
        <v>4481</v>
      </c>
      <c r="J749" s="45"/>
      <c r="K749" s="39" t="str">
        <f>VLOOKUP(A749,'Va-Ku'!$A$2:$B$150,2,0)</f>
        <v>v</v>
      </c>
      <c r="L749" s="40" t="str">
        <f>IF(K749="v",VLOOKUP(A749,'Va-Ku'!$A$2:$C$150,3,0),VLOOKUP(A749,Kunnat!$B$2:$D$410,3,0))</f>
        <v>Liikenne- ja viestintäministeriö</v>
      </c>
      <c r="M749" s="40" t="str">
        <f>IF(K749&lt;&gt;"v",VLOOKUP(A749,Kunnat!$B$2:$F$411,5,0),"")</f>
        <v/>
      </c>
      <c r="N749" s="41" t="str">
        <f>IF(J749="","",VLOOKUP(J749,Lait!$B$3:$C$60,2,0))</f>
        <v/>
      </c>
      <c r="O749" s="41"/>
      <c r="P749" s="41"/>
    </row>
    <row r="750" spans="1:16" s="23" customFormat="1" x14ac:dyDescent="0.35">
      <c r="A750" s="45" t="s">
        <v>2371</v>
      </c>
      <c r="B750" s="45" t="s">
        <v>739</v>
      </c>
      <c r="C750" s="45" t="s">
        <v>4614</v>
      </c>
      <c r="D750" s="45" t="s">
        <v>739</v>
      </c>
      <c r="E750" s="45" t="s">
        <v>1960</v>
      </c>
      <c r="F750" s="45" t="s">
        <v>21</v>
      </c>
      <c r="G750" s="46" t="s">
        <v>22</v>
      </c>
      <c r="H750" s="46" t="s">
        <v>2382</v>
      </c>
      <c r="I750" s="45" t="s">
        <v>4481</v>
      </c>
      <c r="J750" s="45"/>
      <c r="K750" s="39" t="str">
        <f>VLOOKUP(A750,'Va-Ku'!$A$2:$B$150,2,0)</f>
        <v>v</v>
      </c>
      <c r="L750" s="40" t="str">
        <f>IF(K750="v",VLOOKUP(A750,'Va-Ku'!$A$2:$C$150,3,0),VLOOKUP(A750,Kunnat!$B$2:$D$410,3,0))</f>
        <v>Liikenne- ja viestintäministeriö</v>
      </c>
      <c r="M750" s="40" t="str">
        <f>IF(K750&lt;&gt;"v",VLOOKUP(A750,Kunnat!$B$2:$F$411,5,0),"")</f>
        <v/>
      </c>
      <c r="N750" s="41" t="str">
        <f>IF(J750="","",VLOOKUP(J750,Lait!$B$3:$C$60,2,0))</f>
        <v/>
      </c>
      <c r="O750" s="41"/>
      <c r="P750" s="41"/>
    </row>
    <row r="751" spans="1:16" s="23" customFormat="1" x14ac:dyDescent="0.35">
      <c r="A751" s="45" t="s">
        <v>2371</v>
      </c>
      <c r="B751" s="45" t="s">
        <v>836</v>
      </c>
      <c r="C751" s="45" t="s">
        <v>4709</v>
      </c>
      <c r="D751" s="45" t="s">
        <v>836</v>
      </c>
      <c r="E751" s="45" t="s">
        <v>1960</v>
      </c>
      <c r="F751" s="45" t="s">
        <v>10</v>
      </c>
      <c r="G751" s="46" t="s">
        <v>22</v>
      </c>
      <c r="H751" s="46" t="s">
        <v>2386</v>
      </c>
      <c r="I751" s="45" t="s">
        <v>4481</v>
      </c>
      <c r="J751" s="45"/>
      <c r="K751" s="39" t="str">
        <f>VLOOKUP(A751,'Va-Ku'!$A$2:$B$150,2,0)</f>
        <v>v</v>
      </c>
      <c r="L751" s="40" t="str">
        <f>IF(K751="v",VLOOKUP(A751,'Va-Ku'!$A$2:$C$150,3,0),VLOOKUP(A751,Kunnat!$B$2:$D$410,3,0))</f>
        <v>Liikenne- ja viestintäministeriö</v>
      </c>
      <c r="M751" s="40" t="str">
        <f>IF(K751&lt;&gt;"v",VLOOKUP(A751,Kunnat!$B$2:$F$411,5,0),"")</f>
        <v/>
      </c>
      <c r="N751" s="41" t="str">
        <f>IF(J751="","",VLOOKUP(J751,Lait!$B$3:$C$60,2,0))</f>
        <v/>
      </c>
      <c r="O751" s="41"/>
      <c r="P751" s="41"/>
    </row>
    <row r="752" spans="1:16" s="23" customFormat="1" x14ac:dyDescent="0.35">
      <c r="A752" s="45" t="s">
        <v>2371</v>
      </c>
      <c r="B752" s="45" t="s">
        <v>837</v>
      </c>
      <c r="C752" s="45" t="s">
        <v>4710</v>
      </c>
      <c r="D752" s="45" t="s">
        <v>837</v>
      </c>
      <c r="E752" s="45" t="s">
        <v>1960</v>
      </c>
      <c r="F752" s="45" t="s">
        <v>10</v>
      </c>
      <c r="G752" s="46" t="s">
        <v>22</v>
      </c>
      <c r="H752" s="46" t="s">
        <v>2386</v>
      </c>
      <c r="I752" s="45" t="s">
        <v>4481</v>
      </c>
      <c r="J752" s="45"/>
      <c r="K752" s="39" t="str">
        <f>VLOOKUP(A752,'Va-Ku'!$A$2:$B$150,2,0)</f>
        <v>v</v>
      </c>
      <c r="L752" s="40" t="str">
        <f>IF(K752="v",VLOOKUP(A752,'Va-Ku'!$A$2:$C$150,3,0),VLOOKUP(A752,Kunnat!$B$2:$D$410,3,0))</f>
        <v>Liikenne- ja viestintäministeriö</v>
      </c>
      <c r="M752" s="40" t="str">
        <f>IF(K752&lt;&gt;"v",VLOOKUP(A752,Kunnat!$B$2:$F$411,5,0),"")</f>
        <v/>
      </c>
      <c r="N752" s="41" t="str">
        <f>IF(J752="","",VLOOKUP(J752,Lait!$B$3:$C$60,2,0))</f>
        <v/>
      </c>
      <c r="O752" s="41"/>
      <c r="P752" s="41"/>
    </row>
    <row r="753" spans="1:16" s="23" customFormat="1" x14ac:dyDescent="0.35">
      <c r="A753" s="45" t="s">
        <v>2371</v>
      </c>
      <c r="B753" s="45" t="s">
        <v>721</v>
      </c>
      <c r="C753" s="45" t="s">
        <v>4595</v>
      </c>
      <c r="D753" s="45" t="s">
        <v>721</v>
      </c>
      <c r="E753" s="45" t="s">
        <v>2699</v>
      </c>
      <c r="F753" s="45" t="s">
        <v>10</v>
      </c>
      <c r="G753" s="46" t="s">
        <v>22</v>
      </c>
      <c r="H753" s="46" t="s">
        <v>2382</v>
      </c>
      <c r="I753" s="45" t="s">
        <v>4481</v>
      </c>
      <c r="J753" s="45"/>
      <c r="K753" s="39" t="str">
        <f>VLOOKUP(A753,'Va-Ku'!$A$2:$B$150,2,0)</f>
        <v>v</v>
      </c>
      <c r="L753" s="40" t="str">
        <f>IF(K753="v",VLOOKUP(A753,'Va-Ku'!$A$2:$C$150,3,0),VLOOKUP(A753,Kunnat!$B$2:$D$410,3,0))</f>
        <v>Liikenne- ja viestintäministeriö</v>
      </c>
      <c r="M753" s="40" t="str">
        <f>IF(K753&lt;&gt;"v",VLOOKUP(A753,Kunnat!$B$2:$F$411,5,0),"")</f>
        <v/>
      </c>
      <c r="N753" s="41" t="str">
        <f>IF(J753="","",VLOOKUP(J753,Lait!$B$3:$C$60,2,0))</f>
        <v/>
      </c>
      <c r="O753" s="41"/>
      <c r="P753" s="41"/>
    </row>
    <row r="754" spans="1:16" s="23" customFormat="1" x14ac:dyDescent="0.35">
      <c r="A754" s="45" t="s">
        <v>2371</v>
      </c>
      <c r="B754" s="45" t="s">
        <v>776</v>
      </c>
      <c r="C754" s="45" t="s">
        <v>4653</v>
      </c>
      <c r="D754" s="45" t="s">
        <v>776</v>
      </c>
      <c r="E754" s="45" t="s">
        <v>1959</v>
      </c>
      <c r="F754" s="45" t="s">
        <v>7</v>
      </c>
      <c r="G754" s="46" t="s">
        <v>22</v>
      </c>
      <c r="H754" s="46" t="s">
        <v>2382</v>
      </c>
      <c r="I754" s="45" t="s">
        <v>4481</v>
      </c>
      <c r="J754" s="45"/>
      <c r="K754" s="39" t="str">
        <f>VLOOKUP(A754,'Va-Ku'!$A$2:$B$150,2,0)</f>
        <v>v</v>
      </c>
      <c r="L754" s="40" t="str">
        <f>IF(K754="v",VLOOKUP(A754,'Va-Ku'!$A$2:$C$150,3,0),VLOOKUP(A754,Kunnat!$B$2:$D$410,3,0))</f>
        <v>Liikenne- ja viestintäministeriö</v>
      </c>
      <c r="M754" s="40" t="str">
        <f>IF(K754&lt;&gt;"v",VLOOKUP(A754,Kunnat!$B$2:$F$411,5,0),"")</f>
        <v/>
      </c>
      <c r="N754" s="41" t="str">
        <f>IF(J754="","",VLOOKUP(J754,Lait!$B$3:$C$60,2,0))</f>
        <v/>
      </c>
      <c r="O754" s="41"/>
      <c r="P754" s="41"/>
    </row>
    <row r="755" spans="1:16" s="23" customFormat="1" x14ac:dyDescent="0.35">
      <c r="A755" s="45" t="s">
        <v>2371</v>
      </c>
      <c r="B755" s="45" t="s">
        <v>742</v>
      </c>
      <c r="C755" s="45" t="s">
        <v>4615</v>
      </c>
      <c r="D755" s="45" t="s">
        <v>742</v>
      </c>
      <c r="E755" s="45" t="s">
        <v>1960</v>
      </c>
      <c r="F755" s="45" t="s">
        <v>10</v>
      </c>
      <c r="G755" s="46" t="s">
        <v>22</v>
      </c>
      <c r="H755" s="46" t="s">
        <v>2382</v>
      </c>
      <c r="I755" s="45" t="s">
        <v>4481</v>
      </c>
      <c r="J755" s="45"/>
      <c r="K755" s="39" t="str">
        <f>VLOOKUP(A755,'Va-Ku'!$A$2:$B$150,2,0)</f>
        <v>v</v>
      </c>
      <c r="L755" s="40" t="str">
        <f>IF(K755="v",VLOOKUP(A755,'Va-Ku'!$A$2:$C$150,3,0),VLOOKUP(A755,Kunnat!$B$2:$D$410,3,0))</f>
        <v>Liikenne- ja viestintäministeriö</v>
      </c>
      <c r="M755" s="40" t="str">
        <f>IF(K755&lt;&gt;"v",VLOOKUP(A755,Kunnat!$B$2:$F$411,5,0),"")</f>
        <v/>
      </c>
      <c r="N755" s="41" t="str">
        <f>IF(J755="","",VLOOKUP(J755,Lait!$B$3:$C$60,2,0))</f>
        <v/>
      </c>
      <c r="O755" s="41"/>
      <c r="P755" s="41"/>
    </row>
    <row r="756" spans="1:16" s="23" customFormat="1" x14ac:dyDescent="0.35">
      <c r="A756" s="45" t="s">
        <v>2371</v>
      </c>
      <c r="B756" s="45" t="s">
        <v>653</v>
      </c>
      <c r="C756" s="45" t="s">
        <v>4523</v>
      </c>
      <c r="D756" s="45" t="s">
        <v>653</v>
      </c>
      <c r="E756" s="45" t="s">
        <v>1960</v>
      </c>
      <c r="F756" s="46" t="s">
        <v>7</v>
      </c>
      <c r="G756" s="46" t="s">
        <v>22</v>
      </c>
      <c r="H756" s="45" t="s">
        <v>2382</v>
      </c>
      <c r="I756" s="45" t="s">
        <v>4517</v>
      </c>
      <c r="J756" s="45"/>
      <c r="K756" s="39" t="str">
        <f>VLOOKUP(A756,'Va-Ku'!$A$2:$B$150,2,0)</f>
        <v>v</v>
      </c>
      <c r="L756" s="40" t="str">
        <f>IF(K756="v",VLOOKUP(A756,'Va-Ku'!$A$2:$C$150,3,0),VLOOKUP(A756,Kunnat!$B$2:$D$410,3,0))</f>
        <v>Liikenne- ja viestintäministeriö</v>
      </c>
      <c r="M756" s="40" t="str">
        <f>IF(K756&lt;&gt;"v",VLOOKUP(A756,Kunnat!$B$2:$F$411,5,0),"")</f>
        <v/>
      </c>
      <c r="N756" s="41" t="str">
        <f>IF(J756="","",VLOOKUP(J756,Lait!$B$3:$C$60,2,0))</f>
        <v/>
      </c>
      <c r="O756" s="41"/>
      <c r="P756" s="41"/>
    </row>
    <row r="757" spans="1:16" s="23" customFormat="1" x14ac:dyDescent="0.35">
      <c r="A757" s="45" t="s">
        <v>2371</v>
      </c>
      <c r="B757" s="45" t="s">
        <v>811</v>
      </c>
      <c r="C757" s="45" t="s">
        <v>4686</v>
      </c>
      <c r="D757" s="45" t="s">
        <v>811</v>
      </c>
      <c r="E757" s="45" t="s">
        <v>4684</v>
      </c>
      <c r="F757" s="45" t="s">
        <v>10</v>
      </c>
      <c r="G757" s="46" t="s">
        <v>22</v>
      </c>
      <c r="H757" s="46" t="s">
        <v>2386</v>
      </c>
      <c r="I757" s="45" t="s">
        <v>4481</v>
      </c>
      <c r="J757" s="45"/>
      <c r="K757" s="39" t="str">
        <f>VLOOKUP(A757,'Va-Ku'!$A$2:$B$150,2,0)</f>
        <v>v</v>
      </c>
      <c r="L757" s="40" t="str">
        <f>IF(K757="v",VLOOKUP(A757,'Va-Ku'!$A$2:$C$150,3,0),VLOOKUP(A757,Kunnat!$B$2:$D$410,3,0))</f>
        <v>Liikenne- ja viestintäministeriö</v>
      </c>
      <c r="M757" s="40" t="str">
        <f>IF(K757&lt;&gt;"v",VLOOKUP(A757,Kunnat!$B$2:$F$411,5,0),"")</f>
        <v/>
      </c>
      <c r="N757" s="41" t="str">
        <f>IF(J757="","",VLOOKUP(J757,Lait!$B$3:$C$60,2,0))</f>
        <v/>
      </c>
      <c r="O757" s="41"/>
      <c r="P757" s="41"/>
    </row>
    <row r="758" spans="1:16" s="23" customFormat="1" x14ac:dyDescent="0.35">
      <c r="A758" s="45" t="s">
        <v>2371</v>
      </c>
      <c r="B758" s="45" t="s">
        <v>604</v>
      </c>
      <c r="C758" s="45" t="s">
        <v>4748</v>
      </c>
      <c r="D758" s="45" t="s">
        <v>604</v>
      </c>
      <c r="E758" s="45" t="s">
        <v>1959</v>
      </c>
      <c r="F758" s="45" t="s">
        <v>7</v>
      </c>
      <c r="G758" s="45"/>
      <c r="H758" s="46" t="s">
        <v>2386</v>
      </c>
      <c r="I758" s="45"/>
      <c r="J758" s="45"/>
      <c r="K758" s="39" t="str">
        <f>VLOOKUP(A758,'Va-Ku'!$A$2:$B$150,2,0)</f>
        <v>v</v>
      </c>
      <c r="L758" s="40" t="str">
        <f>IF(K758="v",VLOOKUP(A758,'Va-Ku'!$A$2:$C$150,3,0),VLOOKUP(A758,Kunnat!$B$2:$D$410,3,0))</f>
        <v>Liikenne- ja viestintäministeriö</v>
      </c>
      <c r="M758" s="40" t="str">
        <f>IF(K758&lt;&gt;"v",VLOOKUP(A758,Kunnat!$B$2:$F$411,5,0),"")</f>
        <v/>
      </c>
      <c r="N758" s="41" t="str">
        <f>IF(J758="","",VLOOKUP(J758,Lait!$B$3:$C$60,2,0))</f>
        <v/>
      </c>
      <c r="O758" s="41"/>
      <c r="P758" s="41"/>
    </row>
    <row r="759" spans="1:16" s="23" customFormat="1" x14ac:dyDescent="0.35">
      <c r="A759" s="45" t="s">
        <v>2371</v>
      </c>
      <c r="B759" s="45" t="s">
        <v>743</v>
      </c>
      <c r="C759" s="45" t="s">
        <v>4616</v>
      </c>
      <c r="D759" s="45" t="s">
        <v>743</v>
      </c>
      <c r="E759" s="45" t="s">
        <v>1960</v>
      </c>
      <c r="F759" s="45" t="s">
        <v>7</v>
      </c>
      <c r="G759" s="46" t="s">
        <v>299</v>
      </c>
      <c r="H759" s="46" t="s">
        <v>2382</v>
      </c>
      <c r="I759" s="45" t="s">
        <v>4497</v>
      </c>
      <c r="J759" s="45"/>
      <c r="K759" s="39" t="str">
        <f>VLOOKUP(A759,'Va-Ku'!$A$2:$B$150,2,0)</f>
        <v>v</v>
      </c>
      <c r="L759" s="40" t="str">
        <f>IF(K759="v",VLOOKUP(A759,'Va-Ku'!$A$2:$C$150,3,0),VLOOKUP(A759,Kunnat!$B$2:$D$410,3,0))</f>
        <v>Liikenne- ja viestintäministeriö</v>
      </c>
      <c r="M759" s="40" t="str">
        <f>IF(K759&lt;&gt;"v",VLOOKUP(A759,Kunnat!$B$2:$F$411,5,0),"")</f>
        <v/>
      </c>
      <c r="N759" s="41" t="str">
        <f>IF(J759="","",VLOOKUP(J759,Lait!$B$3:$C$60,2,0))</f>
        <v/>
      </c>
      <c r="O759" s="41"/>
      <c r="P759" s="41"/>
    </row>
    <row r="760" spans="1:16" s="23" customFormat="1" x14ac:dyDescent="0.35">
      <c r="A760" s="45" t="s">
        <v>2371</v>
      </c>
      <c r="B760" s="45" t="s">
        <v>764</v>
      </c>
      <c r="C760" s="45" t="s">
        <v>4640</v>
      </c>
      <c r="D760" s="45" t="s">
        <v>1960</v>
      </c>
      <c r="E760" s="45" t="s">
        <v>1960</v>
      </c>
      <c r="F760" s="45" t="s">
        <v>17</v>
      </c>
      <c r="G760" s="46" t="s">
        <v>22</v>
      </c>
      <c r="H760" s="46" t="s">
        <v>2386</v>
      </c>
      <c r="I760" s="45" t="s">
        <v>4641</v>
      </c>
      <c r="J760" s="45"/>
      <c r="K760" s="39" t="str">
        <f>VLOOKUP(A760,'Va-Ku'!$A$2:$B$150,2,0)</f>
        <v>v</v>
      </c>
      <c r="L760" s="40" t="str">
        <f>IF(K760="v",VLOOKUP(A760,'Va-Ku'!$A$2:$C$150,3,0),VLOOKUP(A760,Kunnat!$B$2:$D$410,3,0))</f>
        <v>Liikenne- ja viestintäministeriö</v>
      </c>
      <c r="M760" s="40" t="str">
        <f>IF(K760&lt;&gt;"v",VLOOKUP(A760,Kunnat!$B$2:$F$411,5,0),"")</f>
        <v/>
      </c>
      <c r="N760" s="41" t="str">
        <f>IF(J760="","",VLOOKUP(J760,Lait!$B$3:$C$60,2,0))</f>
        <v/>
      </c>
      <c r="O760" s="41"/>
      <c r="P760" s="41"/>
    </row>
    <row r="761" spans="1:16" s="23" customFormat="1" x14ac:dyDescent="0.35">
      <c r="A761" s="45" t="s">
        <v>2371</v>
      </c>
      <c r="B761" s="45" t="s">
        <v>850</v>
      </c>
      <c r="C761" s="45" t="s">
        <v>4723</v>
      </c>
      <c r="D761" s="45" t="s">
        <v>1960</v>
      </c>
      <c r="E761" s="45" t="s">
        <v>1960</v>
      </c>
      <c r="F761" s="45" t="s">
        <v>17</v>
      </c>
      <c r="G761" s="46" t="s">
        <v>22</v>
      </c>
      <c r="H761" s="46" t="s">
        <v>2386</v>
      </c>
      <c r="I761" s="45" t="s">
        <v>4724</v>
      </c>
      <c r="J761" s="45"/>
      <c r="K761" s="39" t="str">
        <f>VLOOKUP(A761,'Va-Ku'!$A$2:$B$150,2,0)</f>
        <v>v</v>
      </c>
      <c r="L761" s="40" t="str">
        <f>IF(K761="v",VLOOKUP(A761,'Va-Ku'!$A$2:$C$150,3,0),VLOOKUP(A761,Kunnat!$B$2:$D$410,3,0))</f>
        <v>Liikenne- ja viestintäministeriö</v>
      </c>
      <c r="M761" s="40" t="str">
        <f>IF(K761&lt;&gt;"v",VLOOKUP(A761,Kunnat!$B$2:$F$411,5,0),"")</f>
        <v/>
      </c>
      <c r="N761" s="41" t="str">
        <f>IF(J761="","",VLOOKUP(J761,Lait!$B$3:$C$60,2,0))</f>
        <v/>
      </c>
      <c r="O761" s="41"/>
      <c r="P761" s="41"/>
    </row>
    <row r="762" spans="1:16" s="23" customFormat="1" x14ac:dyDescent="0.35">
      <c r="A762" s="45" t="s">
        <v>2371</v>
      </c>
      <c r="B762" s="45" t="s">
        <v>1916</v>
      </c>
      <c r="C762" s="45" t="s">
        <v>4726</v>
      </c>
      <c r="D762" s="45" t="s">
        <v>1916</v>
      </c>
      <c r="E762" s="45" t="s">
        <v>1960</v>
      </c>
      <c r="F762" s="45"/>
      <c r="G762" s="45"/>
      <c r="H762" s="46" t="s">
        <v>2382</v>
      </c>
      <c r="I762" s="45"/>
      <c r="J762" s="45"/>
      <c r="K762" s="39" t="str">
        <f>VLOOKUP(A762,'Va-Ku'!$A$2:$B$150,2,0)</f>
        <v>v</v>
      </c>
      <c r="L762" s="40" t="str">
        <f>IF(K762="v",VLOOKUP(A762,'Va-Ku'!$A$2:$C$150,3,0),VLOOKUP(A762,Kunnat!$B$2:$D$410,3,0))</f>
        <v>Liikenne- ja viestintäministeriö</v>
      </c>
      <c r="M762" s="40" t="str">
        <f>IF(K762&lt;&gt;"v",VLOOKUP(A762,Kunnat!$B$2:$F$411,5,0),"")</f>
        <v/>
      </c>
      <c r="N762" s="41" t="str">
        <f>IF(J762="","",VLOOKUP(J762,Lait!$B$3:$C$60,2,0))</f>
        <v/>
      </c>
      <c r="O762" s="41"/>
      <c r="P762" s="41"/>
    </row>
    <row r="763" spans="1:16" s="23" customFormat="1" x14ac:dyDescent="0.35">
      <c r="A763" s="45" t="s">
        <v>2371</v>
      </c>
      <c r="B763" s="45" t="s">
        <v>594</v>
      </c>
      <c r="C763" s="45" t="s">
        <v>4738</v>
      </c>
      <c r="D763" s="45" t="s">
        <v>594</v>
      </c>
      <c r="E763" s="45" t="s">
        <v>1959</v>
      </c>
      <c r="F763" s="45" t="s">
        <v>7</v>
      </c>
      <c r="G763" s="45"/>
      <c r="H763" s="46" t="s">
        <v>2386</v>
      </c>
      <c r="I763" s="45"/>
      <c r="J763" s="45"/>
      <c r="K763" s="39" t="str">
        <f>VLOOKUP(A763,'Va-Ku'!$A$2:$B$150,2,0)</f>
        <v>v</v>
      </c>
      <c r="L763" s="40" t="str">
        <f>IF(K763="v",VLOOKUP(A763,'Va-Ku'!$A$2:$C$150,3,0),VLOOKUP(A763,Kunnat!$B$2:$D$410,3,0))</f>
        <v>Liikenne- ja viestintäministeriö</v>
      </c>
      <c r="M763" s="40" t="str">
        <f>IF(K763&lt;&gt;"v",VLOOKUP(A763,Kunnat!$B$2:$F$411,5,0),"")</f>
        <v/>
      </c>
      <c r="N763" s="41" t="str">
        <f>IF(J763="","",VLOOKUP(J763,Lait!$B$3:$C$60,2,0))</f>
        <v/>
      </c>
      <c r="O763" s="41"/>
      <c r="P763" s="41"/>
    </row>
    <row r="764" spans="1:16" s="23" customFormat="1" x14ac:dyDescent="0.35">
      <c r="A764" s="45" t="s">
        <v>2371</v>
      </c>
      <c r="B764" s="45" t="s">
        <v>809</v>
      </c>
      <c r="C764" s="45" t="s">
        <v>4683</v>
      </c>
      <c r="D764" s="45" t="s">
        <v>809</v>
      </c>
      <c r="E764" s="45" t="s">
        <v>4684</v>
      </c>
      <c r="F764" s="45" t="s">
        <v>10</v>
      </c>
      <c r="G764" s="46" t="s">
        <v>22</v>
      </c>
      <c r="H764" s="46" t="s">
        <v>2386</v>
      </c>
      <c r="I764" s="45" t="s">
        <v>4481</v>
      </c>
      <c r="J764" s="45"/>
      <c r="K764" s="39" t="str">
        <f>VLOOKUP(A764,'Va-Ku'!$A$2:$B$150,2,0)</f>
        <v>v</v>
      </c>
      <c r="L764" s="40" t="str">
        <f>IF(K764="v",VLOOKUP(A764,'Va-Ku'!$A$2:$C$150,3,0),VLOOKUP(A764,Kunnat!$B$2:$D$410,3,0))</f>
        <v>Liikenne- ja viestintäministeriö</v>
      </c>
      <c r="M764" s="40" t="str">
        <f>IF(K764&lt;&gt;"v",VLOOKUP(A764,Kunnat!$B$2:$F$411,5,0),"")</f>
        <v/>
      </c>
      <c r="N764" s="41" t="str">
        <f>IF(J764="","",VLOOKUP(J764,Lait!$B$3:$C$60,2,0))</f>
        <v/>
      </c>
      <c r="O764" s="41"/>
      <c r="P764" s="41"/>
    </row>
    <row r="765" spans="1:16" s="23" customFormat="1" x14ac:dyDescent="0.35">
      <c r="A765" s="45" t="s">
        <v>2371</v>
      </c>
      <c r="B765" s="45" t="s">
        <v>817</v>
      </c>
      <c r="C765" s="45" t="s">
        <v>4692</v>
      </c>
      <c r="D765" s="45" t="s">
        <v>817</v>
      </c>
      <c r="E765" s="45" t="s">
        <v>1896</v>
      </c>
      <c r="F765" s="45" t="s">
        <v>21</v>
      </c>
      <c r="G765" s="46" t="s">
        <v>22</v>
      </c>
      <c r="H765" s="46" t="s">
        <v>2382</v>
      </c>
      <c r="I765" s="45" t="s">
        <v>4481</v>
      </c>
      <c r="J765" s="45"/>
      <c r="K765" s="39" t="str">
        <f>VLOOKUP(A765,'Va-Ku'!$A$2:$B$150,2,0)</f>
        <v>v</v>
      </c>
      <c r="L765" s="40" t="str">
        <f>IF(K765="v",VLOOKUP(A765,'Va-Ku'!$A$2:$C$150,3,0),VLOOKUP(A765,Kunnat!$B$2:$D$410,3,0))</f>
        <v>Liikenne- ja viestintäministeriö</v>
      </c>
      <c r="M765" s="40" t="str">
        <f>IF(K765&lt;&gt;"v",VLOOKUP(A765,Kunnat!$B$2:$F$411,5,0),"")</f>
        <v/>
      </c>
      <c r="N765" s="41" t="str">
        <f>IF(J765="","",VLOOKUP(J765,Lait!$B$3:$C$60,2,0))</f>
        <v/>
      </c>
      <c r="O765" s="41"/>
      <c r="P765" s="41"/>
    </row>
    <row r="766" spans="1:16" s="23" customFormat="1" x14ac:dyDescent="0.35">
      <c r="A766" s="45" t="s">
        <v>2371</v>
      </c>
      <c r="B766" s="45" t="s">
        <v>777</v>
      </c>
      <c r="C766" s="45"/>
      <c r="D766" s="45" t="s">
        <v>777</v>
      </c>
      <c r="E766" s="45" t="s">
        <v>1959</v>
      </c>
      <c r="F766" s="45" t="s">
        <v>7</v>
      </c>
      <c r="G766" s="46" t="s">
        <v>22</v>
      </c>
      <c r="H766" s="46" t="s">
        <v>2382</v>
      </c>
      <c r="I766" s="45" t="s">
        <v>4481</v>
      </c>
      <c r="J766" s="45"/>
      <c r="K766" s="39" t="str">
        <f>VLOOKUP(A766,'Va-Ku'!$A$2:$B$150,2,0)</f>
        <v>v</v>
      </c>
      <c r="L766" s="40" t="str">
        <f>IF(K766="v",VLOOKUP(A766,'Va-Ku'!$A$2:$C$150,3,0),VLOOKUP(A766,Kunnat!$B$2:$D$410,3,0))</f>
        <v>Liikenne- ja viestintäministeriö</v>
      </c>
      <c r="M766" s="40" t="str">
        <f>IF(K766&lt;&gt;"v",VLOOKUP(A766,Kunnat!$B$2:$F$411,5,0),"")</f>
        <v/>
      </c>
      <c r="N766" s="41" t="str">
        <f>IF(J766="","",VLOOKUP(J766,Lait!$B$3:$C$60,2,0))</f>
        <v/>
      </c>
      <c r="O766" s="41"/>
      <c r="P766" s="41"/>
    </row>
    <row r="767" spans="1:16" s="23" customFormat="1" x14ac:dyDescent="0.35">
      <c r="A767" s="45" t="s">
        <v>2371</v>
      </c>
      <c r="B767" s="45" t="s">
        <v>744</v>
      </c>
      <c r="C767" s="45" t="s">
        <v>4617</v>
      </c>
      <c r="D767" s="45" t="s">
        <v>744</v>
      </c>
      <c r="E767" s="45" t="s">
        <v>1959</v>
      </c>
      <c r="F767" s="45" t="s">
        <v>5</v>
      </c>
      <c r="G767" s="45"/>
      <c r="H767" s="46" t="s">
        <v>2382</v>
      </c>
      <c r="I767" s="45"/>
      <c r="J767" s="45"/>
      <c r="K767" s="39" t="str">
        <f>VLOOKUP(A767,'Va-Ku'!$A$2:$B$150,2,0)</f>
        <v>v</v>
      </c>
      <c r="L767" s="40" t="str">
        <f>IF(K767="v",VLOOKUP(A767,'Va-Ku'!$A$2:$C$150,3,0),VLOOKUP(A767,Kunnat!$B$2:$D$410,3,0))</f>
        <v>Liikenne- ja viestintäministeriö</v>
      </c>
      <c r="M767" s="40" t="str">
        <f>IF(K767&lt;&gt;"v",VLOOKUP(A767,Kunnat!$B$2:$F$411,5,0),"")</f>
        <v/>
      </c>
      <c r="N767" s="41" t="str">
        <f>IF(J767="","",VLOOKUP(J767,Lait!$B$3:$C$60,2,0))</f>
        <v/>
      </c>
      <c r="O767" s="41"/>
      <c r="P767" s="41"/>
    </row>
    <row r="768" spans="1:16" s="23" customFormat="1" x14ac:dyDescent="0.35">
      <c r="A768" s="45" t="s">
        <v>2371</v>
      </c>
      <c r="B768" s="45" t="s">
        <v>812</v>
      </c>
      <c r="C768" s="45" t="s">
        <v>4687</v>
      </c>
      <c r="D768" s="45" t="s">
        <v>812</v>
      </c>
      <c r="E768" s="45" t="s">
        <v>1896</v>
      </c>
      <c r="F768" s="45" t="s">
        <v>10</v>
      </c>
      <c r="G768" s="46" t="s">
        <v>22</v>
      </c>
      <c r="H768" s="46" t="s">
        <v>2382</v>
      </c>
      <c r="I768" s="45" t="s">
        <v>4481</v>
      </c>
      <c r="J768" s="45"/>
      <c r="K768" s="39" t="str">
        <f>VLOOKUP(A768,'Va-Ku'!$A$2:$B$150,2,0)</f>
        <v>v</v>
      </c>
      <c r="L768" s="40" t="str">
        <f>IF(K768="v",VLOOKUP(A768,'Va-Ku'!$A$2:$C$150,3,0),VLOOKUP(A768,Kunnat!$B$2:$D$410,3,0))</f>
        <v>Liikenne- ja viestintäministeriö</v>
      </c>
      <c r="M768" s="40" t="str">
        <f>IF(K768&lt;&gt;"v",VLOOKUP(A768,Kunnat!$B$2:$F$411,5,0),"")</f>
        <v/>
      </c>
      <c r="N768" s="41" t="str">
        <f>IF(J768="","",VLOOKUP(J768,Lait!$B$3:$C$60,2,0))</f>
        <v/>
      </c>
      <c r="O768" s="41"/>
      <c r="P768" s="41"/>
    </row>
    <row r="769" spans="1:16" s="23" customFormat="1" x14ac:dyDescent="0.35">
      <c r="A769" s="45" t="s">
        <v>2371</v>
      </c>
      <c r="B769" s="45" t="s">
        <v>840</v>
      </c>
      <c r="C769" s="45" t="s">
        <v>4712</v>
      </c>
      <c r="D769" s="45" t="s">
        <v>840</v>
      </c>
      <c r="E769" s="45" t="s">
        <v>1960</v>
      </c>
      <c r="F769" s="45"/>
      <c r="G769" s="45"/>
      <c r="H769" s="46" t="s">
        <v>2382</v>
      </c>
      <c r="I769" s="45"/>
      <c r="J769" s="45"/>
      <c r="K769" s="39" t="str">
        <f>VLOOKUP(A769,'Va-Ku'!$A$2:$B$150,2,0)</f>
        <v>v</v>
      </c>
      <c r="L769" s="40" t="str">
        <f>IF(K769="v",VLOOKUP(A769,'Va-Ku'!$A$2:$C$150,3,0),VLOOKUP(A769,Kunnat!$B$2:$D$410,3,0))</f>
        <v>Liikenne- ja viestintäministeriö</v>
      </c>
      <c r="M769" s="40" t="str">
        <f>IF(K769&lt;&gt;"v",VLOOKUP(A769,Kunnat!$B$2:$F$411,5,0),"")</f>
        <v/>
      </c>
      <c r="N769" s="41" t="str">
        <f>IF(J769="","",VLOOKUP(J769,Lait!$B$3:$C$60,2,0))</f>
        <v/>
      </c>
      <c r="O769" s="41"/>
      <c r="P769" s="41"/>
    </row>
    <row r="770" spans="1:16" s="23" customFormat="1" x14ac:dyDescent="0.35">
      <c r="A770" s="45" t="s">
        <v>2371</v>
      </c>
      <c r="B770" s="45" t="s">
        <v>844</v>
      </c>
      <c r="C770" s="45" t="s">
        <v>4716</v>
      </c>
      <c r="D770" s="45" t="s">
        <v>844</v>
      </c>
      <c r="E770" s="45" t="s">
        <v>1959</v>
      </c>
      <c r="F770" s="45" t="s">
        <v>10</v>
      </c>
      <c r="G770" s="46" t="s">
        <v>22</v>
      </c>
      <c r="H770" s="46" t="s">
        <v>2382</v>
      </c>
      <c r="I770" s="45" t="s">
        <v>4481</v>
      </c>
      <c r="J770" s="45"/>
      <c r="K770" s="39" t="str">
        <f>VLOOKUP(A770,'Va-Ku'!$A$2:$B$150,2,0)</f>
        <v>v</v>
      </c>
      <c r="L770" s="40" t="str">
        <f>IF(K770="v",VLOOKUP(A770,'Va-Ku'!$A$2:$C$150,3,0),VLOOKUP(A770,Kunnat!$B$2:$D$410,3,0))</f>
        <v>Liikenne- ja viestintäministeriö</v>
      </c>
      <c r="M770" s="40" t="str">
        <f>IF(K770&lt;&gt;"v",VLOOKUP(A770,Kunnat!$B$2:$F$411,5,0),"")</f>
        <v/>
      </c>
      <c r="N770" s="41" t="str">
        <f>IF(J770="","",VLOOKUP(J770,Lait!$B$3:$C$60,2,0))</f>
        <v/>
      </c>
      <c r="O770" s="41"/>
      <c r="P770" s="41"/>
    </row>
    <row r="771" spans="1:16" s="23" customFormat="1" x14ac:dyDescent="0.35">
      <c r="A771" s="45" t="s">
        <v>2371</v>
      </c>
      <c r="B771" s="45" t="s">
        <v>845</v>
      </c>
      <c r="C771" s="45" t="s">
        <v>4717</v>
      </c>
      <c r="D771" s="45" t="s">
        <v>845</v>
      </c>
      <c r="E771" s="45" t="s">
        <v>4684</v>
      </c>
      <c r="F771" s="45" t="s">
        <v>10</v>
      </c>
      <c r="G771" s="46" t="s">
        <v>22</v>
      </c>
      <c r="H771" s="46" t="s">
        <v>2382</v>
      </c>
      <c r="I771" s="45" t="s">
        <v>4481</v>
      </c>
      <c r="J771" s="45"/>
      <c r="K771" s="39" t="str">
        <f>VLOOKUP(A771,'Va-Ku'!$A$2:$B$150,2,0)</f>
        <v>v</v>
      </c>
      <c r="L771" s="40" t="str">
        <f>IF(K771="v",VLOOKUP(A771,'Va-Ku'!$A$2:$C$150,3,0),VLOOKUP(A771,Kunnat!$B$2:$D$410,3,0))</f>
        <v>Liikenne- ja viestintäministeriö</v>
      </c>
      <c r="M771" s="40" t="str">
        <f>IF(K771&lt;&gt;"v",VLOOKUP(A771,Kunnat!$B$2:$F$411,5,0),"")</f>
        <v/>
      </c>
      <c r="N771" s="41" t="str">
        <f>IF(J771="","",VLOOKUP(J771,Lait!$B$3:$C$60,2,0))</f>
        <v/>
      </c>
      <c r="O771" s="41"/>
      <c r="P771" s="41"/>
    </row>
    <row r="772" spans="1:16" s="23" customFormat="1" x14ac:dyDescent="0.35">
      <c r="A772" s="45" t="s">
        <v>2371</v>
      </c>
      <c r="B772" s="45" t="s">
        <v>765</v>
      </c>
      <c r="C772" s="45" t="s">
        <v>4642</v>
      </c>
      <c r="D772" s="45" t="s">
        <v>2699</v>
      </c>
      <c r="E772" s="45" t="s">
        <v>2699</v>
      </c>
      <c r="F772" s="45" t="s">
        <v>17</v>
      </c>
      <c r="G772" s="46" t="s">
        <v>22</v>
      </c>
      <c r="H772" s="46" t="s">
        <v>2382</v>
      </c>
      <c r="I772" s="45" t="s">
        <v>4481</v>
      </c>
      <c r="J772" s="45"/>
      <c r="K772" s="39" t="str">
        <f>VLOOKUP(A772,'Va-Ku'!$A$2:$B$150,2,0)</f>
        <v>v</v>
      </c>
      <c r="L772" s="40" t="str">
        <f>IF(K772="v",VLOOKUP(A772,'Va-Ku'!$A$2:$C$150,3,0),VLOOKUP(A772,Kunnat!$B$2:$D$410,3,0))</f>
        <v>Liikenne- ja viestintäministeriö</v>
      </c>
      <c r="M772" s="40" t="str">
        <f>IF(K772&lt;&gt;"v",VLOOKUP(A772,Kunnat!$B$2:$F$411,5,0),"")</f>
        <v/>
      </c>
      <c r="N772" s="41" t="str">
        <f>IF(J772="","",VLOOKUP(J772,Lait!$B$3:$C$60,2,0))</f>
        <v/>
      </c>
      <c r="O772" s="41"/>
      <c r="P772" s="41"/>
    </row>
    <row r="773" spans="1:16" s="23" customFormat="1" x14ac:dyDescent="0.35">
      <c r="A773" s="45" t="s">
        <v>2371</v>
      </c>
      <c r="B773" s="45" t="s">
        <v>705</v>
      </c>
      <c r="C773" s="45" t="s">
        <v>4578</v>
      </c>
      <c r="D773" s="45" t="s">
        <v>705</v>
      </c>
      <c r="E773" s="45" t="s">
        <v>1960</v>
      </c>
      <c r="F773" s="46" t="s">
        <v>7</v>
      </c>
      <c r="G773" s="46" t="s">
        <v>22</v>
      </c>
      <c r="H773" s="45" t="s">
        <v>2382</v>
      </c>
      <c r="I773" s="45" t="s">
        <v>4481</v>
      </c>
      <c r="J773" s="45"/>
      <c r="K773" s="39" t="str">
        <f>VLOOKUP(A773,'Va-Ku'!$A$2:$B$150,2,0)</f>
        <v>v</v>
      </c>
      <c r="L773" s="40" t="str">
        <f>IF(K773="v",VLOOKUP(A773,'Va-Ku'!$A$2:$C$150,3,0),VLOOKUP(A773,Kunnat!$B$2:$D$410,3,0))</f>
        <v>Liikenne- ja viestintäministeriö</v>
      </c>
      <c r="M773" s="40" t="str">
        <f>IF(K773&lt;&gt;"v",VLOOKUP(A773,Kunnat!$B$2:$F$411,5,0),"")</f>
        <v/>
      </c>
      <c r="N773" s="41" t="str">
        <f>IF(J773="","",VLOOKUP(J773,Lait!$B$3:$C$60,2,0))</f>
        <v/>
      </c>
      <c r="O773" s="41"/>
      <c r="P773" s="41"/>
    </row>
    <row r="774" spans="1:16" s="23" customFormat="1" x14ac:dyDescent="0.35">
      <c r="A774" s="45" t="s">
        <v>2371</v>
      </c>
      <c r="B774" s="45" t="s">
        <v>674</v>
      </c>
      <c r="C774" s="45" t="s">
        <v>4546</v>
      </c>
      <c r="D774" s="45" t="s">
        <v>674</v>
      </c>
      <c r="E774" s="45" t="s">
        <v>1959</v>
      </c>
      <c r="F774" s="46" t="s">
        <v>5</v>
      </c>
      <c r="G774" s="45"/>
      <c r="H774" s="45" t="s">
        <v>2382</v>
      </c>
      <c r="I774" s="45"/>
      <c r="J774" s="45"/>
      <c r="K774" s="39" t="str">
        <f>VLOOKUP(A774,'Va-Ku'!$A$2:$B$150,2,0)</f>
        <v>v</v>
      </c>
      <c r="L774" s="40" t="str">
        <f>IF(K774="v",VLOOKUP(A774,'Va-Ku'!$A$2:$C$150,3,0),VLOOKUP(A774,Kunnat!$B$2:$D$410,3,0))</f>
        <v>Liikenne- ja viestintäministeriö</v>
      </c>
      <c r="M774" s="40" t="str">
        <f>IF(K774&lt;&gt;"v",VLOOKUP(A774,Kunnat!$B$2:$F$411,5,0),"")</f>
        <v/>
      </c>
      <c r="N774" s="41" t="str">
        <f>IF(J774="","",VLOOKUP(J774,Lait!$B$3:$C$60,2,0))</f>
        <v/>
      </c>
      <c r="O774" s="41"/>
      <c r="P774" s="41"/>
    </row>
    <row r="775" spans="1:16" s="23" customFormat="1" x14ac:dyDescent="0.35">
      <c r="A775" s="45" t="s">
        <v>2371</v>
      </c>
      <c r="B775" s="45" t="s">
        <v>675</v>
      </c>
      <c r="C775" s="45" t="s">
        <v>4547</v>
      </c>
      <c r="D775" s="45" t="s">
        <v>675</v>
      </c>
      <c r="E775" s="45" t="s">
        <v>1959</v>
      </c>
      <c r="F775" s="46" t="s">
        <v>5</v>
      </c>
      <c r="G775" s="45"/>
      <c r="H775" s="45" t="s">
        <v>2382</v>
      </c>
      <c r="I775" s="45"/>
      <c r="J775" s="45"/>
      <c r="K775" s="39" t="str">
        <f>VLOOKUP(A775,'Va-Ku'!$A$2:$B$150,2,0)</f>
        <v>v</v>
      </c>
      <c r="L775" s="40" t="str">
        <f>IF(K775="v",VLOOKUP(A775,'Va-Ku'!$A$2:$C$150,3,0),VLOOKUP(A775,Kunnat!$B$2:$D$410,3,0))</f>
        <v>Liikenne- ja viestintäministeriö</v>
      </c>
      <c r="M775" s="40" t="str">
        <f>IF(K775&lt;&gt;"v",VLOOKUP(A775,Kunnat!$B$2:$F$411,5,0),"")</f>
        <v/>
      </c>
      <c r="N775" s="41" t="str">
        <f>IF(J775="","",VLOOKUP(J775,Lait!$B$3:$C$60,2,0))</f>
        <v/>
      </c>
      <c r="O775" s="41"/>
      <c r="P775" s="41"/>
    </row>
    <row r="776" spans="1:16" s="23" customFormat="1" x14ac:dyDescent="0.35">
      <c r="A776" s="45" t="s">
        <v>2371</v>
      </c>
      <c r="B776" s="45" t="s">
        <v>614</v>
      </c>
      <c r="C776" s="45" t="s">
        <v>4759</v>
      </c>
      <c r="D776" s="45" t="s">
        <v>614</v>
      </c>
      <c r="E776" s="45" t="s">
        <v>1959</v>
      </c>
      <c r="F776" s="45" t="s">
        <v>7</v>
      </c>
      <c r="G776" s="45"/>
      <c r="H776" s="46" t="s">
        <v>2386</v>
      </c>
      <c r="I776" s="45"/>
      <c r="J776" s="45"/>
      <c r="K776" s="39" t="str">
        <f>VLOOKUP(A776,'Va-Ku'!$A$2:$B$150,2,0)</f>
        <v>v</v>
      </c>
      <c r="L776" s="40" t="str">
        <f>IF(K776="v",VLOOKUP(A776,'Va-Ku'!$A$2:$C$150,3,0),VLOOKUP(A776,Kunnat!$B$2:$D$410,3,0))</f>
        <v>Liikenne- ja viestintäministeriö</v>
      </c>
      <c r="M776" s="40" t="str">
        <f>IF(K776&lt;&gt;"v",VLOOKUP(A776,Kunnat!$B$2:$F$411,5,0),"")</f>
        <v/>
      </c>
      <c r="N776" s="41" t="str">
        <f>IF(J776="","",VLOOKUP(J776,Lait!$B$3:$C$60,2,0))</f>
        <v/>
      </c>
      <c r="O776" s="41"/>
      <c r="P776" s="41"/>
    </row>
    <row r="777" spans="1:16" s="23" customFormat="1" x14ac:dyDescent="0.35">
      <c r="A777" s="45" t="s">
        <v>2371</v>
      </c>
      <c r="B777" s="45" t="s">
        <v>654</v>
      </c>
      <c r="C777" s="45" t="s">
        <v>4524</v>
      </c>
      <c r="D777" s="45" t="s">
        <v>654</v>
      </c>
      <c r="E777" s="45" t="s">
        <v>1960</v>
      </c>
      <c r="F777" s="46" t="s">
        <v>7</v>
      </c>
      <c r="G777" s="46" t="s">
        <v>22</v>
      </c>
      <c r="H777" s="45" t="s">
        <v>2386</v>
      </c>
      <c r="I777" s="45" t="s">
        <v>4481</v>
      </c>
      <c r="J777" s="45"/>
      <c r="K777" s="39" t="str">
        <f>VLOOKUP(A777,'Va-Ku'!$A$2:$B$150,2,0)</f>
        <v>v</v>
      </c>
      <c r="L777" s="40" t="str">
        <f>IF(K777="v",VLOOKUP(A777,'Va-Ku'!$A$2:$C$150,3,0),VLOOKUP(A777,Kunnat!$B$2:$D$410,3,0))</f>
        <v>Liikenne- ja viestintäministeriö</v>
      </c>
      <c r="M777" s="40" t="str">
        <f>IF(K777&lt;&gt;"v",VLOOKUP(A777,Kunnat!$B$2:$F$411,5,0),"")</f>
        <v/>
      </c>
      <c r="N777" s="41" t="str">
        <f>IF(J777="","",VLOOKUP(J777,Lait!$B$3:$C$60,2,0))</f>
        <v/>
      </c>
      <c r="O777" s="41"/>
      <c r="P777" s="41"/>
    </row>
    <row r="778" spans="1:16" s="23" customFormat="1" x14ac:dyDescent="0.35">
      <c r="A778" s="45" t="s">
        <v>2371</v>
      </c>
      <c r="B778" s="45" t="s">
        <v>676</v>
      </c>
      <c r="C778" s="45" t="s">
        <v>4548</v>
      </c>
      <c r="D778" s="45" t="s">
        <v>676</v>
      </c>
      <c r="E778" s="45" t="s">
        <v>1959</v>
      </c>
      <c r="F778" s="45"/>
      <c r="G778" s="46" t="s">
        <v>22</v>
      </c>
      <c r="H778" s="45" t="s">
        <v>2386</v>
      </c>
      <c r="I778" s="45" t="s">
        <v>4481</v>
      </c>
      <c r="J778" s="45"/>
      <c r="K778" s="39" t="str">
        <f>VLOOKUP(A778,'Va-Ku'!$A$2:$B$150,2,0)</f>
        <v>v</v>
      </c>
      <c r="L778" s="40" t="str">
        <f>IF(K778="v",VLOOKUP(A778,'Va-Ku'!$A$2:$C$150,3,0),VLOOKUP(A778,Kunnat!$B$2:$D$410,3,0))</f>
        <v>Liikenne- ja viestintäministeriö</v>
      </c>
      <c r="M778" s="40" t="str">
        <f>IF(K778&lt;&gt;"v",VLOOKUP(A778,Kunnat!$B$2:$F$411,5,0),"")</f>
        <v/>
      </c>
      <c r="N778" s="41" t="str">
        <f>IF(J778="","",VLOOKUP(J778,Lait!$B$3:$C$60,2,0))</f>
        <v/>
      </c>
      <c r="O778" s="41"/>
      <c r="P778" s="41"/>
    </row>
    <row r="779" spans="1:16" s="23" customFormat="1" x14ac:dyDescent="0.35">
      <c r="A779" s="45" t="s">
        <v>2371</v>
      </c>
      <c r="B779" s="45" t="s">
        <v>593</v>
      </c>
      <c r="C779" s="45" t="s">
        <v>4737</v>
      </c>
      <c r="D779" s="45" t="s">
        <v>593</v>
      </c>
      <c r="E779" s="45" t="s">
        <v>1959</v>
      </c>
      <c r="F779" s="45" t="s">
        <v>7</v>
      </c>
      <c r="G779" s="45"/>
      <c r="H779" s="46" t="s">
        <v>2386</v>
      </c>
      <c r="I779" s="45"/>
      <c r="J779" s="45"/>
      <c r="K779" s="39" t="str">
        <f>VLOOKUP(A779,'Va-Ku'!$A$2:$B$150,2,0)</f>
        <v>v</v>
      </c>
      <c r="L779" s="40" t="str">
        <f>IF(K779="v",VLOOKUP(A779,'Va-Ku'!$A$2:$C$150,3,0),VLOOKUP(A779,Kunnat!$B$2:$D$410,3,0))</f>
        <v>Liikenne- ja viestintäministeriö</v>
      </c>
      <c r="M779" s="40" t="str">
        <f>IF(K779&lt;&gt;"v",VLOOKUP(A779,Kunnat!$B$2:$F$411,5,0),"")</f>
        <v/>
      </c>
      <c r="N779" s="41" t="str">
        <f>IF(J779="","",VLOOKUP(J779,Lait!$B$3:$C$60,2,0))</f>
        <v/>
      </c>
      <c r="O779" s="41"/>
      <c r="P779" s="41"/>
    </row>
    <row r="780" spans="1:16" s="23" customFormat="1" x14ac:dyDescent="0.35">
      <c r="A780" s="45" t="s">
        <v>2371</v>
      </c>
      <c r="B780" s="45" t="s">
        <v>593</v>
      </c>
      <c r="C780" s="45" t="s">
        <v>4766</v>
      </c>
      <c r="D780" s="45" t="s">
        <v>593</v>
      </c>
      <c r="E780" s="45" t="s">
        <v>1959</v>
      </c>
      <c r="F780" s="45" t="s">
        <v>7</v>
      </c>
      <c r="G780" s="45"/>
      <c r="H780" s="46" t="s">
        <v>2386</v>
      </c>
      <c r="I780" s="45"/>
      <c r="J780" s="45"/>
      <c r="K780" s="39" t="str">
        <f>VLOOKUP(A780,'Va-Ku'!$A$2:$B$150,2,0)</f>
        <v>v</v>
      </c>
      <c r="L780" s="40" t="str">
        <f>IF(K780="v",VLOOKUP(A780,'Va-Ku'!$A$2:$C$150,3,0),VLOOKUP(A780,Kunnat!$B$2:$D$410,3,0))</f>
        <v>Liikenne- ja viestintäministeriö</v>
      </c>
      <c r="M780" s="40" t="str">
        <f>IF(K780&lt;&gt;"v",VLOOKUP(A780,Kunnat!$B$2:$F$411,5,0),"")</f>
        <v/>
      </c>
      <c r="N780" s="41" t="str">
        <f>IF(J780="","",VLOOKUP(J780,Lait!$B$3:$C$60,2,0))</f>
        <v/>
      </c>
      <c r="O780" s="41"/>
      <c r="P780" s="41"/>
    </row>
    <row r="781" spans="1:16" s="23" customFormat="1" x14ac:dyDescent="0.35">
      <c r="A781" s="45" t="s">
        <v>2371</v>
      </c>
      <c r="B781" s="45" t="s">
        <v>778</v>
      </c>
      <c r="C781" s="45" t="s">
        <v>4654</v>
      </c>
      <c r="D781" s="45" t="s">
        <v>778</v>
      </c>
      <c r="E781" s="45" t="s">
        <v>1959</v>
      </c>
      <c r="F781" s="45" t="s">
        <v>5</v>
      </c>
      <c r="G781" s="45"/>
      <c r="H781" s="46" t="s">
        <v>2382</v>
      </c>
      <c r="I781" s="45"/>
      <c r="J781" s="45"/>
      <c r="K781" s="39" t="str">
        <f>VLOOKUP(A781,'Va-Ku'!$A$2:$B$150,2,0)</f>
        <v>v</v>
      </c>
      <c r="L781" s="40" t="str">
        <f>IF(K781="v",VLOOKUP(A781,'Va-Ku'!$A$2:$C$150,3,0),VLOOKUP(A781,Kunnat!$B$2:$D$410,3,0))</f>
        <v>Liikenne- ja viestintäministeriö</v>
      </c>
      <c r="M781" s="40" t="str">
        <f>IF(K781&lt;&gt;"v",VLOOKUP(A781,Kunnat!$B$2:$F$411,5,0),"")</f>
        <v/>
      </c>
      <c r="N781" s="41" t="str">
        <f>IF(J781="","",VLOOKUP(J781,Lait!$B$3:$C$60,2,0))</f>
        <v/>
      </c>
      <c r="O781" s="41"/>
      <c r="P781" s="41"/>
    </row>
    <row r="782" spans="1:16" s="23" customFormat="1" x14ac:dyDescent="0.35">
      <c r="A782" s="45" t="s">
        <v>2371</v>
      </c>
      <c r="B782" s="45" t="s">
        <v>703</v>
      </c>
      <c r="C782" s="45" t="s">
        <v>4576</v>
      </c>
      <c r="D782" s="45" t="s">
        <v>703</v>
      </c>
      <c r="E782" s="45" t="s">
        <v>1959</v>
      </c>
      <c r="F782" s="46" t="s">
        <v>5</v>
      </c>
      <c r="G782" s="45"/>
      <c r="H782" s="45" t="s">
        <v>2386</v>
      </c>
      <c r="I782" s="45"/>
      <c r="J782" s="45"/>
      <c r="K782" s="39" t="str">
        <f>VLOOKUP(A782,'Va-Ku'!$A$2:$B$150,2,0)</f>
        <v>v</v>
      </c>
      <c r="L782" s="40" t="str">
        <f>IF(K782="v",VLOOKUP(A782,'Va-Ku'!$A$2:$C$150,3,0),VLOOKUP(A782,Kunnat!$B$2:$D$410,3,0))</f>
        <v>Liikenne- ja viestintäministeriö</v>
      </c>
      <c r="M782" s="40" t="str">
        <f>IF(K782&lt;&gt;"v",VLOOKUP(A782,Kunnat!$B$2:$F$411,5,0),"")</f>
        <v/>
      </c>
      <c r="N782" s="41" t="str">
        <f>IF(J782="","",VLOOKUP(J782,Lait!$B$3:$C$60,2,0))</f>
        <v/>
      </c>
      <c r="O782" s="41"/>
      <c r="P782" s="41"/>
    </row>
    <row r="783" spans="1:16" s="23" customFormat="1" x14ac:dyDescent="0.35">
      <c r="A783" s="45" t="s">
        <v>2371</v>
      </c>
      <c r="B783" s="45" t="s">
        <v>740</v>
      </c>
      <c r="C783" s="45"/>
      <c r="D783" s="45" t="s">
        <v>740</v>
      </c>
      <c r="E783" s="45" t="s">
        <v>1960</v>
      </c>
      <c r="F783" s="45" t="s">
        <v>21</v>
      </c>
      <c r="G783" s="46" t="s">
        <v>22</v>
      </c>
      <c r="H783" s="46" t="s">
        <v>2382</v>
      </c>
      <c r="I783" s="45" t="s">
        <v>4481</v>
      </c>
      <c r="J783" s="45"/>
      <c r="K783" s="39" t="str">
        <f>VLOOKUP(A783,'Va-Ku'!$A$2:$B$150,2,0)</f>
        <v>v</v>
      </c>
      <c r="L783" s="40" t="str">
        <f>IF(K783="v",VLOOKUP(A783,'Va-Ku'!$A$2:$C$150,3,0),VLOOKUP(A783,Kunnat!$B$2:$D$410,3,0))</f>
        <v>Liikenne- ja viestintäministeriö</v>
      </c>
      <c r="M783" s="40" t="str">
        <f>IF(K783&lt;&gt;"v",VLOOKUP(A783,Kunnat!$B$2:$F$411,5,0),"")</f>
        <v/>
      </c>
      <c r="N783" s="41" t="str">
        <f>IF(J783="","",VLOOKUP(J783,Lait!$B$3:$C$60,2,0))</f>
        <v/>
      </c>
      <c r="O783" s="41"/>
      <c r="P783" s="41"/>
    </row>
    <row r="784" spans="1:16" s="23" customFormat="1" x14ac:dyDescent="0.35">
      <c r="A784" s="45" t="s">
        <v>2371</v>
      </c>
      <c r="B784" s="45" t="s">
        <v>677</v>
      </c>
      <c r="C784" s="45" t="s">
        <v>4549</v>
      </c>
      <c r="D784" s="45" t="s">
        <v>677</v>
      </c>
      <c r="E784" s="45" t="s">
        <v>1959</v>
      </c>
      <c r="F784" s="46" t="s">
        <v>10</v>
      </c>
      <c r="G784" s="46" t="s">
        <v>22</v>
      </c>
      <c r="H784" s="45" t="s">
        <v>2382</v>
      </c>
      <c r="I784" s="45" t="s">
        <v>4550</v>
      </c>
      <c r="J784" s="45"/>
      <c r="K784" s="39" t="str">
        <f>VLOOKUP(A784,'Va-Ku'!$A$2:$B$150,2,0)</f>
        <v>v</v>
      </c>
      <c r="L784" s="40" t="str">
        <f>IF(K784="v",VLOOKUP(A784,'Va-Ku'!$A$2:$C$150,3,0),VLOOKUP(A784,Kunnat!$B$2:$D$410,3,0))</f>
        <v>Liikenne- ja viestintäministeriö</v>
      </c>
      <c r="M784" s="40" t="str">
        <f>IF(K784&lt;&gt;"v",VLOOKUP(A784,Kunnat!$B$2:$F$411,5,0),"")</f>
        <v/>
      </c>
      <c r="N784" s="41" t="str">
        <f>IF(J784="","",VLOOKUP(J784,Lait!$B$3:$C$60,2,0))</f>
        <v/>
      </c>
      <c r="O784" s="41"/>
      <c r="P784" s="41"/>
    </row>
    <row r="785" spans="1:16" s="23" customFormat="1" x14ac:dyDescent="0.35">
      <c r="A785" s="45" t="s">
        <v>2371</v>
      </c>
      <c r="B785" s="45" t="s">
        <v>724</v>
      </c>
      <c r="C785" s="45" t="s">
        <v>4598</v>
      </c>
      <c r="D785" s="45" t="s">
        <v>724</v>
      </c>
      <c r="E785" s="45" t="s">
        <v>1960</v>
      </c>
      <c r="F785" s="45" t="s">
        <v>10</v>
      </c>
      <c r="G785" s="46" t="s">
        <v>22</v>
      </c>
      <c r="H785" s="46" t="s">
        <v>2386</v>
      </c>
      <c r="I785" s="45" t="s">
        <v>4481</v>
      </c>
      <c r="J785" s="45"/>
      <c r="K785" s="39" t="str">
        <f>VLOOKUP(A785,'Va-Ku'!$A$2:$B$150,2,0)</f>
        <v>v</v>
      </c>
      <c r="L785" s="40" t="str">
        <f>IF(K785="v",VLOOKUP(A785,'Va-Ku'!$A$2:$C$150,3,0),VLOOKUP(A785,Kunnat!$B$2:$D$410,3,0))</f>
        <v>Liikenne- ja viestintäministeriö</v>
      </c>
      <c r="M785" s="40" t="str">
        <f>IF(K785&lt;&gt;"v",VLOOKUP(A785,Kunnat!$B$2:$F$411,5,0),"")</f>
        <v/>
      </c>
      <c r="N785" s="41" t="str">
        <f>IF(J785="","",VLOOKUP(J785,Lait!$B$3:$C$60,2,0))</f>
        <v/>
      </c>
      <c r="O785" s="41"/>
      <c r="P785" s="41"/>
    </row>
    <row r="786" spans="1:16" s="23" customFormat="1" x14ac:dyDescent="0.35">
      <c r="A786" s="45" t="s">
        <v>2371</v>
      </c>
      <c r="B786" s="45" t="s">
        <v>726</v>
      </c>
      <c r="C786" s="45" t="s">
        <v>4600</v>
      </c>
      <c r="D786" s="45" t="s">
        <v>726</v>
      </c>
      <c r="E786" s="45" t="s">
        <v>1960</v>
      </c>
      <c r="F786" s="45" t="s">
        <v>10</v>
      </c>
      <c r="G786" s="46" t="s">
        <v>22</v>
      </c>
      <c r="H786" s="46" t="s">
        <v>2386</v>
      </c>
      <c r="I786" s="45" t="s">
        <v>4481</v>
      </c>
      <c r="J786" s="45"/>
      <c r="K786" s="39" t="str">
        <f>VLOOKUP(A786,'Va-Ku'!$A$2:$B$150,2,0)</f>
        <v>v</v>
      </c>
      <c r="L786" s="40" t="str">
        <f>IF(K786="v",VLOOKUP(A786,'Va-Ku'!$A$2:$C$150,3,0),VLOOKUP(A786,Kunnat!$B$2:$D$410,3,0))</f>
        <v>Liikenne- ja viestintäministeriö</v>
      </c>
      <c r="M786" s="40" t="str">
        <f>IF(K786&lt;&gt;"v",VLOOKUP(A786,Kunnat!$B$2:$F$411,5,0),"")</f>
        <v/>
      </c>
      <c r="N786" s="41" t="str">
        <f>IF(J786="","",VLOOKUP(J786,Lait!$B$3:$C$60,2,0))</f>
        <v/>
      </c>
      <c r="O786" s="41"/>
      <c r="P786" s="41"/>
    </row>
    <row r="787" spans="1:16" s="23" customFormat="1" x14ac:dyDescent="0.35">
      <c r="A787" s="45" t="s">
        <v>2371</v>
      </c>
      <c r="B787" s="45" t="s">
        <v>728</v>
      </c>
      <c r="C787" s="45" t="s">
        <v>4602</v>
      </c>
      <c r="D787" s="45" t="s">
        <v>728</v>
      </c>
      <c r="E787" s="45" t="s">
        <v>1960</v>
      </c>
      <c r="F787" s="45" t="s">
        <v>10</v>
      </c>
      <c r="G787" s="46" t="s">
        <v>22</v>
      </c>
      <c r="H787" s="46" t="s">
        <v>2386</v>
      </c>
      <c r="I787" s="45" t="s">
        <v>4481</v>
      </c>
      <c r="J787" s="45"/>
      <c r="K787" s="39" t="str">
        <f>VLOOKUP(A787,'Va-Ku'!$A$2:$B$150,2,0)</f>
        <v>v</v>
      </c>
      <c r="L787" s="40" t="str">
        <f>IF(K787="v",VLOOKUP(A787,'Va-Ku'!$A$2:$C$150,3,0),VLOOKUP(A787,Kunnat!$B$2:$D$410,3,0))</f>
        <v>Liikenne- ja viestintäministeriö</v>
      </c>
      <c r="M787" s="40" t="str">
        <f>IF(K787&lt;&gt;"v",VLOOKUP(A787,Kunnat!$B$2:$F$411,5,0),"")</f>
        <v/>
      </c>
      <c r="N787" s="41" t="str">
        <f>IF(J787="","",VLOOKUP(J787,Lait!$B$3:$C$60,2,0))</f>
        <v/>
      </c>
      <c r="O787" s="41"/>
      <c r="P787" s="41"/>
    </row>
    <row r="788" spans="1:16" s="23" customFormat="1" x14ac:dyDescent="0.35">
      <c r="A788" s="45" t="s">
        <v>2371</v>
      </c>
      <c r="B788" s="45" t="s">
        <v>727</v>
      </c>
      <c r="C788" s="45" t="s">
        <v>4601</v>
      </c>
      <c r="D788" s="45" t="s">
        <v>727</v>
      </c>
      <c r="E788" s="45" t="s">
        <v>1960</v>
      </c>
      <c r="F788" s="45" t="s">
        <v>10</v>
      </c>
      <c r="G788" s="46" t="s">
        <v>22</v>
      </c>
      <c r="H788" s="46" t="s">
        <v>2386</v>
      </c>
      <c r="I788" s="45" t="s">
        <v>4481</v>
      </c>
      <c r="J788" s="45"/>
      <c r="K788" s="39" t="str">
        <f>VLOOKUP(A788,'Va-Ku'!$A$2:$B$150,2,0)</f>
        <v>v</v>
      </c>
      <c r="L788" s="40" t="str">
        <f>IF(K788="v",VLOOKUP(A788,'Va-Ku'!$A$2:$C$150,3,0),VLOOKUP(A788,Kunnat!$B$2:$D$410,3,0))</f>
        <v>Liikenne- ja viestintäministeriö</v>
      </c>
      <c r="M788" s="40" t="str">
        <f>IF(K788&lt;&gt;"v",VLOOKUP(A788,Kunnat!$B$2:$F$411,5,0),"")</f>
        <v/>
      </c>
      <c r="N788" s="41" t="str">
        <f>IF(J788="","",VLOOKUP(J788,Lait!$B$3:$C$60,2,0))</f>
        <v/>
      </c>
      <c r="O788" s="41"/>
      <c r="P788" s="41"/>
    </row>
    <row r="789" spans="1:16" s="23" customFormat="1" x14ac:dyDescent="0.35">
      <c r="A789" s="45" t="s">
        <v>2371</v>
      </c>
      <c r="B789" s="45" t="s">
        <v>745</v>
      </c>
      <c r="C789" s="45" t="s">
        <v>4618</v>
      </c>
      <c r="D789" s="45" t="s">
        <v>745</v>
      </c>
      <c r="E789" s="45" t="s">
        <v>1960</v>
      </c>
      <c r="F789" s="45" t="s">
        <v>10</v>
      </c>
      <c r="G789" s="46" t="s">
        <v>22</v>
      </c>
      <c r="H789" s="46" t="s">
        <v>2382</v>
      </c>
      <c r="I789" s="45" t="s">
        <v>4481</v>
      </c>
      <c r="J789" s="45"/>
      <c r="K789" s="39" t="str">
        <f>VLOOKUP(A789,'Va-Ku'!$A$2:$B$150,2,0)</f>
        <v>v</v>
      </c>
      <c r="L789" s="40" t="str">
        <f>IF(K789="v",VLOOKUP(A789,'Va-Ku'!$A$2:$C$150,3,0),VLOOKUP(A789,Kunnat!$B$2:$D$410,3,0))</f>
        <v>Liikenne- ja viestintäministeriö</v>
      </c>
      <c r="M789" s="40" t="str">
        <f>IF(K789&lt;&gt;"v",VLOOKUP(A789,Kunnat!$B$2:$F$411,5,0),"")</f>
        <v/>
      </c>
      <c r="N789" s="41" t="str">
        <f>IF(J789="","",VLOOKUP(J789,Lait!$B$3:$C$60,2,0))</f>
        <v/>
      </c>
      <c r="O789" s="41"/>
      <c r="P789" s="41"/>
    </row>
    <row r="790" spans="1:16" s="23" customFormat="1" x14ac:dyDescent="0.35">
      <c r="A790" s="45" t="s">
        <v>2371</v>
      </c>
      <c r="B790" s="45" t="s">
        <v>678</v>
      </c>
      <c r="C790" s="45" t="s">
        <v>4551</v>
      </c>
      <c r="D790" s="45" t="s">
        <v>678</v>
      </c>
      <c r="E790" s="45" t="s">
        <v>1960</v>
      </c>
      <c r="F790" s="46" t="s">
        <v>7</v>
      </c>
      <c r="G790" s="46" t="s">
        <v>22</v>
      </c>
      <c r="H790" s="45" t="s">
        <v>2382</v>
      </c>
      <c r="I790" s="45" t="s">
        <v>4481</v>
      </c>
      <c r="J790" s="45"/>
      <c r="K790" s="39" t="str">
        <f>VLOOKUP(A790,'Va-Ku'!$A$2:$B$150,2,0)</f>
        <v>v</v>
      </c>
      <c r="L790" s="40" t="str">
        <f>IF(K790="v",VLOOKUP(A790,'Va-Ku'!$A$2:$C$150,3,0),VLOOKUP(A790,Kunnat!$B$2:$D$410,3,0))</f>
        <v>Liikenne- ja viestintäministeriö</v>
      </c>
      <c r="M790" s="40" t="str">
        <f>IF(K790&lt;&gt;"v",VLOOKUP(A790,Kunnat!$B$2:$F$411,5,0),"")</f>
        <v/>
      </c>
      <c r="N790" s="41" t="str">
        <f>IF(J790="","",VLOOKUP(J790,Lait!$B$3:$C$60,2,0))</f>
        <v/>
      </c>
      <c r="O790" s="41"/>
      <c r="P790" s="41"/>
    </row>
    <row r="791" spans="1:16" s="23" customFormat="1" x14ac:dyDescent="0.35">
      <c r="A791" s="45" t="s">
        <v>2371</v>
      </c>
      <c r="B791" s="45" t="s">
        <v>679</v>
      </c>
      <c r="C791" s="45" t="s">
        <v>4552</v>
      </c>
      <c r="D791" s="45" t="s">
        <v>679</v>
      </c>
      <c r="E791" s="45" t="s">
        <v>1960</v>
      </c>
      <c r="F791" s="46" t="s">
        <v>7</v>
      </c>
      <c r="G791" s="46" t="s">
        <v>22</v>
      </c>
      <c r="H791" s="45" t="s">
        <v>2382</v>
      </c>
      <c r="I791" s="45" t="s">
        <v>4481</v>
      </c>
      <c r="J791" s="45"/>
      <c r="K791" s="39" t="str">
        <f>VLOOKUP(A791,'Va-Ku'!$A$2:$B$150,2,0)</f>
        <v>v</v>
      </c>
      <c r="L791" s="40" t="str">
        <f>IF(K791="v",VLOOKUP(A791,'Va-Ku'!$A$2:$C$150,3,0),VLOOKUP(A791,Kunnat!$B$2:$D$410,3,0))</f>
        <v>Liikenne- ja viestintäministeriö</v>
      </c>
      <c r="M791" s="40" t="str">
        <f>IF(K791&lt;&gt;"v",VLOOKUP(A791,Kunnat!$B$2:$F$411,5,0),"")</f>
        <v/>
      </c>
      <c r="N791" s="41" t="str">
        <f>IF(J791="","",VLOOKUP(J791,Lait!$B$3:$C$60,2,0))</f>
        <v/>
      </c>
      <c r="O791" s="41"/>
      <c r="P791" s="41"/>
    </row>
    <row r="792" spans="1:16" s="23" customFormat="1" x14ac:dyDescent="0.35">
      <c r="A792" s="45" t="s">
        <v>2371</v>
      </c>
      <c r="B792" s="45" t="s">
        <v>680</v>
      </c>
      <c r="C792" s="45" t="s">
        <v>4553</v>
      </c>
      <c r="D792" s="45" t="s">
        <v>680</v>
      </c>
      <c r="E792" s="45" t="s">
        <v>1960</v>
      </c>
      <c r="F792" s="46" t="s">
        <v>7</v>
      </c>
      <c r="G792" s="46" t="s">
        <v>22</v>
      </c>
      <c r="H792" s="45" t="s">
        <v>2382</v>
      </c>
      <c r="I792" s="45" t="s">
        <v>4481</v>
      </c>
      <c r="J792" s="45"/>
      <c r="K792" s="39" t="str">
        <f>VLOOKUP(A792,'Va-Ku'!$A$2:$B$150,2,0)</f>
        <v>v</v>
      </c>
      <c r="L792" s="40" t="str">
        <f>IF(K792="v",VLOOKUP(A792,'Va-Ku'!$A$2:$C$150,3,0),VLOOKUP(A792,Kunnat!$B$2:$D$410,3,0))</f>
        <v>Liikenne- ja viestintäministeriö</v>
      </c>
      <c r="M792" s="40" t="str">
        <f>IF(K792&lt;&gt;"v",VLOOKUP(A792,Kunnat!$B$2:$F$411,5,0),"")</f>
        <v/>
      </c>
      <c r="N792" s="41" t="str">
        <f>IF(J792="","",VLOOKUP(J792,Lait!$B$3:$C$60,2,0))</f>
        <v/>
      </c>
      <c r="O792" s="41"/>
      <c r="P792" s="41"/>
    </row>
    <row r="793" spans="1:16" s="23" customFormat="1" x14ac:dyDescent="0.35">
      <c r="A793" s="45" t="s">
        <v>2371</v>
      </c>
      <c r="B793" s="45" t="s">
        <v>681</v>
      </c>
      <c r="C793" s="45" t="s">
        <v>4554</v>
      </c>
      <c r="D793" s="45" t="s">
        <v>681</v>
      </c>
      <c r="E793" s="45" t="s">
        <v>1960</v>
      </c>
      <c r="F793" s="46" t="s">
        <v>7</v>
      </c>
      <c r="G793" s="46" t="s">
        <v>22</v>
      </c>
      <c r="H793" s="45" t="s">
        <v>2382</v>
      </c>
      <c r="I793" s="45" t="s">
        <v>4481</v>
      </c>
      <c r="J793" s="45"/>
      <c r="K793" s="39" t="str">
        <f>VLOOKUP(A793,'Va-Ku'!$A$2:$B$150,2,0)</f>
        <v>v</v>
      </c>
      <c r="L793" s="40" t="str">
        <f>IF(K793="v",VLOOKUP(A793,'Va-Ku'!$A$2:$C$150,3,0),VLOOKUP(A793,Kunnat!$B$2:$D$410,3,0))</f>
        <v>Liikenne- ja viestintäministeriö</v>
      </c>
      <c r="M793" s="40" t="str">
        <f>IF(K793&lt;&gt;"v",VLOOKUP(A793,Kunnat!$B$2:$F$411,5,0),"")</f>
        <v/>
      </c>
      <c r="N793" s="41" t="str">
        <f>IF(J793="","",VLOOKUP(J793,Lait!$B$3:$C$60,2,0))</f>
        <v/>
      </c>
      <c r="O793" s="41"/>
      <c r="P793" s="41"/>
    </row>
    <row r="794" spans="1:16" s="23" customFormat="1" x14ac:dyDescent="0.35">
      <c r="A794" s="45" t="s">
        <v>2371</v>
      </c>
      <c r="B794" s="45" t="s">
        <v>682</v>
      </c>
      <c r="C794" s="45" t="s">
        <v>4555</v>
      </c>
      <c r="D794" s="45" t="s">
        <v>682</v>
      </c>
      <c r="E794" s="45" t="s">
        <v>1960</v>
      </c>
      <c r="F794" s="46" t="s">
        <v>7</v>
      </c>
      <c r="G794" s="46" t="s">
        <v>22</v>
      </c>
      <c r="H794" s="45" t="s">
        <v>2382</v>
      </c>
      <c r="I794" s="45" t="s">
        <v>4481</v>
      </c>
      <c r="J794" s="45"/>
      <c r="K794" s="39" t="str">
        <f>VLOOKUP(A794,'Va-Ku'!$A$2:$B$150,2,0)</f>
        <v>v</v>
      </c>
      <c r="L794" s="40" t="str">
        <f>IF(K794="v",VLOOKUP(A794,'Va-Ku'!$A$2:$C$150,3,0),VLOOKUP(A794,Kunnat!$B$2:$D$410,3,0))</f>
        <v>Liikenne- ja viestintäministeriö</v>
      </c>
      <c r="M794" s="40" t="str">
        <f>IF(K794&lt;&gt;"v",VLOOKUP(A794,Kunnat!$B$2:$F$411,5,0),"")</f>
        <v/>
      </c>
      <c r="N794" s="41" t="str">
        <f>IF(J794="","",VLOOKUP(J794,Lait!$B$3:$C$60,2,0))</f>
        <v/>
      </c>
      <c r="O794" s="41"/>
      <c r="P794" s="41"/>
    </row>
    <row r="795" spans="1:16" s="23" customFormat="1" x14ac:dyDescent="0.35">
      <c r="A795" s="45" t="s">
        <v>2371</v>
      </c>
      <c r="B795" s="45" t="s">
        <v>683</v>
      </c>
      <c r="C795" s="45" t="s">
        <v>4556</v>
      </c>
      <c r="D795" s="45" t="s">
        <v>683</v>
      </c>
      <c r="E795" s="45" t="s">
        <v>1960</v>
      </c>
      <c r="F795" s="46" t="s">
        <v>7</v>
      </c>
      <c r="G795" s="46" t="s">
        <v>22</v>
      </c>
      <c r="H795" s="45" t="s">
        <v>2382</v>
      </c>
      <c r="I795" s="45" t="s">
        <v>4481</v>
      </c>
      <c r="J795" s="45"/>
      <c r="K795" s="39" t="str">
        <f>VLOOKUP(A795,'Va-Ku'!$A$2:$B$150,2,0)</f>
        <v>v</v>
      </c>
      <c r="L795" s="40" t="str">
        <f>IF(K795="v",VLOOKUP(A795,'Va-Ku'!$A$2:$C$150,3,0),VLOOKUP(A795,Kunnat!$B$2:$D$410,3,0))</f>
        <v>Liikenne- ja viestintäministeriö</v>
      </c>
      <c r="M795" s="40" t="str">
        <f>IF(K795&lt;&gt;"v",VLOOKUP(A795,Kunnat!$B$2:$F$411,5,0),"")</f>
        <v/>
      </c>
      <c r="N795" s="41" t="str">
        <f>IF(J795="","",VLOOKUP(J795,Lait!$B$3:$C$60,2,0))</f>
        <v/>
      </c>
      <c r="O795" s="41"/>
      <c r="P795" s="41"/>
    </row>
    <row r="796" spans="1:16" s="23" customFormat="1" x14ac:dyDescent="0.35">
      <c r="A796" s="45" t="s">
        <v>2371</v>
      </c>
      <c r="B796" s="45" t="s">
        <v>834</v>
      </c>
      <c r="C796" s="45" t="s">
        <v>4707</v>
      </c>
      <c r="D796" s="45" t="s">
        <v>834</v>
      </c>
      <c r="E796" s="45" t="s">
        <v>1960</v>
      </c>
      <c r="F796" s="45" t="s">
        <v>17</v>
      </c>
      <c r="G796" s="46" t="s">
        <v>22</v>
      </c>
      <c r="H796" s="46" t="s">
        <v>2386</v>
      </c>
      <c r="I796" s="45" t="s">
        <v>4481</v>
      </c>
      <c r="J796" s="45"/>
      <c r="K796" s="39" t="str">
        <f>VLOOKUP(A796,'Va-Ku'!$A$2:$B$150,2,0)</f>
        <v>v</v>
      </c>
      <c r="L796" s="40" t="str">
        <f>IF(K796="v",VLOOKUP(A796,'Va-Ku'!$A$2:$C$150,3,0),VLOOKUP(A796,Kunnat!$B$2:$D$410,3,0))</f>
        <v>Liikenne- ja viestintäministeriö</v>
      </c>
      <c r="M796" s="40" t="str">
        <f>IF(K796&lt;&gt;"v",VLOOKUP(A796,Kunnat!$B$2:$F$411,5,0),"")</f>
        <v/>
      </c>
      <c r="N796" s="41" t="str">
        <f>IF(J796="","",VLOOKUP(J796,Lait!$B$3:$C$60,2,0))</f>
        <v/>
      </c>
      <c r="O796" s="41"/>
      <c r="P796" s="41"/>
    </row>
    <row r="797" spans="1:16" s="23" customFormat="1" x14ac:dyDescent="0.35">
      <c r="A797" s="45" t="s">
        <v>2371</v>
      </c>
      <c r="B797" s="45" t="s">
        <v>684</v>
      </c>
      <c r="C797" s="45" t="s">
        <v>4557</v>
      </c>
      <c r="D797" s="45" t="s">
        <v>684</v>
      </c>
      <c r="E797" s="45" t="s">
        <v>1960</v>
      </c>
      <c r="F797" s="46" t="s">
        <v>7</v>
      </c>
      <c r="G797" s="46" t="s">
        <v>22</v>
      </c>
      <c r="H797" s="45" t="s">
        <v>2382</v>
      </c>
      <c r="I797" s="45" t="s">
        <v>4481</v>
      </c>
      <c r="J797" s="45"/>
      <c r="K797" s="39" t="str">
        <f>VLOOKUP(A797,'Va-Ku'!$A$2:$B$150,2,0)</f>
        <v>v</v>
      </c>
      <c r="L797" s="40" t="str">
        <f>IF(K797="v",VLOOKUP(A797,'Va-Ku'!$A$2:$C$150,3,0),VLOOKUP(A797,Kunnat!$B$2:$D$410,3,0))</f>
        <v>Liikenne- ja viestintäministeriö</v>
      </c>
      <c r="M797" s="40" t="str">
        <f>IF(K797&lt;&gt;"v",VLOOKUP(A797,Kunnat!$B$2:$F$411,5,0),"")</f>
        <v/>
      </c>
      <c r="N797" s="41" t="str">
        <f>IF(J797="","",VLOOKUP(J797,Lait!$B$3:$C$60,2,0))</f>
        <v/>
      </c>
      <c r="O797" s="41"/>
      <c r="P797" s="41"/>
    </row>
    <row r="798" spans="1:16" s="23" customFormat="1" x14ac:dyDescent="0.35">
      <c r="A798" s="45" t="s">
        <v>2371</v>
      </c>
      <c r="B798" s="45" t="s">
        <v>685</v>
      </c>
      <c r="C798" s="45" t="s">
        <v>4558</v>
      </c>
      <c r="D798" s="45" t="s">
        <v>685</v>
      </c>
      <c r="E798" s="45" t="s">
        <v>1960</v>
      </c>
      <c r="F798" s="46" t="s">
        <v>7</v>
      </c>
      <c r="G798" s="46" t="s">
        <v>22</v>
      </c>
      <c r="H798" s="45" t="s">
        <v>2382</v>
      </c>
      <c r="I798" s="45" t="s">
        <v>4481</v>
      </c>
      <c r="J798" s="45"/>
      <c r="K798" s="39" t="str">
        <f>VLOOKUP(A798,'Va-Ku'!$A$2:$B$150,2,0)</f>
        <v>v</v>
      </c>
      <c r="L798" s="40" t="str">
        <f>IF(K798="v",VLOOKUP(A798,'Va-Ku'!$A$2:$C$150,3,0),VLOOKUP(A798,Kunnat!$B$2:$D$410,3,0))</f>
        <v>Liikenne- ja viestintäministeriö</v>
      </c>
      <c r="M798" s="40" t="str">
        <f>IF(K798&lt;&gt;"v",VLOOKUP(A798,Kunnat!$B$2:$F$411,5,0),"")</f>
        <v/>
      </c>
      <c r="N798" s="41" t="str">
        <f>IF(J798="","",VLOOKUP(J798,Lait!$B$3:$C$60,2,0))</f>
        <v/>
      </c>
      <c r="O798" s="41"/>
      <c r="P798" s="41"/>
    </row>
    <row r="799" spans="1:16" s="23" customFormat="1" x14ac:dyDescent="0.35">
      <c r="A799" s="45" t="s">
        <v>2371</v>
      </c>
      <c r="B799" s="45" t="s">
        <v>686</v>
      </c>
      <c r="C799" s="45" t="s">
        <v>4559</v>
      </c>
      <c r="D799" s="45" t="s">
        <v>686</v>
      </c>
      <c r="E799" s="45" t="s">
        <v>1960</v>
      </c>
      <c r="F799" s="46" t="s">
        <v>7</v>
      </c>
      <c r="G799" s="46" t="s">
        <v>22</v>
      </c>
      <c r="H799" s="45" t="s">
        <v>2386</v>
      </c>
      <c r="I799" s="45" t="s">
        <v>4481</v>
      </c>
      <c r="J799" s="45"/>
      <c r="K799" s="39" t="str">
        <f>VLOOKUP(A799,'Va-Ku'!$A$2:$B$150,2,0)</f>
        <v>v</v>
      </c>
      <c r="L799" s="40" t="str">
        <f>IF(K799="v",VLOOKUP(A799,'Va-Ku'!$A$2:$C$150,3,0),VLOOKUP(A799,Kunnat!$B$2:$D$410,3,0))</f>
        <v>Liikenne- ja viestintäministeriö</v>
      </c>
      <c r="M799" s="40" t="str">
        <f>IF(K799&lt;&gt;"v",VLOOKUP(A799,Kunnat!$B$2:$F$411,5,0),"")</f>
        <v/>
      </c>
      <c r="N799" s="41" t="str">
        <f>IF(J799="","",VLOOKUP(J799,Lait!$B$3:$C$60,2,0))</f>
        <v/>
      </c>
      <c r="O799" s="41"/>
      <c r="P799" s="41"/>
    </row>
    <row r="800" spans="1:16" s="23" customFormat="1" x14ac:dyDescent="0.35">
      <c r="A800" s="45" t="s">
        <v>2371</v>
      </c>
      <c r="B800" s="45" t="s">
        <v>687</v>
      </c>
      <c r="C800" s="45" t="s">
        <v>4560</v>
      </c>
      <c r="D800" s="45" t="s">
        <v>687</v>
      </c>
      <c r="E800" s="45" t="s">
        <v>1960</v>
      </c>
      <c r="F800" s="46" t="s">
        <v>7</v>
      </c>
      <c r="G800" s="46" t="s">
        <v>22</v>
      </c>
      <c r="H800" s="45" t="s">
        <v>2382</v>
      </c>
      <c r="I800" s="45" t="s">
        <v>4481</v>
      </c>
      <c r="J800" s="45"/>
      <c r="K800" s="39" t="str">
        <f>VLOOKUP(A800,'Va-Ku'!$A$2:$B$150,2,0)</f>
        <v>v</v>
      </c>
      <c r="L800" s="40" t="str">
        <f>IF(K800="v",VLOOKUP(A800,'Va-Ku'!$A$2:$C$150,3,0),VLOOKUP(A800,Kunnat!$B$2:$D$410,3,0))</f>
        <v>Liikenne- ja viestintäministeriö</v>
      </c>
      <c r="M800" s="40" t="str">
        <f>IF(K800&lt;&gt;"v",VLOOKUP(A800,Kunnat!$B$2:$F$411,5,0),"")</f>
        <v/>
      </c>
      <c r="N800" s="41" t="str">
        <f>IF(J800="","",VLOOKUP(J800,Lait!$B$3:$C$60,2,0))</f>
        <v/>
      </c>
      <c r="O800" s="41"/>
      <c r="P800" s="41"/>
    </row>
    <row r="801" spans="1:16" s="23" customFormat="1" x14ac:dyDescent="0.35">
      <c r="A801" s="45" t="s">
        <v>2371</v>
      </c>
      <c r="B801" s="45" t="s">
        <v>808</v>
      </c>
      <c r="C801" s="45" t="s">
        <v>4682</v>
      </c>
      <c r="D801" s="45" t="s">
        <v>808</v>
      </c>
      <c r="E801" s="45" t="s">
        <v>1959</v>
      </c>
      <c r="F801" s="47" t="s">
        <v>17</v>
      </c>
      <c r="G801" s="45"/>
      <c r="H801" s="46" t="s">
        <v>2386</v>
      </c>
      <c r="I801" s="45"/>
      <c r="J801" s="45"/>
      <c r="K801" s="39" t="str">
        <f>VLOOKUP(A801,'Va-Ku'!$A$2:$B$150,2,0)</f>
        <v>v</v>
      </c>
      <c r="L801" s="40" t="str">
        <f>IF(K801="v",VLOOKUP(A801,'Va-Ku'!$A$2:$C$150,3,0),VLOOKUP(A801,Kunnat!$B$2:$D$410,3,0))</f>
        <v>Liikenne- ja viestintäministeriö</v>
      </c>
      <c r="M801" s="40" t="str">
        <f>IF(K801&lt;&gt;"v",VLOOKUP(A801,Kunnat!$B$2:$F$411,5,0),"")</f>
        <v/>
      </c>
      <c r="N801" s="41" t="str">
        <f>IF(J801="","",VLOOKUP(J801,Lait!$B$3:$C$60,2,0))</f>
        <v/>
      </c>
      <c r="O801" s="41"/>
      <c r="P801" s="41"/>
    </row>
    <row r="802" spans="1:16" s="23" customFormat="1" x14ac:dyDescent="0.35">
      <c r="A802" s="45" t="s">
        <v>2371</v>
      </c>
      <c r="B802" s="45" t="s">
        <v>587</v>
      </c>
      <c r="C802" s="45" t="s">
        <v>4731</v>
      </c>
      <c r="D802" s="45" t="s">
        <v>587</v>
      </c>
      <c r="E802" s="45" t="s">
        <v>1959</v>
      </c>
      <c r="F802" s="45" t="s">
        <v>7</v>
      </c>
      <c r="G802" s="45"/>
      <c r="H802" s="46" t="s">
        <v>2386</v>
      </c>
      <c r="I802" s="45"/>
      <c r="J802" s="45"/>
      <c r="K802" s="39" t="str">
        <f>VLOOKUP(A802,'Va-Ku'!$A$2:$B$150,2,0)</f>
        <v>v</v>
      </c>
      <c r="L802" s="40" t="str">
        <f>IF(K802="v",VLOOKUP(A802,'Va-Ku'!$A$2:$C$150,3,0),VLOOKUP(A802,Kunnat!$B$2:$D$410,3,0))</f>
        <v>Liikenne- ja viestintäministeriö</v>
      </c>
      <c r="M802" s="40" t="str">
        <f>IF(K802&lt;&gt;"v",VLOOKUP(A802,Kunnat!$B$2:$F$411,5,0),"")</f>
        <v/>
      </c>
      <c r="N802" s="41" t="str">
        <f>IF(J802="","",VLOOKUP(J802,Lait!$B$3:$C$60,2,0))</f>
        <v/>
      </c>
      <c r="O802" s="41"/>
      <c r="P802" s="41"/>
    </row>
    <row r="803" spans="1:16" s="23" customFormat="1" x14ac:dyDescent="0.35">
      <c r="A803" s="45" t="s">
        <v>2371</v>
      </c>
      <c r="B803" s="45" t="s">
        <v>591</v>
      </c>
      <c r="C803" s="45" t="s">
        <v>4735</v>
      </c>
      <c r="D803" s="45" t="s">
        <v>591</v>
      </c>
      <c r="E803" s="45" t="s">
        <v>1960</v>
      </c>
      <c r="F803" s="45" t="s">
        <v>7</v>
      </c>
      <c r="G803" s="45"/>
      <c r="H803" s="46" t="s">
        <v>2382</v>
      </c>
      <c r="I803" s="45"/>
      <c r="J803" s="45"/>
      <c r="K803" s="39" t="str">
        <f>VLOOKUP(A803,'Va-Ku'!$A$2:$B$150,2,0)</f>
        <v>v</v>
      </c>
      <c r="L803" s="40" t="str">
        <f>IF(K803="v",VLOOKUP(A803,'Va-Ku'!$A$2:$C$150,3,0),VLOOKUP(A803,Kunnat!$B$2:$D$410,3,0))</f>
        <v>Liikenne- ja viestintäministeriö</v>
      </c>
      <c r="M803" s="40" t="str">
        <f>IF(K803&lt;&gt;"v",VLOOKUP(A803,Kunnat!$B$2:$F$411,5,0),"")</f>
        <v/>
      </c>
      <c r="N803" s="41" t="str">
        <f>IF(J803="","",VLOOKUP(J803,Lait!$B$3:$C$60,2,0))</f>
        <v/>
      </c>
      <c r="O803" s="41"/>
      <c r="P803" s="41"/>
    </row>
    <row r="804" spans="1:16" s="23" customFormat="1" x14ac:dyDescent="0.35">
      <c r="A804" s="45" t="s">
        <v>2371</v>
      </c>
      <c r="B804" s="45" t="s">
        <v>826</v>
      </c>
      <c r="C804" s="45" t="s">
        <v>4699</v>
      </c>
      <c r="D804" s="45" t="s">
        <v>826</v>
      </c>
      <c r="E804" s="45" t="s">
        <v>4684</v>
      </c>
      <c r="F804" s="45" t="s">
        <v>10</v>
      </c>
      <c r="G804" s="46" t="s">
        <v>22</v>
      </c>
      <c r="H804" s="45"/>
      <c r="I804" s="45" t="s">
        <v>4481</v>
      </c>
      <c r="J804" s="45"/>
      <c r="K804" s="39" t="str">
        <f>VLOOKUP(A804,'Va-Ku'!$A$2:$B$150,2,0)</f>
        <v>v</v>
      </c>
      <c r="L804" s="40" t="str">
        <f>IF(K804="v",VLOOKUP(A804,'Va-Ku'!$A$2:$C$150,3,0),VLOOKUP(A804,Kunnat!$B$2:$D$410,3,0))</f>
        <v>Liikenne- ja viestintäministeriö</v>
      </c>
      <c r="M804" s="40" t="str">
        <f>IF(K804&lt;&gt;"v",VLOOKUP(A804,Kunnat!$B$2:$F$411,5,0),"")</f>
        <v/>
      </c>
      <c r="N804" s="41" t="str">
        <f>IF(J804="","",VLOOKUP(J804,Lait!$B$3:$C$60,2,0))</f>
        <v/>
      </c>
      <c r="O804" s="41"/>
      <c r="P804" s="41"/>
    </row>
    <row r="805" spans="1:16" s="23" customFormat="1" x14ac:dyDescent="0.35">
      <c r="A805" s="45" t="s">
        <v>2371</v>
      </c>
      <c r="B805" s="45" t="s">
        <v>832</v>
      </c>
      <c r="C805" s="45" t="s">
        <v>4705</v>
      </c>
      <c r="D805" s="45" t="s">
        <v>832</v>
      </c>
      <c r="E805" s="45" t="s">
        <v>1960</v>
      </c>
      <c r="F805" s="45" t="s">
        <v>10</v>
      </c>
      <c r="G805" s="46" t="s">
        <v>22</v>
      </c>
      <c r="H805" s="46" t="s">
        <v>2386</v>
      </c>
      <c r="I805" s="45" t="s">
        <v>4481</v>
      </c>
      <c r="J805" s="45"/>
      <c r="K805" s="39" t="str">
        <f>VLOOKUP(A805,'Va-Ku'!$A$2:$B$150,2,0)</f>
        <v>v</v>
      </c>
      <c r="L805" s="40" t="str">
        <f>IF(K805="v",VLOOKUP(A805,'Va-Ku'!$A$2:$C$150,3,0),VLOOKUP(A805,Kunnat!$B$2:$D$410,3,0))</f>
        <v>Liikenne- ja viestintäministeriö</v>
      </c>
      <c r="M805" s="40" t="str">
        <f>IF(K805&lt;&gt;"v",VLOOKUP(A805,Kunnat!$B$2:$F$411,5,0),"")</f>
        <v/>
      </c>
      <c r="N805" s="41" t="str">
        <f>IF(J805="","",VLOOKUP(J805,Lait!$B$3:$C$60,2,0))</f>
        <v/>
      </c>
      <c r="O805" s="41"/>
      <c r="P805" s="41"/>
    </row>
    <row r="806" spans="1:16" s="23" customFormat="1" x14ac:dyDescent="0.35">
      <c r="A806" s="45" t="s">
        <v>2371</v>
      </c>
      <c r="B806" s="45" t="s">
        <v>833</v>
      </c>
      <c r="C806" s="45" t="s">
        <v>4706</v>
      </c>
      <c r="D806" s="45" t="s">
        <v>833</v>
      </c>
      <c r="E806" s="45" t="s">
        <v>1960</v>
      </c>
      <c r="F806" s="45" t="s">
        <v>17</v>
      </c>
      <c r="G806" s="46" t="s">
        <v>22</v>
      </c>
      <c r="H806" s="46" t="s">
        <v>2386</v>
      </c>
      <c r="I806" s="45" t="s">
        <v>4481</v>
      </c>
      <c r="J806" s="45"/>
      <c r="K806" s="39" t="str">
        <f>VLOOKUP(A806,'Va-Ku'!$A$2:$B$150,2,0)</f>
        <v>v</v>
      </c>
      <c r="L806" s="40" t="str">
        <f>IF(K806="v",VLOOKUP(A806,'Va-Ku'!$A$2:$C$150,3,0),VLOOKUP(A806,Kunnat!$B$2:$D$410,3,0))</f>
        <v>Liikenne- ja viestintäministeriö</v>
      </c>
      <c r="M806" s="40" t="str">
        <f>IF(K806&lt;&gt;"v",VLOOKUP(A806,Kunnat!$B$2:$F$411,5,0),"")</f>
        <v/>
      </c>
      <c r="N806" s="41" t="str">
        <f>IF(J806="","",VLOOKUP(J806,Lait!$B$3:$C$60,2,0))</f>
        <v/>
      </c>
      <c r="O806" s="41"/>
      <c r="P806" s="41"/>
    </row>
    <row r="807" spans="1:16" s="23" customFormat="1" x14ac:dyDescent="0.35">
      <c r="A807" s="45" t="s">
        <v>2371</v>
      </c>
      <c r="B807" s="45" t="s">
        <v>585</v>
      </c>
      <c r="C807" s="45" t="s">
        <v>4729</v>
      </c>
      <c r="D807" s="45" t="s">
        <v>585</v>
      </c>
      <c r="E807" s="45" t="s">
        <v>1960</v>
      </c>
      <c r="F807" s="45" t="s">
        <v>7</v>
      </c>
      <c r="G807" s="45"/>
      <c r="H807" s="46" t="s">
        <v>2382</v>
      </c>
      <c r="I807" s="45"/>
      <c r="J807" s="45"/>
      <c r="K807" s="39" t="str">
        <f>VLOOKUP(A807,'Va-Ku'!$A$2:$B$150,2,0)</f>
        <v>v</v>
      </c>
      <c r="L807" s="40" t="str">
        <f>IF(K807="v",VLOOKUP(A807,'Va-Ku'!$A$2:$C$150,3,0),VLOOKUP(A807,Kunnat!$B$2:$D$410,3,0))</f>
        <v>Liikenne- ja viestintäministeriö</v>
      </c>
      <c r="M807" s="40" t="str">
        <f>IF(K807&lt;&gt;"v",VLOOKUP(A807,Kunnat!$B$2:$F$411,5,0),"")</f>
        <v/>
      </c>
      <c r="N807" s="41" t="str">
        <f>IF(J807="","",VLOOKUP(J807,Lait!$B$3:$C$60,2,0))</f>
        <v/>
      </c>
      <c r="O807" s="41"/>
      <c r="P807" s="41"/>
    </row>
    <row r="808" spans="1:16" s="23" customFormat="1" x14ac:dyDescent="0.35">
      <c r="A808" s="45" t="s">
        <v>2371</v>
      </c>
      <c r="B808" s="45" t="s">
        <v>746</v>
      </c>
      <c r="C808" s="45" t="s">
        <v>4619</v>
      </c>
      <c r="D808" s="45" t="s">
        <v>746</v>
      </c>
      <c r="E808" s="45" t="s">
        <v>1960</v>
      </c>
      <c r="F808" s="45" t="s">
        <v>7</v>
      </c>
      <c r="G808" s="46" t="s">
        <v>22</v>
      </c>
      <c r="H808" s="46" t="s">
        <v>2382</v>
      </c>
      <c r="I808" s="45" t="s">
        <v>4481</v>
      </c>
      <c r="J808" s="45"/>
      <c r="K808" s="39" t="str">
        <f>VLOOKUP(A808,'Va-Ku'!$A$2:$B$150,2,0)</f>
        <v>v</v>
      </c>
      <c r="L808" s="40" t="str">
        <f>IF(K808="v",VLOOKUP(A808,'Va-Ku'!$A$2:$C$150,3,0),VLOOKUP(A808,Kunnat!$B$2:$D$410,3,0))</f>
        <v>Liikenne- ja viestintäministeriö</v>
      </c>
      <c r="M808" s="40" t="str">
        <f>IF(K808&lt;&gt;"v",VLOOKUP(A808,Kunnat!$B$2:$F$411,5,0),"")</f>
        <v/>
      </c>
      <c r="N808" s="41" t="str">
        <f>IF(J808="","",VLOOKUP(J808,Lait!$B$3:$C$60,2,0))</f>
        <v/>
      </c>
      <c r="O808" s="41"/>
      <c r="P808" s="41"/>
    </row>
    <row r="809" spans="1:16" s="23" customFormat="1" x14ac:dyDescent="0.35">
      <c r="A809" s="45" t="s">
        <v>2371</v>
      </c>
      <c r="B809" s="45" t="s">
        <v>747</v>
      </c>
      <c r="C809" s="45" t="s">
        <v>4620</v>
      </c>
      <c r="D809" s="45" t="s">
        <v>747</v>
      </c>
      <c r="E809" s="45" t="s">
        <v>1960</v>
      </c>
      <c r="F809" s="45"/>
      <c r="G809" s="45"/>
      <c r="H809" s="46" t="s">
        <v>2382</v>
      </c>
      <c r="I809" s="45"/>
      <c r="J809" s="45"/>
      <c r="K809" s="39" t="str">
        <f>VLOOKUP(A809,'Va-Ku'!$A$2:$B$150,2,0)</f>
        <v>v</v>
      </c>
      <c r="L809" s="40" t="str">
        <f>IF(K809="v",VLOOKUP(A809,'Va-Ku'!$A$2:$C$150,3,0),VLOOKUP(A809,Kunnat!$B$2:$D$410,3,0))</f>
        <v>Liikenne- ja viestintäministeriö</v>
      </c>
      <c r="M809" s="40" t="str">
        <f>IF(K809&lt;&gt;"v",VLOOKUP(A809,Kunnat!$B$2:$F$411,5,0),"")</f>
        <v/>
      </c>
      <c r="N809" s="41" t="str">
        <f>IF(J809="","",VLOOKUP(J809,Lait!$B$3:$C$60,2,0))</f>
        <v/>
      </c>
      <c r="O809" s="41"/>
      <c r="P809" s="41"/>
    </row>
    <row r="810" spans="1:16" s="23" customFormat="1" x14ac:dyDescent="0.35">
      <c r="A810" s="45" t="s">
        <v>2371</v>
      </c>
      <c r="B810" s="45" t="s">
        <v>583</v>
      </c>
      <c r="C810" s="45" t="s">
        <v>4727</v>
      </c>
      <c r="D810" s="45" t="s">
        <v>583</v>
      </c>
      <c r="E810" s="45" t="s">
        <v>1896</v>
      </c>
      <c r="F810" s="45" t="s">
        <v>5</v>
      </c>
      <c r="G810" s="45"/>
      <c r="H810" s="46" t="s">
        <v>2382</v>
      </c>
      <c r="I810" s="45"/>
      <c r="J810" s="45"/>
      <c r="K810" s="39" t="str">
        <f>VLOOKUP(A810,'Va-Ku'!$A$2:$B$150,2,0)</f>
        <v>v</v>
      </c>
      <c r="L810" s="40" t="str">
        <f>IF(K810="v",VLOOKUP(A810,'Va-Ku'!$A$2:$C$150,3,0),VLOOKUP(A810,Kunnat!$B$2:$D$410,3,0))</f>
        <v>Liikenne- ja viestintäministeriö</v>
      </c>
      <c r="M810" s="40" t="str">
        <f>IF(K810&lt;&gt;"v",VLOOKUP(A810,Kunnat!$B$2:$F$411,5,0),"")</f>
        <v/>
      </c>
      <c r="N810" s="41" t="str">
        <f>IF(J810="","",VLOOKUP(J810,Lait!$B$3:$C$60,2,0))</f>
        <v/>
      </c>
      <c r="O810" s="41"/>
      <c r="P810" s="41"/>
    </row>
    <row r="811" spans="1:16" s="23" customFormat="1" x14ac:dyDescent="0.35">
      <c r="A811" s="45" t="s">
        <v>2371</v>
      </c>
      <c r="B811" s="45" t="s">
        <v>584</v>
      </c>
      <c r="C811" s="45" t="s">
        <v>4728</v>
      </c>
      <c r="D811" s="45" t="s">
        <v>584</v>
      </c>
      <c r="E811" s="45" t="s">
        <v>1960</v>
      </c>
      <c r="F811" s="45" t="s">
        <v>21</v>
      </c>
      <c r="G811" s="45"/>
      <c r="H811" s="46" t="s">
        <v>2382</v>
      </c>
      <c r="I811" s="45"/>
      <c r="J811" s="45"/>
      <c r="K811" s="39" t="str">
        <f>VLOOKUP(A811,'Va-Ku'!$A$2:$B$150,2,0)</f>
        <v>v</v>
      </c>
      <c r="L811" s="40" t="str">
        <f>IF(K811="v",VLOOKUP(A811,'Va-Ku'!$A$2:$C$150,3,0),VLOOKUP(A811,Kunnat!$B$2:$D$410,3,0))</f>
        <v>Liikenne- ja viestintäministeriö</v>
      </c>
      <c r="M811" s="40" t="str">
        <f>IF(K811&lt;&gt;"v",VLOOKUP(A811,Kunnat!$B$2:$F$411,5,0),"")</f>
        <v/>
      </c>
      <c r="N811" s="41" t="str">
        <f>IF(J811="","",VLOOKUP(J811,Lait!$B$3:$C$60,2,0))</f>
        <v/>
      </c>
      <c r="O811" s="41"/>
      <c r="P811" s="41"/>
    </row>
    <row r="812" spans="1:16" s="23" customFormat="1" x14ac:dyDescent="0.35">
      <c r="A812" s="45" t="s">
        <v>2371</v>
      </c>
      <c r="B812" s="45" t="s">
        <v>831</v>
      </c>
      <c r="C812" s="45" t="s">
        <v>4704</v>
      </c>
      <c r="D812" s="45" t="s">
        <v>831</v>
      </c>
      <c r="E812" s="45" t="s">
        <v>1960</v>
      </c>
      <c r="F812" s="45" t="s">
        <v>10</v>
      </c>
      <c r="G812" s="46" t="s">
        <v>22</v>
      </c>
      <c r="H812" s="46" t="s">
        <v>2386</v>
      </c>
      <c r="I812" s="45" t="s">
        <v>4481</v>
      </c>
      <c r="J812" s="45" t="s">
        <v>2301</v>
      </c>
      <c r="K812" s="39" t="str">
        <f>VLOOKUP(A812,'Va-Ku'!$A$2:$B$150,2,0)</f>
        <v>v</v>
      </c>
      <c r="L812" s="40" t="str">
        <f>IF(K812="v",VLOOKUP(A812,'Va-Ku'!$A$2:$C$150,3,0),VLOOKUP(A812,Kunnat!$B$2:$D$410,3,0))</f>
        <v>Liikenne- ja viestintäministeriö</v>
      </c>
      <c r="M812" s="40" t="str">
        <f>IF(K812&lt;&gt;"v",VLOOKUP(A812,Kunnat!$B$2:$F$411,5,0),"")</f>
        <v/>
      </c>
      <c r="N812" s="41" t="str">
        <f>IF(J812="","",VLOOKUP(J812,Lait!$B$3:$C$60,2,0))</f>
        <v>Ympäristöministeriö</v>
      </c>
      <c r="O812" s="41"/>
      <c r="P812" s="41"/>
    </row>
    <row r="813" spans="1:16" s="23" customFormat="1" x14ac:dyDescent="0.35">
      <c r="A813" s="45" t="s">
        <v>2371</v>
      </c>
      <c r="B813" s="45" t="s">
        <v>830</v>
      </c>
      <c r="C813" s="45" t="s">
        <v>4703</v>
      </c>
      <c r="D813" s="45" t="s">
        <v>830</v>
      </c>
      <c r="E813" s="45" t="s">
        <v>1960</v>
      </c>
      <c r="F813" s="45" t="s">
        <v>10</v>
      </c>
      <c r="G813" s="46" t="s">
        <v>22</v>
      </c>
      <c r="H813" s="46" t="s">
        <v>2386</v>
      </c>
      <c r="I813" s="45" t="s">
        <v>4481</v>
      </c>
      <c r="J813" s="45"/>
      <c r="K813" s="39" t="str">
        <f>VLOOKUP(A813,'Va-Ku'!$A$2:$B$150,2,0)</f>
        <v>v</v>
      </c>
      <c r="L813" s="40" t="str">
        <f>IF(K813="v",VLOOKUP(A813,'Va-Ku'!$A$2:$C$150,3,0),VLOOKUP(A813,Kunnat!$B$2:$D$410,3,0))</f>
        <v>Liikenne- ja viestintäministeriö</v>
      </c>
      <c r="M813" s="40" t="str">
        <f>IF(K813&lt;&gt;"v",VLOOKUP(A813,Kunnat!$B$2:$F$411,5,0),"")</f>
        <v/>
      </c>
      <c r="N813" s="41" t="str">
        <f>IF(J813="","",VLOOKUP(J813,Lait!$B$3:$C$60,2,0))</f>
        <v/>
      </c>
      <c r="O813" s="41"/>
      <c r="P813" s="41"/>
    </row>
    <row r="814" spans="1:16" s="23" customFormat="1" x14ac:dyDescent="0.35">
      <c r="A814" s="45" t="s">
        <v>2371</v>
      </c>
      <c r="B814" s="45" t="s">
        <v>748</v>
      </c>
      <c r="C814" s="45" t="s">
        <v>4621</v>
      </c>
      <c r="D814" s="45" t="s">
        <v>748</v>
      </c>
      <c r="E814" s="45" t="s">
        <v>1960</v>
      </c>
      <c r="F814" s="45" t="s">
        <v>7</v>
      </c>
      <c r="G814" s="46" t="s">
        <v>22</v>
      </c>
      <c r="H814" s="46" t="s">
        <v>2382</v>
      </c>
      <c r="I814" s="45" t="s">
        <v>4481</v>
      </c>
      <c r="J814" s="45"/>
      <c r="K814" s="39" t="str">
        <f>VLOOKUP(A814,'Va-Ku'!$A$2:$B$150,2,0)</f>
        <v>v</v>
      </c>
      <c r="L814" s="40" t="str">
        <f>IF(K814="v",VLOOKUP(A814,'Va-Ku'!$A$2:$C$150,3,0),VLOOKUP(A814,Kunnat!$B$2:$D$410,3,0))</f>
        <v>Liikenne- ja viestintäministeriö</v>
      </c>
      <c r="M814" s="40" t="str">
        <f>IF(K814&lt;&gt;"v",VLOOKUP(A814,Kunnat!$B$2:$F$411,5,0),"")</f>
        <v/>
      </c>
      <c r="N814" s="41" t="str">
        <f>IF(J814="","",VLOOKUP(J814,Lait!$B$3:$C$60,2,0))</f>
        <v/>
      </c>
      <c r="O814" s="41"/>
      <c r="P814" s="41"/>
    </row>
    <row r="815" spans="1:16" s="23" customFormat="1" x14ac:dyDescent="0.35">
      <c r="A815" s="45" t="s">
        <v>2371</v>
      </c>
      <c r="B815" s="45" t="s">
        <v>779</v>
      </c>
      <c r="C815" s="45"/>
      <c r="D815" s="45" t="s">
        <v>779</v>
      </c>
      <c r="E815" s="45" t="s">
        <v>1960</v>
      </c>
      <c r="F815" s="45" t="s">
        <v>10</v>
      </c>
      <c r="G815" s="46" t="s">
        <v>22</v>
      </c>
      <c r="H815" s="45"/>
      <c r="I815" s="45" t="s">
        <v>4481</v>
      </c>
      <c r="J815" s="45"/>
      <c r="K815" s="39" t="str">
        <f>VLOOKUP(A815,'Va-Ku'!$A$2:$B$150,2,0)</f>
        <v>v</v>
      </c>
      <c r="L815" s="40" t="str">
        <f>IF(K815="v",VLOOKUP(A815,'Va-Ku'!$A$2:$C$150,3,0),VLOOKUP(A815,Kunnat!$B$2:$D$410,3,0))</f>
        <v>Liikenne- ja viestintäministeriö</v>
      </c>
      <c r="M815" s="40" t="str">
        <f>IF(K815&lt;&gt;"v",VLOOKUP(A815,Kunnat!$B$2:$F$411,5,0),"")</f>
        <v/>
      </c>
      <c r="N815" s="41" t="str">
        <f>IF(J815="","",VLOOKUP(J815,Lait!$B$3:$C$60,2,0))</f>
        <v/>
      </c>
      <c r="O815" s="41"/>
      <c r="P815" s="41"/>
    </row>
    <row r="816" spans="1:16" s="23" customFormat="1" x14ac:dyDescent="0.35">
      <c r="A816" s="45" t="s">
        <v>2371</v>
      </c>
      <c r="B816" s="45" t="s">
        <v>780</v>
      </c>
      <c r="C816" s="45"/>
      <c r="D816" s="45" t="s">
        <v>780</v>
      </c>
      <c r="E816" s="45" t="s">
        <v>1960</v>
      </c>
      <c r="F816" s="45" t="s">
        <v>10</v>
      </c>
      <c r="G816" s="46" t="s">
        <v>22</v>
      </c>
      <c r="H816" s="45"/>
      <c r="I816" s="45" t="s">
        <v>4481</v>
      </c>
      <c r="J816" s="45"/>
      <c r="K816" s="39" t="str">
        <f>VLOOKUP(A816,'Va-Ku'!$A$2:$B$150,2,0)</f>
        <v>v</v>
      </c>
      <c r="L816" s="40" t="str">
        <f>IF(K816="v",VLOOKUP(A816,'Va-Ku'!$A$2:$C$150,3,0),VLOOKUP(A816,Kunnat!$B$2:$D$410,3,0))</f>
        <v>Liikenne- ja viestintäministeriö</v>
      </c>
      <c r="M816" s="40" t="str">
        <f>IF(K816&lt;&gt;"v",VLOOKUP(A816,Kunnat!$B$2:$F$411,5,0),"")</f>
        <v/>
      </c>
      <c r="N816" s="41" t="str">
        <f>IF(J816="","",VLOOKUP(J816,Lait!$B$3:$C$60,2,0))</f>
        <v/>
      </c>
      <c r="O816" s="41"/>
      <c r="P816" s="41"/>
    </row>
    <row r="817" spans="1:16" s="23" customFormat="1" x14ac:dyDescent="0.35">
      <c r="A817" s="45" t="s">
        <v>2371</v>
      </c>
      <c r="B817" s="45" t="s">
        <v>781</v>
      </c>
      <c r="C817" s="45" t="s">
        <v>4655</v>
      </c>
      <c r="D817" s="45" t="s">
        <v>781</v>
      </c>
      <c r="E817" s="45" t="s">
        <v>1960</v>
      </c>
      <c r="F817" s="45" t="s">
        <v>10</v>
      </c>
      <c r="G817" s="46" t="s">
        <v>22</v>
      </c>
      <c r="H817" s="46" t="s">
        <v>2382</v>
      </c>
      <c r="I817" s="45" t="s">
        <v>4481</v>
      </c>
      <c r="J817" s="45"/>
      <c r="K817" s="39" t="str">
        <f>VLOOKUP(A817,'Va-Ku'!$A$2:$B$150,2,0)</f>
        <v>v</v>
      </c>
      <c r="L817" s="40" t="str">
        <f>IF(K817="v",VLOOKUP(A817,'Va-Ku'!$A$2:$C$150,3,0),VLOOKUP(A817,Kunnat!$B$2:$D$410,3,0))</f>
        <v>Liikenne- ja viestintäministeriö</v>
      </c>
      <c r="M817" s="40" t="str">
        <f>IF(K817&lt;&gt;"v",VLOOKUP(A817,Kunnat!$B$2:$F$411,5,0),"")</f>
        <v/>
      </c>
      <c r="N817" s="41" t="str">
        <f>IF(J817="","",VLOOKUP(J817,Lait!$B$3:$C$60,2,0))</f>
        <v/>
      </c>
      <c r="O817" s="41"/>
      <c r="P817" s="41"/>
    </row>
    <row r="818" spans="1:16" s="23" customFormat="1" x14ac:dyDescent="0.35">
      <c r="A818" s="45" t="s">
        <v>2371</v>
      </c>
      <c r="B818" s="45" t="s">
        <v>782</v>
      </c>
      <c r="C818" s="45" t="s">
        <v>4655</v>
      </c>
      <c r="D818" s="45" t="s">
        <v>782</v>
      </c>
      <c r="E818" s="45" t="s">
        <v>1960</v>
      </c>
      <c r="F818" s="45" t="s">
        <v>10</v>
      </c>
      <c r="G818" s="46" t="s">
        <v>22</v>
      </c>
      <c r="H818" s="46" t="s">
        <v>2382</v>
      </c>
      <c r="I818" s="45" t="s">
        <v>4481</v>
      </c>
      <c r="J818" s="45"/>
      <c r="K818" s="39" t="str">
        <f>VLOOKUP(A818,'Va-Ku'!$A$2:$B$150,2,0)</f>
        <v>v</v>
      </c>
      <c r="L818" s="40" t="str">
        <f>IF(K818="v",VLOOKUP(A818,'Va-Ku'!$A$2:$C$150,3,0),VLOOKUP(A818,Kunnat!$B$2:$D$410,3,0))</f>
        <v>Liikenne- ja viestintäministeriö</v>
      </c>
      <c r="M818" s="40" t="str">
        <f>IF(K818&lt;&gt;"v",VLOOKUP(A818,Kunnat!$B$2:$F$411,5,0),"")</f>
        <v/>
      </c>
      <c r="N818" s="41" t="str">
        <f>IF(J818="","",VLOOKUP(J818,Lait!$B$3:$C$60,2,0))</f>
        <v/>
      </c>
      <c r="O818" s="41"/>
      <c r="P818" s="41"/>
    </row>
    <row r="819" spans="1:16" s="23" customFormat="1" x14ac:dyDescent="0.35">
      <c r="A819" s="45" t="s">
        <v>2371</v>
      </c>
      <c r="B819" s="45" t="s">
        <v>783</v>
      </c>
      <c r="C819" s="45" t="s">
        <v>4655</v>
      </c>
      <c r="D819" s="45" t="s">
        <v>783</v>
      </c>
      <c r="E819" s="45" t="s">
        <v>1960</v>
      </c>
      <c r="F819" s="45" t="s">
        <v>10</v>
      </c>
      <c r="G819" s="46" t="s">
        <v>22</v>
      </c>
      <c r="H819" s="46" t="s">
        <v>2382</v>
      </c>
      <c r="I819" s="45" t="s">
        <v>4481</v>
      </c>
      <c r="J819" s="45"/>
      <c r="K819" s="39" t="str">
        <f>VLOOKUP(A819,'Va-Ku'!$A$2:$B$150,2,0)</f>
        <v>v</v>
      </c>
      <c r="L819" s="40" t="str">
        <f>IF(K819="v",VLOOKUP(A819,'Va-Ku'!$A$2:$C$150,3,0),VLOOKUP(A819,Kunnat!$B$2:$D$410,3,0))</f>
        <v>Liikenne- ja viestintäministeriö</v>
      </c>
      <c r="M819" s="40" t="str">
        <f>IF(K819&lt;&gt;"v",VLOOKUP(A819,Kunnat!$B$2:$F$411,5,0),"")</f>
        <v/>
      </c>
      <c r="N819" s="41" t="str">
        <f>IF(J819="","",VLOOKUP(J819,Lait!$B$3:$C$60,2,0))</f>
        <v/>
      </c>
      <c r="O819" s="41"/>
      <c r="P819" s="41"/>
    </row>
    <row r="820" spans="1:16" s="23" customFormat="1" x14ac:dyDescent="0.35">
      <c r="A820" s="45" t="s">
        <v>2371</v>
      </c>
      <c r="B820" s="45" t="s">
        <v>784</v>
      </c>
      <c r="C820" s="45" t="s">
        <v>4656</v>
      </c>
      <c r="D820" s="45" t="s">
        <v>784</v>
      </c>
      <c r="E820" s="45" t="s">
        <v>1960</v>
      </c>
      <c r="F820" s="45" t="s">
        <v>10</v>
      </c>
      <c r="G820" s="46" t="s">
        <v>22</v>
      </c>
      <c r="H820" s="46" t="s">
        <v>2386</v>
      </c>
      <c r="I820" s="45" t="s">
        <v>4481</v>
      </c>
      <c r="J820" s="45"/>
      <c r="K820" s="39" t="str">
        <f>VLOOKUP(A820,'Va-Ku'!$A$2:$B$150,2,0)</f>
        <v>v</v>
      </c>
      <c r="L820" s="40" t="str">
        <f>IF(K820="v",VLOOKUP(A820,'Va-Ku'!$A$2:$C$150,3,0),VLOOKUP(A820,Kunnat!$B$2:$D$410,3,0))</f>
        <v>Liikenne- ja viestintäministeriö</v>
      </c>
      <c r="M820" s="40" t="str">
        <f>IF(K820&lt;&gt;"v",VLOOKUP(A820,Kunnat!$B$2:$F$411,5,0),"")</f>
        <v/>
      </c>
      <c r="N820" s="41" t="str">
        <f>IF(J820="","",VLOOKUP(J820,Lait!$B$3:$C$60,2,0))</f>
        <v/>
      </c>
      <c r="O820" s="41"/>
      <c r="P820" s="41"/>
    </row>
    <row r="821" spans="1:16" s="23" customFormat="1" x14ac:dyDescent="0.35">
      <c r="A821" s="45" t="s">
        <v>2371</v>
      </c>
      <c r="B821" s="45" t="s">
        <v>749</v>
      </c>
      <c r="C821" s="45" t="s">
        <v>4622</v>
      </c>
      <c r="D821" s="45" t="s">
        <v>749</v>
      </c>
      <c r="E821" s="45" t="s">
        <v>1959</v>
      </c>
      <c r="F821" s="45" t="s">
        <v>7</v>
      </c>
      <c r="G821" s="46" t="s">
        <v>22</v>
      </c>
      <c r="H821" s="46" t="s">
        <v>2382</v>
      </c>
      <c r="I821" s="45" t="s">
        <v>4481</v>
      </c>
      <c r="J821" s="45"/>
      <c r="K821" s="39" t="str">
        <f>VLOOKUP(A821,'Va-Ku'!$A$2:$B$150,2,0)</f>
        <v>v</v>
      </c>
      <c r="L821" s="40" t="str">
        <f>IF(K821="v",VLOOKUP(A821,'Va-Ku'!$A$2:$C$150,3,0),VLOOKUP(A821,Kunnat!$B$2:$D$410,3,0))</f>
        <v>Liikenne- ja viestintäministeriö</v>
      </c>
      <c r="M821" s="40" t="str">
        <f>IF(K821&lt;&gt;"v",VLOOKUP(A821,Kunnat!$B$2:$F$411,5,0),"")</f>
        <v/>
      </c>
      <c r="N821" s="41" t="str">
        <f>IF(J821="","",VLOOKUP(J821,Lait!$B$3:$C$60,2,0))</f>
        <v/>
      </c>
      <c r="O821" s="41"/>
      <c r="P821" s="41"/>
    </row>
    <row r="822" spans="1:16" s="23" customFormat="1" x14ac:dyDescent="0.35">
      <c r="A822" s="45" t="s">
        <v>2371</v>
      </c>
      <c r="B822" s="45" t="s">
        <v>750</v>
      </c>
      <c r="C822" s="45" t="s">
        <v>4623</v>
      </c>
      <c r="D822" s="45" t="s">
        <v>750</v>
      </c>
      <c r="E822" s="45" t="s">
        <v>1960</v>
      </c>
      <c r="F822" s="45" t="s">
        <v>10</v>
      </c>
      <c r="G822" s="46" t="s">
        <v>22</v>
      </c>
      <c r="H822" s="46" t="s">
        <v>2386</v>
      </c>
      <c r="I822" s="45" t="s">
        <v>4481</v>
      </c>
      <c r="J822" s="45"/>
      <c r="K822" s="39" t="str">
        <f>VLOOKUP(A822,'Va-Ku'!$A$2:$B$150,2,0)</f>
        <v>v</v>
      </c>
      <c r="L822" s="40" t="str">
        <f>IF(K822="v",VLOOKUP(A822,'Va-Ku'!$A$2:$C$150,3,0),VLOOKUP(A822,Kunnat!$B$2:$D$410,3,0))</f>
        <v>Liikenne- ja viestintäministeriö</v>
      </c>
      <c r="M822" s="40" t="str">
        <f>IF(K822&lt;&gt;"v",VLOOKUP(A822,Kunnat!$B$2:$F$411,5,0),"")</f>
        <v/>
      </c>
      <c r="N822" s="41" t="str">
        <f>IF(J822="","",VLOOKUP(J822,Lait!$B$3:$C$60,2,0))</f>
        <v/>
      </c>
      <c r="O822" s="41"/>
      <c r="P822" s="41"/>
    </row>
    <row r="823" spans="1:16" s="23" customFormat="1" x14ac:dyDescent="0.35">
      <c r="A823" s="45" t="s">
        <v>2371</v>
      </c>
      <c r="B823" s="45" t="s">
        <v>688</v>
      </c>
      <c r="C823" s="45" t="s">
        <v>4561</v>
      </c>
      <c r="D823" s="45" t="s">
        <v>688</v>
      </c>
      <c r="E823" s="45" t="s">
        <v>1960</v>
      </c>
      <c r="F823" s="46" t="s">
        <v>10</v>
      </c>
      <c r="G823" s="46" t="s">
        <v>22</v>
      </c>
      <c r="H823" s="45" t="s">
        <v>2382</v>
      </c>
      <c r="I823" s="45" t="s">
        <v>4517</v>
      </c>
      <c r="J823" s="45"/>
      <c r="K823" s="39" t="str">
        <f>VLOOKUP(A823,'Va-Ku'!$A$2:$B$150,2,0)</f>
        <v>v</v>
      </c>
      <c r="L823" s="40" t="str">
        <f>IF(K823="v",VLOOKUP(A823,'Va-Ku'!$A$2:$C$150,3,0),VLOOKUP(A823,Kunnat!$B$2:$D$410,3,0))</f>
        <v>Liikenne- ja viestintäministeriö</v>
      </c>
      <c r="M823" s="40" t="str">
        <f>IF(K823&lt;&gt;"v",VLOOKUP(A823,Kunnat!$B$2:$F$411,5,0),"")</f>
        <v/>
      </c>
      <c r="N823" s="41" t="str">
        <f>IF(J823="","",VLOOKUP(J823,Lait!$B$3:$C$60,2,0))</f>
        <v/>
      </c>
      <c r="O823" s="41"/>
      <c r="P823" s="41"/>
    </row>
    <row r="824" spans="1:16" s="23" customFormat="1" x14ac:dyDescent="0.35">
      <c r="A824" s="45" t="s">
        <v>2371</v>
      </c>
      <c r="B824" s="45" t="s">
        <v>821</v>
      </c>
      <c r="C824" s="45" t="s">
        <v>4694</v>
      </c>
      <c r="D824" s="45" t="s">
        <v>821</v>
      </c>
      <c r="E824" s="45" t="s">
        <v>1896</v>
      </c>
      <c r="F824" s="45" t="s">
        <v>10</v>
      </c>
      <c r="G824" s="46" t="s">
        <v>22</v>
      </c>
      <c r="H824" s="46" t="s">
        <v>2382</v>
      </c>
      <c r="I824" s="45" t="s">
        <v>4481</v>
      </c>
      <c r="J824" s="45"/>
      <c r="K824" s="39" t="str">
        <f>VLOOKUP(A824,'Va-Ku'!$A$2:$B$150,2,0)</f>
        <v>v</v>
      </c>
      <c r="L824" s="40" t="str">
        <f>IF(K824="v",VLOOKUP(A824,'Va-Ku'!$A$2:$C$150,3,0),VLOOKUP(A824,Kunnat!$B$2:$D$410,3,0))</f>
        <v>Liikenne- ja viestintäministeriö</v>
      </c>
      <c r="M824" s="40" t="str">
        <f>IF(K824&lt;&gt;"v",VLOOKUP(A824,Kunnat!$B$2:$F$411,5,0),"")</f>
        <v/>
      </c>
      <c r="N824" s="41" t="str">
        <f>IF(J824="","",VLOOKUP(J824,Lait!$B$3:$C$60,2,0))</f>
        <v/>
      </c>
      <c r="O824" s="41"/>
      <c r="P824" s="41"/>
    </row>
    <row r="825" spans="1:16" s="23" customFormat="1" x14ac:dyDescent="0.35">
      <c r="A825" s="45" t="s">
        <v>2371</v>
      </c>
      <c r="B825" s="45" t="s">
        <v>689</v>
      </c>
      <c r="C825" s="45" t="s">
        <v>4562</v>
      </c>
      <c r="D825" s="45" t="s">
        <v>689</v>
      </c>
      <c r="E825" s="45" t="s">
        <v>1960</v>
      </c>
      <c r="F825" s="46" t="s">
        <v>7</v>
      </c>
      <c r="G825" s="46" t="s">
        <v>22</v>
      </c>
      <c r="H825" s="45" t="s">
        <v>2386</v>
      </c>
      <c r="I825" s="45" t="s">
        <v>4481</v>
      </c>
      <c r="J825" s="45"/>
      <c r="K825" s="39" t="str">
        <f>VLOOKUP(A825,'Va-Ku'!$A$2:$B$150,2,0)</f>
        <v>v</v>
      </c>
      <c r="L825" s="40" t="str">
        <f>IF(K825="v",VLOOKUP(A825,'Va-Ku'!$A$2:$C$150,3,0),VLOOKUP(A825,Kunnat!$B$2:$D$410,3,0))</f>
        <v>Liikenne- ja viestintäministeriö</v>
      </c>
      <c r="M825" s="40" t="str">
        <f>IF(K825&lt;&gt;"v",VLOOKUP(A825,Kunnat!$B$2:$F$411,5,0),"")</f>
        <v/>
      </c>
      <c r="N825" s="41" t="str">
        <f>IF(J825="","",VLOOKUP(J825,Lait!$B$3:$C$60,2,0))</f>
        <v/>
      </c>
      <c r="O825" s="41"/>
      <c r="P825" s="41"/>
    </row>
    <row r="826" spans="1:16" s="23" customFormat="1" x14ac:dyDescent="0.35">
      <c r="A826" s="45" t="s">
        <v>2371</v>
      </c>
      <c r="B826" s="45" t="s">
        <v>655</v>
      </c>
      <c r="C826" s="45" t="s">
        <v>4525</v>
      </c>
      <c r="D826" s="45" t="s">
        <v>655</v>
      </c>
      <c r="E826" s="45" t="s">
        <v>1960</v>
      </c>
      <c r="F826" s="46" t="s">
        <v>7</v>
      </c>
      <c r="G826" s="46" t="s">
        <v>22</v>
      </c>
      <c r="H826" s="45" t="s">
        <v>2382</v>
      </c>
      <c r="I826" s="45" t="s">
        <v>4481</v>
      </c>
      <c r="J826" s="45"/>
      <c r="K826" s="39" t="str">
        <f>VLOOKUP(A826,'Va-Ku'!$A$2:$B$150,2,0)</f>
        <v>v</v>
      </c>
      <c r="L826" s="40" t="str">
        <f>IF(K826="v",VLOOKUP(A826,'Va-Ku'!$A$2:$C$150,3,0),VLOOKUP(A826,Kunnat!$B$2:$D$410,3,0))</f>
        <v>Liikenne- ja viestintäministeriö</v>
      </c>
      <c r="M826" s="40" t="str">
        <f>IF(K826&lt;&gt;"v",VLOOKUP(A826,Kunnat!$B$2:$F$411,5,0),"")</f>
        <v/>
      </c>
      <c r="N826" s="41" t="str">
        <f>IF(J826="","",VLOOKUP(J826,Lait!$B$3:$C$60,2,0))</f>
        <v/>
      </c>
      <c r="O826" s="41"/>
      <c r="P826" s="41"/>
    </row>
    <row r="827" spans="1:16" s="23" customFormat="1" x14ac:dyDescent="0.35">
      <c r="A827" s="45" t="s">
        <v>2371</v>
      </c>
      <c r="B827" s="45" t="s">
        <v>691</v>
      </c>
      <c r="C827" s="45" t="s">
        <v>4564</v>
      </c>
      <c r="D827" s="45" t="s">
        <v>691</v>
      </c>
      <c r="E827" s="45" t="s">
        <v>1896</v>
      </c>
      <c r="F827" s="46" t="s">
        <v>5</v>
      </c>
      <c r="G827" s="45"/>
      <c r="H827" s="45" t="s">
        <v>2382</v>
      </c>
      <c r="I827" s="45"/>
      <c r="J827" s="45"/>
      <c r="K827" s="39" t="str">
        <f>VLOOKUP(A827,'Va-Ku'!$A$2:$B$150,2,0)</f>
        <v>v</v>
      </c>
      <c r="L827" s="40" t="str">
        <f>IF(K827="v",VLOOKUP(A827,'Va-Ku'!$A$2:$C$150,3,0),VLOOKUP(A827,Kunnat!$B$2:$D$410,3,0))</f>
        <v>Liikenne- ja viestintäministeriö</v>
      </c>
      <c r="M827" s="40" t="str">
        <f>IF(K827&lt;&gt;"v",VLOOKUP(A827,Kunnat!$B$2:$F$411,5,0),"")</f>
        <v/>
      </c>
      <c r="N827" s="41" t="str">
        <f>IF(J827="","",VLOOKUP(J827,Lait!$B$3:$C$60,2,0))</f>
        <v/>
      </c>
      <c r="O827" s="41"/>
      <c r="P827" s="41"/>
    </row>
    <row r="828" spans="1:16" s="23" customFormat="1" x14ac:dyDescent="0.35">
      <c r="A828" s="45" t="s">
        <v>2371</v>
      </c>
      <c r="B828" s="45" t="s">
        <v>692</v>
      </c>
      <c r="C828" s="45" t="s">
        <v>4565</v>
      </c>
      <c r="D828" s="45" t="s">
        <v>692</v>
      </c>
      <c r="E828" s="45" t="s">
        <v>1960</v>
      </c>
      <c r="F828" s="46" t="s">
        <v>7</v>
      </c>
      <c r="G828" s="46" t="s">
        <v>22</v>
      </c>
      <c r="H828" s="45" t="s">
        <v>2382</v>
      </c>
      <c r="I828" s="45" t="s">
        <v>4481</v>
      </c>
      <c r="J828" s="45"/>
      <c r="K828" s="39" t="str">
        <f>VLOOKUP(A828,'Va-Ku'!$A$2:$B$150,2,0)</f>
        <v>v</v>
      </c>
      <c r="L828" s="40" t="str">
        <f>IF(K828="v",VLOOKUP(A828,'Va-Ku'!$A$2:$C$150,3,0),VLOOKUP(A828,Kunnat!$B$2:$D$410,3,0))</f>
        <v>Liikenne- ja viestintäministeriö</v>
      </c>
      <c r="M828" s="40" t="str">
        <f>IF(K828&lt;&gt;"v",VLOOKUP(A828,Kunnat!$B$2:$F$411,5,0),"")</f>
        <v/>
      </c>
      <c r="N828" s="41" t="str">
        <f>IF(J828="","",VLOOKUP(J828,Lait!$B$3:$C$60,2,0))</f>
        <v/>
      </c>
      <c r="O828" s="41"/>
      <c r="P828" s="41"/>
    </row>
    <row r="829" spans="1:16" s="23" customFormat="1" x14ac:dyDescent="0.35">
      <c r="A829" s="45" t="s">
        <v>2371</v>
      </c>
      <c r="B829" s="45" t="s">
        <v>588</v>
      </c>
      <c r="C829" s="45" t="s">
        <v>4732</v>
      </c>
      <c r="D829" s="45" t="s">
        <v>588</v>
      </c>
      <c r="E829" s="45" t="s">
        <v>1959</v>
      </c>
      <c r="F829" s="45" t="s">
        <v>7</v>
      </c>
      <c r="G829" s="45"/>
      <c r="H829" s="46" t="s">
        <v>2386</v>
      </c>
      <c r="I829" s="45"/>
      <c r="J829" s="45"/>
      <c r="K829" s="39" t="str">
        <f>VLOOKUP(A829,'Va-Ku'!$A$2:$B$150,2,0)</f>
        <v>v</v>
      </c>
      <c r="L829" s="40" t="str">
        <f>IF(K829="v",VLOOKUP(A829,'Va-Ku'!$A$2:$C$150,3,0),VLOOKUP(A829,Kunnat!$B$2:$D$410,3,0))</f>
        <v>Liikenne- ja viestintäministeriö</v>
      </c>
      <c r="M829" s="40" t="str">
        <f>IF(K829&lt;&gt;"v",VLOOKUP(A829,Kunnat!$B$2:$F$411,5,0),"")</f>
        <v/>
      </c>
      <c r="N829" s="41" t="str">
        <f>IF(J829="","",VLOOKUP(J829,Lait!$B$3:$C$60,2,0))</f>
        <v/>
      </c>
      <c r="O829" s="41"/>
      <c r="P829" s="41"/>
    </row>
    <row r="830" spans="1:16" s="23" customFormat="1" x14ac:dyDescent="0.35">
      <c r="A830" s="45" t="s">
        <v>2371</v>
      </c>
      <c r="B830" s="45" t="s">
        <v>1912</v>
      </c>
      <c r="C830" s="45" t="s">
        <v>4764</v>
      </c>
      <c r="D830" s="45" t="s">
        <v>1912</v>
      </c>
      <c r="E830" s="45" t="s">
        <v>1959</v>
      </c>
      <c r="F830" s="45" t="s">
        <v>7</v>
      </c>
      <c r="G830" s="45"/>
      <c r="H830" s="46" t="s">
        <v>2386</v>
      </c>
      <c r="I830" s="45"/>
      <c r="J830" s="45"/>
      <c r="K830" s="39" t="str">
        <f>VLOOKUP(A830,'Va-Ku'!$A$2:$B$150,2,0)</f>
        <v>v</v>
      </c>
      <c r="L830" s="40" t="str">
        <f>IF(K830="v",VLOOKUP(A830,'Va-Ku'!$A$2:$C$150,3,0),VLOOKUP(A830,Kunnat!$B$2:$D$410,3,0))</f>
        <v>Liikenne- ja viestintäministeriö</v>
      </c>
      <c r="M830" s="40" t="str">
        <f>IF(K830&lt;&gt;"v",VLOOKUP(A830,Kunnat!$B$2:$F$411,5,0),"")</f>
        <v/>
      </c>
      <c r="N830" s="41" t="str">
        <f>IF(J830="","",VLOOKUP(J830,Lait!$B$3:$C$60,2,0))</f>
        <v/>
      </c>
      <c r="O830" s="41"/>
      <c r="P830" s="41"/>
    </row>
    <row r="831" spans="1:16" s="23" customFormat="1" x14ac:dyDescent="0.35">
      <c r="A831" s="45" t="s">
        <v>2371</v>
      </c>
      <c r="B831" s="45" t="s">
        <v>1913</v>
      </c>
      <c r="C831" s="45" t="s">
        <v>4765</v>
      </c>
      <c r="D831" s="45" t="s">
        <v>1913</v>
      </c>
      <c r="E831" s="45" t="s">
        <v>1959</v>
      </c>
      <c r="F831" s="45" t="s">
        <v>7</v>
      </c>
      <c r="G831" s="45"/>
      <c r="H831" s="46" t="s">
        <v>2386</v>
      </c>
      <c r="I831" s="45"/>
      <c r="J831" s="45"/>
      <c r="K831" s="39" t="str">
        <f>VLOOKUP(A831,'Va-Ku'!$A$2:$B$150,2,0)</f>
        <v>v</v>
      </c>
      <c r="L831" s="40" t="str">
        <f>IF(K831="v",VLOOKUP(A831,'Va-Ku'!$A$2:$C$150,3,0),VLOOKUP(A831,Kunnat!$B$2:$D$410,3,0))</f>
        <v>Liikenne- ja viestintäministeriö</v>
      </c>
      <c r="M831" s="40" t="str">
        <f>IF(K831&lt;&gt;"v",VLOOKUP(A831,Kunnat!$B$2:$F$411,5,0),"")</f>
        <v/>
      </c>
      <c r="N831" s="41" t="str">
        <f>IF(J831="","",VLOOKUP(J831,Lait!$B$3:$C$60,2,0))</f>
        <v/>
      </c>
      <c r="O831" s="41"/>
      <c r="P831" s="41"/>
    </row>
    <row r="832" spans="1:16" s="23" customFormat="1" x14ac:dyDescent="0.35">
      <c r="A832" s="45" t="s">
        <v>2371</v>
      </c>
      <c r="B832" s="45" t="s">
        <v>820</v>
      </c>
      <c r="C832" s="45" t="s">
        <v>4693</v>
      </c>
      <c r="D832" s="45" t="s">
        <v>820</v>
      </c>
      <c r="E832" s="45" t="s">
        <v>1896</v>
      </c>
      <c r="F832" s="45" t="s">
        <v>10</v>
      </c>
      <c r="G832" s="46" t="s">
        <v>22</v>
      </c>
      <c r="H832" s="46" t="s">
        <v>2382</v>
      </c>
      <c r="I832" s="45" t="s">
        <v>4481</v>
      </c>
      <c r="J832" s="45"/>
      <c r="K832" s="39" t="str">
        <f>VLOOKUP(A832,'Va-Ku'!$A$2:$B$150,2,0)</f>
        <v>v</v>
      </c>
      <c r="L832" s="40" t="str">
        <f>IF(K832="v",VLOOKUP(A832,'Va-Ku'!$A$2:$C$150,3,0),VLOOKUP(A832,Kunnat!$B$2:$D$410,3,0))</f>
        <v>Liikenne- ja viestintäministeriö</v>
      </c>
      <c r="M832" s="40" t="str">
        <f>IF(K832&lt;&gt;"v",VLOOKUP(A832,Kunnat!$B$2:$F$411,5,0),"")</f>
        <v/>
      </c>
      <c r="N832" s="41" t="str">
        <f>IF(J832="","",VLOOKUP(J832,Lait!$B$3:$C$60,2,0))</f>
        <v/>
      </c>
      <c r="O832" s="41"/>
      <c r="P832" s="41"/>
    </row>
    <row r="833" spans="1:16" s="23" customFormat="1" x14ac:dyDescent="0.35">
      <c r="A833" s="45" t="s">
        <v>2371</v>
      </c>
      <c r="B833" s="45" t="s">
        <v>586</v>
      </c>
      <c r="C833" s="45" t="s">
        <v>4730</v>
      </c>
      <c r="D833" s="45" t="s">
        <v>586</v>
      </c>
      <c r="E833" s="45" t="s">
        <v>1896</v>
      </c>
      <c r="F833" s="45" t="s">
        <v>5</v>
      </c>
      <c r="G833" s="45"/>
      <c r="H833" s="46" t="s">
        <v>2386</v>
      </c>
      <c r="I833" s="45"/>
      <c r="J833" s="45"/>
      <c r="K833" s="39" t="str">
        <f>VLOOKUP(A833,'Va-Ku'!$A$2:$B$150,2,0)</f>
        <v>v</v>
      </c>
      <c r="L833" s="40" t="str">
        <f>IF(K833="v",VLOOKUP(A833,'Va-Ku'!$A$2:$C$150,3,0),VLOOKUP(A833,Kunnat!$B$2:$D$410,3,0))</f>
        <v>Liikenne- ja viestintäministeriö</v>
      </c>
      <c r="M833" s="40" t="str">
        <f>IF(K833&lt;&gt;"v",VLOOKUP(A833,Kunnat!$B$2:$F$411,5,0),"")</f>
        <v/>
      </c>
      <c r="N833" s="41" t="str">
        <f>IF(J833="","",VLOOKUP(J833,Lait!$B$3:$C$60,2,0))</f>
        <v/>
      </c>
      <c r="O833" s="41"/>
      <c r="P833" s="41"/>
    </row>
    <row r="834" spans="1:16" s="23" customFormat="1" x14ac:dyDescent="0.35">
      <c r="A834" s="45" t="s">
        <v>2371</v>
      </c>
      <c r="B834" s="45" t="s">
        <v>751</v>
      </c>
      <c r="C834" s="45" t="s">
        <v>4624</v>
      </c>
      <c r="D834" s="45" t="s">
        <v>751</v>
      </c>
      <c r="E834" s="45" t="s">
        <v>1896</v>
      </c>
      <c r="F834" s="45" t="s">
        <v>10</v>
      </c>
      <c r="G834" s="46" t="s">
        <v>22</v>
      </c>
      <c r="H834" s="46" t="s">
        <v>2382</v>
      </c>
      <c r="I834" s="45" t="s">
        <v>4481</v>
      </c>
      <c r="J834" s="45"/>
      <c r="K834" s="39" t="str">
        <f>VLOOKUP(A834,'Va-Ku'!$A$2:$B$150,2,0)</f>
        <v>v</v>
      </c>
      <c r="L834" s="40" t="str">
        <f>IF(K834="v",VLOOKUP(A834,'Va-Ku'!$A$2:$C$150,3,0),VLOOKUP(A834,Kunnat!$B$2:$D$410,3,0))</f>
        <v>Liikenne- ja viestintäministeriö</v>
      </c>
      <c r="M834" s="40" t="str">
        <f>IF(K834&lt;&gt;"v",VLOOKUP(A834,Kunnat!$B$2:$F$411,5,0),"")</f>
        <v/>
      </c>
      <c r="N834" s="41" t="str">
        <f>IF(J834="","",VLOOKUP(J834,Lait!$B$3:$C$60,2,0))</f>
        <v/>
      </c>
      <c r="O834" s="41"/>
      <c r="P834" s="41"/>
    </row>
    <row r="835" spans="1:16" s="23" customFormat="1" x14ac:dyDescent="0.35">
      <c r="A835" s="45" t="s">
        <v>2371</v>
      </c>
      <c r="B835" s="45" t="s">
        <v>785</v>
      </c>
      <c r="C835" s="45" t="s">
        <v>4657</v>
      </c>
      <c r="D835" s="45" t="s">
        <v>785</v>
      </c>
      <c r="E835" s="45" t="s">
        <v>1960</v>
      </c>
      <c r="F835" s="45" t="s">
        <v>7</v>
      </c>
      <c r="G835" s="46" t="s">
        <v>22</v>
      </c>
      <c r="H835" s="46" t="s">
        <v>2382</v>
      </c>
      <c r="I835" s="45" t="s">
        <v>4481</v>
      </c>
      <c r="J835" s="45"/>
      <c r="K835" s="39" t="str">
        <f>VLOOKUP(A835,'Va-Ku'!$A$2:$B$150,2,0)</f>
        <v>v</v>
      </c>
      <c r="L835" s="40" t="str">
        <f>IF(K835="v",VLOOKUP(A835,'Va-Ku'!$A$2:$C$150,3,0),VLOOKUP(A835,Kunnat!$B$2:$D$410,3,0))</f>
        <v>Liikenne- ja viestintäministeriö</v>
      </c>
      <c r="M835" s="40" t="str">
        <f>IF(K835&lt;&gt;"v",VLOOKUP(A835,Kunnat!$B$2:$F$411,5,0),"")</f>
        <v/>
      </c>
      <c r="N835" s="41" t="str">
        <f>IF(J835="","",VLOOKUP(J835,Lait!$B$3:$C$60,2,0))</f>
        <v/>
      </c>
      <c r="O835" s="41"/>
      <c r="P835" s="41"/>
    </row>
    <row r="836" spans="1:16" s="23" customFormat="1" x14ac:dyDescent="0.35">
      <c r="A836" s="45" t="s">
        <v>2371</v>
      </c>
      <c r="B836" s="45" t="s">
        <v>589</v>
      </c>
      <c r="C836" s="45" t="s">
        <v>4733</v>
      </c>
      <c r="D836" s="45" t="s">
        <v>589</v>
      </c>
      <c r="E836" s="45" t="s">
        <v>1959</v>
      </c>
      <c r="F836" s="45" t="s">
        <v>7</v>
      </c>
      <c r="G836" s="45"/>
      <c r="H836" s="46" t="s">
        <v>2386</v>
      </c>
      <c r="I836" s="45"/>
      <c r="J836" s="45"/>
      <c r="K836" s="39" t="str">
        <f>VLOOKUP(A836,'Va-Ku'!$A$2:$B$150,2,0)</f>
        <v>v</v>
      </c>
      <c r="L836" s="40" t="str">
        <f>IF(K836="v",VLOOKUP(A836,'Va-Ku'!$A$2:$C$150,3,0),VLOOKUP(A836,Kunnat!$B$2:$D$410,3,0))</f>
        <v>Liikenne- ja viestintäministeriö</v>
      </c>
      <c r="M836" s="40" t="str">
        <f>IF(K836&lt;&gt;"v",VLOOKUP(A836,Kunnat!$B$2:$F$411,5,0),"")</f>
        <v/>
      </c>
      <c r="N836" s="41" t="str">
        <f>IF(J836="","",VLOOKUP(J836,Lait!$B$3:$C$60,2,0))</f>
        <v/>
      </c>
      <c r="O836" s="41"/>
      <c r="P836" s="41"/>
    </row>
    <row r="837" spans="1:16" s="23" customFormat="1" x14ac:dyDescent="0.35">
      <c r="A837" s="45" t="s">
        <v>2371</v>
      </c>
      <c r="B837" s="45" t="s">
        <v>752</v>
      </c>
      <c r="C837" s="45" t="s">
        <v>4625</v>
      </c>
      <c r="D837" s="45" t="s">
        <v>752</v>
      </c>
      <c r="E837" s="45" t="s">
        <v>1960</v>
      </c>
      <c r="F837" s="45" t="s">
        <v>10</v>
      </c>
      <c r="G837" s="46" t="s">
        <v>22</v>
      </c>
      <c r="H837" s="45"/>
      <c r="I837" s="45" t="s">
        <v>4481</v>
      </c>
      <c r="J837" s="45"/>
      <c r="K837" s="39" t="str">
        <f>VLOOKUP(A837,'Va-Ku'!$A$2:$B$150,2,0)</f>
        <v>v</v>
      </c>
      <c r="L837" s="40" t="str">
        <f>IF(K837="v",VLOOKUP(A837,'Va-Ku'!$A$2:$C$150,3,0),VLOOKUP(A837,Kunnat!$B$2:$D$410,3,0))</f>
        <v>Liikenne- ja viestintäministeriö</v>
      </c>
      <c r="M837" s="40" t="str">
        <f>IF(K837&lt;&gt;"v",VLOOKUP(A837,Kunnat!$B$2:$F$411,5,0),"")</f>
        <v/>
      </c>
      <c r="N837" s="41" t="str">
        <f>IF(J837="","",VLOOKUP(J837,Lait!$B$3:$C$60,2,0))</f>
        <v/>
      </c>
      <c r="O837" s="41"/>
      <c r="P837" s="41"/>
    </row>
    <row r="838" spans="1:16" s="23" customFormat="1" x14ac:dyDescent="0.35">
      <c r="A838" s="45" t="s">
        <v>2371</v>
      </c>
      <c r="B838" s="45" t="s">
        <v>807</v>
      </c>
      <c r="C838" s="45" t="s">
        <v>4681</v>
      </c>
      <c r="D838" s="45" t="s">
        <v>807</v>
      </c>
      <c r="E838" s="45" t="s">
        <v>1960</v>
      </c>
      <c r="F838" s="45" t="s">
        <v>10</v>
      </c>
      <c r="G838" s="46" t="s">
        <v>22</v>
      </c>
      <c r="H838" s="46" t="s">
        <v>2386</v>
      </c>
      <c r="I838" s="45" t="s">
        <v>4481</v>
      </c>
      <c r="J838" s="45"/>
      <c r="K838" s="39" t="str">
        <f>VLOOKUP(A838,'Va-Ku'!$A$2:$B$150,2,0)</f>
        <v>v</v>
      </c>
      <c r="L838" s="40" t="str">
        <f>IF(K838="v",VLOOKUP(A838,'Va-Ku'!$A$2:$C$150,3,0),VLOOKUP(A838,Kunnat!$B$2:$D$410,3,0))</f>
        <v>Liikenne- ja viestintäministeriö</v>
      </c>
      <c r="M838" s="40" t="str">
        <f>IF(K838&lt;&gt;"v",VLOOKUP(A838,Kunnat!$B$2:$F$411,5,0),"")</f>
        <v/>
      </c>
      <c r="N838" s="41" t="str">
        <f>IF(J838="","",VLOOKUP(J838,Lait!$B$3:$C$60,2,0))</f>
        <v/>
      </c>
      <c r="O838" s="41"/>
      <c r="P838" s="41"/>
    </row>
    <row r="839" spans="1:16" s="23" customFormat="1" x14ac:dyDescent="0.35">
      <c r="A839" s="45" t="s">
        <v>2371</v>
      </c>
      <c r="B839" s="45" t="s">
        <v>656</v>
      </c>
      <c r="C839" s="45" t="s">
        <v>4526</v>
      </c>
      <c r="D839" s="45" t="s">
        <v>656</v>
      </c>
      <c r="E839" s="45" t="s">
        <v>1896</v>
      </c>
      <c r="F839" s="46" t="s">
        <v>7</v>
      </c>
      <c r="G839" s="46" t="s">
        <v>22</v>
      </c>
      <c r="H839" s="45" t="s">
        <v>2386</v>
      </c>
      <c r="I839" s="45" t="s">
        <v>4481</v>
      </c>
      <c r="J839" s="45"/>
      <c r="K839" s="39" t="str">
        <f>VLOOKUP(A839,'Va-Ku'!$A$2:$B$150,2,0)</f>
        <v>v</v>
      </c>
      <c r="L839" s="40" t="str">
        <f>IF(K839="v",VLOOKUP(A839,'Va-Ku'!$A$2:$C$150,3,0),VLOOKUP(A839,Kunnat!$B$2:$D$410,3,0))</f>
        <v>Liikenne- ja viestintäministeriö</v>
      </c>
      <c r="M839" s="40" t="str">
        <f>IF(K839&lt;&gt;"v",VLOOKUP(A839,Kunnat!$B$2:$F$411,5,0),"")</f>
        <v/>
      </c>
      <c r="N839" s="41" t="str">
        <f>IF(J839="","",VLOOKUP(J839,Lait!$B$3:$C$60,2,0))</f>
        <v/>
      </c>
      <c r="O839" s="41"/>
      <c r="P839" s="41"/>
    </row>
    <row r="840" spans="1:16" s="23" customFormat="1" x14ac:dyDescent="0.35">
      <c r="A840" s="45" t="s">
        <v>2371</v>
      </c>
      <c r="B840" s="45" t="s">
        <v>657</v>
      </c>
      <c r="C840" s="45" t="s">
        <v>4527</v>
      </c>
      <c r="D840" s="45" t="s">
        <v>657</v>
      </c>
      <c r="E840" s="45" t="s">
        <v>1896</v>
      </c>
      <c r="F840" s="46" t="s">
        <v>10</v>
      </c>
      <c r="G840" s="46" t="s">
        <v>22</v>
      </c>
      <c r="H840" s="45" t="s">
        <v>2386</v>
      </c>
      <c r="I840" s="45" t="s">
        <v>4481</v>
      </c>
      <c r="J840" s="45"/>
      <c r="K840" s="39" t="str">
        <f>VLOOKUP(A840,'Va-Ku'!$A$2:$B$150,2,0)</f>
        <v>v</v>
      </c>
      <c r="L840" s="40" t="str">
        <f>IF(K840="v",VLOOKUP(A840,'Va-Ku'!$A$2:$C$150,3,0),VLOOKUP(A840,Kunnat!$B$2:$D$410,3,0))</f>
        <v>Liikenne- ja viestintäministeriö</v>
      </c>
      <c r="M840" s="40" t="str">
        <f>IF(K840&lt;&gt;"v",VLOOKUP(A840,Kunnat!$B$2:$F$411,5,0),"")</f>
        <v/>
      </c>
      <c r="N840" s="41" t="str">
        <f>IF(J840="","",VLOOKUP(J840,Lait!$B$3:$C$60,2,0))</f>
        <v/>
      </c>
      <c r="O840" s="41"/>
      <c r="P840" s="41"/>
    </row>
    <row r="841" spans="1:16" s="23" customFormat="1" x14ac:dyDescent="0.35">
      <c r="A841" s="45" t="s">
        <v>2371</v>
      </c>
      <c r="B841" s="45" t="s">
        <v>828</v>
      </c>
      <c r="C841" s="45" t="s">
        <v>4701</v>
      </c>
      <c r="D841" s="45" t="s">
        <v>828</v>
      </c>
      <c r="E841" s="45" t="s">
        <v>1960</v>
      </c>
      <c r="F841" s="45" t="s">
        <v>4797</v>
      </c>
      <c r="G841" s="46" t="s">
        <v>22</v>
      </c>
      <c r="H841" s="46" t="s">
        <v>2386</v>
      </c>
      <c r="I841" s="45" t="s">
        <v>4481</v>
      </c>
      <c r="J841" s="45"/>
      <c r="K841" s="39" t="str">
        <f>VLOOKUP(A841,'Va-Ku'!$A$2:$B$150,2,0)</f>
        <v>v</v>
      </c>
      <c r="L841" s="40" t="str">
        <f>IF(K841="v",VLOOKUP(A841,'Va-Ku'!$A$2:$C$150,3,0),VLOOKUP(A841,Kunnat!$B$2:$D$410,3,0))</f>
        <v>Liikenne- ja viestintäministeriö</v>
      </c>
      <c r="M841" s="40" t="str">
        <f>IF(K841&lt;&gt;"v",VLOOKUP(A841,Kunnat!$B$2:$F$411,5,0),"")</f>
        <v/>
      </c>
      <c r="N841" s="41" t="str">
        <f>IF(J841="","",VLOOKUP(J841,Lait!$B$3:$C$60,2,0))</f>
        <v/>
      </c>
      <c r="O841" s="41"/>
      <c r="P841" s="41"/>
    </row>
    <row r="842" spans="1:16" s="23" customFormat="1" x14ac:dyDescent="0.35">
      <c r="A842" s="45" t="s">
        <v>2371</v>
      </c>
      <c r="B842" s="45" t="s">
        <v>612</v>
      </c>
      <c r="C842" s="45" t="s">
        <v>4757</v>
      </c>
      <c r="D842" s="45" t="s">
        <v>612</v>
      </c>
      <c r="E842" s="45" t="s">
        <v>1959</v>
      </c>
      <c r="F842" s="45" t="s">
        <v>7</v>
      </c>
      <c r="G842" s="45"/>
      <c r="H842" s="46" t="s">
        <v>2386</v>
      </c>
      <c r="I842" s="45"/>
      <c r="J842" s="45"/>
      <c r="K842" s="39" t="str">
        <f>VLOOKUP(A842,'Va-Ku'!$A$2:$B$150,2,0)</f>
        <v>v</v>
      </c>
      <c r="L842" s="40" t="str">
        <f>IF(K842="v",VLOOKUP(A842,'Va-Ku'!$A$2:$C$150,3,0),VLOOKUP(A842,Kunnat!$B$2:$D$410,3,0))</f>
        <v>Liikenne- ja viestintäministeriö</v>
      </c>
      <c r="M842" s="40" t="str">
        <f>IF(K842&lt;&gt;"v",VLOOKUP(A842,Kunnat!$B$2:$F$411,5,0),"")</f>
        <v/>
      </c>
      <c r="N842" s="41" t="str">
        <f>IF(J842="","",VLOOKUP(J842,Lait!$B$3:$C$60,2,0))</f>
        <v/>
      </c>
      <c r="O842" s="41"/>
      <c r="P842" s="41"/>
    </row>
    <row r="843" spans="1:16" s="23" customFormat="1" x14ac:dyDescent="0.35">
      <c r="A843" s="45" t="s">
        <v>2371</v>
      </c>
      <c r="B843" s="45" t="s">
        <v>699</v>
      </c>
      <c r="C843" s="45" t="s">
        <v>4572</v>
      </c>
      <c r="D843" s="45" t="s">
        <v>699</v>
      </c>
      <c r="E843" s="45" t="s">
        <v>1960</v>
      </c>
      <c r="F843" s="46" t="s">
        <v>17</v>
      </c>
      <c r="G843" s="46" t="s">
        <v>22</v>
      </c>
      <c r="H843" s="45" t="s">
        <v>2386</v>
      </c>
      <c r="I843" s="45" t="s">
        <v>4481</v>
      </c>
      <c r="J843" s="45"/>
      <c r="K843" s="39" t="str">
        <f>VLOOKUP(A843,'Va-Ku'!$A$2:$B$150,2,0)</f>
        <v>v</v>
      </c>
      <c r="L843" s="40" t="str">
        <f>IF(K843="v",VLOOKUP(A843,'Va-Ku'!$A$2:$C$150,3,0),VLOOKUP(A843,Kunnat!$B$2:$D$410,3,0))</f>
        <v>Liikenne- ja viestintäministeriö</v>
      </c>
      <c r="M843" s="40" t="str">
        <f>IF(K843&lt;&gt;"v",VLOOKUP(A843,Kunnat!$B$2:$F$411,5,0),"")</f>
        <v/>
      </c>
      <c r="N843" s="41" t="str">
        <f>IF(J843="","",VLOOKUP(J843,Lait!$B$3:$C$60,2,0))</f>
        <v/>
      </c>
      <c r="O843" s="41"/>
      <c r="P843" s="41"/>
    </row>
    <row r="844" spans="1:16" s="23" customFormat="1" x14ac:dyDescent="0.35">
      <c r="A844" s="45" t="s">
        <v>2371</v>
      </c>
      <c r="B844" s="45" t="s">
        <v>636</v>
      </c>
      <c r="C844" s="45" t="s">
        <v>4503</v>
      </c>
      <c r="D844" s="45" t="s">
        <v>636</v>
      </c>
      <c r="E844" s="45" t="s">
        <v>1960</v>
      </c>
      <c r="F844" s="46" t="s">
        <v>7</v>
      </c>
      <c r="G844" s="46" t="s">
        <v>22</v>
      </c>
      <c r="H844" s="45" t="s">
        <v>2386</v>
      </c>
      <c r="I844" s="45" t="s">
        <v>4481</v>
      </c>
      <c r="J844" s="45"/>
      <c r="K844" s="39" t="str">
        <f>VLOOKUP(A844,'Va-Ku'!$A$2:$B$150,2,0)</f>
        <v>v</v>
      </c>
      <c r="L844" s="40" t="str">
        <f>IF(K844="v",VLOOKUP(A844,'Va-Ku'!$A$2:$C$150,3,0),VLOOKUP(A844,Kunnat!$B$2:$D$410,3,0))</f>
        <v>Liikenne- ja viestintäministeriö</v>
      </c>
      <c r="M844" s="40" t="str">
        <f>IF(K844&lt;&gt;"v",VLOOKUP(A844,Kunnat!$B$2:$F$411,5,0),"")</f>
        <v/>
      </c>
      <c r="N844" s="41" t="str">
        <f>IF(J844="","",VLOOKUP(J844,Lait!$B$3:$C$60,2,0))</f>
        <v/>
      </c>
      <c r="O844" s="41"/>
      <c r="P844" s="41"/>
    </row>
    <row r="845" spans="1:16" s="23" customFormat="1" x14ac:dyDescent="0.35">
      <c r="A845" s="45" t="s">
        <v>2371</v>
      </c>
      <c r="B845" s="45" t="s">
        <v>804</v>
      </c>
      <c r="C845" s="45" t="s">
        <v>4679</v>
      </c>
      <c r="D845" s="45" t="s">
        <v>804</v>
      </c>
      <c r="E845" s="45" t="s">
        <v>1959</v>
      </c>
      <c r="F845" s="45" t="s">
        <v>10</v>
      </c>
      <c r="G845" s="46" t="s">
        <v>22</v>
      </c>
      <c r="H845" s="46" t="s">
        <v>2386</v>
      </c>
      <c r="I845" s="45" t="s">
        <v>4481</v>
      </c>
      <c r="J845" s="45"/>
      <c r="K845" s="39" t="str">
        <f>VLOOKUP(A845,'Va-Ku'!$A$2:$B$150,2,0)</f>
        <v>v</v>
      </c>
      <c r="L845" s="40" t="str">
        <f>IF(K845="v",VLOOKUP(A845,'Va-Ku'!$A$2:$C$150,3,0),VLOOKUP(A845,Kunnat!$B$2:$D$410,3,0))</f>
        <v>Liikenne- ja viestintäministeriö</v>
      </c>
      <c r="M845" s="40" t="str">
        <f>IF(K845&lt;&gt;"v",VLOOKUP(A845,Kunnat!$B$2:$F$411,5,0),"")</f>
        <v/>
      </c>
      <c r="N845" s="41" t="str">
        <f>IF(J845="","",VLOOKUP(J845,Lait!$B$3:$C$60,2,0))</f>
        <v/>
      </c>
      <c r="O845" s="41"/>
      <c r="P845" s="41"/>
    </row>
    <row r="846" spans="1:16" s="23" customFormat="1" x14ac:dyDescent="0.35">
      <c r="A846" s="45" t="s">
        <v>2371</v>
      </c>
      <c r="B846" s="45" t="s">
        <v>786</v>
      </c>
      <c r="C846" s="45" t="s">
        <v>4658</v>
      </c>
      <c r="D846" s="45" t="s">
        <v>786</v>
      </c>
      <c r="E846" s="45" t="s">
        <v>1960</v>
      </c>
      <c r="F846" s="45" t="s">
        <v>10</v>
      </c>
      <c r="G846" s="46" t="s">
        <v>22</v>
      </c>
      <c r="H846" s="46" t="s">
        <v>2386</v>
      </c>
      <c r="I846" s="45" t="s">
        <v>4481</v>
      </c>
      <c r="J846" s="45"/>
      <c r="K846" s="39" t="str">
        <f>VLOOKUP(A846,'Va-Ku'!$A$2:$B$150,2,0)</f>
        <v>v</v>
      </c>
      <c r="L846" s="40" t="str">
        <f>IF(K846="v",VLOOKUP(A846,'Va-Ku'!$A$2:$C$150,3,0),VLOOKUP(A846,Kunnat!$B$2:$D$410,3,0))</f>
        <v>Liikenne- ja viestintäministeriö</v>
      </c>
      <c r="M846" s="40" t="str">
        <f>IF(K846&lt;&gt;"v",VLOOKUP(A846,Kunnat!$B$2:$F$411,5,0),"")</f>
        <v/>
      </c>
      <c r="N846" s="41" t="str">
        <f>IF(J846="","",VLOOKUP(J846,Lait!$B$3:$C$60,2,0))</f>
        <v/>
      </c>
      <c r="O846" s="41"/>
      <c r="P846" s="41"/>
    </row>
    <row r="847" spans="1:16" s="23" customFormat="1" x14ac:dyDescent="0.35">
      <c r="A847" s="45" t="s">
        <v>2371</v>
      </c>
      <c r="B847" s="45" t="s">
        <v>702</v>
      </c>
      <c r="C847" s="45" t="s">
        <v>4575</v>
      </c>
      <c r="D847" s="45" t="s">
        <v>702</v>
      </c>
      <c r="E847" s="45" t="s">
        <v>2699</v>
      </c>
      <c r="F847" s="46" t="s">
        <v>7</v>
      </c>
      <c r="G847" s="46" t="s">
        <v>22</v>
      </c>
      <c r="H847" s="45" t="s">
        <v>2386</v>
      </c>
      <c r="I847" s="45" t="s">
        <v>4481</v>
      </c>
      <c r="J847" s="45"/>
      <c r="K847" s="39" t="str">
        <f>VLOOKUP(A847,'Va-Ku'!$A$2:$B$150,2,0)</f>
        <v>v</v>
      </c>
      <c r="L847" s="40" t="str">
        <f>IF(K847="v",VLOOKUP(A847,'Va-Ku'!$A$2:$C$150,3,0),VLOOKUP(A847,Kunnat!$B$2:$D$410,3,0))</f>
        <v>Liikenne- ja viestintäministeriö</v>
      </c>
      <c r="M847" s="40" t="str">
        <f>IF(K847&lt;&gt;"v",VLOOKUP(A847,Kunnat!$B$2:$F$411,5,0),"")</f>
        <v/>
      </c>
      <c r="N847" s="41" t="str">
        <f>IF(J847="","",VLOOKUP(J847,Lait!$B$3:$C$60,2,0))</f>
        <v/>
      </c>
      <c r="O847" s="41"/>
      <c r="P847" s="41"/>
    </row>
    <row r="848" spans="1:16" s="23" customFormat="1" x14ac:dyDescent="0.35">
      <c r="A848" s="45" t="s">
        <v>2371</v>
      </c>
      <c r="B848" s="45" t="s">
        <v>827</v>
      </c>
      <c r="C848" s="45" t="s">
        <v>4700</v>
      </c>
      <c r="D848" s="45" t="s">
        <v>827</v>
      </c>
      <c r="E848" s="45" t="s">
        <v>1960</v>
      </c>
      <c r="F848" s="45" t="s">
        <v>17</v>
      </c>
      <c r="G848" s="46" t="s">
        <v>22</v>
      </c>
      <c r="H848" s="46" t="s">
        <v>2386</v>
      </c>
      <c r="I848" s="45" t="s">
        <v>4481</v>
      </c>
      <c r="J848" s="45"/>
      <c r="K848" s="39" t="str">
        <f>VLOOKUP(A848,'Va-Ku'!$A$2:$B$150,2,0)</f>
        <v>v</v>
      </c>
      <c r="L848" s="40" t="str">
        <f>IF(K848="v",VLOOKUP(A848,'Va-Ku'!$A$2:$C$150,3,0),VLOOKUP(A848,Kunnat!$B$2:$D$410,3,0))</f>
        <v>Liikenne- ja viestintäministeriö</v>
      </c>
      <c r="M848" s="40" t="str">
        <f>IF(K848&lt;&gt;"v",VLOOKUP(A848,Kunnat!$B$2:$F$411,5,0),"")</f>
        <v/>
      </c>
      <c r="N848" s="41" t="str">
        <f>IF(J848="","",VLOOKUP(J848,Lait!$B$3:$C$60,2,0))</f>
        <v/>
      </c>
      <c r="O848" s="41"/>
      <c r="P848" s="41"/>
    </row>
    <row r="849" spans="1:16" s="23" customFormat="1" x14ac:dyDescent="0.35">
      <c r="A849" s="45" t="s">
        <v>2371</v>
      </c>
      <c r="B849" s="45" t="s">
        <v>843</v>
      </c>
      <c r="C849" s="45" t="s">
        <v>4715</v>
      </c>
      <c r="D849" s="45" t="s">
        <v>843</v>
      </c>
      <c r="E849" s="45" t="s">
        <v>1960</v>
      </c>
      <c r="F849" s="45" t="s">
        <v>10</v>
      </c>
      <c r="G849" s="46" t="s">
        <v>22</v>
      </c>
      <c r="H849" s="46" t="s">
        <v>2382</v>
      </c>
      <c r="I849" s="45" t="s">
        <v>4481</v>
      </c>
      <c r="J849" s="45"/>
      <c r="K849" s="39" t="str">
        <f>VLOOKUP(A849,'Va-Ku'!$A$2:$B$150,2,0)</f>
        <v>v</v>
      </c>
      <c r="L849" s="40" t="str">
        <f>IF(K849="v",VLOOKUP(A849,'Va-Ku'!$A$2:$C$150,3,0),VLOOKUP(A849,Kunnat!$B$2:$D$410,3,0))</f>
        <v>Liikenne- ja viestintäministeriö</v>
      </c>
      <c r="M849" s="40" t="str">
        <f>IF(K849&lt;&gt;"v",VLOOKUP(A849,Kunnat!$B$2:$F$411,5,0),"")</f>
        <v/>
      </c>
      <c r="N849" s="41" t="str">
        <f>IF(J849="","",VLOOKUP(J849,Lait!$B$3:$C$60,2,0))</f>
        <v/>
      </c>
      <c r="O849" s="41"/>
      <c r="P849" s="41"/>
    </row>
    <row r="850" spans="1:16" s="23" customFormat="1" x14ac:dyDescent="0.35">
      <c r="A850" s="45" t="s">
        <v>2371</v>
      </c>
      <c r="B850" s="45" t="s">
        <v>829</v>
      </c>
      <c r="C850" s="45" t="s">
        <v>4702</v>
      </c>
      <c r="D850" s="45" t="s">
        <v>829</v>
      </c>
      <c r="E850" s="45" t="s">
        <v>1960</v>
      </c>
      <c r="F850" s="45" t="s">
        <v>17</v>
      </c>
      <c r="G850" s="46" t="s">
        <v>22</v>
      </c>
      <c r="H850" s="46" t="s">
        <v>2386</v>
      </c>
      <c r="I850" s="45" t="s">
        <v>4481</v>
      </c>
      <c r="J850" s="45"/>
      <c r="K850" s="39" t="str">
        <f>VLOOKUP(A850,'Va-Ku'!$A$2:$B$150,2,0)</f>
        <v>v</v>
      </c>
      <c r="L850" s="40" t="str">
        <f>IF(K850="v",VLOOKUP(A850,'Va-Ku'!$A$2:$C$150,3,0),VLOOKUP(A850,Kunnat!$B$2:$D$410,3,0))</f>
        <v>Liikenne- ja viestintäministeriö</v>
      </c>
      <c r="M850" s="40" t="str">
        <f>IF(K850&lt;&gt;"v",VLOOKUP(A850,Kunnat!$B$2:$F$411,5,0),"")</f>
        <v/>
      </c>
      <c r="N850" s="41" t="str">
        <f>IF(J850="","",VLOOKUP(J850,Lait!$B$3:$C$60,2,0))</f>
        <v/>
      </c>
      <c r="O850" s="41"/>
      <c r="P850" s="41"/>
    </row>
    <row r="851" spans="1:16" s="23" customFormat="1" x14ac:dyDescent="0.35">
      <c r="A851" s="45" t="s">
        <v>2371</v>
      </c>
      <c r="B851" s="45" t="s">
        <v>704</v>
      </c>
      <c r="C851" s="45" t="s">
        <v>4577</v>
      </c>
      <c r="D851" s="45" t="s">
        <v>704</v>
      </c>
      <c r="E851" s="45" t="s">
        <v>1960</v>
      </c>
      <c r="F851" s="46" t="s">
        <v>5</v>
      </c>
      <c r="G851" s="45"/>
      <c r="H851" s="45" t="s">
        <v>2382</v>
      </c>
      <c r="I851" s="45"/>
      <c r="J851" s="45"/>
      <c r="K851" s="39" t="str">
        <f>VLOOKUP(A851,'Va-Ku'!$A$2:$B$150,2,0)</f>
        <v>v</v>
      </c>
      <c r="L851" s="40" t="str">
        <f>IF(K851="v",VLOOKUP(A851,'Va-Ku'!$A$2:$C$150,3,0),VLOOKUP(A851,Kunnat!$B$2:$D$410,3,0))</f>
        <v>Liikenne- ja viestintäministeriö</v>
      </c>
      <c r="M851" s="40" t="str">
        <f>IF(K851&lt;&gt;"v",VLOOKUP(A851,Kunnat!$B$2:$F$411,5,0),"")</f>
        <v/>
      </c>
      <c r="N851" s="41" t="str">
        <f>IF(J851="","",VLOOKUP(J851,Lait!$B$3:$C$60,2,0))</f>
        <v/>
      </c>
      <c r="O851" s="41"/>
      <c r="P851" s="41"/>
    </row>
    <row r="852" spans="1:16" s="23" customFormat="1" x14ac:dyDescent="0.35">
      <c r="A852" s="45" t="s">
        <v>2371</v>
      </c>
      <c r="B852" s="45" t="s">
        <v>787</v>
      </c>
      <c r="C852" s="45" t="s">
        <v>4659</v>
      </c>
      <c r="D852" s="45" t="s">
        <v>787</v>
      </c>
      <c r="E852" s="45" t="s">
        <v>1959</v>
      </c>
      <c r="F852" s="45" t="s">
        <v>10</v>
      </c>
      <c r="G852" s="46" t="s">
        <v>22</v>
      </c>
      <c r="H852" s="46" t="s">
        <v>2382</v>
      </c>
      <c r="I852" s="45" t="s">
        <v>4660</v>
      </c>
      <c r="J852" s="45"/>
      <c r="K852" s="39" t="str">
        <f>VLOOKUP(A852,'Va-Ku'!$A$2:$B$150,2,0)</f>
        <v>v</v>
      </c>
      <c r="L852" s="40" t="str">
        <f>IF(K852="v",VLOOKUP(A852,'Va-Ku'!$A$2:$C$150,3,0),VLOOKUP(A852,Kunnat!$B$2:$D$410,3,0))</f>
        <v>Liikenne- ja viestintäministeriö</v>
      </c>
      <c r="M852" s="40" t="str">
        <f>IF(K852&lt;&gt;"v",VLOOKUP(A852,Kunnat!$B$2:$F$411,5,0),"")</f>
        <v/>
      </c>
      <c r="N852" s="41" t="str">
        <f>IF(J852="","",VLOOKUP(J852,Lait!$B$3:$C$60,2,0))</f>
        <v/>
      </c>
      <c r="O852" s="41"/>
      <c r="P852" s="41"/>
    </row>
    <row r="853" spans="1:16" s="23" customFormat="1" x14ac:dyDescent="0.35">
      <c r="A853" s="45" t="s">
        <v>2371</v>
      </c>
      <c r="B853" s="45" t="s">
        <v>788</v>
      </c>
      <c r="C853" s="45" t="s">
        <v>4661</v>
      </c>
      <c r="D853" s="45" t="s">
        <v>788</v>
      </c>
      <c r="E853" s="45" t="s">
        <v>1896</v>
      </c>
      <c r="F853" s="45" t="s">
        <v>10</v>
      </c>
      <c r="G853" s="46" t="s">
        <v>22</v>
      </c>
      <c r="H853" s="46" t="s">
        <v>2382</v>
      </c>
      <c r="I853" s="45" t="s">
        <v>4481</v>
      </c>
      <c r="J853" s="45"/>
      <c r="K853" s="39" t="str">
        <f>VLOOKUP(A853,'Va-Ku'!$A$2:$B$150,2,0)</f>
        <v>v</v>
      </c>
      <c r="L853" s="40" t="str">
        <f>IF(K853="v",VLOOKUP(A853,'Va-Ku'!$A$2:$C$150,3,0),VLOOKUP(A853,Kunnat!$B$2:$D$410,3,0))</f>
        <v>Liikenne- ja viestintäministeriö</v>
      </c>
      <c r="M853" s="40" t="str">
        <f>IF(K853&lt;&gt;"v",VLOOKUP(A853,Kunnat!$B$2:$F$411,5,0),"")</f>
        <v/>
      </c>
      <c r="N853" s="41" t="str">
        <f>IF(J853="","",VLOOKUP(J853,Lait!$B$3:$C$60,2,0))</f>
        <v/>
      </c>
      <c r="O853" s="41"/>
      <c r="P853" s="41"/>
    </row>
    <row r="854" spans="1:16" s="23" customFormat="1" x14ac:dyDescent="0.35">
      <c r="A854" s="45" t="s">
        <v>2371</v>
      </c>
      <c r="B854" s="45" t="s">
        <v>789</v>
      </c>
      <c r="C854" s="45" t="s">
        <v>4662</v>
      </c>
      <c r="D854" s="45" t="s">
        <v>789</v>
      </c>
      <c r="E854" s="45" t="s">
        <v>1959</v>
      </c>
      <c r="F854" s="45" t="s">
        <v>10</v>
      </c>
      <c r="G854" s="46" t="s">
        <v>22</v>
      </c>
      <c r="H854" s="46" t="s">
        <v>2382</v>
      </c>
      <c r="I854" s="45" t="s">
        <v>4481</v>
      </c>
      <c r="J854" s="45"/>
      <c r="K854" s="39" t="str">
        <f>VLOOKUP(A854,'Va-Ku'!$A$2:$B$150,2,0)</f>
        <v>v</v>
      </c>
      <c r="L854" s="40" t="str">
        <f>IF(K854="v",VLOOKUP(A854,'Va-Ku'!$A$2:$C$150,3,0),VLOOKUP(A854,Kunnat!$B$2:$D$410,3,0))</f>
        <v>Liikenne- ja viestintäministeriö</v>
      </c>
      <c r="M854" s="40" t="str">
        <f>IF(K854&lt;&gt;"v",VLOOKUP(A854,Kunnat!$B$2:$F$411,5,0),"")</f>
        <v/>
      </c>
      <c r="N854" s="41" t="str">
        <f>IF(J854="","",VLOOKUP(J854,Lait!$B$3:$C$60,2,0))</f>
        <v/>
      </c>
      <c r="O854" s="41"/>
      <c r="P854" s="41"/>
    </row>
    <row r="855" spans="1:16" s="23" customFormat="1" x14ac:dyDescent="0.35">
      <c r="A855" s="45" t="s">
        <v>2371</v>
      </c>
      <c r="B855" s="45" t="s">
        <v>790</v>
      </c>
      <c r="C855" s="45" t="s">
        <v>4663</v>
      </c>
      <c r="D855" s="45" t="s">
        <v>790</v>
      </c>
      <c r="E855" s="45" t="s">
        <v>1959</v>
      </c>
      <c r="F855" s="45" t="s">
        <v>5</v>
      </c>
      <c r="G855" s="45"/>
      <c r="H855" s="46" t="s">
        <v>2382</v>
      </c>
      <c r="I855" s="45"/>
      <c r="J855" s="45"/>
      <c r="K855" s="39" t="str">
        <f>VLOOKUP(A855,'Va-Ku'!$A$2:$B$150,2,0)</f>
        <v>v</v>
      </c>
      <c r="L855" s="40" t="str">
        <f>IF(K855="v",VLOOKUP(A855,'Va-Ku'!$A$2:$C$150,3,0),VLOOKUP(A855,Kunnat!$B$2:$D$410,3,0))</f>
        <v>Liikenne- ja viestintäministeriö</v>
      </c>
      <c r="M855" s="40" t="str">
        <f>IF(K855&lt;&gt;"v",VLOOKUP(A855,Kunnat!$B$2:$F$411,5,0),"")</f>
        <v/>
      </c>
      <c r="N855" s="41" t="str">
        <f>IF(J855="","",VLOOKUP(J855,Lait!$B$3:$C$60,2,0))</f>
        <v/>
      </c>
      <c r="O855" s="41"/>
      <c r="P855" s="41"/>
    </row>
    <row r="856" spans="1:16" s="23" customFormat="1" x14ac:dyDescent="0.35">
      <c r="A856" s="45" t="s">
        <v>2371</v>
      </c>
      <c r="B856" s="45" t="s">
        <v>824</v>
      </c>
      <c r="C856" s="45" t="s">
        <v>4697</v>
      </c>
      <c r="D856" s="45" t="s">
        <v>824</v>
      </c>
      <c r="E856" s="45" t="s">
        <v>1960</v>
      </c>
      <c r="F856" s="45" t="s">
        <v>17</v>
      </c>
      <c r="G856" s="46" t="s">
        <v>22</v>
      </c>
      <c r="H856" s="45"/>
      <c r="I856" s="45" t="s">
        <v>4481</v>
      </c>
      <c r="J856" s="45"/>
      <c r="K856" s="39" t="str">
        <f>VLOOKUP(A856,'Va-Ku'!$A$2:$B$150,2,0)</f>
        <v>v</v>
      </c>
      <c r="L856" s="40" t="str">
        <f>IF(K856="v",VLOOKUP(A856,'Va-Ku'!$A$2:$C$150,3,0),VLOOKUP(A856,Kunnat!$B$2:$D$410,3,0))</f>
        <v>Liikenne- ja viestintäministeriö</v>
      </c>
      <c r="M856" s="40" t="str">
        <f>IF(K856&lt;&gt;"v",VLOOKUP(A856,Kunnat!$B$2:$F$411,5,0),"")</f>
        <v/>
      </c>
      <c r="N856" s="41" t="str">
        <f>IF(J856="","",VLOOKUP(J856,Lait!$B$3:$C$60,2,0))</f>
        <v/>
      </c>
      <c r="O856" s="41"/>
      <c r="P856" s="41"/>
    </row>
    <row r="857" spans="1:16" s="23" customFormat="1" x14ac:dyDescent="0.35">
      <c r="A857" s="45" t="s">
        <v>2371</v>
      </c>
      <c r="B857" s="45" t="s">
        <v>592</v>
      </c>
      <c r="C857" s="45" t="s">
        <v>4736</v>
      </c>
      <c r="D857" s="45" t="s">
        <v>592</v>
      </c>
      <c r="E857" s="45" t="s">
        <v>1896</v>
      </c>
      <c r="F857" s="45" t="s">
        <v>5</v>
      </c>
      <c r="G857" s="45"/>
      <c r="H857" s="46" t="s">
        <v>2382</v>
      </c>
      <c r="I857" s="45"/>
      <c r="J857" s="45"/>
      <c r="K857" s="39" t="str">
        <f>VLOOKUP(A857,'Va-Ku'!$A$2:$B$150,2,0)</f>
        <v>v</v>
      </c>
      <c r="L857" s="40" t="str">
        <f>IF(K857="v",VLOOKUP(A857,'Va-Ku'!$A$2:$C$150,3,0),VLOOKUP(A857,Kunnat!$B$2:$D$410,3,0))</f>
        <v>Liikenne- ja viestintäministeriö</v>
      </c>
      <c r="M857" s="40" t="str">
        <f>IF(K857&lt;&gt;"v",VLOOKUP(A857,Kunnat!$B$2:$F$411,5,0),"")</f>
        <v/>
      </c>
      <c r="N857" s="41" t="str">
        <f>IF(J857="","",VLOOKUP(J857,Lait!$B$3:$C$60,2,0))</f>
        <v/>
      </c>
      <c r="O857" s="41"/>
      <c r="P857" s="41"/>
    </row>
    <row r="858" spans="1:16" s="23" customFormat="1" x14ac:dyDescent="0.35">
      <c r="A858" s="45" t="s">
        <v>2371</v>
      </c>
      <c r="B858" s="45" t="s">
        <v>601</v>
      </c>
      <c r="C858" s="45" t="s">
        <v>4745</v>
      </c>
      <c r="D858" s="45" t="s">
        <v>601</v>
      </c>
      <c r="E858" s="45" t="s">
        <v>1959</v>
      </c>
      <c r="F858" s="45" t="s">
        <v>7</v>
      </c>
      <c r="G858" s="45"/>
      <c r="H858" s="46" t="s">
        <v>2382</v>
      </c>
      <c r="I858" s="45"/>
      <c r="J858" s="45"/>
      <c r="K858" s="39" t="str">
        <f>VLOOKUP(A858,'Va-Ku'!$A$2:$B$150,2,0)</f>
        <v>v</v>
      </c>
      <c r="L858" s="40" t="str">
        <f>IF(K858="v",VLOOKUP(A858,'Va-Ku'!$A$2:$C$150,3,0),VLOOKUP(A858,Kunnat!$B$2:$D$410,3,0))</f>
        <v>Liikenne- ja viestintäministeriö</v>
      </c>
      <c r="M858" s="40" t="str">
        <f>IF(K858&lt;&gt;"v",VLOOKUP(A858,Kunnat!$B$2:$F$411,5,0),"")</f>
        <v/>
      </c>
      <c r="N858" s="41" t="str">
        <f>IF(J858="","",VLOOKUP(J858,Lait!$B$3:$C$60,2,0))</f>
        <v/>
      </c>
      <c r="O858" s="41"/>
      <c r="P858" s="41"/>
    </row>
    <row r="859" spans="1:16" s="23" customFormat="1" x14ac:dyDescent="0.35">
      <c r="A859" s="45" t="s">
        <v>2371</v>
      </c>
      <c r="B859" s="45" t="s">
        <v>753</v>
      </c>
      <c r="C859" s="45" t="s">
        <v>4626</v>
      </c>
      <c r="D859" s="45" t="s">
        <v>753</v>
      </c>
      <c r="E859" s="45" t="s">
        <v>2699</v>
      </c>
      <c r="F859" s="45" t="s">
        <v>10</v>
      </c>
      <c r="G859" s="46" t="s">
        <v>22</v>
      </c>
      <c r="H859" s="46" t="s">
        <v>2386</v>
      </c>
      <c r="I859" s="45" t="s">
        <v>4627</v>
      </c>
      <c r="J859" s="45"/>
      <c r="K859" s="39" t="str">
        <f>VLOOKUP(A859,'Va-Ku'!$A$2:$B$150,2,0)</f>
        <v>v</v>
      </c>
      <c r="L859" s="40" t="str">
        <f>IF(K859="v",VLOOKUP(A859,'Va-Ku'!$A$2:$C$150,3,0),VLOOKUP(A859,Kunnat!$B$2:$D$410,3,0))</f>
        <v>Liikenne- ja viestintäministeriö</v>
      </c>
      <c r="M859" s="40" t="str">
        <f>IF(K859&lt;&gt;"v",VLOOKUP(A859,Kunnat!$B$2:$F$411,5,0),"")</f>
        <v/>
      </c>
      <c r="N859" s="41" t="str">
        <f>IF(J859="","",VLOOKUP(J859,Lait!$B$3:$C$60,2,0))</f>
        <v/>
      </c>
      <c r="O859" s="41"/>
      <c r="P859" s="41"/>
    </row>
    <row r="860" spans="1:16" s="23" customFormat="1" x14ac:dyDescent="0.35">
      <c r="A860" s="45" t="s">
        <v>2371</v>
      </c>
      <c r="B860" s="45" t="s">
        <v>791</v>
      </c>
      <c r="C860" s="45" t="s">
        <v>4664</v>
      </c>
      <c r="D860" s="45" t="s">
        <v>791</v>
      </c>
      <c r="E860" s="45" t="s">
        <v>1896</v>
      </c>
      <c r="F860" s="45" t="s">
        <v>5</v>
      </c>
      <c r="G860" s="45"/>
      <c r="H860" s="46" t="s">
        <v>2382</v>
      </c>
      <c r="I860" s="45"/>
      <c r="J860" s="45"/>
      <c r="K860" s="39" t="str">
        <f>VLOOKUP(A860,'Va-Ku'!$A$2:$B$150,2,0)</f>
        <v>v</v>
      </c>
      <c r="L860" s="40" t="str">
        <f>IF(K860="v",VLOOKUP(A860,'Va-Ku'!$A$2:$C$150,3,0),VLOOKUP(A860,Kunnat!$B$2:$D$410,3,0))</f>
        <v>Liikenne- ja viestintäministeriö</v>
      </c>
      <c r="M860" s="40" t="str">
        <f>IF(K860&lt;&gt;"v",VLOOKUP(A860,Kunnat!$B$2:$F$411,5,0),"")</f>
        <v/>
      </c>
      <c r="N860" s="41" t="str">
        <f>IF(J860="","",VLOOKUP(J860,Lait!$B$3:$C$60,2,0))</f>
        <v/>
      </c>
      <c r="O860" s="41"/>
      <c r="P860" s="41"/>
    </row>
    <row r="861" spans="1:16" s="23" customFormat="1" x14ac:dyDescent="0.35">
      <c r="A861" s="45" t="s">
        <v>2371</v>
      </c>
      <c r="B861" s="45" t="s">
        <v>754</v>
      </c>
      <c r="C861" s="45" t="s">
        <v>4628</v>
      </c>
      <c r="D861" s="45" t="s">
        <v>754</v>
      </c>
      <c r="E861" s="45" t="s">
        <v>2699</v>
      </c>
      <c r="F861" s="45" t="s">
        <v>10</v>
      </c>
      <c r="G861" s="46" t="s">
        <v>22</v>
      </c>
      <c r="H861" s="46" t="s">
        <v>2386</v>
      </c>
      <c r="I861" s="45" t="s">
        <v>4627</v>
      </c>
      <c r="J861" s="45"/>
      <c r="K861" s="39" t="str">
        <f>VLOOKUP(A861,'Va-Ku'!$A$2:$B$150,2,0)</f>
        <v>v</v>
      </c>
      <c r="L861" s="40" t="str">
        <f>IF(K861="v",VLOOKUP(A861,'Va-Ku'!$A$2:$C$150,3,0),VLOOKUP(A861,Kunnat!$B$2:$D$410,3,0))</f>
        <v>Liikenne- ja viestintäministeriö</v>
      </c>
      <c r="M861" s="40" t="str">
        <f>IF(K861&lt;&gt;"v",VLOOKUP(A861,Kunnat!$B$2:$F$411,5,0),"")</f>
        <v/>
      </c>
      <c r="N861" s="41" t="str">
        <f>IF(J861="","",VLOOKUP(J861,Lait!$B$3:$C$60,2,0))</f>
        <v/>
      </c>
      <c r="O861" s="41"/>
      <c r="P861" s="41"/>
    </row>
    <row r="862" spans="1:16" s="23" customFormat="1" x14ac:dyDescent="0.35">
      <c r="A862" s="45" t="s">
        <v>2371</v>
      </c>
      <c r="B862" s="45" t="s">
        <v>1914</v>
      </c>
      <c r="C862" s="45" t="s">
        <v>4665</v>
      </c>
      <c r="D862" s="45" t="s">
        <v>1914</v>
      </c>
      <c r="E862" s="45" t="s">
        <v>1959</v>
      </c>
      <c r="F862" s="45" t="s">
        <v>5</v>
      </c>
      <c r="G862" s="45"/>
      <c r="H862" s="46" t="s">
        <v>2382</v>
      </c>
      <c r="I862" s="45"/>
      <c r="J862" s="45"/>
      <c r="K862" s="39" t="str">
        <f>VLOOKUP(A862,'Va-Ku'!$A$2:$B$150,2,0)</f>
        <v>v</v>
      </c>
      <c r="L862" s="40" t="str">
        <f>IF(K862="v",VLOOKUP(A862,'Va-Ku'!$A$2:$C$150,3,0),VLOOKUP(A862,Kunnat!$B$2:$D$410,3,0))</f>
        <v>Liikenne- ja viestintäministeriö</v>
      </c>
      <c r="M862" s="40" t="str">
        <f>IF(K862&lt;&gt;"v",VLOOKUP(A862,Kunnat!$B$2:$F$411,5,0),"")</f>
        <v/>
      </c>
      <c r="N862" s="41" t="str">
        <f>IF(J862="","",VLOOKUP(J862,Lait!$B$3:$C$60,2,0))</f>
        <v/>
      </c>
      <c r="O862" s="41"/>
      <c r="P862" s="41"/>
    </row>
    <row r="863" spans="1:16" s="23" customFormat="1" x14ac:dyDescent="0.35">
      <c r="A863" s="45" t="s">
        <v>2371</v>
      </c>
      <c r="B863" s="45" t="s">
        <v>792</v>
      </c>
      <c r="C863" s="45" t="s">
        <v>4666</v>
      </c>
      <c r="D863" s="45" t="s">
        <v>792</v>
      </c>
      <c r="E863" s="45" t="s">
        <v>1959</v>
      </c>
      <c r="F863" s="45" t="s">
        <v>10</v>
      </c>
      <c r="G863" s="46" t="s">
        <v>22</v>
      </c>
      <c r="H863" s="46" t="s">
        <v>2382</v>
      </c>
      <c r="I863" s="45" t="s">
        <v>4481</v>
      </c>
      <c r="J863" s="45"/>
      <c r="K863" s="39" t="str">
        <f>VLOOKUP(A863,'Va-Ku'!$A$2:$B$150,2,0)</f>
        <v>v</v>
      </c>
      <c r="L863" s="40" t="str">
        <f>IF(K863="v",VLOOKUP(A863,'Va-Ku'!$A$2:$C$150,3,0),VLOOKUP(A863,Kunnat!$B$2:$D$410,3,0))</f>
        <v>Liikenne- ja viestintäministeriö</v>
      </c>
      <c r="M863" s="40" t="str">
        <f>IF(K863&lt;&gt;"v",VLOOKUP(A863,Kunnat!$B$2:$F$411,5,0),"")</f>
        <v/>
      </c>
      <c r="N863" s="41" t="str">
        <f>IF(J863="","",VLOOKUP(J863,Lait!$B$3:$C$60,2,0))</f>
        <v/>
      </c>
      <c r="O863" s="41"/>
      <c r="P863" s="41"/>
    </row>
    <row r="864" spans="1:16" s="23" customFormat="1" x14ac:dyDescent="0.35">
      <c r="A864" s="45" t="s">
        <v>2371</v>
      </c>
      <c r="B864" s="45" t="s">
        <v>793</v>
      </c>
      <c r="C864" s="45" t="s">
        <v>4667</v>
      </c>
      <c r="D864" s="45" t="s">
        <v>793</v>
      </c>
      <c r="E864" s="45" t="s">
        <v>1959</v>
      </c>
      <c r="F864" s="45" t="s">
        <v>10</v>
      </c>
      <c r="G864" s="46" t="s">
        <v>22</v>
      </c>
      <c r="H864" s="46" t="s">
        <v>2382</v>
      </c>
      <c r="I864" s="45" t="s">
        <v>4481</v>
      </c>
      <c r="J864" s="45"/>
      <c r="K864" s="39" t="str">
        <f>VLOOKUP(A864,'Va-Ku'!$A$2:$B$150,2,0)</f>
        <v>v</v>
      </c>
      <c r="L864" s="40" t="str">
        <f>IF(K864="v",VLOOKUP(A864,'Va-Ku'!$A$2:$C$150,3,0),VLOOKUP(A864,Kunnat!$B$2:$D$410,3,0))</f>
        <v>Liikenne- ja viestintäministeriö</v>
      </c>
      <c r="M864" s="40" t="str">
        <f>IF(K864&lt;&gt;"v",VLOOKUP(A864,Kunnat!$B$2:$F$411,5,0),"")</f>
        <v/>
      </c>
      <c r="N864" s="41" t="str">
        <f>IF(J864="","",VLOOKUP(J864,Lait!$B$3:$C$60,2,0))</f>
        <v/>
      </c>
      <c r="O864" s="41"/>
      <c r="P864" s="41"/>
    </row>
    <row r="865" spans="1:16" s="23" customFormat="1" x14ac:dyDescent="0.35">
      <c r="A865" s="45" t="s">
        <v>2371</v>
      </c>
      <c r="B865" s="45" t="s">
        <v>794</v>
      </c>
      <c r="C865" s="45" t="s">
        <v>4668</v>
      </c>
      <c r="D865" s="45" t="s">
        <v>794</v>
      </c>
      <c r="E865" s="45" t="s">
        <v>1959</v>
      </c>
      <c r="F865" s="45" t="s">
        <v>5</v>
      </c>
      <c r="G865" s="45"/>
      <c r="H865" s="46" t="s">
        <v>2382</v>
      </c>
      <c r="I865" s="45"/>
      <c r="J865" s="45"/>
      <c r="K865" s="39" t="str">
        <f>VLOOKUP(A865,'Va-Ku'!$A$2:$B$150,2,0)</f>
        <v>v</v>
      </c>
      <c r="L865" s="40" t="str">
        <f>IF(K865="v",VLOOKUP(A865,'Va-Ku'!$A$2:$C$150,3,0),VLOOKUP(A865,Kunnat!$B$2:$D$410,3,0))</f>
        <v>Liikenne- ja viestintäministeriö</v>
      </c>
      <c r="M865" s="40" t="str">
        <f>IF(K865&lt;&gt;"v",VLOOKUP(A865,Kunnat!$B$2:$F$411,5,0),"")</f>
        <v/>
      </c>
      <c r="N865" s="41" t="str">
        <f>IF(J865="","",VLOOKUP(J865,Lait!$B$3:$C$60,2,0))</f>
        <v/>
      </c>
      <c r="O865" s="41"/>
      <c r="P865" s="41"/>
    </row>
    <row r="866" spans="1:16" s="23" customFormat="1" x14ac:dyDescent="0.35">
      <c r="A866" s="45" t="s">
        <v>2371</v>
      </c>
      <c r="B866" s="45" t="s">
        <v>795</v>
      </c>
      <c r="C866" s="45" t="s">
        <v>4669</v>
      </c>
      <c r="D866" s="45" t="s">
        <v>795</v>
      </c>
      <c r="E866" s="45" t="s">
        <v>1959</v>
      </c>
      <c r="F866" s="45" t="s">
        <v>5</v>
      </c>
      <c r="G866" s="45"/>
      <c r="H866" s="46" t="s">
        <v>2382</v>
      </c>
      <c r="I866" s="45"/>
      <c r="J866" s="45"/>
      <c r="K866" s="39" t="str">
        <f>VLOOKUP(A866,'Va-Ku'!$A$2:$B$150,2,0)</f>
        <v>v</v>
      </c>
      <c r="L866" s="40" t="str">
        <f>IF(K866="v",VLOOKUP(A866,'Va-Ku'!$A$2:$C$150,3,0),VLOOKUP(A866,Kunnat!$B$2:$D$410,3,0))</f>
        <v>Liikenne- ja viestintäministeriö</v>
      </c>
      <c r="M866" s="40" t="str">
        <f>IF(K866&lt;&gt;"v",VLOOKUP(A866,Kunnat!$B$2:$F$411,5,0),"")</f>
        <v/>
      </c>
      <c r="N866" s="41" t="str">
        <f>IF(J866="","",VLOOKUP(J866,Lait!$B$3:$C$60,2,0))</f>
        <v/>
      </c>
      <c r="O866" s="41"/>
      <c r="P866" s="41"/>
    </row>
    <row r="867" spans="1:16" s="23" customFormat="1" x14ac:dyDescent="0.35">
      <c r="A867" s="45" t="s">
        <v>2371</v>
      </c>
      <c r="B867" s="45" t="s">
        <v>796</v>
      </c>
      <c r="C867" s="45" t="s">
        <v>4670</v>
      </c>
      <c r="D867" s="45" t="s">
        <v>796</v>
      </c>
      <c r="E867" s="45" t="s">
        <v>1959</v>
      </c>
      <c r="F867" s="45" t="s">
        <v>5</v>
      </c>
      <c r="G867" s="45"/>
      <c r="H867" s="46" t="s">
        <v>2382</v>
      </c>
      <c r="I867" s="45"/>
      <c r="J867" s="45"/>
      <c r="K867" s="39" t="str">
        <f>VLOOKUP(A867,'Va-Ku'!$A$2:$B$150,2,0)</f>
        <v>v</v>
      </c>
      <c r="L867" s="40" t="str">
        <f>IF(K867="v",VLOOKUP(A867,'Va-Ku'!$A$2:$C$150,3,0),VLOOKUP(A867,Kunnat!$B$2:$D$410,3,0))</f>
        <v>Liikenne- ja viestintäministeriö</v>
      </c>
      <c r="M867" s="40" t="str">
        <f>IF(K867&lt;&gt;"v",VLOOKUP(A867,Kunnat!$B$2:$F$411,5,0),"")</f>
        <v/>
      </c>
      <c r="N867" s="41" t="str">
        <f>IF(J867="","",VLOOKUP(J867,Lait!$B$3:$C$60,2,0))</f>
        <v/>
      </c>
      <c r="O867" s="41"/>
      <c r="P867" s="41"/>
    </row>
    <row r="868" spans="1:16" s="23" customFormat="1" x14ac:dyDescent="0.35">
      <c r="A868" s="45" t="s">
        <v>2371</v>
      </c>
      <c r="B868" s="45" t="s">
        <v>797</v>
      </c>
      <c r="C868" s="45" t="s">
        <v>4671</v>
      </c>
      <c r="D868" s="45" t="s">
        <v>797</v>
      </c>
      <c r="E868" s="45" t="s">
        <v>1959</v>
      </c>
      <c r="F868" s="45" t="s">
        <v>5</v>
      </c>
      <c r="G868" s="45"/>
      <c r="H868" s="46" t="s">
        <v>2382</v>
      </c>
      <c r="I868" s="45"/>
      <c r="J868" s="45"/>
      <c r="K868" s="39" t="str">
        <f>VLOOKUP(A868,'Va-Ku'!$A$2:$B$150,2,0)</f>
        <v>v</v>
      </c>
      <c r="L868" s="40" t="str">
        <f>IF(K868="v",VLOOKUP(A868,'Va-Ku'!$A$2:$C$150,3,0),VLOOKUP(A868,Kunnat!$B$2:$D$410,3,0))</f>
        <v>Liikenne- ja viestintäministeriö</v>
      </c>
      <c r="M868" s="40" t="str">
        <f>IF(K868&lt;&gt;"v",VLOOKUP(A868,Kunnat!$B$2:$F$411,5,0),"")</f>
        <v/>
      </c>
      <c r="N868" s="41" t="str">
        <f>IF(J868="","",VLOOKUP(J868,Lait!$B$3:$C$60,2,0))</f>
        <v/>
      </c>
      <c r="O868" s="41"/>
      <c r="P868" s="41"/>
    </row>
    <row r="869" spans="1:16" s="23" customFormat="1" x14ac:dyDescent="0.35">
      <c r="A869" s="45" t="s">
        <v>2371</v>
      </c>
      <c r="B869" s="45" t="s">
        <v>798</v>
      </c>
      <c r="C869" s="45" t="s">
        <v>4672</v>
      </c>
      <c r="D869" s="45" t="s">
        <v>798</v>
      </c>
      <c r="E869" s="45" t="s">
        <v>1896</v>
      </c>
      <c r="F869" s="45" t="s">
        <v>5</v>
      </c>
      <c r="G869" s="45"/>
      <c r="H869" s="46" t="s">
        <v>2382</v>
      </c>
      <c r="I869" s="45"/>
      <c r="J869" s="45"/>
      <c r="K869" s="39" t="str">
        <f>VLOOKUP(A869,'Va-Ku'!$A$2:$B$150,2,0)</f>
        <v>v</v>
      </c>
      <c r="L869" s="40" t="str">
        <f>IF(K869="v",VLOOKUP(A869,'Va-Ku'!$A$2:$C$150,3,0),VLOOKUP(A869,Kunnat!$B$2:$D$410,3,0))</f>
        <v>Liikenne- ja viestintäministeriö</v>
      </c>
      <c r="M869" s="40" t="str">
        <f>IF(K869&lt;&gt;"v",VLOOKUP(A869,Kunnat!$B$2:$F$411,5,0),"")</f>
        <v/>
      </c>
      <c r="N869" s="41" t="str">
        <f>IF(J869="","",VLOOKUP(J869,Lait!$B$3:$C$60,2,0))</f>
        <v/>
      </c>
      <c r="O869" s="41"/>
      <c r="P869" s="41"/>
    </row>
    <row r="870" spans="1:16" s="23" customFormat="1" x14ac:dyDescent="0.35">
      <c r="A870" s="45" t="s">
        <v>2371</v>
      </c>
      <c r="B870" s="45" t="s">
        <v>799</v>
      </c>
      <c r="C870" s="45" t="s">
        <v>4673</v>
      </c>
      <c r="D870" s="45" t="s">
        <v>799</v>
      </c>
      <c r="E870" s="45" t="s">
        <v>1896</v>
      </c>
      <c r="F870" s="45" t="s">
        <v>5</v>
      </c>
      <c r="G870" s="45"/>
      <c r="H870" s="46" t="s">
        <v>2382</v>
      </c>
      <c r="I870" s="45"/>
      <c r="J870" s="45"/>
      <c r="K870" s="39" t="str">
        <f>VLOOKUP(A870,'Va-Ku'!$A$2:$B$150,2,0)</f>
        <v>v</v>
      </c>
      <c r="L870" s="40" t="str">
        <f>IF(K870="v",VLOOKUP(A870,'Va-Ku'!$A$2:$C$150,3,0),VLOOKUP(A870,Kunnat!$B$2:$D$410,3,0))</f>
        <v>Liikenne- ja viestintäministeriö</v>
      </c>
      <c r="M870" s="40" t="str">
        <f>IF(K870&lt;&gt;"v",VLOOKUP(A870,Kunnat!$B$2:$F$411,5,0),"")</f>
        <v/>
      </c>
      <c r="N870" s="41" t="str">
        <f>IF(J870="","",VLOOKUP(J870,Lait!$B$3:$C$60,2,0))</f>
        <v/>
      </c>
      <c r="O870" s="41"/>
      <c r="P870" s="41"/>
    </row>
    <row r="871" spans="1:16" s="23" customFormat="1" x14ac:dyDescent="0.35">
      <c r="A871" s="45" t="s">
        <v>2371</v>
      </c>
      <c r="B871" s="45" t="s">
        <v>1915</v>
      </c>
      <c r="C871" s="45" t="s">
        <v>4674</v>
      </c>
      <c r="D871" s="45" t="s">
        <v>1915</v>
      </c>
      <c r="E871" s="45" t="s">
        <v>1959</v>
      </c>
      <c r="F871" s="45" t="s">
        <v>5</v>
      </c>
      <c r="G871" s="45"/>
      <c r="H871" s="46" t="s">
        <v>2382</v>
      </c>
      <c r="I871" s="45"/>
      <c r="J871" s="45"/>
      <c r="K871" s="39" t="str">
        <f>VLOOKUP(A871,'Va-Ku'!$A$2:$B$150,2,0)</f>
        <v>v</v>
      </c>
      <c r="L871" s="40" t="str">
        <f>IF(K871="v",VLOOKUP(A871,'Va-Ku'!$A$2:$C$150,3,0),VLOOKUP(A871,Kunnat!$B$2:$D$410,3,0))</f>
        <v>Liikenne- ja viestintäministeriö</v>
      </c>
      <c r="M871" s="40" t="str">
        <f>IF(K871&lt;&gt;"v",VLOOKUP(A871,Kunnat!$B$2:$F$411,5,0),"")</f>
        <v/>
      </c>
      <c r="N871" s="41" t="str">
        <f>IF(J871="","",VLOOKUP(J871,Lait!$B$3:$C$60,2,0))</f>
        <v/>
      </c>
      <c r="O871" s="41"/>
      <c r="P871" s="41"/>
    </row>
    <row r="872" spans="1:16" s="23" customFormat="1" x14ac:dyDescent="0.35">
      <c r="A872" s="45" t="s">
        <v>2371</v>
      </c>
      <c r="B872" s="45" t="s">
        <v>825</v>
      </c>
      <c r="C872" s="45" t="s">
        <v>4698</v>
      </c>
      <c r="D872" s="45" t="s">
        <v>825</v>
      </c>
      <c r="E872" s="45" t="s">
        <v>4684</v>
      </c>
      <c r="F872" s="45" t="s">
        <v>10</v>
      </c>
      <c r="G872" s="46" t="s">
        <v>22</v>
      </c>
      <c r="H872" s="45"/>
      <c r="I872" s="45" t="s">
        <v>4481</v>
      </c>
      <c r="J872" s="45"/>
      <c r="K872" s="39" t="str">
        <f>VLOOKUP(A872,'Va-Ku'!$A$2:$B$150,2,0)</f>
        <v>v</v>
      </c>
      <c r="L872" s="40" t="str">
        <f>IF(K872="v",VLOOKUP(A872,'Va-Ku'!$A$2:$C$150,3,0),VLOOKUP(A872,Kunnat!$B$2:$D$410,3,0))</f>
        <v>Liikenne- ja viestintäministeriö</v>
      </c>
      <c r="M872" s="40" t="str">
        <f>IF(K872&lt;&gt;"v",VLOOKUP(A872,Kunnat!$B$2:$F$411,5,0),"")</f>
        <v/>
      </c>
      <c r="N872" s="41" t="str">
        <f>IF(J872="","",VLOOKUP(J872,Lait!$B$3:$C$60,2,0))</f>
        <v/>
      </c>
      <c r="O872" s="41"/>
      <c r="P872" s="41"/>
    </row>
    <row r="873" spans="1:16" s="23" customFormat="1" x14ac:dyDescent="0.35">
      <c r="A873" s="45" t="s">
        <v>2371</v>
      </c>
      <c r="B873" s="45" t="s">
        <v>800</v>
      </c>
      <c r="C873" s="45" t="s">
        <v>4675</v>
      </c>
      <c r="D873" s="45" t="s">
        <v>800</v>
      </c>
      <c r="E873" s="45" t="s">
        <v>1896</v>
      </c>
      <c r="F873" s="45" t="s">
        <v>5</v>
      </c>
      <c r="G873" s="45"/>
      <c r="H873" s="46" t="s">
        <v>2382</v>
      </c>
      <c r="I873" s="45"/>
      <c r="J873" s="45"/>
      <c r="K873" s="39" t="str">
        <f>VLOOKUP(A873,'Va-Ku'!$A$2:$B$150,2,0)</f>
        <v>v</v>
      </c>
      <c r="L873" s="40" t="str">
        <f>IF(K873="v",VLOOKUP(A873,'Va-Ku'!$A$2:$C$150,3,0),VLOOKUP(A873,Kunnat!$B$2:$D$410,3,0))</f>
        <v>Liikenne- ja viestintäministeriö</v>
      </c>
      <c r="M873" s="40" t="str">
        <f>IF(K873&lt;&gt;"v",VLOOKUP(A873,Kunnat!$B$2:$F$411,5,0),"")</f>
        <v/>
      </c>
      <c r="N873" s="41" t="str">
        <f>IF(J873="","",VLOOKUP(J873,Lait!$B$3:$C$60,2,0))</f>
        <v/>
      </c>
      <c r="O873" s="41"/>
      <c r="P873" s="41"/>
    </row>
    <row r="874" spans="1:16" s="23" customFormat="1" x14ac:dyDescent="0.35">
      <c r="A874" s="45" t="s">
        <v>2371</v>
      </c>
      <c r="B874" s="45" t="s">
        <v>822</v>
      </c>
      <c r="C874" s="45"/>
      <c r="D874" s="45" t="s">
        <v>822</v>
      </c>
      <c r="E874" s="45" t="s">
        <v>1959</v>
      </c>
      <c r="F874" s="45" t="s">
        <v>10</v>
      </c>
      <c r="G874" s="46" t="s">
        <v>22</v>
      </c>
      <c r="H874" s="45"/>
      <c r="I874" s="45" t="s">
        <v>4481</v>
      </c>
      <c r="J874" s="45"/>
      <c r="K874" s="39" t="str">
        <f>VLOOKUP(A874,'Va-Ku'!$A$2:$B$150,2,0)</f>
        <v>v</v>
      </c>
      <c r="L874" s="40" t="str">
        <f>IF(K874="v",VLOOKUP(A874,'Va-Ku'!$A$2:$C$150,3,0),VLOOKUP(A874,Kunnat!$B$2:$D$410,3,0))</f>
        <v>Liikenne- ja viestintäministeriö</v>
      </c>
      <c r="M874" s="40" t="str">
        <f>IF(K874&lt;&gt;"v",VLOOKUP(A874,Kunnat!$B$2:$F$411,5,0),"")</f>
        <v/>
      </c>
      <c r="N874" s="41" t="str">
        <f>IF(J874="","",VLOOKUP(J874,Lait!$B$3:$C$60,2,0))</f>
        <v/>
      </c>
      <c r="O874" s="41"/>
      <c r="P874" s="41"/>
    </row>
    <row r="875" spans="1:16" s="23" customFormat="1" x14ac:dyDescent="0.35">
      <c r="A875" s="45" t="s">
        <v>2371</v>
      </c>
      <c r="B875" s="45" t="s">
        <v>693</v>
      </c>
      <c r="C875" s="45" t="s">
        <v>4566</v>
      </c>
      <c r="D875" s="45" t="s">
        <v>693</v>
      </c>
      <c r="E875" s="45" t="s">
        <v>1959</v>
      </c>
      <c r="F875" s="46" t="s">
        <v>10</v>
      </c>
      <c r="G875" s="46" t="s">
        <v>55</v>
      </c>
      <c r="H875" s="45" t="s">
        <v>2386</v>
      </c>
      <c r="I875" s="45" t="s">
        <v>4497</v>
      </c>
      <c r="J875" s="45"/>
      <c r="K875" s="39" t="str">
        <f>VLOOKUP(A875,'Va-Ku'!$A$2:$B$150,2,0)</f>
        <v>v</v>
      </c>
      <c r="L875" s="40" t="str">
        <f>IF(K875="v",VLOOKUP(A875,'Va-Ku'!$A$2:$C$150,3,0),VLOOKUP(A875,Kunnat!$B$2:$D$410,3,0))</f>
        <v>Liikenne- ja viestintäministeriö</v>
      </c>
      <c r="M875" s="40" t="str">
        <f>IF(K875&lt;&gt;"v",VLOOKUP(A875,Kunnat!$B$2:$F$411,5,0),"")</f>
        <v/>
      </c>
      <c r="N875" s="41" t="str">
        <f>IF(J875="","",VLOOKUP(J875,Lait!$B$3:$C$60,2,0))</f>
        <v/>
      </c>
      <c r="O875" s="41"/>
      <c r="P875" s="41"/>
    </row>
    <row r="876" spans="1:16" s="23" customFormat="1" x14ac:dyDescent="0.35">
      <c r="A876" s="45" t="s">
        <v>2371</v>
      </c>
      <c r="B876" s="45" t="s">
        <v>658</v>
      </c>
      <c r="C876" s="45" t="s">
        <v>4528</v>
      </c>
      <c r="D876" s="45" t="s">
        <v>658</v>
      </c>
      <c r="E876" s="45" t="s">
        <v>1959</v>
      </c>
      <c r="F876" s="46" t="s">
        <v>7</v>
      </c>
      <c r="G876" s="46" t="s">
        <v>22</v>
      </c>
      <c r="H876" s="45" t="s">
        <v>2382</v>
      </c>
      <c r="I876" s="45" t="s">
        <v>4481</v>
      </c>
      <c r="J876" s="45"/>
      <c r="K876" s="39" t="str">
        <f>VLOOKUP(A876,'Va-Ku'!$A$2:$B$150,2,0)</f>
        <v>v</v>
      </c>
      <c r="L876" s="40" t="str">
        <f>IF(K876="v",VLOOKUP(A876,'Va-Ku'!$A$2:$C$150,3,0),VLOOKUP(A876,Kunnat!$B$2:$D$410,3,0))</f>
        <v>Liikenne- ja viestintäministeriö</v>
      </c>
      <c r="M876" s="40" t="str">
        <f>IF(K876&lt;&gt;"v",VLOOKUP(A876,Kunnat!$B$2:$F$411,5,0),"")</f>
        <v/>
      </c>
      <c r="N876" s="41" t="str">
        <f>IF(J876="","",VLOOKUP(J876,Lait!$B$3:$C$60,2,0))</f>
        <v/>
      </c>
      <c r="O876" s="41"/>
      <c r="P876" s="41"/>
    </row>
    <row r="877" spans="1:16" s="23" customFormat="1" x14ac:dyDescent="0.35">
      <c r="A877" s="45" t="s">
        <v>2371</v>
      </c>
      <c r="B877" s="45" t="s">
        <v>835</v>
      </c>
      <c r="C877" s="45" t="s">
        <v>4708</v>
      </c>
      <c r="D877" s="45" t="s">
        <v>835</v>
      </c>
      <c r="E877" s="45" t="s">
        <v>1960</v>
      </c>
      <c r="F877" s="45" t="s">
        <v>17</v>
      </c>
      <c r="G877" s="46" t="s">
        <v>22</v>
      </c>
      <c r="H877" s="46" t="s">
        <v>2386</v>
      </c>
      <c r="I877" s="45" t="s">
        <v>4481</v>
      </c>
      <c r="J877" s="45"/>
      <c r="K877" s="39" t="str">
        <f>VLOOKUP(A877,'Va-Ku'!$A$2:$B$150,2,0)</f>
        <v>v</v>
      </c>
      <c r="L877" s="40" t="str">
        <f>IF(K877="v",VLOOKUP(A877,'Va-Ku'!$A$2:$C$150,3,0),VLOOKUP(A877,Kunnat!$B$2:$D$410,3,0))</f>
        <v>Liikenne- ja viestintäministeriö</v>
      </c>
      <c r="M877" s="40" t="str">
        <f>IF(K877&lt;&gt;"v",VLOOKUP(A877,Kunnat!$B$2:$F$411,5,0),"")</f>
        <v/>
      </c>
      <c r="N877" s="41" t="str">
        <f>IF(J877="","",VLOOKUP(J877,Lait!$B$3:$C$60,2,0))</f>
        <v/>
      </c>
      <c r="O877" s="41"/>
      <c r="P877" s="41"/>
    </row>
    <row r="878" spans="1:16" s="23" customFormat="1" x14ac:dyDescent="0.35">
      <c r="A878" s="45" t="s">
        <v>2371</v>
      </c>
      <c r="B878" s="45" t="s">
        <v>696</v>
      </c>
      <c r="C878" s="45" t="s">
        <v>4569</v>
      </c>
      <c r="D878" s="45" t="s">
        <v>696</v>
      </c>
      <c r="E878" s="45" t="s">
        <v>2699</v>
      </c>
      <c r="F878" s="46" t="s">
        <v>10</v>
      </c>
      <c r="G878" s="46" t="s">
        <v>22</v>
      </c>
      <c r="H878" s="45" t="s">
        <v>2382</v>
      </c>
      <c r="I878" s="45" t="s">
        <v>4481</v>
      </c>
      <c r="J878" s="45"/>
      <c r="K878" s="39" t="str">
        <f>VLOOKUP(A878,'Va-Ku'!$A$2:$B$150,2,0)</f>
        <v>v</v>
      </c>
      <c r="L878" s="40" t="str">
        <f>IF(K878="v",VLOOKUP(A878,'Va-Ku'!$A$2:$C$150,3,0),VLOOKUP(A878,Kunnat!$B$2:$D$410,3,0))</f>
        <v>Liikenne- ja viestintäministeriö</v>
      </c>
      <c r="M878" s="40" t="str">
        <f>IF(K878&lt;&gt;"v",VLOOKUP(A878,Kunnat!$B$2:$F$411,5,0),"")</f>
        <v/>
      </c>
      <c r="N878" s="41" t="str">
        <f>IF(J878="","",VLOOKUP(J878,Lait!$B$3:$C$60,2,0))</f>
        <v/>
      </c>
      <c r="O878" s="41"/>
      <c r="P878" s="41"/>
    </row>
    <row r="879" spans="1:16" s="23" customFormat="1" x14ac:dyDescent="0.35">
      <c r="A879" s="45" t="s">
        <v>2371</v>
      </c>
      <c r="B879" s="45" t="s">
        <v>801</v>
      </c>
      <c r="C879" s="45" t="s">
        <v>4676</v>
      </c>
      <c r="D879" s="45" t="s">
        <v>801</v>
      </c>
      <c r="E879" s="45" t="s">
        <v>1959</v>
      </c>
      <c r="F879" s="45" t="s">
        <v>10</v>
      </c>
      <c r="G879" s="46" t="s">
        <v>22</v>
      </c>
      <c r="H879" s="45"/>
      <c r="I879" s="45" t="s">
        <v>4481</v>
      </c>
      <c r="J879" s="45"/>
      <c r="K879" s="39" t="str">
        <f>VLOOKUP(A879,'Va-Ku'!$A$2:$B$150,2,0)</f>
        <v>v</v>
      </c>
      <c r="L879" s="40" t="str">
        <f>IF(K879="v",VLOOKUP(A879,'Va-Ku'!$A$2:$C$150,3,0),VLOOKUP(A879,Kunnat!$B$2:$D$410,3,0))</f>
        <v>Liikenne- ja viestintäministeriö</v>
      </c>
      <c r="M879" s="40" t="str">
        <f>IF(K879&lt;&gt;"v",VLOOKUP(A879,Kunnat!$B$2:$F$411,5,0),"")</f>
        <v/>
      </c>
      <c r="N879" s="41" t="str">
        <f>IF(J879="","",VLOOKUP(J879,Lait!$B$3:$C$60,2,0))</f>
        <v/>
      </c>
      <c r="O879" s="41"/>
      <c r="P879" s="41"/>
    </row>
    <row r="880" spans="1:16" s="23" customFormat="1" x14ac:dyDescent="0.35">
      <c r="A880" s="45" t="s">
        <v>2371</v>
      </c>
      <c r="B880" s="45" t="s">
        <v>694</v>
      </c>
      <c r="C880" s="45" t="s">
        <v>4567</v>
      </c>
      <c r="D880" s="45" t="s">
        <v>694</v>
      </c>
      <c r="E880" s="45" t="s">
        <v>1960</v>
      </c>
      <c r="F880" s="46" t="s">
        <v>10</v>
      </c>
      <c r="G880" s="46" t="s">
        <v>55</v>
      </c>
      <c r="H880" s="45" t="s">
        <v>2386</v>
      </c>
      <c r="I880" s="45" t="s">
        <v>4497</v>
      </c>
      <c r="J880" s="45"/>
      <c r="K880" s="39" t="str">
        <f>VLOOKUP(A880,'Va-Ku'!$A$2:$B$150,2,0)</f>
        <v>v</v>
      </c>
      <c r="L880" s="40" t="str">
        <f>IF(K880="v",VLOOKUP(A880,'Va-Ku'!$A$2:$C$150,3,0),VLOOKUP(A880,Kunnat!$B$2:$D$410,3,0))</f>
        <v>Liikenne- ja viestintäministeriö</v>
      </c>
      <c r="M880" s="40" t="str">
        <f>IF(K880&lt;&gt;"v",VLOOKUP(A880,Kunnat!$B$2:$F$411,5,0),"")</f>
        <v/>
      </c>
      <c r="N880" s="41" t="str">
        <f>IF(J880="","",VLOOKUP(J880,Lait!$B$3:$C$60,2,0))</f>
        <v/>
      </c>
      <c r="O880" s="41"/>
      <c r="P880" s="41"/>
    </row>
    <row r="881" spans="1:16" s="23" customFormat="1" x14ac:dyDescent="0.35">
      <c r="A881" s="45" t="s">
        <v>300</v>
      </c>
      <c r="B881" s="45" t="s">
        <v>301</v>
      </c>
      <c r="C881" s="45" t="s">
        <v>3021</v>
      </c>
      <c r="D881" s="45" t="s">
        <v>2008</v>
      </c>
      <c r="E881" s="45" t="s">
        <v>1958</v>
      </c>
      <c r="F881" s="46" t="s">
        <v>7</v>
      </c>
      <c r="G881" s="46" t="s">
        <v>146</v>
      </c>
      <c r="H881" s="45" t="s">
        <v>2386</v>
      </c>
      <c r="I881" s="45" t="s">
        <v>3022</v>
      </c>
      <c r="J881" s="45"/>
      <c r="K881" s="39" t="str">
        <f>VLOOKUP(A881,'Va-Ku'!$A$2:$B$150,2,0)</f>
        <v>e</v>
      </c>
      <c r="L881" s="40" t="str">
        <f>IF(K881="v",VLOOKUP(A881,'Va-Ku'!$A$2:$C$150,3,0),VLOOKUP(A881,Kunnat!$B$2:$D$410,3,0))</f>
        <v>Pohjois-Karjala</v>
      </c>
      <c r="M881" s="40" t="str">
        <f>IF(K881&lt;&gt;"v",VLOOKUP(A881,Kunnat!$B$2:$F$411,5,0),"")</f>
        <v>10 001 - 20 000</v>
      </c>
      <c r="N881" s="41" t="str">
        <f>IF(J881="","",VLOOKUP(J881,Lait!$B$3:$C$60,2,0))</f>
        <v/>
      </c>
      <c r="O881" s="41"/>
      <c r="P881" s="41"/>
    </row>
    <row r="882" spans="1:16" s="23" customFormat="1" x14ac:dyDescent="0.35">
      <c r="A882" s="45" t="s">
        <v>300</v>
      </c>
      <c r="B882" s="45" t="s">
        <v>302</v>
      </c>
      <c r="C882" s="45" t="s">
        <v>3020</v>
      </c>
      <c r="D882" s="45" t="s">
        <v>2008</v>
      </c>
      <c r="E882" s="45" t="s">
        <v>1958</v>
      </c>
      <c r="F882" s="46" t="s">
        <v>21</v>
      </c>
      <c r="G882" s="45"/>
      <c r="H882" s="45" t="s">
        <v>2386</v>
      </c>
      <c r="I882" s="45"/>
      <c r="J882" s="45"/>
      <c r="K882" s="39" t="str">
        <f>VLOOKUP(A882,'Va-Ku'!$A$2:$B$150,2,0)</f>
        <v>e</v>
      </c>
      <c r="L882" s="40" t="str">
        <f>IF(K882="v",VLOOKUP(A882,'Va-Ku'!$A$2:$C$150,3,0),VLOOKUP(A882,Kunnat!$B$2:$D$410,3,0))</f>
        <v>Pohjois-Karjala</v>
      </c>
      <c r="M882" s="40" t="str">
        <f>IF(K882&lt;&gt;"v",VLOOKUP(A882,Kunnat!$B$2:$F$411,5,0),"")</f>
        <v>10 001 - 20 000</v>
      </c>
      <c r="N882" s="41" t="str">
        <f>IF(J882="","",VLOOKUP(J882,Lait!$B$3:$C$60,2,0))</f>
        <v/>
      </c>
      <c r="O882" s="41"/>
      <c r="P882" s="41"/>
    </row>
    <row r="883" spans="1:16" s="23" customFormat="1" x14ac:dyDescent="0.35">
      <c r="A883" s="45" t="s">
        <v>2031</v>
      </c>
      <c r="B883" s="45" t="s">
        <v>2146</v>
      </c>
      <c r="C883" s="45" t="s">
        <v>2547</v>
      </c>
      <c r="D883" s="45" t="s">
        <v>2146</v>
      </c>
      <c r="E883" s="45" t="s">
        <v>1960</v>
      </c>
      <c r="F883" s="46" t="s">
        <v>7</v>
      </c>
      <c r="G883" s="46" t="s">
        <v>55</v>
      </c>
      <c r="H883" s="45" t="s">
        <v>2386</v>
      </c>
      <c r="I883" s="45" t="s">
        <v>2548</v>
      </c>
      <c r="J883" s="45"/>
      <c r="K883" s="39" t="str">
        <f>VLOOKUP(A883,'Va-Ku'!$A$2:$B$150,2,0)</f>
        <v>v</v>
      </c>
      <c r="L883" s="40" t="str">
        <f>IF(K883="v",VLOOKUP(A883,'Va-Ku'!$A$2:$C$150,3,0),VLOOKUP(A883,Kunnat!$B$2:$D$410,3,0))</f>
        <v>Ympäristöministeriö</v>
      </c>
      <c r="M883" s="40" t="str">
        <f>IF(K883&lt;&gt;"v",VLOOKUP(A883,Kunnat!$B$2:$F$411,5,0),"")</f>
        <v/>
      </c>
      <c r="N883" s="41" t="str">
        <f>IF(J883="","",VLOOKUP(J883,Lait!$B$3:$C$60,2,0))</f>
        <v/>
      </c>
      <c r="O883" s="41"/>
      <c r="P883" s="41"/>
    </row>
    <row r="884" spans="1:16" s="23" customFormat="1" x14ac:dyDescent="0.35">
      <c r="A884" s="45" t="s">
        <v>2031</v>
      </c>
      <c r="B884" s="45" t="s">
        <v>2148</v>
      </c>
      <c r="C884" s="45" t="s">
        <v>2550</v>
      </c>
      <c r="D884" s="45" t="s">
        <v>2148</v>
      </c>
      <c r="E884" s="45" t="s">
        <v>1959</v>
      </c>
      <c r="F884" s="46" t="s">
        <v>7</v>
      </c>
      <c r="G884" s="46" t="s">
        <v>55</v>
      </c>
      <c r="H884" s="45" t="s">
        <v>2386</v>
      </c>
      <c r="I884" s="45"/>
      <c r="J884" s="45"/>
      <c r="K884" s="39" t="str">
        <f>VLOOKUP(A884,'Va-Ku'!$A$2:$B$150,2,0)</f>
        <v>v</v>
      </c>
      <c r="L884" s="40" t="str">
        <f>IF(K884="v",VLOOKUP(A884,'Va-Ku'!$A$2:$C$150,3,0),VLOOKUP(A884,Kunnat!$B$2:$D$410,3,0))</f>
        <v>Ympäristöministeriö</v>
      </c>
      <c r="M884" s="40" t="str">
        <f>IF(K884&lt;&gt;"v",VLOOKUP(A884,Kunnat!$B$2:$F$411,5,0),"")</f>
        <v/>
      </c>
      <c r="N884" s="41" t="str">
        <f>IF(J884="","",VLOOKUP(J884,Lait!$B$3:$C$60,2,0))</f>
        <v/>
      </c>
      <c r="O884" s="41"/>
      <c r="P884" s="41"/>
    </row>
    <row r="885" spans="1:16" s="23" customFormat="1" x14ac:dyDescent="0.35">
      <c r="A885" s="45" t="s">
        <v>2031</v>
      </c>
      <c r="B885" s="45" t="s">
        <v>2147</v>
      </c>
      <c r="C885" s="45" t="s">
        <v>2549</v>
      </c>
      <c r="D885" s="45" t="s">
        <v>2147</v>
      </c>
      <c r="E885" s="45" t="s">
        <v>1959</v>
      </c>
      <c r="F885" s="46" t="s">
        <v>7</v>
      </c>
      <c r="G885" s="46" t="s">
        <v>55</v>
      </c>
      <c r="H885" s="45" t="s">
        <v>2382</v>
      </c>
      <c r="I885" s="45"/>
      <c r="J885" s="45"/>
      <c r="K885" s="39" t="str">
        <f>VLOOKUP(A885,'Va-Ku'!$A$2:$B$150,2,0)</f>
        <v>v</v>
      </c>
      <c r="L885" s="40" t="str">
        <f>IF(K885="v",VLOOKUP(A885,'Va-Ku'!$A$2:$C$150,3,0),VLOOKUP(A885,Kunnat!$B$2:$D$410,3,0))</f>
        <v>Ympäristöministeriö</v>
      </c>
      <c r="M885" s="40" t="str">
        <f>IF(K885&lt;&gt;"v",VLOOKUP(A885,Kunnat!$B$2:$F$411,5,0),"")</f>
        <v/>
      </c>
      <c r="N885" s="41" t="str">
        <f>IF(J885="","",VLOOKUP(J885,Lait!$B$3:$C$60,2,0))</f>
        <v/>
      </c>
      <c r="O885" s="41"/>
      <c r="P885" s="41"/>
    </row>
    <row r="886" spans="1:16" s="23" customFormat="1" x14ac:dyDescent="0.35">
      <c r="A886" s="45" t="s">
        <v>1177</v>
      </c>
      <c r="B886" s="45" t="s">
        <v>1180</v>
      </c>
      <c r="C886" s="45" t="s">
        <v>3027</v>
      </c>
      <c r="D886" s="45" t="s">
        <v>1180</v>
      </c>
      <c r="E886" s="45" t="s">
        <v>1960</v>
      </c>
      <c r="F886" s="46" t="s">
        <v>3</v>
      </c>
      <c r="G886" s="45"/>
      <c r="H886" s="45" t="s">
        <v>2386</v>
      </c>
      <c r="I886" s="45" t="s">
        <v>3028</v>
      </c>
      <c r="J886" s="45"/>
      <c r="K886" s="39" t="str">
        <f>VLOOKUP(A886,'Va-Ku'!$A$2:$B$150,2,0)</f>
        <v>v</v>
      </c>
      <c r="L886" s="40" t="str">
        <f>IF(K886="v",VLOOKUP(A886,'Va-Ku'!$A$2:$C$150,3,0),VLOOKUP(A886,Kunnat!$B$2:$D$410,3,0))</f>
        <v>Sisäministeriö</v>
      </c>
      <c r="M886" s="40" t="str">
        <f>IF(K886&lt;&gt;"v",VLOOKUP(A886,Kunnat!$B$2:$F$411,5,0),"")</f>
        <v/>
      </c>
      <c r="N886" s="41" t="str">
        <f>IF(J886="","",VLOOKUP(J886,Lait!$B$3:$C$60,2,0))</f>
        <v/>
      </c>
      <c r="O886" s="41"/>
      <c r="P886" s="41"/>
    </row>
    <row r="887" spans="1:16" s="23" customFormat="1" x14ac:dyDescent="0.35">
      <c r="A887" s="45" t="s">
        <v>1177</v>
      </c>
      <c r="B887" s="45" t="s">
        <v>1179</v>
      </c>
      <c r="C887" s="45" t="s">
        <v>3025</v>
      </c>
      <c r="D887" s="45" t="s">
        <v>1179</v>
      </c>
      <c r="E887" s="45" t="s">
        <v>1960</v>
      </c>
      <c r="F887" s="46" t="s">
        <v>3</v>
      </c>
      <c r="G887" s="45"/>
      <c r="H887" s="45" t="s">
        <v>2386</v>
      </c>
      <c r="I887" s="45" t="s">
        <v>3026</v>
      </c>
      <c r="J887" s="45"/>
      <c r="K887" s="39" t="str">
        <f>VLOOKUP(A887,'Va-Ku'!$A$2:$B$150,2,0)</f>
        <v>v</v>
      </c>
      <c r="L887" s="40" t="str">
        <f>IF(K887="v",VLOOKUP(A887,'Va-Ku'!$A$2:$C$150,3,0),VLOOKUP(A887,Kunnat!$B$2:$D$410,3,0))</f>
        <v>Sisäministeriö</v>
      </c>
      <c r="M887" s="40" t="str">
        <f>IF(K887&lt;&gt;"v",VLOOKUP(A887,Kunnat!$B$2:$F$411,5,0),"")</f>
        <v/>
      </c>
      <c r="N887" s="41" t="str">
        <f>IF(J887="","",VLOOKUP(J887,Lait!$B$3:$C$60,2,0))</f>
        <v/>
      </c>
      <c r="O887" s="41"/>
      <c r="P887" s="41"/>
    </row>
    <row r="888" spans="1:16" s="23" customFormat="1" x14ac:dyDescent="0.35">
      <c r="A888" s="45" t="s">
        <v>1177</v>
      </c>
      <c r="B888" s="45" t="s">
        <v>1178</v>
      </c>
      <c r="C888" s="45" t="s">
        <v>3023</v>
      </c>
      <c r="D888" s="45" t="s">
        <v>1178</v>
      </c>
      <c r="E888" s="45" t="s">
        <v>1960</v>
      </c>
      <c r="F888" s="46" t="s">
        <v>3</v>
      </c>
      <c r="G888" s="45"/>
      <c r="H888" s="45" t="s">
        <v>2386</v>
      </c>
      <c r="I888" s="45" t="s">
        <v>3024</v>
      </c>
      <c r="J888" s="45"/>
      <c r="K888" s="39" t="str">
        <f>VLOOKUP(A888,'Va-Ku'!$A$2:$B$150,2,0)</f>
        <v>v</v>
      </c>
      <c r="L888" s="40" t="str">
        <f>IF(K888="v",VLOOKUP(A888,'Va-Ku'!$A$2:$C$150,3,0),VLOOKUP(A888,Kunnat!$B$2:$D$410,3,0))</f>
        <v>Sisäministeriö</v>
      </c>
      <c r="M888" s="40" t="str">
        <f>IF(K888&lt;&gt;"v",VLOOKUP(A888,Kunnat!$B$2:$F$411,5,0),"")</f>
        <v/>
      </c>
      <c r="N888" s="41" t="str">
        <f>IF(J888="","",VLOOKUP(J888,Lait!$B$3:$C$60,2,0))</f>
        <v/>
      </c>
      <c r="O888" s="41"/>
      <c r="P888" s="41"/>
    </row>
    <row r="889" spans="1:16" s="23" customFormat="1" x14ac:dyDescent="0.35">
      <c r="A889" s="45" t="s">
        <v>62</v>
      </c>
      <c r="B889" s="45" t="s">
        <v>87</v>
      </c>
      <c r="C889" s="45" t="s">
        <v>2655</v>
      </c>
      <c r="D889" s="45" t="s">
        <v>87</v>
      </c>
      <c r="E889" s="45" t="s">
        <v>1896</v>
      </c>
      <c r="F889" s="46" t="s">
        <v>5</v>
      </c>
      <c r="G889" s="45"/>
      <c r="H889" s="45" t="s">
        <v>2386</v>
      </c>
      <c r="I889" s="45"/>
      <c r="J889" s="45"/>
      <c r="K889" s="39" t="str">
        <f>VLOOKUP(A889,'Va-Ku'!$A$2:$B$150,2,0)</f>
        <v>v</v>
      </c>
      <c r="L889" s="40" t="str">
        <f>IF(K889="v",VLOOKUP(A889,'Va-Ku'!$A$2:$C$150,3,0),VLOOKUP(A889,Kunnat!$B$2:$D$410,3,0))</f>
        <v>Maa- ja metsätalousministeriö</v>
      </c>
      <c r="M889" s="40" t="str">
        <f>IF(K889&lt;&gt;"v",VLOOKUP(A889,Kunnat!$B$2:$F$411,5,0),"")</f>
        <v/>
      </c>
      <c r="N889" s="41" t="str">
        <f>IF(J889="","",VLOOKUP(J889,Lait!$B$3:$C$60,2,0))</f>
        <v/>
      </c>
      <c r="O889" s="41"/>
      <c r="P889" s="41"/>
    </row>
    <row r="890" spans="1:16" s="23" customFormat="1" x14ac:dyDescent="0.35">
      <c r="A890" s="45" t="s">
        <v>62</v>
      </c>
      <c r="B890" s="45" t="s">
        <v>78</v>
      </c>
      <c r="C890" s="45" t="s">
        <v>2656</v>
      </c>
      <c r="D890" s="45" t="s">
        <v>78</v>
      </c>
      <c r="E890" s="45" t="s">
        <v>2699</v>
      </c>
      <c r="F890" s="46" t="s">
        <v>5</v>
      </c>
      <c r="G890" s="45"/>
      <c r="H890" s="45" t="s">
        <v>2382</v>
      </c>
      <c r="I890" s="45"/>
      <c r="J890" s="45"/>
      <c r="K890" s="39" t="str">
        <f>VLOOKUP(A890,'Va-Ku'!$A$2:$B$150,2,0)</f>
        <v>v</v>
      </c>
      <c r="L890" s="40" t="str">
        <f>IF(K890="v",VLOOKUP(A890,'Va-Ku'!$A$2:$C$150,3,0),VLOOKUP(A890,Kunnat!$B$2:$D$410,3,0))</f>
        <v>Maa- ja metsätalousministeriö</v>
      </c>
      <c r="M890" s="40" t="str">
        <f>IF(K890&lt;&gt;"v",VLOOKUP(A890,Kunnat!$B$2:$F$411,5,0),"")</f>
        <v/>
      </c>
      <c r="N890" s="41" t="str">
        <f>IF(J890="","",VLOOKUP(J890,Lait!$B$3:$C$60,2,0))</f>
        <v/>
      </c>
      <c r="O890" s="41"/>
      <c r="P890" s="41"/>
    </row>
    <row r="891" spans="1:16" s="23" customFormat="1" x14ac:dyDescent="0.35">
      <c r="A891" s="45" t="s">
        <v>62</v>
      </c>
      <c r="B891" s="45" t="s">
        <v>82</v>
      </c>
      <c r="C891" s="45" t="s">
        <v>2657</v>
      </c>
      <c r="D891" s="45" t="s">
        <v>82</v>
      </c>
      <c r="E891" s="45" t="s">
        <v>1896</v>
      </c>
      <c r="F891" s="46" t="s">
        <v>5</v>
      </c>
      <c r="G891" s="45"/>
      <c r="H891" s="45" t="s">
        <v>2386</v>
      </c>
      <c r="I891" s="45"/>
      <c r="J891" s="45"/>
      <c r="K891" s="39" t="str">
        <f>VLOOKUP(A891,'Va-Ku'!$A$2:$B$150,2,0)</f>
        <v>v</v>
      </c>
      <c r="L891" s="40" t="str">
        <f>IF(K891="v",VLOOKUP(A891,'Va-Ku'!$A$2:$C$150,3,0),VLOOKUP(A891,Kunnat!$B$2:$D$410,3,0))</f>
        <v>Maa- ja metsätalousministeriö</v>
      </c>
      <c r="M891" s="40" t="str">
        <f>IF(K891&lt;&gt;"v",VLOOKUP(A891,Kunnat!$B$2:$F$411,5,0),"")</f>
        <v/>
      </c>
      <c r="N891" s="41" t="str">
        <f>IF(J891="","",VLOOKUP(J891,Lait!$B$3:$C$60,2,0))</f>
        <v/>
      </c>
      <c r="O891" s="41"/>
      <c r="P891" s="41"/>
    </row>
    <row r="892" spans="1:16" s="23" customFormat="1" x14ac:dyDescent="0.35">
      <c r="A892" s="45" t="s">
        <v>62</v>
      </c>
      <c r="B892" s="45" t="s">
        <v>2682</v>
      </c>
      <c r="C892" s="45" t="s">
        <v>2683</v>
      </c>
      <c r="D892" s="45" t="s">
        <v>2682</v>
      </c>
      <c r="E892" s="45" t="s">
        <v>1959</v>
      </c>
      <c r="F892" s="46" t="s">
        <v>7</v>
      </c>
      <c r="G892" s="46" t="s">
        <v>22</v>
      </c>
      <c r="H892" s="45" t="s">
        <v>2382</v>
      </c>
      <c r="I892" s="45"/>
      <c r="J892" s="45"/>
      <c r="K892" s="39" t="str">
        <f>VLOOKUP(A892,'Va-Ku'!$A$2:$B$150,2,0)</f>
        <v>v</v>
      </c>
      <c r="L892" s="40" t="str">
        <f>IF(K892="v",VLOOKUP(A892,'Va-Ku'!$A$2:$C$150,3,0),VLOOKUP(A892,Kunnat!$B$2:$D$410,3,0))</f>
        <v>Maa- ja metsätalousministeriö</v>
      </c>
      <c r="M892" s="40" t="str">
        <f>IF(K892&lt;&gt;"v",VLOOKUP(A892,Kunnat!$B$2:$F$411,5,0),"")</f>
        <v/>
      </c>
      <c r="N892" s="41" t="str">
        <f>IF(J892="","",VLOOKUP(J892,Lait!$B$3:$C$60,2,0))</f>
        <v/>
      </c>
      <c r="O892" s="41"/>
      <c r="P892" s="41"/>
    </row>
    <row r="893" spans="1:16" s="23" customFormat="1" x14ac:dyDescent="0.35">
      <c r="A893" s="45" t="s">
        <v>62</v>
      </c>
      <c r="B893" s="45" t="s">
        <v>83</v>
      </c>
      <c r="C893" s="45" t="s">
        <v>2658</v>
      </c>
      <c r="D893" s="45" t="s">
        <v>83</v>
      </c>
      <c r="E893" s="45" t="s">
        <v>1896</v>
      </c>
      <c r="F893" s="46" t="s">
        <v>17</v>
      </c>
      <c r="G893" s="46" t="s">
        <v>299</v>
      </c>
      <c r="H893" s="45" t="s">
        <v>2382</v>
      </c>
      <c r="I893" s="45"/>
      <c r="J893" s="45"/>
      <c r="K893" s="39" t="str">
        <f>VLOOKUP(A893,'Va-Ku'!$A$2:$B$150,2,0)</f>
        <v>v</v>
      </c>
      <c r="L893" s="40" t="str">
        <f>IF(K893="v",VLOOKUP(A893,'Va-Ku'!$A$2:$C$150,3,0),VLOOKUP(A893,Kunnat!$B$2:$D$410,3,0))</f>
        <v>Maa- ja metsätalousministeriö</v>
      </c>
      <c r="M893" s="40" t="str">
        <f>IF(K893&lt;&gt;"v",VLOOKUP(A893,Kunnat!$B$2:$F$411,5,0),"")</f>
        <v/>
      </c>
      <c r="N893" s="41" t="str">
        <f>IF(J893="","",VLOOKUP(J893,Lait!$B$3:$C$60,2,0))</f>
        <v/>
      </c>
      <c r="O893" s="41"/>
      <c r="P893" s="41"/>
    </row>
    <row r="894" spans="1:16" s="23" customFormat="1" x14ac:dyDescent="0.35">
      <c r="A894" s="45" t="s">
        <v>62</v>
      </c>
      <c r="B894" s="45" t="s">
        <v>88</v>
      </c>
      <c r="C894" s="45" t="s">
        <v>2659</v>
      </c>
      <c r="D894" s="45" t="s">
        <v>88</v>
      </c>
      <c r="E894" s="45" t="s">
        <v>2699</v>
      </c>
      <c r="F894" s="46" t="s">
        <v>5</v>
      </c>
      <c r="G894" s="45"/>
      <c r="H894" s="45" t="s">
        <v>2382</v>
      </c>
      <c r="I894" s="45"/>
      <c r="J894" s="45"/>
      <c r="K894" s="39" t="str">
        <f>VLOOKUP(A894,'Va-Ku'!$A$2:$B$150,2,0)</f>
        <v>v</v>
      </c>
      <c r="L894" s="40" t="str">
        <f>IF(K894="v",VLOOKUP(A894,'Va-Ku'!$A$2:$C$150,3,0),VLOOKUP(A894,Kunnat!$B$2:$D$410,3,0))</f>
        <v>Maa- ja metsätalousministeriö</v>
      </c>
      <c r="M894" s="40" t="str">
        <f>IF(K894&lt;&gt;"v",VLOOKUP(A894,Kunnat!$B$2:$F$411,5,0),"")</f>
        <v/>
      </c>
      <c r="N894" s="41" t="str">
        <f>IF(J894="","",VLOOKUP(J894,Lait!$B$3:$C$60,2,0))</f>
        <v/>
      </c>
      <c r="O894" s="41"/>
      <c r="P894" s="41"/>
    </row>
    <row r="895" spans="1:16" s="23" customFormat="1" x14ac:dyDescent="0.35">
      <c r="A895" s="45" t="s">
        <v>62</v>
      </c>
      <c r="B895" s="45" t="s">
        <v>66</v>
      </c>
      <c r="C895" s="45" t="s">
        <v>2660</v>
      </c>
      <c r="D895" s="45" t="s">
        <v>66</v>
      </c>
      <c r="E895" s="45" t="s">
        <v>1959</v>
      </c>
      <c r="F895" s="46" t="s">
        <v>3</v>
      </c>
      <c r="G895" s="45"/>
      <c r="H895" s="45" t="s">
        <v>2382</v>
      </c>
      <c r="I895" s="45"/>
      <c r="J895" s="45"/>
      <c r="K895" s="39" t="str">
        <f>VLOOKUP(A895,'Va-Ku'!$A$2:$B$150,2,0)</f>
        <v>v</v>
      </c>
      <c r="L895" s="40" t="str">
        <f>IF(K895="v",VLOOKUP(A895,'Va-Ku'!$A$2:$C$150,3,0),VLOOKUP(A895,Kunnat!$B$2:$D$410,3,0))</f>
        <v>Maa- ja metsätalousministeriö</v>
      </c>
      <c r="M895" s="40" t="str">
        <f>IF(K895&lt;&gt;"v",VLOOKUP(A895,Kunnat!$B$2:$F$411,5,0),"")</f>
        <v/>
      </c>
      <c r="N895" s="41" t="str">
        <f>IF(J895="","",VLOOKUP(J895,Lait!$B$3:$C$60,2,0))</f>
        <v/>
      </c>
      <c r="O895" s="41"/>
      <c r="P895" s="41"/>
    </row>
    <row r="896" spans="1:16" s="23" customFormat="1" x14ac:dyDescent="0.35">
      <c r="A896" s="45" t="s">
        <v>62</v>
      </c>
      <c r="B896" s="45" t="s">
        <v>68</v>
      </c>
      <c r="C896" s="45" t="s">
        <v>2661</v>
      </c>
      <c r="D896" s="45" t="s">
        <v>68</v>
      </c>
      <c r="E896" s="45" t="s">
        <v>1959</v>
      </c>
      <c r="F896" s="46" t="s">
        <v>7</v>
      </c>
      <c r="G896" s="46" t="s">
        <v>299</v>
      </c>
      <c r="H896" s="45" t="s">
        <v>2382</v>
      </c>
      <c r="I896" s="45"/>
      <c r="J896" s="45"/>
      <c r="K896" s="39" t="str">
        <f>VLOOKUP(A896,'Va-Ku'!$A$2:$B$150,2,0)</f>
        <v>v</v>
      </c>
      <c r="L896" s="40" t="str">
        <f>IF(K896="v",VLOOKUP(A896,'Va-Ku'!$A$2:$C$150,3,0),VLOOKUP(A896,Kunnat!$B$2:$D$410,3,0))</f>
        <v>Maa- ja metsätalousministeriö</v>
      </c>
      <c r="M896" s="40" t="str">
        <f>IF(K896&lt;&gt;"v",VLOOKUP(A896,Kunnat!$B$2:$F$411,5,0),"")</f>
        <v/>
      </c>
      <c r="N896" s="41" t="str">
        <f>IF(J896="","",VLOOKUP(J896,Lait!$B$3:$C$60,2,0))</f>
        <v/>
      </c>
      <c r="O896" s="41"/>
      <c r="P896" s="41"/>
    </row>
    <row r="897" spans="1:16" s="23" customFormat="1" x14ac:dyDescent="0.35">
      <c r="A897" s="45" t="s">
        <v>62</v>
      </c>
      <c r="B897" s="45" t="s">
        <v>69</v>
      </c>
      <c r="C897" s="45" t="s">
        <v>2662</v>
      </c>
      <c r="D897" s="45" t="s">
        <v>69</v>
      </c>
      <c r="E897" s="45" t="s">
        <v>1959</v>
      </c>
      <c r="F897" s="46" t="s">
        <v>3</v>
      </c>
      <c r="G897" s="45"/>
      <c r="H897" s="45" t="s">
        <v>2382</v>
      </c>
      <c r="I897" s="45"/>
      <c r="J897" s="45"/>
      <c r="K897" s="39" t="str">
        <f>VLOOKUP(A897,'Va-Ku'!$A$2:$B$150,2,0)</f>
        <v>v</v>
      </c>
      <c r="L897" s="40" t="str">
        <f>IF(K897="v",VLOOKUP(A897,'Va-Ku'!$A$2:$C$150,3,0),VLOOKUP(A897,Kunnat!$B$2:$D$410,3,0))</f>
        <v>Maa- ja metsätalousministeriö</v>
      </c>
      <c r="M897" s="40" t="str">
        <f>IF(K897&lt;&gt;"v",VLOOKUP(A897,Kunnat!$B$2:$F$411,5,0),"")</f>
        <v/>
      </c>
      <c r="N897" s="41" t="str">
        <f>IF(J897="","",VLOOKUP(J897,Lait!$B$3:$C$60,2,0))</f>
        <v/>
      </c>
      <c r="O897" s="41"/>
      <c r="P897" s="41"/>
    </row>
    <row r="898" spans="1:16" s="23" customFormat="1" x14ac:dyDescent="0.35">
      <c r="A898" s="45" t="s">
        <v>62</v>
      </c>
      <c r="B898" s="45" t="s">
        <v>67</v>
      </c>
      <c r="C898" s="45" t="s">
        <v>2663</v>
      </c>
      <c r="D898" s="45" t="s">
        <v>67</v>
      </c>
      <c r="E898" s="45" t="s">
        <v>1959</v>
      </c>
      <c r="F898" s="46" t="s">
        <v>3</v>
      </c>
      <c r="G898" s="45"/>
      <c r="H898" s="45" t="s">
        <v>2386</v>
      </c>
      <c r="I898" s="45"/>
      <c r="J898" s="45"/>
      <c r="K898" s="39" t="str">
        <f>VLOOKUP(A898,'Va-Ku'!$A$2:$B$150,2,0)</f>
        <v>v</v>
      </c>
      <c r="L898" s="40" t="str">
        <f>IF(K898="v",VLOOKUP(A898,'Va-Ku'!$A$2:$C$150,3,0),VLOOKUP(A898,Kunnat!$B$2:$D$410,3,0))</f>
        <v>Maa- ja metsätalousministeriö</v>
      </c>
      <c r="M898" s="40" t="str">
        <f>IF(K898&lt;&gt;"v",VLOOKUP(A898,Kunnat!$B$2:$F$411,5,0),"")</f>
        <v/>
      </c>
      <c r="N898" s="41" t="str">
        <f>IF(J898="","",VLOOKUP(J898,Lait!$B$3:$C$60,2,0))</f>
        <v/>
      </c>
      <c r="O898" s="41"/>
      <c r="P898" s="41"/>
    </row>
    <row r="899" spans="1:16" s="23" customFormat="1" x14ac:dyDescent="0.35">
      <c r="A899" s="45" t="s">
        <v>62</v>
      </c>
      <c r="B899" s="45" t="s">
        <v>65</v>
      </c>
      <c r="C899" s="45" t="s">
        <v>2664</v>
      </c>
      <c r="D899" s="45" t="s">
        <v>65</v>
      </c>
      <c r="E899" s="45" t="s">
        <v>1959</v>
      </c>
      <c r="F899" s="46" t="s">
        <v>3</v>
      </c>
      <c r="G899" s="45"/>
      <c r="H899" s="45" t="s">
        <v>2382</v>
      </c>
      <c r="I899" s="45"/>
      <c r="J899" s="45"/>
      <c r="K899" s="39" t="str">
        <f>VLOOKUP(A899,'Va-Ku'!$A$2:$B$150,2,0)</f>
        <v>v</v>
      </c>
      <c r="L899" s="40" t="str">
        <f>IF(K899="v",VLOOKUP(A899,'Va-Ku'!$A$2:$C$150,3,0),VLOOKUP(A899,Kunnat!$B$2:$D$410,3,0))</f>
        <v>Maa- ja metsätalousministeriö</v>
      </c>
      <c r="M899" s="40" t="str">
        <f>IF(K899&lt;&gt;"v",VLOOKUP(A899,Kunnat!$B$2:$F$411,5,0),"")</f>
        <v/>
      </c>
      <c r="N899" s="41" t="str">
        <f>IF(J899="","",VLOOKUP(J899,Lait!$B$3:$C$60,2,0))</f>
        <v/>
      </c>
      <c r="O899" s="41"/>
      <c r="P899" s="41"/>
    </row>
    <row r="900" spans="1:16" s="23" customFormat="1" x14ac:dyDescent="0.35">
      <c r="A900" s="45" t="s">
        <v>62</v>
      </c>
      <c r="B900" s="45" t="s">
        <v>70</v>
      </c>
      <c r="C900" s="45" t="s">
        <v>2665</v>
      </c>
      <c r="D900" s="45" t="s">
        <v>70</v>
      </c>
      <c r="E900" s="45" t="s">
        <v>1959</v>
      </c>
      <c r="F900" s="46" t="s">
        <v>7</v>
      </c>
      <c r="G900" s="46" t="s">
        <v>299</v>
      </c>
      <c r="H900" s="45" t="s">
        <v>2386</v>
      </c>
      <c r="I900" s="45"/>
      <c r="J900" s="45"/>
      <c r="K900" s="39" t="str">
        <f>VLOOKUP(A900,'Va-Ku'!$A$2:$B$150,2,0)</f>
        <v>v</v>
      </c>
      <c r="L900" s="40" t="str">
        <f>IF(K900="v",VLOOKUP(A900,'Va-Ku'!$A$2:$C$150,3,0),VLOOKUP(A900,Kunnat!$B$2:$D$410,3,0))</f>
        <v>Maa- ja metsätalousministeriö</v>
      </c>
      <c r="M900" s="40" t="str">
        <f>IF(K900&lt;&gt;"v",VLOOKUP(A900,Kunnat!$B$2:$F$411,5,0),"")</f>
        <v/>
      </c>
      <c r="N900" s="41" t="str">
        <f>IF(J900="","",VLOOKUP(J900,Lait!$B$3:$C$60,2,0))</f>
        <v/>
      </c>
      <c r="O900" s="41"/>
      <c r="P900" s="41"/>
    </row>
    <row r="901" spans="1:16" s="23" customFormat="1" x14ac:dyDescent="0.35">
      <c r="A901" s="45" t="s">
        <v>62</v>
      </c>
      <c r="B901" s="45" t="s">
        <v>86</v>
      </c>
      <c r="C901" s="45" t="s">
        <v>2666</v>
      </c>
      <c r="D901" s="45" t="s">
        <v>86</v>
      </c>
      <c r="E901" s="45" t="s">
        <v>1959</v>
      </c>
      <c r="F901" s="46" t="s">
        <v>5</v>
      </c>
      <c r="G901" s="45"/>
      <c r="H901" s="45" t="s">
        <v>2386</v>
      </c>
      <c r="I901" s="45"/>
      <c r="J901" s="45"/>
      <c r="K901" s="39" t="str">
        <f>VLOOKUP(A901,'Va-Ku'!$A$2:$B$150,2,0)</f>
        <v>v</v>
      </c>
      <c r="L901" s="40" t="str">
        <f>IF(K901="v",VLOOKUP(A901,'Va-Ku'!$A$2:$C$150,3,0),VLOOKUP(A901,Kunnat!$B$2:$D$410,3,0))</f>
        <v>Maa- ja metsätalousministeriö</v>
      </c>
      <c r="M901" s="40" t="str">
        <f>IF(K901&lt;&gt;"v",VLOOKUP(A901,Kunnat!$B$2:$F$411,5,0),"")</f>
        <v/>
      </c>
      <c r="N901" s="41" t="str">
        <f>IF(J901="","",VLOOKUP(J901,Lait!$B$3:$C$60,2,0))</f>
        <v/>
      </c>
      <c r="O901" s="41"/>
      <c r="P901" s="41"/>
    </row>
    <row r="902" spans="1:16" s="23" customFormat="1" x14ac:dyDescent="0.35">
      <c r="A902" s="45" t="s">
        <v>62</v>
      </c>
      <c r="B902" s="45" t="s">
        <v>76</v>
      </c>
      <c r="C902" s="45" t="s">
        <v>2667</v>
      </c>
      <c r="D902" s="45" t="s">
        <v>76</v>
      </c>
      <c r="E902" s="45" t="s">
        <v>1959</v>
      </c>
      <c r="F902" s="46" t="s">
        <v>7</v>
      </c>
      <c r="G902" s="46" t="s">
        <v>299</v>
      </c>
      <c r="H902" s="45" t="s">
        <v>2382</v>
      </c>
      <c r="I902" s="45"/>
      <c r="J902" s="45"/>
      <c r="K902" s="39" t="str">
        <f>VLOOKUP(A902,'Va-Ku'!$A$2:$B$150,2,0)</f>
        <v>v</v>
      </c>
      <c r="L902" s="40" t="str">
        <f>IF(K902="v",VLOOKUP(A902,'Va-Ku'!$A$2:$C$150,3,0),VLOOKUP(A902,Kunnat!$B$2:$D$410,3,0))</f>
        <v>Maa- ja metsätalousministeriö</v>
      </c>
      <c r="M902" s="40" t="str">
        <f>IF(K902&lt;&gt;"v",VLOOKUP(A902,Kunnat!$B$2:$F$411,5,0),"")</f>
        <v/>
      </c>
      <c r="N902" s="41" t="str">
        <f>IF(J902="","",VLOOKUP(J902,Lait!$B$3:$C$60,2,0))</f>
        <v/>
      </c>
      <c r="O902" s="41"/>
      <c r="P902" s="41"/>
    </row>
    <row r="903" spans="1:16" s="23" customFormat="1" x14ac:dyDescent="0.35">
      <c r="A903" s="45" t="s">
        <v>62</v>
      </c>
      <c r="B903" s="45" t="s">
        <v>64</v>
      </c>
      <c r="C903" s="45" t="s">
        <v>2668</v>
      </c>
      <c r="D903" s="45" t="s">
        <v>64</v>
      </c>
      <c r="E903" s="45" t="s">
        <v>1959</v>
      </c>
      <c r="F903" s="46" t="s">
        <v>3</v>
      </c>
      <c r="G903" s="45"/>
      <c r="H903" s="45" t="s">
        <v>2382</v>
      </c>
      <c r="I903" s="45"/>
      <c r="J903" s="45"/>
      <c r="K903" s="39" t="str">
        <f>VLOOKUP(A903,'Va-Ku'!$A$2:$B$150,2,0)</f>
        <v>v</v>
      </c>
      <c r="L903" s="40" t="str">
        <f>IF(K903="v",VLOOKUP(A903,'Va-Ku'!$A$2:$C$150,3,0),VLOOKUP(A903,Kunnat!$B$2:$D$410,3,0))</f>
        <v>Maa- ja metsätalousministeriö</v>
      </c>
      <c r="M903" s="40" t="str">
        <f>IF(K903&lt;&gt;"v",VLOOKUP(A903,Kunnat!$B$2:$F$411,5,0),"")</f>
        <v/>
      </c>
      <c r="N903" s="41" t="str">
        <f>IF(J903="","",VLOOKUP(J903,Lait!$B$3:$C$60,2,0))</f>
        <v/>
      </c>
      <c r="O903" s="41"/>
      <c r="P903" s="41"/>
    </row>
    <row r="904" spans="1:16" s="23" customFormat="1" x14ac:dyDescent="0.35">
      <c r="A904" s="45" t="s">
        <v>62</v>
      </c>
      <c r="B904" s="45" t="s">
        <v>81</v>
      </c>
      <c r="C904" s="45" t="s">
        <v>2669</v>
      </c>
      <c r="D904" s="45" t="s">
        <v>81</v>
      </c>
      <c r="E904" s="45" t="s">
        <v>1896</v>
      </c>
      <c r="F904" s="46" t="s">
        <v>5</v>
      </c>
      <c r="G904" s="45"/>
      <c r="H904" s="45" t="s">
        <v>2386</v>
      </c>
      <c r="I904" s="45"/>
      <c r="J904" s="45"/>
      <c r="K904" s="39" t="str">
        <f>VLOOKUP(A904,'Va-Ku'!$A$2:$B$150,2,0)</f>
        <v>v</v>
      </c>
      <c r="L904" s="40" t="str">
        <f>IF(K904="v",VLOOKUP(A904,'Va-Ku'!$A$2:$C$150,3,0),VLOOKUP(A904,Kunnat!$B$2:$D$410,3,0))</f>
        <v>Maa- ja metsätalousministeriö</v>
      </c>
      <c r="M904" s="40" t="str">
        <f>IF(K904&lt;&gt;"v",VLOOKUP(A904,Kunnat!$B$2:$F$411,5,0),"")</f>
        <v/>
      </c>
      <c r="N904" s="41" t="str">
        <f>IF(J904="","",VLOOKUP(J904,Lait!$B$3:$C$60,2,0))</f>
        <v/>
      </c>
      <c r="O904" s="41"/>
      <c r="P904" s="41"/>
    </row>
    <row r="905" spans="1:16" s="23" customFormat="1" x14ac:dyDescent="0.35">
      <c r="A905" s="45" t="s">
        <v>62</v>
      </c>
      <c r="B905" s="45" t="s">
        <v>80</v>
      </c>
      <c r="C905" s="45" t="s">
        <v>2670</v>
      </c>
      <c r="D905" s="45" t="s">
        <v>80</v>
      </c>
      <c r="E905" s="45" t="s">
        <v>1896</v>
      </c>
      <c r="F905" s="46" t="s">
        <v>17</v>
      </c>
      <c r="G905" s="46" t="s">
        <v>22</v>
      </c>
      <c r="H905" s="45" t="s">
        <v>2386</v>
      </c>
      <c r="I905" s="45" t="s">
        <v>2671</v>
      </c>
      <c r="J905" s="45"/>
      <c r="K905" s="39" t="str">
        <f>VLOOKUP(A905,'Va-Ku'!$A$2:$B$150,2,0)</f>
        <v>v</v>
      </c>
      <c r="L905" s="40" t="str">
        <f>IF(K905="v",VLOOKUP(A905,'Va-Ku'!$A$2:$C$150,3,0),VLOOKUP(A905,Kunnat!$B$2:$D$410,3,0))</f>
        <v>Maa- ja metsätalousministeriö</v>
      </c>
      <c r="M905" s="40" t="str">
        <f>IF(K905&lt;&gt;"v",VLOOKUP(A905,Kunnat!$B$2:$F$411,5,0),"")</f>
        <v/>
      </c>
      <c r="N905" s="41" t="str">
        <f>IF(J905="","",VLOOKUP(J905,Lait!$B$3:$C$60,2,0))</f>
        <v/>
      </c>
      <c r="O905" s="41"/>
      <c r="P905" s="41"/>
    </row>
    <row r="906" spans="1:16" s="23" customFormat="1" x14ac:dyDescent="0.35">
      <c r="A906" s="45" t="s">
        <v>62</v>
      </c>
      <c r="B906" s="45" t="s">
        <v>77</v>
      </c>
      <c r="C906" s="45" t="s">
        <v>2672</v>
      </c>
      <c r="D906" s="45" t="s">
        <v>77</v>
      </c>
      <c r="E906" s="45" t="s">
        <v>1960</v>
      </c>
      <c r="F906" s="46" t="s">
        <v>3</v>
      </c>
      <c r="G906" s="45"/>
      <c r="H906" s="45" t="s">
        <v>2382</v>
      </c>
      <c r="I906" s="45"/>
      <c r="J906" s="45"/>
      <c r="K906" s="39" t="str">
        <f>VLOOKUP(A906,'Va-Ku'!$A$2:$B$150,2,0)</f>
        <v>v</v>
      </c>
      <c r="L906" s="40" t="str">
        <f>IF(K906="v",VLOOKUP(A906,'Va-Ku'!$A$2:$C$150,3,0),VLOOKUP(A906,Kunnat!$B$2:$D$410,3,0))</f>
        <v>Maa- ja metsätalousministeriö</v>
      </c>
      <c r="M906" s="40" t="str">
        <f>IF(K906&lt;&gt;"v",VLOOKUP(A906,Kunnat!$B$2:$F$411,5,0),"")</f>
        <v/>
      </c>
      <c r="N906" s="41" t="str">
        <f>IF(J906="","",VLOOKUP(J906,Lait!$B$3:$C$60,2,0))</f>
        <v/>
      </c>
      <c r="O906" s="41"/>
      <c r="P906" s="41"/>
    </row>
    <row r="907" spans="1:16" s="23" customFormat="1" x14ac:dyDescent="0.35">
      <c r="A907" s="45" t="s">
        <v>62</v>
      </c>
      <c r="B907" s="45" t="s">
        <v>71</v>
      </c>
      <c r="C907" s="45" t="s">
        <v>2673</v>
      </c>
      <c r="D907" s="45" t="s">
        <v>71</v>
      </c>
      <c r="E907" s="45" t="s">
        <v>1959</v>
      </c>
      <c r="F907" s="46" t="s">
        <v>7</v>
      </c>
      <c r="G907" s="46" t="s">
        <v>8</v>
      </c>
      <c r="H907" s="45" t="s">
        <v>2386</v>
      </c>
      <c r="I907" s="45"/>
      <c r="J907" s="45"/>
      <c r="K907" s="39" t="str">
        <f>VLOOKUP(A907,'Va-Ku'!$A$2:$B$150,2,0)</f>
        <v>v</v>
      </c>
      <c r="L907" s="40" t="str">
        <f>IF(K907="v",VLOOKUP(A907,'Va-Ku'!$A$2:$C$150,3,0),VLOOKUP(A907,Kunnat!$B$2:$D$410,3,0))</f>
        <v>Maa- ja metsätalousministeriö</v>
      </c>
      <c r="M907" s="40" t="str">
        <f>IF(K907&lt;&gt;"v",VLOOKUP(A907,Kunnat!$B$2:$F$411,5,0),"")</f>
        <v/>
      </c>
      <c r="N907" s="41" t="str">
        <f>IF(J907="","",VLOOKUP(J907,Lait!$B$3:$C$60,2,0))</f>
        <v/>
      </c>
      <c r="O907" s="41"/>
      <c r="P907" s="41"/>
    </row>
    <row r="908" spans="1:16" s="23" customFormat="1" x14ac:dyDescent="0.35">
      <c r="A908" s="45" t="s">
        <v>62</v>
      </c>
      <c r="B908" s="45" t="s">
        <v>72</v>
      </c>
      <c r="C908" s="45" t="s">
        <v>2674</v>
      </c>
      <c r="D908" s="45" t="s">
        <v>72</v>
      </c>
      <c r="E908" s="45" t="s">
        <v>1959</v>
      </c>
      <c r="F908" s="46" t="s">
        <v>7</v>
      </c>
      <c r="G908" s="46" t="s">
        <v>8</v>
      </c>
      <c r="H908" s="45" t="s">
        <v>2386</v>
      </c>
      <c r="I908" s="45"/>
      <c r="J908" s="45"/>
      <c r="K908" s="39" t="str">
        <f>VLOOKUP(A908,'Va-Ku'!$A$2:$B$150,2,0)</f>
        <v>v</v>
      </c>
      <c r="L908" s="40" t="str">
        <f>IF(K908="v",VLOOKUP(A908,'Va-Ku'!$A$2:$C$150,3,0),VLOOKUP(A908,Kunnat!$B$2:$D$410,3,0))</f>
        <v>Maa- ja metsätalousministeriö</v>
      </c>
      <c r="M908" s="40" t="str">
        <f>IF(K908&lt;&gt;"v",VLOOKUP(A908,Kunnat!$B$2:$F$411,5,0),"")</f>
        <v/>
      </c>
      <c r="N908" s="41" t="str">
        <f>IF(J908="","",VLOOKUP(J908,Lait!$B$3:$C$60,2,0))</f>
        <v/>
      </c>
      <c r="O908" s="41"/>
      <c r="P908" s="41"/>
    </row>
    <row r="909" spans="1:16" s="23" customFormat="1" x14ac:dyDescent="0.35">
      <c r="A909" s="45" t="s">
        <v>62</v>
      </c>
      <c r="B909" s="45" t="s">
        <v>73</v>
      </c>
      <c r="C909" s="45" t="s">
        <v>2675</v>
      </c>
      <c r="D909" s="45" t="s">
        <v>73</v>
      </c>
      <c r="E909" s="45" t="s">
        <v>1959</v>
      </c>
      <c r="F909" s="46" t="s">
        <v>7</v>
      </c>
      <c r="G909" s="46" t="s">
        <v>8</v>
      </c>
      <c r="H909" s="45" t="s">
        <v>2386</v>
      </c>
      <c r="I909" s="45"/>
      <c r="J909" s="45"/>
      <c r="K909" s="39" t="str">
        <f>VLOOKUP(A909,'Va-Ku'!$A$2:$B$150,2,0)</f>
        <v>v</v>
      </c>
      <c r="L909" s="40" t="str">
        <f>IF(K909="v",VLOOKUP(A909,'Va-Ku'!$A$2:$C$150,3,0),VLOOKUP(A909,Kunnat!$B$2:$D$410,3,0))</f>
        <v>Maa- ja metsätalousministeriö</v>
      </c>
      <c r="M909" s="40" t="str">
        <f>IF(K909&lt;&gt;"v",VLOOKUP(A909,Kunnat!$B$2:$F$411,5,0),"")</f>
        <v/>
      </c>
      <c r="N909" s="41" t="str">
        <f>IF(J909="","",VLOOKUP(J909,Lait!$B$3:$C$60,2,0))</f>
        <v/>
      </c>
      <c r="O909" s="41"/>
      <c r="P909" s="41"/>
    </row>
    <row r="910" spans="1:16" s="23" customFormat="1" x14ac:dyDescent="0.35">
      <c r="A910" s="45" t="s">
        <v>62</v>
      </c>
      <c r="B910" s="45" t="s">
        <v>74</v>
      </c>
      <c r="C910" s="45" t="s">
        <v>2676</v>
      </c>
      <c r="D910" s="45" t="s">
        <v>74</v>
      </c>
      <c r="E910" s="45" t="s">
        <v>1959</v>
      </c>
      <c r="F910" s="46" t="s">
        <v>3</v>
      </c>
      <c r="G910" s="45"/>
      <c r="H910" s="45" t="s">
        <v>2386</v>
      </c>
      <c r="I910" s="45"/>
      <c r="J910" s="45"/>
      <c r="K910" s="39" t="str">
        <f>VLOOKUP(A910,'Va-Ku'!$A$2:$B$150,2,0)</f>
        <v>v</v>
      </c>
      <c r="L910" s="40" t="str">
        <f>IF(K910="v",VLOOKUP(A910,'Va-Ku'!$A$2:$C$150,3,0),VLOOKUP(A910,Kunnat!$B$2:$D$410,3,0))</f>
        <v>Maa- ja metsätalousministeriö</v>
      </c>
      <c r="M910" s="40" t="str">
        <f>IF(K910&lt;&gt;"v",VLOOKUP(A910,Kunnat!$B$2:$F$411,5,0),"")</f>
        <v/>
      </c>
      <c r="N910" s="41" t="str">
        <f>IF(J910="","",VLOOKUP(J910,Lait!$B$3:$C$60,2,0))</f>
        <v/>
      </c>
      <c r="O910" s="41"/>
      <c r="P910" s="41"/>
    </row>
    <row r="911" spans="1:16" s="23" customFormat="1" x14ac:dyDescent="0.35">
      <c r="A911" s="45" t="s">
        <v>62</v>
      </c>
      <c r="B911" s="45" t="s">
        <v>85</v>
      </c>
      <c r="C911" s="45" t="s">
        <v>2677</v>
      </c>
      <c r="D911" s="45" t="s">
        <v>85</v>
      </c>
      <c r="E911" s="45" t="s">
        <v>1896</v>
      </c>
      <c r="F911" s="46" t="s">
        <v>5</v>
      </c>
      <c r="G911" s="45"/>
      <c r="H911" s="45" t="s">
        <v>2382</v>
      </c>
      <c r="I911" s="45"/>
      <c r="J911" s="45"/>
      <c r="K911" s="39" t="str">
        <f>VLOOKUP(A911,'Va-Ku'!$A$2:$B$150,2,0)</f>
        <v>v</v>
      </c>
      <c r="L911" s="40" t="str">
        <f>IF(K911="v",VLOOKUP(A911,'Va-Ku'!$A$2:$C$150,3,0),VLOOKUP(A911,Kunnat!$B$2:$D$410,3,0))</f>
        <v>Maa- ja metsätalousministeriö</v>
      </c>
      <c r="M911" s="40" t="str">
        <f>IF(K911&lt;&gt;"v",VLOOKUP(A911,Kunnat!$B$2:$F$411,5,0),"")</f>
        <v/>
      </c>
      <c r="N911" s="41" t="str">
        <f>IF(J911="","",VLOOKUP(J911,Lait!$B$3:$C$60,2,0))</f>
        <v/>
      </c>
      <c r="O911" s="41"/>
      <c r="P911" s="41"/>
    </row>
    <row r="912" spans="1:16" s="23" customFormat="1" x14ac:dyDescent="0.35">
      <c r="A912" s="45" t="s">
        <v>62</v>
      </c>
      <c r="B912" s="45" t="s">
        <v>89</v>
      </c>
      <c r="C912" s="45" t="s">
        <v>2678</v>
      </c>
      <c r="D912" s="45" t="s">
        <v>89</v>
      </c>
      <c r="E912" s="45" t="s">
        <v>1960</v>
      </c>
      <c r="F912" s="46" t="s">
        <v>17</v>
      </c>
      <c r="G912" s="46" t="s">
        <v>22</v>
      </c>
      <c r="H912" s="45" t="s">
        <v>2386</v>
      </c>
      <c r="I912" s="45" t="s">
        <v>2679</v>
      </c>
      <c r="J912" s="45"/>
      <c r="K912" s="39" t="str">
        <f>VLOOKUP(A912,'Va-Ku'!$A$2:$B$150,2,0)</f>
        <v>v</v>
      </c>
      <c r="L912" s="40" t="str">
        <f>IF(K912="v",VLOOKUP(A912,'Va-Ku'!$A$2:$C$150,3,0),VLOOKUP(A912,Kunnat!$B$2:$D$410,3,0))</f>
        <v>Maa- ja metsätalousministeriö</v>
      </c>
      <c r="M912" s="40" t="str">
        <f>IF(K912&lt;&gt;"v",VLOOKUP(A912,Kunnat!$B$2:$F$411,5,0),"")</f>
        <v/>
      </c>
      <c r="N912" s="41" t="str">
        <f>IF(J912="","",VLOOKUP(J912,Lait!$B$3:$C$60,2,0))</f>
        <v/>
      </c>
      <c r="O912" s="41"/>
      <c r="P912" s="41"/>
    </row>
    <row r="913" spans="1:16" s="23" customFormat="1" x14ac:dyDescent="0.35">
      <c r="A913" s="45" t="s">
        <v>62</v>
      </c>
      <c r="B913" s="45" t="s">
        <v>79</v>
      </c>
      <c r="C913" s="45" t="s">
        <v>2680</v>
      </c>
      <c r="D913" s="45" t="s">
        <v>79</v>
      </c>
      <c r="E913" s="45" t="s">
        <v>1896</v>
      </c>
      <c r="F913" s="46" t="s">
        <v>5</v>
      </c>
      <c r="G913" s="45"/>
      <c r="H913" s="45" t="s">
        <v>2386</v>
      </c>
      <c r="I913" s="45"/>
      <c r="J913" s="45"/>
      <c r="K913" s="39" t="str">
        <f>VLOOKUP(A913,'Va-Ku'!$A$2:$B$150,2,0)</f>
        <v>v</v>
      </c>
      <c r="L913" s="40" t="str">
        <f>IF(K913="v",VLOOKUP(A913,'Va-Ku'!$A$2:$C$150,3,0),VLOOKUP(A913,Kunnat!$B$2:$D$410,3,0))</f>
        <v>Maa- ja metsätalousministeriö</v>
      </c>
      <c r="M913" s="40" t="str">
        <f>IF(K913&lt;&gt;"v",VLOOKUP(A913,Kunnat!$B$2:$F$411,5,0),"")</f>
        <v/>
      </c>
      <c r="N913" s="41" t="str">
        <f>IF(J913="","",VLOOKUP(J913,Lait!$B$3:$C$60,2,0))</f>
        <v/>
      </c>
      <c r="O913" s="41"/>
      <c r="P913" s="41"/>
    </row>
    <row r="914" spans="1:16" s="23" customFormat="1" x14ac:dyDescent="0.35">
      <c r="A914" s="45" t="s">
        <v>62</v>
      </c>
      <c r="B914" s="45" t="s">
        <v>75</v>
      </c>
      <c r="C914" s="45" t="s">
        <v>2681</v>
      </c>
      <c r="D914" s="45" t="s">
        <v>75</v>
      </c>
      <c r="E914" s="45" t="s">
        <v>1959</v>
      </c>
      <c r="F914" s="46" t="s">
        <v>7</v>
      </c>
      <c r="G914" s="46" t="s">
        <v>22</v>
      </c>
      <c r="H914" s="45" t="s">
        <v>2386</v>
      </c>
      <c r="I914" s="45"/>
      <c r="J914" s="45"/>
      <c r="K914" s="39" t="str">
        <f>VLOOKUP(A914,'Va-Ku'!$A$2:$B$150,2,0)</f>
        <v>v</v>
      </c>
      <c r="L914" s="40" t="str">
        <f>IF(K914="v",VLOOKUP(A914,'Va-Ku'!$A$2:$C$150,3,0),VLOOKUP(A914,Kunnat!$B$2:$D$410,3,0))</f>
        <v>Maa- ja metsätalousministeriö</v>
      </c>
      <c r="M914" s="40" t="str">
        <f>IF(K914&lt;&gt;"v",VLOOKUP(A914,Kunnat!$B$2:$F$411,5,0),"")</f>
        <v/>
      </c>
      <c r="N914" s="41" t="str">
        <f>IF(J914="","",VLOOKUP(J914,Lait!$B$3:$C$60,2,0))</f>
        <v/>
      </c>
      <c r="O914" s="41"/>
      <c r="P914" s="41"/>
    </row>
    <row r="915" spans="1:16" s="23" customFormat="1" x14ac:dyDescent="0.35">
      <c r="A915" s="45" t="s">
        <v>2033</v>
      </c>
      <c r="B915" s="45" t="s">
        <v>2168</v>
      </c>
      <c r="C915" s="45" t="s">
        <v>2567</v>
      </c>
      <c r="D915" s="45" t="s">
        <v>545</v>
      </c>
      <c r="E915" s="45" t="s">
        <v>1959</v>
      </c>
      <c r="F915" s="46" t="s">
        <v>10</v>
      </c>
      <c r="G915" s="46" t="s">
        <v>55</v>
      </c>
      <c r="H915" s="45" t="s">
        <v>2382</v>
      </c>
      <c r="I915" s="45" t="s">
        <v>2566</v>
      </c>
      <c r="J915" s="45"/>
      <c r="K915" s="39" t="str">
        <f>VLOOKUP(A915,'Va-Ku'!$A$2:$B$150,2,0)</f>
        <v>k</v>
      </c>
      <c r="L915" s="40" t="str">
        <f>IF(K915="v",VLOOKUP(A915,'Va-Ku'!$A$2:$C$150,3,0),VLOOKUP(A915,Kunnat!$B$2:$D$410,3,0))</f>
        <v>Etelä-Savo</v>
      </c>
      <c r="M915" s="40" t="str">
        <f>IF(K915&lt;&gt;"v",VLOOKUP(A915,Kunnat!$B$2:$F$411,5,0),"")</f>
        <v>40 001 - 100 000</v>
      </c>
      <c r="N915" s="41" t="str">
        <f>IF(J915="","",VLOOKUP(J915,Lait!$B$3:$C$60,2,0))</f>
        <v/>
      </c>
      <c r="O915" s="41"/>
      <c r="P915" s="41"/>
    </row>
    <row r="916" spans="1:16" s="23" customFormat="1" x14ac:dyDescent="0.35">
      <c r="A916" s="45" t="s">
        <v>2033</v>
      </c>
      <c r="B916" s="45" t="s">
        <v>145</v>
      </c>
      <c r="C916" s="45" t="s">
        <v>2557</v>
      </c>
      <c r="D916" s="45" t="s">
        <v>145</v>
      </c>
      <c r="E916" s="45" t="s">
        <v>1959</v>
      </c>
      <c r="F916" s="46" t="s">
        <v>10</v>
      </c>
      <c r="G916" s="46" t="s">
        <v>8</v>
      </c>
      <c r="H916" s="45" t="s">
        <v>2382</v>
      </c>
      <c r="I916" s="45" t="s">
        <v>2558</v>
      </c>
      <c r="J916" s="45"/>
      <c r="K916" s="39" t="str">
        <f>VLOOKUP(A916,'Va-Ku'!$A$2:$B$150,2,0)</f>
        <v>k</v>
      </c>
      <c r="L916" s="40" t="str">
        <f>IF(K916="v",VLOOKUP(A916,'Va-Ku'!$A$2:$C$150,3,0),VLOOKUP(A916,Kunnat!$B$2:$D$410,3,0))</f>
        <v>Etelä-Savo</v>
      </c>
      <c r="M916" s="40" t="str">
        <f>IF(K916&lt;&gt;"v",VLOOKUP(A916,Kunnat!$B$2:$F$411,5,0),"")</f>
        <v>40 001 - 100 000</v>
      </c>
      <c r="N916" s="41" t="str">
        <f>IF(J916="","",VLOOKUP(J916,Lait!$B$3:$C$60,2,0))</f>
        <v/>
      </c>
      <c r="O916" s="41"/>
      <c r="P916" s="41"/>
    </row>
    <row r="917" spans="1:16" s="23" customFormat="1" x14ac:dyDescent="0.35">
      <c r="A917" s="45" t="s">
        <v>2033</v>
      </c>
      <c r="B917" s="45" t="s">
        <v>2166</v>
      </c>
      <c r="C917" s="45" t="s">
        <v>2567</v>
      </c>
      <c r="D917" s="45" t="s">
        <v>543</v>
      </c>
      <c r="E917" s="45" t="s">
        <v>1959</v>
      </c>
      <c r="F917" s="46" t="s">
        <v>10</v>
      </c>
      <c r="G917" s="46" t="s">
        <v>55</v>
      </c>
      <c r="H917" s="45" t="s">
        <v>2382</v>
      </c>
      <c r="I917" s="45" t="s">
        <v>2566</v>
      </c>
      <c r="J917" s="45" t="s">
        <v>2296</v>
      </c>
      <c r="K917" s="39" t="str">
        <f>VLOOKUP(A917,'Va-Ku'!$A$2:$B$150,2,0)</f>
        <v>k</v>
      </c>
      <c r="L917" s="40" t="str">
        <f>IF(K917="v",VLOOKUP(A917,'Va-Ku'!$A$2:$C$150,3,0),VLOOKUP(A917,Kunnat!$B$2:$D$410,3,0))</f>
        <v>Etelä-Savo</v>
      </c>
      <c r="M917" s="40" t="str">
        <f>IF(K917&lt;&gt;"v",VLOOKUP(A917,Kunnat!$B$2:$F$411,5,0),"")</f>
        <v>40 001 - 100 000</v>
      </c>
      <c r="N917" s="41" t="str">
        <f>IF(J917="","",VLOOKUP(J917,Lait!$B$3:$C$60,2,0))</f>
        <v>Maa- ja metsätalousministeriö</v>
      </c>
      <c r="O917" s="41"/>
      <c r="P917" s="41"/>
    </row>
    <row r="918" spans="1:16" s="23" customFormat="1" x14ac:dyDescent="0.35">
      <c r="A918" s="45" t="s">
        <v>2033</v>
      </c>
      <c r="B918" s="45" t="s">
        <v>2169</v>
      </c>
      <c r="C918" s="45" t="s">
        <v>2567</v>
      </c>
      <c r="D918" s="45" t="s">
        <v>543</v>
      </c>
      <c r="E918" s="45" t="s">
        <v>1959</v>
      </c>
      <c r="F918" s="46" t="s">
        <v>10</v>
      </c>
      <c r="G918" s="46" t="s">
        <v>55</v>
      </c>
      <c r="H918" s="45" t="s">
        <v>2382</v>
      </c>
      <c r="I918" s="45" t="s">
        <v>2566</v>
      </c>
      <c r="J918" s="45" t="s">
        <v>2296</v>
      </c>
      <c r="K918" s="39" t="str">
        <f>VLOOKUP(A918,'Va-Ku'!$A$2:$B$150,2,0)</f>
        <v>k</v>
      </c>
      <c r="L918" s="40" t="str">
        <f>IF(K918="v",VLOOKUP(A918,'Va-Ku'!$A$2:$C$150,3,0),VLOOKUP(A918,Kunnat!$B$2:$D$410,3,0))</f>
        <v>Etelä-Savo</v>
      </c>
      <c r="M918" s="40" t="str">
        <f>IF(K918&lt;&gt;"v",VLOOKUP(A918,Kunnat!$B$2:$F$411,5,0),"")</f>
        <v>40 001 - 100 000</v>
      </c>
      <c r="N918" s="41" t="str">
        <f>IF(J918="","",VLOOKUP(J918,Lait!$B$3:$C$60,2,0))</f>
        <v>Maa- ja metsätalousministeriö</v>
      </c>
      <c r="O918" s="41"/>
      <c r="P918" s="41"/>
    </row>
    <row r="919" spans="1:16" s="23" customFormat="1" x14ac:dyDescent="0.35">
      <c r="A919" s="45" t="s">
        <v>2033</v>
      </c>
      <c r="B919" s="45" t="s">
        <v>46</v>
      </c>
      <c r="C919" s="45" t="s">
        <v>2567</v>
      </c>
      <c r="D919" s="45" t="s">
        <v>543</v>
      </c>
      <c r="E919" s="45" t="s">
        <v>1959</v>
      </c>
      <c r="F919" s="46" t="s">
        <v>10</v>
      </c>
      <c r="G919" s="46" t="s">
        <v>55</v>
      </c>
      <c r="H919" s="45" t="s">
        <v>2382</v>
      </c>
      <c r="I919" s="45" t="s">
        <v>2566</v>
      </c>
      <c r="J919" s="45" t="s">
        <v>2296</v>
      </c>
      <c r="K919" s="39" t="str">
        <f>VLOOKUP(A919,'Va-Ku'!$A$2:$B$150,2,0)</f>
        <v>k</v>
      </c>
      <c r="L919" s="40" t="str">
        <f>IF(K919="v",VLOOKUP(A919,'Va-Ku'!$A$2:$C$150,3,0),VLOOKUP(A919,Kunnat!$B$2:$D$410,3,0))</f>
        <v>Etelä-Savo</v>
      </c>
      <c r="M919" s="40" t="str">
        <f>IF(K919&lt;&gt;"v",VLOOKUP(A919,Kunnat!$B$2:$F$411,5,0),"")</f>
        <v>40 001 - 100 000</v>
      </c>
      <c r="N919" s="41" t="str">
        <f>IF(J919="","",VLOOKUP(J919,Lait!$B$3:$C$60,2,0))</f>
        <v>Maa- ja metsätalousministeriö</v>
      </c>
      <c r="O919" s="41"/>
      <c r="P919" s="41"/>
    </row>
    <row r="920" spans="1:16" s="23" customFormat="1" x14ac:dyDescent="0.35">
      <c r="A920" s="45" t="s">
        <v>2033</v>
      </c>
      <c r="B920" s="45" t="s">
        <v>1889</v>
      </c>
      <c r="C920" s="45" t="s">
        <v>2565</v>
      </c>
      <c r="D920" s="45" t="s">
        <v>543</v>
      </c>
      <c r="E920" s="45" t="s">
        <v>1959</v>
      </c>
      <c r="F920" s="46" t="s">
        <v>7</v>
      </c>
      <c r="G920" s="46" t="s">
        <v>55</v>
      </c>
      <c r="H920" s="45" t="s">
        <v>2382</v>
      </c>
      <c r="I920" s="45" t="s">
        <v>2566</v>
      </c>
      <c r="J920" s="45" t="s">
        <v>2296</v>
      </c>
      <c r="K920" s="39" t="str">
        <f>VLOOKUP(A920,'Va-Ku'!$A$2:$B$150,2,0)</f>
        <v>k</v>
      </c>
      <c r="L920" s="40" t="str">
        <f>IF(K920="v",VLOOKUP(A920,'Va-Ku'!$A$2:$C$150,3,0),VLOOKUP(A920,Kunnat!$B$2:$D$410,3,0))</f>
        <v>Etelä-Savo</v>
      </c>
      <c r="M920" s="40" t="str">
        <f>IF(K920&lt;&gt;"v",VLOOKUP(A920,Kunnat!$B$2:$F$411,5,0),"")</f>
        <v>40 001 - 100 000</v>
      </c>
      <c r="N920" s="41" t="str">
        <f>IF(J920="","",VLOOKUP(J920,Lait!$B$3:$C$60,2,0))</f>
        <v>Maa- ja metsätalousministeriö</v>
      </c>
      <c r="O920" s="41"/>
      <c r="P920" s="41"/>
    </row>
    <row r="921" spans="1:16" s="23" customFormat="1" x14ac:dyDescent="0.35">
      <c r="A921" s="45" t="s">
        <v>2033</v>
      </c>
      <c r="B921" s="45" t="s">
        <v>2152</v>
      </c>
      <c r="C921" s="45" t="s">
        <v>2551</v>
      </c>
      <c r="D921" s="45" t="s">
        <v>2152</v>
      </c>
      <c r="E921" s="45" t="s">
        <v>1959</v>
      </c>
      <c r="F921" s="46" t="s">
        <v>5</v>
      </c>
      <c r="G921" s="45"/>
      <c r="H921" s="45" t="s">
        <v>2382</v>
      </c>
      <c r="I921" s="45"/>
      <c r="J921" s="45"/>
      <c r="K921" s="39" t="str">
        <f>VLOOKUP(A921,'Va-Ku'!$A$2:$B$150,2,0)</f>
        <v>k</v>
      </c>
      <c r="L921" s="40" t="str">
        <f>IF(K921="v",VLOOKUP(A921,'Va-Ku'!$A$2:$C$150,3,0),VLOOKUP(A921,Kunnat!$B$2:$D$410,3,0))</f>
        <v>Etelä-Savo</v>
      </c>
      <c r="M921" s="40" t="str">
        <f>IF(K921&lt;&gt;"v",VLOOKUP(A921,Kunnat!$B$2:$F$411,5,0),"")</f>
        <v>40 001 - 100 000</v>
      </c>
      <c r="N921" s="41" t="str">
        <f>IF(J921="","",VLOOKUP(J921,Lait!$B$3:$C$60,2,0))</f>
        <v/>
      </c>
      <c r="O921" s="41"/>
      <c r="P921" s="41"/>
    </row>
    <row r="922" spans="1:16" s="23" customFormat="1" x14ac:dyDescent="0.35">
      <c r="A922" s="45" t="s">
        <v>2033</v>
      </c>
      <c r="B922" s="45" t="s">
        <v>2165</v>
      </c>
      <c r="C922" s="45" t="s">
        <v>2561</v>
      </c>
      <c r="D922" s="45" t="s">
        <v>2165</v>
      </c>
      <c r="E922" s="45" t="s">
        <v>1959</v>
      </c>
      <c r="F922" s="46" t="s">
        <v>10</v>
      </c>
      <c r="G922" s="46" t="s">
        <v>8</v>
      </c>
      <c r="H922" s="45" t="s">
        <v>2382</v>
      </c>
      <c r="I922" s="45" t="s">
        <v>2562</v>
      </c>
      <c r="J922" s="45"/>
      <c r="K922" s="39" t="str">
        <f>VLOOKUP(A922,'Va-Ku'!$A$2:$B$150,2,0)</f>
        <v>k</v>
      </c>
      <c r="L922" s="40" t="str">
        <f>IF(K922="v",VLOOKUP(A922,'Va-Ku'!$A$2:$C$150,3,0),VLOOKUP(A922,Kunnat!$B$2:$D$410,3,0))</f>
        <v>Etelä-Savo</v>
      </c>
      <c r="M922" s="40" t="str">
        <f>IF(K922&lt;&gt;"v",VLOOKUP(A922,Kunnat!$B$2:$F$411,5,0),"")</f>
        <v>40 001 - 100 000</v>
      </c>
      <c r="N922" s="41" t="str">
        <f>IF(J922="","",VLOOKUP(J922,Lait!$B$3:$C$60,2,0))</f>
        <v/>
      </c>
      <c r="O922" s="41"/>
      <c r="P922" s="41"/>
    </row>
    <row r="923" spans="1:16" s="23" customFormat="1" x14ac:dyDescent="0.35">
      <c r="A923" s="45" t="s">
        <v>2033</v>
      </c>
      <c r="B923" s="45" t="s">
        <v>2167</v>
      </c>
      <c r="C923" s="45" t="s">
        <v>2565</v>
      </c>
      <c r="D923" s="45" t="s">
        <v>2058</v>
      </c>
      <c r="E923" s="45" t="s">
        <v>1959</v>
      </c>
      <c r="F923" s="46" t="s">
        <v>7</v>
      </c>
      <c r="G923" s="46" t="s">
        <v>55</v>
      </c>
      <c r="H923" s="45" t="s">
        <v>2382</v>
      </c>
      <c r="I923" s="45" t="s">
        <v>2566</v>
      </c>
      <c r="J923" s="45"/>
      <c r="K923" s="39" t="str">
        <f>VLOOKUP(A923,'Va-Ku'!$A$2:$B$150,2,0)</f>
        <v>k</v>
      </c>
      <c r="L923" s="40" t="str">
        <f>IF(K923="v",VLOOKUP(A923,'Va-Ku'!$A$2:$C$150,3,0),VLOOKUP(A923,Kunnat!$B$2:$D$410,3,0))</f>
        <v>Etelä-Savo</v>
      </c>
      <c r="M923" s="40" t="str">
        <f>IF(K923&lt;&gt;"v",VLOOKUP(A923,Kunnat!$B$2:$F$411,5,0),"")</f>
        <v>40 001 - 100 000</v>
      </c>
      <c r="N923" s="41" t="str">
        <f>IF(J923="","",VLOOKUP(J923,Lait!$B$3:$C$60,2,0))</f>
        <v/>
      </c>
      <c r="O923" s="41"/>
      <c r="P923" s="41"/>
    </row>
    <row r="924" spans="1:16" s="23" customFormat="1" x14ac:dyDescent="0.35">
      <c r="A924" s="45" t="s">
        <v>2033</v>
      </c>
      <c r="B924" s="45" t="s">
        <v>2164</v>
      </c>
      <c r="C924" s="45" t="s">
        <v>2561</v>
      </c>
      <c r="D924" s="45" t="s">
        <v>1987</v>
      </c>
      <c r="E924" s="45" t="s">
        <v>1959</v>
      </c>
      <c r="F924" s="46" t="s">
        <v>10</v>
      </c>
      <c r="G924" s="46" t="s">
        <v>8</v>
      </c>
      <c r="H924" s="45" t="s">
        <v>2382</v>
      </c>
      <c r="I924" s="45" t="s">
        <v>2562</v>
      </c>
      <c r="J924" s="45" t="s">
        <v>2291</v>
      </c>
      <c r="K924" s="39" t="str">
        <f>VLOOKUP(A924,'Va-Ku'!$A$2:$B$150,2,0)</f>
        <v>k</v>
      </c>
      <c r="L924" s="40" t="str">
        <f>IF(K924="v",VLOOKUP(A924,'Va-Ku'!$A$2:$C$150,3,0),VLOOKUP(A924,Kunnat!$B$2:$D$410,3,0))</f>
        <v>Etelä-Savo</v>
      </c>
      <c r="M924" s="40" t="str">
        <f>IF(K924&lt;&gt;"v",VLOOKUP(A924,Kunnat!$B$2:$F$411,5,0),"")</f>
        <v>40 001 - 100 000</v>
      </c>
      <c r="N924" s="41" t="str">
        <f>IF(J924="","",VLOOKUP(J924,Lait!$B$3:$C$60,2,0))</f>
        <v>Ympäristöministeriö</v>
      </c>
      <c r="O924" s="41"/>
      <c r="P924" s="41"/>
    </row>
    <row r="925" spans="1:16" s="23" customFormat="1" x14ac:dyDescent="0.35">
      <c r="A925" s="45" t="s">
        <v>2033</v>
      </c>
      <c r="B925" s="45" t="s">
        <v>2159</v>
      </c>
      <c r="C925" s="45" t="s">
        <v>2561</v>
      </c>
      <c r="D925" s="45" t="s">
        <v>2159</v>
      </c>
      <c r="E925" s="45" t="s">
        <v>1959</v>
      </c>
      <c r="F925" s="46" t="s">
        <v>10</v>
      </c>
      <c r="G925" s="46" t="s">
        <v>8</v>
      </c>
      <c r="H925" s="45" t="s">
        <v>2382</v>
      </c>
      <c r="I925" s="45" t="s">
        <v>2562</v>
      </c>
      <c r="J925" s="45"/>
      <c r="K925" s="39" t="str">
        <f>VLOOKUP(A925,'Va-Ku'!$A$2:$B$150,2,0)</f>
        <v>k</v>
      </c>
      <c r="L925" s="40" t="str">
        <f>IF(K925="v",VLOOKUP(A925,'Va-Ku'!$A$2:$C$150,3,0),VLOOKUP(A925,Kunnat!$B$2:$D$410,3,0))</f>
        <v>Etelä-Savo</v>
      </c>
      <c r="M925" s="40" t="str">
        <f>IF(K925&lt;&gt;"v",VLOOKUP(A925,Kunnat!$B$2:$F$411,5,0),"")</f>
        <v>40 001 - 100 000</v>
      </c>
      <c r="N925" s="41" t="str">
        <f>IF(J925="","",VLOOKUP(J925,Lait!$B$3:$C$60,2,0))</f>
        <v/>
      </c>
      <c r="O925" s="41"/>
      <c r="P925" s="41"/>
    </row>
    <row r="926" spans="1:16" s="23" customFormat="1" x14ac:dyDescent="0.35">
      <c r="A926" s="45" t="s">
        <v>2033</v>
      </c>
      <c r="B926" s="45" t="s">
        <v>2157</v>
      </c>
      <c r="C926" s="45" t="s">
        <v>2559</v>
      </c>
      <c r="D926" s="45" t="s">
        <v>1985</v>
      </c>
      <c r="E926" s="45" t="s">
        <v>1959</v>
      </c>
      <c r="F926" s="46" t="s">
        <v>10</v>
      </c>
      <c r="G926" s="46" t="s">
        <v>8</v>
      </c>
      <c r="H926" s="45" t="s">
        <v>2382</v>
      </c>
      <c r="I926" s="45" t="s">
        <v>2560</v>
      </c>
      <c r="J926" s="45" t="s">
        <v>2292</v>
      </c>
      <c r="K926" s="39" t="str">
        <f>VLOOKUP(A926,'Va-Ku'!$A$2:$B$150,2,0)</f>
        <v>k</v>
      </c>
      <c r="L926" s="40" t="str">
        <f>IF(K926="v",VLOOKUP(A926,'Va-Ku'!$A$2:$C$150,3,0),VLOOKUP(A926,Kunnat!$B$2:$D$410,3,0))</f>
        <v>Etelä-Savo</v>
      </c>
      <c r="M926" s="40" t="str">
        <f>IF(K926&lt;&gt;"v",VLOOKUP(A926,Kunnat!$B$2:$F$411,5,0),"")</f>
        <v>40 001 - 100 000</v>
      </c>
      <c r="N926" s="41" t="str">
        <f>IF(J926="","",VLOOKUP(J926,Lait!$B$3:$C$60,2,0))</f>
        <v>Ympäristöministeriö</v>
      </c>
      <c r="O926" s="41"/>
      <c r="P926" s="41"/>
    </row>
    <row r="927" spans="1:16" s="23" customFormat="1" x14ac:dyDescent="0.35">
      <c r="A927" s="45" t="s">
        <v>2033</v>
      </c>
      <c r="B927" s="45" t="s">
        <v>2158</v>
      </c>
      <c r="C927" s="45" t="s">
        <v>2561</v>
      </c>
      <c r="D927" s="45" t="s">
        <v>874</v>
      </c>
      <c r="E927" s="45" t="s">
        <v>1959</v>
      </c>
      <c r="F927" s="46" t="s">
        <v>10</v>
      </c>
      <c r="G927" s="46" t="s">
        <v>8</v>
      </c>
      <c r="H927" s="45" t="s">
        <v>2382</v>
      </c>
      <c r="I927" s="45" t="s">
        <v>2562</v>
      </c>
      <c r="J927" s="45"/>
      <c r="K927" s="39" t="str">
        <f>VLOOKUP(A927,'Va-Ku'!$A$2:$B$150,2,0)</f>
        <v>k</v>
      </c>
      <c r="L927" s="40" t="str">
        <f>IF(K927="v",VLOOKUP(A927,'Va-Ku'!$A$2:$C$150,3,0),VLOOKUP(A927,Kunnat!$B$2:$D$410,3,0))</f>
        <v>Etelä-Savo</v>
      </c>
      <c r="M927" s="40" t="str">
        <f>IF(K927&lt;&gt;"v",VLOOKUP(A927,Kunnat!$B$2:$F$411,5,0),"")</f>
        <v>40 001 - 100 000</v>
      </c>
      <c r="N927" s="41" t="str">
        <f>IF(J927="","",VLOOKUP(J927,Lait!$B$3:$C$60,2,0))</f>
        <v/>
      </c>
      <c r="O927" s="41"/>
      <c r="P927" s="41"/>
    </row>
    <row r="928" spans="1:16" s="23" customFormat="1" x14ac:dyDescent="0.35">
      <c r="A928" s="45" t="s">
        <v>2033</v>
      </c>
      <c r="B928" s="45" t="s">
        <v>2170</v>
      </c>
      <c r="C928" s="45" t="s">
        <v>2565</v>
      </c>
      <c r="D928" s="45" t="s">
        <v>1980</v>
      </c>
      <c r="E928" s="45" t="s">
        <v>1959</v>
      </c>
      <c r="F928" s="46" t="s">
        <v>7</v>
      </c>
      <c r="G928" s="46" t="s">
        <v>55</v>
      </c>
      <c r="H928" s="45" t="s">
        <v>2382</v>
      </c>
      <c r="I928" s="45" t="s">
        <v>2566</v>
      </c>
      <c r="J928" s="45" t="s">
        <v>2303</v>
      </c>
      <c r="K928" s="39" t="str">
        <f>VLOOKUP(A928,'Va-Ku'!$A$2:$B$150,2,0)</f>
        <v>k</v>
      </c>
      <c r="L928" s="40" t="str">
        <f>IF(K928="v",VLOOKUP(A928,'Va-Ku'!$A$2:$C$150,3,0),VLOOKUP(A928,Kunnat!$B$2:$D$410,3,0))</f>
        <v>Etelä-Savo</v>
      </c>
      <c r="M928" s="40" t="str">
        <f>IF(K928&lt;&gt;"v",VLOOKUP(A928,Kunnat!$B$2:$F$411,5,0),"")</f>
        <v>40 001 - 100 000</v>
      </c>
      <c r="N928" s="41" t="str">
        <f>IF(J928="","",VLOOKUP(J928,Lait!$B$3:$C$60,2,0))</f>
        <v>Sosiaali- ja terveysministeriö</v>
      </c>
      <c r="O928" s="41"/>
      <c r="P928" s="41"/>
    </row>
    <row r="929" spans="1:16" s="23" customFormat="1" x14ac:dyDescent="0.35">
      <c r="A929" s="45" t="s">
        <v>2033</v>
      </c>
      <c r="B929" s="45" t="s">
        <v>1970</v>
      </c>
      <c r="C929" s="45" t="s">
        <v>2551</v>
      </c>
      <c r="D929" s="45" t="s">
        <v>1970</v>
      </c>
      <c r="E929" s="45" t="s">
        <v>1959</v>
      </c>
      <c r="F929" s="46" t="s">
        <v>5</v>
      </c>
      <c r="G929" s="45"/>
      <c r="H929" s="45" t="s">
        <v>2382</v>
      </c>
      <c r="I929" s="45"/>
      <c r="J929" s="45" t="s">
        <v>2291</v>
      </c>
      <c r="K929" s="39" t="str">
        <f>VLOOKUP(A929,'Va-Ku'!$A$2:$B$150,2,0)</f>
        <v>k</v>
      </c>
      <c r="L929" s="40" t="str">
        <f>IF(K929="v",VLOOKUP(A929,'Va-Ku'!$A$2:$C$150,3,0),VLOOKUP(A929,Kunnat!$B$2:$D$410,3,0))</f>
        <v>Etelä-Savo</v>
      </c>
      <c r="M929" s="40" t="str">
        <f>IF(K929&lt;&gt;"v",VLOOKUP(A929,Kunnat!$B$2:$F$411,5,0),"")</f>
        <v>40 001 - 100 000</v>
      </c>
      <c r="N929" s="41" t="str">
        <f>IF(J929="","",VLOOKUP(J929,Lait!$B$3:$C$60,2,0))</f>
        <v>Ympäristöministeriö</v>
      </c>
      <c r="O929" s="41"/>
      <c r="P929" s="41"/>
    </row>
    <row r="930" spans="1:16" s="23" customFormat="1" x14ac:dyDescent="0.35">
      <c r="A930" s="45" t="s">
        <v>2033</v>
      </c>
      <c r="B930" s="45" t="s">
        <v>2171</v>
      </c>
      <c r="C930" s="45" t="s">
        <v>2567</v>
      </c>
      <c r="D930" s="45" t="s">
        <v>2011</v>
      </c>
      <c r="E930" s="45" t="s">
        <v>1959</v>
      </c>
      <c r="F930" s="46" t="s">
        <v>10</v>
      </c>
      <c r="G930" s="46" t="s">
        <v>55</v>
      </c>
      <c r="H930" s="45" t="s">
        <v>2382</v>
      </c>
      <c r="I930" s="45" t="s">
        <v>2566</v>
      </c>
      <c r="J930" s="45"/>
      <c r="K930" s="39" t="str">
        <f>VLOOKUP(A930,'Va-Ku'!$A$2:$B$150,2,0)</f>
        <v>k</v>
      </c>
      <c r="L930" s="40" t="str">
        <f>IF(K930="v",VLOOKUP(A930,'Va-Ku'!$A$2:$C$150,3,0),VLOOKUP(A930,Kunnat!$B$2:$D$410,3,0))</f>
        <v>Etelä-Savo</v>
      </c>
      <c r="M930" s="40" t="str">
        <f>IF(K930&lt;&gt;"v",VLOOKUP(A930,Kunnat!$B$2:$F$411,5,0),"")</f>
        <v>40 001 - 100 000</v>
      </c>
      <c r="N930" s="41" t="str">
        <f>IF(J930="","",VLOOKUP(J930,Lait!$B$3:$C$60,2,0))</f>
        <v/>
      </c>
      <c r="O930" s="41"/>
      <c r="P930" s="41"/>
    </row>
    <row r="931" spans="1:16" s="23" customFormat="1" x14ac:dyDescent="0.35">
      <c r="A931" s="45" t="s">
        <v>2033</v>
      </c>
      <c r="B931" s="45" t="s">
        <v>2161</v>
      </c>
      <c r="C931" s="45" t="s">
        <v>2561</v>
      </c>
      <c r="D931" s="45" t="s">
        <v>2161</v>
      </c>
      <c r="E931" s="45" t="s">
        <v>1959</v>
      </c>
      <c r="F931" s="46" t="s">
        <v>10</v>
      </c>
      <c r="G931" s="46" t="s">
        <v>8</v>
      </c>
      <c r="H931" s="45" t="s">
        <v>2382</v>
      </c>
      <c r="I931" s="45" t="s">
        <v>2562</v>
      </c>
      <c r="J931" s="45"/>
      <c r="K931" s="39" t="str">
        <f>VLOOKUP(A931,'Va-Ku'!$A$2:$B$150,2,0)</f>
        <v>k</v>
      </c>
      <c r="L931" s="40" t="str">
        <f>IF(K931="v",VLOOKUP(A931,'Va-Ku'!$A$2:$C$150,3,0),VLOOKUP(A931,Kunnat!$B$2:$D$410,3,0))</f>
        <v>Etelä-Savo</v>
      </c>
      <c r="M931" s="40" t="str">
        <f>IF(K931&lt;&gt;"v",VLOOKUP(A931,Kunnat!$B$2:$F$411,5,0),"")</f>
        <v>40 001 - 100 000</v>
      </c>
      <c r="N931" s="41" t="str">
        <f>IF(J931="","",VLOOKUP(J931,Lait!$B$3:$C$60,2,0))</f>
        <v/>
      </c>
      <c r="O931" s="41"/>
      <c r="P931" s="41"/>
    </row>
    <row r="932" spans="1:16" s="23" customFormat="1" x14ac:dyDescent="0.35">
      <c r="A932" s="45" t="s">
        <v>2033</v>
      </c>
      <c r="B932" s="45" t="s">
        <v>2149</v>
      </c>
      <c r="C932" s="45" t="s">
        <v>2552</v>
      </c>
      <c r="D932" s="45" t="s">
        <v>1995</v>
      </c>
      <c r="E932" s="45" t="s">
        <v>1960</v>
      </c>
      <c r="F932" s="46" t="s">
        <v>5</v>
      </c>
      <c r="G932" s="45"/>
      <c r="H932" s="45" t="s">
        <v>2382</v>
      </c>
      <c r="I932" s="45"/>
      <c r="J932" s="45" t="s">
        <v>2291</v>
      </c>
      <c r="K932" s="39" t="str">
        <f>VLOOKUP(A932,'Va-Ku'!$A$2:$B$150,2,0)</f>
        <v>k</v>
      </c>
      <c r="L932" s="40" t="str">
        <f>IF(K932="v",VLOOKUP(A932,'Va-Ku'!$A$2:$C$150,3,0),VLOOKUP(A932,Kunnat!$B$2:$D$410,3,0))</f>
        <v>Etelä-Savo</v>
      </c>
      <c r="M932" s="40" t="str">
        <f>IF(K932&lt;&gt;"v",VLOOKUP(A932,Kunnat!$B$2:$F$411,5,0),"")</f>
        <v>40 001 - 100 000</v>
      </c>
      <c r="N932" s="41" t="str">
        <f>IF(J932="","",VLOOKUP(J932,Lait!$B$3:$C$60,2,0))</f>
        <v>Ympäristöministeriö</v>
      </c>
      <c r="O932" s="41"/>
      <c r="P932" s="41"/>
    </row>
    <row r="933" spans="1:16" s="23" customFormat="1" x14ac:dyDescent="0.35">
      <c r="A933" s="45" t="s">
        <v>2033</v>
      </c>
      <c r="B933" s="45" t="s">
        <v>2160</v>
      </c>
      <c r="C933" s="45" t="s">
        <v>2561</v>
      </c>
      <c r="D933" s="45" t="s">
        <v>2160</v>
      </c>
      <c r="E933" s="45" t="s">
        <v>1960</v>
      </c>
      <c r="F933" s="46" t="s">
        <v>10</v>
      </c>
      <c r="G933" s="46" t="s">
        <v>8</v>
      </c>
      <c r="H933" s="45" t="s">
        <v>2382</v>
      </c>
      <c r="I933" s="45" t="s">
        <v>2562</v>
      </c>
      <c r="J933" s="45"/>
      <c r="K933" s="39" t="str">
        <f>VLOOKUP(A933,'Va-Ku'!$A$2:$B$150,2,0)</f>
        <v>k</v>
      </c>
      <c r="L933" s="40" t="str">
        <f>IF(K933="v",VLOOKUP(A933,'Va-Ku'!$A$2:$C$150,3,0),VLOOKUP(A933,Kunnat!$B$2:$D$410,3,0))</f>
        <v>Etelä-Savo</v>
      </c>
      <c r="M933" s="40" t="str">
        <f>IF(K933&lt;&gt;"v",VLOOKUP(A933,Kunnat!$B$2:$F$411,5,0),"")</f>
        <v>40 001 - 100 000</v>
      </c>
      <c r="N933" s="41" t="str">
        <f>IF(J933="","",VLOOKUP(J933,Lait!$B$3:$C$60,2,0))</f>
        <v/>
      </c>
      <c r="O933" s="41"/>
      <c r="P933" s="41"/>
    </row>
    <row r="934" spans="1:16" s="23" customFormat="1" x14ac:dyDescent="0.35">
      <c r="A934" s="45" t="s">
        <v>2033</v>
      </c>
      <c r="B934" s="45" t="s">
        <v>289</v>
      </c>
      <c r="C934" s="45" t="s">
        <v>2551</v>
      </c>
      <c r="D934" s="45" t="s">
        <v>289</v>
      </c>
      <c r="E934" s="45" t="s">
        <v>1960</v>
      </c>
      <c r="F934" s="46" t="s">
        <v>5</v>
      </c>
      <c r="G934" s="45"/>
      <c r="H934" s="45" t="s">
        <v>2382</v>
      </c>
      <c r="I934" s="45"/>
      <c r="J934" s="45" t="s">
        <v>2289</v>
      </c>
      <c r="K934" s="39" t="str">
        <f>VLOOKUP(A934,'Va-Ku'!$A$2:$B$150,2,0)</f>
        <v>k</v>
      </c>
      <c r="L934" s="40" t="str">
        <f>IF(K934="v",VLOOKUP(A934,'Va-Ku'!$A$2:$C$150,3,0),VLOOKUP(A934,Kunnat!$B$2:$D$410,3,0))</f>
        <v>Etelä-Savo</v>
      </c>
      <c r="M934" s="40" t="str">
        <f>IF(K934&lt;&gt;"v",VLOOKUP(A934,Kunnat!$B$2:$F$411,5,0),"")</f>
        <v>40 001 - 100 000</v>
      </c>
      <c r="N934" s="41" t="str">
        <f>IF(J934="","",VLOOKUP(J934,Lait!$B$3:$C$60,2,0))</f>
        <v>Ympäristöministeriö</v>
      </c>
      <c r="O934" s="41"/>
      <c r="P934" s="41"/>
    </row>
    <row r="935" spans="1:16" s="23" customFormat="1" x14ac:dyDescent="0.35">
      <c r="A935" s="45" t="s">
        <v>2033</v>
      </c>
      <c r="B935" s="45" t="s">
        <v>2151</v>
      </c>
      <c r="C935" s="45" t="s">
        <v>2553</v>
      </c>
      <c r="D935" s="45" t="s">
        <v>1978</v>
      </c>
      <c r="E935" s="45" t="s">
        <v>1960</v>
      </c>
      <c r="F935" s="46" t="s">
        <v>10</v>
      </c>
      <c r="G935" s="46" t="s">
        <v>8</v>
      </c>
      <c r="H935" s="45" t="s">
        <v>2382</v>
      </c>
      <c r="I935" s="45" t="s">
        <v>2554</v>
      </c>
      <c r="J935" s="45" t="s">
        <v>2290</v>
      </c>
      <c r="K935" s="39" t="str">
        <f>VLOOKUP(A935,'Va-Ku'!$A$2:$B$150,2,0)</f>
        <v>k</v>
      </c>
      <c r="L935" s="40" t="str">
        <f>IF(K935="v",VLOOKUP(A935,'Va-Ku'!$A$2:$C$150,3,0),VLOOKUP(A935,Kunnat!$B$2:$D$410,3,0))</f>
        <v>Etelä-Savo</v>
      </c>
      <c r="M935" s="40" t="str">
        <f>IF(K935&lt;&gt;"v",VLOOKUP(A935,Kunnat!$B$2:$F$411,5,0),"")</f>
        <v>40 001 - 100 000</v>
      </c>
      <c r="N935" s="41" t="str">
        <f>IF(J935="","",VLOOKUP(J935,Lait!$B$3:$C$60,2,0))</f>
        <v>Ympäristöministeriö</v>
      </c>
      <c r="O935" s="41"/>
      <c r="P935" s="41"/>
    </row>
    <row r="936" spans="1:16" s="23" customFormat="1" x14ac:dyDescent="0.35">
      <c r="A936" s="45" t="s">
        <v>2033</v>
      </c>
      <c r="B936" s="45" t="s">
        <v>2150</v>
      </c>
      <c r="C936" s="45" t="s">
        <v>2552</v>
      </c>
      <c r="D936" s="45" t="s">
        <v>1978</v>
      </c>
      <c r="E936" s="45" t="s">
        <v>1960</v>
      </c>
      <c r="F936" s="46" t="s">
        <v>5</v>
      </c>
      <c r="G936" s="45"/>
      <c r="H936" s="45" t="s">
        <v>2382</v>
      </c>
      <c r="I936" s="45"/>
      <c r="J936" s="45" t="s">
        <v>2290</v>
      </c>
      <c r="K936" s="39" t="str">
        <f>VLOOKUP(A936,'Va-Ku'!$A$2:$B$150,2,0)</f>
        <v>k</v>
      </c>
      <c r="L936" s="40" t="str">
        <f>IF(K936="v",VLOOKUP(A936,'Va-Ku'!$A$2:$C$150,3,0),VLOOKUP(A936,Kunnat!$B$2:$D$410,3,0))</f>
        <v>Etelä-Savo</v>
      </c>
      <c r="M936" s="40" t="str">
        <f>IF(K936&lt;&gt;"v",VLOOKUP(A936,Kunnat!$B$2:$F$411,5,0),"")</f>
        <v>40 001 - 100 000</v>
      </c>
      <c r="N936" s="41" t="str">
        <f>IF(J936="","",VLOOKUP(J936,Lait!$B$3:$C$60,2,0))</f>
        <v>Ympäristöministeriö</v>
      </c>
      <c r="O936" s="41"/>
      <c r="P936" s="41"/>
    </row>
    <row r="937" spans="1:16" s="23" customFormat="1" x14ac:dyDescent="0.35">
      <c r="A937" s="45" t="s">
        <v>2033</v>
      </c>
      <c r="B937" s="45" t="s">
        <v>2153</v>
      </c>
      <c r="C937" s="45" t="s">
        <v>2551</v>
      </c>
      <c r="D937" s="45" t="s">
        <v>1980</v>
      </c>
      <c r="E937" s="45" t="s">
        <v>1960</v>
      </c>
      <c r="F937" s="46" t="s">
        <v>5</v>
      </c>
      <c r="G937" s="45"/>
      <c r="H937" s="45" t="s">
        <v>2382</v>
      </c>
      <c r="I937" s="45"/>
      <c r="J937" s="45" t="s">
        <v>2303</v>
      </c>
      <c r="K937" s="39" t="str">
        <f>VLOOKUP(A937,'Va-Ku'!$A$2:$B$150,2,0)</f>
        <v>k</v>
      </c>
      <c r="L937" s="40" t="str">
        <f>IF(K937="v",VLOOKUP(A937,'Va-Ku'!$A$2:$C$150,3,0),VLOOKUP(A937,Kunnat!$B$2:$D$410,3,0))</f>
        <v>Etelä-Savo</v>
      </c>
      <c r="M937" s="40" t="str">
        <f>IF(K937&lt;&gt;"v",VLOOKUP(A937,Kunnat!$B$2:$F$411,5,0),"")</f>
        <v>40 001 - 100 000</v>
      </c>
      <c r="N937" s="41" t="str">
        <f>IF(J937="","",VLOOKUP(J937,Lait!$B$3:$C$60,2,0))</f>
        <v>Sosiaali- ja terveysministeriö</v>
      </c>
      <c r="O937" s="41"/>
      <c r="P937" s="41"/>
    </row>
    <row r="938" spans="1:16" s="23" customFormat="1" x14ac:dyDescent="0.35">
      <c r="A938" s="45" t="s">
        <v>2033</v>
      </c>
      <c r="B938" s="45" t="s">
        <v>2162</v>
      </c>
      <c r="C938" s="45" t="s">
        <v>2563</v>
      </c>
      <c r="D938" s="45" t="s">
        <v>291</v>
      </c>
      <c r="E938" s="45" t="s">
        <v>1960</v>
      </c>
      <c r="F938" s="46" t="s">
        <v>10</v>
      </c>
      <c r="G938" s="46" t="s">
        <v>8</v>
      </c>
      <c r="H938" s="45" t="s">
        <v>2382</v>
      </c>
      <c r="I938" s="45"/>
      <c r="J938" s="45"/>
      <c r="K938" s="39" t="str">
        <f>VLOOKUP(A938,'Va-Ku'!$A$2:$B$150,2,0)</f>
        <v>k</v>
      </c>
      <c r="L938" s="40" t="str">
        <f>IF(K938="v",VLOOKUP(A938,'Va-Ku'!$A$2:$C$150,3,0),VLOOKUP(A938,Kunnat!$B$2:$D$410,3,0))</f>
        <v>Etelä-Savo</v>
      </c>
      <c r="M938" s="40" t="str">
        <f>IF(K938&lt;&gt;"v",VLOOKUP(A938,Kunnat!$B$2:$F$411,5,0),"")</f>
        <v>40 001 - 100 000</v>
      </c>
      <c r="N938" s="41" t="str">
        <f>IF(J938="","",VLOOKUP(J938,Lait!$B$3:$C$60,2,0))</f>
        <v/>
      </c>
      <c r="O938" s="41"/>
      <c r="P938" s="41"/>
    </row>
    <row r="939" spans="1:16" s="23" customFormat="1" x14ac:dyDescent="0.35">
      <c r="A939" s="45" t="s">
        <v>2033</v>
      </c>
      <c r="B939" s="45" t="s">
        <v>2155</v>
      </c>
      <c r="C939" s="45" t="s">
        <v>2556</v>
      </c>
      <c r="D939" s="45" t="s">
        <v>275</v>
      </c>
      <c r="E939" s="45" t="s">
        <v>1960</v>
      </c>
      <c r="F939" s="46" t="s">
        <v>5</v>
      </c>
      <c r="G939" s="45"/>
      <c r="H939" s="45"/>
      <c r="I939" s="45"/>
      <c r="J939" s="45" t="s">
        <v>2301</v>
      </c>
      <c r="K939" s="39" t="str">
        <f>VLOOKUP(A939,'Va-Ku'!$A$2:$B$150,2,0)</f>
        <v>k</v>
      </c>
      <c r="L939" s="40" t="str">
        <f>IF(K939="v",VLOOKUP(A939,'Va-Ku'!$A$2:$C$150,3,0),VLOOKUP(A939,Kunnat!$B$2:$D$410,3,0))</f>
        <v>Etelä-Savo</v>
      </c>
      <c r="M939" s="40" t="str">
        <f>IF(K939&lt;&gt;"v",VLOOKUP(A939,Kunnat!$B$2:$F$411,5,0),"")</f>
        <v>40 001 - 100 000</v>
      </c>
      <c r="N939" s="41" t="str">
        <f>IF(J939="","",VLOOKUP(J939,Lait!$B$3:$C$60,2,0))</f>
        <v>Ympäristöministeriö</v>
      </c>
      <c r="O939" s="41"/>
      <c r="P939" s="41"/>
    </row>
    <row r="940" spans="1:16" s="23" customFormat="1" x14ac:dyDescent="0.35">
      <c r="A940" s="45" t="s">
        <v>2033</v>
      </c>
      <c r="B940" s="45" t="s">
        <v>2156</v>
      </c>
      <c r="C940" s="45" t="s">
        <v>2556</v>
      </c>
      <c r="D940" s="45" t="s">
        <v>2156</v>
      </c>
      <c r="E940" s="45" t="s">
        <v>1960</v>
      </c>
      <c r="F940" s="46" t="s">
        <v>5</v>
      </c>
      <c r="G940" s="45"/>
      <c r="H940" s="45"/>
      <c r="I940" s="45"/>
      <c r="J940" s="45"/>
      <c r="K940" s="39" t="str">
        <f>VLOOKUP(A940,'Va-Ku'!$A$2:$B$150,2,0)</f>
        <v>k</v>
      </c>
      <c r="L940" s="40" t="str">
        <f>IF(K940="v",VLOOKUP(A940,'Va-Ku'!$A$2:$C$150,3,0),VLOOKUP(A940,Kunnat!$B$2:$D$410,3,0))</f>
        <v>Etelä-Savo</v>
      </c>
      <c r="M940" s="40" t="str">
        <f>IF(K940&lt;&gt;"v",VLOOKUP(A940,Kunnat!$B$2:$F$411,5,0),"")</f>
        <v>40 001 - 100 000</v>
      </c>
      <c r="N940" s="41" t="str">
        <f>IF(J940="","",VLOOKUP(J940,Lait!$B$3:$C$60,2,0))</f>
        <v/>
      </c>
      <c r="O940" s="41"/>
      <c r="P940" s="41"/>
    </row>
    <row r="941" spans="1:16" s="23" customFormat="1" x14ac:dyDescent="0.35">
      <c r="A941" s="45" t="s">
        <v>2033</v>
      </c>
      <c r="B941" s="45" t="s">
        <v>2172</v>
      </c>
      <c r="C941" s="45" t="s">
        <v>2567</v>
      </c>
      <c r="D941" s="45" t="s">
        <v>1975</v>
      </c>
      <c r="E941" s="45" t="s">
        <v>1960</v>
      </c>
      <c r="F941" s="46" t="s">
        <v>10</v>
      </c>
      <c r="G941" s="46" t="s">
        <v>55</v>
      </c>
      <c r="H941" s="45" t="s">
        <v>2382</v>
      </c>
      <c r="I941" s="45" t="s">
        <v>2566</v>
      </c>
      <c r="J941" s="45" t="s">
        <v>2305</v>
      </c>
      <c r="K941" s="39" t="str">
        <f>VLOOKUP(A941,'Va-Ku'!$A$2:$B$150,2,0)</f>
        <v>k</v>
      </c>
      <c r="L941" s="40" t="str">
        <f>IF(K941="v",VLOOKUP(A941,'Va-Ku'!$A$2:$C$150,3,0),VLOOKUP(A941,Kunnat!$B$2:$D$410,3,0))</f>
        <v>Etelä-Savo</v>
      </c>
      <c r="M941" s="40" t="str">
        <f>IF(K941&lt;&gt;"v",VLOOKUP(A941,Kunnat!$B$2:$F$411,5,0),"")</f>
        <v>40 001 - 100 000</v>
      </c>
      <c r="N941" s="41" t="str">
        <f>IF(J941="","",VLOOKUP(J941,Lait!$B$3:$C$60,2,0))</f>
        <v>Maa- ja metsätalousministeriö</v>
      </c>
      <c r="O941" s="41"/>
      <c r="P941" s="41"/>
    </row>
    <row r="942" spans="1:16" s="23" customFormat="1" x14ac:dyDescent="0.35">
      <c r="A942" s="45" t="s">
        <v>2033</v>
      </c>
      <c r="B942" s="45" t="s">
        <v>321</v>
      </c>
      <c r="C942" s="45" t="s">
        <v>2551</v>
      </c>
      <c r="D942" s="45" t="s">
        <v>321</v>
      </c>
      <c r="E942" s="45" t="s">
        <v>1960</v>
      </c>
      <c r="F942" s="46" t="s">
        <v>5</v>
      </c>
      <c r="G942" s="45"/>
      <c r="H942" s="45" t="s">
        <v>2382</v>
      </c>
      <c r="I942" s="45"/>
      <c r="J942" s="45" t="s">
        <v>2291</v>
      </c>
      <c r="K942" s="39" t="str">
        <f>VLOOKUP(A942,'Va-Ku'!$A$2:$B$150,2,0)</f>
        <v>k</v>
      </c>
      <c r="L942" s="40" t="str">
        <f>IF(K942="v",VLOOKUP(A942,'Va-Ku'!$A$2:$C$150,3,0),VLOOKUP(A942,Kunnat!$B$2:$D$410,3,0))</f>
        <v>Etelä-Savo</v>
      </c>
      <c r="M942" s="40" t="str">
        <f>IF(K942&lt;&gt;"v",VLOOKUP(A942,Kunnat!$B$2:$F$411,5,0),"")</f>
        <v>40 001 - 100 000</v>
      </c>
      <c r="N942" s="41" t="str">
        <f>IF(J942="","",VLOOKUP(J942,Lait!$B$3:$C$60,2,0))</f>
        <v>Ympäristöministeriö</v>
      </c>
      <c r="O942" s="41"/>
      <c r="P942" s="41"/>
    </row>
    <row r="943" spans="1:16" s="23" customFormat="1" x14ac:dyDescent="0.35">
      <c r="A943" s="45" t="s">
        <v>2033</v>
      </c>
      <c r="B943" s="45" t="s">
        <v>2163</v>
      </c>
      <c r="C943" s="45" t="s">
        <v>2564</v>
      </c>
      <c r="D943" s="45" t="s">
        <v>2163</v>
      </c>
      <c r="E943" s="45" t="s">
        <v>2699</v>
      </c>
      <c r="F943" s="46" t="s">
        <v>17</v>
      </c>
      <c r="G943" s="46" t="s">
        <v>8</v>
      </c>
      <c r="H943" s="45" t="s">
        <v>2382</v>
      </c>
      <c r="I943" s="45" t="s">
        <v>2562</v>
      </c>
      <c r="J943" s="45"/>
      <c r="K943" s="39" t="str">
        <f>VLOOKUP(A943,'Va-Ku'!$A$2:$B$150,2,0)</f>
        <v>k</v>
      </c>
      <c r="L943" s="40" t="str">
        <f>IF(K943="v",VLOOKUP(A943,'Va-Ku'!$A$2:$C$150,3,0),VLOOKUP(A943,Kunnat!$B$2:$D$410,3,0))</f>
        <v>Etelä-Savo</v>
      </c>
      <c r="M943" s="40" t="str">
        <f>IF(K943&lt;&gt;"v",VLOOKUP(A943,Kunnat!$B$2:$F$411,5,0),"")</f>
        <v>40 001 - 100 000</v>
      </c>
      <c r="N943" s="41" t="str">
        <f>IF(J943="","",VLOOKUP(J943,Lait!$B$3:$C$60,2,0))</f>
        <v/>
      </c>
      <c r="O943" s="41"/>
      <c r="P943" s="41"/>
    </row>
    <row r="944" spans="1:16" s="23" customFormat="1" x14ac:dyDescent="0.35">
      <c r="A944" s="45" t="s">
        <v>2033</v>
      </c>
      <c r="B944" s="45" t="s">
        <v>2154</v>
      </c>
      <c r="C944" s="45" t="s">
        <v>2555</v>
      </c>
      <c r="D944" s="45" t="s">
        <v>2008</v>
      </c>
      <c r="E944" s="45" t="s">
        <v>1958</v>
      </c>
      <c r="F944" s="46" t="s">
        <v>5</v>
      </c>
      <c r="G944" s="45"/>
      <c r="H944" s="45"/>
      <c r="I944" s="45"/>
      <c r="J944" s="45"/>
      <c r="K944" s="39" t="str">
        <f>VLOOKUP(A944,'Va-Ku'!$A$2:$B$150,2,0)</f>
        <v>k</v>
      </c>
      <c r="L944" s="40" t="str">
        <f>IF(K944="v",VLOOKUP(A944,'Va-Ku'!$A$2:$C$150,3,0),VLOOKUP(A944,Kunnat!$B$2:$D$410,3,0))</f>
        <v>Etelä-Savo</v>
      </c>
      <c r="M944" s="40" t="str">
        <f>IF(K944&lt;&gt;"v",VLOOKUP(A944,Kunnat!$B$2:$F$411,5,0),"")</f>
        <v>40 001 - 100 000</v>
      </c>
      <c r="N944" s="41" t="str">
        <f>IF(J944="","",VLOOKUP(J944,Lait!$B$3:$C$60,2,0))</f>
        <v/>
      </c>
      <c r="O944" s="41"/>
      <c r="P944" s="41"/>
    </row>
    <row r="945" spans="1:16" s="23" customFormat="1" x14ac:dyDescent="0.35">
      <c r="A945" s="45" t="s">
        <v>2035</v>
      </c>
      <c r="B945" s="45" t="s">
        <v>2173</v>
      </c>
      <c r="C945" s="45" t="s">
        <v>2568</v>
      </c>
      <c r="D945" s="45" t="s">
        <v>275</v>
      </c>
      <c r="E945" s="45" t="s">
        <v>1960</v>
      </c>
      <c r="F945" s="46" t="s">
        <v>5</v>
      </c>
      <c r="G945" s="45"/>
      <c r="H945" s="45" t="s">
        <v>2382</v>
      </c>
      <c r="I945" s="45"/>
      <c r="J945" s="45" t="s">
        <v>2301</v>
      </c>
      <c r="K945" s="39" t="str">
        <f>VLOOKUP(A945,'Va-Ku'!$A$2:$B$150,2,0)</f>
        <v>k</v>
      </c>
      <c r="L945" s="40" t="str">
        <f>IF(K945="v",VLOOKUP(A945,'Va-Ku'!$A$2:$C$150,3,0),VLOOKUP(A945,Kunnat!$B$2:$D$410,3,0))</f>
        <v>Pirkanmaa</v>
      </c>
      <c r="M945" s="40" t="str">
        <f>IF(K945&lt;&gt;"v",VLOOKUP(A945,Kunnat!$B$2:$F$411,5,0),"")</f>
        <v>6 001 - 10000</v>
      </c>
      <c r="N945" s="41" t="str">
        <f>IF(J945="","",VLOOKUP(J945,Lait!$B$3:$C$60,2,0))</f>
        <v>Ympäristöministeriö</v>
      </c>
      <c r="O945" s="41"/>
      <c r="P945" s="41"/>
    </row>
    <row r="946" spans="1:16" s="23" customFormat="1" x14ac:dyDescent="0.35">
      <c r="A946" s="45" t="s">
        <v>2035</v>
      </c>
      <c r="B946" s="45" t="s">
        <v>2174</v>
      </c>
      <c r="C946" s="45" t="s">
        <v>2569</v>
      </c>
      <c r="D946" s="45" t="s">
        <v>2174</v>
      </c>
      <c r="E946" s="45" t="s">
        <v>2699</v>
      </c>
      <c r="F946" s="46" t="s">
        <v>7</v>
      </c>
      <c r="G946" s="46" t="s">
        <v>54</v>
      </c>
      <c r="H946" s="45" t="s">
        <v>2382</v>
      </c>
      <c r="I946" s="45"/>
      <c r="J946" s="45"/>
      <c r="K946" s="39" t="str">
        <f>VLOOKUP(A946,'Va-Ku'!$A$2:$B$150,2,0)</f>
        <v>k</v>
      </c>
      <c r="L946" s="40" t="str">
        <f>IF(K946="v",VLOOKUP(A946,'Va-Ku'!$A$2:$C$150,3,0),VLOOKUP(A946,Kunnat!$B$2:$D$410,3,0))</f>
        <v>Pirkanmaa</v>
      </c>
      <c r="M946" s="40" t="str">
        <f>IF(K946&lt;&gt;"v",VLOOKUP(A946,Kunnat!$B$2:$F$411,5,0),"")</f>
        <v>6 001 - 10000</v>
      </c>
      <c r="N946" s="41" t="str">
        <f>IF(J946="","",VLOOKUP(J946,Lait!$B$3:$C$60,2,0))</f>
        <v/>
      </c>
      <c r="O946" s="41"/>
      <c r="P946" s="41"/>
    </row>
    <row r="947" spans="1:16" s="23" customFormat="1" x14ac:dyDescent="0.35">
      <c r="A947" s="45" t="s">
        <v>2036</v>
      </c>
      <c r="B947" s="45" t="s">
        <v>2176</v>
      </c>
      <c r="C947" s="45" t="s">
        <v>2385</v>
      </c>
      <c r="D947" s="45" t="s">
        <v>543</v>
      </c>
      <c r="E947" s="45" t="s">
        <v>1959</v>
      </c>
      <c r="F947" s="46" t="s">
        <v>10</v>
      </c>
      <c r="G947" s="46" t="s">
        <v>22</v>
      </c>
      <c r="H947" s="45" t="s">
        <v>2386</v>
      </c>
      <c r="I947" s="45" t="s">
        <v>2037</v>
      </c>
      <c r="J947" s="45" t="s">
        <v>2296</v>
      </c>
      <c r="K947" s="39" t="str">
        <f>VLOOKUP(A947,'Va-Ku'!$A$2:$B$150,2,0)</f>
        <v>k</v>
      </c>
      <c r="L947" s="40" t="str">
        <f>IF(K947="v",VLOOKUP(A947,'Va-Ku'!$A$2:$C$150,3,0),VLOOKUP(A947,Kunnat!$B$2:$D$410,3,0))</f>
        <v>Varsinais-Suomi</v>
      </c>
      <c r="M947" s="40" t="str">
        <f>IF(K947&lt;&gt;"v",VLOOKUP(A947,Kunnat!$B$2:$F$411,5,0),"")</f>
        <v>10 001 - 20 000</v>
      </c>
      <c r="N947" s="41" t="str">
        <f>IF(J947="","",VLOOKUP(J947,Lait!$B$3:$C$60,2,0))</f>
        <v>Maa- ja metsätalousministeriö</v>
      </c>
      <c r="O947" s="41"/>
      <c r="P947" s="41"/>
    </row>
    <row r="948" spans="1:16" s="23" customFormat="1" x14ac:dyDescent="0.35">
      <c r="A948" s="45" t="s">
        <v>2036</v>
      </c>
      <c r="B948" s="45" t="s">
        <v>523</v>
      </c>
      <c r="C948" s="45" t="s">
        <v>2573</v>
      </c>
      <c r="D948" s="45" t="s">
        <v>2011</v>
      </c>
      <c r="E948" s="45" t="s">
        <v>1959</v>
      </c>
      <c r="F948" s="46" t="s">
        <v>10</v>
      </c>
      <c r="G948" s="46" t="s">
        <v>22</v>
      </c>
      <c r="H948" s="45" t="s">
        <v>2382</v>
      </c>
      <c r="I948" s="45" t="s">
        <v>2037</v>
      </c>
      <c r="J948" s="45"/>
      <c r="K948" s="39" t="str">
        <f>VLOOKUP(A948,'Va-Ku'!$A$2:$B$150,2,0)</f>
        <v>k</v>
      </c>
      <c r="L948" s="40" t="str">
        <f>IF(K948="v",VLOOKUP(A948,'Va-Ku'!$A$2:$C$150,3,0),VLOOKUP(A948,Kunnat!$B$2:$D$410,3,0))</f>
        <v>Varsinais-Suomi</v>
      </c>
      <c r="M948" s="40" t="str">
        <f>IF(K948&lt;&gt;"v",VLOOKUP(A948,Kunnat!$B$2:$F$411,5,0),"")</f>
        <v>10 001 - 20 000</v>
      </c>
      <c r="N948" s="41" t="str">
        <f>IF(J948="","",VLOOKUP(J948,Lait!$B$3:$C$60,2,0))</f>
        <v/>
      </c>
      <c r="O948" s="41"/>
      <c r="P948" s="41"/>
    </row>
    <row r="949" spans="1:16" s="23" customFormat="1" x14ac:dyDescent="0.35">
      <c r="A949" s="45" t="s">
        <v>2036</v>
      </c>
      <c r="B949" s="45" t="s">
        <v>525</v>
      </c>
      <c r="C949" s="45" t="s">
        <v>2572</v>
      </c>
      <c r="D949" s="45" t="s">
        <v>291</v>
      </c>
      <c r="E949" s="45" t="s">
        <v>1960</v>
      </c>
      <c r="F949" s="46" t="s">
        <v>7</v>
      </c>
      <c r="G949" s="46" t="s">
        <v>22</v>
      </c>
      <c r="H949" s="45" t="s">
        <v>2386</v>
      </c>
      <c r="I949" s="45" t="s">
        <v>2037</v>
      </c>
      <c r="J949" s="45"/>
      <c r="K949" s="39" t="str">
        <f>VLOOKUP(A949,'Va-Ku'!$A$2:$B$150,2,0)</f>
        <v>k</v>
      </c>
      <c r="L949" s="40" t="str">
        <f>IF(K949="v",VLOOKUP(A949,'Va-Ku'!$A$2:$C$150,3,0),VLOOKUP(A949,Kunnat!$B$2:$D$410,3,0))</f>
        <v>Varsinais-Suomi</v>
      </c>
      <c r="M949" s="40" t="str">
        <f>IF(K949&lt;&gt;"v",VLOOKUP(A949,Kunnat!$B$2:$F$411,5,0),"")</f>
        <v>10 001 - 20 000</v>
      </c>
      <c r="N949" s="41" t="str">
        <f>IF(J949="","",VLOOKUP(J949,Lait!$B$3:$C$60,2,0))</f>
        <v/>
      </c>
      <c r="O949" s="41"/>
      <c r="P949" s="41"/>
    </row>
    <row r="950" spans="1:16" s="23" customFormat="1" x14ac:dyDescent="0.35">
      <c r="A950" s="45" t="s">
        <v>2036</v>
      </c>
      <c r="B950" s="45" t="s">
        <v>2175</v>
      </c>
      <c r="C950" s="45" t="s">
        <v>2570</v>
      </c>
      <c r="D950" s="45" t="s">
        <v>275</v>
      </c>
      <c r="E950" s="45" t="s">
        <v>1960</v>
      </c>
      <c r="F950" s="46" t="s">
        <v>5</v>
      </c>
      <c r="G950" s="45"/>
      <c r="H950" s="45" t="s">
        <v>2382</v>
      </c>
      <c r="I950" s="45"/>
      <c r="J950" s="45" t="s">
        <v>2301</v>
      </c>
      <c r="K950" s="39" t="str">
        <f>VLOOKUP(A950,'Va-Ku'!$A$2:$B$150,2,0)</f>
        <v>k</v>
      </c>
      <c r="L950" s="40" t="str">
        <f>IF(K950="v",VLOOKUP(A950,'Va-Ku'!$A$2:$C$150,3,0),VLOOKUP(A950,Kunnat!$B$2:$D$410,3,0))</f>
        <v>Varsinais-Suomi</v>
      </c>
      <c r="M950" s="40" t="str">
        <f>IF(K950&lt;&gt;"v",VLOOKUP(A950,Kunnat!$B$2:$F$411,5,0),"")</f>
        <v>10 001 - 20 000</v>
      </c>
      <c r="N950" s="41" t="str">
        <f>IF(J950="","",VLOOKUP(J950,Lait!$B$3:$C$60,2,0))</f>
        <v>Ympäristöministeriö</v>
      </c>
      <c r="O950" s="41"/>
      <c r="P950" s="41"/>
    </row>
    <row r="951" spans="1:16" s="23" customFormat="1" x14ac:dyDescent="0.35">
      <c r="A951" s="45" t="s">
        <v>2036</v>
      </c>
      <c r="B951" s="45" t="s">
        <v>955</v>
      </c>
      <c r="C951" s="45" t="s">
        <v>2577</v>
      </c>
      <c r="D951" s="45" t="s">
        <v>260</v>
      </c>
      <c r="E951" s="45" t="s">
        <v>1960</v>
      </c>
      <c r="F951" s="46" t="s">
        <v>7</v>
      </c>
      <c r="G951" s="46" t="s">
        <v>22</v>
      </c>
      <c r="H951" s="45" t="s">
        <v>2382</v>
      </c>
      <c r="I951" s="45" t="s">
        <v>2578</v>
      </c>
      <c r="J951" s="45"/>
      <c r="K951" s="39" t="str">
        <f>VLOOKUP(A951,'Va-Ku'!$A$2:$B$150,2,0)</f>
        <v>k</v>
      </c>
      <c r="L951" s="40" t="str">
        <f>IF(K951="v",VLOOKUP(A951,'Va-Ku'!$A$2:$C$150,3,0),VLOOKUP(A951,Kunnat!$B$2:$D$410,3,0))</f>
        <v>Varsinais-Suomi</v>
      </c>
      <c r="M951" s="40" t="str">
        <f>IF(K951&lt;&gt;"v",VLOOKUP(A951,Kunnat!$B$2:$F$411,5,0),"")</f>
        <v>10 001 - 20 000</v>
      </c>
      <c r="N951" s="41" t="str">
        <f>IF(J951="","",VLOOKUP(J951,Lait!$B$3:$C$60,2,0))</f>
        <v/>
      </c>
      <c r="O951" s="41"/>
      <c r="P951" s="41"/>
    </row>
    <row r="952" spans="1:16" s="23" customFormat="1" x14ac:dyDescent="0.35">
      <c r="A952" s="45" t="s">
        <v>2036</v>
      </c>
      <c r="B952" s="45" t="s">
        <v>2177</v>
      </c>
      <c r="C952" s="45" t="s">
        <v>2574</v>
      </c>
      <c r="D952" s="45" t="s">
        <v>1176</v>
      </c>
      <c r="E952" s="45" t="s">
        <v>2699</v>
      </c>
      <c r="F952" s="46" t="s">
        <v>5</v>
      </c>
      <c r="G952" s="45"/>
      <c r="H952" s="45" t="s">
        <v>2382</v>
      </c>
      <c r="I952" s="45"/>
      <c r="J952" s="45" t="s">
        <v>2305</v>
      </c>
      <c r="K952" s="39" t="str">
        <f>VLOOKUP(A952,'Va-Ku'!$A$2:$B$150,2,0)</f>
        <v>k</v>
      </c>
      <c r="L952" s="40" t="str">
        <f>IF(K952="v",VLOOKUP(A952,'Va-Ku'!$A$2:$C$150,3,0),VLOOKUP(A952,Kunnat!$B$2:$D$410,3,0))</f>
        <v>Varsinais-Suomi</v>
      </c>
      <c r="M952" s="40" t="str">
        <f>IF(K952&lt;&gt;"v",VLOOKUP(A952,Kunnat!$B$2:$F$411,5,0),"")</f>
        <v>10 001 - 20 000</v>
      </c>
      <c r="N952" s="41" t="str">
        <f>IF(J952="","",VLOOKUP(J952,Lait!$B$3:$C$60,2,0))</f>
        <v>Maa- ja metsätalousministeriö</v>
      </c>
      <c r="O952" s="41"/>
      <c r="P952" s="41"/>
    </row>
    <row r="953" spans="1:16" s="23" customFormat="1" x14ac:dyDescent="0.35">
      <c r="A953" s="45" t="s">
        <v>2036</v>
      </c>
      <c r="B953" s="45" t="s">
        <v>508</v>
      </c>
      <c r="C953" s="45" t="s">
        <v>2575</v>
      </c>
      <c r="D953" s="45" t="s">
        <v>4802</v>
      </c>
      <c r="E953" s="45" t="s">
        <v>295</v>
      </c>
      <c r="F953" s="46" t="s">
        <v>10</v>
      </c>
      <c r="G953" s="46" t="s">
        <v>22</v>
      </c>
      <c r="H953" s="45" t="s">
        <v>2386</v>
      </c>
      <c r="I953" s="45" t="s">
        <v>2576</v>
      </c>
      <c r="J953" s="45"/>
      <c r="K953" s="39" t="str">
        <f>VLOOKUP(A953,'Va-Ku'!$A$2:$B$150,2,0)</f>
        <v>k</v>
      </c>
      <c r="L953" s="40" t="str">
        <f>IF(K953="v",VLOOKUP(A953,'Va-Ku'!$A$2:$C$150,3,0),VLOOKUP(A953,Kunnat!$B$2:$D$410,3,0))</f>
        <v>Varsinais-Suomi</v>
      </c>
      <c r="M953" s="40" t="str">
        <f>IF(K953&lt;&gt;"v",VLOOKUP(A953,Kunnat!$B$2:$F$411,5,0),"")</f>
        <v>10 001 - 20 000</v>
      </c>
      <c r="N953" s="41" t="str">
        <f>IF(J953="","",VLOOKUP(J953,Lait!$B$3:$C$60,2,0))</f>
        <v/>
      </c>
      <c r="O953" s="41"/>
      <c r="P953" s="41"/>
    </row>
    <row r="954" spans="1:16" s="23" customFormat="1" x14ac:dyDescent="0.35">
      <c r="A954" s="45" t="s">
        <v>2036</v>
      </c>
      <c r="B954" s="45" t="s">
        <v>294</v>
      </c>
      <c r="C954" s="45" t="s">
        <v>2571</v>
      </c>
      <c r="D954" s="45" t="s">
        <v>2007</v>
      </c>
      <c r="E954" s="45" t="s">
        <v>1958</v>
      </c>
      <c r="F954" s="46" t="s">
        <v>21</v>
      </c>
      <c r="G954" s="46" t="s">
        <v>22</v>
      </c>
      <c r="H954" s="45" t="s">
        <v>2386</v>
      </c>
      <c r="I954" s="45" t="s">
        <v>2037</v>
      </c>
      <c r="J954" s="45" t="s">
        <v>2287</v>
      </c>
      <c r="K954" s="39" t="str">
        <f>VLOOKUP(A954,'Va-Ku'!$A$2:$B$150,2,0)</f>
        <v>k</v>
      </c>
      <c r="L954" s="40" t="str">
        <f>IF(K954="v",VLOOKUP(A954,'Va-Ku'!$A$2:$C$150,3,0),VLOOKUP(A954,Kunnat!$B$2:$D$410,3,0))</f>
        <v>Varsinais-Suomi</v>
      </c>
      <c r="M954" s="40" t="str">
        <f>IF(K954&lt;&gt;"v",VLOOKUP(A954,Kunnat!$B$2:$F$411,5,0),"")</f>
        <v>10 001 - 20 000</v>
      </c>
      <c r="N954" s="41" t="str">
        <f>IF(J954="","",VLOOKUP(J954,Lait!$B$3:$C$60,2,0))</f>
        <v>Sosiaali- ja terveysministeriö</v>
      </c>
      <c r="O954" s="41"/>
      <c r="P954" s="41"/>
    </row>
    <row r="955" spans="1:16" s="23" customFormat="1" x14ac:dyDescent="0.35">
      <c r="A955" s="45" t="s">
        <v>304</v>
      </c>
      <c r="B955" s="45" t="s">
        <v>314</v>
      </c>
      <c r="C955" s="45" t="s">
        <v>4064</v>
      </c>
      <c r="D955" s="45" t="s">
        <v>314</v>
      </c>
      <c r="E955" s="45" t="s">
        <v>1896</v>
      </c>
      <c r="F955" s="46" t="s">
        <v>5</v>
      </c>
      <c r="G955" s="45"/>
      <c r="H955" s="45" t="s">
        <v>2382</v>
      </c>
      <c r="I955" s="45"/>
      <c r="J955" s="45"/>
      <c r="K955" s="39" t="str">
        <f>VLOOKUP(A955,'Va-Ku'!$A$2:$B$150,2,0)</f>
        <v>v</v>
      </c>
      <c r="L955" s="40" t="str">
        <f>IF(K955="v",VLOOKUP(A955,'Va-Ku'!$A$2:$C$150,3,0),VLOOKUP(A955,Kunnat!$B$2:$D$410,3,0))</f>
        <v>Oikeusministeriö</v>
      </c>
      <c r="M955" s="40" t="str">
        <f>IF(K955&lt;&gt;"v",VLOOKUP(A955,Kunnat!$B$2:$F$411,5,0),"")</f>
        <v/>
      </c>
      <c r="N955" s="41" t="str">
        <f>IF(J955="","",VLOOKUP(J955,Lait!$B$3:$C$60,2,0))</f>
        <v/>
      </c>
      <c r="O955" s="41"/>
      <c r="P955" s="41"/>
    </row>
    <row r="956" spans="1:16" s="23" customFormat="1" x14ac:dyDescent="0.35">
      <c r="A956" s="45" t="s">
        <v>304</v>
      </c>
      <c r="B956" s="45" t="s">
        <v>311</v>
      </c>
      <c r="C956" s="45" t="s">
        <v>4061</v>
      </c>
      <c r="D956" s="45" t="s">
        <v>311</v>
      </c>
      <c r="E956" s="45" t="s">
        <v>1896</v>
      </c>
      <c r="F956" s="46" t="s">
        <v>5</v>
      </c>
      <c r="G956" s="45"/>
      <c r="H956" s="45" t="s">
        <v>2382</v>
      </c>
      <c r="I956" s="45"/>
      <c r="J956" s="45"/>
      <c r="K956" s="39" t="str">
        <f>VLOOKUP(A956,'Va-Ku'!$A$2:$B$150,2,0)</f>
        <v>v</v>
      </c>
      <c r="L956" s="40" t="str">
        <f>IF(K956="v",VLOOKUP(A956,'Va-Ku'!$A$2:$C$150,3,0),VLOOKUP(A956,Kunnat!$B$2:$D$410,3,0))</f>
        <v>Oikeusministeriö</v>
      </c>
      <c r="M956" s="40" t="str">
        <f>IF(K956&lt;&gt;"v",VLOOKUP(A956,Kunnat!$B$2:$F$411,5,0),"")</f>
        <v/>
      </c>
      <c r="N956" s="41" t="str">
        <f>IF(J956="","",VLOOKUP(J956,Lait!$B$3:$C$60,2,0))</f>
        <v/>
      </c>
      <c r="O956" s="41"/>
      <c r="P956" s="41"/>
    </row>
    <row r="957" spans="1:16" s="23" customFormat="1" x14ac:dyDescent="0.35">
      <c r="A957" s="45" t="s">
        <v>304</v>
      </c>
      <c r="B957" s="45" t="s">
        <v>312</v>
      </c>
      <c r="C957" s="45" t="s">
        <v>4062</v>
      </c>
      <c r="D957" s="45" t="s">
        <v>312</v>
      </c>
      <c r="E957" s="45" t="s">
        <v>1896</v>
      </c>
      <c r="F957" s="46" t="s">
        <v>5</v>
      </c>
      <c r="G957" s="45"/>
      <c r="H957" s="45" t="s">
        <v>2382</v>
      </c>
      <c r="I957" s="45"/>
      <c r="J957" s="45"/>
      <c r="K957" s="39" t="str">
        <f>VLOOKUP(A957,'Va-Ku'!$A$2:$B$150,2,0)</f>
        <v>v</v>
      </c>
      <c r="L957" s="40" t="str">
        <f>IF(K957="v",VLOOKUP(A957,'Va-Ku'!$A$2:$C$150,3,0),VLOOKUP(A957,Kunnat!$B$2:$D$410,3,0))</f>
        <v>Oikeusministeriö</v>
      </c>
      <c r="M957" s="40" t="str">
        <f>IF(K957&lt;&gt;"v",VLOOKUP(A957,Kunnat!$B$2:$F$411,5,0),"")</f>
        <v/>
      </c>
      <c r="N957" s="41" t="str">
        <f>IF(J957="","",VLOOKUP(J957,Lait!$B$3:$C$60,2,0))</f>
        <v/>
      </c>
      <c r="O957" s="41"/>
      <c r="P957" s="41"/>
    </row>
    <row r="958" spans="1:16" s="23" customFormat="1" x14ac:dyDescent="0.35">
      <c r="A958" s="45" t="s">
        <v>304</v>
      </c>
      <c r="B958" s="45" t="s">
        <v>313</v>
      </c>
      <c r="C958" s="45" t="s">
        <v>4063</v>
      </c>
      <c r="D958" s="45" t="s">
        <v>313</v>
      </c>
      <c r="E958" s="45" t="s">
        <v>1896</v>
      </c>
      <c r="F958" s="46" t="s">
        <v>5</v>
      </c>
      <c r="G958" s="45"/>
      <c r="H958" s="45" t="s">
        <v>2382</v>
      </c>
      <c r="I958" s="45"/>
      <c r="J958" s="45"/>
      <c r="K958" s="39" t="str">
        <f>VLOOKUP(A958,'Va-Ku'!$A$2:$B$150,2,0)</f>
        <v>v</v>
      </c>
      <c r="L958" s="40" t="str">
        <f>IF(K958="v",VLOOKUP(A958,'Va-Ku'!$A$2:$C$150,3,0),VLOOKUP(A958,Kunnat!$B$2:$D$410,3,0))</f>
        <v>Oikeusministeriö</v>
      </c>
      <c r="M958" s="40" t="str">
        <f>IF(K958&lt;&gt;"v",VLOOKUP(A958,Kunnat!$B$2:$F$411,5,0),"")</f>
        <v/>
      </c>
      <c r="N958" s="41" t="str">
        <f>IF(J958="","",VLOOKUP(J958,Lait!$B$3:$C$60,2,0))</f>
        <v/>
      </c>
      <c r="O958" s="41"/>
      <c r="P958" s="41"/>
    </row>
    <row r="959" spans="1:16" s="23" customFormat="1" x14ac:dyDescent="0.35">
      <c r="A959" s="45" t="s">
        <v>304</v>
      </c>
      <c r="B959" s="45" t="s">
        <v>308</v>
      </c>
      <c r="C959" s="45" t="s">
        <v>4058</v>
      </c>
      <c r="D959" s="45" t="s">
        <v>308</v>
      </c>
      <c r="E959" s="45" t="s">
        <v>1896</v>
      </c>
      <c r="F959" s="46" t="s">
        <v>5</v>
      </c>
      <c r="G959" s="45"/>
      <c r="H959" s="45" t="s">
        <v>2386</v>
      </c>
      <c r="I959" s="45"/>
      <c r="J959" s="45"/>
      <c r="K959" s="39" t="str">
        <f>VLOOKUP(A959,'Va-Ku'!$A$2:$B$150,2,0)</f>
        <v>v</v>
      </c>
      <c r="L959" s="40" t="str">
        <f>IF(K959="v",VLOOKUP(A959,'Va-Ku'!$A$2:$C$150,3,0),VLOOKUP(A959,Kunnat!$B$2:$D$410,3,0))</f>
        <v>Oikeusministeriö</v>
      </c>
      <c r="M959" s="40" t="str">
        <f>IF(K959&lt;&gt;"v",VLOOKUP(A959,Kunnat!$B$2:$F$411,5,0),"")</f>
        <v/>
      </c>
      <c r="N959" s="41" t="str">
        <f>IF(J959="","",VLOOKUP(J959,Lait!$B$3:$C$60,2,0))</f>
        <v/>
      </c>
      <c r="O959" s="41"/>
      <c r="P959" s="41"/>
    </row>
    <row r="960" spans="1:16" s="23" customFormat="1" x14ac:dyDescent="0.35">
      <c r="A960" s="45" t="s">
        <v>304</v>
      </c>
      <c r="B960" s="45" t="s">
        <v>309</v>
      </c>
      <c r="C960" s="45" t="s">
        <v>4059</v>
      </c>
      <c r="D960" s="45" t="s">
        <v>309</v>
      </c>
      <c r="E960" s="45" t="s">
        <v>1896</v>
      </c>
      <c r="F960" s="46" t="s">
        <v>5</v>
      </c>
      <c r="G960" s="45"/>
      <c r="H960" s="45" t="s">
        <v>2386</v>
      </c>
      <c r="I960" s="45"/>
      <c r="J960" s="45"/>
      <c r="K960" s="39" t="str">
        <f>VLOOKUP(A960,'Va-Ku'!$A$2:$B$150,2,0)</f>
        <v>v</v>
      </c>
      <c r="L960" s="40" t="str">
        <f>IF(K960="v",VLOOKUP(A960,'Va-Ku'!$A$2:$C$150,3,0),VLOOKUP(A960,Kunnat!$B$2:$D$410,3,0))</f>
        <v>Oikeusministeriö</v>
      </c>
      <c r="M960" s="40" t="str">
        <f>IF(K960&lt;&gt;"v",VLOOKUP(A960,Kunnat!$B$2:$F$411,5,0),"")</f>
        <v/>
      </c>
      <c r="N960" s="41" t="str">
        <f>IF(J960="","",VLOOKUP(J960,Lait!$B$3:$C$60,2,0))</f>
        <v/>
      </c>
      <c r="O960" s="41"/>
      <c r="P960" s="41"/>
    </row>
    <row r="961" spans="1:16" s="23" customFormat="1" x14ac:dyDescent="0.35">
      <c r="A961" s="45" t="s">
        <v>304</v>
      </c>
      <c r="B961" s="45" t="s">
        <v>310</v>
      </c>
      <c r="C961" s="45" t="s">
        <v>4060</v>
      </c>
      <c r="D961" s="45" t="s">
        <v>310</v>
      </c>
      <c r="E961" s="45" t="s">
        <v>1896</v>
      </c>
      <c r="F961" s="46" t="s">
        <v>5</v>
      </c>
      <c r="G961" s="45"/>
      <c r="H961" s="45" t="s">
        <v>2382</v>
      </c>
      <c r="I961" s="45"/>
      <c r="J961" s="45"/>
      <c r="K961" s="39" t="str">
        <f>VLOOKUP(A961,'Va-Ku'!$A$2:$B$150,2,0)</f>
        <v>v</v>
      </c>
      <c r="L961" s="40" t="str">
        <f>IF(K961="v",VLOOKUP(A961,'Va-Ku'!$A$2:$C$150,3,0),VLOOKUP(A961,Kunnat!$B$2:$D$410,3,0))</f>
        <v>Oikeusministeriö</v>
      </c>
      <c r="M961" s="40" t="str">
        <f>IF(K961&lt;&gt;"v",VLOOKUP(A961,Kunnat!$B$2:$F$411,5,0),"")</f>
        <v/>
      </c>
      <c r="N961" s="41" t="str">
        <f>IF(J961="","",VLOOKUP(J961,Lait!$B$3:$C$60,2,0))</f>
        <v/>
      </c>
      <c r="O961" s="41"/>
      <c r="P961" s="41"/>
    </row>
    <row r="962" spans="1:16" s="23" customFormat="1" x14ac:dyDescent="0.35">
      <c r="A962" s="45" t="s">
        <v>304</v>
      </c>
      <c r="B962" s="45" t="s">
        <v>307</v>
      </c>
      <c r="C962" s="45" t="s">
        <v>4057</v>
      </c>
      <c r="D962" s="45" t="s">
        <v>307</v>
      </c>
      <c r="E962" s="45" t="s">
        <v>1896</v>
      </c>
      <c r="F962" s="46" t="s">
        <v>5</v>
      </c>
      <c r="G962" s="45"/>
      <c r="H962" s="45" t="s">
        <v>2382</v>
      </c>
      <c r="I962" s="45"/>
      <c r="J962" s="45"/>
      <c r="K962" s="39" t="str">
        <f>VLOOKUP(A962,'Va-Ku'!$A$2:$B$150,2,0)</f>
        <v>v</v>
      </c>
      <c r="L962" s="40" t="str">
        <f>IF(K962="v",VLOOKUP(A962,'Va-Ku'!$A$2:$C$150,3,0),VLOOKUP(A962,Kunnat!$B$2:$D$410,3,0))</f>
        <v>Oikeusministeriö</v>
      </c>
      <c r="M962" s="40" t="str">
        <f>IF(K962&lt;&gt;"v",VLOOKUP(A962,Kunnat!$B$2:$F$411,5,0),"")</f>
        <v/>
      </c>
      <c r="N962" s="41" t="str">
        <f>IF(J962="","",VLOOKUP(J962,Lait!$B$3:$C$60,2,0))</f>
        <v/>
      </c>
      <c r="O962" s="41"/>
      <c r="P962" s="41"/>
    </row>
    <row r="963" spans="1:16" s="23" customFormat="1" x14ac:dyDescent="0.35">
      <c r="A963" s="45" t="s">
        <v>304</v>
      </c>
      <c r="B963" s="45" t="s">
        <v>305</v>
      </c>
      <c r="C963" s="45" t="s">
        <v>4055</v>
      </c>
      <c r="D963" s="45" t="s">
        <v>305</v>
      </c>
      <c r="E963" s="45" t="s">
        <v>2699</v>
      </c>
      <c r="F963" s="46" t="s">
        <v>5</v>
      </c>
      <c r="G963" s="45"/>
      <c r="H963" s="45" t="s">
        <v>2382</v>
      </c>
      <c r="I963" s="45"/>
      <c r="J963" s="45"/>
      <c r="K963" s="39" t="str">
        <f>VLOOKUP(A963,'Va-Ku'!$A$2:$B$150,2,0)</f>
        <v>v</v>
      </c>
      <c r="L963" s="40" t="str">
        <f>IF(K963="v",VLOOKUP(A963,'Va-Ku'!$A$2:$C$150,3,0),VLOOKUP(A963,Kunnat!$B$2:$D$410,3,0))</f>
        <v>Oikeusministeriö</v>
      </c>
      <c r="M963" s="40" t="str">
        <f>IF(K963&lt;&gt;"v",VLOOKUP(A963,Kunnat!$B$2:$F$411,5,0),"")</f>
        <v/>
      </c>
      <c r="N963" s="41" t="str">
        <f>IF(J963="","",VLOOKUP(J963,Lait!$B$3:$C$60,2,0))</f>
        <v/>
      </c>
      <c r="O963" s="41"/>
      <c r="P963" s="41"/>
    </row>
    <row r="964" spans="1:16" s="23" customFormat="1" x14ac:dyDescent="0.35">
      <c r="A964" s="45" t="s">
        <v>304</v>
      </c>
      <c r="B964" s="45" t="s">
        <v>1909</v>
      </c>
      <c r="C964" s="45" t="s">
        <v>4054</v>
      </c>
      <c r="D964" s="45" t="s">
        <v>1909</v>
      </c>
      <c r="E964" s="45" t="s">
        <v>1896</v>
      </c>
      <c r="F964" s="46" t="s">
        <v>5</v>
      </c>
      <c r="G964" s="45"/>
      <c r="H964" s="45" t="s">
        <v>2382</v>
      </c>
      <c r="I964" s="45"/>
      <c r="J964" s="45"/>
      <c r="K964" s="39" t="str">
        <f>VLOOKUP(A964,'Va-Ku'!$A$2:$B$150,2,0)</f>
        <v>v</v>
      </c>
      <c r="L964" s="40" t="str">
        <f>IF(K964="v",VLOOKUP(A964,'Va-Ku'!$A$2:$C$150,3,0),VLOOKUP(A964,Kunnat!$B$2:$D$410,3,0))</f>
        <v>Oikeusministeriö</v>
      </c>
      <c r="M964" s="40" t="str">
        <f>IF(K964&lt;&gt;"v",VLOOKUP(A964,Kunnat!$B$2:$F$411,5,0),"")</f>
        <v/>
      </c>
      <c r="N964" s="41" t="str">
        <f>IF(J964="","",VLOOKUP(J964,Lait!$B$3:$C$60,2,0))</f>
        <v/>
      </c>
      <c r="O964" s="41"/>
      <c r="P964" s="41"/>
    </row>
    <row r="965" spans="1:16" s="23" customFormat="1" x14ac:dyDescent="0.35">
      <c r="A965" s="45" t="s">
        <v>304</v>
      </c>
      <c r="B965" s="45" t="s">
        <v>306</v>
      </c>
      <c r="C965" s="45" t="s">
        <v>4056</v>
      </c>
      <c r="D965" s="45" t="s">
        <v>306</v>
      </c>
      <c r="E965" s="45" t="s">
        <v>1896</v>
      </c>
      <c r="F965" s="46" t="s">
        <v>5</v>
      </c>
      <c r="G965" s="45"/>
      <c r="H965" s="45" t="s">
        <v>2382</v>
      </c>
      <c r="I965" s="45"/>
      <c r="J965" s="45"/>
      <c r="K965" s="39" t="str">
        <f>VLOOKUP(A965,'Va-Ku'!$A$2:$B$150,2,0)</f>
        <v>v</v>
      </c>
      <c r="L965" s="40" t="str">
        <f>IF(K965="v",VLOOKUP(A965,'Va-Ku'!$A$2:$C$150,3,0),VLOOKUP(A965,Kunnat!$B$2:$D$410,3,0))</f>
        <v>Oikeusministeriö</v>
      </c>
      <c r="M965" s="40" t="str">
        <f>IF(K965&lt;&gt;"v",VLOOKUP(A965,Kunnat!$B$2:$F$411,5,0),"")</f>
        <v/>
      </c>
      <c r="N965" s="41" t="str">
        <f>IF(J965="","",VLOOKUP(J965,Lait!$B$3:$C$60,2,0))</f>
        <v/>
      </c>
      <c r="O965" s="41"/>
      <c r="P965" s="41"/>
    </row>
    <row r="966" spans="1:16" s="23" customFormat="1" x14ac:dyDescent="0.35">
      <c r="A966" s="45" t="s">
        <v>315</v>
      </c>
      <c r="B966" s="45" t="s">
        <v>44</v>
      </c>
      <c r="C966" s="45" t="s">
        <v>2610</v>
      </c>
      <c r="D966" s="45" t="s">
        <v>545</v>
      </c>
      <c r="E966" s="45" t="s">
        <v>1959</v>
      </c>
      <c r="F966" s="46" t="s">
        <v>17</v>
      </c>
      <c r="G966" s="46" t="s">
        <v>22</v>
      </c>
      <c r="H966" s="45" t="s">
        <v>2386</v>
      </c>
      <c r="I966" s="45" t="s">
        <v>3044</v>
      </c>
      <c r="J966" s="45" t="s">
        <v>2296</v>
      </c>
      <c r="K966" s="39" t="str">
        <f>VLOOKUP(A966,'Va-Ku'!$A$2:$B$150,2,0)</f>
        <v>k</v>
      </c>
      <c r="L966" s="40" t="str">
        <f>IF(K966="v",VLOOKUP(A966,'Va-Ku'!$A$2:$C$150,3,0),VLOOKUP(A966,Kunnat!$B$2:$D$410,3,0))</f>
        <v>Pohjois-Pohjanmaa</v>
      </c>
      <c r="M966" s="40" t="str">
        <f>IF(K966&lt;&gt;"v",VLOOKUP(A966,Kunnat!$B$2:$F$411,5,0),"")</f>
        <v>yli 100 000</v>
      </c>
      <c r="N966" s="41" t="str">
        <f>IF(J966="","",VLOOKUP(J966,Lait!$B$3:$C$60,2,0))</f>
        <v>Maa- ja metsätalousministeriö</v>
      </c>
      <c r="O966" s="41"/>
      <c r="P966" s="41"/>
    </row>
    <row r="967" spans="1:16" s="23" customFormat="1" x14ac:dyDescent="0.35">
      <c r="A967" s="45" t="s">
        <v>315</v>
      </c>
      <c r="B967" s="45" t="s">
        <v>36</v>
      </c>
      <c r="C967" s="45" t="s">
        <v>3029</v>
      </c>
      <c r="D967" s="45" t="s">
        <v>545</v>
      </c>
      <c r="E967" s="45" t="s">
        <v>1959</v>
      </c>
      <c r="F967" s="46" t="s">
        <v>10</v>
      </c>
      <c r="G967" s="46" t="s">
        <v>55</v>
      </c>
      <c r="H967" s="45" t="s">
        <v>2382</v>
      </c>
      <c r="I967" s="45"/>
      <c r="J967" s="45" t="s">
        <v>2296</v>
      </c>
      <c r="K967" s="39" t="str">
        <f>VLOOKUP(A967,'Va-Ku'!$A$2:$B$150,2,0)</f>
        <v>k</v>
      </c>
      <c r="L967" s="40" t="str">
        <f>IF(K967="v",VLOOKUP(A967,'Va-Ku'!$A$2:$C$150,3,0),VLOOKUP(A967,Kunnat!$B$2:$D$410,3,0))</f>
        <v>Pohjois-Pohjanmaa</v>
      </c>
      <c r="M967" s="40" t="str">
        <f>IF(K967&lt;&gt;"v",VLOOKUP(A967,Kunnat!$B$2:$F$411,5,0),"")</f>
        <v>yli 100 000</v>
      </c>
      <c r="N967" s="41" t="str">
        <f>IF(J967="","",VLOOKUP(J967,Lait!$B$3:$C$60,2,0))</f>
        <v>Maa- ja metsätalousministeriö</v>
      </c>
      <c r="O967" s="41"/>
      <c r="P967" s="41"/>
    </row>
    <row r="968" spans="1:16" s="23" customFormat="1" x14ac:dyDescent="0.35">
      <c r="A968" s="45" t="s">
        <v>315</v>
      </c>
      <c r="B968" s="45" t="s">
        <v>145</v>
      </c>
      <c r="C968" s="45" t="s">
        <v>3031</v>
      </c>
      <c r="D968" s="45" t="s">
        <v>145</v>
      </c>
      <c r="E968" s="45" t="s">
        <v>1959</v>
      </c>
      <c r="F968" s="46" t="s">
        <v>21</v>
      </c>
      <c r="G968" s="46" t="s">
        <v>22</v>
      </c>
      <c r="H968" s="45" t="s">
        <v>2382</v>
      </c>
      <c r="I968" s="45" t="s">
        <v>3032</v>
      </c>
      <c r="J968" s="45" t="s">
        <v>2291</v>
      </c>
      <c r="K968" s="39" t="str">
        <f>VLOOKUP(A968,'Va-Ku'!$A$2:$B$150,2,0)</f>
        <v>k</v>
      </c>
      <c r="L968" s="40" t="str">
        <f>IF(K968="v",VLOOKUP(A968,'Va-Ku'!$A$2:$C$150,3,0),VLOOKUP(A968,Kunnat!$B$2:$D$410,3,0))</f>
        <v>Pohjois-Pohjanmaa</v>
      </c>
      <c r="M968" s="40" t="str">
        <f>IF(K968&lt;&gt;"v",VLOOKUP(A968,Kunnat!$B$2:$F$411,5,0),"")</f>
        <v>yli 100 000</v>
      </c>
      <c r="N968" s="41" t="str">
        <f>IF(J968="","",VLOOKUP(J968,Lait!$B$3:$C$60,2,0))</f>
        <v>Ympäristöministeriö</v>
      </c>
      <c r="O968" s="41"/>
      <c r="P968" s="41"/>
    </row>
    <row r="969" spans="1:16" s="23" customFormat="1" x14ac:dyDescent="0.35">
      <c r="A969" s="45" t="s">
        <v>315</v>
      </c>
      <c r="B969" s="45" t="s">
        <v>38</v>
      </c>
      <c r="C969" s="45" t="s">
        <v>3035</v>
      </c>
      <c r="D969" s="45" t="s">
        <v>543</v>
      </c>
      <c r="E969" s="45" t="s">
        <v>1959</v>
      </c>
      <c r="F969" s="46" t="s">
        <v>21</v>
      </c>
      <c r="G969" s="46" t="s">
        <v>53</v>
      </c>
      <c r="H969" s="45" t="s">
        <v>2382</v>
      </c>
      <c r="I969" s="45" t="s">
        <v>3036</v>
      </c>
      <c r="J969" s="45" t="s">
        <v>2296</v>
      </c>
      <c r="K969" s="39" t="str">
        <f>VLOOKUP(A969,'Va-Ku'!$A$2:$B$150,2,0)</f>
        <v>k</v>
      </c>
      <c r="L969" s="40" t="str">
        <f>IF(K969="v",VLOOKUP(A969,'Va-Ku'!$A$2:$C$150,3,0),VLOOKUP(A969,Kunnat!$B$2:$D$410,3,0))</f>
        <v>Pohjois-Pohjanmaa</v>
      </c>
      <c r="M969" s="40" t="str">
        <f>IF(K969&lt;&gt;"v",VLOOKUP(A969,Kunnat!$B$2:$F$411,5,0),"")</f>
        <v>yli 100 000</v>
      </c>
      <c r="N969" s="41" t="str">
        <f>IF(J969="","",VLOOKUP(J969,Lait!$B$3:$C$60,2,0))</f>
        <v>Maa- ja metsätalousministeriö</v>
      </c>
      <c r="O969" s="41"/>
      <c r="P969" s="41"/>
    </row>
    <row r="970" spans="1:16" s="23" customFormat="1" x14ac:dyDescent="0.35">
      <c r="A970" s="45" t="s">
        <v>315</v>
      </c>
      <c r="B970" s="45" t="s">
        <v>46</v>
      </c>
      <c r="C970" s="45" t="s">
        <v>3070</v>
      </c>
      <c r="D970" s="45" t="s">
        <v>543</v>
      </c>
      <c r="E970" s="45" t="s">
        <v>1959</v>
      </c>
      <c r="F970" s="46" t="s">
        <v>10</v>
      </c>
      <c r="G970" s="46" t="s">
        <v>55</v>
      </c>
      <c r="H970" s="45" t="s">
        <v>2382</v>
      </c>
      <c r="I970" s="45"/>
      <c r="J970" s="45" t="s">
        <v>2296</v>
      </c>
      <c r="K970" s="39" t="str">
        <f>VLOOKUP(A970,'Va-Ku'!$A$2:$B$150,2,0)</f>
        <v>k</v>
      </c>
      <c r="L970" s="40" t="str">
        <f>IF(K970="v",VLOOKUP(A970,'Va-Ku'!$A$2:$C$150,3,0),VLOOKUP(A970,Kunnat!$B$2:$D$410,3,0))</f>
        <v>Pohjois-Pohjanmaa</v>
      </c>
      <c r="M970" s="40" t="str">
        <f>IF(K970&lt;&gt;"v",VLOOKUP(A970,Kunnat!$B$2:$F$411,5,0),"")</f>
        <v>yli 100 000</v>
      </c>
      <c r="N970" s="41" t="str">
        <f>IF(J970="","",VLOOKUP(J970,Lait!$B$3:$C$60,2,0))</f>
        <v>Maa- ja metsätalousministeriö</v>
      </c>
      <c r="O970" s="41"/>
      <c r="P970" s="41"/>
    </row>
    <row r="971" spans="1:16" s="23" customFormat="1" x14ac:dyDescent="0.35">
      <c r="A971" s="45" t="s">
        <v>315</v>
      </c>
      <c r="B971" s="45" t="s">
        <v>39</v>
      </c>
      <c r="C971" s="45" t="s">
        <v>3037</v>
      </c>
      <c r="D971" s="45" t="s">
        <v>2004</v>
      </c>
      <c r="E971" s="45" t="s">
        <v>1959</v>
      </c>
      <c r="F971" s="46" t="s">
        <v>10</v>
      </c>
      <c r="G971" s="46" t="s">
        <v>55</v>
      </c>
      <c r="H971" s="45" t="s">
        <v>2382</v>
      </c>
      <c r="I971" s="45"/>
      <c r="J971" s="45" t="s">
        <v>2296</v>
      </c>
      <c r="K971" s="39" t="str">
        <f>VLOOKUP(A971,'Va-Ku'!$A$2:$B$150,2,0)</f>
        <v>k</v>
      </c>
      <c r="L971" s="40" t="str">
        <f>IF(K971="v",VLOOKUP(A971,'Va-Ku'!$A$2:$C$150,3,0),VLOOKUP(A971,Kunnat!$B$2:$D$410,3,0))</f>
        <v>Pohjois-Pohjanmaa</v>
      </c>
      <c r="M971" s="40" t="str">
        <f>IF(K971&lt;&gt;"v",VLOOKUP(A971,Kunnat!$B$2:$F$411,5,0),"")</f>
        <v>yli 100 000</v>
      </c>
      <c r="N971" s="41" t="str">
        <f>IF(J971="","",VLOOKUP(J971,Lait!$B$3:$C$60,2,0))</f>
        <v>Maa- ja metsätalousministeriö</v>
      </c>
      <c r="O971" s="41"/>
      <c r="P971" s="41"/>
    </row>
    <row r="972" spans="1:16" s="23" customFormat="1" x14ac:dyDescent="0.35">
      <c r="A972" s="45" t="s">
        <v>315</v>
      </c>
      <c r="B972" s="45" t="s">
        <v>49</v>
      </c>
      <c r="C972" s="45" t="s">
        <v>3039</v>
      </c>
      <c r="D972" s="45" t="s">
        <v>49</v>
      </c>
      <c r="E972" s="45" t="s">
        <v>1959</v>
      </c>
      <c r="F972" s="46" t="s">
        <v>17</v>
      </c>
      <c r="G972" s="46" t="s">
        <v>22</v>
      </c>
      <c r="H972" s="45" t="s">
        <v>2386</v>
      </c>
      <c r="I972" s="45" t="s">
        <v>3040</v>
      </c>
      <c r="J972" s="45" t="s">
        <v>2308</v>
      </c>
      <c r="K972" s="39" t="str">
        <f>VLOOKUP(A972,'Va-Ku'!$A$2:$B$150,2,0)</f>
        <v>k</v>
      </c>
      <c r="L972" s="40" t="str">
        <f>IF(K972="v",VLOOKUP(A972,'Va-Ku'!$A$2:$C$150,3,0),VLOOKUP(A972,Kunnat!$B$2:$D$410,3,0))</f>
        <v>Pohjois-Pohjanmaa</v>
      </c>
      <c r="M972" s="40" t="str">
        <f>IF(K972&lt;&gt;"v",VLOOKUP(A972,Kunnat!$B$2:$F$411,5,0),"")</f>
        <v>yli 100 000</v>
      </c>
      <c r="N972" s="41" t="str">
        <f>IF(J972="","",VLOOKUP(J972,Lait!$B$3:$C$60,2,0))</f>
        <v>Maa- ja metsätalousministeriö</v>
      </c>
      <c r="O972" s="41"/>
      <c r="P972" s="41"/>
    </row>
    <row r="973" spans="1:16" s="23" customFormat="1" x14ac:dyDescent="0.35">
      <c r="A973" s="45" t="s">
        <v>315</v>
      </c>
      <c r="B973" s="45" t="s">
        <v>50</v>
      </c>
      <c r="C973" s="45" t="s">
        <v>3045</v>
      </c>
      <c r="D973" s="45" t="s">
        <v>50</v>
      </c>
      <c r="E973" s="45" t="s">
        <v>1959</v>
      </c>
      <c r="F973" s="46" t="s">
        <v>17</v>
      </c>
      <c r="G973" s="46" t="s">
        <v>22</v>
      </c>
      <c r="H973" s="45" t="s">
        <v>2382</v>
      </c>
      <c r="I973" s="45"/>
      <c r="J973" s="45" t="s">
        <v>2296</v>
      </c>
      <c r="K973" s="39" t="str">
        <f>VLOOKUP(A973,'Va-Ku'!$A$2:$B$150,2,0)</f>
        <v>k</v>
      </c>
      <c r="L973" s="40" t="str">
        <f>IF(K973="v",VLOOKUP(A973,'Va-Ku'!$A$2:$C$150,3,0),VLOOKUP(A973,Kunnat!$B$2:$D$410,3,0))</f>
        <v>Pohjois-Pohjanmaa</v>
      </c>
      <c r="M973" s="40" t="str">
        <f>IF(K973&lt;&gt;"v",VLOOKUP(A973,Kunnat!$B$2:$F$411,5,0),"")</f>
        <v>yli 100 000</v>
      </c>
      <c r="N973" s="41" t="str">
        <f>IF(J973="","",VLOOKUP(J973,Lait!$B$3:$C$60,2,0))</f>
        <v>Maa- ja metsätalousministeriö</v>
      </c>
      <c r="O973" s="41"/>
      <c r="P973" s="41"/>
    </row>
    <row r="974" spans="1:16" s="23" customFormat="1" x14ac:dyDescent="0.35">
      <c r="A974" s="45" t="s">
        <v>315</v>
      </c>
      <c r="B974" s="45" t="s">
        <v>162</v>
      </c>
      <c r="C974" s="45" t="s">
        <v>321</v>
      </c>
      <c r="D974" s="45" t="s">
        <v>1987</v>
      </c>
      <c r="E974" s="45" t="s">
        <v>1959</v>
      </c>
      <c r="F974" s="46" t="s">
        <v>10</v>
      </c>
      <c r="G974" s="46" t="s">
        <v>55</v>
      </c>
      <c r="H974" s="45" t="s">
        <v>2386</v>
      </c>
      <c r="I974" s="45" t="s">
        <v>3089</v>
      </c>
      <c r="J974" s="45" t="s">
        <v>2291</v>
      </c>
      <c r="K974" s="39" t="str">
        <f>VLOOKUP(A974,'Va-Ku'!$A$2:$B$150,2,0)</f>
        <v>k</v>
      </c>
      <c r="L974" s="40" t="str">
        <f>IF(K974="v",VLOOKUP(A974,'Va-Ku'!$A$2:$C$150,3,0),VLOOKUP(A974,Kunnat!$B$2:$D$410,3,0))</f>
        <v>Pohjois-Pohjanmaa</v>
      </c>
      <c r="M974" s="40" t="str">
        <f>IF(K974&lt;&gt;"v",VLOOKUP(A974,Kunnat!$B$2:$F$411,5,0),"")</f>
        <v>yli 100 000</v>
      </c>
      <c r="N974" s="41" t="str">
        <f>IF(J974="","",VLOOKUP(J974,Lait!$B$3:$C$60,2,0))</f>
        <v>Ympäristöministeriö</v>
      </c>
      <c r="O974" s="41"/>
      <c r="P974" s="41"/>
    </row>
    <row r="975" spans="1:16" s="23" customFormat="1" x14ac:dyDescent="0.35">
      <c r="A975" s="45" t="s">
        <v>315</v>
      </c>
      <c r="B975" s="45" t="s">
        <v>151</v>
      </c>
      <c r="C975" s="45" t="s">
        <v>3046</v>
      </c>
      <c r="D975" s="45" t="s">
        <v>1985</v>
      </c>
      <c r="E975" s="45" t="s">
        <v>1959</v>
      </c>
      <c r="F975" s="46" t="s">
        <v>10</v>
      </c>
      <c r="G975" s="46" t="s">
        <v>55</v>
      </c>
      <c r="H975" s="45" t="s">
        <v>2382</v>
      </c>
      <c r="I975" s="45" t="s">
        <v>3047</v>
      </c>
      <c r="J975" s="45" t="s">
        <v>2292</v>
      </c>
      <c r="K975" s="39" t="str">
        <f>VLOOKUP(A975,'Va-Ku'!$A$2:$B$150,2,0)</f>
        <v>k</v>
      </c>
      <c r="L975" s="40" t="str">
        <f>IF(K975="v",VLOOKUP(A975,'Va-Ku'!$A$2:$C$150,3,0),VLOOKUP(A975,Kunnat!$B$2:$D$410,3,0))</f>
        <v>Pohjois-Pohjanmaa</v>
      </c>
      <c r="M975" s="40" t="str">
        <f>IF(K975&lt;&gt;"v",VLOOKUP(A975,Kunnat!$B$2:$F$411,5,0),"")</f>
        <v>yli 100 000</v>
      </c>
      <c r="N975" s="41" t="str">
        <f>IF(J975="","",VLOOKUP(J975,Lait!$B$3:$C$60,2,0))</f>
        <v>Ympäristöministeriö</v>
      </c>
      <c r="O975" s="41"/>
      <c r="P975" s="41"/>
    </row>
    <row r="976" spans="1:16" s="23" customFormat="1" x14ac:dyDescent="0.35">
      <c r="A976" s="45" t="s">
        <v>315</v>
      </c>
      <c r="B976" s="45" t="s">
        <v>152</v>
      </c>
      <c r="C976" s="45" t="s">
        <v>3048</v>
      </c>
      <c r="D976" s="45" t="s">
        <v>1969</v>
      </c>
      <c r="E976" s="45" t="s">
        <v>1959</v>
      </c>
      <c r="F976" s="46" t="s">
        <v>21</v>
      </c>
      <c r="G976" s="45"/>
      <c r="H976" s="45" t="s">
        <v>2382</v>
      </c>
      <c r="I976" s="45"/>
      <c r="J976" s="45"/>
      <c r="K976" s="39" t="str">
        <f>VLOOKUP(A976,'Va-Ku'!$A$2:$B$150,2,0)</f>
        <v>k</v>
      </c>
      <c r="L976" s="40" t="str">
        <f>IF(K976="v",VLOOKUP(A976,'Va-Ku'!$A$2:$C$150,3,0),VLOOKUP(A976,Kunnat!$B$2:$D$410,3,0))</f>
        <v>Pohjois-Pohjanmaa</v>
      </c>
      <c r="M976" s="40" t="str">
        <f>IF(K976&lt;&gt;"v",VLOOKUP(A976,Kunnat!$B$2:$F$411,5,0),"")</f>
        <v>yli 100 000</v>
      </c>
      <c r="N976" s="41" t="str">
        <f>IF(J976="","",VLOOKUP(J976,Lait!$B$3:$C$60,2,0))</f>
        <v/>
      </c>
      <c r="O976" s="41"/>
      <c r="P976" s="41"/>
    </row>
    <row r="977" spans="1:16" s="23" customFormat="1" x14ac:dyDescent="0.35">
      <c r="A977" s="45" t="s">
        <v>315</v>
      </c>
      <c r="B977" s="45" t="s">
        <v>147</v>
      </c>
      <c r="C977" s="45" t="s">
        <v>3068</v>
      </c>
      <c r="D977" s="45" t="s">
        <v>277</v>
      </c>
      <c r="E977" s="45" t="s">
        <v>1959</v>
      </c>
      <c r="F977" s="46" t="s">
        <v>10</v>
      </c>
      <c r="G977" s="46" t="s">
        <v>55</v>
      </c>
      <c r="H977" s="45" t="s">
        <v>2382</v>
      </c>
      <c r="I977" s="45"/>
      <c r="J977" s="45" t="s">
        <v>2303</v>
      </c>
      <c r="K977" s="39" t="str">
        <f>VLOOKUP(A977,'Va-Ku'!$A$2:$B$150,2,0)</f>
        <v>k</v>
      </c>
      <c r="L977" s="40" t="str">
        <f>IF(K977="v",VLOOKUP(A977,'Va-Ku'!$A$2:$C$150,3,0),VLOOKUP(A977,Kunnat!$B$2:$D$410,3,0))</f>
        <v>Pohjois-Pohjanmaa</v>
      </c>
      <c r="M977" s="40" t="str">
        <f>IF(K977&lt;&gt;"v",VLOOKUP(A977,Kunnat!$B$2:$F$411,5,0),"")</f>
        <v>yli 100 000</v>
      </c>
      <c r="N977" s="41" t="str">
        <f>IF(J977="","",VLOOKUP(J977,Lait!$B$3:$C$60,2,0))</f>
        <v>Sosiaali- ja terveysministeriö</v>
      </c>
      <c r="O977" s="41"/>
      <c r="P977" s="41"/>
    </row>
    <row r="978" spans="1:16" s="23" customFormat="1" x14ac:dyDescent="0.35">
      <c r="A978" s="45" t="s">
        <v>315</v>
      </c>
      <c r="B978" s="45" t="s">
        <v>47</v>
      </c>
      <c r="C978" s="45" t="s">
        <v>3084</v>
      </c>
      <c r="D978" s="45" t="s">
        <v>1980</v>
      </c>
      <c r="E978" s="45" t="s">
        <v>1959</v>
      </c>
      <c r="F978" s="46" t="s">
        <v>21</v>
      </c>
      <c r="G978" s="46" t="s">
        <v>55</v>
      </c>
      <c r="H978" s="45" t="s">
        <v>2386</v>
      </c>
      <c r="I978" s="45" t="s">
        <v>3085</v>
      </c>
      <c r="J978" s="45" t="s">
        <v>2303</v>
      </c>
      <c r="K978" s="39" t="str">
        <f>VLOOKUP(A978,'Va-Ku'!$A$2:$B$150,2,0)</f>
        <v>k</v>
      </c>
      <c r="L978" s="40" t="str">
        <f>IF(K978="v",VLOOKUP(A978,'Va-Ku'!$A$2:$C$150,3,0),VLOOKUP(A978,Kunnat!$B$2:$D$410,3,0))</f>
        <v>Pohjois-Pohjanmaa</v>
      </c>
      <c r="M978" s="40" t="str">
        <f>IF(K978&lt;&gt;"v",VLOOKUP(A978,Kunnat!$B$2:$F$411,5,0),"")</f>
        <v>yli 100 000</v>
      </c>
      <c r="N978" s="41" t="str">
        <f>IF(J978="","",VLOOKUP(J978,Lait!$B$3:$C$60,2,0))</f>
        <v>Sosiaali- ja terveysministeriö</v>
      </c>
      <c r="O978" s="41"/>
      <c r="P978" s="41"/>
    </row>
    <row r="979" spans="1:16" s="23" customFormat="1" x14ac:dyDescent="0.35">
      <c r="A979" s="45" t="s">
        <v>315</v>
      </c>
      <c r="B979" s="45" t="s">
        <v>336</v>
      </c>
      <c r="C979" s="45" t="s">
        <v>3090</v>
      </c>
      <c r="D979" s="45" t="s">
        <v>1980</v>
      </c>
      <c r="E979" s="45" t="s">
        <v>1959</v>
      </c>
      <c r="F979" s="46" t="s">
        <v>21</v>
      </c>
      <c r="G979" s="45"/>
      <c r="H979" s="45" t="s">
        <v>2382</v>
      </c>
      <c r="I979" s="45"/>
      <c r="J979" s="45" t="s">
        <v>2303</v>
      </c>
      <c r="K979" s="39" t="str">
        <f>VLOOKUP(A979,'Va-Ku'!$A$2:$B$150,2,0)</f>
        <v>k</v>
      </c>
      <c r="L979" s="40" t="str">
        <f>IF(K979="v",VLOOKUP(A979,'Va-Ku'!$A$2:$C$150,3,0),VLOOKUP(A979,Kunnat!$B$2:$D$410,3,0))</f>
        <v>Pohjois-Pohjanmaa</v>
      </c>
      <c r="M979" s="40" t="str">
        <f>IF(K979&lt;&gt;"v",VLOOKUP(A979,Kunnat!$B$2:$F$411,5,0),"")</f>
        <v>yli 100 000</v>
      </c>
      <c r="N979" s="41" t="str">
        <f>IF(J979="","",VLOOKUP(J979,Lait!$B$3:$C$60,2,0))</f>
        <v>Sosiaali- ja terveysministeriö</v>
      </c>
      <c r="O979" s="41"/>
      <c r="P979" s="41"/>
    </row>
    <row r="980" spans="1:16" s="23" customFormat="1" x14ac:dyDescent="0.35">
      <c r="A980" s="45" t="s">
        <v>315</v>
      </c>
      <c r="B980" s="45" t="s">
        <v>128</v>
      </c>
      <c r="C980" s="45" t="s">
        <v>3049</v>
      </c>
      <c r="D980" s="45" t="s">
        <v>1970</v>
      </c>
      <c r="E980" s="45" t="s">
        <v>1959</v>
      </c>
      <c r="F980" s="46" t="s">
        <v>21</v>
      </c>
      <c r="G980" s="45"/>
      <c r="H980" s="45" t="s">
        <v>2382</v>
      </c>
      <c r="I980" s="45"/>
      <c r="J980" s="45" t="s">
        <v>2291</v>
      </c>
      <c r="K980" s="39" t="str">
        <f>VLOOKUP(A980,'Va-Ku'!$A$2:$B$150,2,0)</f>
        <v>k</v>
      </c>
      <c r="L980" s="40" t="str">
        <f>IF(K980="v",VLOOKUP(A980,'Va-Ku'!$A$2:$C$150,3,0),VLOOKUP(A980,Kunnat!$B$2:$D$410,3,0))</f>
        <v>Pohjois-Pohjanmaa</v>
      </c>
      <c r="M980" s="40" t="str">
        <f>IF(K980&lt;&gt;"v",VLOOKUP(A980,Kunnat!$B$2:$F$411,5,0),"")</f>
        <v>yli 100 000</v>
      </c>
      <c r="N980" s="41" t="str">
        <f>IF(J980="","",VLOOKUP(J980,Lait!$B$3:$C$60,2,0))</f>
        <v>Ympäristöministeriö</v>
      </c>
      <c r="O980" s="41"/>
      <c r="P980" s="41"/>
    </row>
    <row r="981" spans="1:16" s="23" customFormat="1" x14ac:dyDescent="0.35">
      <c r="A981" s="45" t="s">
        <v>315</v>
      </c>
      <c r="B981" s="45" t="s">
        <v>338</v>
      </c>
      <c r="C981" s="45"/>
      <c r="D981" s="45" t="s">
        <v>1977</v>
      </c>
      <c r="E981" s="45" t="s">
        <v>1959</v>
      </c>
      <c r="F981" s="46" t="s">
        <v>17</v>
      </c>
      <c r="G981" s="46" t="s">
        <v>8</v>
      </c>
      <c r="H981" s="45"/>
      <c r="I981" s="45"/>
      <c r="J981" s="45" t="s">
        <v>2290</v>
      </c>
      <c r="K981" s="39" t="str">
        <f>VLOOKUP(A981,'Va-Ku'!$A$2:$B$150,2,0)</f>
        <v>k</v>
      </c>
      <c r="L981" s="40" t="str">
        <f>IF(K981="v",VLOOKUP(A981,'Va-Ku'!$A$2:$C$150,3,0),VLOOKUP(A981,Kunnat!$B$2:$D$410,3,0))</f>
        <v>Pohjois-Pohjanmaa</v>
      </c>
      <c r="M981" s="40" t="str">
        <f>IF(K981&lt;&gt;"v",VLOOKUP(A981,Kunnat!$B$2:$F$411,5,0),"")</f>
        <v>yli 100 000</v>
      </c>
      <c r="N981" s="41" t="str">
        <f>IF(J981="","",VLOOKUP(J981,Lait!$B$3:$C$60,2,0))</f>
        <v>Ympäristöministeriö</v>
      </c>
      <c r="O981" s="41"/>
      <c r="P981" s="41"/>
    </row>
    <row r="982" spans="1:16" s="23" customFormat="1" x14ac:dyDescent="0.35">
      <c r="A982" s="45" t="s">
        <v>315</v>
      </c>
      <c r="B982" s="45" t="s">
        <v>318</v>
      </c>
      <c r="C982" s="45" t="s">
        <v>3080</v>
      </c>
      <c r="D982" s="45" t="s">
        <v>4183</v>
      </c>
      <c r="E982" s="45" t="s">
        <v>1959</v>
      </c>
      <c r="F982" s="46" t="s">
        <v>21</v>
      </c>
      <c r="G982" s="45"/>
      <c r="H982" s="45" t="s">
        <v>2382</v>
      </c>
      <c r="I982" s="45"/>
      <c r="J982" s="45" t="s">
        <v>2291</v>
      </c>
      <c r="K982" s="39" t="str">
        <f>VLOOKUP(A982,'Va-Ku'!$A$2:$B$150,2,0)</f>
        <v>k</v>
      </c>
      <c r="L982" s="40" t="str">
        <f>IF(K982="v",VLOOKUP(A982,'Va-Ku'!$A$2:$C$150,3,0),VLOOKUP(A982,Kunnat!$B$2:$D$410,3,0))</f>
        <v>Pohjois-Pohjanmaa</v>
      </c>
      <c r="M982" s="40" t="str">
        <f>IF(K982&lt;&gt;"v",VLOOKUP(A982,Kunnat!$B$2:$F$411,5,0),"")</f>
        <v>yli 100 000</v>
      </c>
      <c r="N982" s="41" t="str">
        <f>IF(J982="","",VLOOKUP(J982,Lait!$B$3:$C$60,2,0))</f>
        <v>Ympäristöministeriö</v>
      </c>
      <c r="O982" s="41"/>
      <c r="P982" s="41"/>
    </row>
    <row r="983" spans="1:16" s="23" customFormat="1" x14ac:dyDescent="0.35">
      <c r="A983" s="45" t="s">
        <v>315</v>
      </c>
      <c r="B983" s="45" t="s">
        <v>51</v>
      </c>
      <c r="C983" s="45" t="s">
        <v>3052</v>
      </c>
      <c r="D983" s="45" t="s">
        <v>2011</v>
      </c>
      <c r="E983" s="45" t="s">
        <v>1959</v>
      </c>
      <c r="F983" s="46" t="s">
        <v>10</v>
      </c>
      <c r="G983" s="46" t="s">
        <v>55</v>
      </c>
      <c r="H983" s="45" t="s">
        <v>2382</v>
      </c>
      <c r="I983" s="45"/>
      <c r="J983" s="45"/>
      <c r="K983" s="39" t="str">
        <f>VLOOKUP(A983,'Va-Ku'!$A$2:$B$150,2,0)</f>
        <v>k</v>
      </c>
      <c r="L983" s="40" t="str">
        <f>IF(K983="v",VLOOKUP(A983,'Va-Ku'!$A$2:$C$150,3,0),VLOOKUP(A983,Kunnat!$B$2:$D$410,3,0))</f>
        <v>Pohjois-Pohjanmaa</v>
      </c>
      <c r="M983" s="40" t="str">
        <f>IF(K983&lt;&gt;"v",VLOOKUP(A983,Kunnat!$B$2:$F$411,5,0),"")</f>
        <v>yli 100 000</v>
      </c>
      <c r="N983" s="41" t="str">
        <f>IF(J983="","",VLOOKUP(J983,Lait!$B$3:$C$60,2,0))</f>
        <v/>
      </c>
      <c r="O983" s="41"/>
      <c r="P983" s="41"/>
    </row>
    <row r="984" spans="1:16" s="23" customFormat="1" x14ac:dyDescent="0.35">
      <c r="A984" s="45" t="s">
        <v>315</v>
      </c>
      <c r="B984" s="45" t="s">
        <v>339</v>
      </c>
      <c r="C984" s="45"/>
      <c r="D984" s="45" t="s">
        <v>339</v>
      </c>
      <c r="E984" s="45" t="s">
        <v>1959</v>
      </c>
      <c r="F984" s="46" t="s">
        <v>21</v>
      </c>
      <c r="G984" s="45"/>
      <c r="H984" s="45" t="s">
        <v>2382</v>
      </c>
      <c r="I984" s="45"/>
      <c r="J984" s="45" t="s">
        <v>2303</v>
      </c>
      <c r="K984" s="39" t="str">
        <f>VLOOKUP(A984,'Va-Ku'!$A$2:$B$150,2,0)</f>
        <v>k</v>
      </c>
      <c r="L984" s="40" t="str">
        <f>IF(K984="v",VLOOKUP(A984,'Va-Ku'!$A$2:$C$150,3,0),VLOOKUP(A984,Kunnat!$B$2:$D$410,3,0))</f>
        <v>Pohjois-Pohjanmaa</v>
      </c>
      <c r="M984" s="40" t="str">
        <f>IF(K984&lt;&gt;"v",VLOOKUP(A984,Kunnat!$B$2:$F$411,5,0),"")</f>
        <v>yli 100 000</v>
      </c>
      <c r="N984" s="41" t="str">
        <f>IF(J984="","",VLOOKUP(J984,Lait!$B$3:$C$60,2,0))</f>
        <v>Sosiaali- ja terveysministeriö</v>
      </c>
      <c r="O984" s="41"/>
      <c r="P984" s="41"/>
    </row>
    <row r="985" spans="1:16" s="23" customFormat="1" x14ac:dyDescent="0.35">
      <c r="A985" s="45" t="s">
        <v>315</v>
      </c>
      <c r="B985" s="45" t="s">
        <v>153</v>
      </c>
      <c r="C985" s="45" t="s">
        <v>3050</v>
      </c>
      <c r="D985" s="45" t="s">
        <v>1981</v>
      </c>
      <c r="E985" s="45" t="s">
        <v>1959</v>
      </c>
      <c r="F985" s="46" t="s">
        <v>17</v>
      </c>
      <c r="G985" s="46" t="s">
        <v>55</v>
      </c>
      <c r="H985" s="45" t="s">
        <v>2382</v>
      </c>
      <c r="I985" s="45" t="s">
        <v>3051</v>
      </c>
      <c r="J985" s="45" t="s">
        <v>2291</v>
      </c>
      <c r="K985" s="39" t="str">
        <f>VLOOKUP(A985,'Va-Ku'!$A$2:$B$150,2,0)</f>
        <v>k</v>
      </c>
      <c r="L985" s="40" t="str">
        <f>IF(K985="v",VLOOKUP(A985,'Va-Ku'!$A$2:$C$150,3,0),VLOOKUP(A985,Kunnat!$B$2:$D$410,3,0))</f>
        <v>Pohjois-Pohjanmaa</v>
      </c>
      <c r="M985" s="40" t="str">
        <f>IF(K985&lt;&gt;"v",VLOOKUP(A985,Kunnat!$B$2:$F$411,5,0),"")</f>
        <v>yli 100 000</v>
      </c>
      <c r="N985" s="41" t="str">
        <f>IF(J985="","",VLOOKUP(J985,Lait!$B$3:$C$60,2,0))</f>
        <v>Ympäristöministeriö</v>
      </c>
      <c r="O985" s="41"/>
      <c r="P985" s="41"/>
    </row>
    <row r="986" spans="1:16" s="23" customFormat="1" x14ac:dyDescent="0.35">
      <c r="A986" s="45" t="s">
        <v>315</v>
      </c>
      <c r="B986" s="45" t="s">
        <v>37</v>
      </c>
      <c r="C986" s="45" t="s">
        <v>3034</v>
      </c>
      <c r="D986" s="45" t="s">
        <v>37</v>
      </c>
      <c r="E986" s="45" t="s">
        <v>1960</v>
      </c>
      <c r="F986" s="46" t="s">
        <v>10</v>
      </c>
      <c r="G986" s="46" t="s">
        <v>55</v>
      </c>
      <c r="H986" s="45" t="s">
        <v>2382</v>
      </c>
      <c r="I986" s="45"/>
      <c r="J986" s="45" t="s">
        <v>2296</v>
      </c>
      <c r="K986" s="39" t="str">
        <f>VLOOKUP(A986,'Va-Ku'!$A$2:$B$150,2,0)</f>
        <v>k</v>
      </c>
      <c r="L986" s="40" t="str">
        <f>IF(K986="v",VLOOKUP(A986,'Va-Ku'!$A$2:$C$150,3,0),VLOOKUP(A986,Kunnat!$B$2:$D$410,3,0))</f>
        <v>Pohjois-Pohjanmaa</v>
      </c>
      <c r="M986" s="40" t="str">
        <f>IF(K986&lt;&gt;"v",VLOOKUP(A986,Kunnat!$B$2:$F$411,5,0),"")</f>
        <v>yli 100 000</v>
      </c>
      <c r="N986" s="41" t="str">
        <f>IF(J986="","",VLOOKUP(J986,Lait!$B$3:$C$60,2,0))</f>
        <v>Maa- ja metsätalousministeriö</v>
      </c>
      <c r="O986" s="41"/>
      <c r="P986" s="41"/>
    </row>
    <row r="987" spans="1:16" s="23" customFormat="1" x14ac:dyDescent="0.35">
      <c r="A987" s="45" t="s">
        <v>315</v>
      </c>
      <c r="B987" s="45" t="s">
        <v>40</v>
      </c>
      <c r="C987" s="45" t="s">
        <v>3038</v>
      </c>
      <c r="D987" s="45" t="s">
        <v>37</v>
      </c>
      <c r="E987" s="45" t="s">
        <v>1960</v>
      </c>
      <c r="F987" s="46" t="s">
        <v>10</v>
      </c>
      <c r="G987" s="46" t="s">
        <v>55</v>
      </c>
      <c r="H987" s="45" t="s">
        <v>2382</v>
      </c>
      <c r="I987" s="45"/>
      <c r="J987" s="45" t="s">
        <v>2296</v>
      </c>
      <c r="K987" s="39" t="str">
        <f>VLOOKUP(A987,'Va-Ku'!$A$2:$B$150,2,0)</f>
        <v>k</v>
      </c>
      <c r="L987" s="40" t="str">
        <f>IF(K987="v",VLOOKUP(A987,'Va-Ku'!$A$2:$C$150,3,0),VLOOKUP(A987,Kunnat!$B$2:$D$410,3,0))</f>
        <v>Pohjois-Pohjanmaa</v>
      </c>
      <c r="M987" s="40" t="str">
        <f>IF(K987&lt;&gt;"v",VLOOKUP(A987,Kunnat!$B$2:$F$411,5,0),"")</f>
        <v>yli 100 000</v>
      </c>
      <c r="N987" s="41" t="str">
        <f>IF(J987="","",VLOOKUP(J987,Lait!$B$3:$C$60,2,0))</f>
        <v>Maa- ja metsätalousministeriö</v>
      </c>
      <c r="O987" s="41"/>
      <c r="P987" s="41"/>
    </row>
    <row r="988" spans="1:16" s="23" customFormat="1" x14ac:dyDescent="0.35">
      <c r="A988" s="45" t="s">
        <v>315</v>
      </c>
      <c r="B988" s="45" t="s">
        <v>52</v>
      </c>
      <c r="C988" s="45" t="s">
        <v>3081</v>
      </c>
      <c r="D988" s="45" t="s">
        <v>1993</v>
      </c>
      <c r="E988" s="45" t="s">
        <v>1960</v>
      </c>
      <c r="F988" s="46" t="s">
        <v>17</v>
      </c>
      <c r="G988" s="45"/>
      <c r="H988" s="45" t="s">
        <v>2386</v>
      </c>
      <c r="I988" s="45" t="s">
        <v>3082</v>
      </c>
      <c r="J988" s="45" t="s">
        <v>2296</v>
      </c>
      <c r="K988" s="39" t="str">
        <f>VLOOKUP(A988,'Va-Ku'!$A$2:$B$150,2,0)</f>
        <v>k</v>
      </c>
      <c r="L988" s="40" t="str">
        <f>IF(K988="v",VLOOKUP(A988,'Va-Ku'!$A$2:$C$150,3,0),VLOOKUP(A988,Kunnat!$B$2:$D$410,3,0))</f>
        <v>Pohjois-Pohjanmaa</v>
      </c>
      <c r="M988" s="40" t="str">
        <f>IF(K988&lt;&gt;"v",VLOOKUP(A988,Kunnat!$B$2:$F$411,5,0),"")</f>
        <v>yli 100 000</v>
      </c>
      <c r="N988" s="41" t="str">
        <f>IF(J988="","",VLOOKUP(J988,Lait!$B$3:$C$60,2,0))</f>
        <v>Maa- ja metsätalousministeriö</v>
      </c>
      <c r="O988" s="41"/>
      <c r="P988" s="41"/>
    </row>
    <row r="989" spans="1:16" s="23" customFormat="1" x14ac:dyDescent="0.35">
      <c r="A989" s="45" t="s">
        <v>315</v>
      </c>
      <c r="B989" s="45" t="s">
        <v>150</v>
      </c>
      <c r="C989" s="45" t="s">
        <v>3041</v>
      </c>
      <c r="D989" s="45" t="s">
        <v>1986</v>
      </c>
      <c r="E989" s="45" t="s">
        <v>1960</v>
      </c>
      <c r="F989" s="46" t="s">
        <v>21</v>
      </c>
      <c r="G989" s="45"/>
      <c r="H989" s="45" t="s">
        <v>2382</v>
      </c>
      <c r="I989" s="45"/>
      <c r="J989" s="45" t="s">
        <v>2291</v>
      </c>
      <c r="K989" s="39" t="str">
        <f>VLOOKUP(A989,'Va-Ku'!$A$2:$B$150,2,0)</f>
        <v>k</v>
      </c>
      <c r="L989" s="40" t="str">
        <f>IF(K989="v",VLOOKUP(A989,'Va-Ku'!$A$2:$C$150,3,0),VLOOKUP(A989,Kunnat!$B$2:$D$410,3,0))</f>
        <v>Pohjois-Pohjanmaa</v>
      </c>
      <c r="M989" s="40" t="str">
        <f>IF(K989&lt;&gt;"v",VLOOKUP(A989,Kunnat!$B$2:$F$411,5,0),"")</f>
        <v>yli 100 000</v>
      </c>
      <c r="N989" s="41" t="str">
        <f>IF(J989="","",VLOOKUP(J989,Lait!$B$3:$C$60,2,0))</f>
        <v>Ympäristöministeriö</v>
      </c>
      <c r="O989" s="41"/>
      <c r="P989" s="41"/>
    </row>
    <row r="990" spans="1:16" s="23" customFormat="1" x14ac:dyDescent="0.35">
      <c r="A990" s="45" t="s">
        <v>315</v>
      </c>
      <c r="B990" s="45" t="s">
        <v>340</v>
      </c>
      <c r="C990" s="45"/>
      <c r="D990" s="45" t="s">
        <v>340</v>
      </c>
      <c r="E990" s="45" t="s">
        <v>1960</v>
      </c>
      <c r="F990" s="46" t="s">
        <v>21</v>
      </c>
      <c r="G990" s="45"/>
      <c r="H990" s="45" t="s">
        <v>2382</v>
      </c>
      <c r="I990" s="45"/>
      <c r="J990" s="45" t="s">
        <v>2332</v>
      </c>
      <c r="K990" s="39" t="str">
        <f>VLOOKUP(A990,'Va-Ku'!$A$2:$B$150,2,0)</f>
        <v>k</v>
      </c>
      <c r="L990" s="40" t="str">
        <f>IF(K990="v",VLOOKUP(A990,'Va-Ku'!$A$2:$C$150,3,0),VLOOKUP(A990,Kunnat!$B$2:$D$410,3,0))</f>
        <v>Pohjois-Pohjanmaa</v>
      </c>
      <c r="M990" s="40" t="str">
        <f>IF(K990&lt;&gt;"v",VLOOKUP(A990,Kunnat!$B$2:$F$411,5,0),"")</f>
        <v>yli 100 000</v>
      </c>
      <c r="N990" s="41" t="str">
        <f>IF(J990="","",VLOOKUP(J990,Lait!$B$3:$C$60,2,0))</f>
        <v>Ympäristöministeriö</v>
      </c>
      <c r="O990" s="41"/>
      <c r="P990" s="41"/>
    </row>
    <row r="991" spans="1:16" s="23" customFormat="1" x14ac:dyDescent="0.35">
      <c r="A991" s="45" t="s">
        <v>315</v>
      </c>
      <c r="B991" s="45" t="s">
        <v>317</v>
      </c>
      <c r="C991" s="45" t="s">
        <v>3054</v>
      </c>
      <c r="D991" s="45" t="s">
        <v>154</v>
      </c>
      <c r="E991" s="45" t="s">
        <v>1960</v>
      </c>
      <c r="F991" s="46" t="s">
        <v>21</v>
      </c>
      <c r="G991" s="45"/>
      <c r="H991" s="45" t="s">
        <v>2382</v>
      </c>
      <c r="I991" s="45"/>
      <c r="J991" s="45" t="s">
        <v>2291</v>
      </c>
      <c r="K991" s="39" t="str">
        <f>VLOOKUP(A991,'Va-Ku'!$A$2:$B$150,2,0)</f>
        <v>k</v>
      </c>
      <c r="L991" s="40" t="str">
        <f>IF(K991="v",VLOOKUP(A991,'Va-Ku'!$A$2:$C$150,3,0),VLOOKUP(A991,Kunnat!$B$2:$D$410,3,0))</f>
        <v>Pohjois-Pohjanmaa</v>
      </c>
      <c r="M991" s="40" t="str">
        <f>IF(K991&lt;&gt;"v",VLOOKUP(A991,Kunnat!$B$2:$F$411,5,0),"")</f>
        <v>yli 100 000</v>
      </c>
      <c r="N991" s="41" t="str">
        <f>IF(J991="","",VLOOKUP(J991,Lait!$B$3:$C$60,2,0))</f>
        <v>Ympäristöministeriö</v>
      </c>
      <c r="O991" s="41"/>
      <c r="P991" s="41"/>
    </row>
    <row r="992" spans="1:16" s="23" customFormat="1" x14ac:dyDescent="0.35">
      <c r="A992" s="45" t="s">
        <v>315</v>
      </c>
      <c r="B992" s="45" t="s">
        <v>131</v>
      </c>
      <c r="C992" s="45" t="s">
        <v>3055</v>
      </c>
      <c r="D992" s="45" t="s">
        <v>292</v>
      </c>
      <c r="E992" s="45" t="s">
        <v>1960</v>
      </c>
      <c r="F992" s="46" t="s">
        <v>5</v>
      </c>
      <c r="G992" s="45"/>
      <c r="H992" s="45" t="s">
        <v>2382</v>
      </c>
      <c r="I992" s="45"/>
      <c r="J992" s="45" t="s">
        <v>2334</v>
      </c>
      <c r="K992" s="39" t="str">
        <f>VLOOKUP(A992,'Va-Ku'!$A$2:$B$150,2,0)</f>
        <v>k</v>
      </c>
      <c r="L992" s="40" t="str">
        <f>IF(K992="v",VLOOKUP(A992,'Va-Ku'!$A$2:$C$150,3,0),VLOOKUP(A992,Kunnat!$B$2:$D$410,3,0))</f>
        <v>Pohjois-Pohjanmaa</v>
      </c>
      <c r="M992" s="40" t="str">
        <f>IF(K992&lt;&gt;"v",VLOOKUP(A992,Kunnat!$B$2:$F$411,5,0),"")</f>
        <v>yli 100 000</v>
      </c>
      <c r="N992" s="41" t="str">
        <f>IF(J992="","",VLOOKUP(J992,Lait!$B$3:$C$60,2,0))</f>
        <v>Liikenne- ja viestintäministeriö</v>
      </c>
      <c r="O992" s="41"/>
      <c r="P992" s="41"/>
    </row>
    <row r="993" spans="1:16" s="23" customFormat="1" x14ac:dyDescent="0.35">
      <c r="A993" s="45" t="s">
        <v>315</v>
      </c>
      <c r="B993" s="45" t="s">
        <v>273</v>
      </c>
      <c r="C993" s="45" t="s">
        <v>3057</v>
      </c>
      <c r="D993" s="45" t="s">
        <v>1972</v>
      </c>
      <c r="E993" s="45" t="s">
        <v>1960</v>
      </c>
      <c r="F993" s="46" t="s">
        <v>5</v>
      </c>
      <c r="G993" s="45"/>
      <c r="H993" s="45" t="s">
        <v>2382</v>
      </c>
      <c r="I993" s="45"/>
      <c r="J993" s="45" t="s">
        <v>2334</v>
      </c>
      <c r="K993" s="39" t="str">
        <f>VLOOKUP(A993,'Va-Ku'!$A$2:$B$150,2,0)</f>
        <v>k</v>
      </c>
      <c r="L993" s="40" t="str">
        <f>IF(K993="v",VLOOKUP(A993,'Va-Ku'!$A$2:$C$150,3,0),VLOOKUP(A993,Kunnat!$B$2:$D$410,3,0))</f>
        <v>Pohjois-Pohjanmaa</v>
      </c>
      <c r="M993" s="40" t="str">
        <f>IF(K993&lt;&gt;"v",VLOOKUP(A993,Kunnat!$B$2:$F$411,5,0),"")</f>
        <v>yli 100 000</v>
      </c>
      <c r="N993" s="41" t="str">
        <f>IF(J993="","",VLOOKUP(J993,Lait!$B$3:$C$60,2,0))</f>
        <v>Liikenne- ja viestintäministeriö</v>
      </c>
      <c r="O993" s="41"/>
      <c r="P993" s="41"/>
    </row>
    <row r="994" spans="1:16" s="23" customFormat="1" x14ac:dyDescent="0.35">
      <c r="A994" s="45" t="s">
        <v>315</v>
      </c>
      <c r="B994" s="45" t="s">
        <v>322</v>
      </c>
      <c r="C994" s="45" t="s">
        <v>3095</v>
      </c>
      <c r="D994" s="45" t="s">
        <v>1983</v>
      </c>
      <c r="E994" s="45" t="s">
        <v>1960</v>
      </c>
      <c r="F994" s="46" t="s">
        <v>21</v>
      </c>
      <c r="G994" s="45"/>
      <c r="H994" s="45" t="s">
        <v>2382</v>
      </c>
      <c r="I994" s="45"/>
      <c r="J994" s="45" t="s">
        <v>2291</v>
      </c>
      <c r="K994" s="39" t="str">
        <f>VLOOKUP(A994,'Va-Ku'!$A$2:$B$150,2,0)</f>
        <v>k</v>
      </c>
      <c r="L994" s="40" t="str">
        <f>IF(K994="v",VLOOKUP(A994,'Va-Ku'!$A$2:$C$150,3,0),VLOOKUP(A994,Kunnat!$B$2:$D$410,3,0))</f>
        <v>Pohjois-Pohjanmaa</v>
      </c>
      <c r="M994" s="40" t="str">
        <f>IF(K994&lt;&gt;"v",VLOOKUP(A994,Kunnat!$B$2:$F$411,5,0),"")</f>
        <v>yli 100 000</v>
      </c>
      <c r="N994" s="41" t="str">
        <f>IF(J994="","",VLOOKUP(J994,Lait!$B$3:$C$60,2,0))</f>
        <v>Ympäristöministeriö</v>
      </c>
      <c r="O994" s="41"/>
      <c r="P994" s="41"/>
    </row>
    <row r="995" spans="1:16" s="23" customFormat="1" x14ac:dyDescent="0.35">
      <c r="A995" s="45" t="s">
        <v>315</v>
      </c>
      <c r="B995" s="45" t="s">
        <v>269</v>
      </c>
      <c r="C995" s="45" t="s">
        <v>3069</v>
      </c>
      <c r="D995" s="45" t="s">
        <v>287</v>
      </c>
      <c r="E995" s="45" t="s">
        <v>1960</v>
      </c>
      <c r="F995" s="46" t="s">
        <v>17</v>
      </c>
      <c r="G995" s="46" t="s">
        <v>61</v>
      </c>
      <c r="H995" s="45" t="s">
        <v>2382</v>
      </c>
      <c r="I995" s="45"/>
      <c r="J995" s="45" t="s">
        <v>2304</v>
      </c>
      <c r="K995" s="39" t="str">
        <f>VLOOKUP(A995,'Va-Ku'!$A$2:$B$150,2,0)</f>
        <v>k</v>
      </c>
      <c r="L995" s="40" t="str">
        <f>IF(K995="v",VLOOKUP(A995,'Va-Ku'!$A$2:$C$150,3,0),VLOOKUP(A995,Kunnat!$B$2:$D$410,3,0))</f>
        <v>Pohjois-Pohjanmaa</v>
      </c>
      <c r="M995" s="40" t="str">
        <f>IF(K995&lt;&gt;"v",VLOOKUP(A995,Kunnat!$B$2:$F$411,5,0),"")</f>
        <v>yli 100 000</v>
      </c>
      <c r="N995" s="41" t="str">
        <f>IF(J995="","",VLOOKUP(J995,Lait!$B$3:$C$60,2,0))</f>
        <v>Liikenne- ja viestintäministeriö</v>
      </c>
      <c r="O995" s="41"/>
      <c r="P995" s="41"/>
    </row>
    <row r="996" spans="1:16" s="23" customFormat="1" x14ac:dyDescent="0.35">
      <c r="A996" s="45" t="s">
        <v>315</v>
      </c>
      <c r="B996" s="45" t="s">
        <v>337</v>
      </c>
      <c r="C996" s="45"/>
      <c r="D996" s="45" t="s">
        <v>950</v>
      </c>
      <c r="E996" s="45" t="s">
        <v>1960</v>
      </c>
      <c r="F996" s="46" t="s">
        <v>10</v>
      </c>
      <c r="G996" s="46" t="s">
        <v>55</v>
      </c>
      <c r="H996" s="45" t="s">
        <v>2382</v>
      </c>
      <c r="I996" s="45" t="s">
        <v>3089</v>
      </c>
      <c r="J996" s="45" t="s">
        <v>2305</v>
      </c>
      <c r="K996" s="39" t="str">
        <f>VLOOKUP(A996,'Va-Ku'!$A$2:$B$150,2,0)</f>
        <v>k</v>
      </c>
      <c r="L996" s="40" t="str">
        <f>IF(K996="v",VLOOKUP(A996,'Va-Ku'!$A$2:$C$150,3,0),VLOOKUP(A996,Kunnat!$B$2:$D$410,3,0))</f>
        <v>Pohjois-Pohjanmaa</v>
      </c>
      <c r="M996" s="40" t="str">
        <f>IF(K996&lt;&gt;"v",VLOOKUP(A996,Kunnat!$B$2:$F$411,5,0),"")</f>
        <v>yli 100 000</v>
      </c>
      <c r="N996" s="41" t="str">
        <f>IF(J996="","",VLOOKUP(J996,Lait!$B$3:$C$60,2,0))</f>
        <v>Maa- ja metsätalousministeriö</v>
      </c>
      <c r="O996" s="41"/>
      <c r="P996" s="41"/>
    </row>
    <row r="997" spans="1:16" s="23" customFormat="1" x14ac:dyDescent="0.35">
      <c r="A997" s="45" t="s">
        <v>315</v>
      </c>
      <c r="B997" s="45" t="s">
        <v>156</v>
      </c>
      <c r="C997" s="45" t="s">
        <v>3071</v>
      </c>
      <c r="D997" s="45" t="s">
        <v>289</v>
      </c>
      <c r="E997" s="45" t="s">
        <v>1960</v>
      </c>
      <c r="F997" s="46" t="s">
        <v>21</v>
      </c>
      <c r="G997" s="45"/>
      <c r="H997" s="45"/>
      <c r="I997" s="45" t="s">
        <v>3072</v>
      </c>
      <c r="J997" s="45" t="s">
        <v>2289</v>
      </c>
      <c r="K997" s="39" t="str">
        <f>VLOOKUP(A997,'Va-Ku'!$A$2:$B$150,2,0)</f>
        <v>k</v>
      </c>
      <c r="L997" s="40" t="str">
        <f>IF(K997="v",VLOOKUP(A997,'Va-Ku'!$A$2:$C$150,3,0),VLOOKUP(A997,Kunnat!$B$2:$D$410,3,0))</f>
        <v>Pohjois-Pohjanmaa</v>
      </c>
      <c r="M997" s="40" t="str">
        <f>IF(K997&lt;&gt;"v",VLOOKUP(A997,Kunnat!$B$2:$F$411,5,0),"")</f>
        <v>yli 100 000</v>
      </c>
      <c r="N997" s="41" t="str">
        <f>IF(J997="","",VLOOKUP(J997,Lait!$B$3:$C$60,2,0))</f>
        <v>Ympäristöministeriö</v>
      </c>
      <c r="O997" s="41"/>
      <c r="P997" s="41"/>
    </row>
    <row r="998" spans="1:16" s="23" customFormat="1" x14ac:dyDescent="0.35">
      <c r="A998" s="45" t="s">
        <v>315</v>
      </c>
      <c r="B998" s="45" t="s">
        <v>148</v>
      </c>
      <c r="C998" s="45" t="s">
        <v>3092</v>
      </c>
      <c r="D998" s="45" t="s">
        <v>1978</v>
      </c>
      <c r="E998" s="45" t="s">
        <v>1960</v>
      </c>
      <c r="F998" s="46" t="s">
        <v>10</v>
      </c>
      <c r="G998" s="46" t="s">
        <v>55</v>
      </c>
      <c r="H998" s="45" t="s">
        <v>2386</v>
      </c>
      <c r="I998" s="45" t="s">
        <v>3093</v>
      </c>
      <c r="J998" s="45" t="s">
        <v>2290</v>
      </c>
      <c r="K998" s="39" t="str">
        <f>VLOOKUP(A998,'Va-Ku'!$A$2:$B$150,2,0)</f>
        <v>k</v>
      </c>
      <c r="L998" s="40" t="str">
        <f>IF(K998="v",VLOOKUP(A998,'Va-Ku'!$A$2:$C$150,3,0),VLOOKUP(A998,Kunnat!$B$2:$D$410,3,0))</f>
        <v>Pohjois-Pohjanmaa</v>
      </c>
      <c r="M998" s="40" t="str">
        <f>IF(K998&lt;&gt;"v",VLOOKUP(A998,Kunnat!$B$2:$F$411,5,0),"")</f>
        <v>yli 100 000</v>
      </c>
      <c r="N998" s="41" t="str">
        <f>IF(J998="","",VLOOKUP(J998,Lait!$B$3:$C$60,2,0))</f>
        <v>Ympäristöministeriö</v>
      </c>
      <c r="O998" s="41"/>
      <c r="P998" s="41"/>
    </row>
    <row r="999" spans="1:16" s="23" customFormat="1" x14ac:dyDescent="0.35">
      <c r="A999" s="45" t="s">
        <v>315</v>
      </c>
      <c r="B999" s="45" t="s">
        <v>270</v>
      </c>
      <c r="C999" s="45" t="s">
        <v>3073</v>
      </c>
      <c r="D999" s="45" t="s">
        <v>270</v>
      </c>
      <c r="E999" s="45" t="s">
        <v>1960</v>
      </c>
      <c r="F999" s="46" t="s">
        <v>5</v>
      </c>
      <c r="G999" s="45"/>
      <c r="H999" s="45" t="s">
        <v>2382</v>
      </c>
      <c r="I999" s="45"/>
      <c r="J999" s="45"/>
      <c r="K999" s="39" t="str">
        <f>VLOOKUP(A999,'Va-Ku'!$A$2:$B$150,2,0)</f>
        <v>k</v>
      </c>
      <c r="L999" s="40" t="str">
        <f>IF(K999="v",VLOOKUP(A999,'Va-Ku'!$A$2:$C$150,3,0),VLOOKUP(A999,Kunnat!$B$2:$D$410,3,0))</f>
        <v>Pohjois-Pohjanmaa</v>
      </c>
      <c r="M999" s="40" t="str">
        <f>IF(K999&lt;&gt;"v",VLOOKUP(A999,Kunnat!$B$2:$F$411,5,0),"")</f>
        <v>yli 100 000</v>
      </c>
      <c r="N999" s="41" t="str">
        <f>IF(J999="","",VLOOKUP(J999,Lait!$B$3:$C$60,2,0))</f>
        <v/>
      </c>
      <c r="O999" s="41"/>
      <c r="P999" s="41"/>
    </row>
    <row r="1000" spans="1:16" s="23" customFormat="1" x14ac:dyDescent="0.35">
      <c r="A1000" s="45" t="s">
        <v>315</v>
      </c>
      <c r="B1000" s="45" t="s">
        <v>129</v>
      </c>
      <c r="C1000" s="45" t="s">
        <v>3074</v>
      </c>
      <c r="D1000" s="45" t="s">
        <v>129</v>
      </c>
      <c r="E1000" s="45" t="s">
        <v>1960</v>
      </c>
      <c r="F1000" s="46" t="s">
        <v>21</v>
      </c>
      <c r="G1000" s="45"/>
      <c r="H1000" s="45"/>
      <c r="I1000" s="45"/>
      <c r="J1000" s="45" t="s">
        <v>2301</v>
      </c>
      <c r="K1000" s="39" t="str">
        <f>VLOOKUP(A1000,'Va-Ku'!$A$2:$B$150,2,0)</f>
        <v>k</v>
      </c>
      <c r="L1000" s="40" t="str">
        <f>IF(K1000="v",VLOOKUP(A1000,'Va-Ku'!$A$2:$C$150,3,0),VLOOKUP(A1000,Kunnat!$B$2:$D$410,3,0))</f>
        <v>Pohjois-Pohjanmaa</v>
      </c>
      <c r="M1000" s="40" t="str">
        <f>IF(K1000&lt;&gt;"v",VLOOKUP(A1000,Kunnat!$B$2:$F$411,5,0),"")</f>
        <v>yli 100 000</v>
      </c>
      <c r="N1000" s="41" t="str">
        <f>IF(J1000="","",VLOOKUP(J1000,Lait!$B$3:$C$60,2,0))</f>
        <v>Ympäristöministeriö</v>
      </c>
      <c r="O1000" s="41"/>
      <c r="P1000" s="41"/>
    </row>
    <row r="1001" spans="1:16" s="23" customFormat="1" x14ac:dyDescent="0.35">
      <c r="A1001" s="45" t="s">
        <v>315</v>
      </c>
      <c r="B1001" s="45" t="s">
        <v>327</v>
      </c>
      <c r="C1001" s="45" t="s">
        <v>3058</v>
      </c>
      <c r="D1001" s="45" t="s">
        <v>291</v>
      </c>
      <c r="E1001" s="45" t="s">
        <v>1960</v>
      </c>
      <c r="F1001" s="46" t="s">
        <v>10</v>
      </c>
      <c r="G1001" s="46" t="s">
        <v>61</v>
      </c>
      <c r="H1001" s="45" t="s">
        <v>2386</v>
      </c>
      <c r="I1001" s="45"/>
      <c r="J1001" s="45"/>
      <c r="K1001" s="39" t="str">
        <f>VLOOKUP(A1001,'Va-Ku'!$A$2:$B$150,2,0)</f>
        <v>k</v>
      </c>
      <c r="L1001" s="40" t="str">
        <f>IF(K1001="v",VLOOKUP(A1001,'Va-Ku'!$A$2:$C$150,3,0),VLOOKUP(A1001,Kunnat!$B$2:$D$410,3,0))</f>
        <v>Pohjois-Pohjanmaa</v>
      </c>
      <c r="M1001" s="40" t="str">
        <f>IF(K1001&lt;&gt;"v",VLOOKUP(A1001,Kunnat!$B$2:$F$411,5,0),"")</f>
        <v>yli 100 000</v>
      </c>
      <c r="N1001" s="41" t="str">
        <f>IF(J1001="","",VLOOKUP(J1001,Lait!$B$3:$C$60,2,0))</f>
        <v/>
      </c>
      <c r="O1001" s="41"/>
      <c r="P1001" s="41"/>
    </row>
    <row r="1002" spans="1:16" s="23" customFormat="1" x14ac:dyDescent="0.35">
      <c r="A1002" s="45" t="s">
        <v>315</v>
      </c>
      <c r="B1002" s="45" t="s">
        <v>325</v>
      </c>
      <c r="C1002" s="45" t="s">
        <v>3053</v>
      </c>
      <c r="D1002" s="45" t="s">
        <v>291</v>
      </c>
      <c r="E1002" s="45" t="s">
        <v>1960</v>
      </c>
      <c r="F1002" s="46" t="s">
        <v>5</v>
      </c>
      <c r="G1002" s="45"/>
      <c r="H1002" s="45" t="s">
        <v>2382</v>
      </c>
      <c r="I1002" s="45"/>
      <c r="J1002" s="45"/>
      <c r="K1002" s="39" t="str">
        <f>VLOOKUP(A1002,'Va-Ku'!$A$2:$B$150,2,0)</f>
        <v>k</v>
      </c>
      <c r="L1002" s="40" t="str">
        <f>IF(K1002="v",VLOOKUP(A1002,'Va-Ku'!$A$2:$C$150,3,0),VLOOKUP(A1002,Kunnat!$B$2:$D$410,3,0))</f>
        <v>Pohjois-Pohjanmaa</v>
      </c>
      <c r="M1002" s="40" t="str">
        <f>IF(K1002&lt;&gt;"v",VLOOKUP(A1002,Kunnat!$B$2:$F$411,5,0),"")</f>
        <v>yli 100 000</v>
      </c>
      <c r="N1002" s="41" t="str">
        <f>IF(J1002="","",VLOOKUP(J1002,Lait!$B$3:$C$60,2,0))</f>
        <v/>
      </c>
      <c r="O1002" s="41"/>
      <c r="P1002" s="41"/>
    </row>
    <row r="1003" spans="1:16" s="23" customFormat="1" x14ac:dyDescent="0.35">
      <c r="A1003" s="45" t="s">
        <v>315</v>
      </c>
      <c r="B1003" s="45" t="s">
        <v>328</v>
      </c>
      <c r="C1003" s="45" t="s">
        <v>3061</v>
      </c>
      <c r="D1003" s="45" t="s">
        <v>291</v>
      </c>
      <c r="E1003" s="45" t="s">
        <v>1960</v>
      </c>
      <c r="F1003" s="46" t="s">
        <v>5</v>
      </c>
      <c r="G1003" s="45"/>
      <c r="H1003" s="45" t="s">
        <v>2382</v>
      </c>
      <c r="I1003" s="45"/>
      <c r="J1003" s="45"/>
      <c r="K1003" s="39" t="str">
        <f>VLOOKUP(A1003,'Va-Ku'!$A$2:$B$150,2,0)</f>
        <v>k</v>
      </c>
      <c r="L1003" s="40" t="str">
        <f>IF(K1003="v",VLOOKUP(A1003,'Va-Ku'!$A$2:$C$150,3,0),VLOOKUP(A1003,Kunnat!$B$2:$D$410,3,0))</f>
        <v>Pohjois-Pohjanmaa</v>
      </c>
      <c r="M1003" s="40" t="str">
        <f>IF(K1003&lt;&gt;"v",VLOOKUP(A1003,Kunnat!$B$2:$F$411,5,0),"")</f>
        <v>yli 100 000</v>
      </c>
      <c r="N1003" s="41" t="str">
        <f>IF(J1003="","",VLOOKUP(J1003,Lait!$B$3:$C$60,2,0))</f>
        <v/>
      </c>
      <c r="O1003" s="41"/>
      <c r="P1003" s="41"/>
    </row>
    <row r="1004" spans="1:16" s="23" customFormat="1" x14ac:dyDescent="0.35">
      <c r="A1004" s="45" t="s">
        <v>315</v>
      </c>
      <c r="B1004" s="45" t="s">
        <v>324</v>
      </c>
      <c r="C1004" s="45" t="s">
        <v>3043</v>
      </c>
      <c r="D1004" s="45" t="s">
        <v>2006</v>
      </c>
      <c r="E1004" s="45" t="s">
        <v>1960</v>
      </c>
      <c r="F1004" s="46" t="s">
        <v>17</v>
      </c>
      <c r="G1004" s="46" t="s">
        <v>61</v>
      </c>
      <c r="H1004" s="45" t="s">
        <v>2386</v>
      </c>
      <c r="I1004" s="45"/>
      <c r="J1004" s="45"/>
      <c r="K1004" s="39" t="str">
        <f>VLOOKUP(A1004,'Va-Ku'!$A$2:$B$150,2,0)</f>
        <v>k</v>
      </c>
      <c r="L1004" s="40" t="str">
        <f>IF(K1004="v",VLOOKUP(A1004,'Va-Ku'!$A$2:$C$150,3,0),VLOOKUP(A1004,Kunnat!$B$2:$D$410,3,0))</f>
        <v>Pohjois-Pohjanmaa</v>
      </c>
      <c r="M1004" s="40" t="str">
        <f>IF(K1004&lt;&gt;"v",VLOOKUP(A1004,Kunnat!$B$2:$F$411,5,0),"")</f>
        <v>yli 100 000</v>
      </c>
      <c r="N1004" s="41" t="str">
        <f>IF(J1004="","",VLOOKUP(J1004,Lait!$B$3:$C$60,2,0))</f>
        <v/>
      </c>
      <c r="O1004" s="41"/>
      <c r="P1004" s="41"/>
    </row>
    <row r="1005" spans="1:16" s="23" customFormat="1" x14ac:dyDescent="0.35">
      <c r="A1005" s="45" t="s">
        <v>315</v>
      </c>
      <c r="B1005" s="45" t="s">
        <v>274</v>
      </c>
      <c r="C1005" s="45" t="s">
        <v>3077</v>
      </c>
      <c r="D1005" s="45" t="s">
        <v>1997</v>
      </c>
      <c r="E1005" s="45" t="s">
        <v>1960</v>
      </c>
      <c r="F1005" s="46" t="s">
        <v>21</v>
      </c>
      <c r="G1005" s="45"/>
      <c r="H1005" s="45" t="s">
        <v>2382</v>
      </c>
      <c r="I1005" s="45" t="s">
        <v>3078</v>
      </c>
      <c r="J1005" s="45" t="s">
        <v>2301</v>
      </c>
      <c r="K1005" s="39" t="str">
        <f>VLOOKUP(A1005,'Va-Ku'!$A$2:$B$150,2,0)</f>
        <v>k</v>
      </c>
      <c r="L1005" s="40" t="str">
        <f>IF(K1005="v",VLOOKUP(A1005,'Va-Ku'!$A$2:$C$150,3,0),VLOOKUP(A1005,Kunnat!$B$2:$D$410,3,0))</f>
        <v>Pohjois-Pohjanmaa</v>
      </c>
      <c r="M1005" s="40" t="str">
        <f>IF(K1005&lt;&gt;"v",VLOOKUP(A1005,Kunnat!$B$2:$F$411,5,0),"")</f>
        <v>yli 100 000</v>
      </c>
      <c r="N1005" s="41" t="str">
        <f>IF(J1005="","",VLOOKUP(J1005,Lait!$B$3:$C$60,2,0))</f>
        <v>Ympäristöministeriö</v>
      </c>
      <c r="O1005" s="41"/>
      <c r="P1005" s="41"/>
    </row>
    <row r="1006" spans="1:16" s="23" customFormat="1" x14ac:dyDescent="0.35">
      <c r="A1006" s="45" t="s">
        <v>315</v>
      </c>
      <c r="B1006" s="45" t="s">
        <v>275</v>
      </c>
      <c r="C1006" s="45" t="s">
        <v>3079</v>
      </c>
      <c r="D1006" s="45" t="s">
        <v>275</v>
      </c>
      <c r="E1006" s="45" t="s">
        <v>1960</v>
      </c>
      <c r="F1006" s="46" t="s">
        <v>21</v>
      </c>
      <c r="G1006" s="45"/>
      <c r="H1006" s="45"/>
      <c r="I1006" s="45" t="s">
        <v>3078</v>
      </c>
      <c r="J1006" s="45" t="s">
        <v>2301</v>
      </c>
      <c r="K1006" s="39" t="str">
        <f>VLOOKUP(A1006,'Va-Ku'!$A$2:$B$150,2,0)</f>
        <v>k</v>
      </c>
      <c r="L1006" s="40" t="str">
        <f>IF(K1006="v",VLOOKUP(A1006,'Va-Ku'!$A$2:$C$150,3,0),VLOOKUP(A1006,Kunnat!$B$2:$D$410,3,0))</f>
        <v>Pohjois-Pohjanmaa</v>
      </c>
      <c r="M1006" s="40" t="str">
        <f>IF(K1006&lt;&gt;"v",VLOOKUP(A1006,Kunnat!$B$2:$F$411,5,0),"")</f>
        <v>yli 100 000</v>
      </c>
      <c r="N1006" s="41" t="str">
        <f>IF(J1006="","",VLOOKUP(J1006,Lait!$B$3:$C$60,2,0))</f>
        <v>Ympäristöministeriö</v>
      </c>
      <c r="O1006" s="41"/>
      <c r="P1006" s="41"/>
    </row>
    <row r="1007" spans="1:16" s="23" customFormat="1" x14ac:dyDescent="0.35">
      <c r="A1007" s="45" t="s">
        <v>315</v>
      </c>
      <c r="B1007" s="45" t="s">
        <v>48</v>
      </c>
      <c r="C1007" s="45" t="s">
        <v>3087</v>
      </c>
      <c r="D1007" s="45" t="s">
        <v>2224</v>
      </c>
      <c r="E1007" s="45" t="s">
        <v>1960</v>
      </c>
      <c r="F1007" s="46" t="s">
        <v>17</v>
      </c>
      <c r="G1007" s="45"/>
      <c r="H1007" s="45" t="s">
        <v>2386</v>
      </c>
      <c r="I1007" s="45" t="s">
        <v>3088</v>
      </c>
      <c r="J1007" s="45" t="s">
        <v>2294</v>
      </c>
      <c r="K1007" s="39" t="str">
        <f>VLOOKUP(A1007,'Va-Ku'!$A$2:$B$150,2,0)</f>
        <v>k</v>
      </c>
      <c r="L1007" s="40" t="str">
        <f>IF(K1007="v",VLOOKUP(A1007,'Va-Ku'!$A$2:$C$150,3,0),VLOOKUP(A1007,Kunnat!$B$2:$D$410,3,0))</f>
        <v>Pohjois-Pohjanmaa</v>
      </c>
      <c r="M1007" s="40" t="str">
        <f>IF(K1007&lt;&gt;"v",VLOOKUP(A1007,Kunnat!$B$2:$F$411,5,0),"")</f>
        <v>yli 100 000</v>
      </c>
      <c r="N1007" s="41" t="str">
        <f>IF(J1007="","",VLOOKUP(J1007,Lait!$B$3:$C$60,2,0))</f>
        <v>Sosiaali- ja terveysministeriö</v>
      </c>
      <c r="O1007" s="41"/>
      <c r="P1007" s="41"/>
    </row>
    <row r="1008" spans="1:16" s="23" customFormat="1" x14ac:dyDescent="0.35">
      <c r="A1008" s="45" t="s">
        <v>315</v>
      </c>
      <c r="B1008" s="45" t="s">
        <v>323</v>
      </c>
      <c r="C1008" s="45" t="s">
        <v>3030</v>
      </c>
      <c r="D1008" s="45" t="s">
        <v>330</v>
      </c>
      <c r="E1008" s="45" t="s">
        <v>1960</v>
      </c>
      <c r="F1008" s="46" t="s">
        <v>5</v>
      </c>
      <c r="G1008" s="45"/>
      <c r="H1008" s="45" t="s">
        <v>2382</v>
      </c>
      <c r="I1008" s="45"/>
      <c r="J1008" s="45"/>
      <c r="K1008" s="39" t="str">
        <f>VLOOKUP(A1008,'Va-Ku'!$A$2:$B$150,2,0)</f>
        <v>k</v>
      </c>
      <c r="L1008" s="40" t="str">
        <f>IF(K1008="v",VLOOKUP(A1008,'Va-Ku'!$A$2:$C$150,3,0),VLOOKUP(A1008,Kunnat!$B$2:$D$410,3,0))</f>
        <v>Pohjois-Pohjanmaa</v>
      </c>
      <c r="M1008" s="40" t="str">
        <f>IF(K1008&lt;&gt;"v",VLOOKUP(A1008,Kunnat!$B$2:$F$411,5,0),"")</f>
        <v>yli 100 000</v>
      </c>
      <c r="N1008" s="41" t="str">
        <f>IF(J1008="","",VLOOKUP(J1008,Lait!$B$3:$C$60,2,0))</f>
        <v/>
      </c>
      <c r="O1008" s="41"/>
      <c r="P1008" s="41"/>
    </row>
    <row r="1009" spans="1:16" s="23" customFormat="1" x14ac:dyDescent="0.35">
      <c r="A1009" s="45" t="s">
        <v>315</v>
      </c>
      <c r="B1009" s="45" t="s">
        <v>326</v>
      </c>
      <c r="C1009" s="45" t="s">
        <v>3056</v>
      </c>
      <c r="D1009" s="45" t="s">
        <v>330</v>
      </c>
      <c r="E1009" s="45" t="s">
        <v>1960</v>
      </c>
      <c r="F1009" s="46" t="s">
        <v>5</v>
      </c>
      <c r="G1009" s="45"/>
      <c r="H1009" s="45" t="s">
        <v>2382</v>
      </c>
      <c r="I1009" s="45"/>
      <c r="J1009" s="45"/>
      <c r="K1009" s="39" t="str">
        <f>VLOOKUP(A1009,'Va-Ku'!$A$2:$B$150,2,0)</f>
        <v>k</v>
      </c>
      <c r="L1009" s="40" t="str">
        <f>IF(K1009="v",VLOOKUP(A1009,'Va-Ku'!$A$2:$C$150,3,0),VLOOKUP(A1009,Kunnat!$B$2:$D$410,3,0))</f>
        <v>Pohjois-Pohjanmaa</v>
      </c>
      <c r="M1009" s="40" t="str">
        <f>IF(K1009&lt;&gt;"v",VLOOKUP(A1009,Kunnat!$B$2:$F$411,5,0),"")</f>
        <v>yli 100 000</v>
      </c>
      <c r="N1009" s="41" t="str">
        <f>IF(J1009="","",VLOOKUP(J1009,Lait!$B$3:$C$60,2,0))</f>
        <v/>
      </c>
      <c r="O1009" s="41"/>
      <c r="P1009" s="41"/>
    </row>
    <row r="1010" spans="1:16" s="23" customFormat="1" x14ac:dyDescent="0.35">
      <c r="A1010" s="45" t="s">
        <v>315</v>
      </c>
      <c r="B1010" s="45" t="s">
        <v>259</v>
      </c>
      <c r="C1010" s="45" t="s">
        <v>3059</v>
      </c>
      <c r="D1010" s="45" t="s">
        <v>330</v>
      </c>
      <c r="E1010" s="45" t="s">
        <v>1960</v>
      </c>
      <c r="F1010" s="46" t="s">
        <v>5</v>
      </c>
      <c r="G1010" s="45"/>
      <c r="H1010" s="45" t="s">
        <v>2382</v>
      </c>
      <c r="I1010" s="45"/>
      <c r="J1010" s="45"/>
      <c r="K1010" s="39" t="str">
        <f>VLOOKUP(A1010,'Va-Ku'!$A$2:$B$150,2,0)</f>
        <v>k</v>
      </c>
      <c r="L1010" s="40" t="str">
        <f>IF(K1010="v",VLOOKUP(A1010,'Va-Ku'!$A$2:$C$150,3,0),VLOOKUP(A1010,Kunnat!$B$2:$D$410,3,0))</f>
        <v>Pohjois-Pohjanmaa</v>
      </c>
      <c r="M1010" s="40" t="str">
        <f>IF(K1010&lt;&gt;"v",VLOOKUP(A1010,Kunnat!$B$2:$F$411,5,0),"")</f>
        <v>yli 100 000</v>
      </c>
      <c r="N1010" s="41" t="str">
        <f>IF(J1010="","",VLOOKUP(J1010,Lait!$B$3:$C$60,2,0))</f>
        <v/>
      </c>
      <c r="O1010" s="41"/>
      <c r="P1010" s="41"/>
    </row>
    <row r="1011" spans="1:16" s="23" customFormat="1" x14ac:dyDescent="0.35">
      <c r="A1011" s="45" t="s">
        <v>315</v>
      </c>
      <c r="B1011" s="45" t="s">
        <v>329</v>
      </c>
      <c r="C1011" s="45" t="s">
        <v>3083</v>
      </c>
      <c r="D1011" s="45" t="s">
        <v>330</v>
      </c>
      <c r="E1011" s="45" t="s">
        <v>1960</v>
      </c>
      <c r="F1011" s="46" t="s">
        <v>5</v>
      </c>
      <c r="G1011" s="45"/>
      <c r="H1011" s="45" t="s">
        <v>2382</v>
      </c>
      <c r="I1011" s="45"/>
      <c r="J1011" s="45"/>
      <c r="K1011" s="39" t="str">
        <f>VLOOKUP(A1011,'Va-Ku'!$A$2:$B$150,2,0)</f>
        <v>k</v>
      </c>
      <c r="L1011" s="40" t="str">
        <f>IF(K1011="v",VLOOKUP(A1011,'Va-Ku'!$A$2:$C$150,3,0),VLOOKUP(A1011,Kunnat!$B$2:$D$410,3,0))</f>
        <v>Pohjois-Pohjanmaa</v>
      </c>
      <c r="M1011" s="40" t="str">
        <f>IF(K1011&lt;&gt;"v",VLOOKUP(A1011,Kunnat!$B$2:$F$411,5,0),"")</f>
        <v>yli 100 000</v>
      </c>
      <c r="N1011" s="41" t="str">
        <f>IF(J1011="","",VLOOKUP(J1011,Lait!$B$3:$C$60,2,0))</f>
        <v/>
      </c>
      <c r="O1011" s="41"/>
      <c r="P1011" s="41"/>
    </row>
    <row r="1012" spans="1:16" s="23" customFormat="1" x14ac:dyDescent="0.35">
      <c r="A1012" s="45" t="s">
        <v>315</v>
      </c>
      <c r="B1012" s="45" t="s">
        <v>330</v>
      </c>
      <c r="C1012" s="45" t="s">
        <v>3091</v>
      </c>
      <c r="D1012" s="45" t="s">
        <v>330</v>
      </c>
      <c r="E1012" s="45" t="s">
        <v>1960</v>
      </c>
      <c r="F1012" s="46" t="s">
        <v>5</v>
      </c>
      <c r="G1012" s="45"/>
      <c r="H1012" s="45" t="s">
        <v>2382</v>
      </c>
      <c r="I1012" s="45"/>
      <c r="J1012" s="45"/>
      <c r="K1012" s="39" t="str">
        <f>VLOOKUP(A1012,'Va-Ku'!$A$2:$B$150,2,0)</f>
        <v>k</v>
      </c>
      <c r="L1012" s="40" t="str">
        <f>IF(K1012="v",VLOOKUP(A1012,'Va-Ku'!$A$2:$C$150,3,0),VLOOKUP(A1012,Kunnat!$B$2:$D$410,3,0))</f>
        <v>Pohjois-Pohjanmaa</v>
      </c>
      <c r="M1012" s="40" t="str">
        <f>IF(K1012&lt;&gt;"v",VLOOKUP(A1012,Kunnat!$B$2:$F$411,5,0),"")</f>
        <v>yli 100 000</v>
      </c>
      <c r="N1012" s="41" t="str">
        <f>IF(J1012="","",VLOOKUP(J1012,Lait!$B$3:$C$60,2,0))</f>
        <v/>
      </c>
      <c r="O1012" s="41"/>
      <c r="P1012" s="41"/>
    </row>
    <row r="1013" spans="1:16" s="23" customFormat="1" x14ac:dyDescent="0.35">
      <c r="A1013" s="45" t="s">
        <v>315</v>
      </c>
      <c r="B1013" s="45" t="s">
        <v>160</v>
      </c>
      <c r="C1013" s="45" t="s">
        <v>3094</v>
      </c>
      <c r="D1013" s="45" t="s">
        <v>321</v>
      </c>
      <c r="E1013" s="45" t="s">
        <v>1960</v>
      </c>
      <c r="F1013" s="46" t="s">
        <v>21</v>
      </c>
      <c r="G1013" s="45"/>
      <c r="H1013" s="45" t="s">
        <v>2382</v>
      </c>
      <c r="I1013" s="45"/>
      <c r="J1013" s="45" t="s">
        <v>2291</v>
      </c>
      <c r="K1013" s="39" t="str">
        <f>VLOOKUP(A1013,'Va-Ku'!$A$2:$B$150,2,0)</f>
        <v>k</v>
      </c>
      <c r="L1013" s="40" t="str">
        <f>IF(K1013="v",VLOOKUP(A1013,'Va-Ku'!$A$2:$C$150,3,0),VLOOKUP(A1013,Kunnat!$B$2:$D$410,3,0))</f>
        <v>Pohjois-Pohjanmaa</v>
      </c>
      <c r="M1013" s="40" t="str">
        <f>IF(K1013&lt;&gt;"v",VLOOKUP(A1013,Kunnat!$B$2:$F$411,5,0),"")</f>
        <v>yli 100 000</v>
      </c>
      <c r="N1013" s="41" t="str">
        <f>IF(J1013="","",VLOOKUP(J1013,Lait!$B$3:$C$60,2,0))</f>
        <v>Ympäristöministeriö</v>
      </c>
      <c r="O1013" s="41"/>
      <c r="P1013" s="41"/>
    </row>
    <row r="1014" spans="1:16" s="23" customFormat="1" x14ac:dyDescent="0.35">
      <c r="A1014" s="45" t="s">
        <v>315</v>
      </c>
      <c r="B1014" s="45" t="s">
        <v>333</v>
      </c>
      <c r="C1014" s="45" t="s">
        <v>3099</v>
      </c>
      <c r="D1014" s="45" t="s">
        <v>133</v>
      </c>
      <c r="E1014" s="45" t="s">
        <v>2699</v>
      </c>
      <c r="F1014" s="46" t="s">
        <v>7</v>
      </c>
      <c r="G1014" s="46" t="s">
        <v>61</v>
      </c>
      <c r="H1014" s="45" t="s">
        <v>2382</v>
      </c>
      <c r="I1014" s="45"/>
      <c r="J1014" s="45"/>
      <c r="K1014" s="39" t="str">
        <f>VLOOKUP(A1014,'Va-Ku'!$A$2:$B$150,2,0)</f>
        <v>k</v>
      </c>
      <c r="L1014" s="40" t="str">
        <f>IF(K1014="v",VLOOKUP(A1014,'Va-Ku'!$A$2:$C$150,3,0),VLOOKUP(A1014,Kunnat!$B$2:$D$410,3,0))</f>
        <v>Pohjois-Pohjanmaa</v>
      </c>
      <c r="M1014" s="40" t="str">
        <f>IF(K1014&lt;&gt;"v",VLOOKUP(A1014,Kunnat!$B$2:$F$411,5,0),"")</f>
        <v>yli 100 000</v>
      </c>
      <c r="N1014" s="41" t="str">
        <f>IF(J1014="","",VLOOKUP(J1014,Lait!$B$3:$C$60,2,0))</f>
        <v/>
      </c>
      <c r="O1014" s="41"/>
      <c r="P1014" s="41"/>
    </row>
    <row r="1015" spans="1:16" s="23" customFormat="1" x14ac:dyDescent="0.35">
      <c r="A1015" s="45" t="s">
        <v>315</v>
      </c>
      <c r="B1015" s="45" t="s">
        <v>331</v>
      </c>
      <c r="C1015" s="45" t="s">
        <v>3086</v>
      </c>
      <c r="D1015" s="45" t="s">
        <v>2110</v>
      </c>
      <c r="E1015" s="45" t="s">
        <v>295</v>
      </c>
      <c r="F1015" s="46" t="s">
        <v>7</v>
      </c>
      <c r="G1015" s="46" t="s">
        <v>61</v>
      </c>
      <c r="H1015" s="45" t="s">
        <v>2382</v>
      </c>
      <c r="I1015" s="45"/>
      <c r="J1015" s="45"/>
      <c r="K1015" s="39" t="str">
        <f>VLOOKUP(A1015,'Va-Ku'!$A$2:$B$150,2,0)</f>
        <v>k</v>
      </c>
      <c r="L1015" s="40" t="str">
        <f>IF(K1015="v",VLOOKUP(A1015,'Va-Ku'!$A$2:$C$150,3,0),VLOOKUP(A1015,Kunnat!$B$2:$D$410,3,0))</f>
        <v>Pohjois-Pohjanmaa</v>
      </c>
      <c r="M1015" s="40" t="str">
        <f>IF(K1015&lt;&gt;"v",VLOOKUP(A1015,Kunnat!$B$2:$F$411,5,0),"")</f>
        <v>yli 100 000</v>
      </c>
      <c r="N1015" s="41" t="str">
        <f>IF(J1015="","",VLOOKUP(J1015,Lait!$B$3:$C$60,2,0))</f>
        <v/>
      </c>
      <c r="O1015" s="41"/>
      <c r="P1015" s="41"/>
    </row>
    <row r="1016" spans="1:16" s="23" customFormat="1" x14ac:dyDescent="0.35">
      <c r="A1016" s="45" t="s">
        <v>315</v>
      </c>
      <c r="B1016" s="45" t="s">
        <v>335</v>
      </c>
      <c r="C1016" s="45" t="s">
        <v>3075</v>
      </c>
      <c r="D1016" s="45" t="s">
        <v>1935</v>
      </c>
      <c r="E1016" s="45" t="s">
        <v>295</v>
      </c>
      <c r="F1016" s="46" t="s">
        <v>7</v>
      </c>
      <c r="G1016" s="46" t="s">
        <v>146</v>
      </c>
      <c r="H1016" s="45" t="s">
        <v>2386</v>
      </c>
      <c r="I1016" s="45" t="s">
        <v>3076</v>
      </c>
      <c r="J1016" s="45"/>
      <c r="K1016" s="39" t="str">
        <f>VLOOKUP(A1016,'Va-Ku'!$A$2:$B$150,2,0)</f>
        <v>k</v>
      </c>
      <c r="L1016" s="40" t="str">
        <f>IF(K1016="v",VLOOKUP(A1016,'Va-Ku'!$A$2:$C$150,3,0),VLOOKUP(A1016,Kunnat!$B$2:$D$410,3,0))</f>
        <v>Pohjois-Pohjanmaa</v>
      </c>
      <c r="M1016" s="40" t="str">
        <f>IF(K1016&lt;&gt;"v",VLOOKUP(A1016,Kunnat!$B$2:$F$411,5,0),"")</f>
        <v>yli 100 000</v>
      </c>
      <c r="N1016" s="41" t="str">
        <f>IF(J1016="","",VLOOKUP(J1016,Lait!$B$3:$C$60,2,0))</f>
        <v/>
      </c>
      <c r="O1016" s="41"/>
      <c r="P1016" s="41"/>
    </row>
    <row r="1017" spans="1:16" s="23" customFormat="1" x14ac:dyDescent="0.35">
      <c r="A1017" s="45" t="s">
        <v>315</v>
      </c>
      <c r="B1017" s="45" t="s">
        <v>133</v>
      </c>
      <c r="C1017" s="45" t="s">
        <v>3097</v>
      </c>
      <c r="D1017" s="45" t="s">
        <v>133</v>
      </c>
      <c r="E1017" s="45" t="s">
        <v>295</v>
      </c>
      <c r="F1017" s="46" t="s">
        <v>7</v>
      </c>
      <c r="G1017" s="46" t="s">
        <v>61</v>
      </c>
      <c r="H1017" s="45" t="s">
        <v>2382</v>
      </c>
      <c r="I1017" s="45"/>
      <c r="J1017" s="45"/>
      <c r="K1017" s="39" t="str">
        <f>VLOOKUP(A1017,'Va-Ku'!$A$2:$B$150,2,0)</f>
        <v>k</v>
      </c>
      <c r="L1017" s="40" t="str">
        <f>IF(K1017="v",VLOOKUP(A1017,'Va-Ku'!$A$2:$C$150,3,0),VLOOKUP(A1017,Kunnat!$B$2:$D$410,3,0))</f>
        <v>Pohjois-Pohjanmaa</v>
      </c>
      <c r="M1017" s="40" t="str">
        <f>IF(K1017&lt;&gt;"v",VLOOKUP(A1017,Kunnat!$B$2:$F$411,5,0),"")</f>
        <v>yli 100 000</v>
      </c>
      <c r="N1017" s="41" t="str">
        <f>IF(J1017="","",VLOOKUP(J1017,Lait!$B$3:$C$60,2,0))</f>
        <v/>
      </c>
      <c r="O1017" s="41"/>
      <c r="P1017" s="41"/>
    </row>
    <row r="1018" spans="1:16" s="23" customFormat="1" x14ac:dyDescent="0.35">
      <c r="A1018" s="45" t="s">
        <v>315</v>
      </c>
      <c r="B1018" s="45" t="s">
        <v>334</v>
      </c>
      <c r="C1018" s="45" t="s">
        <v>3098</v>
      </c>
      <c r="D1018" s="45" t="s">
        <v>133</v>
      </c>
      <c r="E1018" s="45" t="s">
        <v>295</v>
      </c>
      <c r="F1018" s="46" t="s">
        <v>7</v>
      </c>
      <c r="G1018" s="46" t="s">
        <v>55</v>
      </c>
      <c r="H1018" s="45" t="s">
        <v>2386</v>
      </c>
      <c r="I1018" s="45"/>
      <c r="J1018" s="45"/>
      <c r="K1018" s="39" t="str">
        <f>VLOOKUP(A1018,'Va-Ku'!$A$2:$B$150,2,0)</f>
        <v>k</v>
      </c>
      <c r="L1018" s="40" t="str">
        <f>IF(K1018="v",VLOOKUP(A1018,'Va-Ku'!$A$2:$C$150,3,0),VLOOKUP(A1018,Kunnat!$B$2:$D$410,3,0))</f>
        <v>Pohjois-Pohjanmaa</v>
      </c>
      <c r="M1018" s="40" t="str">
        <f>IF(K1018&lt;&gt;"v",VLOOKUP(A1018,Kunnat!$B$2:$F$411,5,0),"")</f>
        <v>yli 100 000</v>
      </c>
      <c r="N1018" s="41" t="str">
        <f>IF(J1018="","",VLOOKUP(J1018,Lait!$B$3:$C$60,2,0))</f>
        <v/>
      </c>
      <c r="O1018" s="41"/>
      <c r="P1018" s="41"/>
    </row>
    <row r="1019" spans="1:16" s="23" customFormat="1" x14ac:dyDescent="0.35">
      <c r="A1019" s="45" t="s">
        <v>315</v>
      </c>
      <c r="B1019" s="45" t="s">
        <v>332</v>
      </c>
      <c r="C1019" s="45" t="s">
        <v>3096</v>
      </c>
      <c r="D1019" s="45" t="s">
        <v>522</v>
      </c>
      <c r="E1019" s="45" t="s">
        <v>1896</v>
      </c>
      <c r="F1019" s="46" t="s">
        <v>7</v>
      </c>
      <c r="G1019" s="46" t="s">
        <v>61</v>
      </c>
      <c r="H1019" s="45" t="s">
        <v>2386</v>
      </c>
      <c r="I1019" s="45"/>
      <c r="J1019" s="45"/>
      <c r="K1019" s="39" t="str">
        <f>VLOOKUP(A1019,'Va-Ku'!$A$2:$B$150,2,0)</f>
        <v>k</v>
      </c>
      <c r="L1019" s="40" t="str">
        <f>IF(K1019="v",VLOOKUP(A1019,'Va-Ku'!$A$2:$C$150,3,0),VLOOKUP(A1019,Kunnat!$B$2:$D$410,3,0))</f>
        <v>Pohjois-Pohjanmaa</v>
      </c>
      <c r="M1019" s="40" t="str">
        <f>IF(K1019&lt;&gt;"v",VLOOKUP(A1019,Kunnat!$B$2:$F$411,5,0),"")</f>
        <v>yli 100 000</v>
      </c>
      <c r="N1019" s="41" t="str">
        <f>IF(J1019="","",VLOOKUP(J1019,Lait!$B$3:$C$60,2,0))</f>
        <v/>
      </c>
      <c r="O1019" s="41"/>
      <c r="P1019" s="41"/>
    </row>
    <row r="1020" spans="1:16" s="23" customFormat="1" x14ac:dyDescent="0.35">
      <c r="A1020" s="45" t="s">
        <v>315</v>
      </c>
      <c r="B1020" s="45" t="s">
        <v>28</v>
      </c>
      <c r="C1020" s="45" t="s">
        <v>3042</v>
      </c>
      <c r="D1020" s="45" t="s">
        <v>2001</v>
      </c>
      <c r="E1020" s="45" t="s">
        <v>1958</v>
      </c>
      <c r="F1020" s="46" t="s">
        <v>10</v>
      </c>
      <c r="G1020" s="46" t="s">
        <v>22</v>
      </c>
      <c r="H1020" s="45" t="s">
        <v>2386</v>
      </c>
      <c r="I1020" s="45"/>
      <c r="J1020" s="45"/>
      <c r="K1020" s="39" t="str">
        <f>VLOOKUP(A1020,'Va-Ku'!$A$2:$B$150,2,0)</f>
        <v>k</v>
      </c>
      <c r="L1020" s="40" t="str">
        <f>IF(K1020="v",VLOOKUP(A1020,'Va-Ku'!$A$2:$C$150,3,0),VLOOKUP(A1020,Kunnat!$B$2:$D$410,3,0))</f>
        <v>Pohjois-Pohjanmaa</v>
      </c>
      <c r="M1020" s="40" t="str">
        <f>IF(K1020&lt;&gt;"v",VLOOKUP(A1020,Kunnat!$B$2:$F$411,5,0),"")</f>
        <v>yli 100 000</v>
      </c>
      <c r="N1020" s="41" t="str">
        <f>IF(J1020="","",VLOOKUP(J1020,Lait!$B$3:$C$60,2,0))</f>
        <v/>
      </c>
      <c r="O1020" s="41"/>
      <c r="P1020" s="41"/>
    </row>
    <row r="1021" spans="1:16" s="23" customFormat="1" x14ac:dyDescent="0.35">
      <c r="A1021" s="45" t="s">
        <v>315</v>
      </c>
      <c r="B1021" s="45" t="s">
        <v>122</v>
      </c>
      <c r="C1021" s="45" t="s">
        <v>3062</v>
      </c>
      <c r="D1021" s="45" t="s">
        <v>2282</v>
      </c>
      <c r="E1021" s="45" t="s">
        <v>1958</v>
      </c>
      <c r="F1021" s="46" t="s">
        <v>17</v>
      </c>
      <c r="G1021" s="45"/>
      <c r="H1021" s="45"/>
      <c r="I1021" s="45" t="s">
        <v>3063</v>
      </c>
      <c r="J1021" s="45" t="s">
        <v>2306</v>
      </c>
      <c r="K1021" s="39" t="str">
        <f>VLOOKUP(A1021,'Va-Ku'!$A$2:$B$150,2,0)</f>
        <v>k</v>
      </c>
      <c r="L1021" s="40" t="str">
        <f>IF(K1021="v",VLOOKUP(A1021,'Va-Ku'!$A$2:$C$150,3,0),VLOOKUP(A1021,Kunnat!$B$2:$D$410,3,0))</f>
        <v>Pohjois-Pohjanmaa</v>
      </c>
      <c r="M1021" s="40" t="str">
        <f>IF(K1021&lt;&gt;"v",VLOOKUP(A1021,Kunnat!$B$2:$F$411,5,0),"")</f>
        <v>yli 100 000</v>
      </c>
      <c r="N1021" s="41" t="str">
        <f>IF(J1021="","",VLOOKUP(J1021,Lait!$B$3:$C$60,2,0))</f>
        <v>Ympäristöministeriö</v>
      </c>
      <c r="O1021" s="41"/>
      <c r="P1021" s="41"/>
    </row>
    <row r="1022" spans="1:16" s="23" customFormat="1" x14ac:dyDescent="0.35">
      <c r="A1022" s="45" t="s">
        <v>315</v>
      </c>
      <c r="B1022" s="45" t="s">
        <v>3066</v>
      </c>
      <c r="C1022" s="45" t="s">
        <v>3067</v>
      </c>
      <c r="D1022" s="45" t="s">
        <v>2009</v>
      </c>
      <c r="E1022" s="45" t="s">
        <v>1958</v>
      </c>
      <c r="F1022" s="46" t="s">
        <v>5</v>
      </c>
      <c r="G1022" s="45"/>
      <c r="H1022" s="45"/>
      <c r="I1022" s="45"/>
      <c r="J1022" s="45"/>
      <c r="K1022" s="39" t="str">
        <f>VLOOKUP(A1022,'Va-Ku'!$A$2:$B$150,2,0)</f>
        <v>k</v>
      </c>
      <c r="L1022" s="40" t="str">
        <f>IF(K1022="v",VLOOKUP(A1022,'Va-Ku'!$A$2:$C$150,3,0),VLOOKUP(A1022,Kunnat!$B$2:$D$410,3,0))</f>
        <v>Pohjois-Pohjanmaa</v>
      </c>
      <c r="M1022" s="40" t="str">
        <f>IF(K1022&lt;&gt;"v",VLOOKUP(A1022,Kunnat!$B$2:$F$411,5,0),"")</f>
        <v>yli 100 000</v>
      </c>
      <c r="N1022" s="41" t="str">
        <f>IF(J1022="","",VLOOKUP(J1022,Lait!$B$3:$C$60,2,0))</f>
        <v/>
      </c>
      <c r="O1022" s="41"/>
      <c r="P1022" s="41"/>
    </row>
    <row r="1023" spans="1:16" s="23" customFormat="1" x14ac:dyDescent="0.35">
      <c r="A1023" s="45" t="s">
        <v>315</v>
      </c>
      <c r="B1023" s="45" t="s">
        <v>127</v>
      </c>
      <c r="C1023" s="45" t="s">
        <v>2635</v>
      </c>
      <c r="D1023" s="45" t="s">
        <v>2009</v>
      </c>
      <c r="E1023" s="45" t="s">
        <v>1958</v>
      </c>
      <c r="F1023" s="46" t="s">
        <v>7</v>
      </c>
      <c r="G1023" s="46" t="s">
        <v>53</v>
      </c>
      <c r="H1023" s="45" t="s">
        <v>2386</v>
      </c>
      <c r="I1023" s="45" t="s">
        <v>3033</v>
      </c>
      <c r="J1023" s="45"/>
      <c r="K1023" s="39" t="str">
        <f>VLOOKUP(A1023,'Va-Ku'!$A$2:$B$150,2,0)</f>
        <v>k</v>
      </c>
      <c r="L1023" s="40" t="str">
        <f>IF(K1023="v",VLOOKUP(A1023,'Va-Ku'!$A$2:$C$150,3,0),VLOOKUP(A1023,Kunnat!$B$2:$D$410,3,0))</f>
        <v>Pohjois-Pohjanmaa</v>
      </c>
      <c r="M1023" s="40" t="str">
        <f>IF(K1023&lt;&gt;"v",VLOOKUP(A1023,Kunnat!$B$2:$F$411,5,0),"")</f>
        <v>yli 100 000</v>
      </c>
      <c r="N1023" s="41" t="str">
        <f>IF(J1023="","",VLOOKUP(J1023,Lait!$B$3:$C$60,2,0))</f>
        <v/>
      </c>
      <c r="O1023" s="41"/>
      <c r="P1023" s="41"/>
    </row>
    <row r="1024" spans="1:16" s="23" customFormat="1" x14ac:dyDescent="0.35">
      <c r="A1024" s="45" t="s">
        <v>315</v>
      </c>
      <c r="B1024" s="45" t="s">
        <v>320</v>
      </c>
      <c r="C1024" s="45" t="s">
        <v>3064</v>
      </c>
      <c r="D1024" s="45" t="s">
        <v>2007</v>
      </c>
      <c r="E1024" s="45" t="s">
        <v>1958</v>
      </c>
      <c r="F1024" s="46" t="s">
        <v>7</v>
      </c>
      <c r="G1024" s="46" t="s">
        <v>61</v>
      </c>
      <c r="H1024" s="45" t="s">
        <v>2386</v>
      </c>
      <c r="I1024" s="45" t="s">
        <v>3065</v>
      </c>
      <c r="J1024" s="45" t="s">
        <v>2287</v>
      </c>
      <c r="K1024" s="39" t="str">
        <f>VLOOKUP(A1024,'Va-Ku'!$A$2:$B$150,2,0)</f>
        <v>k</v>
      </c>
      <c r="L1024" s="40" t="str">
        <f>IF(K1024="v",VLOOKUP(A1024,'Va-Ku'!$A$2:$C$150,3,0),VLOOKUP(A1024,Kunnat!$B$2:$D$410,3,0))</f>
        <v>Pohjois-Pohjanmaa</v>
      </c>
      <c r="M1024" s="40" t="str">
        <f>IF(K1024&lt;&gt;"v",VLOOKUP(A1024,Kunnat!$B$2:$F$411,5,0),"")</f>
        <v>yli 100 000</v>
      </c>
      <c r="N1024" s="41" t="str">
        <f>IF(J1024="","",VLOOKUP(J1024,Lait!$B$3:$C$60,2,0))</f>
        <v>Sosiaali- ja terveysministeriö</v>
      </c>
      <c r="O1024" s="41"/>
      <c r="P1024" s="41"/>
    </row>
    <row r="1025" spans="1:16" s="23" customFormat="1" x14ac:dyDescent="0.35">
      <c r="A1025" s="45" t="s">
        <v>315</v>
      </c>
      <c r="B1025" s="45" t="s">
        <v>319</v>
      </c>
      <c r="C1025" s="45" t="s">
        <v>3060</v>
      </c>
      <c r="D1025" s="45" t="s">
        <v>2007</v>
      </c>
      <c r="E1025" s="45" t="s">
        <v>1958</v>
      </c>
      <c r="F1025" s="46" t="s">
        <v>5</v>
      </c>
      <c r="G1025" s="45"/>
      <c r="H1025" s="45" t="s">
        <v>2386</v>
      </c>
      <c r="I1025" s="45"/>
      <c r="J1025" s="45" t="s">
        <v>2287</v>
      </c>
      <c r="K1025" s="39" t="str">
        <f>VLOOKUP(A1025,'Va-Ku'!$A$2:$B$150,2,0)</f>
        <v>k</v>
      </c>
      <c r="L1025" s="40" t="str">
        <f>IF(K1025="v",VLOOKUP(A1025,'Va-Ku'!$A$2:$C$150,3,0),VLOOKUP(A1025,Kunnat!$B$2:$D$410,3,0))</f>
        <v>Pohjois-Pohjanmaa</v>
      </c>
      <c r="M1025" s="40" t="str">
        <f>IF(K1025&lt;&gt;"v",VLOOKUP(A1025,Kunnat!$B$2:$F$411,5,0),"")</f>
        <v>yli 100 000</v>
      </c>
      <c r="N1025" s="41" t="str">
        <f>IF(J1025="","",VLOOKUP(J1025,Lait!$B$3:$C$60,2,0))</f>
        <v>Sosiaali- ja terveysministeriö</v>
      </c>
      <c r="O1025" s="41"/>
      <c r="P1025" s="41"/>
    </row>
    <row r="1026" spans="1:16" s="23" customFormat="1" x14ac:dyDescent="0.35">
      <c r="A1026" s="45" t="s">
        <v>1899</v>
      </c>
      <c r="B1026" s="45" t="s">
        <v>3103</v>
      </c>
      <c r="C1026" s="45"/>
      <c r="D1026" s="45" t="s">
        <v>275</v>
      </c>
      <c r="E1026" s="45" t="s">
        <v>1960</v>
      </c>
      <c r="F1026" s="46" t="s">
        <v>3</v>
      </c>
      <c r="G1026" s="45"/>
      <c r="H1026" s="45" t="s">
        <v>2382</v>
      </c>
      <c r="I1026" s="45"/>
      <c r="J1026" s="45" t="s">
        <v>2301</v>
      </c>
      <c r="K1026" s="39" t="str">
        <f>VLOOKUP(A1026,'Va-Ku'!$A$2:$B$150,2,0)</f>
        <v>k</v>
      </c>
      <c r="L1026" s="40" t="str">
        <f>IF(K1026="v",VLOOKUP(A1026,'Va-Ku'!$A$2:$C$150,3,0),VLOOKUP(A1026,Kunnat!$B$2:$D$410,3,0))</f>
        <v>Varsinais-Suomi</v>
      </c>
      <c r="M1026" s="40" t="str">
        <f>IF(K1026&lt;&gt;"v",VLOOKUP(A1026,Kunnat!$B$2:$F$411,5,0),"")</f>
        <v>10 001 - 20 000</v>
      </c>
      <c r="N1026" s="41" t="str">
        <f>IF(J1026="","",VLOOKUP(J1026,Lait!$B$3:$C$60,2,0))</f>
        <v>Ympäristöministeriö</v>
      </c>
      <c r="O1026" s="41"/>
      <c r="P1026" s="41"/>
    </row>
    <row r="1027" spans="1:16" s="23" customFormat="1" x14ac:dyDescent="0.35">
      <c r="A1027" s="45" t="s">
        <v>1899</v>
      </c>
      <c r="B1027" s="45" t="s">
        <v>1934</v>
      </c>
      <c r="C1027" s="45"/>
      <c r="D1027" s="45" t="s">
        <v>260</v>
      </c>
      <c r="E1027" s="45" t="s">
        <v>1960</v>
      </c>
      <c r="F1027" s="46" t="s">
        <v>21</v>
      </c>
      <c r="G1027" s="45"/>
      <c r="H1027" s="45" t="s">
        <v>2382</v>
      </c>
      <c r="I1027" s="45"/>
      <c r="J1027" s="45"/>
      <c r="K1027" s="39" t="str">
        <f>VLOOKUP(A1027,'Va-Ku'!$A$2:$B$150,2,0)</f>
        <v>k</v>
      </c>
      <c r="L1027" s="40" t="str">
        <f>IF(K1027="v",VLOOKUP(A1027,'Va-Ku'!$A$2:$C$150,3,0),VLOOKUP(A1027,Kunnat!$B$2:$D$410,3,0))</f>
        <v>Varsinais-Suomi</v>
      </c>
      <c r="M1027" s="40" t="str">
        <f>IF(K1027&lt;&gt;"v",VLOOKUP(A1027,Kunnat!$B$2:$F$411,5,0),"")</f>
        <v>10 001 - 20 000</v>
      </c>
      <c r="N1027" s="41" t="str">
        <f>IF(J1027="","",VLOOKUP(J1027,Lait!$B$3:$C$60,2,0))</f>
        <v/>
      </c>
      <c r="O1027" s="41"/>
      <c r="P1027" s="41"/>
    </row>
    <row r="1028" spans="1:16" s="23" customFormat="1" x14ac:dyDescent="0.35">
      <c r="A1028" s="45" t="s">
        <v>1899</v>
      </c>
      <c r="B1028" s="45" t="s">
        <v>1931</v>
      </c>
      <c r="C1028" s="45"/>
      <c r="D1028" s="45" t="s">
        <v>2003</v>
      </c>
      <c r="E1028" s="45" t="s">
        <v>1960</v>
      </c>
      <c r="F1028" s="46" t="s">
        <v>5</v>
      </c>
      <c r="G1028" s="45"/>
      <c r="H1028" s="45" t="s">
        <v>2386</v>
      </c>
      <c r="I1028" s="45"/>
      <c r="J1028" s="45"/>
      <c r="K1028" s="39" t="str">
        <f>VLOOKUP(A1028,'Va-Ku'!$A$2:$B$150,2,0)</f>
        <v>k</v>
      </c>
      <c r="L1028" s="40" t="str">
        <f>IF(K1028="v",VLOOKUP(A1028,'Va-Ku'!$A$2:$C$150,3,0),VLOOKUP(A1028,Kunnat!$B$2:$D$410,3,0))</f>
        <v>Varsinais-Suomi</v>
      </c>
      <c r="M1028" s="40" t="str">
        <f>IF(K1028&lt;&gt;"v",VLOOKUP(A1028,Kunnat!$B$2:$F$411,5,0),"")</f>
        <v>10 001 - 20 000</v>
      </c>
      <c r="N1028" s="41" t="str">
        <f>IF(J1028="","",VLOOKUP(J1028,Lait!$B$3:$C$60,2,0))</f>
        <v/>
      </c>
      <c r="O1028" s="41"/>
      <c r="P1028" s="41"/>
    </row>
    <row r="1029" spans="1:16" s="23" customFormat="1" x14ac:dyDescent="0.35">
      <c r="A1029" s="45" t="s">
        <v>1899</v>
      </c>
      <c r="B1029" s="45" t="s">
        <v>1936</v>
      </c>
      <c r="C1029" s="45"/>
      <c r="D1029" s="45" t="s">
        <v>1936</v>
      </c>
      <c r="E1029" s="45" t="s">
        <v>2699</v>
      </c>
      <c r="F1029" s="46" t="s">
        <v>7</v>
      </c>
      <c r="G1029" s="45"/>
      <c r="H1029" s="45" t="s">
        <v>2382</v>
      </c>
      <c r="I1029" s="45" t="s">
        <v>3100</v>
      </c>
      <c r="J1029" s="45"/>
      <c r="K1029" s="39" t="str">
        <f>VLOOKUP(A1029,'Va-Ku'!$A$2:$B$150,2,0)</f>
        <v>k</v>
      </c>
      <c r="L1029" s="40" t="str">
        <f>IF(K1029="v",VLOOKUP(A1029,'Va-Ku'!$A$2:$C$150,3,0),VLOOKUP(A1029,Kunnat!$B$2:$D$410,3,0))</f>
        <v>Varsinais-Suomi</v>
      </c>
      <c r="M1029" s="40" t="str">
        <f>IF(K1029&lt;&gt;"v",VLOOKUP(A1029,Kunnat!$B$2:$F$411,5,0),"")</f>
        <v>10 001 - 20 000</v>
      </c>
      <c r="N1029" s="41" t="str">
        <f>IF(J1029="","",VLOOKUP(J1029,Lait!$B$3:$C$60,2,0))</f>
        <v/>
      </c>
      <c r="O1029" s="41"/>
      <c r="P1029" s="41"/>
    </row>
    <row r="1030" spans="1:16" s="23" customFormat="1" x14ac:dyDescent="0.35">
      <c r="A1030" s="45" t="s">
        <v>1899</v>
      </c>
      <c r="B1030" s="45" t="s">
        <v>1048</v>
      </c>
      <c r="C1030" s="45"/>
      <c r="D1030" s="45" t="s">
        <v>1048</v>
      </c>
      <c r="E1030" s="45" t="s">
        <v>2699</v>
      </c>
      <c r="F1030" s="46" t="s">
        <v>17</v>
      </c>
      <c r="G1030" s="45"/>
      <c r="H1030" s="45" t="s">
        <v>2382</v>
      </c>
      <c r="I1030" s="45" t="s">
        <v>3102</v>
      </c>
      <c r="J1030" s="45" t="s">
        <v>2292</v>
      </c>
      <c r="K1030" s="39" t="str">
        <f>VLOOKUP(A1030,'Va-Ku'!$A$2:$B$150,2,0)</f>
        <v>k</v>
      </c>
      <c r="L1030" s="40" t="str">
        <f>IF(K1030="v",VLOOKUP(A1030,'Va-Ku'!$A$2:$C$150,3,0),VLOOKUP(A1030,Kunnat!$B$2:$D$410,3,0))</f>
        <v>Varsinais-Suomi</v>
      </c>
      <c r="M1030" s="40" t="str">
        <f>IF(K1030&lt;&gt;"v",VLOOKUP(A1030,Kunnat!$B$2:$F$411,5,0),"")</f>
        <v>10 001 - 20 000</v>
      </c>
      <c r="N1030" s="41" t="str">
        <f>IF(J1030="","",VLOOKUP(J1030,Lait!$B$3:$C$60,2,0))</f>
        <v>Ympäristöministeriö</v>
      </c>
      <c r="O1030" s="41"/>
      <c r="P1030" s="41"/>
    </row>
    <row r="1031" spans="1:16" s="23" customFormat="1" x14ac:dyDescent="0.35">
      <c r="A1031" s="45" t="s">
        <v>1899</v>
      </c>
      <c r="B1031" s="45" t="s">
        <v>1938</v>
      </c>
      <c r="C1031" s="45" t="s">
        <v>3105</v>
      </c>
      <c r="D1031" s="45" t="s">
        <v>1938</v>
      </c>
      <c r="E1031" s="45" t="s">
        <v>2699</v>
      </c>
      <c r="F1031" s="46" t="s">
        <v>10</v>
      </c>
      <c r="G1031" s="45"/>
      <c r="H1031" s="45" t="s">
        <v>2382</v>
      </c>
      <c r="I1031" s="45" t="s">
        <v>3106</v>
      </c>
      <c r="J1031" s="45"/>
      <c r="K1031" s="39" t="str">
        <f>VLOOKUP(A1031,'Va-Ku'!$A$2:$B$150,2,0)</f>
        <v>k</v>
      </c>
      <c r="L1031" s="40" t="str">
        <f>IF(K1031="v",VLOOKUP(A1031,'Va-Ku'!$A$2:$C$150,3,0),VLOOKUP(A1031,Kunnat!$B$2:$D$410,3,0))</f>
        <v>Varsinais-Suomi</v>
      </c>
      <c r="M1031" s="40" t="str">
        <f>IF(K1031&lt;&gt;"v",VLOOKUP(A1031,Kunnat!$B$2:$F$411,5,0),"")</f>
        <v>10 001 - 20 000</v>
      </c>
      <c r="N1031" s="41" t="str">
        <f>IF(J1031="","",VLOOKUP(J1031,Lait!$B$3:$C$60,2,0))</f>
        <v/>
      </c>
      <c r="O1031" s="41"/>
      <c r="P1031" s="41"/>
    </row>
    <row r="1032" spans="1:16" s="23" customFormat="1" x14ac:dyDescent="0.35">
      <c r="A1032" s="45" t="s">
        <v>1899</v>
      </c>
      <c r="B1032" s="45" t="s">
        <v>1937</v>
      </c>
      <c r="C1032" s="45"/>
      <c r="D1032" s="45" t="s">
        <v>1937</v>
      </c>
      <c r="E1032" s="45" t="s">
        <v>2699</v>
      </c>
      <c r="F1032" s="46" t="s">
        <v>7</v>
      </c>
      <c r="G1032" s="45"/>
      <c r="H1032" s="45" t="s">
        <v>2386</v>
      </c>
      <c r="I1032" s="45" t="s">
        <v>3107</v>
      </c>
      <c r="J1032" s="45"/>
      <c r="K1032" s="39" t="str">
        <f>VLOOKUP(A1032,'Va-Ku'!$A$2:$B$150,2,0)</f>
        <v>k</v>
      </c>
      <c r="L1032" s="40" t="str">
        <f>IF(K1032="v",VLOOKUP(A1032,'Va-Ku'!$A$2:$C$150,3,0),VLOOKUP(A1032,Kunnat!$B$2:$D$410,3,0))</f>
        <v>Varsinais-Suomi</v>
      </c>
      <c r="M1032" s="40" t="str">
        <f>IF(K1032&lt;&gt;"v",VLOOKUP(A1032,Kunnat!$B$2:$F$411,5,0),"")</f>
        <v>10 001 - 20 000</v>
      </c>
      <c r="N1032" s="41" t="str">
        <f>IF(J1032="","",VLOOKUP(J1032,Lait!$B$3:$C$60,2,0))</f>
        <v/>
      </c>
      <c r="O1032" s="41"/>
      <c r="P1032" s="41"/>
    </row>
    <row r="1033" spans="1:16" s="23" customFormat="1" x14ac:dyDescent="0.35">
      <c r="A1033" s="45" t="s">
        <v>1899</v>
      </c>
      <c r="B1033" s="45" t="s">
        <v>1933</v>
      </c>
      <c r="C1033" s="45"/>
      <c r="D1033" s="45" t="s">
        <v>1933</v>
      </c>
      <c r="E1033" s="45" t="s">
        <v>295</v>
      </c>
      <c r="F1033" s="46" t="s">
        <v>17</v>
      </c>
      <c r="G1033" s="45"/>
      <c r="H1033" s="45" t="s">
        <v>2382</v>
      </c>
      <c r="I1033" s="45" t="s">
        <v>3104</v>
      </c>
      <c r="J1033" s="45"/>
      <c r="K1033" s="39" t="str">
        <f>VLOOKUP(A1033,'Va-Ku'!$A$2:$B$150,2,0)</f>
        <v>k</v>
      </c>
      <c r="L1033" s="40" t="str">
        <f>IF(K1033="v",VLOOKUP(A1033,'Va-Ku'!$A$2:$C$150,3,0),VLOOKUP(A1033,Kunnat!$B$2:$D$410,3,0))</f>
        <v>Varsinais-Suomi</v>
      </c>
      <c r="M1033" s="40" t="str">
        <f>IF(K1033&lt;&gt;"v",VLOOKUP(A1033,Kunnat!$B$2:$F$411,5,0),"")</f>
        <v>10 001 - 20 000</v>
      </c>
      <c r="N1033" s="41" t="str">
        <f>IF(J1033="","",VLOOKUP(J1033,Lait!$B$3:$C$60,2,0))</f>
        <v/>
      </c>
      <c r="O1033" s="41"/>
      <c r="P1033" s="41"/>
    </row>
    <row r="1034" spans="1:16" s="23" customFormat="1" x14ac:dyDescent="0.35">
      <c r="A1034" s="45" t="s">
        <v>1899</v>
      </c>
      <c r="B1034" s="45" t="s">
        <v>1935</v>
      </c>
      <c r="C1034" s="45"/>
      <c r="D1034" s="45" t="s">
        <v>1935</v>
      </c>
      <c r="E1034" s="45" t="s">
        <v>295</v>
      </c>
      <c r="F1034" s="46" t="s">
        <v>10</v>
      </c>
      <c r="G1034" s="45"/>
      <c r="H1034" s="45" t="s">
        <v>2386</v>
      </c>
      <c r="I1034" s="45" t="s">
        <v>3108</v>
      </c>
      <c r="J1034" s="45" t="s">
        <v>2287</v>
      </c>
      <c r="K1034" s="39" t="str">
        <f>VLOOKUP(A1034,'Va-Ku'!$A$2:$B$150,2,0)</f>
        <v>k</v>
      </c>
      <c r="L1034" s="40" t="str">
        <f>IF(K1034="v",VLOOKUP(A1034,'Va-Ku'!$A$2:$C$150,3,0),VLOOKUP(A1034,Kunnat!$B$2:$D$410,3,0))</f>
        <v>Varsinais-Suomi</v>
      </c>
      <c r="M1034" s="40" t="str">
        <f>IF(K1034&lt;&gt;"v",VLOOKUP(A1034,Kunnat!$B$2:$F$411,5,0),"")</f>
        <v>10 001 - 20 000</v>
      </c>
      <c r="N1034" s="41" t="str">
        <f>IF(J1034="","",VLOOKUP(J1034,Lait!$B$3:$C$60,2,0))</f>
        <v>Sosiaali- ja terveysministeriö</v>
      </c>
      <c r="O1034" s="41"/>
      <c r="P1034" s="41"/>
    </row>
    <row r="1035" spans="1:16" s="23" customFormat="1" x14ac:dyDescent="0.35">
      <c r="A1035" s="45" t="s">
        <v>1899</v>
      </c>
      <c r="B1035" s="45" t="s">
        <v>1932</v>
      </c>
      <c r="C1035" s="45"/>
      <c r="D1035" s="45" t="s">
        <v>4802</v>
      </c>
      <c r="E1035" s="45" t="s">
        <v>295</v>
      </c>
      <c r="F1035" s="46" t="s">
        <v>21</v>
      </c>
      <c r="G1035" s="45"/>
      <c r="H1035" s="45" t="s">
        <v>2382</v>
      </c>
      <c r="I1035" s="45" t="s">
        <v>3109</v>
      </c>
      <c r="J1035" s="45"/>
      <c r="K1035" s="39" t="str">
        <f>VLOOKUP(A1035,'Va-Ku'!$A$2:$B$150,2,0)</f>
        <v>k</v>
      </c>
      <c r="L1035" s="40" t="str">
        <f>IF(K1035="v",VLOOKUP(A1035,'Va-Ku'!$A$2:$C$150,3,0),VLOOKUP(A1035,Kunnat!$B$2:$D$410,3,0))</f>
        <v>Varsinais-Suomi</v>
      </c>
      <c r="M1035" s="40" t="str">
        <f>IF(K1035&lt;&gt;"v",VLOOKUP(A1035,Kunnat!$B$2:$F$411,5,0),"")</f>
        <v>10 001 - 20 000</v>
      </c>
      <c r="N1035" s="41" t="str">
        <f>IF(J1035="","",VLOOKUP(J1035,Lait!$B$3:$C$60,2,0))</f>
        <v/>
      </c>
      <c r="O1035" s="41"/>
      <c r="P1035" s="41"/>
    </row>
    <row r="1036" spans="1:16" s="23" customFormat="1" x14ac:dyDescent="0.35">
      <c r="A1036" s="45" t="s">
        <v>1899</v>
      </c>
      <c r="B1036" s="45" t="s">
        <v>58</v>
      </c>
      <c r="C1036" s="45"/>
      <c r="D1036" s="45" t="s">
        <v>58</v>
      </c>
      <c r="E1036" s="45" t="s">
        <v>1896</v>
      </c>
      <c r="F1036" s="46" t="s">
        <v>21</v>
      </c>
      <c r="G1036" s="45"/>
      <c r="H1036" s="45" t="s">
        <v>2382</v>
      </c>
      <c r="I1036" s="45"/>
      <c r="J1036" s="45" t="s">
        <v>2301</v>
      </c>
      <c r="K1036" s="39" t="str">
        <f>VLOOKUP(A1036,'Va-Ku'!$A$2:$B$150,2,0)</f>
        <v>k</v>
      </c>
      <c r="L1036" s="40" t="str">
        <f>IF(K1036="v",VLOOKUP(A1036,'Va-Ku'!$A$2:$C$150,3,0),VLOOKUP(A1036,Kunnat!$B$2:$D$410,3,0))</f>
        <v>Varsinais-Suomi</v>
      </c>
      <c r="M1036" s="40" t="str">
        <f>IF(K1036&lt;&gt;"v",VLOOKUP(A1036,Kunnat!$B$2:$F$411,5,0),"")</f>
        <v>10 001 - 20 000</v>
      </c>
      <c r="N1036" s="41" t="str">
        <f>IF(J1036="","",VLOOKUP(J1036,Lait!$B$3:$C$60,2,0))</f>
        <v>Ympäristöministeriö</v>
      </c>
      <c r="O1036" s="41"/>
      <c r="P1036" s="41"/>
    </row>
    <row r="1037" spans="1:16" s="23" customFormat="1" x14ac:dyDescent="0.35">
      <c r="A1037" s="45" t="s">
        <v>1899</v>
      </c>
      <c r="B1037" s="45" t="s">
        <v>1939</v>
      </c>
      <c r="C1037" s="45"/>
      <c r="D1037" s="45" t="s">
        <v>522</v>
      </c>
      <c r="E1037" s="45" t="s">
        <v>1896</v>
      </c>
      <c r="F1037" s="46" t="s">
        <v>7</v>
      </c>
      <c r="G1037" s="45"/>
      <c r="H1037" s="45" t="s">
        <v>2386</v>
      </c>
      <c r="I1037" s="45" t="s">
        <v>3101</v>
      </c>
      <c r="J1037" s="45"/>
      <c r="K1037" s="39" t="str">
        <f>VLOOKUP(A1037,'Va-Ku'!$A$2:$B$150,2,0)</f>
        <v>k</v>
      </c>
      <c r="L1037" s="40" t="str">
        <f>IF(K1037="v",VLOOKUP(A1037,'Va-Ku'!$A$2:$C$150,3,0),VLOOKUP(A1037,Kunnat!$B$2:$D$410,3,0))</f>
        <v>Varsinais-Suomi</v>
      </c>
      <c r="M1037" s="40" t="str">
        <f>IF(K1037&lt;&gt;"v",VLOOKUP(A1037,Kunnat!$B$2:$F$411,5,0),"")</f>
        <v>10 001 - 20 000</v>
      </c>
      <c r="N1037" s="41" t="str">
        <f>IF(J1037="","",VLOOKUP(J1037,Lait!$B$3:$C$60,2,0))</f>
        <v/>
      </c>
      <c r="O1037" s="41"/>
      <c r="P1037" s="41"/>
    </row>
    <row r="1038" spans="1:16" s="23" customFormat="1" x14ac:dyDescent="0.35">
      <c r="A1038" s="45" t="s">
        <v>341</v>
      </c>
      <c r="B1038" s="45" t="s">
        <v>289</v>
      </c>
      <c r="C1038" s="45" t="s">
        <v>3112</v>
      </c>
      <c r="D1038" s="45" t="s">
        <v>289</v>
      </c>
      <c r="E1038" s="45" t="s">
        <v>1960</v>
      </c>
      <c r="F1038" s="46" t="s">
        <v>7</v>
      </c>
      <c r="G1038" s="46" t="s">
        <v>22</v>
      </c>
      <c r="H1038" s="45" t="s">
        <v>2382</v>
      </c>
      <c r="I1038" s="45" t="s">
        <v>3111</v>
      </c>
      <c r="J1038" s="45" t="s">
        <v>2289</v>
      </c>
      <c r="K1038" s="39" t="str">
        <f>VLOOKUP(A1038,'Va-Ku'!$A$2:$B$150,2,0)</f>
        <v>k</v>
      </c>
      <c r="L1038" s="40" t="str">
        <f>IF(K1038="v",VLOOKUP(A1038,'Va-Ku'!$A$2:$C$150,3,0),VLOOKUP(A1038,Kunnat!$B$2:$D$410,3,0))</f>
        <v>Kainuu</v>
      </c>
      <c r="M1038" s="40" t="str">
        <f>IF(K1038&lt;&gt;"v",VLOOKUP(A1038,Kunnat!$B$2:$F$411,5,0),"")</f>
        <v>alle 6001</v>
      </c>
      <c r="N1038" s="41" t="str">
        <f>IF(J1038="","",VLOOKUP(J1038,Lait!$B$3:$C$60,2,0))</f>
        <v>Ympäristöministeriö</v>
      </c>
      <c r="O1038" s="41"/>
      <c r="P1038" s="41"/>
    </row>
    <row r="1039" spans="1:16" s="23" customFormat="1" x14ac:dyDescent="0.35">
      <c r="A1039" s="45" t="s">
        <v>341</v>
      </c>
      <c r="B1039" s="45" t="s">
        <v>275</v>
      </c>
      <c r="C1039" s="45" t="s">
        <v>3114</v>
      </c>
      <c r="D1039" s="45" t="s">
        <v>275</v>
      </c>
      <c r="E1039" s="45" t="s">
        <v>1960</v>
      </c>
      <c r="F1039" s="46" t="s">
        <v>5</v>
      </c>
      <c r="G1039" s="46" t="s">
        <v>22</v>
      </c>
      <c r="H1039" s="45" t="s">
        <v>2382</v>
      </c>
      <c r="I1039" s="45" t="s">
        <v>3111</v>
      </c>
      <c r="J1039" s="45" t="s">
        <v>2301</v>
      </c>
      <c r="K1039" s="39" t="str">
        <f>VLOOKUP(A1039,'Va-Ku'!$A$2:$B$150,2,0)</f>
        <v>k</v>
      </c>
      <c r="L1039" s="40" t="str">
        <f>IF(K1039="v",VLOOKUP(A1039,'Va-Ku'!$A$2:$C$150,3,0),VLOOKUP(A1039,Kunnat!$B$2:$D$410,3,0))</f>
        <v>Kainuu</v>
      </c>
      <c r="M1039" s="40" t="str">
        <f>IF(K1039&lt;&gt;"v",VLOOKUP(A1039,Kunnat!$B$2:$F$411,5,0),"")</f>
        <v>alle 6001</v>
      </c>
      <c r="N1039" s="41" t="str">
        <f>IF(J1039="","",VLOOKUP(J1039,Lait!$B$3:$C$60,2,0))</f>
        <v>Ympäristöministeriö</v>
      </c>
      <c r="O1039" s="41"/>
      <c r="P1039" s="41"/>
    </row>
    <row r="1040" spans="1:16" s="23" customFormat="1" x14ac:dyDescent="0.35">
      <c r="A1040" s="45" t="s">
        <v>341</v>
      </c>
      <c r="B1040" s="45" t="s">
        <v>33</v>
      </c>
      <c r="C1040" s="45" t="s">
        <v>3113</v>
      </c>
      <c r="D1040" s="45" t="s">
        <v>1998</v>
      </c>
      <c r="E1040" s="45" t="s">
        <v>1960</v>
      </c>
      <c r="F1040" s="46" t="s">
        <v>7</v>
      </c>
      <c r="G1040" s="46" t="s">
        <v>22</v>
      </c>
      <c r="H1040" s="45" t="s">
        <v>2382</v>
      </c>
      <c r="I1040" s="45" t="s">
        <v>3111</v>
      </c>
      <c r="J1040" s="45" t="s">
        <v>2301</v>
      </c>
      <c r="K1040" s="39" t="str">
        <f>VLOOKUP(A1040,'Va-Ku'!$A$2:$B$150,2,0)</f>
        <v>k</v>
      </c>
      <c r="L1040" s="40" t="str">
        <f>IF(K1040="v",VLOOKUP(A1040,'Va-Ku'!$A$2:$C$150,3,0),VLOOKUP(A1040,Kunnat!$B$2:$D$410,3,0))</f>
        <v>Kainuu</v>
      </c>
      <c r="M1040" s="40" t="str">
        <f>IF(K1040&lt;&gt;"v",VLOOKUP(A1040,Kunnat!$B$2:$F$411,5,0),"")</f>
        <v>alle 6001</v>
      </c>
      <c r="N1040" s="41" t="str">
        <f>IF(J1040="","",VLOOKUP(J1040,Lait!$B$3:$C$60,2,0))</f>
        <v>Ympäristöministeriö</v>
      </c>
      <c r="O1040" s="41"/>
      <c r="P1040" s="41"/>
    </row>
    <row r="1041" spans="1:16" s="23" customFormat="1" x14ac:dyDescent="0.35">
      <c r="A1041" s="45" t="s">
        <v>341</v>
      </c>
      <c r="B1041" s="45" t="s">
        <v>321</v>
      </c>
      <c r="C1041" s="45" t="s">
        <v>3115</v>
      </c>
      <c r="D1041" s="45" t="s">
        <v>321</v>
      </c>
      <c r="E1041" s="45" t="s">
        <v>1960</v>
      </c>
      <c r="F1041" s="46" t="s">
        <v>7</v>
      </c>
      <c r="G1041" s="46" t="s">
        <v>22</v>
      </c>
      <c r="H1041" s="45" t="s">
        <v>2382</v>
      </c>
      <c r="I1041" s="45" t="s">
        <v>3111</v>
      </c>
      <c r="J1041" s="45" t="s">
        <v>2291</v>
      </c>
      <c r="K1041" s="39" t="str">
        <f>VLOOKUP(A1041,'Va-Ku'!$A$2:$B$150,2,0)</f>
        <v>k</v>
      </c>
      <c r="L1041" s="40" t="str">
        <f>IF(K1041="v",VLOOKUP(A1041,'Va-Ku'!$A$2:$C$150,3,0),VLOOKUP(A1041,Kunnat!$B$2:$D$410,3,0))</f>
        <v>Kainuu</v>
      </c>
      <c r="M1041" s="40" t="str">
        <f>IF(K1041&lt;&gt;"v",VLOOKUP(A1041,Kunnat!$B$2:$F$411,5,0),"")</f>
        <v>alle 6001</v>
      </c>
      <c r="N1041" s="41" t="str">
        <f>IF(J1041="","",VLOOKUP(J1041,Lait!$B$3:$C$60,2,0))</f>
        <v>Ympäristöministeriö</v>
      </c>
      <c r="O1041" s="41"/>
      <c r="P1041" s="41"/>
    </row>
    <row r="1042" spans="1:16" s="23" customFormat="1" x14ac:dyDescent="0.35">
      <c r="A1042" s="45" t="s">
        <v>341</v>
      </c>
      <c r="B1042" s="45" t="s">
        <v>343</v>
      </c>
      <c r="C1042" s="45" t="s">
        <v>3116</v>
      </c>
      <c r="D1042" s="45" t="s">
        <v>2008</v>
      </c>
      <c r="E1042" s="45" t="s">
        <v>1958</v>
      </c>
      <c r="F1042" s="46" t="s">
        <v>5</v>
      </c>
      <c r="G1042" s="46" t="s">
        <v>22</v>
      </c>
      <c r="H1042" s="45" t="s">
        <v>2386</v>
      </c>
      <c r="I1042" s="45" t="s">
        <v>3111</v>
      </c>
      <c r="J1042" s="45"/>
      <c r="K1042" s="39" t="str">
        <f>VLOOKUP(A1042,'Va-Ku'!$A$2:$B$150,2,0)</f>
        <v>k</v>
      </c>
      <c r="L1042" s="40" t="str">
        <f>IF(K1042="v",VLOOKUP(A1042,'Va-Ku'!$A$2:$C$150,3,0),VLOOKUP(A1042,Kunnat!$B$2:$D$410,3,0))</f>
        <v>Kainuu</v>
      </c>
      <c r="M1042" s="40" t="str">
        <f>IF(K1042&lt;&gt;"v",VLOOKUP(A1042,Kunnat!$B$2:$F$411,5,0),"")</f>
        <v>alle 6001</v>
      </c>
      <c r="N1042" s="41" t="str">
        <f>IF(J1042="","",VLOOKUP(J1042,Lait!$B$3:$C$60,2,0))</f>
        <v/>
      </c>
      <c r="O1042" s="41"/>
      <c r="P1042" s="41"/>
    </row>
    <row r="1043" spans="1:16" s="23" customFormat="1" x14ac:dyDescent="0.35">
      <c r="A1043" s="45" t="s">
        <v>341</v>
      </c>
      <c r="B1043" s="45" t="s">
        <v>342</v>
      </c>
      <c r="C1043" s="45" t="s">
        <v>3110</v>
      </c>
      <c r="D1043" s="45" t="s">
        <v>2007</v>
      </c>
      <c r="E1043" s="45" t="s">
        <v>1958</v>
      </c>
      <c r="F1043" s="46" t="s">
        <v>5</v>
      </c>
      <c r="G1043" s="46" t="s">
        <v>22</v>
      </c>
      <c r="H1043" s="45" t="s">
        <v>2386</v>
      </c>
      <c r="I1043" s="45" t="s">
        <v>3111</v>
      </c>
      <c r="J1043" s="45" t="s">
        <v>2287</v>
      </c>
      <c r="K1043" s="39" t="str">
        <f>VLOOKUP(A1043,'Va-Ku'!$A$2:$B$150,2,0)</f>
        <v>k</v>
      </c>
      <c r="L1043" s="40" t="str">
        <f>IF(K1043="v",VLOOKUP(A1043,'Va-Ku'!$A$2:$C$150,3,0),VLOOKUP(A1043,Kunnat!$B$2:$D$410,3,0))</f>
        <v>Kainuu</v>
      </c>
      <c r="M1043" s="40" t="str">
        <f>IF(K1043&lt;&gt;"v",VLOOKUP(A1043,Kunnat!$B$2:$F$411,5,0),"")</f>
        <v>alle 6001</v>
      </c>
      <c r="N1043" s="41" t="str">
        <f>IF(J1043="","",VLOOKUP(J1043,Lait!$B$3:$C$60,2,0))</f>
        <v>Sosiaali- ja terveysministeriö</v>
      </c>
      <c r="O1043" s="41"/>
      <c r="P1043" s="41"/>
    </row>
    <row r="1044" spans="1:16" s="23" customFormat="1" x14ac:dyDescent="0.35">
      <c r="A1044" s="45" t="s">
        <v>487</v>
      </c>
      <c r="B1044" s="45" t="s">
        <v>499</v>
      </c>
      <c r="C1044" s="45" t="s">
        <v>3117</v>
      </c>
      <c r="D1044" s="45" t="s">
        <v>499</v>
      </c>
      <c r="E1044" s="45" t="s">
        <v>1960</v>
      </c>
      <c r="F1044" s="46" t="s">
        <v>5</v>
      </c>
      <c r="G1044" s="45"/>
      <c r="H1044" s="45" t="s">
        <v>2382</v>
      </c>
      <c r="I1044" s="45" t="s">
        <v>3118</v>
      </c>
      <c r="J1044" s="45"/>
      <c r="K1044" s="39" t="str">
        <f>VLOOKUP(A1044,'Va-Ku'!$A$2:$B$150,2,0)</f>
        <v>v</v>
      </c>
      <c r="L1044" s="40" t="str">
        <f>IF(K1044="v",VLOOKUP(A1044,'Va-Ku'!$A$2:$C$150,3,0),VLOOKUP(A1044,Kunnat!$B$2:$D$410,3,0))</f>
        <v>Työ- ja elinkeinoministeriö</v>
      </c>
      <c r="M1044" s="40" t="str">
        <f>IF(K1044&lt;&gt;"v",VLOOKUP(A1044,Kunnat!$B$2:$F$411,5,0),"")</f>
        <v/>
      </c>
      <c r="N1044" s="41" t="str">
        <f>IF(J1044="","",VLOOKUP(J1044,Lait!$B$3:$C$60,2,0))</f>
        <v/>
      </c>
      <c r="O1044" s="41"/>
      <c r="P1044" s="41"/>
    </row>
    <row r="1045" spans="1:16" s="23" customFormat="1" x14ac:dyDescent="0.35">
      <c r="A1045" s="45" t="s">
        <v>487</v>
      </c>
      <c r="B1045" s="45" t="s">
        <v>497</v>
      </c>
      <c r="C1045" s="45"/>
      <c r="D1045" s="45" t="s">
        <v>497</v>
      </c>
      <c r="E1045" s="45" t="s">
        <v>1960</v>
      </c>
      <c r="F1045" s="46" t="s">
        <v>7</v>
      </c>
      <c r="G1045" s="46" t="s">
        <v>22</v>
      </c>
      <c r="H1045" s="45" t="s">
        <v>2386</v>
      </c>
      <c r="I1045" s="45" t="s">
        <v>3119</v>
      </c>
      <c r="J1045" s="45"/>
      <c r="K1045" s="39" t="str">
        <f>VLOOKUP(A1045,'Va-Ku'!$A$2:$B$150,2,0)</f>
        <v>v</v>
      </c>
      <c r="L1045" s="40" t="str">
        <f>IF(K1045="v",VLOOKUP(A1045,'Va-Ku'!$A$2:$C$150,3,0),VLOOKUP(A1045,Kunnat!$B$2:$D$410,3,0))</f>
        <v>Työ- ja elinkeinoministeriö</v>
      </c>
      <c r="M1045" s="40" t="str">
        <f>IF(K1045&lt;&gt;"v",VLOOKUP(A1045,Kunnat!$B$2:$F$411,5,0),"")</f>
        <v/>
      </c>
      <c r="N1045" s="41" t="str">
        <f>IF(J1045="","",VLOOKUP(J1045,Lait!$B$3:$C$60,2,0))</f>
        <v/>
      </c>
      <c r="O1045" s="41"/>
      <c r="P1045" s="41"/>
    </row>
    <row r="1046" spans="1:16" s="23" customFormat="1" x14ac:dyDescent="0.35">
      <c r="A1046" s="45" t="s">
        <v>487</v>
      </c>
      <c r="B1046" s="45" t="s">
        <v>498</v>
      </c>
      <c r="C1046" s="45" t="s">
        <v>3120</v>
      </c>
      <c r="D1046" s="45" t="s">
        <v>498</v>
      </c>
      <c r="E1046" s="45" t="s">
        <v>1896</v>
      </c>
      <c r="F1046" s="46" t="s">
        <v>3</v>
      </c>
      <c r="G1046" s="45"/>
      <c r="H1046" s="45" t="s">
        <v>2382</v>
      </c>
      <c r="I1046" s="45"/>
      <c r="J1046" s="45"/>
      <c r="K1046" s="39" t="str">
        <f>VLOOKUP(A1046,'Va-Ku'!$A$2:$B$150,2,0)</f>
        <v>v</v>
      </c>
      <c r="L1046" s="40" t="str">
        <f>IF(K1046="v",VLOOKUP(A1046,'Va-Ku'!$A$2:$C$150,3,0),VLOOKUP(A1046,Kunnat!$B$2:$D$410,3,0))</f>
        <v>Työ- ja elinkeinoministeriö</v>
      </c>
      <c r="M1046" s="40" t="str">
        <f>IF(K1046&lt;&gt;"v",VLOOKUP(A1046,Kunnat!$B$2:$F$411,5,0),"")</f>
        <v/>
      </c>
      <c r="N1046" s="41" t="str">
        <f>IF(J1046="","",VLOOKUP(J1046,Lait!$B$3:$C$60,2,0))</f>
        <v/>
      </c>
      <c r="O1046" s="41"/>
      <c r="P1046" s="41"/>
    </row>
    <row r="1047" spans="1:16" s="23" customFormat="1" x14ac:dyDescent="0.35">
      <c r="A1047" s="45" t="s">
        <v>487</v>
      </c>
      <c r="B1047" s="45" t="s">
        <v>495</v>
      </c>
      <c r="C1047" s="45" t="s">
        <v>3121</v>
      </c>
      <c r="D1047" s="45" t="s">
        <v>495</v>
      </c>
      <c r="E1047" s="45" t="s">
        <v>1959</v>
      </c>
      <c r="F1047" s="46" t="s">
        <v>5</v>
      </c>
      <c r="G1047" s="45"/>
      <c r="H1047" s="45" t="s">
        <v>2382</v>
      </c>
      <c r="I1047" s="45" t="s">
        <v>3122</v>
      </c>
      <c r="J1047" s="45"/>
      <c r="K1047" s="39" t="str">
        <f>VLOOKUP(A1047,'Va-Ku'!$A$2:$B$150,2,0)</f>
        <v>v</v>
      </c>
      <c r="L1047" s="40" t="str">
        <f>IF(K1047="v",VLOOKUP(A1047,'Va-Ku'!$A$2:$C$150,3,0),VLOOKUP(A1047,Kunnat!$B$2:$D$410,3,0))</f>
        <v>Työ- ja elinkeinoministeriö</v>
      </c>
      <c r="M1047" s="40" t="str">
        <f>IF(K1047&lt;&gt;"v",VLOOKUP(A1047,Kunnat!$B$2:$F$411,5,0),"")</f>
        <v/>
      </c>
      <c r="N1047" s="41" t="str">
        <f>IF(J1047="","",VLOOKUP(J1047,Lait!$B$3:$C$60,2,0))</f>
        <v/>
      </c>
      <c r="O1047" s="41"/>
      <c r="P1047" s="41"/>
    </row>
    <row r="1048" spans="1:16" s="23" customFormat="1" x14ac:dyDescent="0.35">
      <c r="A1048" s="45" t="s">
        <v>487</v>
      </c>
      <c r="B1048" s="45" t="s">
        <v>503</v>
      </c>
      <c r="C1048" s="45" t="s">
        <v>3123</v>
      </c>
      <c r="D1048" s="45" t="s">
        <v>503</v>
      </c>
      <c r="E1048" s="45" t="s">
        <v>1960</v>
      </c>
      <c r="F1048" s="46" t="s">
        <v>5</v>
      </c>
      <c r="G1048" s="45"/>
      <c r="H1048" s="45" t="s">
        <v>2382</v>
      </c>
      <c r="I1048" s="45" t="s">
        <v>3124</v>
      </c>
      <c r="J1048" s="45"/>
      <c r="K1048" s="39" t="str">
        <f>VLOOKUP(A1048,'Va-Ku'!$A$2:$B$150,2,0)</f>
        <v>v</v>
      </c>
      <c r="L1048" s="40" t="str">
        <f>IF(K1048="v",VLOOKUP(A1048,'Va-Ku'!$A$2:$C$150,3,0),VLOOKUP(A1048,Kunnat!$B$2:$D$410,3,0))</f>
        <v>Työ- ja elinkeinoministeriö</v>
      </c>
      <c r="M1048" s="40" t="str">
        <f>IF(K1048&lt;&gt;"v",VLOOKUP(A1048,Kunnat!$B$2:$F$411,5,0),"")</f>
        <v/>
      </c>
      <c r="N1048" s="41" t="str">
        <f>IF(J1048="","",VLOOKUP(J1048,Lait!$B$3:$C$60,2,0))</f>
        <v/>
      </c>
      <c r="O1048" s="41"/>
      <c r="P1048" s="41"/>
    </row>
    <row r="1049" spans="1:16" s="23" customFormat="1" x14ac:dyDescent="0.35">
      <c r="A1049" s="45" t="s">
        <v>487</v>
      </c>
      <c r="B1049" s="45" t="s">
        <v>504</v>
      </c>
      <c r="C1049" s="45" t="s">
        <v>3125</v>
      </c>
      <c r="D1049" s="45" t="s">
        <v>504</v>
      </c>
      <c r="E1049" s="45" t="s">
        <v>1960</v>
      </c>
      <c r="F1049" s="46" t="s">
        <v>5</v>
      </c>
      <c r="G1049" s="45"/>
      <c r="H1049" s="45" t="s">
        <v>2382</v>
      </c>
      <c r="I1049" s="45" t="s">
        <v>3126</v>
      </c>
      <c r="J1049" s="45"/>
      <c r="K1049" s="39" t="str">
        <f>VLOOKUP(A1049,'Va-Ku'!$A$2:$B$150,2,0)</f>
        <v>v</v>
      </c>
      <c r="L1049" s="40" t="str">
        <f>IF(K1049="v",VLOOKUP(A1049,'Va-Ku'!$A$2:$C$150,3,0),VLOOKUP(A1049,Kunnat!$B$2:$D$410,3,0))</f>
        <v>Työ- ja elinkeinoministeriö</v>
      </c>
      <c r="M1049" s="40" t="str">
        <f>IF(K1049&lt;&gt;"v",VLOOKUP(A1049,Kunnat!$B$2:$F$411,5,0),"")</f>
        <v/>
      </c>
      <c r="N1049" s="41" t="str">
        <f>IF(J1049="","",VLOOKUP(J1049,Lait!$B$3:$C$60,2,0))</f>
        <v/>
      </c>
      <c r="O1049" s="41"/>
      <c r="P1049" s="41"/>
    </row>
    <row r="1050" spans="1:16" s="23" customFormat="1" x14ac:dyDescent="0.35">
      <c r="A1050" s="45" t="s">
        <v>487</v>
      </c>
      <c r="B1050" s="45" t="s">
        <v>500</v>
      </c>
      <c r="C1050" s="45" t="s">
        <v>3127</v>
      </c>
      <c r="D1050" s="45" t="s">
        <v>500</v>
      </c>
      <c r="E1050" s="45" t="s">
        <v>1960</v>
      </c>
      <c r="F1050" s="46" t="s">
        <v>5</v>
      </c>
      <c r="G1050" s="45"/>
      <c r="H1050" s="45" t="s">
        <v>2382</v>
      </c>
      <c r="I1050" s="45" t="s">
        <v>3128</v>
      </c>
      <c r="J1050" s="45"/>
      <c r="K1050" s="39" t="str">
        <f>VLOOKUP(A1050,'Va-Ku'!$A$2:$B$150,2,0)</f>
        <v>v</v>
      </c>
      <c r="L1050" s="40" t="str">
        <f>IF(K1050="v",VLOOKUP(A1050,'Va-Ku'!$A$2:$C$150,3,0),VLOOKUP(A1050,Kunnat!$B$2:$D$410,3,0))</f>
        <v>Työ- ja elinkeinoministeriö</v>
      </c>
      <c r="M1050" s="40" t="str">
        <f>IF(K1050&lt;&gt;"v",VLOOKUP(A1050,Kunnat!$B$2:$F$411,5,0),"")</f>
        <v/>
      </c>
      <c r="N1050" s="41" t="str">
        <f>IF(J1050="","",VLOOKUP(J1050,Lait!$B$3:$C$60,2,0))</f>
        <v/>
      </c>
      <c r="O1050" s="41"/>
      <c r="P1050" s="41"/>
    </row>
    <row r="1051" spans="1:16" s="23" customFormat="1" x14ac:dyDescent="0.35">
      <c r="A1051" s="45" t="s">
        <v>487</v>
      </c>
      <c r="B1051" s="45" t="s">
        <v>492</v>
      </c>
      <c r="C1051" s="45" t="s">
        <v>3129</v>
      </c>
      <c r="D1051" s="45" t="s">
        <v>492</v>
      </c>
      <c r="E1051" s="45" t="s">
        <v>1959</v>
      </c>
      <c r="F1051" s="46" t="s">
        <v>10</v>
      </c>
      <c r="G1051" s="46" t="s">
        <v>22</v>
      </c>
      <c r="H1051" s="45" t="s">
        <v>2382</v>
      </c>
      <c r="I1051" s="45" t="s">
        <v>3130</v>
      </c>
      <c r="J1051" s="45"/>
      <c r="K1051" s="39" t="str">
        <f>VLOOKUP(A1051,'Va-Ku'!$A$2:$B$150,2,0)</f>
        <v>v</v>
      </c>
      <c r="L1051" s="40" t="str">
        <f>IF(K1051="v",VLOOKUP(A1051,'Va-Ku'!$A$2:$C$150,3,0),VLOOKUP(A1051,Kunnat!$B$2:$D$410,3,0))</f>
        <v>Työ- ja elinkeinoministeriö</v>
      </c>
      <c r="M1051" s="40" t="str">
        <f>IF(K1051&lt;&gt;"v",VLOOKUP(A1051,Kunnat!$B$2:$F$411,5,0),"")</f>
        <v/>
      </c>
      <c r="N1051" s="41" t="str">
        <f>IF(J1051="","",VLOOKUP(J1051,Lait!$B$3:$C$60,2,0))</f>
        <v/>
      </c>
      <c r="O1051" s="41"/>
      <c r="P1051" s="41"/>
    </row>
    <row r="1052" spans="1:16" s="23" customFormat="1" x14ac:dyDescent="0.35">
      <c r="A1052" s="45" t="s">
        <v>487</v>
      </c>
      <c r="B1052" s="45" t="s">
        <v>502</v>
      </c>
      <c r="C1052" s="45" t="s">
        <v>3131</v>
      </c>
      <c r="D1052" s="45" t="s">
        <v>502</v>
      </c>
      <c r="E1052" s="45" t="s">
        <v>1960</v>
      </c>
      <c r="F1052" s="46" t="s">
        <v>5</v>
      </c>
      <c r="G1052" s="45"/>
      <c r="H1052" s="45" t="s">
        <v>2382</v>
      </c>
      <c r="I1052" s="45" t="s">
        <v>3132</v>
      </c>
      <c r="J1052" s="45"/>
      <c r="K1052" s="39" t="str">
        <f>VLOOKUP(A1052,'Va-Ku'!$A$2:$B$150,2,0)</f>
        <v>v</v>
      </c>
      <c r="L1052" s="40" t="str">
        <f>IF(K1052="v",VLOOKUP(A1052,'Va-Ku'!$A$2:$C$150,3,0),VLOOKUP(A1052,Kunnat!$B$2:$D$410,3,0))</f>
        <v>Työ- ja elinkeinoministeriö</v>
      </c>
      <c r="M1052" s="40" t="str">
        <f>IF(K1052&lt;&gt;"v",VLOOKUP(A1052,Kunnat!$B$2:$F$411,5,0),"")</f>
        <v/>
      </c>
      <c r="N1052" s="41" t="str">
        <f>IF(J1052="","",VLOOKUP(J1052,Lait!$B$3:$C$60,2,0))</f>
        <v/>
      </c>
      <c r="O1052" s="41"/>
      <c r="P1052" s="41"/>
    </row>
    <row r="1053" spans="1:16" s="23" customFormat="1" x14ac:dyDescent="0.35">
      <c r="A1053" s="45" t="s">
        <v>487</v>
      </c>
      <c r="B1053" s="45" t="s">
        <v>501</v>
      </c>
      <c r="C1053" s="45" t="s">
        <v>3133</v>
      </c>
      <c r="D1053" s="45" t="s">
        <v>501</v>
      </c>
      <c r="E1053" s="45" t="s">
        <v>1960</v>
      </c>
      <c r="F1053" s="46" t="s">
        <v>5</v>
      </c>
      <c r="G1053" s="45"/>
      <c r="H1053" s="45" t="s">
        <v>2382</v>
      </c>
      <c r="I1053" s="45" t="s">
        <v>3128</v>
      </c>
      <c r="J1053" s="45"/>
      <c r="K1053" s="39" t="str">
        <f>VLOOKUP(A1053,'Va-Ku'!$A$2:$B$150,2,0)</f>
        <v>v</v>
      </c>
      <c r="L1053" s="40" t="str">
        <f>IF(K1053="v",VLOOKUP(A1053,'Va-Ku'!$A$2:$C$150,3,0),VLOOKUP(A1053,Kunnat!$B$2:$D$410,3,0))</f>
        <v>Työ- ja elinkeinoministeriö</v>
      </c>
      <c r="M1053" s="40" t="str">
        <f>IF(K1053&lt;&gt;"v",VLOOKUP(A1053,Kunnat!$B$2:$F$411,5,0),"")</f>
        <v/>
      </c>
      <c r="N1053" s="41" t="str">
        <f>IF(J1053="","",VLOOKUP(J1053,Lait!$B$3:$C$60,2,0))</f>
        <v/>
      </c>
      <c r="O1053" s="41"/>
      <c r="P1053" s="41"/>
    </row>
    <row r="1054" spans="1:16" s="23" customFormat="1" x14ac:dyDescent="0.35">
      <c r="A1054" s="45" t="s">
        <v>487</v>
      </c>
      <c r="B1054" s="45" t="s">
        <v>490</v>
      </c>
      <c r="C1054" s="45" t="s">
        <v>3134</v>
      </c>
      <c r="D1054" s="45" t="s">
        <v>490</v>
      </c>
      <c r="E1054" s="45" t="s">
        <v>1959</v>
      </c>
      <c r="F1054" s="46" t="s">
        <v>5</v>
      </c>
      <c r="G1054" s="45"/>
      <c r="H1054" s="45" t="s">
        <v>2386</v>
      </c>
      <c r="I1054" s="45"/>
      <c r="J1054" s="45"/>
      <c r="K1054" s="39" t="str">
        <f>VLOOKUP(A1054,'Va-Ku'!$A$2:$B$150,2,0)</f>
        <v>v</v>
      </c>
      <c r="L1054" s="40" t="str">
        <f>IF(K1054="v",VLOOKUP(A1054,'Va-Ku'!$A$2:$C$150,3,0),VLOOKUP(A1054,Kunnat!$B$2:$D$410,3,0))</f>
        <v>Työ- ja elinkeinoministeriö</v>
      </c>
      <c r="M1054" s="40" t="str">
        <f>IF(K1054&lt;&gt;"v",VLOOKUP(A1054,Kunnat!$B$2:$F$411,5,0),"")</f>
        <v/>
      </c>
      <c r="N1054" s="41" t="str">
        <f>IF(J1054="","",VLOOKUP(J1054,Lait!$B$3:$C$60,2,0))</f>
        <v/>
      </c>
      <c r="O1054" s="41"/>
      <c r="P1054" s="41"/>
    </row>
    <row r="1055" spans="1:16" s="23" customFormat="1" x14ac:dyDescent="0.35">
      <c r="A1055" s="45" t="s">
        <v>487</v>
      </c>
      <c r="B1055" s="45" t="s">
        <v>491</v>
      </c>
      <c r="C1055" s="45" t="s">
        <v>3135</v>
      </c>
      <c r="D1055" s="45" t="s">
        <v>491</v>
      </c>
      <c r="E1055" s="45" t="s">
        <v>1959</v>
      </c>
      <c r="F1055" s="46" t="s">
        <v>5</v>
      </c>
      <c r="G1055" s="45"/>
      <c r="H1055" s="45" t="s">
        <v>2386</v>
      </c>
      <c r="I1055" s="45" t="s">
        <v>3136</v>
      </c>
      <c r="J1055" s="45"/>
      <c r="K1055" s="39" t="str">
        <f>VLOOKUP(A1055,'Va-Ku'!$A$2:$B$150,2,0)</f>
        <v>v</v>
      </c>
      <c r="L1055" s="40" t="str">
        <f>IF(K1055="v",VLOOKUP(A1055,'Va-Ku'!$A$2:$C$150,3,0),VLOOKUP(A1055,Kunnat!$B$2:$D$410,3,0))</f>
        <v>Työ- ja elinkeinoministeriö</v>
      </c>
      <c r="M1055" s="40" t="str">
        <f>IF(K1055&lt;&gt;"v",VLOOKUP(A1055,Kunnat!$B$2:$F$411,5,0),"")</f>
        <v/>
      </c>
      <c r="N1055" s="41" t="str">
        <f>IF(J1055="","",VLOOKUP(J1055,Lait!$B$3:$C$60,2,0))</f>
        <v/>
      </c>
      <c r="O1055" s="41"/>
      <c r="P1055" s="41"/>
    </row>
    <row r="1056" spans="1:16" s="23" customFormat="1" x14ac:dyDescent="0.35">
      <c r="A1056" s="45" t="s">
        <v>487</v>
      </c>
      <c r="B1056" s="45" t="s">
        <v>494</v>
      </c>
      <c r="C1056" s="45"/>
      <c r="D1056" s="45" t="s">
        <v>494</v>
      </c>
      <c r="E1056" s="45" t="s">
        <v>1960</v>
      </c>
      <c r="F1056" s="45"/>
      <c r="G1056" s="46" t="s">
        <v>22</v>
      </c>
      <c r="H1056" s="45"/>
      <c r="I1056" s="45" t="s">
        <v>3137</v>
      </c>
      <c r="J1056" s="45"/>
      <c r="K1056" s="39" t="str">
        <f>VLOOKUP(A1056,'Va-Ku'!$A$2:$B$150,2,0)</f>
        <v>v</v>
      </c>
      <c r="L1056" s="40" t="str">
        <f>IF(K1056="v",VLOOKUP(A1056,'Va-Ku'!$A$2:$C$150,3,0),VLOOKUP(A1056,Kunnat!$B$2:$D$410,3,0))</f>
        <v>Työ- ja elinkeinoministeriö</v>
      </c>
      <c r="M1056" s="40" t="str">
        <f>IF(K1056&lt;&gt;"v",VLOOKUP(A1056,Kunnat!$B$2:$F$411,5,0),"")</f>
        <v/>
      </c>
      <c r="N1056" s="41" t="str">
        <f>IF(J1056="","",VLOOKUP(J1056,Lait!$B$3:$C$60,2,0))</f>
        <v/>
      </c>
      <c r="O1056" s="41"/>
      <c r="P1056" s="41"/>
    </row>
    <row r="1057" spans="1:16" s="23" customFormat="1" x14ac:dyDescent="0.35">
      <c r="A1057" s="45" t="s">
        <v>487</v>
      </c>
      <c r="B1057" s="45" t="s">
        <v>496</v>
      </c>
      <c r="C1057" s="45" t="s">
        <v>3138</v>
      </c>
      <c r="D1057" s="45" t="s">
        <v>496</v>
      </c>
      <c r="E1057" s="45" t="s">
        <v>1960</v>
      </c>
      <c r="F1057" s="46" t="s">
        <v>10</v>
      </c>
      <c r="G1057" s="46" t="s">
        <v>55</v>
      </c>
      <c r="H1057" s="45" t="s">
        <v>2382</v>
      </c>
      <c r="I1057" s="45" t="s">
        <v>3139</v>
      </c>
      <c r="J1057" s="45"/>
      <c r="K1057" s="39" t="str">
        <f>VLOOKUP(A1057,'Va-Ku'!$A$2:$B$150,2,0)</f>
        <v>v</v>
      </c>
      <c r="L1057" s="40" t="str">
        <f>IF(K1057="v",VLOOKUP(A1057,'Va-Ku'!$A$2:$C$150,3,0),VLOOKUP(A1057,Kunnat!$B$2:$D$410,3,0))</f>
        <v>Työ- ja elinkeinoministeriö</v>
      </c>
      <c r="M1057" s="40" t="str">
        <f>IF(K1057&lt;&gt;"v",VLOOKUP(A1057,Kunnat!$B$2:$F$411,5,0),"")</f>
        <v/>
      </c>
      <c r="N1057" s="41" t="str">
        <f>IF(J1057="","",VLOOKUP(J1057,Lait!$B$3:$C$60,2,0))</f>
        <v/>
      </c>
      <c r="O1057" s="41"/>
      <c r="P1057" s="41"/>
    </row>
    <row r="1058" spans="1:16" s="23" customFormat="1" x14ac:dyDescent="0.35">
      <c r="A1058" s="45" t="s">
        <v>487</v>
      </c>
      <c r="B1058" s="45" t="s">
        <v>493</v>
      </c>
      <c r="C1058" s="45" t="s">
        <v>3140</v>
      </c>
      <c r="D1058" s="45" t="s">
        <v>493</v>
      </c>
      <c r="E1058" s="45" t="s">
        <v>1960</v>
      </c>
      <c r="F1058" s="46" t="s">
        <v>10</v>
      </c>
      <c r="G1058" s="46" t="s">
        <v>22</v>
      </c>
      <c r="H1058" s="45" t="s">
        <v>2382</v>
      </c>
      <c r="I1058" s="45" t="s">
        <v>3141</v>
      </c>
      <c r="J1058" s="45"/>
      <c r="K1058" s="39" t="str">
        <f>VLOOKUP(A1058,'Va-Ku'!$A$2:$B$150,2,0)</f>
        <v>v</v>
      </c>
      <c r="L1058" s="40" t="str">
        <f>IF(K1058="v",VLOOKUP(A1058,'Va-Ku'!$A$2:$C$150,3,0),VLOOKUP(A1058,Kunnat!$B$2:$D$410,3,0))</f>
        <v>Työ- ja elinkeinoministeriö</v>
      </c>
      <c r="M1058" s="40" t="str">
        <f>IF(K1058&lt;&gt;"v",VLOOKUP(A1058,Kunnat!$B$2:$F$411,5,0),"")</f>
        <v/>
      </c>
      <c r="N1058" s="41" t="str">
        <f>IF(J1058="","",VLOOKUP(J1058,Lait!$B$3:$C$60,2,0))</f>
        <v/>
      </c>
      <c r="O1058" s="41"/>
      <c r="P1058" s="41"/>
    </row>
    <row r="1059" spans="1:16" s="23" customFormat="1" x14ac:dyDescent="0.35">
      <c r="A1059" s="45" t="s">
        <v>487</v>
      </c>
      <c r="B1059" s="45" t="s">
        <v>489</v>
      </c>
      <c r="C1059" s="45" t="s">
        <v>3142</v>
      </c>
      <c r="D1059" s="45" t="s">
        <v>489</v>
      </c>
      <c r="E1059" s="45" t="s">
        <v>1960</v>
      </c>
      <c r="F1059" s="46" t="s">
        <v>10</v>
      </c>
      <c r="G1059" s="46" t="s">
        <v>22</v>
      </c>
      <c r="H1059" s="45" t="s">
        <v>2382</v>
      </c>
      <c r="I1059" s="45" t="s">
        <v>3143</v>
      </c>
      <c r="J1059" s="45"/>
      <c r="K1059" s="39" t="str">
        <f>VLOOKUP(A1059,'Va-Ku'!$A$2:$B$150,2,0)</f>
        <v>v</v>
      </c>
      <c r="L1059" s="40" t="str">
        <f>IF(K1059="v",VLOOKUP(A1059,'Va-Ku'!$A$2:$C$150,3,0),VLOOKUP(A1059,Kunnat!$B$2:$D$410,3,0))</f>
        <v>Työ- ja elinkeinoministeriö</v>
      </c>
      <c r="M1059" s="40" t="str">
        <f>IF(K1059&lt;&gt;"v",VLOOKUP(A1059,Kunnat!$B$2:$F$411,5,0),"")</f>
        <v/>
      </c>
      <c r="N1059" s="41" t="str">
        <f>IF(J1059="","",VLOOKUP(J1059,Lait!$B$3:$C$60,2,0))</f>
        <v/>
      </c>
      <c r="O1059" s="41"/>
      <c r="P1059" s="41"/>
    </row>
    <row r="1060" spans="1:16" s="23" customFormat="1" x14ac:dyDescent="0.35">
      <c r="A1060" s="45" t="s">
        <v>487</v>
      </c>
      <c r="B1060" s="45" t="s">
        <v>488</v>
      </c>
      <c r="C1060" s="45" t="s">
        <v>3144</v>
      </c>
      <c r="D1060" s="45" t="s">
        <v>488</v>
      </c>
      <c r="E1060" s="45" t="s">
        <v>1959</v>
      </c>
      <c r="F1060" s="46" t="s">
        <v>5</v>
      </c>
      <c r="G1060" s="45"/>
      <c r="H1060" s="45" t="s">
        <v>2382</v>
      </c>
      <c r="I1060" s="45" t="s">
        <v>3145</v>
      </c>
      <c r="J1060" s="45"/>
      <c r="K1060" s="39" t="str">
        <f>VLOOKUP(A1060,'Va-Ku'!$A$2:$B$150,2,0)</f>
        <v>v</v>
      </c>
      <c r="L1060" s="40" t="str">
        <f>IF(K1060="v",VLOOKUP(A1060,'Va-Ku'!$A$2:$C$150,3,0),VLOOKUP(A1060,Kunnat!$B$2:$D$410,3,0))</f>
        <v>Työ- ja elinkeinoministeriö</v>
      </c>
      <c r="M1060" s="40" t="str">
        <f>IF(K1060&lt;&gt;"v",VLOOKUP(A1060,Kunnat!$B$2:$F$411,5,0),"")</f>
        <v/>
      </c>
      <c r="N1060" s="41" t="str">
        <f>IF(J1060="","",VLOOKUP(J1060,Lait!$B$3:$C$60,2,0))</f>
        <v/>
      </c>
      <c r="O1060" s="41"/>
      <c r="P1060" s="41"/>
    </row>
    <row r="1061" spans="1:16" s="23" customFormat="1" x14ac:dyDescent="0.35">
      <c r="A1061" s="45" t="s">
        <v>2038</v>
      </c>
      <c r="B1061" s="45" t="s">
        <v>2179</v>
      </c>
      <c r="C1061" s="45" t="s">
        <v>2581</v>
      </c>
      <c r="D1061" s="45" t="s">
        <v>133</v>
      </c>
      <c r="E1061" s="45" t="s">
        <v>295</v>
      </c>
      <c r="F1061" s="45"/>
      <c r="G1061" s="45"/>
      <c r="H1061" s="45"/>
      <c r="I1061" s="45" t="s">
        <v>2582</v>
      </c>
      <c r="J1061" s="45"/>
      <c r="K1061" s="39" t="str">
        <f>VLOOKUP(A1061,'Va-Ku'!$A$2:$B$150,2,0)</f>
        <v>k</v>
      </c>
      <c r="L1061" s="40" t="str">
        <f>IF(K1061="v",VLOOKUP(A1061,'Va-Ku'!$A$2:$C$150,3,0),VLOOKUP(A1061,Kunnat!$B$2:$D$410,3,0))</f>
        <v>Lappi</v>
      </c>
      <c r="M1061" s="40" t="str">
        <f>IF(K1061&lt;&gt;"v",VLOOKUP(A1061,Kunnat!$B$2:$F$411,5,0),"")</f>
        <v>alle 6001</v>
      </c>
      <c r="N1061" s="41" t="str">
        <f>IF(J1061="","",VLOOKUP(J1061,Lait!$B$3:$C$60,2,0))</f>
        <v/>
      </c>
      <c r="O1061" s="41"/>
      <c r="P1061" s="41"/>
    </row>
    <row r="1062" spans="1:16" s="23" customFormat="1" x14ac:dyDescent="0.35">
      <c r="A1062" s="45" t="s">
        <v>2038</v>
      </c>
      <c r="B1062" s="45" t="s">
        <v>2178</v>
      </c>
      <c r="C1062" s="45" t="s">
        <v>2579</v>
      </c>
      <c r="D1062" s="45" t="s">
        <v>4802</v>
      </c>
      <c r="E1062" s="45" t="s">
        <v>295</v>
      </c>
      <c r="F1062" s="46" t="s">
        <v>7</v>
      </c>
      <c r="G1062" s="45"/>
      <c r="H1062" s="45"/>
      <c r="I1062" s="45" t="s">
        <v>2580</v>
      </c>
      <c r="J1062" s="45"/>
      <c r="K1062" s="39" t="str">
        <f>VLOOKUP(A1062,'Va-Ku'!$A$2:$B$150,2,0)</f>
        <v>k</v>
      </c>
      <c r="L1062" s="40" t="str">
        <f>IF(K1062="v",VLOOKUP(A1062,'Va-Ku'!$A$2:$C$150,3,0),VLOOKUP(A1062,Kunnat!$B$2:$D$410,3,0))</f>
        <v>Lappi</v>
      </c>
      <c r="M1062" s="40" t="str">
        <f>IF(K1062&lt;&gt;"v",VLOOKUP(A1062,Kunnat!$B$2:$F$411,5,0),"")</f>
        <v>alle 6001</v>
      </c>
      <c r="N1062" s="41" t="str">
        <f>IF(J1062="","",VLOOKUP(J1062,Lait!$B$3:$C$60,2,0))</f>
        <v/>
      </c>
      <c r="O1062" s="41"/>
      <c r="P1062" s="41"/>
    </row>
    <row r="1063" spans="1:16" s="23" customFormat="1" x14ac:dyDescent="0.35">
      <c r="A1063" s="45" t="s">
        <v>344</v>
      </c>
      <c r="B1063" s="45" t="s">
        <v>347</v>
      </c>
      <c r="C1063" s="45" t="s">
        <v>3148</v>
      </c>
      <c r="D1063" s="45" t="s">
        <v>2010</v>
      </c>
      <c r="E1063" s="45" t="s">
        <v>1959</v>
      </c>
      <c r="F1063" s="46" t="s">
        <v>10</v>
      </c>
      <c r="G1063" s="46" t="s">
        <v>22</v>
      </c>
      <c r="H1063" s="45" t="s">
        <v>2386</v>
      </c>
      <c r="I1063" s="45" t="s">
        <v>3149</v>
      </c>
      <c r="J1063" s="45" t="s">
        <v>2299</v>
      </c>
      <c r="K1063" s="39" t="str">
        <f>VLOOKUP(A1063,'Va-Ku'!$A$2:$B$150,2,0)</f>
        <v>k</v>
      </c>
      <c r="L1063" s="40" t="str">
        <f>IF(K1063="v",VLOOKUP(A1063,'Va-Ku'!$A$2:$C$150,3,0),VLOOKUP(A1063,Kunnat!$B$2:$D$410,3,0))</f>
        <v>Pohjois-Savo</v>
      </c>
      <c r="M1063" s="40" t="str">
        <f>IF(K1063&lt;&gt;"v",VLOOKUP(A1063,Kunnat!$B$2:$F$411,5,0),"")</f>
        <v>alle 6001</v>
      </c>
      <c r="N1063" s="41" t="str">
        <f>IF(J1063="","",VLOOKUP(J1063,Lait!$B$3:$C$60,2,0))</f>
        <v>Sosiaali- ja terveysministeriö</v>
      </c>
      <c r="O1063" s="41"/>
      <c r="P1063" s="41"/>
    </row>
    <row r="1064" spans="1:16" s="23" customFormat="1" x14ac:dyDescent="0.35">
      <c r="A1064" s="45" t="s">
        <v>344</v>
      </c>
      <c r="B1064" s="45" t="s">
        <v>348</v>
      </c>
      <c r="C1064" s="45" t="s">
        <v>3150</v>
      </c>
      <c r="D1064" s="45" t="s">
        <v>2010</v>
      </c>
      <c r="E1064" s="45" t="s">
        <v>1959</v>
      </c>
      <c r="F1064" s="46" t="s">
        <v>10</v>
      </c>
      <c r="G1064" s="46" t="s">
        <v>22</v>
      </c>
      <c r="H1064" s="45" t="s">
        <v>2386</v>
      </c>
      <c r="I1064" s="45" t="s">
        <v>3149</v>
      </c>
      <c r="J1064" s="45" t="s">
        <v>2299</v>
      </c>
      <c r="K1064" s="39" t="str">
        <f>VLOOKUP(A1064,'Va-Ku'!$A$2:$B$150,2,0)</f>
        <v>k</v>
      </c>
      <c r="L1064" s="40" t="str">
        <f>IF(K1064="v",VLOOKUP(A1064,'Va-Ku'!$A$2:$C$150,3,0),VLOOKUP(A1064,Kunnat!$B$2:$D$410,3,0))</f>
        <v>Pohjois-Savo</v>
      </c>
      <c r="M1064" s="40" t="str">
        <f>IF(K1064&lt;&gt;"v",VLOOKUP(A1064,Kunnat!$B$2:$F$411,5,0),"")</f>
        <v>alle 6001</v>
      </c>
      <c r="N1064" s="41" t="str">
        <f>IF(J1064="","",VLOOKUP(J1064,Lait!$B$3:$C$60,2,0))</f>
        <v>Sosiaali- ja terveysministeriö</v>
      </c>
      <c r="O1064" s="41"/>
      <c r="P1064" s="41"/>
    </row>
    <row r="1065" spans="1:16" s="23" customFormat="1" x14ac:dyDescent="0.35">
      <c r="A1065" s="45" t="s">
        <v>344</v>
      </c>
      <c r="B1065" s="45" t="s">
        <v>346</v>
      </c>
      <c r="C1065" s="45" t="s">
        <v>3152</v>
      </c>
      <c r="D1065" s="45" t="s">
        <v>292</v>
      </c>
      <c r="E1065" s="45" t="s">
        <v>1960</v>
      </c>
      <c r="F1065" s="46" t="s">
        <v>7</v>
      </c>
      <c r="G1065" s="46" t="s">
        <v>22</v>
      </c>
      <c r="H1065" s="45" t="s">
        <v>2386</v>
      </c>
      <c r="I1065" s="45" t="s">
        <v>3147</v>
      </c>
      <c r="J1065" s="45" t="s">
        <v>2334</v>
      </c>
      <c r="K1065" s="39" t="str">
        <f>VLOOKUP(A1065,'Va-Ku'!$A$2:$B$150,2,0)</f>
        <v>k</v>
      </c>
      <c r="L1065" s="40" t="str">
        <f>IF(K1065="v",VLOOKUP(A1065,'Va-Ku'!$A$2:$C$150,3,0),VLOOKUP(A1065,Kunnat!$B$2:$D$410,3,0))</f>
        <v>Pohjois-Savo</v>
      </c>
      <c r="M1065" s="40" t="str">
        <f>IF(K1065&lt;&gt;"v",VLOOKUP(A1065,Kunnat!$B$2:$F$411,5,0),"")</f>
        <v>alle 6001</v>
      </c>
      <c r="N1065" s="41" t="str">
        <f>IF(J1065="","",VLOOKUP(J1065,Lait!$B$3:$C$60,2,0))</f>
        <v>Liikenne- ja viestintäministeriö</v>
      </c>
      <c r="O1065" s="41"/>
      <c r="P1065" s="41"/>
    </row>
    <row r="1066" spans="1:16" s="23" customFormat="1" x14ac:dyDescent="0.35">
      <c r="A1066" s="45" t="s">
        <v>344</v>
      </c>
      <c r="B1066" s="45" t="s">
        <v>269</v>
      </c>
      <c r="C1066" s="45" t="s">
        <v>3155</v>
      </c>
      <c r="D1066" s="45" t="s">
        <v>287</v>
      </c>
      <c r="E1066" s="45" t="s">
        <v>1960</v>
      </c>
      <c r="F1066" s="46" t="s">
        <v>7</v>
      </c>
      <c r="G1066" s="46" t="s">
        <v>22</v>
      </c>
      <c r="H1066" s="45" t="s">
        <v>2386</v>
      </c>
      <c r="I1066" s="45" t="s">
        <v>3147</v>
      </c>
      <c r="J1066" s="45" t="s">
        <v>2304</v>
      </c>
      <c r="K1066" s="39" t="str">
        <f>VLOOKUP(A1066,'Va-Ku'!$A$2:$B$150,2,0)</f>
        <v>k</v>
      </c>
      <c r="L1066" s="40" t="str">
        <f>IF(K1066="v",VLOOKUP(A1066,'Va-Ku'!$A$2:$C$150,3,0),VLOOKUP(A1066,Kunnat!$B$2:$D$410,3,0))</f>
        <v>Pohjois-Savo</v>
      </c>
      <c r="M1066" s="40" t="str">
        <f>IF(K1066&lt;&gt;"v",VLOOKUP(A1066,Kunnat!$B$2:$F$411,5,0),"")</f>
        <v>alle 6001</v>
      </c>
      <c r="N1066" s="41" t="str">
        <f>IF(J1066="","",VLOOKUP(J1066,Lait!$B$3:$C$60,2,0))</f>
        <v>Liikenne- ja viestintäministeriö</v>
      </c>
      <c r="O1066" s="41"/>
      <c r="P1066" s="41"/>
    </row>
    <row r="1067" spans="1:16" s="23" customFormat="1" x14ac:dyDescent="0.35">
      <c r="A1067" s="45" t="s">
        <v>344</v>
      </c>
      <c r="B1067" s="45" t="s">
        <v>270</v>
      </c>
      <c r="C1067" s="45" t="s">
        <v>3156</v>
      </c>
      <c r="D1067" s="45" t="s">
        <v>270</v>
      </c>
      <c r="E1067" s="45" t="s">
        <v>1960</v>
      </c>
      <c r="F1067" s="46" t="s">
        <v>7</v>
      </c>
      <c r="G1067" s="46" t="s">
        <v>22</v>
      </c>
      <c r="H1067" s="45" t="s">
        <v>2386</v>
      </c>
      <c r="I1067" s="45" t="s">
        <v>3147</v>
      </c>
      <c r="J1067" s="45"/>
      <c r="K1067" s="39" t="str">
        <f>VLOOKUP(A1067,'Va-Ku'!$A$2:$B$150,2,0)</f>
        <v>k</v>
      </c>
      <c r="L1067" s="40" t="str">
        <f>IF(K1067="v",VLOOKUP(A1067,'Va-Ku'!$A$2:$C$150,3,0),VLOOKUP(A1067,Kunnat!$B$2:$D$410,3,0))</f>
        <v>Pohjois-Savo</v>
      </c>
      <c r="M1067" s="40" t="str">
        <f>IF(K1067&lt;&gt;"v",VLOOKUP(A1067,Kunnat!$B$2:$F$411,5,0),"")</f>
        <v>alle 6001</v>
      </c>
      <c r="N1067" s="41" t="str">
        <f>IF(J1067="","",VLOOKUP(J1067,Lait!$B$3:$C$60,2,0))</f>
        <v/>
      </c>
      <c r="O1067" s="41"/>
      <c r="P1067" s="41"/>
    </row>
    <row r="1068" spans="1:16" s="23" customFormat="1" x14ac:dyDescent="0.35">
      <c r="A1068" s="45" t="s">
        <v>344</v>
      </c>
      <c r="B1068" s="45" t="s">
        <v>274</v>
      </c>
      <c r="C1068" s="45" t="s">
        <v>3077</v>
      </c>
      <c r="D1068" s="45" t="s">
        <v>1997</v>
      </c>
      <c r="E1068" s="45" t="s">
        <v>1960</v>
      </c>
      <c r="F1068" s="46" t="s">
        <v>7</v>
      </c>
      <c r="G1068" s="46" t="s">
        <v>22</v>
      </c>
      <c r="H1068" s="45" t="s">
        <v>2382</v>
      </c>
      <c r="I1068" s="45" t="s">
        <v>3157</v>
      </c>
      <c r="J1068" s="45" t="s">
        <v>2301</v>
      </c>
      <c r="K1068" s="39" t="str">
        <f>VLOOKUP(A1068,'Va-Ku'!$A$2:$B$150,2,0)</f>
        <v>k</v>
      </c>
      <c r="L1068" s="40" t="str">
        <f>IF(K1068="v",VLOOKUP(A1068,'Va-Ku'!$A$2:$C$150,3,0),VLOOKUP(A1068,Kunnat!$B$2:$D$410,3,0))</f>
        <v>Pohjois-Savo</v>
      </c>
      <c r="M1068" s="40" t="str">
        <f>IF(K1068&lt;&gt;"v",VLOOKUP(A1068,Kunnat!$B$2:$F$411,5,0),"")</f>
        <v>alle 6001</v>
      </c>
      <c r="N1068" s="41" t="str">
        <f>IF(J1068="","",VLOOKUP(J1068,Lait!$B$3:$C$60,2,0))</f>
        <v>Ympäristöministeriö</v>
      </c>
      <c r="O1068" s="41"/>
      <c r="P1068" s="41"/>
    </row>
    <row r="1069" spans="1:16" s="23" customFormat="1" x14ac:dyDescent="0.35">
      <c r="A1069" s="45" t="s">
        <v>344</v>
      </c>
      <c r="B1069" s="45" t="s">
        <v>275</v>
      </c>
      <c r="C1069" s="45" t="s">
        <v>3079</v>
      </c>
      <c r="D1069" s="45" t="s">
        <v>275</v>
      </c>
      <c r="E1069" s="45" t="s">
        <v>1960</v>
      </c>
      <c r="F1069" s="46" t="s">
        <v>7</v>
      </c>
      <c r="G1069" s="46" t="s">
        <v>22</v>
      </c>
      <c r="H1069" s="45" t="s">
        <v>2382</v>
      </c>
      <c r="I1069" s="45" t="s">
        <v>3157</v>
      </c>
      <c r="J1069" s="45" t="s">
        <v>2301</v>
      </c>
      <c r="K1069" s="39" t="str">
        <f>VLOOKUP(A1069,'Va-Ku'!$A$2:$B$150,2,0)</f>
        <v>k</v>
      </c>
      <c r="L1069" s="40" t="str">
        <f>IF(K1069="v",VLOOKUP(A1069,'Va-Ku'!$A$2:$C$150,3,0),VLOOKUP(A1069,Kunnat!$B$2:$D$410,3,0))</f>
        <v>Pohjois-Savo</v>
      </c>
      <c r="M1069" s="40" t="str">
        <f>IF(K1069&lt;&gt;"v",VLOOKUP(A1069,Kunnat!$B$2:$F$411,5,0),"")</f>
        <v>alle 6001</v>
      </c>
      <c r="N1069" s="41" t="str">
        <f>IF(J1069="","",VLOOKUP(J1069,Lait!$B$3:$C$60,2,0))</f>
        <v>Ympäristöministeriö</v>
      </c>
      <c r="O1069" s="41"/>
      <c r="P1069" s="41"/>
    </row>
    <row r="1070" spans="1:16" s="23" customFormat="1" x14ac:dyDescent="0.35">
      <c r="A1070" s="45" t="s">
        <v>344</v>
      </c>
      <c r="B1070" s="45" t="s">
        <v>349</v>
      </c>
      <c r="C1070" s="45" t="s">
        <v>3158</v>
      </c>
      <c r="D1070" s="45" t="s">
        <v>1996</v>
      </c>
      <c r="E1070" s="45" t="s">
        <v>1960</v>
      </c>
      <c r="F1070" s="46" t="s">
        <v>7</v>
      </c>
      <c r="G1070" s="46" t="s">
        <v>22</v>
      </c>
      <c r="H1070" s="45" t="s">
        <v>2382</v>
      </c>
      <c r="I1070" s="45" t="s">
        <v>3157</v>
      </c>
      <c r="J1070" s="45" t="s">
        <v>2301</v>
      </c>
      <c r="K1070" s="39" t="str">
        <f>VLOOKUP(A1070,'Va-Ku'!$A$2:$B$150,2,0)</f>
        <v>k</v>
      </c>
      <c r="L1070" s="40" t="str">
        <f>IF(K1070="v",VLOOKUP(A1070,'Va-Ku'!$A$2:$C$150,3,0),VLOOKUP(A1070,Kunnat!$B$2:$D$410,3,0))</f>
        <v>Pohjois-Savo</v>
      </c>
      <c r="M1070" s="40" t="str">
        <f>IF(K1070&lt;&gt;"v",VLOOKUP(A1070,Kunnat!$B$2:$F$411,5,0),"")</f>
        <v>alle 6001</v>
      </c>
      <c r="N1070" s="41" t="str">
        <f>IF(J1070="","",VLOOKUP(J1070,Lait!$B$3:$C$60,2,0))</f>
        <v>Ympäristöministeriö</v>
      </c>
      <c r="O1070" s="41"/>
      <c r="P1070" s="41"/>
    </row>
    <row r="1071" spans="1:16" s="23" customFormat="1" x14ac:dyDescent="0.35">
      <c r="A1071" s="45" t="s">
        <v>344</v>
      </c>
      <c r="B1071" s="45" t="s">
        <v>326</v>
      </c>
      <c r="C1071" s="45" t="s">
        <v>3153</v>
      </c>
      <c r="D1071" s="45" t="s">
        <v>330</v>
      </c>
      <c r="E1071" s="45" t="s">
        <v>1960</v>
      </c>
      <c r="F1071" s="46" t="s">
        <v>7</v>
      </c>
      <c r="G1071" s="46" t="s">
        <v>22</v>
      </c>
      <c r="H1071" s="45" t="s">
        <v>2382</v>
      </c>
      <c r="I1071" s="45" t="s">
        <v>3147</v>
      </c>
      <c r="J1071" s="45"/>
      <c r="K1071" s="39" t="str">
        <f>VLOOKUP(A1071,'Va-Ku'!$A$2:$B$150,2,0)</f>
        <v>k</v>
      </c>
      <c r="L1071" s="40" t="str">
        <f>IF(K1071="v",VLOOKUP(A1071,'Va-Ku'!$A$2:$C$150,3,0),VLOOKUP(A1071,Kunnat!$B$2:$D$410,3,0))</f>
        <v>Pohjois-Savo</v>
      </c>
      <c r="M1071" s="40" t="str">
        <f>IF(K1071&lt;&gt;"v",VLOOKUP(A1071,Kunnat!$B$2:$F$411,5,0),"")</f>
        <v>alle 6001</v>
      </c>
      <c r="N1071" s="41" t="str">
        <f>IF(J1071="","",VLOOKUP(J1071,Lait!$B$3:$C$60,2,0))</f>
        <v/>
      </c>
      <c r="O1071" s="41"/>
      <c r="P1071" s="41"/>
    </row>
    <row r="1072" spans="1:16" s="23" customFormat="1" x14ac:dyDescent="0.35">
      <c r="A1072" s="45" t="s">
        <v>344</v>
      </c>
      <c r="B1072" s="45" t="s">
        <v>27</v>
      </c>
      <c r="C1072" s="45" t="s">
        <v>3151</v>
      </c>
      <c r="D1072" s="45" t="s">
        <v>27</v>
      </c>
      <c r="E1072" s="45" t="s">
        <v>2699</v>
      </c>
      <c r="F1072" s="46" t="s">
        <v>7</v>
      </c>
      <c r="G1072" s="46" t="s">
        <v>22</v>
      </c>
      <c r="H1072" s="45" t="s">
        <v>2382</v>
      </c>
      <c r="I1072" s="45" t="s">
        <v>3147</v>
      </c>
      <c r="J1072" s="45" t="s">
        <v>2301</v>
      </c>
      <c r="K1072" s="39" t="str">
        <f>VLOOKUP(A1072,'Va-Ku'!$A$2:$B$150,2,0)</f>
        <v>k</v>
      </c>
      <c r="L1072" s="40" t="str">
        <f>IF(K1072="v",VLOOKUP(A1072,'Va-Ku'!$A$2:$C$150,3,0),VLOOKUP(A1072,Kunnat!$B$2:$D$410,3,0))</f>
        <v>Pohjois-Savo</v>
      </c>
      <c r="M1072" s="40" t="str">
        <f>IF(K1072&lt;&gt;"v",VLOOKUP(A1072,Kunnat!$B$2:$F$411,5,0),"")</f>
        <v>alle 6001</v>
      </c>
      <c r="N1072" s="41" t="str">
        <f>IF(J1072="","",VLOOKUP(J1072,Lait!$B$3:$C$60,2,0))</f>
        <v>Ympäristöministeriö</v>
      </c>
      <c r="O1072" s="41"/>
      <c r="P1072" s="41"/>
    </row>
    <row r="1073" spans="1:16" s="23" customFormat="1" x14ac:dyDescent="0.35">
      <c r="A1073" s="45" t="s">
        <v>344</v>
      </c>
      <c r="B1073" s="45" t="s">
        <v>122</v>
      </c>
      <c r="C1073" s="45" t="s">
        <v>3154</v>
      </c>
      <c r="D1073" s="45" t="s">
        <v>2282</v>
      </c>
      <c r="E1073" s="45" t="s">
        <v>1958</v>
      </c>
      <c r="F1073" s="46" t="s">
        <v>7</v>
      </c>
      <c r="G1073" s="46" t="s">
        <v>22</v>
      </c>
      <c r="H1073" s="45" t="s">
        <v>2386</v>
      </c>
      <c r="I1073" s="45" t="s">
        <v>3147</v>
      </c>
      <c r="J1073" s="45" t="s">
        <v>2306</v>
      </c>
      <c r="K1073" s="39" t="str">
        <f>VLOOKUP(A1073,'Va-Ku'!$A$2:$B$150,2,0)</f>
        <v>k</v>
      </c>
      <c r="L1073" s="40" t="str">
        <f>IF(K1073="v",VLOOKUP(A1073,'Va-Ku'!$A$2:$C$150,3,0),VLOOKUP(A1073,Kunnat!$B$2:$D$410,3,0))</f>
        <v>Pohjois-Savo</v>
      </c>
      <c r="M1073" s="40" t="str">
        <f>IF(K1073&lt;&gt;"v",VLOOKUP(A1073,Kunnat!$B$2:$F$411,5,0),"")</f>
        <v>alle 6001</v>
      </c>
      <c r="N1073" s="41" t="str">
        <f>IF(J1073="","",VLOOKUP(J1073,Lait!$B$3:$C$60,2,0))</f>
        <v>Ympäristöministeriö</v>
      </c>
      <c r="O1073" s="41"/>
      <c r="P1073" s="41"/>
    </row>
    <row r="1074" spans="1:16" s="23" customFormat="1" x14ac:dyDescent="0.35">
      <c r="A1074" s="45" t="s">
        <v>344</v>
      </c>
      <c r="B1074" s="45" t="s">
        <v>345</v>
      </c>
      <c r="C1074" s="45" t="s">
        <v>3146</v>
      </c>
      <c r="D1074" s="45" t="s">
        <v>2009</v>
      </c>
      <c r="E1074" s="45" t="s">
        <v>1958</v>
      </c>
      <c r="F1074" s="46" t="s">
        <v>7</v>
      </c>
      <c r="G1074" s="46" t="s">
        <v>22</v>
      </c>
      <c r="H1074" s="45" t="s">
        <v>2386</v>
      </c>
      <c r="I1074" s="45" t="s">
        <v>3147</v>
      </c>
      <c r="J1074" s="45"/>
      <c r="K1074" s="39" t="str">
        <f>VLOOKUP(A1074,'Va-Ku'!$A$2:$B$150,2,0)</f>
        <v>k</v>
      </c>
      <c r="L1074" s="40" t="str">
        <f>IF(K1074="v",VLOOKUP(A1074,'Va-Ku'!$A$2:$C$150,3,0),VLOOKUP(A1074,Kunnat!$B$2:$D$410,3,0))</f>
        <v>Pohjois-Savo</v>
      </c>
      <c r="M1074" s="40" t="str">
        <f>IF(K1074&lt;&gt;"v",VLOOKUP(A1074,Kunnat!$B$2:$F$411,5,0),"")</f>
        <v>alle 6001</v>
      </c>
      <c r="N1074" s="41" t="str">
        <f>IF(J1074="","",VLOOKUP(J1074,Lait!$B$3:$C$60,2,0))</f>
        <v/>
      </c>
      <c r="O1074" s="41"/>
      <c r="P1074" s="41"/>
    </row>
    <row r="1075" spans="1:16" s="23" customFormat="1" x14ac:dyDescent="0.35">
      <c r="A1075" s="45" t="s">
        <v>2346</v>
      </c>
      <c r="B1075" s="45" t="s">
        <v>2768</v>
      </c>
      <c r="C1075" s="45" t="s">
        <v>2769</v>
      </c>
      <c r="D1075" s="45" t="s">
        <v>2768</v>
      </c>
      <c r="E1075" s="45" t="s">
        <v>295</v>
      </c>
      <c r="F1075" s="46" t="s">
        <v>7</v>
      </c>
      <c r="G1075" s="45"/>
      <c r="H1075" s="45" t="s">
        <v>2386</v>
      </c>
      <c r="I1075" s="45"/>
      <c r="J1075" s="45"/>
      <c r="K1075" s="39" t="str">
        <f>VLOOKUP(A1075,'Va-Ku'!$A$2:$B$150,2,0)</f>
        <v>v</v>
      </c>
      <c r="L1075" s="40" t="str">
        <f>IF(K1075="v",VLOOKUP(A1075,'Va-Ku'!$A$2:$C$150,3,0),VLOOKUP(A1075,Kunnat!$B$2:$D$410,3,0))</f>
        <v>Työ- ja elinkeinoministeriö</v>
      </c>
      <c r="M1075" s="40" t="str">
        <f>IF(K1075&lt;&gt;"v",VLOOKUP(A1075,Kunnat!$B$2:$F$411,5,0),"")</f>
        <v/>
      </c>
      <c r="N1075" s="41" t="str">
        <f>IF(J1075="","",VLOOKUP(J1075,Lait!$B$3:$C$60,2,0))</f>
        <v/>
      </c>
      <c r="O1075" s="41"/>
      <c r="P1075" s="41"/>
    </row>
    <row r="1076" spans="1:16" s="23" customFormat="1" x14ac:dyDescent="0.35">
      <c r="A1076" s="45" t="s">
        <v>2346</v>
      </c>
      <c r="B1076" s="45" t="s">
        <v>2764</v>
      </c>
      <c r="C1076" s="45" t="s">
        <v>2765</v>
      </c>
      <c r="D1076" s="45" t="s">
        <v>2764</v>
      </c>
      <c r="E1076" s="45" t="s">
        <v>1958</v>
      </c>
      <c r="F1076" s="46" t="s">
        <v>7</v>
      </c>
      <c r="G1076" s="45"/>
      <c r="H1076" s="45" t="s">
        <v>2386</v>
      </c>
      <c r="I1076" s="45"/>
      <c r="J1076" s="45"/>
      <c r="K1076" s="39" t="str">
        <f>VLOOKUP(A1076,'Va-Ku'!$A$2:$B$150,2,0)</f>
        <v>v</v>
      </c>
      <c r="L1076" s="40" t="str">
        <f>IF(K1076="v",VLOOKUP(A1076,'Va-Ku'!$A$2:$C$150,3,0),VLOOKUP(A1076,Kunnat!$B$2:$D$410,3,0))</f>
        <v>Työ- ja elinkeinoministeriö</v>
      </c>
      <c r="M1076" s="40" t="str">
        <f>IF(K1076&lt;&gt;"v",VLOOKUP(A1076,Kunnat!$B$2:$F$411,5,0),"")</f>
        <v/>
      </c>
      <c r="N1076" s="41" t="str">
        <f>IF(J1076="","",VLOOKUP(J1076,Lait!$B$3:$C$60,2,0))</f>
        <v/>
      </c>
      <c r="O1076" s="41"/>
      <c r="P1076" s="41"/>
    </row>
    <row r="1077" spans="1:16" s="23" customFormat="1" x14ac:dyDescent="0.35">
      <c r="A1077" s="45" t="s">
        <v>2346</v>
      </c>
      <c r="B1077" s="45" t="s">
        <v>2757</v>
      </c>
      <c r="C1077" s="45" t="s">
        <v>2758</v>
      </c>
      <c r="D1077" s="45" t="s">
        <v>2759</v>
      </c>
      <c r="E1077" s="45" t="s">
        <v>1958</v>
      </c>
      <c r="F1077" s="46" t="s">
        <v>21</v>
      </c>
      <c r="G1077" s="45"/>
      <c r="H1077" s="45" t="s">
        <v>2382</v>
      </c>
      <c r="I1077" s="45"/>
      <c r="J1077" s="45"/>
      <c r="K1077" s="39" t="str">
        <f>VLOOKUP(A1077,'Va-Ku'!$A$2:$B$150,2,0)</f>
        <v>v</v>
      </c>
      <c r="L1077" s="40" t="str">
        <f>IF(K1077="v",VLOOKUP(A1077,'Va-Ku'!$A$2:$C$150,3,0),VLOOKUP(A1077,Kunnat!$B$2:$D$410,3,0))</f>
        <v>Työ- ja elinkeinoministeriö</v>
      </c>
      <c r="M1077" s="40" t="str">
        <f>IF(K1077&lt;&gt;"v",VLOOKUP(A1077,Kunnat!$B$2:$F$411,5,0),"")</f>
        <v/>
      </c>
      <c r="N1077" s="41" t="str">
        <f>IF(J1077="","",VLOOKUP(J1077,Lait!$B$3:$C$60,2,0))</f>
        <v/>
      </c>
      <c r="O1077" s="41"/>
      <c r="P1077" s="41"/>
    </row>
    <row r="1078" spans="1:16" s="23" customFormat="1" x14ac:dyDescent="0.35">
      <c r="A1078" s="45" t="s">
        <v>2346</v>
      </c>
      <c r="B1078" s="45" t="s">
        <v>2766</v>
      </c>
      <c r="C1078" s="45" t="s">
        <v>2767</v>
      </c>
      <c r="D1078" s="45" t="s">
        <v>2766</v>
      </c>
      <c r="E1078" s="45" t="s">
        <v>1958</v>
      </c>
      <c r="F1078" s="46" t="s">
        <v>7</v>
      </c>
      <c r="G1078" s="45"/>
      <c r="H1078" s="45" t="s">
        <v>2386</v>
      </c>
      <c r="I1078" s="45"/>
      <c r="J1078" s="45"/>
      <c r="K1078" s="39" t="str">
        <f>VLOOKUP(A1078,'Va-Ku'!$A$2:$B$150,2,0)</f>
        <v>v</v>
      </c>
      <c r="L1078" s="40" t="str">
        <f>IF(K1078="v",VLOOKUP(A1078,'Va-Ku'!$A$2:$C$150,3,0),VLOOKUP(A1078,Kunnat!$B$2:$D$410,3,0))</f>
        <v>Työ- ja elinkeinoministeriö</v>
      </c>
      <c r="M1078" s="40" t="str">
        <f>IF(K1078&lt;&gt;"v",VLOOKUP(A1078,Kunnat!$B$2:$F$411,5,0),"")</f>
        <v/>
      </c>
      <c r="N1078" s="41" t="str">
        <f>IF(J1078="","",VLOOKUP(J1078,Lait!$B$3:$C$60,2,0))</f>
        <v/>
      </c>
      <c r="O1078" s="41"/>
      <c r="P1078" s="41"/>
    </row>
    <row r="1079" spans="1:16" s="23" customFormat="1" x14ac:dyDescent="0.35">
      <c r="A1079" s="45" t="s">
        <v>2346</v>
      </c>
      <c r="B1079" s="45" t="s">
        <v>2761</v>
      </c>
      <c r="C1079" s="45" t="s">
        <v>2762</v>
      </c>
      <c r="D1079" s="45" t="s">
        <v>2763</v>
      </c>
      <c r="E1079" s="45" t="s">
        <v>295</v>
      </c>
      <c r="F1079" s="46" t="s">
        <v>21</v>
      </c>
      <c r="G1079" s="45"/>
      <c r="H1079" s="45" t="s">
        <v>2382</v>
      </c>
      <c r="I1079" s="45"/>
      <c r="J1079" s="45"/>
      <c r="K1079" s="39" t="str">
        <f>VLOOKUP(A1079,'Va-Ku'!$A$2:$B$150,2,0)</f>
        <v>v</v>
      </c>
      <c r="L1079" s="40" t="str">
        <f>IF(K1079="v",VLOOKUP(A1079,'Va-Ku'!$A$2:$C$150,3,0),VLOOKUP(A1079,Kunnat!$B$2:$D$410,3,0))</f>
        <v>Työ- ja elinkeinoministeriö</v>
      </c>
      <c r="M1079" s="40" t="str">
        <f>IF(K1079&lt;&gt;"v",VLOOKUP(A1079,Kunnat!$B$2:$F$411,5,0),"")</f>
        <v/>
      </c>
      <c r="N1079" s="41" t="str">
        <f>IF(J1079="","",VLOOKUP(J1079,Lait!$B$3:$C$60,2,0))</f>
        <v/>
      </c>
      <c r="O1079" s="41"/>
      <c r="P1079" s="41"/>
    </row>
    <row r="1080" spans="1:16" s="23" customFormat="1" x14ac:dyDescent="0.35">
      <c r="A1080" s="45" t="s">
        <v>2346</v>
      </c>
      <c r="B1080" s="45" t="s">
        <v>264</v>
      </c>
      <c r="C1080" s="45" t="s">
        <v>2760</v>
      </c>
      <c r="D1080" s="45" t="s">
        <v>1965</v>
      </c>
      <c r="E1080" s="45" t="s">
        <v>295</v>
      </c>
      <c r="F1080" s="46" t="s">
        <v>21</v>
      </c>
      <c r="G1080" s="45"/>
      <c r="H1080" s="45" t="s">
        <v>2382</v>
      </c>
      <c r="I1080" s="45"/>
      <c r="J1080" s="45"/>
      <c r="K1080" s="39" t="str">
        <f>VLOOKUP(A1080,'Va-Ku'!$A$2:$B$150,2,0)</f>
        <v>v</v>
      </c>
      <c r="L1080" s="40" t="str">
        <f>IF(K1080="v",VLOOKUP(A1080,'Va-Ku'!$A$2:$C$150,3,0),VLOOKUP(A1080,Kunnat!$B$2:$D$410,3,0))</f>
        <v>Työ- ja elinkeinoministeriö</v>
      </c>
      <c r="M1080" s="40" t="str">
        <f>IF(K1080&lt;&gt;"v",VLOOKUP(A1080,Kunnat!$B$2:$F$411,5,0),"")</f>
        <v/>
      </c>
      <c r="N1080" s="41" t="str">
        <f>IF(J1080="","",VLOOKUP(J1080,Lait!$B$3:$C$60,2,0))</f>
        <v/>
      </c>
      <c r="O1080" s="41"/>
      <c r="P1080" s="41"/>
    </row>
    <row r="1081" spans="1:16" s="23" customFormat="1" x14ac:dyDescent="0.35">
      <c r="A1081" s="45" t="s">
        <v>350</v>
      </c>
      <c r="B1081" s="45" t="s">
        <v>352</v>
      </c>
      <c r="C1081" s="45"/>
      <c r="D1081" s="45" t="s">
        <v>352</v>
      </c>
      <c r="E1081" s="45" t="s">
        <v>2699</v>
      </c>
      <c r="F1081" s="47" t="s">
        <v>17</v>
      </c>
      <c r="G1081" s="45"/>
      <c r="H1081" s="46" t="s">
        <v>2382</v>
      </c>
      <c r="I1081" s="46" t="s">
        <v>4066</v>
      </c>
      <c r="J1081" s="45"/>
      <c r="K1081" s="39" t="str">
        <f>VLOOKUP(A1081,'Va-Ku'!$A$2:$B$150,2,0)</f>
        <v>v</v>
      </c>
      <c r="L1081" s="40" t="str">
        <f>IF(K1081="v",VLOOKUP(A1081,'Va-Ku'!$A$2:$C$150,3,0),VLOOKUP(A1081,Kunnat!$B$2:$D$410,3,0))</f>
        <v>Sisäministeriö</v>
      </c>
      <c r="M1081" s="40" t="str">
        <f>IF(K1081&lt;&gt;"v",VLOOKUP(A1081,Kunnat!$B$2:$F$411,5,0),"")</f>
        <v/>
      </c>
      <c r="N1081" s="41" t="str">
        <f>IF(J1081="","",VLOOKUP(J1081,Lait!$B$3:$C$60,2,0))</f>
        <v/>
      </c>
      <c r="O1081" s="41"/>
      <c r="P1081" s="41"/>
    </row>
    <row r="1082" spans="1:16" s="23" customFormat="1" x14ac:dyDescent="0.35">
      <c r="A1082" s="45" t="s">
        <v>350</v>
      </c>
      <c r="B1082" s="45" t="s">
        <v>377</v>
      </c>
      <c r="C1082" s="45"/>
      <c r="D1082" s="45" t="s">
        <v>4811</v>
      </c>
      <c r="E1082" s="45" t="s">
        <v>2699</v>
      </c>
      <c r="F1082" s="45" t="s">
        <v>7</v>
      </c>
      <c r="G1082" s="45" t="s">
        <v>22</v>
      </c>
      <c r="H1082" s="46" t="s">
        <v>2382</v>
      </c>
      <c r="I1082" s="46" t="s">
        <v>4069</v>
      </c>
      <c r="J1082" s="45"/>
      <c r="K1082" s="39" t="str">
        <f>VLOOKUP(A1082,'Va-Ku'!$A$2:$B$150,2,0)</f>
        <v>v</v>
      </c>
      <c r="L1082" s="40" t="str">
        <f>IF(K1082="v",VLOOKUP(A1082,'Va-Ku'!$A$2:$C$150,3,0),VLOOKUP(A1082,Kunnat!$B$2:$D$410,3,0))</f>
        <v>Sisäministeriö</v>
      </c>
      <c r="M1082" s="40" t="str">
        <f>IF(K1082&lt;&gt;"v",VLOOKUP(A1082,Kunnat!$B$2:$F$411,5,0),"")</f>
        <v/>
      </c>
      <c r="N1082" s="41" t="str">
        <f>IF(J1082="","",VLOOKUP(J1082,Lait!$B$3:$C$60,2,0))</f>
        <v/>
      </c>
      <c r="O1082" s="41"/>
      <c r="P1082" s="41"/>
    </row>
    <row r="1083" spans="1:16" s="23" customFormat="1" x14ac:dyDescent="0.35">
      <c r="A1083" s="45" t="s">
        <v>350</v>
      </c>
      <c r="B1083" s="45" t="s">
        <v>425</v>
      </c>
      <c r="C1083" s="45"/>
      <c r="D1083" s="45" t="s">
        <v>4811</v>
      </c>
      <c r="E1083" s="45" t="s">
        <v>1960</v>
      </c>
      <c r="F1083" s="45" t="s">
        <v>7</v>
      </c>
      <c r="G1083" s="45" t="s">
        <v>22</v>
      </c>
      <c r="H1083" s="46" t="s">
        <v>2382</v>
      </c>
      <c r="I1083" s="46" t="s">
        <v>4069</v>
      </c>
      <c r="J1083" s="45"/>
      <c r="K1083" s="39" t="str">
        <f>VLOOKUP(A1083,'Va-Ku'!$A$2:$B$150,2,0)</f>
        <v>v</v>
      </c>
      <c r="L1083" s="40" t="str">
        <f>IF(K1083="v",VLOOKUP(A1083,'Va-Ku'!$A$2:$C$150,3,0),VLOOKUP(A1083,Kunnat!$B$2:$D$410,3,0))</f>
        <v>Sisäministeriö</v>
      </c>
      <c r="M1083" s="40" t="str">
        <f>IF(K1083&lt;&gt;"v",VLOOKUP(A1083,Kunnat!$B$2:$F$411,5,0),"")</f>
        <v/>
      </c>
      <c r="N1083" s="41" t="str">
        <f>IF(J1083="","",VLOOKUP(J1083,Lait!$B$3:$C$60,2,0))</f>
        <v/>
      </c>
      <c r="O1083" s="41"/>
      <c r="P1083" s="41"/>
    </row>
    <row r="1084" spans="1:16" s="23" customFormat="1" x14ac:dyDescent="0.35">
      <c r="A1084" s="45" t="s">
        <v>350</v>
      </c>
      <c r="B1084" s="45" t="s">
        <v>419</v>
      </c>
      <c r="C1084" s="45"/>
      <c r="D1084" s="45" t="s">
        <v>4811</v>
      </c>
      <c r="E1084" s="45" t="s">
        <v>1960</v>
      </c>
      <c r="F1084" s="45" t="s">
        <v>7</v>
      </c>
      <c r="G1084" s="45" t="s">
        <v>22</v>
      </c>
      <c r="H1084" s="46" t="s">
        <v>2382</v>
      </c>
      <c r="I1084" s="46" t="s">
        <v>4069</v>
      </c>
      <c r="J1084" s="45"/>
      <c r="K1084" s="39" t="str">
        <f>VLOOKUP(A1084,'Va-Ku'!$A$2:$B$150,2,0)</f>
        <v>v</v>
      </c>
      <c r="L1084" s="40" t="str">
        <f>IF(K1084="v",VLOOKUP(A1084,'Va-Ku'!$A$2:$C$150,3,0),VLOOKUP(A1084,Kunnat!$B$2:$D$410,3,0))</f>
        <v>Sisäministeriö</v>
      </c>
      <c r="M1084" s="40" t="str">
        <f>IF(K1084&lt;&gt;"v",VLOOKUP(A1084,Kunnat!$B$2:$F$411,5,0),"")</f>
        <v/>
      </c>
      <c r="N1084" s="41" t="str">
        <f>IF(J1084="","",VLOOKUP(J1084,Lait!$B$3:$C$60,2,0))</f>
        <v/>
      </c>
      <c r="O1084" s="41"/>
      <c r="P1084" s="41"/>
    </row>
    <row r="1085" spans="1:16" s="23" customFormat="1" x14ac:dyDescent="0.35">
      <c r="A1085" s="45" t="s">
        <v>350</v>
      </c>
      <c r="B1085" s="45" t="s">
        <v>409</v>
      </c>
      <c r="C1085" s="45"/>
      <c r="D1085" s="45" t="s">
        <v>4811</v>
      </c>
      <c r="E1085" s="45" t="s">
        <v>1960</v>
      </c>
      <c r="F1085" s="45" t="s">
        <v>7</v>
      </c>
      <c r="G1085" s="45" t="s">
        <v>22</v>
      </c>
      <c r="H1085" s="46" t="s">
        <v>2386</v>
      </c>
      <c r="I1085" s="46" t="s">
        <v>4069</v>
      </c>
      <c r="J1085" s="45"/>
      <c r="K1085" s="39" t="str">
        <f>VLOOKUP(A1085,'Va-Ku'!$A$2:$B$150,2,0)</f>
        <v>v</v>
      </c>
      <c r="L1085" s="40" t="str">
        <f>IF(K1085="v",VLOOKUP(A1085,'Va-Ku'!$A$2:$C$150,3,0),VLOOKUP(A1085,Kunnat!$B$2:$D$410,3,0))</f>
        <v>Sisäministeriö</v>
      </c>
      <c r="M1085" s="40" t="str">
        <f>IF(K1085&lt;&gt;"v",VLOOKUP(A1085,Kunnat!$B$2:$F$411,5,0),"")</f>
        <v/>
      </c>
      <c r="N1085" s="41" t="str">
        <f>IF(J1085="","",VLOOKUP(J1085,Lait!$B$3:$C$60,2,0))</f>
        <v/>
      </c>
      <c r="O1085" s="41"/>
      <c r="P1085" s="41"/>
    </row>
    <row r="1086" spans="1:16" s="23" customFormat="1" x14ac:dyDescent="0.35">
      <c r="A1086" s="45" t="s">
        <v>350</v>
      </c>
      <c r="B1086" s="45" t="s">
        <v>381</v>
      </c>
      <c r="C1086" s="45"/>
      <c r="D1086" s="45" t="s">
        <v>4811</v>
      </c>
      <c r="E1086" s="45" t="s">
        <v>1959</v>
      </c>
      <c r="F1086" s="45" t="s">
        <v>7</v>
      </c>
      <c r="G1086" s="45" t="s">
        <v>22</v>
      </c>
      <c r="H1086" s="46" t="s">
        <v>2386</v>
      </c>
      <c r="I1086" s="46" t="s">
        <v>4070</v>
      </c>
      <c r="J1086" s="45"/>
      <c r="K1086" s="39" t="str">
        <f>VLOOKUP(A1086,'Va-Ku'!$A$2:$B$150,2,0)</f>
        <v>v</v>
      </c>
      <c r="L1086" s="40" t="str">
        <f>IF(K1086="v",VLOOKUP(A1086,'Va-Ku'!$A$2:$C$150,3,0),VLOOKUP(A1086,Kunnat!$B$2:$D$410,3,0))</f>
        <v>Sisäministeriö</v>
      </c>
      <c r="M1086" s="40" t="str">
        <f>IF(K1086&lt;&gt;"v",VLOOKUP(A1086,Kunnat!$B$2:$F$411,5,0),"")</f>
        <v/>
      </c>
      <c r="N1086" s="41" t="str">
        <f>IF(J1086="","",VLOOKUP(J1086,Lait!$B$3:$C$60,2,0))</f>
        <v/>
      </c>
      <c r="O1086" s="41"/>
      <c r="P1086" s="41"/>
    </row>
    <row r="1087" spans="1:16" s="23" customFormat="1" x14ac:dyDescent="0.35">
      <c r="A1087" s="45" t="s">
        <v>350</v>
      </c>
      <c r="B1087" s="45" t="s">
        <v>392</v>
      </c>
      <c r="C1087" s="45"/>
      <c r="D1087" s="45" t="s">
        <v>4811</v>
      </c>
      <c r="E1087" s="45" t="s">
        <v>2699</v>
      </c>
      <c r="F1087" s="45" t="s">
        <v>7</v>
      </c>
      <c r="G1087" s="45" t="s">
        <v>22</v>
      </c>
      <c r="H1087" s="46" t="s">
        <v>2382</v>
      </c>
      <c r="I1087" s="46" t="s">
        <v>4069</v>
      </c>
      <c r="J1087" s="45"/>
      <c r="K1087" s="39" t="str">
        <f>VLOOKUP(A1087,'Va-Ku'!$A$2:$B$150,2,0)</f>
        <v>v</v>
      </c>
      <c r="L1087" s="40" t="str">
        <f>IF(K1087="v",VLOOKUP(A1087,'Va-Ku'!$A$2:$C$150,3,0),VLOOKUP(A1087,Kunnat!$B$2:$D$410,3,0))</f>
        <v>Sisäministeriö</v>
      </c>
      <c r="M1087" s="40" t="str">
        <f>IF(K1087&lt;&gt;"v",VLOOKUP(A1087,Kunnat!$B$2:$F$411,5,0),"")</f>
        <v/>
      </c>
      <c r="N1087" s="41" t="str">
        <f>IF(J1087="","",VLOOKUP(J1087,Lait!$B$3:$C$60,2,0))</f>
        <v/>
      </c>
      <c r="O1087" s="41"/>
      <c r="P1087" s="41"/>
    </row>
    <row r="1088" spans="1:16" s="23" customFormat="1" x14ac:dyDescent="0.35">
      <c r="A1088" s="45" t="s">
        <v>350</v>
      </c>
      <c r="B1088" s="45" t="s">
        <v>384</v>
      </c>
      <c r="C1088" s="45"/>
      <c r="D1088" s="45" t="s">
        <v>4811</v>
      </c>
      <c r="E1088" s="45" t="s">
        <v>1959</v>
      </c>
      <c r="F1088" s="47" t="s">
        <v>17</v>
      </c>
      <c r="G1088" s="45"/>
      <c r="H1088" s="46" t="s">
        <v>2386</v>
      </c>
      <c r="I1088" s="45"/>
      <c r="J1088" s="45"/>
      <c r="K1088" s="39" t="str">
        <f>VLOOKUP(A1088,'Va-Ku'!$A$2:$B$150,2,0)</f>
        <v>v</v>
      </c>
      <c r="L1088" s="40" t="str">
        <f>IF(K1088="v",VLOOKUP(A1088,'Va-Ku'!$A$2:$C$150,3,0),VLOOKUP(A1088,Kunnat!$B$2:$D$410,3,0))</f>
        <v>Sisäministeriö</v>
      </c>
      <c r="M1088" s="40" t="str">
        <f>IF(K1088&lt;&gt;"v",VLOOKUP(A1088,Kunnat!$B$2:$F$411,5,0),"")</f>
        <v/>
      </c>
      <c r="N1088" s="41" t="str">
        <f>IF(J1088="","",VLOOKUP(J1088,Lait!$B$3:$C$60,2,0))</f>
        <v/>
      </c>
      <c r="O1088" s="41"/>
      <c r="P1088" s="41"/>
    </row>
    <row r="1089" spans="1:16" s="23" customFormat="1" x14ac:dyDescent="0.35">
      <c r="A1089" s="45" t="s">
        <v>350</v>
      </c>
      <c r="B1089" s="45" t="s">
        <v>411</v>
      </c>
      <c r="C1089" s="45"/>
      <c r="D1089" s="45" t="s">
        <v>4811</v>
      </c>
      <c r="E1089" s="45" t="s">
        <v>1960</v>
      </c>
      <c r="F1089" s="45" t="s">
        <v>7</v>
      </c>
      <c r="G1089" s="45" t="s">
        <v>22</v>
      </c>
      <c r="H1089" s="46" t="s">
        <v>2386</v>
      </c>
      <c r="I1089" s="46" t="s">
        <v>4069</v>
      </c>
      <c r="J1089" s="45"/>
      <c r="K1089" s="39" t="str">
        <f>VLOOKUP(A1089,'Va-Ku'!$A$2:$B$150,2,0)</f>
        <v>v</v>
      </c>
      <c r="L1089" s="40" t="str">
        <f>IF(K1089="v",VLOOKUP(A1089,'Va-Ku'!$A$2:$C$150,3,0),VLOOKUP(A1089,Kunnat!$B$2:$D$410,3,0))</f>
        <v>Sisäministeriö</v>
      </c>
      <c r="M1089" s="40" t="str">
        <f>IF(K1089&lt;&gt;"v",VLOOKUP(A1089,Kunnat!$B$2:$F$411,5,0),"")</f>
        <v/>
      </c>
      <c r="N1089" s="41" t="str">
        <f>IF(J1089="","",VLOOKUP(J1089,Lait!$B$3:$C$60,2,0))</f>
        <v/>
      </c>
      <c r="O1089" s="41"/>
      <c r="P1089" s="41"/>
    </row>
    <row r="1090" spans="1:16" s="23" customFormat="1" x14ac:dyDescent="0.35">
      <c r="A1090" s="45" t="s">
        <v>350</v>
      </c>
      <c r="B1090" s="45" t="s">
        <v>421</v>
      </c>
      <c r="C1090" s="45"/>
      <c r="D1090" s="45" t="s">
        <v>4811</v>
      </c>
      <c r="E1090" s="45" t="s">
        <v>1960</v>
      </c>
      <c r="F1090" s="45" t="s">
        <v>7</v>
      </c>
      <c r="G1090" s="45" t="s">
        <v>22</v>
      </c>
      <c r="H1090" s="46" t="s">
        <v>2386</v>
      </c>
      <c r="I1090" s="46" t="s">
        <v>4069</v>
      </c>
      <c r="J1090" s="45"/>
      <c r="K1090" s="39" t="str">
        <f>VLOOKUP(A1090,'Va-Ku'!$A$2:$B$150,2,0)</f>
        <v>v</v>
      </c>
      <c r="L1090" s="40" t="str">
        <f>IF(K1090="v",VLOOKUP(A1090,'Va-Ku'!$A$2:$C$150,3,0),VLOOKUP(A1090,Kunnat!$B$2:$D$410,3,0))</f>
        <v>Sisäministeriö</v>
      </c>
      <c r="M1090" s="40" t="str">
        <f>IF(K1090&lt;&gt;"v",VLOOKUP(A1090,Kunnat!$B$2:$F$411,5,0),"")</f>
        <v/>
      </c>
      <c r="N1090" s="41" t="str">
        <f>IF(J1090="","",VLOOKUP(J1090,Lait!$B$3:$C$60,2,0))</f>
        <v/>
      </c>
      <c r="O1090" s="41"/>
      <c r="P1090" s="41"/>
    </row>
    <row r="1091" spans="1:16" s="23" customFormat="1" x14ac:dyDescent="0.35">
      <c r="A1091" s="45" t="s">
        <v>350</v>
      </c>
      <c r="B1091" s="45" t="s">
        <v>373</v>
      </c>
      <c r="C1091" s="45"/>
      <c r="D1091" s="45" t="s">
        <v>4811</v>
      </c>
      <c r="E1091" s="45" t="s">
        <v>1960</v>
      </c>
      <c r="F1091" s="45" t="s">
        <v>7</v>
      </c>
      <c r="G1091" s="45" t="s">
        <v>22</v>
      </c>
      <c r="H1091" s="46" t="s">
        <v>2382</v>
      </c>
      <c r="I1091" s="46" t="s">
        <v>4069</v>
      </c>
      <c r="J1091" s="45"/>
      <c r="K1091" s="39" t="str">
        <f>VLOOKUP(A1091,'Va-Ku'!$A$2:$B$150,2,0)</f>
        <v>v</v>
      </c>
      <c r="L1091" s="40" t="str">
        <f>IF(K1091="v",VLOOKUP(A1091,'Va-Ku'!$A$2:$C$150,3,0),VLOOKUP(A1091,Kunnat!$B$2:$D$410,3,0))</f>
        <v>Sisäministeriö</v>
      </c>
      <c r="M1091" s="40" t="str">
        <f>IF(K1091&lt;&gt;"v",VLOOKUP(A1091,Kunnat!$B$2:$F$411,5,0),"")</f>
        <v/>
      </c>
      <c r="N1091" s="41" t="str">
        <f>IF(J1091="","",VLOOKUP(J1091,Lait!$B$3:$C$60,2,0))</f>
        <v/>
      </c>
      <c r="O1091" s="41"/>
      <c r="P1091" s="41"/>
    </row>
    <row r="1092" spans="1:16" s="23" customFormat="1" x14ac:dyDescent="0.35">
      <c r="A1092" s="45" t="s">
        <v>350</v>
      </c>
      <c r="B1092" s="45" t="s">
        <v>375</v>
      </c>
      <c r="C1092" s="45"/>
      <c r="D1092" s="45" t="s">
        <v>4811</v>
      </c>
      <c r="E1092" s="45" t="s">
        <v>1960</v>
      </c>
      <c r="F1092" s="45" t="s">
        <v>7</v>
      </c>
      <c r="G1092" s="45" t="s">
        <v>22</v>
      </c>
      <c r="H1092" s="46" t="s">
        <v>2382</v>
      </c>
      <c r="I1092" s="46" t="s">
        <v>4069</v>
      </c>
      <c r="J1092" s="45"/>
      <c r="K1092" s="39" t="str">
        <f>VLOOKUP(A1092,'Va-Ku'!$A$2:$B$150,2,0)</f>
        <v>v</v>
      </c>
      <c r="L1092" s="40" t="str">
        <f>IF(K1092="v",VLOOKUP(A1092,'Va-Ku'!$A$2:$C$150,3,0),VLOOKUP(A1092,Kunnat!$B$2:$D$410,3,0))</f>
        <v>Sisäministeriö</v>
      </c>
      <c r="M1092" s="40" t="str">
        <f>IF(K1092&lt;&gt;"v",VLOOKUP(A1092,Kunnat!$B$2:$F$411,5,0),"")</f>
        <v/>
      </c>
      <c r="N1092" s="41" t="str">
        <f>IF(J1092="","",VLOOKUP(J1092,Lait!$B$3:$C$60,2,0))</f>
        <v/>
      </c>
      <c r="O1092" s="41"/>
      <c r="P1092" s="41"/>
    </row>
    <row r="1093" spans="1:16" s="23" customFormat="1" x14ac:dyDescent="0.35">
      <c r="A1093" s="45" t="s">
        <v>350</v>
      </c>
      <c r="B1093" s="45" t="s">
        <v>374</v>
      </c>
      <c r="C1093" s="45"/>
      <c r="D1093" s="45" t="s">
        <v>4811</v>
      </c>
      <c r="E1093" s="45" t="s">
        <v>1960</v>
      </c>
      <c r="F1093" s="45" t="s">
        <v>7</v>
      </c>
      <c r="G1093" s="45" t="s">
        <v>22</v>
      </c>
      <c r="H1093" s="46" t="s">
        <v>2382</v>
      </c>
      <c r="I1093" s="46" t="s">
        <v>4069</v>
      </c>
      <c r="J1093" s="45"/>
      <c r="K1093" s="39" t="str">
        <f>VLOOKUP(A1093,'Va-Ku'!$A$2:$B$150,2,0)</f>
        <v>v</v>
      </c>
      <c r="L1093" s="40" t="str">
        <f>IF(K1093="v",VLOOKUP(A1093,'Va-Ku'!$A$2:$C$150,3,0),VLOOKUP(A1093,Kunnat!$B$2:$D$410,3,0))</f>
        <v>Sisäministeriö</v>
      </c>
      <c r="M1093" s="40" t="str">
        <f>IF(K1093&lt;&gt;"v",VLOOKUP(A1093,Kunnat!$B$2:$F$411,5,0),"")</f>
        <v/>
      </c>
      <c r="N1093" s="41" t="str">
        <f>IF(J1093="","",VLOOKUP(J1093,Lait!$B$3:$C$60,2,0))</f>
        <v/>
      </c>
      <c r="O1093" s="41"/>
      <c r="P1093" s="41"/>
    </row>
    <row r="1094" spans="1:16" s="23" customFormat="1" x14ac:dyDescent="0.35">
      <c r="A1094" s="45" t="s">
        <v>350</v>
      </c>
      <c r="B1094" s="45" t="s">
        <v>387</v>
      </c>
      <c r="C1094" s="45"/>
      <c r="D1094" s="45" t="s">
        <v>4811</v>
      </c>
      <c r="E1094" s="45" t="s">
        <v>1960</v>
      </c>
      <c r="F1094" s="45" t="s">
        <v>7</v>
      </c>
      <c r="G1094" s="45" t="s">
        <v>22</v>
      </c>
      <c r="H1094" s="46" t="s">
        <v>2386</v>
      </c>
      <c r="I1094" s="46" t="s">
        <v>4069</v>
      </c>
      <c r="J1094" s="45"/>
      <c r="K1094" s="39" t="str">
        <f>VLOOKUP(A1094,'Va-Ku'!$A$2:$B$150,2,0)</f>
        <v>v</v>
      </c>
      <c r="L1094" s="40" t="str">
        <f>IF(K1094="v",VLOOKUP(A1094,'Va-Ku'!$A$2:$C$150,3,0),VLOOKUP(A1094,Kunnat!$B$2:$D$410,3,0))</f>
        <v>Sisäministeriö</v>
      </c>
      <c r="M1094" s="40" t="str">
        <f>IF(K1094&lt;&gt;"v",VLOOKUP(A1094,Kunnat!$B$2:$F$411,5,0),"")</f>
        <v/>
      </c>
      <c r="N1094" s="41" t="str">
        <f>IF(J1094="","",VLOOKUP(J1094,Lait!$B$3:$C$60,2,0))</f>
        <v/>
      </c>
      <c r="O1094" s="41"/>
      <c r="P1094" s="41"/>
    </row>
    <row r="1095" spans="1:16" s="23" customFormat="1" x14ac:dyDescent="0.35">
      <c r="A1095" s="45" t="s">
        <v>350</v>
      </c>
      <c r="B1095" s="45" t="s">
        <v>410</v>
      </c>
      <c r="C1095" s="45"/>
      <c r="D1095" s="45" t="s">
        <v>4811</v>
      </c>
      <c r="E1095" s="45" t="s">
        <v>1960</v>
      </c>
      <c r="F1095" s="45" t="s">
        <v>7</v>
      </c>
      <c r="G1095" s="45" t="s">
        <v>22</v>
      </c>
      <c r="H1095" s="46" t="s">
        <v>2386</v>
      </c>
      <c r="I1095" s="46" t="s">
        <v>4069</v>
      </c>
      <c r="J1095" s="45"/>
      <c r="K1095" s="39" t="str">
        <f>VLOOKUP(A1095,'Va-Ku'!$A$2:$B$150,2,0)</f>
        <v>v</v>
      </c>
      <c r="L1095" s="40" t="str">
        <f>IF(K1095="v",VLOOKUP(A1095,'Va-Ku'!$A$2:$C$150,3,0),VLOOKUP(A1095,Kunnat!$B$2:$D$410,3,0))</f>
        <v>Sisäministeriö</v>
      </c>
      <c r="M1095" s="40" t="str">
        <f>IF(K1095&lt;&gt;"v",VLOOKUP(A1095,Kunnat!$B$2:$F$411,5,0),"")</f>
        <v/>
      </c>
      <c r="N1095" s="41" t="str">
        <f>IF(J1095="","",VLOOKUP(J1095,Lait!$B$3:$C$60,2,0))</f>
        <v/>
      </c>
      <c r="O1095" s="41"/>
      <c r="P1095" s="41"/>
    </row>
    <row r="1096" spans="1:16" s="23" customFormat="1" x14ac:dyDescent="0.35">
      <c r="A1096" s="45" t="s">
        <v>350</v>
      </c>
      <c r="B1096" s="45" t="s">
        <v>390</v>
      </c>
      <c r="C1096" s="45"/>
      <c r="D1096" s="45" t="s">
        <v>4811</v>
      </c>
      <c r="E1096" s="45" t="s">
        <v>1959</v>
      </c>
      <c r="F1096" s="47" t="s">
        <v>17</v>
      </c>
      <c r="G1096" s="45"/>
      <c r="H1096" s="46" t="s">
        <v>2386</v>
      </c>
      <c r="I1096" s="45"/>
      <c r="J1096" s="45"/>
      <c r="K1096" s="39" t="str">
        <f>VLOOKUP(A1096,'Va-Ku'!$A$2:$B$150,2,0)</f>
        <v>v</v>
      </c>
      <c r="L1096" s="40" t="str">
        <f>IF(K1096="v",VLOOKUP(A1096,'Va-Ku'!$A$2:$C$150,3,0),VLOOKUP(A1096,Kunnat!$B$2:$D$410,3,0))</f>
        <v>Sisäministeriö</v>
      </c>
      <c r="M1096" s="40" t="str">
        <f>IF(K1096&lt;&gt;"v",VLOOKUP(A1096,Kunnat!$B$2:$F$411,5,0),"")</f>
        <v/>
      </c>
      <c r="N1096" s="41" t="str">
        <f>IF(J1096="","",VLOOKUP(J1096,Lait!$B$3:$C$60,2,0))</f>
        <v/>
      </c>
      <c r="O1096" s="41"/>
      <c r="P1096" s="41"/>
    </row>
    <row r="1097" spans="1:16" s="23" customFormat="1" x14ac:dyDescent="0.35">
      <c r="A1097" s="45" t="s">
        <v>350</v>
      </c>
      <c r="B1097" s="45" t="s">
        <v>380</v>
      </c>
      <c r="C1097" s="45"/>
      <c r="D1097" s="45" t="s">
        <v>4811</v>
      </c>
      <c r="E1097" s="45" t="s">
        <v>2699</v>
      </c>
      <c r="F1097" s="45" t="s">
        <v>7</v>
      </c>
      <c r="G1097" s="45" t="s">
        <v>22</v>
      </c>
      <c r="H1097" s="46" t="s">
        <v>2382</v>
      </c>
      <c r="I1097" s="46" t="s">
        <v>4069</v>
      </c>
      <c r="J1097" s="45"/>
      <c r="K1097" s="39" t="str">
        <f>VLOOKUP(A1097,'Va-Ku'!$A$2:$B$150,2,0)</f>
        <v>v</v>
      </c>
      <c r="L1097" s="40" t="str">
        <f>IF(K1097="v",VLOOKUP(A1097,'Va-Ku'!$A$2:$C$150,3,0),VLOOKUP(A1097,Kunnat!$B$2:$D$410,3,0))</f>
        <v>Sisäministeriö</v>
      </c>
      <c r="M1097" s="40" t="str">
        <f>IF(K1097&lt;&gt;"v",VLOOKUP(A1097,Kunnat!$B$2:$F$411,5,0),"")</f>
        <v/>
      </c>
      <c r="N1097" s="41" t="str">
        <f>IF(J1097="","",VLOOKUP(J1097,Lait!$B$3:$C$60,2,0))</f>
        <v/>
      </c>
      <c r="O1097" s="41"/>
      <c r="P1097" s="41"/>
    </row>
    <row r="1098" spans="1:16" s="23" customFormat="1" x14ac:dyDescent="0.35">
      <c r="A1098" s="45" t="s">
        <v>350</v>
      </c>
      <c r="B1098" s="45" t="s">
        <v>388</v>
      </c>
      <c r="C1098" s="45"/>
      <c r="D1098" s="45" t="s">
        <v>4811</v>
      </c>
      <c r="E1098" s="45" t="s">
        <v>1960</v>
      </c>
      <c r="F1098" s="45" t="s">
        <v>7</v>
      </c>
      <c r="G1098" s="45" t="s">
        <v>22</v>
      </c>
      <c r="H1098" s="46" t="s">
        <v>2382</v>
      </c>
      <c r="I1098" s="46" t="s">
        <v>4069</v>
      </c>
      <c r="J1098" s="45"/>
      <c r="K1098" s="39" t="str">
        <f>VLOOKUP(A1098,'Va-Ku'!$A$2:$B$150,2,0)</f>
        <v>v</v>
      </c>
      <c r="L1098" s="40" t="str">
        <f>IF(K1098="v",VLOOKUP(A1098,'Va-Ku'!$A$2:$C$150,3,0),VLOOKUP(A1098,Kunnat!$B$2:$D$410,3,0))</f>
        <v>Sisäministeriö</v>
      </c>
      <c r="M1098" s="40" t="str">
        <f>IF(K1098&lt;&gt;"v",VLOOKUP(A1098,Kunnat!$B$2:$F$411,5,0),"")</f>
        <v/>
      </c>
      <c r="N1098" s="41" t="str">
        <f>IF(J1098="","",VLOOKUP(J1098,Lait!$B$3:$C$60,2,0))</f>
        <v/>
      </c>
      <c r="O1098" s="41"/>
      <c r="P1098" s="41"/>
    </row>
    <row r="1099" spans="1:16" s="23" customFormat="1" x14ac:dyDescent="0.35">
      <c r="A1099" s="45" t="s">
        <v>350</v>
      </c>
      <c r="B1099" s="45" t="s">
        <v>389</v>
      </c>
      <c r="C1099" s="45"/>
      <c r="D1099" s="45" t="s">
        <v>4811</v>
      </c>
      <c r="E1099" s="45" t="s">
        <v>1960</v>
      </c>
      <c r="F1099" s="45" t="s">
        <v>7</v>
      </c>
      <c r="G1099" s="45" t="s">
        <v>22</v>
      </c>
      <c r="H1099" s="46" t="s">
        <v>2382</v>
      </c>
      <c r="I1099" s="46" t="s">
        <v>4069</v>
      </c>
      <c r="J1099" s="45"/>
      <c r="K1099" s="39" t="str">
        <f>VLOOKUP(A1099,'Va-Ku'!$A$2:$B$150,2,0)</f>
        <v>v</v>
      </c>
      <c r="L1099" s="40" t="str">
        <f>IF(K1099="v",VLOOKUP(A1099,'Va-Ku'!$A$2:$C$150,3,0),VLOOKUP(A1099,Kunnat!$B$2:$D$410,3,0))</f>
        <v>Sisäministeriö</v>
      </c>
      <c r="M1099" s="40" t="str">
        <f>IF(K1099&lt;&gt;"v",VLOOKUP(A1099,Kunnat!$B$2:$F$411,5,0),"")</f>
        <v/>
      </c>
      <c r="N1099" s="41" t="str">
        <f>IF(J1099="","",VLOOKUP(J1099,Lait!$B$3:$C$60,2,0))</f>
        <v/>
      </c>
      <c r="O1099" s="41"/>
      <c r="P1099" s="41"/>
    </row>
    <row r="1100" spans="1:16" s="23" customFormat="1" x14ac:dyDescent="0.35">
      <c r="A1100" s="45" t="s">
        <v>350</v>
      </c>
      <c r="B1100" s="45" t="s">
        <v>431</v>
      </c>
      <c r="C1100" s="45"/>
      <c r="D1100" s="45" t="s">
        <v>4811</v>
      </c>
      <c r="E1100" s="45" t="s">
        <v>1960</v>
      </c>
      <c r="F1100" s="45" t="s">
        <v>7</v>
      </c>
      <c r="G1100" s="45" t="s">
        <v>22</v>
      </c>
      <c r="H1100" s="46" t="s">
        <v>2382</v>
      </c>
      <c r="I1100" s="46" t="s">
        <v>4069</v>
      </c>
      <c r="J1100" s="45"/>
      <c r="K1100" s="39" t="str">
        <f>VLOOKUP(A1100,'Va-Ku'!$A$2:$B$150,2,0)</f>
        <v>v</v>
      </c>
      <c r="L1100" s="40" t="str">
        <f>IF(K1100="v",VLOOKUP(A1100,'Va-Ku'!$A$2:$C$150,3,0),VLOOKUP(A1100,Kunnat!$B$2:$D$410,3,0))</f>
        <v>Sisäministeriö</v>
      </c>
      <c r="M1100" s="40" t="str">
        <f>IF(K1100&lt;&gt;"v",VLOOKUP(A1100,Kunnat!$B$2:$F$411,5,0),"")</f>
        <v/>
      </c>
      <c r="N1100" s="41" t="str">
        <f>IF(J1100="","",VLOOKUP(J1100,Lait!$B$3:$C$60,2,0))</f>
        <v/>
      </c>
      <c r="O1100" s="41"/>
      <c r="P1100" s="41"/>
    </row>
    <row r="1101" spans="1:16" s="23" customFormat="1" x14ac:dyDescent="0.35">
      <c r="A1101" s="45" t="s">
        <v>350</v>
      </c>
      <c r="B1101" s="45" t="s">
        <v>413</v>
      </c>
      <c r="C1101" s="45"/>
      <c r="D1101" s="45" t="s">
        <v>4811</v>
      </c>
      <c r="E1101" s="45" t="s">
        <v>1959</v>
      </c>
      <c r="F1101" s="45" t="s">
        <v>7</v>
      </c>
      <c r="G1101" s="45" t="s">
        <v>22</v>
      </c>
      <c r="H1101" s="46" t="s">
        <v>2382</v>
      </c>
      <c r="I1101" s="46" t="s">
        <v>4069</v>
      </c>
      <c r="J1101" s="45"/>
      <c r="K1101" s="39" t="str">
        <f>VLOOKUP(A1101,'Va-Ku'!$A$2:$B$150,2,0)</f>
        <v>v</v>
      </c>
      <c r="L1101" s="40" t="str">
        <f>IF(K1101="v",VLOOKUP(A1101,'Va-Ku'!$A$2:$C$150,3,0),VLOOKUP(A1101,Kunnat!$B$2:$D$410,3,0))</f>
        <v>Sisäministeriö</v>
      </c>
      <c r="M1101" s="40" t="str">
        <f>IF(K1101&lt;&gt;"v",VLOOKUP(A1101,Kunnat!$B$2:$F$411,5,0),"")</f>
        <v/>
      </c>
      <c r="N1101" s="41" t="str">
        <f>IF(J1101="","",VLOOKUP(J1101,Lait!$B$3:$C$60,2,0))</f>
        <v/>
      </c>
      <c r="O1101" s="41"/>
      <c r="P1101" s="41"/>
    </row>
    <row r="1102" spans="1:16" s="23" customFormat="1" x14ac:dyDescent="0.35">
      <c r="A1102" s="45" t="s">
        <v>350</v>
      </c>
      <c r="B1102" s="45" t="s">
        <v>427</v>
      </c>
      <c r="C1102" s="45"/>
      <c r="D1102" s="45" t="s">
        <v>4811</v>
      </c>
      <c r="E1102" s="45" t="s">
        <v>1959</v>
      </c>
      <c r="F1102" s="45" t="s">
        <v>7</v>
      </c>
      <c r="G1102" s="45" t="s">
        <v>22</v>
      </c>
      <c r="H1102" s="46" t="s">
        <v>2382</v>
      </c>
      <c r="I1102" s="46" t="s">
        <v>4069</v>
      </c>
      <c r="J1102" s="45"/>
      <c r="K1102" s="39" t="str">
        <f>VLOOKUP(A1102,'Va-Ku'!$A$2:$B$150,2,0)</f>
        <v>v</v>
      </c>
      <c r="L1102" s="40" t="str">
        <f>IF(K1102="v",VLOOKUP(A1102,'Va-Ku'!$A$2:$C$150,3,0),VLOOKUP(A1102,Kunnat!$B$2:$D$410,3,0))</f>
        <v>Sisäministeriö</v>
      </c>
      <c r="M1102" s="40" t="str">
        <f>IF(K1102&lt;&gt;"v",VLOOKUP(A1102,Kunnat!$B$2:$F$411,5,0),"")</f>
        <v/>
      </c>
      <c r="N1102" s="41" t="str">
        <f>IF(J1102="","",VLOOKUP(J1102,Lait!$B$3:$C$60,2,0))</f>
        <v/>
      </c>
      <c r="O1102" s="41"/>
      <c r="P1102" s="41"/>
    </row>
    <row r="1103" spans="1:16" s="23" customFormat="1" x14ac:dyDescent="0.35">
      <c r="A1103" s="45" t="s">
        <v>350</v>
      </c>
      <c r="B1103" s="45" t="s">
        <v>428</v>
      </c>
      <c r="C1103" s="45"/>
      <c r="D1103" s="45" t="s">
        <v>4811</v>
      </c>
      <c r="E1103" s="45" t="s">
        <v>1959</v>
      </c>
      <c r="F1103" s="45" t="s">
        <v>7</v>
      </c>
      <c r="G1103" s="45" t="s">
        <v>22</v>
      </c>
      <c r="H1103" s="46" t="s">
        <v>2382</v>
      </c>
      <c r="I1103" s="46" t="s">
        <v>4069</v>
      </c>
      <c r="J1103" s="45"/>
      <c r="K1103" s="39" t="str">
        <f>VLOOKUP(A1103,'Va-Ku'!$A$2:$B$150,2,0)</f>
        <v>v</v>
      </c>
      <c r="L1103" s="40" t="str">
        <f>IF(K1103="v",VLOOKUP(A1103,'Va-Ku'!$A$2:$C$150,3,0),VLOOKUP(A1103,Kunnat!$B$2:$D$410,3,0))</f>
        <v>Sisäministeriö</v>
      </c>
      <c r="M1103" s="40" t="str">
        <f>IF(K1103&lt;&gt;"v",VLOOKUP(A1103,Kunnat!$B$2:$F$411,5,0),"")</f>
        <v/>
      </c>
      <c r="N1103" s="41" t="str">
        <f>IF(J1103="","",VLOOKUP(J1103,Lait!$B$3:$C$60,2,0))</f>
        <v/>
      </c>
      <c r="O1103" s="41"/>
      <c r="P1103" s="41"/>
    </row>
    <row r="1104" spans="1:16" s="23" customFormat="1" x14ac:dyDescent="0.35">
      <c r="A1104" s="45" t="s">
        <v>350</v>
      </c>
      <c r="B1104" s="45" t="s">
        <v>418</v>
      </c>
      <c r="C1104" s="45"/>
      <c r="D1104" s="45" t="s">
        <v>4811</v>
      </c>
      <c r="E1104" s="45" t="s">
        <v>1959</v>
      </c>
      <c r="F1104" s="45" t="s">
        <v>7</v>
      </c>
      <c r="G1104" s="45" t="s">
        <v>22</v>
      </c>
      <c r="H1104" s="46" t="s">
        <v>2386</v>
      </c>
      <c r="I1104" s="46" t="s">
        <v>4069</v>
      </c>
      <c r="J1104" s="45"/>
      <c r="K1104" s="39" t="str">
        <f>VLOOKUP(A1104,'Va-Ku'!$A$2:$B$150,2,0)</f>
        <v>v</v>
      </c>
      <c r="L1104" s="40" t="str">
        <f>IF(K1104="v",VLOOKUP(A1104,'Va-Ku'!$A$2:$C$150,3,0),VLOOKUP(A1104,Kunnat!$B$2:$D$410,3,0))</f>
        <v>Sisäministeriö</v>
      </c>
      <c r="M1104" s="40" t="str">
        <f>IF(K1104&lt;&gt;"v",VLOOKUP(A1104,Kunnat!$B$2:$F$411,5,0),"")</f>
        <v/>
      </c>
      <c r="N1104" s="41" t="str">
        <f>IF(J1104="","",VLOOKUP(J1104,Lait!$B$3:$C$60,2,0))</f>
        <v/>
      </c>
      <c r="O1104" s="41"/>
      <c r="P1104" s="41"/>
    </row>
    <row r="1105" spans="1:16" s="23" customFormat="1" x14ac:dyDescent="0.35">
      <c r="A1105" s="45" t="s">
        <v>350</v>
      </c>
      <c r="B1105" s="45" t="s">
        <v>417</v>
      </c>
      <c r="C1105" s="45"/>
      <c r="D1105" s="45" t="s">
        <v>4811</v>
      </c>
      <c r="E1105" s="45" t="s">
        <v>1959</v>
      </c>
      <c r="F1105" s="45" t="s">
        <v>7</v>
      </c>
      <c r="G1105" s="45" t="s">
        <v>22</v>
      </c>
      <c r="H1105" s="46" t="s">
        <v>2386</v>
      </c>
      <c r="I1105" s="46" t="s">
        <v>4069</v>
      </c>
      <c r="J1105" s="45"/>
      <c r="K1105" s="39" t="str">
        <f>VLOOKUP(A1105,'Va-Ku'!$A$2:$B$150,2,0)</f>
        <v>v</v>
      </c>
      <c r="L1105" s="40" t="str">
        <f>IF(K1105="v",VLOOKUP(A1105,'Va-Ku'!$A$2:$C$150,3,0),VLOOKUP(A1105,Kunnat!$B$2:$D$410,3,0))</f>
        <v>Sisäministeriö</v>
      </c>
      <c r="M1105" s="40" t="str">
        <f>IF(K1105&lt;&gt;"v",VLOOKUP(A1105,Kunnat!$B$2:$F$411,5,0),"")</f>
        <v/>
      </c>
      <c r="N1105" s="41" t="str">
        <f>IF(J1105="","",VLOOKUP(J1105,Lait!$B$3:$C$60,2,0))</f>
        <v/>
      </c>
      <c r="O1105" s="41"/>
      <c r="P1105" s="41"/>
    </row>
    <row r="1106" spans="1:16" s="23" customFormat="1" x14ac:dyDescent="0.35">
      <c r="A1106" s="45" t="s">
        <v>350</v>
      </c>
      <c r="B1106" s="45" t="s">
        <v>415</v>
      </c>
      <c r="C1106" s="45"/>
      <c r="D1106" s="45" t="s">
        <v>4811</v>
      </c>
      <c r="E1106" s="45" t="s">
        <v>1959</v>
      </c>
      <c r="F1106" s="45" t="s">
        <v>7</v>
      </c>
      <c r="G1106" s="45" t="s">
        <v>22</v>
      </c>
      <c r="H1106" s="46" t="s">
        <v>2386</v>
      </c>
      <c r="I1106" s="46" t="s">
        <v>4069</v>
      </c>
      <c r="J1106" s="45"/>
      <c r="K1106" s="39" t="str">
        <f>VLOOKUP(A1106,'Va-Ku'!$A$2:$B$150,2,0)</f>
        <v>v</v>
      </c>
      <c r="L1106" s="40" t="str">
        <f>IF(K1106="v",VLOOKUP(A1106,'Va-Ku'!$A$2:$C$150,3,0),VLOOKUP(A1106,Kunnat!$B$2:$D$410,3,0))</f>
        <v>Sisäministeriö</v>
      </c>
      <c r="M1106" s="40" t="str">
        <f>IF(K1106&lt;&gt;"v",VLOOKUP(A1106,Kunnat!$B$2:$F$411,5,0),"")</f>
        <v/>
      </c>
      <c r="N1106" s="41" t="str">
        <f>IF(J1106="","",VLOOKUP(J1106,Lait!$B$3:$C$60,2,0))</f>
        <v/>
      </c>
      <c r="O1106" s="41"/>
      <c r="P1106" s="41"/>
    </row>
    <row r="1107" spans="1:16" s="23" customFormat="1" x14ac:dyDescent="0.35">
      <c r="A1107" s="45" t="s">
        <v>350</v>
      </c>
      <c r="B1107" s="45" t="s">
        <v>416</v>
      </c>
      <c r="C1107" s="45"/>
      <c r="D1107" s="45" t="s">
        <v>4811</v>
      </c>
      <c r="E1107" s="45" t="s">
        <v>1959</v>
      </c>
      <c r="F1107" s="45" t="s">
        <v>7</v>
      </c>
      <c r="G1107" s="45" t="s">
        <v>22</v>
      </c>
      <c r="H1107" s="46" t="s">
        <v>2386</v>
      </c>
      <c r="I1107" s="46" t="s">
        <v>4069</v>
      </c>
      <c r="J1107" s="45"/>
      <c r="K1107" s="39" t="str">
        <f>VLOOKUP(A1107,'Va-Ku'!$A$2:$B$150,2,0)</f>
        <v>v</v>
      </c>
      <c r="L1107" s="40" t="str">
        <f>IF(K1107="v",VLOOKUP(A1107,'Va-Ku'!$A$2:$C$150,3,0),VLOOKUP(A1107,Kunnat!$B$2:$D$410,3,0))</f>
        <v>Sisäministeriö</v>
      </c>
      <c r="M1107" s="40" t="str">
        <f>IF(K1107&lt;&gt;"v",VLOOKUP(A1107,Kunnat!$B$2:$F$411,5,0),"")</f>
        <v/>
      </c>
      <c r="N1107" s="41" t="str">
        <f>IF(J1107="","",VLOOKUP(J1107,Lait!$B$3:$C$60,2,0))</f>
        <v/>
      </c>
      <c r="O1107" s="41"/>
      <c r="P1107" s="41"/>
    </row>
    <row r="1108" spans="1:16" s="23" customFormat="1" x14ac:dyDescent="0.35">
      <c r="A1108" s="45" t="s">
        <v>350</v>
      </c>
      <c r="B1108" s="45" t="s">
        <v>378</v>
      </c>
      <c r="C1108" s="45"/>
      <c r="D1108" s="45" t="s">
        <v>4811</v>
      </c>
      <c r="E1108" s="45" t="s">
        <v>1959</v>
      </c>
      <c r="F1108" s="47" t="s">
        <v>17</v>
      </c>
      <c r="G1108" s="45"/>
      <c r="H1108" s="46" t="s">
        <v>2386</v>
      </c>
      <c r="I1108" s="45"/>
      <c r="J1108" s="45"/>
      <c r="K1108" s="39" t="str">
        <f>VLOOKUP(A1108,'Va-Ku'!$A$2:$B$150,2,0)</f>
        <v>v</v>
      </c>
      <c r="L1108" s="40" t="str">
        <f>IF(K1108="v",VLOOKUP(A1108,'Va-Ku'!$A$2:$C$150,3,0),VLOOKUP(A1108,Kunnat!$B$2:$D$410,3,0))</f>
        <v>Sisäministeriö</v>
      </c>
      <c r="M1108" s="40" t="str">
        <f>IF(K1108&lt;&gt;"v",VLOOKUP(A1108,Kunnat!$B$2:$F$411,5,0),"")</f>
        <v/>
      </c>
      <c r="N1108" s="41" t="str">
        <f>IF(J1108="","",VLOOKUP(J1108,Lait!$B$3:$C$60,2,0))</f>
        <v/>
      </c>
      <c r="O1108" s="41"/>
      <c r="P1108" s="41"/>
    </row>
    <row r="1109" spans="1:16" s="23" customFormat="1" x14ac:dyDescent="0.35">
      <c r="A1109" s="45" t="s">
        <v>350</v>
      </c>
      <c r="B1109" s="45" t="s">
        <v>391</v>
      </c>
      <c r="C1109" s="45" t="s">
        <v>4071</v>
      </c>
      <c r="D1109" s="45" t="s">
        <v>4811</v>
      </c>
      <c r="E1109" s="45" t="s">
        <v>1959</v>
      </c>
      <c r="F1109" s="45" t="s">
        <v>7</v>
      </c>
      <c r="G1109" s="45" t="s">
        <v>22</v>
      </c>
      <c r="H1109" s="46" t="s">
        <v>2382</v>
      </c>
      <c r="I1109" s="46" t="s">
        <v>4069</v>
      </c>
      <c r="J1109" s="45"/>
      <c r="K1109" s="39" t="str">
        <f>VLOOKUP(A1109,'Va-Ku'!$A$2:$B$150,2,0)</f>
        <v>v</v>
      </c>
      <c r="L1109" s="40" t="str">
        <f>IF(K1109="v",VLOOKUP(A1109,'Va-Ku'!$A$2:$C$150,3,0),VLOOKUP(A1109,Kunnat!$B$2:$D$410,3,0))</f>
        <v>Sisäministeriö</v>
      </c>
      <c r="M1109" s="40" t="str">
        <f>IF(K1109&lt;&gt;"v",VLOOKUP(A1109,Kunnat!$B$2:$F$411,5,0),"")</f>
        <v/>
      </c>
      <c r="N1109" s="41" t="str">
        <f>IF(J1109="","",VLOOKUP(J1109,Lait!$B$3:$C$60,2,0))</f>
        <v/>
      </c>
      <c r="O1109" s="41"/>
      <c r="P1109" s="41"/>
    </row>
    <row r="1110" spans="1:16" s="23" customFormat="1" x14ac:dyDescent="0.35">
      <c r="A1110" s="45" t="s">
        <v>350</v>
      </c>
      <c r="B1110" s="45" t="s">
        <v>386</v>
      </c>
      <c r="C1110" s="45"/>
      <c r="D1110" s="45" t="s">
        <v>4811</v>
      </c>
      <c r="E1110" s="45" t="s">
        <v>1959</v>
      </c>
      <c r="F1110" s="47" t="s">
        <v>17</v>
      </c>
      <c r="G1110" s="45"/>
      <c r="H1110" s="46" t="s">
        <v>2382</v>
      </c>
      <c r="I1110" s="45"/>
      <c r="J1110" s="45"/>
      <c r="K1110" s="39" t="str">
        <f>VLOOKUP(A1110,'Va-Ku'!$A$2:$B$150,2,0)</f>
        <v>v</v>
      </c>
      <c r="L1110" s="40" t="str">
        <f>IF(K1110="v",VLOOKUP(A1110,'Va-Ku'!$A$2:$C$150,3,0),VLOOKUP(A1110,Kunnat!$B$2:$D$410,3,0))</f>
        <v>Sisäministeriö</v>
      </c>
      <c r="M1110" s="40" t="str">
        <f>IF(K1110&lt;&gt;"v",VLOOKUP(A1110,Kunnat!$B$2:$F$411,5,0),"")</f>
        <v/>
      </c>
      <c r="N1110" s="41" t="str">
        <f>IF(J1110="","",VLOOKUP(J1110,Lait!$B$3:$C$60,2,0))</f>
        <v/>
      </c>
      <c r="O1110" s="41"/>
      <c r="P1110" s="41"/>
    </row>
    <row r="1111" spans="1:16" s="23" customFormat="1" x14ac:dyDescent="0.35">
      <c r="A1111" s="45" t="s">
        <v>350</v>
      </c>
      <c r="B1111" s="45" t="s">
        <v>420</v>
      </c>
      <c r="C1111" s="45"/>
      <c r="D1111" s="45" t="s">
        <v>4811</v>
      </c>
      <c r="E1111" s="45" t="s">
        <v>1959</v>
      </c>
      <c r="F1111" s="45" t="s">
        <v>7</v>
      </c>
      <c r="G1111" s="45" t="s">
        <v>22</v>
      </c>
      <c r="H1111" s="46" t="s">
        <v>2386</v>
      </c>
      <c r="I1111" s="46" t="s">
        <v>4069</v>
      </c>
      <c r="J1111" s="45"/>
      <c r="K1111" s="39" t="str">
        <f>VLOOKUP(A1111,'Va-Ku'!$A$2:$B$150,2,0)</f>
        <v>v</v>
      </c>
      <c r="L1111" s="40" t="str">
        <f>IF(K1111="v",VLOOKUP(A1111,'Va-Ku'!$A$2:$C$150,3,0),VLOOKUP(A1111,Kunnat!$B$2:$D$410,3,0))</f>
        <v>Sisäministeriö</v>
      </c>
      <c r="M1111" s="40" t="str">
        <f>IF(K1111&lt;&gt;"v",VLOOKUP(A1111,Kunnat!$B$2:$F$411,5,0),"")</f>
        <v/>
      </c>
      <c r="N1111" s="41" t="str">
        <f>IF(J1111="","",VLOOKUP(J1111,Lait!$B$3:$C$60,2,0))</f>
        <v/>
      </c>
      <c r="O1111" s="41"/>
      <c r="P1111" s="41"/>
    </row>
    <row r="1112" spans="1:16" s="23" customFormat="1" x14ac:dyDescent="0.35">
      <c r="A1112" s="45" t="s">
        <v>350</v>
      </c>
      <c r="B1112" s="45" t="s">
        <v>379</v>
      </c>
      <c r="C1112" s="45"/>
      <c r="D1112" s="45" t="s">
        <v>4811</v>
      </c>
      <c r="E1112" s="45" t="s">
        <v>1959</v>
      </c>
      <c r="F1112" s="47" t="s">
        <v>17</v>
      </c>
      <c r="G1112" s="45"/>
      <c r="H1112" s="46" t="s">
        <v>2386</v>
      </c>
      <c r="I1112" s="45"/>
      <c r="J1112" s="45"/>
      <c r="K1112" s="39" t="str">
        <f>VLOOKUP(A1112,'Va-Ku'!$A$2:$B$150,2,0)</f>
        <v>v</v>
      </c>
      <c r="L1112" s="40" t="str">
        <f>IF(K1112="v",VLOOKUP(A1112,'Va-Ku'!$A$2:$C$150,3,0),VLOOKUP(A1112,Kunnat!$B$2:$D$410,3,0))</f>
        <v>Sisäministeriö</v>
      </c>
      <c r="M1112" s="40" t="str">
        <f>IF(K1112&lt;&gt;"v",VLOOKUP(A1112,Kunnat!$B$2:$F$411,5,0),"")</f>
        <v/>
      </c>
      <c r="N1112" s="41" t="str">
        <f>IF(J1112="","",VLOOKUP(J1112,Lait!$B$3:$C$60,2,0))</f>
        <v/>
      </c>
      <c r="O1112" s="41"/>
      <c r="P1112" s="41"/>
    </row>
    <row r="1113" spans="1:16" s="23" customFormat="1" x14ac:dyDescent="0.35">
      <c r="A1113" s="45" t="s">
        <v>350</v>
      </c>
      <c r="B1113" s="45" t="s">
        <v>422</v>
      </c>
      <c r="C1113" s="45"/>
      <c r="D1113" s="45" t="s">
        <v>4811</v>
      </c>
      <c r="E1113" s="45" t="s">
        <v>1959</v>
      </c>
      <c r="F1113" s="45" t="s">
        <v>7</v>
      </c>
      <c r="G1113" s="45" t="s">
        <v>22</v>
      </c>
      <c r="H1113" s="46" t="s">
        <v>2382</v>
      </c>
      <c r="I1113" s="46" t="s">
        <v>4069</v>
      </c>
      <c r="J1113" s="45"/>
      <c r="K1113" s="39" t="str">
        <f>VLOOKUP(A1113,'Va-Ku'!$A$2:$B$150,2,0)</f>
        <v>v</v>
      </c>
      <c r="L1113" s="40" t="str">
        <f>IF(K1113="v",VLOOKUP(A1113,'Va-Ku'!$A$2:$C$150,3,0),VLOOKUP(A1113,Kunnat!$B$2:$D$410,3,0))</f>
        <v>Sisäministeriö</v>
      </c>
      <c r="M1113" s="40" t="str">
        <f>IF(K1113&lt;&gt;"v",VLOOKUP(A1113,Kunnat!$B$2:$F$411,5,0),"")</f>
        <v/>
      </c>
      <c r="N1113" s="41" t="str">
        <f>IF(J1113="","",VLOOKUP(J1113,Lait!$B$3:$C$60,2,0))</f>
        <v/>
      </c>
      <c r="O1113" s="41"/>
      <c r="P1113" s="41"/>
    </row>
    <row r="1114" spans="1:16" s="23" customFormat="1" x14ac:dyDescent="0.35">
      <c r="A1114" s="45" t="s">
        <v>350</v>
      </c>
      <c r="B1114" s="45" t="s">
        <v>426</v>
      </c>
      <c r="C1114" s="45"/>
      <c r="D1114" s="45" t="s">
        <v>4811</v>
      </c>
      <c r="E1114" s="45" t="s">
        <v>1960</v>
      </c>
      <c r="F1114" s="45" t="s">
        <v>7</v>
      </c>
      <c r="G1114" s="45" t="s">
        <v>22</v>
      </c>
      <c r="H1114" s="46" t="s">
        <v>2382</v>
      </c>
      <c r="I1114" s="46" t="s">
        <v>4069</v>
      </c>
      <c r="J1114" s="45"/>
      <c r="K1114" s="39" t="str">
        <f>VLOOKUP(A1114,'Va-Ku'!$A$2:$B$150,2,0)</f>
        <v>v</v>
      </c>
      <c r="L1114" s="40" t="str">
        <f>IF(K1114="v",VLOOKUP(A1114,'Va-Ku'!$A$2:$C$150,3,0),VLOOKUP(A1114,Kunnat!$B$2:$D$410,3,0))</f>
        <v>Sisäministeriö</v>
      </c>
      <c r="M1114" s="40" t="str">
        <f>IF(K1114&lt;&gt;"v",VLOOKUP(A1114,Kunnat!$B$2:$F$411,5,0),"")</f>
        <v/>
      </c>
      <c r="N1114" s="41" t="str">
        <f>IF(J1114="","",VLOOKUP(J1114,Lait!$B$3:$C$60,2,0))</f>
        <v/>
      </c>
      <c r="O1114" s="41"/>
      <c r="P1114" s="41"/>
    </row>
    <row r="1115" spans="1:16" s="23" customFormat="1" x14ac:dyDescent="0.35">
      <c r="A1115" s="45" t="s">
        <v>350</v>
      </c>
      <c r="B1115" s="45" t="s">
        <v>383</v>
      </c>
      <c r="C1115" s="45"/>
      <c r="D1115" s="45" t="s">
        <v>4811</v>
      </c>
      <c r="E1115" s="45" t="s">
        <v>1960</v>
      </c>
      <c r="F1115" s="45" t="s">
        <v>7</v>
      </c>
      <c r="G1115" s="45" t="s">
        <v>22</v>
      </c>
      <c r="H1115" s="46" t="s">
        <v>2382</v>
      </c>
      <c r="I1115" s="46" t="s">
        <v>4069</v>
      </c>
      <c r="J1115" s="45"/>
      <c r="K1115" s="39" t="str">
        <f>VLOOKUP(A1115,'Va-Ku'!$A$2:$B$150,2,0)</f>
        <v>v</v>
      </c>
      <c r="L1115" s="40" t="str">
        <f>IF(K1115="v",VLOOKUP(A1115,'Va-Ku'!$A$2:$C$150,3,0),VLOOKUP(A1115,Kunnat!$B$2:$D$410,3,0))</f>
        <v>Sisäministeriö</v>
      </c>
      <c r="M1115" s="40" t="str">
        <f>IF(K1115&lt;&gt;"v",VLOOKUP(A1115,Kunnat!$B$2:$F$411,5,0),"")</f>
        <v/>
      </c>
      <c r="N1115" s="41" t="str">
        <f>IF(J1115="","",VLOOKUP(J1115,Lait!$B$3:$C$60,2,0))</f>
        <v/>
      </c>
      <c r="O1115" s="41"/>
      <c r="P1115" s="41"/>
    </row>
    <row r="1116" spans="1:16" s="23" customFormat="1" x14ac:dyDescent="0.35">
      <c r="A1116" s="45" t="s">
        <v>350</v>
      </c>
      <c r="B1116" s="45" t="s">
        <v>395</v>
      </c>
      <c r="C1116" s="45"/>
      <c r="D1116" s="45" t="s">
        <v>4811</v>
      </c>
      <c r="E1116" s="45" t="s">
        <v>1960</v>
      </c>
      <c r="F1116" s="45" t="s">
        <v>7</v>
      </c>
      <c r="G1116" s="45" t="s">
        <v>22</v>
      </c>
      <c r="H1116" s="46" t="s">
        <v>2382</v>
      </c>
      <c r="I1116" s="46" t="s">
        <v>4069</v>
      </c>
      <c r="J1116" s="45"/>
      <c r="K1116" s="39" t="str">
        <f>VLOOKUP(A1116,'Va-Ku'!$A$2:$B$150,2,0)</f>
        <v>v</v>
      </c>
      <c r="L1116" s="40" t="str">
        <f>IF(K1116="v",VLOOKUP(A1116,'Va-Ku'!$A$2:$C$150,3,0),VLOOKUP(A1116,Kunnat!$B$2:$D$410,3,0))</f>
        <v>Sisäministeriö</v>
      </c>
      <c r="M1116" s="40" t="str">
        <f>IF(K1116&lt;&gt;"v",VLOOKUP(A1116,Kunnat!$B$2:$F$411,5,0),"")</f>
        <v/>
      </c>
      <c r="N1116" s="41" t="str">
        <f>IF(J1116="","",VLOOKUP(J1116,Lait!$B$3:$C$60,2,0))</f>
        <v/>
      </c>
      <c r="O1116" s="41"/>
      <c r="P1116" s="41"/>
    </row>
    <row r="1117" spans="1:16" s="23" customFormat="1" x14ac:dyDescent="0.35">
      <c r="A1117" s="45" t="s">
        <v>350</v>
      </c>
      <c r="B1117" s="45" t="s">
        <v>396</v>
      </c>
      <c r="C1117" s="45"/>
      <c r="D1117" s="45" t="s">
        <v>4811</v>
      </c>
      <c r="E1117" s="45" t="s">
        <v>1960</v>
      </c>
      <c r="F1117" s="45" t="s">
        <v>7</v>
      </c>
      <c r="G1117" s="45" t="s">
        <v>22</v>
      </c>
      <c r="H1117" s="46" t="s">
        <v>2386</v>
      </c>
      <c r="I1117" s="46" t="s">
        <v>4069</v>
      </c>
      <c r="J1117" s="45"/>
      <c r="K1117" s="39" t="str">
        <f>VLOOKUP(A1117,'Va-Ku'!$A$2:$B$150,2,0)</f>
        <v>v</v>
      </c>
      <c r="L1117" s="40" t="str">
        <f>IF(K1117="v",VLOOKUP(A1117,'Va-Ku'!$A$2:$C$150,3,0),VLOOKUP(A1117,Kunnat!$B$2:$D$410,3,0))</f>
        <v>Sisäministeriö</v>
      </c>
      <c r="M1117" s="40" t="str">
        <f>IF(K1117&lt;&gt;"v",VLOOKUP(A1117,Kunnat!$B$2:$F$411,5,0),"")</f>
        <v/>
      </c>
      <c r="N1117" s="41" t="str">
        <f>IF(J1117="","",VLOOKUP(J1117,Lait!$B$3:$C$60,2,0))</f>
        <v/>
      </c>
      <c r="O1117" s="41"/>
      <c r="P1117" s="41"/>
    </row>
    <row r="1118" spans="1:16" s="23" customFormat="1" x14ac:dyDescent="0.35">
      <c r="A1118" s="45" t="s">
        <v>350</v>
      </c>
      <c r="B1118" s="45" t="s">
        <v>397</v>
      </c>
      <c r="C1118" s="45"/>
      <c r="D1118" s="45" t="s">
        <v>4811</v>
      </c>
      <c r="E1118" s="45" t="s">
        <v>1960</v>
      </c>
      <c r="F1118" s="45" t="s">
        <v>7</v>
      </c>
      <c r="G1118" s="45" t="s">
        <v>22</v>
      </c>
      <c r="H1118" s="46" t="s">
        <v>2386</v>
      </c>
      <c r="I1118" s="46" t="s">
        <v>4069</v>
      </c>
      <c r="J1118" s="45"/>
      <c r="K1118" s="39" t="str">
        <f>VLOOKUP(A1118,'Va-Ku'!$A$2:$B$150,2,0)</f>
        <v>v</v>
      </c>
      <c r="L1118" s="40" t="str">
        <f>IF(K1118="v",VLOOKUP(A1118,'Va-Ku'!$A$2:$C$150,3,0),VLOOKUP(A1118,Kunnat!$B$2:$D$410,3,0))</f>
        <v>Sisäministeriö</v>
      </c>
      <c r="M1118" s="40" t="str">
        <f>IF(K1118&lt;&gt;"v",VLOOKUP(A1118,Kunnat!$B$2:$F$411,5,0),"")</f>
        <v/>
      </c>
      <c r="N1118" s="41" t="str">
        <f>IF(J1118="","",VLOOKUP(J1118,Lait!$B$3:$C$60,2,0))</f>
        <v/>
      </c>
      <c r="O1118" s="41"/>
      <c r="P1118" s="41"/>
    </row>
    <row r="1119" spans="1:16" s="23" customFormat="1" x14ac:dyDescent="0.35">
      <c r="A1119" s="45" t="s">
        <v>350</v>
      </c>
      <c r="B1119" s="45" t="s">
        <v>393</v>
      </c>
      <c r="C1119" s="45"/>
      <c r="D1119" s="45" t="s">
        <v>4811</v>
      </c>
      <c r="E1119" s="45" t="s">
        <v>1959</v>
      </c>
      <c r="F1119" s="47" t="s">
        <v>17</v>
      </c>
      <c r="G1119" s="45"/>
      <c r="H1119" s="46" t="s">
        <v>2382</v>
      </c>
      <c r="I1119" s="45"/>
      <c r="J1119" s="45"/>
      <c r="K1119" s="39" t="str">
        <f>VLOOKUP(A1119,'Va-Ku'!$A$2:$B$150,2,0)</f>
        <v>v</v>
      </c>
      <c r="L1119" s="40" t="str">
        <f>IF(K1119="v",VLOOKUP(A1119,'Va-Ku'!$A$2:$C$150,3,0),VLOOKUP(A1119,Kunnat!$B$2:$D$410,3,0))</f>
        <v>Sisäministeriö</v>
      </c>
      <c r="M1119" s="40" t="str">
        <f>IF(K1119&lt;&gt;"v",VLOOKUP(A1119,Kunnat!$B$2:$F$411,5,0),"")</f>
        <v/>
      </c>
      <c r="N1119" s="41" t="str">
        <f>IF(J1119="","",VLOOKUP(J1119,Lait!$B$3:$C$60,2,0))</f>
        <v/>
      </c>
      <c r="O1119" s="41"/>
      <c r="P1119" s="41"/>
    </row>
    <row r="1120" spans="1:16" s="23" customFormat="1" x14ac:dyDescent="0.35">
      <c r="A1120" s="45" t="s">
        <v>350</v>
      </c>
      <c r="B1120" s="45" t="s">
        <v>398</v>
      </c>
      <c r="C1120" s="45"/>
      <c r="D1120" s="45" t="s">
        <v>4811</v>
      </c>
      <c r="E1120" s="45" t="s">
        <v>1960</v>
      </c>
      <c r="F1120" s="45" t="s">
        <v>7</v>
      </c>
      <c r="G1120" s="45" t="s">
        <v>22</v>
      </c>
      <c r="H1120" s="46" t="s">
        <v>2386</v>
      </c>
      <c r="I1120" s="46" t="s">
        <v>4069</v>
      </c>
      <c r="J1120" s="45"/>
      <c r="K1120" s="39" t="str">
        <f>VLOOKUP(A1120,'Va-Ku'!$A$2:$B$150,2,0)</f>
        <v>v</v>
      </c>
      <c r="L1120" s="40" t="str">
        <f>IF(K1120="v",VLOOKUP(A1120,'Va-Ku'!$A$2:$C$150,3,0),VLOOKUP(A1120,Kunnat!$B$2:$D$410,3,0))</f>
        <v>Sisäministeriö</v>
      </c>
      <c r="M1120" s="40" t="str">
        <f>IF(K1120&lt;&gt;"v",VLOOKUP(A1120,Kunnat!$B$2:$F$411,5,0),"")</f>
        <v/>
      </c>
      <c r="N1120" s="41" t="str">
        <f>IF(J1120="","",VLOOKUP(J1120,Lait!$B$3:$C$60,2,0))</f>
        <v/>
      </c>
      <c r="O1120" s="41"/>
      <c r="P1120" s="41"/>
    </row>
    <row r="1121" spans="1:16" s="23" customFormat="1" x14ac:dyDescent="0.35">
      <c r="A1121" s="45" t="s">
        <v>350</v>
      </c>
      <c r="B1121" s="45" t="s">
        <v>399</v>
      </c>
      <c r="C1121" s="45"/>
      <c r="D1121" s="45" t="s">
        <v>4811</v>
      </c>
      <c r="E1121" s="45" t="s">
        <v>1960</v>
      </c>
      <c r="F1121" s="45" t="s">
        <v>7</v>
      </c>
      <c r="G1121" s="45" t="s">
        <v>22</v>
      </c>
      <c r="H1121" s="46" t="s">
        <v>2386</v>
      </c>
      <c r="I1121" s="46" t="s">
        <v>4069</v>
      </c>
      <c r="J1121" s="45"/>
      <c r="K1121" s="39" t="str">
        <f>VLOOKUP(A1121,'Va-Ku'!$A$2:$B$150,2,0)</f>
        <v>v</v>
      </c>
      <c r="L1121" s="40" t="str">
        <f>IF(K1121="v",VLOOKUP(A1121,'Va-Ku'!$A$2:$C$150,3,0),VLOOKUP(A1121,Kunnat!$B$2:$D$410,3,0))</f>
        <v>Sisäministeriö</v>
      </c>
      <c r="M1121" s="40" t="str">
        <f>IF(K1121&lt;&gt;"v",VLOOKUP(A1121,Kunnat!$B$2:$F$411,5,0),"")</f>
        <v/>
      </c>
      <c r="N1121" s="41" t="str">
        <f>IF(J1121="","",VLOOKUP(J1121,Lait!$B$3:$C$60,2,0))</f>
        <v/>
      </c>
      <c r="O1121" s="41"/>
      <c r="P1121" s="41"/>
    </row>
    <row r="1122" spans="1:16" s="23" customFormat="1" x14ac:dyDescent="0.35">
      <c r="A1122" s="45" t="s">
        <v>350</v>
      </c>
      <c r="B1122" s="45" t="s">
        <v>400</v>
      </c>
      <c r="C1122" s="45"/>
      <c r="D1122" s="45" t="s">
        <v>4811</v>
      </c>
      <c r="E1122" s="45" t="s">
        <v>1960</v>
      </c>
      <c r="F1122" s="45" t="s">
        <v>7</v>
      </c>
      <c r="G1122" s="45" t="s">
        <v>22</v>
      </c>
      <c r="H1122" s="46" t="s">
        <v>2386</v>
      </c>
      <c r="I1122" s="46" t="s">
        <v>4069</v>
      </c>
      <c r="J1122" s="45"/>
      <c r="K1122" s="39" t="str">
        <f>VLOOKUP(A1122,'Va-Ku'!$A$2:$B$150,2,0)</f>
        <v>v</v>
      </c>
      <c r="L1122" s="40" t="str">
        <f>IF(K1122="v",VLOOKUP(A1122,'Va-Ku'!$A$2:$C$150,3,0),VLOOKUP(A1122,Kunnat!$B$2:$D$410,3,0))</f>
        <v>Sisäministeriö</v>
      </c>
      <c r="M1122" s="40" t="str">
        <f>IF(K1122&lt;&gt;"v",VLOOKUP(A1122,Kunnat!$B$2:$F$411,5,0),"")</f>
        <v/>
      </c>
      <c r="N1122" s="41" t="str">
        <f>IF(J1122="","",VLOOKUP(J1122,Lait!$B$3:$C$60,2,0))</f>
        <v/>
      </c>
      <c r="O1122" s="41"/>
      <c r="P1122" s="41"/>
    </row>
    <row r="1123" spans="1:16" s="23" customFormat="1" x14ac:dyDescent="0.35">
      <c r="A1123" s="45" t="s">
        <v>350</v>
      </c>
      <c r="B1123" s="45" t="s">
        <v>401</v>
      </c>
      <c r="C1123" s="45"/>
      <c r="D1123" s="45" t="s">
        <v>4811</v>
      </c>
      <c r="E1123" s="45" t="s">
        <v>1960</v>
      </c>
      <c r="F1123" s="45" t="s">
        <v>7</v>
      </c>
      <c r="G1123" s="45" t="s">
        <v>22</v>
      </c>
      <c r="H1123" s="46" t="s">
        <v>2386</v>
      </c>
      <c r="I1123" s="46" t="s">
        <v>4069</v>
      </c>
      <c r="J1123" s="45"/>
      <c r="K1123" s="39" t="str">
        <f>VLOOKUP(A1123,'Va-Ku'!$A$2:$B$150,2,0)</f>
        <v>v</v>
      </c>
      <c r="L1123" s="40" t="str">
        <f>IF(K1123="v",VLOOKUP(A1123,'Va-Ku'!$A$2:$C$150,3,0),VLOOKUP(A1123,Kunnat!$B$2:$D$410,3,0))</f>
        <v>Sisäministeriö</v>
      </c>
      <c r="M1123" s="40" t="str">
        <f>IF(K1123&lt;&gt;"v",VLOOKUP(A1123,Kunnat!$B$2:$F$411,5,0),"")</f>
        <v/>
      </c>
      <c r="N1123" s="41" t="str">
        <f>IF(J1123="","",VLOOKUP(J1123,Lait!$B$3:$C$60,2,0))</f>
        <v/>
      </c>
      <c r="O1123" s="41"/>
      <c r="P1123" s="41"/>
    </row>
    <row r="1124" spans="1:16" s="23" customFormat="1" x14ac:dyDescent="0.35">
      <c r="A1124" s="45" t="s">
        <v>350</v>
      </c>
      <c r="B1124" s="45" t="s">
        <v>382</v>
      </c>
      <c r="C1124" s="45"/>
      <c r="D1124" s="45" t="s">
        <v>4811</v>
      </c>
      <c r="E1124" s="45" t="s">
        <v>1959</v>
      </c>
      <c r="F1124" s="45" t="s">
        <v>7</v>
      </c>
      <c r="G1124" s="45" t="s">
        <v>22</v>
      </c>
      <c r="H1124" s="46" t="s">
        <v>2382</v>
      </c>
      <c r="I1124" s="46" t="s">
        <v>4070</v>
      </c>
      <c r="J1124" s="45"/>
      <c r="K1124" s="39" t="str">
        <f>VLOOKUP(A1124,'Va-Ku'!$A$2:$B$150,2,0)</f>
        <v>v</v>
      </c>
      <c r="L1124" s="40" t="str">
        <f>IF(K1124="v",VLOOKUP(A1124,'Va-Ku'!$A$2:$C$150,3,0),VLOOKUP(A1124,Kunnat!$B$2:$D$410,3,0))</f>
        <v>Sisäministeriö</v>
      </c>
      <c r="M1124" s="40" t="str">
        <f>IF(K1124&lt;&gt;"v",VLOOKUP(A1124,Kunnat!$B$2:$F$411,5,0),"")</f>
        <v/>
      </c>
      <c r="N1124" s="41" t="str">
        <f>IF(J1124="","",VLOOKUP(J1124,Lait!$B$3:$C$60,2,0))</f>
        <v/>
      </c>
      <c r="O1124" s="41"/>
      <c r="P1124" s="41"/>
    </row>
    <row r="1125" spans="1:16" s="23" customFormat="1" x14ac:dyDescent="0.35">
      <c r="A1125" s="45" t="s">
        <v>350</v>
      </c>
      <c r="B1125" s="45" t="s">
        <v>430</v>
      </c>
      <c r="C1125" s="45"/>
      <c r="D1125" s="45" t="s">
        <v>4811</v>
      </c>
      <c r="E1125" s="45" t="s">
        <v>1960</v>
      </c>
      <c r="F1125" s="45" t="s">
        <v>7</v>
      </c>
      <c r="G1125" s="45" t="s">
        <v>22</v>
      </c>
      <c r="H1125" s="46" t="s">
        <v>2382</v>
      </c>
      <c r="I1125" s="46" t="s">
        <v>4069</v>
      </c>
      <c r="J1125" s="45"/>
      <c r="K1125" s="39" t="str">
        <f>VLOOKUP(A1125,'Va-Ku'!$A$2:$B$150,2,0)</f>
        <v>v</v>
      </c>
      <c r="L1125" s="40" t="str">
        <f>IF(K1125="v",VLOOKUP(A1125,'Va-Ku'!$A$2:$C$150,3,0),VLOOKUP(A1125,Kunnat!$B$2:$D$410,3,0))</f>
        <v>Sisäministeriö</v>
      </c>
      <c r="M1125" s="40" t="str">
        <f>IF(K1125&lt;&gt;"v",VLOOKUP(A1125,Kunnat!$B$2:$F$411,5,0),"")</f>
        <v/>
      </c>
      <c r="N1125" s="41" t="str">
        <f>IF(J1125="","",VLOOKUP(J1125,Lait!$B$3:$C$60,2,0))</f>
        <v/>
      </c>
      <c r="O1125" s="41"/>
      <c r="P1125" s="41"/>
    </row>
    <row r="1126" spans="1:16" s="23" customFormat="1" x14ac:dyDescent="0.35">
      <c r="A1126" s="45" t="s">
        <v>350</v>
      </c>
      <c r="B1126" s="45" t="s">
        <v>385</v>
      </c>
      <c r="C1126" s="45"/>
      <c r="D1126" s="45" t="s">
        <v>4811</v>
      </c>
      <c r="E1126" s="45" t="s">
        <v>1960</v>
      </c>
      <c r="F1126" s="45" t="s">
        <v>7</v>
      </c>
      <c r="G1126" s="45" t="s">
        <v>22</v>
      </c>
      <c r="H1126" s="46" t="s">
        <v>2382</v>
      </c>
      <c r="I1126" s="46" t="s">
        <v>4069</v>
      </c>
      <c r="J1126" s="45"/>
      <c r="K1126" s="39" t="str">
        <f>VLOOKUP(A1126,'Va-Ku'!$A$2:$B$150,2,0)</f>
        <v>v</v>
      </c>
      <c r="L1126" s="40" t="str">
        <f>IF(K1126="v",VLOOKUP(A1126,'Va-Ku'!$A$2:$C$150,3,0),VLOOKUP(A1126,Kunnat!$B$2:$D$410,3,0))</f>
        <v>Sisäministeriö</v>
      </c>
      <c r="M1126" s="40" t="str">
        <f>IF(K1126&lt;&gt;"v",VLOOKUP(A1126,Kunnat!$B$2:$F$411,5,0),"")</f>
        <v/>
      </c>
      <c r="N1126" s="41" t="str">
        <f>IF(J1126="","",VLOOKUP(J1126,Lait!$B$3:$C$60,2,0))</f>
        <v/>
      </c>
      <c r="O1126" s="41"/>
      <c r="P1126" s="41"/>
    </row>
    <row r="1127" spans="1:16" s="23" customFormat="1" x14ac:dyDescent="0.35">
      <c r="A1127" s="45" t="s">
        <v>350</v>
      </c>
      <c r="B1127" s="45" t="s">
        <v>372</v>
      </c>
      <c r="C1127" s="45"/>
      <c r="D1127" s="45" t="s">
        <v>4811</v>
      </c>
      <c r="E1127" s="45" t="s">
        <v>1960</v>
      </c>
      <c r="F1127" s="45" t="s">
        <v>7</v>
      </c>
      <c r="G1127" s="45" t="s">
        <v>22</v>
      </c>
      <c r="H1127" s="46" t="s">
        <v>2382</v>
      </c>
      <c r="I1127" s="46" t="s">
        <v>4069</v>
      </c>
      <c r="J1127" s="45"/>
      <c r="K1127" s="39" t="str">
        <f>VLOOKUP(A1127,'Va-Ku'!$A$2:$B$150,2,0)</f>
        <v>v</v>
      </c>
      <c r="L1127" s="40" t="str">
        <f>IF(K1127="v",VLOOKUP(A1127,'Va-Ku'!$A$2:$C$150,3,0),VLOOKUP(A1127,Kunnat!$B$2:$D$410,3,0))</f>
        <v>Sisäministeriö</v>
      </c>
      <c r="M1127" s="40" t="str">
        <f>IF(K1127&lt;&gt;"v",VLOOKUP(A1127,Kunnat!$B$2:$F$411,5,0),"")</f>
        <v/>
      </c>
      <c r="N1127" s="41" t="str">
        <f>IF(J1127="","",VLOOKUP(J1127,Lait!$B$3:$C$60,2,0))</f>
        <v/>
      </c>
      <c r="O1127" s="41"/>
      <c r="P1127" s="41"/>
    </row>
    <row r="1128" spans="1:16" s="23" customFormat="1" x14ac:dyDescent="0.35">
      <c r="A1128" s="45" t="s">
        <v>350</v>
      </c>
      <c r="B1128" s="45" t="s">
        <v>402</v>
      </c>
      <c r="C1128" s="45"/>
      <c r="D1128" s="45" t="s">
        <v>4811</v>
      </c>
      <c r="E1128" s="45" t="s">
        <v>1960</v>
      </c>
      <c r="F1128" s="45" t="s">
        <v>7</v>
      </c>
      <c r="G1128" s="45" t="s">
        <v>22</v>
      </c>
      <c r="H1128" s="46" t="s">
        <v>2382</v>
      </c>
      <c r="I1128" s="46" t="s">
        <v>4069</v>
      </c>
      <c r="J1128" s="45"/>
      <c r="K1128" s="39" t="str">
        <f>VLOOKUP(A1128,'Va-Ku'!$A$2:$B$150,2,0)</f>
        <v>v</v>
      </c>
      <c r="L1128" s="40" t="str">
        <f>IF(K1128="v",VLOOKUP(A1128,'Va-Ku'!$A$2:$C$150,3,0),VLOOKUP(A1128,Kunnat!$B$2:$D$410,3,0))</f>
        <v>Sisäministeriö</v>
      </c>
      <c r="M1128" s="40" t="str">
        <f>IF(K1128&lt;&gt;"v",VLOOKUP(A1128,Kunnat!$B$2:$F$411,5,0),"")</f>
        <v/>
      </c>
      <c r="N1128" s="41" t="str">
        <f>IF(J1128="","",VLOOKUP(J1128,Lait!$B$3:$C$60,2,0))</f>
        <v/>
      </c>
      <c r="O1128" s="41"/>
      <c r="P1128" s="41"/>
    </row>
    <row r="1129" spans="1:16" s="23" customFormat="1" x14ac:dyDescent="0.35">
      <c r="A1129" s="45" t="s">
        <v>350</v>
      </c>
      <c r="B1129" s="45" t="s">
        <v>424</v>
      </c>
      <c r="C1129" s="45"/>
      <c r="D1129" s="45" t="s">
        <v>4811</v>
      </c>
      <c r="E1129" s="45" t="s">
        <v>1960</v>
      </c>
      <c r="F1129" s="45" t="s">
        <v>7</v>
      </c>
      <c r="G1129" s="45" t="s">
        <v>22</v>
      </c>
      <c r="H1129" s="46" t="s">
        <v>2382</v>
      </c>
      <c r="I1129" s="46" t="s">
        <v>4069</v>
      </c>
      <c r="J1129" s="45"/>
      <c r="K1129" s="39" t="str">
        <f>VLOOKUP(A1129,'Va-Ku'!$A$2:$B$150,2,0)</f>
        <v>v</v>
      </c>
      <c r="L1129" s="40" t="str">
        <f>IF(K1129="v",VLOOKUP(A1129,'Va-Ku'!$A$2:$C$150,3,0),VLOOKUP(A1129,Kunnat!$B$2:$D$410,3,0))</f>
        <v>Sisäministeriö</v>
      </c>
      <c r="M1129" s="40" t="str">
        <f>IF(K1129&lt;&gt;"v",VLOOKUP(A1129,Kunnat!$B$2:$F$411,5,0),"")</f>
        <v/>
      </c>
      <c r="N1129" s="41" t="str">
        <f>IF(J1129="","",VLOOKUP(J1129,Lait!$B$3:$C$60,2,0))</f>
        <v/>
      </c>
      <c r="O1129" s="41"/>
      <c r="P1129" s="41"/>
    </row>
    <row r="1130" spans="1:16" s="23" customFormat="1" x14ac:dyDescent="0.35">
      <c r="A1130" s="45" t="s">
        <v>350</v>
      </c>
      <c r="B1130" s="45" t="s">
        <v>403</v>
      </c>
      <c r="C1130" s="45"/>
      <c r="D1130" s="45" t="s">
        <v>4811</v>
      </c>
      <c r="E1130" s="45" t="s">
        <v>1960</v>
      </c>
      <c r="F1130" s="45" t="s">
        <v>7</v>
      </c>
      <c r="G1130" s="45" t="s">
        <v>22</v>
      </c>
      <c r="H1130" s="46" t="s">
        <v>2386</v>
      </c>
      <c r="I1130" s="46" t="s">
        <v>4069</v>
      </c>
      <c r="J1130" s="45"/>
      <c r="K1130" s="39" t="str">
        <f>VLOOKUP(A1130,'Va-Ku'!$A$2:$B$150,2,0)</f>
        <v>v</v>
      </c>
      <c r="L1130" s="40" t="str">
        <f>IF(K1130="v",VLOOKUP(A1130,'Va-Ku'!$A$2:$C$150,3,0),VLOOKUP(A1130,Kunnat!$B$2:$D$410,3,0))</f>
        <v>Sisäministeriö</v>
      </c>
      <c r="M1130" s="40" t="str">
        <f>IF(K1130&lt;&gt;"v",VLOOKUP(A1130,Kunnat!$B$2:$F$411,5,0),"")</f>
        <v/>
      </c>
      <c r="N1130" s="41" t="str">
        <f>IF(J1130="","",VLOOKUP(J1130,Lait!$B$3:$C$60,2,0))</f>
        <v/>
      </c>
      <c r="O1130" s="41"/>
      <c r="P1130" s="41"/>
    </row>
    <row r="1131" spans="1:16" s="23" customFormat="1" x14ac:dyDescent="0.35">
      <c r="A1131" s="45" t="s">
        <v>350</v>
      </c>
      <c r="B1131" s="45" t="s">
        <v>404</v>
      </c>
      <c r="C1131" s="45"/>
      <c r="D1131" s="45" t="s">
        <v>4811</v>
      </c>
      <c r="E1131" s="45" t="s">
        <v>1960</v>
      </c>
      <c r="F1131" s="45" t="s">
        <v>7</v>
      </c>
      <c r="G1131" s="45" t="s">
        <v>22</v>
      </c>
      <c r="H1131" s="46" t="s">
        <v>2386</v>
      </c>
      <c r="I1131" s="46" t="s">
        <v>4069</v>
      </c>
      <c r="J1131" s="45"/>
      <c r="K1131" s="39" t="str">
        <f>VLOOKUP(A1131,'Va-Ku'!$A$2:$B$150,2,0)</f>
        <v>v</v>
      </c>
      <c r="L1131" s="40" t="str">
        <f>IF(K1131="v",VLOOKUP(A1131,'Va-Ku'!$A$2:$C$150,3,0),VLOOKUP(A1131,Kunnat!$B$2:$D$410,3,0))</f>
        <v>Sisäministeriö</v>
      </c>
      <c r="M1131" s="40" t="str">
        <f>IF(K1131&lt;&gt;"v",VLOOKUP(A1131,Kunnat!$B$2:$F$411,5,0),"")</f>
        <v/>
      </c>
      <c r="N1131" s="41" t="str">
        <f>IF(J1131="","",VLOOKUP(J1131,Lait!$B$3:$C$60,2,0))</f>
        <v/>
      </c>
      <c r="O1131" s="41"/>
      <c r="P1131" s="41"/>
    </row>
    <row r="1132" spans="1:16" s="23" customFormat="1" x14ac:dyDescent="0.35">
      <c r="A1132" s="45" t="s">
        <v>350</v>
      </c>
      <c r="B1132" s="45" t="s">
        <v>429</v>
      </c>
      <c r="C1132" s="45"/>
      <c r="D1132" s="45" t="s">
        <v>4811</v>
      </c>
      <c r="E1132" s="45" t="s">
        <v>1959</v>
      </c>
      <c r="F1132" s="45" t="s">
        <v>7</v>
      </c>
      <c r="G1132" s="45" t="s">
        <v>22</v>
      </c>
      <c r="H1132" s="46" t="s">
        <v>2386</v>
      </c>
      <c r="I1132" s="46" t="s">
        <v>4069</v>
      </c>
      <c r="J1132" s="45"/>
      <c r="K1132" s="39" t="str">
        <f>VLOOKUP(A1132,'Va-Ku'!$A$2:$B$150,2,0)</f>
        <v>v</v>
      </c>
      <c r="L1132" s="40" t="str">
        <f>IF(K1132="v",VLOOKUP(A1132,'Va-Ku'!$A$2:$C$150,3,0),VLOOKUP(A1132,Kunnat!$B$2:$D$410,3,0))</f>
        <v>Sisäministeriö</v>
      </c>
      <c r="M1132" s="40" t="str">
        <f>IF(K1132&lt;&gt;"v",VLOOKUP(A1132,Kunnat!$B$2:$F$411,5,0),"")</f>
        <v/>
      </c>
      <c r="N1132" s="41" t="str">
        <f>IF(J1132="","",VLOOKUP(J1132,Lait!$B$3:$C$60,2,0))</f>
        <v/>
      </c>
      <c r="O1132" s="41"/>
      <c r="P1132" s="41"/>
    </row>
    <row r="1133" spans="1:16" s="23" customFormat="1" x14ac:dyDescent="0.35">
      <c r="A1133" s="45" t="s">
        <v>350</v>
      </c>
      <c r="B1133" s="45" t="s">
        <v>376</v>
      </c>
      <c r="C1133" s="45"/>
      <c r="D1133" s="45" t="s">
        <v>4811</v>
      </c>
      <c r="E1133" s="45" t="s">
        <v>1960</v>
      </c>
      <c r="F1133" s="45" t="s">
        <v>7</v>
      </c>
      <c r="G1133" s="45" t="s">
        <v>22</v>
      </c>
      <c r="H1133" s="46" t="s">
        <v>2382</v>
      </c>
      <c r="I1133" s="46" t="s">
        <v>4069</v>
      </c>
      <c r="J1133" s="45"/>
      <c r="K1133" s="39" t="str">
        <f>VLOOKUP(A1133,'Va-Ku'!$A$2:$B$150,2,0)</f>
        <v>v</v>
      </c>
      <c r="L1133" s="40" t="str">
        <f>IF(K1133="v",VLOOKUP(A1133,'Va-Ku'!$A$2:$C$150,3,0),VLOOKUP(A1133,Kunnat!$B$2:$D$410,3,0))</f>
        <v>Sisäministeriö</v>
      </c>
      <c r="M1133" s="40" t="str">
        <f>IF(K1133&lt;&gt;"v",VLOOKUP(A1133,Kunnat!$B$2:$F$411,5,0),"")</f>
        <v/>
      </c>
      <c r="N1133" s="41" t="str">
        <f>IF(J1133="","",VLOOKUP(J1133,Lait!$B$3:$C$60,2,0))</f>
        <v/>
      </c>
      <c r="O1133" s="41"/>
      <c r="P1133" s="41"/>
    </row>
    <row r="1134" spans="1:16" s="23" customFormat="1" x14ac:dyDescent="0.35">
      <c r="A1134" s="45" t="s">
        <v>350</v>
      </c>
      <c r="B1134" s="45" t="s">
        <v>394</v>
      </c>
      <c r="C1134" s="45" t="s">
        <v>4072</v>
      </c>
      <c r="D1134" s="45" t="s">
        <v>4811</v>
      </c>
      <c r="E1134" s="45" t="s">
        <v>1959</v>
      </c>
      <c r="F1134" s="45" t="s">
        <v>7</v>
      </c>
      <c r="G1134" s="45" t="s">
        <v>22</v>
      </c>
      <c r="H1134" s="45"/>
      <c r="I1134" s="45"/>
      <c r="J1134" s="45"/>
      <c r="K1134" s="39" t="str">
        <f>VLOOKUP(A1134,'Va-Ku'!$A$2:$B$150,2,0)</f>
        <v>v</v>
      </c>
      <c r="L1134" s="40" t="str">
        <f>IF(K1134="v",VLOOKUP(A1134,'Va-Ku'!$A$2:$C$150,3,0),VLOOKUP(A1134,Kunnat!$B$2:$D$410,3,0))</f>
        <v>Sisäministeriö</v>
      </c>
      <c r="M1134" s="40" t="str">
        <f>IF(K1134&lt;&gt;"v",VLOOKUP(A1134,Kunnat!$B$2:$F$411,5,0),"")</f>
        <v/>
      </c>
      <c r="N1134" s="41" t="str">
        <f>IF(J1134="","",VLOOKUP(J1134,Lait!$B$3:$C$60,2,0))</f>
        <v/>
      </c>
      <c r="O1134" s="41"/>
      <c r="P1134" s="41"/>
    </row>
    <row r="1135" spans="1:16" s="23" customFormat="1" x14ac:dyDescent="0.35">
      <c r="A1135" s="45" t="s">
        <v>350</v>
      </c>
      <c r="B1135" s="45" t="s">
        <v>423</v>
      </c>
      <c r="C1135" s="45"/>
      <c r="D1135" s="45" t="s">
        <v>4811</v>
      </c>
      <c r="E1135" s="45" t="s">
        <v>1960</v>
      </c>
      <c r="F1135" s="45" t="s">
        <v>7</v>
      </c>
      <c r="G1135" s="45" t="s">
        <v>22</v>
      </c>
      <c r="H1135" s="46" t="s">
        <v>2382</v>
      </c>
      <c r="I1135" s="46" t="s">
        <v>4069</v>
      </c>
      <c r="J1135" s="45"/>
      <c r="K1135" s="39" t="str">
        <f>VLOOKUP(A1135,'Va-Ku'!$A$2:$B$150,2,0)</f>
        <v>v</v>
      </c>
      <c r="L1135" s="40" t="str">
        <f>IF(K1135="v",VLOOKUP(A1135,'Va-Ku'!$A$2:$C$150,3,0),VLOOKUP(A1135,Kunnat!$B$2:$D$410,3,0))</f>
        <v>Sisäministeriö</v>
      </c>
      <c r="M1135" s="40" t="str">
        <f>IF(K1135&lt;&gt;"v",VLOOKUP(A1135,Kunnat!$B$2:$F$411,5,0),"")</f>
        <v/>
      </c>
      <c r="N1135" s="41" t="str">
        <f>IF(J1135="","",VLOOKUP(J1135,Lait!$B$3:$C$60,2,0))</f>
        <v/>
      </c>
      <c r="O1135" s="41"/>
      <c r="P1135" s="41"/>
    </row>
    <row r="1136" spans="1:16" s="23" customFormat="1" x14ac:dyDescent="0.35">
      <c r="A1136" s="45" t="s">
        <v>350</v>
      </c>
      <c r="B1136" s="45" t="s">
        <v>414</v>
      </c>
      <c r="C1136" s="45"/>
      <c r="D1136" s="45" t="s">
        <v>4811</v>
      </c>
      <c r="E1136" s="45" t="s">
        <v>1959</v>
      </c>
      <c r="F1136" s="45" t="s">
        <v>7</v>
      </c>
      <c r="G1136" s="45" t="s">
        <v>22</v>
      </c>
      <c r="H1136" s="46" t="s">
        <v>2386</v>
      </c>
      <c r="I1136" s="46" t="s">
        <v>4069</v>
      </c>
      <c r="J1136" s="45"/>
      <c r="K1136" s="39" t="str">
        <f>VLOOKUP(A1136,'Va-Ku'!$A$2:$B$150,2,0)</f>
        <v>v</v>
      </c>
      <c r="L1136" s="40" t="str">
        <f>IF(K1136="v",VLOOKUP(A1136,'Va-Ku'!$A$2:$C$150,3,0),VLOOKUP(A1136,Kunnat!$B$2:$D$410,3,0))</f>
        <v>Sisäministeriö</v>
      </c>
      <c r="M1136" s="40" t="str">
        <f>IF(K1136&lt;&gt;"v",VLOOKUP(A1136,Kunnat!$B$2:$F$411,5,0),"")</f>
        <v/>
      </c>
      <c r="N1136" s="41" t="str">
        <f>IF(J1136="","",VLOOKUP(J1136,Lait!$B$3:$C$60,2,0))</f>
        <v/>
      </c>
      <c r="O1136" s="41"/>
      <c r="P1136" s="41"/>
    </row>
    <row r="1137" spans="1:16" s="23" customFormat="1" x14ac:dyDescent="0.35">
      <c r="A1137" s="45" t="s">
        <v>350</v>
      </c>
      <c r="B1137" s="45" t="s">
        <v>412</v>
      </c>
      <c r="C1137" s="45"/>
      <c r="D1137" s="45" t="s">
        <v>4811</v>
      </c>
      <c r="E1137" s="45" t="s">
        <v>1960</v>
      </c>
      <c r="F1137" s="45" t="s">
        <v>7</v>
      </c>
      <c r="G1137" s="45" t="s">
        <v>22</v>
      </c>
      <c r="H1137" s="46" t="s">
        <v>2386</v>
      </c>
      <c r="I1137" s="46" t="s">
        <v>4069</v>
      </c>
      <c r="J1137" s="45"/>
      <c r="K1137" s="39" t="str">
        <f>VLOOKUP(A1137,'Va-Ku'!$A$2:$B$150,2,0)</f>
        <v>v</v>
      </c>
      <c r="L1137" s="40" t="str">
        <f>IF(K1137="v",VLOOKUP(A1137,'Va-Ku'!$A$2:$C$150,3,0),VLOOKUP(A1137,Kunnat!$B$2:$D$410,3,0))</f>
        <v>Sisäministeriö</v>
      </c>
      <c r="M1137" s="40" t="str">
        <f>IF(K1137&lt;&gt;"v",VLOOKUP(A1137,Kunnat!$B$2:$F$411,5,0),"")</f>
        <v/>
      </c>
      <c r="N1137" s="41" t="str">
        <f>IF(J1137="","",VLOOKUP(J1137,Lait!$B$3:$C$60,2,0))</f>
        <v/>
      </c>
      <c r="O1137" s="41"/>
      <c r="P1137" s="41"/>
    </row>
    <row r="1138" spans="1:16" s="23" customFormat="1" x14ac:dyDescent="0.35">
      <c r="A1138" s="45" t="s">
        <v>350</v>
      </c>
      <c r="B1138" s="45" t="s">
        <v>405</v>
      </c>
      <c r="C1138" s="45" t="s">
        <v>4073</v>
      </c>
      <c r="D1138" s="45" t="s">
        <v>4811</v>
      </c>
      <c r="E1138" s="45" t="s">
        <v>1960</v>
      </c>
      <c r="F1138" s="45" t="s">
        <v>7</v>
      </c>
      <c r="G1138" s="45" t="s">
        <v>22</v>
      </c>
      <c r="H1138" s="46" t="s">
        <v>2382</v>
      </c>
      <c r="I1138" s="46" t="s">
        <v>4069</v>
      </c>
      <c r="J1138" s="45"/>
      <c r="K1138" s="39" t="str">
        <f>VLOOKUP(A1138,'Va-Ku'!$A$2:$B$150,2,0)</f>
        <v>v</v>
      </c>
      <c r="L1138" s="40" t="str">
        <f>IF(K1138="v",VLOOKUP(A1138,'Va-Ku'!$A$2:$C$150,3,0),VLOOKUP(A1138,Kunnat!$B$2:$D$410,3,0))</f>
        <v>Sisäministeriö</v>
      </c>
      <c r="M1138" s="40" t="str">
        <f>IF(K1138&lt;&gt;"v",VLOOKUP(A1138,Kunnat!$B$2:$F$411,5,0),"")</f>
        <v/>
      </c>
      <c r="N1138" s="41" t="str">
        <f>IF(J1138="","",VLOOKUP(J1138,Lait!$B$3:$C$60,2,0))</f>
        <v/>
      </c>
      <c r="O1138" s="41"/>
      <c r="P1138" s="41"/>
    </row>
    <row r="1139" spans="1:16" s="23" customFormat="1" x14ac:dyDescent="0.35">
      <c r="A1139" s="45" t="s">
        <v>350</v>
      </c>
      <c r="B1139" s="45" t="s">
        <v>406</v>
      </c>
      <c r="C1139" s="45" t="s">
        <v>4073</v>
      </c>
      <c r="D1139" s="45" t="s">
        <v>4811</v>
      </c>
      <c r="E1139" s="45" t="s">
        <v>1960</v>
      </c>
      <c r="F1139" s="45" t="s">
        <v>7</v>
      </c>
      <c r="G1139" s="45" t="s">
        <v>22</v>
      </c>
      <c r="H1139" s="46" t="s">
        <v>2382</v>
      </c>
      <c r="I1139" s="46" t="s">
        <v>4069</v>
      </c>
      <c r="J1139" s="45"/>
      <c r="K1139" s="39" t="str">
        <f>VLOOKUP(A1139,'Va-Ku'!$A$2:$B$150,2,0)</f>
        <v>v</v>
      </c>
      <c r="L1139" s="40" t="str">
        <f>IF(K1139="v",VLOOKUP(A1139,'Va-Ku'!$A$2:$C$150,3,0),VLOOKUP(A1139,Kunnat!$B$2:$D$410,3,0))</f>
        <v>Sisäministeriö</v>
      </c>
      <c r="M1139" s="40" t="str">
        <f>IF(K1139&lt;&gt;"v",VLOOKUP(A1139,Kunnat!$B$2:$F$411,5,0),"")</f>
        <v/>
      </c>
      <c r="N1139" s="41" t="str">
        <f>IF(J1139="","",VLOOKUP(J1139,Lait!$B$3:$C$60,2,0))</f>
        <v/>
      </c>
      <c r="O1139" s="41"/>
      <c r="P1139" s="41"/>
    </row>
    <row r="1140" spans="1:16" s="23" customFormat="1" x14ac:dyDescent="0.35">
      <c r="A1140" s="45" t="s">
        <v>350</v>
      </c>
      <c r="B1140" s="45" t="s">
        <v>407</v>
      </c>
      <c r="C1140" s="45" t="s">
        <v>4073</v>
      </c>
      <c r="D1140" s="45" t="s">
        <v>4811</v>
      </c>
      <c r="E1140" s="45" t="s">
        <v>1960</v>
      </c>
      <c r="F1140" s="45" t="s">
        <v>7</v>
      </c>
      <c r="G1140" s="45" t="s">
        <v>22</v>
      </c>
      <c r="H1140" s="46" t="s">
        <v>2382</v>
      </c>
      <c r="I1140" s="46" t="s">
        <v>4069</v>
      </c>
      <c r="J1140" s="45"/>
      <c r="K1140" s="39" t="str">
        <f>VLOOKUP(A1140,'Va-Ku'!$A$2:$B$150,2,0)</f>
        <v>v</v>
      </c>
      <c r="L1140" s="40" t="str">
        <f>IF(K1140="v",VLOOKUP(A1140,'Va-Ku'!$A$2:$C$150,3,0),VLOOKUP(A1140,Kunnat!$B$2:$D$410,3,0))</f>
        <v>Sisäministeriö</v>
      </c>
      <c r="M1140" s="40" t="str">
        <f>IF(K1140&lt;&gt;"v",VLOOKUP(A1140,Kunnat!$B$2:$F$411,5,0),"")</f>
        <v/>
      </c>
      <c r="N1140" s="41" t="str">
        <f>IF(J1140="","",VLOOKUP(J1140,Lait!$B$3:$C$60,2,0))</f>
        <v/>
      </c>
      <c r="O1140" s="41"/>
      <c r="P1140" s="41"/>
    </row>
    <row r="1141" spans="1:16" s="23" customFormat="1" x14ac:dyDescent="0.35">
      <c r="A1141" s="45" t="s">
        <v>350</v>
      </c>
      <c r="B1141" s="45" t="s">
        <v>408</v>
      </c>
      <c r="C1141" s="45" t="s">
        <v>4073</v>
      </c>
      <c r="D1141" s="45" t="s">
        <v>4811</v>
      </c>
      <c r="E1141" s="45" t="s">
        <v>1960</v>
      </c>
      <c r="F1141" s="45" t="s">
        <v>7</v>
      </c>
      <c r="G1141" s="45" t="s">
        <v>22</v>
      </c>
      <c r="H1141" s="46" t="s">
        <v>2382</v>
      </c>
      <c r="I1141" s="46" t="s">
        <v>4069</v>
      </c>
      <c r="J1141" s="45"/>
      <c r="K1141" s="39" t="str">
        <f>VLOOKUP(A1141,'Va-Ku'!$A$2:$B$150,2,0)</f>
        <v>v</v>
      </c>
      <c r="L1141" s="40" t="str">
        <f>IF(K1141="v",VLOOKUP(A1141,'Va-Ku'!$A$2:$C$150,3,0),VLOOKUP(A1141,Kunnat!$B$2:$D$410,3,0))</f>
        <v>Sisäministeriö</v>
      </c>
      <c r="M1141" s="40" t="str">
        <f>IF(K1141&lt;&gt;"v",VLOOKUP(A1141,Kunnat!$B$2:$F$411,5,0),"")</f>
        <v/>
      </c>
      <c r="N1141" s="41" t="str">
        <f>IF(J1141="","",VLOOKUP(J1141,Lait!$B$3:$C$60,2,0))</f>
        <v/>
      </c>
      <c r="O1141" s="41"/>
      <c r="P1141" s="41"/>
    </row>
    <row r="1142" spans="1:16" s="23" customFormat="1" x14ac:dyDescent="0.35">
      <c r="A1142" s="45" t="s">
        <v>350</v>
      </c>
      <c r="B1142" s="45" t="s">
        <v>432</v>
      </c>
      <c r="C1142" s="45"/>
      <c r="D1142" s="45" t="s">
        <v>432</v>
      </c>
      <c r="E1142" s="45" t="s">
        <v>1959</v>
      </c>
      <c r="F1142" s="45" t="s">
        <v>7</v>
      </c>
      <c r="G1142" s="45"/>
      <c r="H1142" s="46" t="s">
        <v>2386</v>
      </c>
      <c r="I1142" s="46" t="s">
        <v>4068</v>
      </c>
      <c r="J1142" s="45"/>
      <c r="K1142" s="39" t="str">
        <f>VLOOKUP(A1142,'Va-Ku'!$A$2:$B$150,2,0)</f>
        <v>v</v>
      </c>
      <c r="L1142" s="40" t="str">
        <f>IF(K1142="v",VLOOKUP(A1142,'Va-Ku'!$A$2:$C$150,3,0),VLOOKUP(A1142,Kunnat!$B$2:$D$410,3,0))</f>
        <v>Sisäministeriö</v>
      </c>
      <c r="M1142" s="40" t="str">
        <f>IF(K1142&lt;&gt;"v",VLOOKUP(A1142,Kunnat!$B$2:$F$411,5,0),"")</f>
        <v/>
      </c>
      <c r="N1142" s="41" t="str">
        <f>IF(J1142="","",VLOOKUP(J1142,Lait!$B$3:$C$60,2,0))</f>
        <v/>
      </c>
      <c r="O1142" s="41"/>
      <c r="P1142" s="41"/>
    </row>
    <row r="1143" spans="1:16" s="23" customFormat="1" x14ac:dyDescent="0.35">
      <c r="A1143" s="45" t="s">
        <v>350</v>
      </c>
      <c r="B1143" s="45" t="s">
        <v>433</v>
      </c>
      <c r="C1143" s="45"/>
      <c r="D1143" s="45" t="s">
        <v>433</v>
      </c>
      <c r="E1143" s="45" t="s">
        <v>1959</v>
      </c>
      <c r="F1143" s="45" t="s">
        <v>7</v>
      </c>
      <c r="G1143" s="45"/>
      <c r="H1143" s="46" t="s">
        <v>2386</v>
      </c>
      <c r="I1143" s="46" t="s">
        <v>4068</v>
      </c>
      <c r="J1143" s="45"/>
      <c r="K1143" s="39" t="str">
        <f>VLOOKUP(A1143,'Va-Ku'!$A$2:$B$150,2,0)</f>
        <v>v</v>
      </c>
      <c r="L1143" s="40" t="str">
        <f>IF(K1143="v",VLOOKUP(A1143,'Va-Ku'!$A$2:$C$150,3,0),VLOOKUP(A1143,Kunnat!$B$2:$D$410,3,0))</f>
        <v>Sisäministeriö</v>
      </c>
      <c r="M1143" s="40" t="str">
        <f>IF(K1143&lt;&gt;"v",VLOOKUP(A1143,Kunnat!$B$2:$F$411,5,0),"")</f>
        <v/>
      </c>
      <c r="N1143" s="41" t="str">
        <f>IF(J1143="","",VLOOKUP(J1143,Lait!$B$3:$C$60,2,0))</f>
        <v/>
      </c>
      <c r="O1143" s="41"/>
      <c r="P1143" s="41"/>
    </row>
    <row r="1144" spans="1:16" s="23" customFormat="1" x14ac:dyDescent="0.35">
      <c r="A1144" s="45" t="s">
        <v>350</v>
      </c>
      <c r="B1144" s="45" t="s">
        <v>434</v>
      </c>
      <c r="C1144" s="45"/>
      <c r="D1144" s="45" t="s">
        <v>434</v>
      </c>
      <c r="E1144" s="45" t="s">
        <v>1959</v>
      </c>
      <c r="F1144" s="45" t="s">
        <v>7</v>
      </c>
      <c r="G1144" s="45"/>
      <c r="H1144" s="46" t="s">
        <v>2386</v>
      </c>
      <c r="I1144" s="46" t="s">
        <v>4068</v>
      </c>
      <c r="J1144" s="45"/>
      <c r="K1144" s="39" t="str">
        <f>VLOOKUP(A1144,'Va-Ku'!$A$2:$B$150,2,0)</f>
        <v>v</v>
      </c>
      <c r="L1144" s="40" t="str">
        <f>IF(K1144="v",VLOOKUP(A1144,'Va-Ku'!$A$2:$C$150,3,0),VLOOKUP(A1144,Kunnat!$B$2:$D$410,3,0))</f>
        <v>Sisäministeriö</v>
      </c>
      <c r="M1144" s="40" t="str">
        <f>IF(K1144&lt;&gt;"v",VLOOKUP(A1144,Kunnat!$B$2:$F$411,5,0),"")</f>
        <v/>
      </c>
      <c r="N1144" s="41" t="str">
        <f>IF(J1144="","",VLOOKUP(J1144,Lait!$B$3:$C$60,2,0))</f>
        <v/>
      </c>
      <c r="O1144" s="41"/>
      <c r="P1144" s="41"/>
    </row>
    <row r="1145" spans="1:16" s="23" customFormat="1" x14ac:dyDescent="0.35">
      <c r="A1145" s="45" t="s">
        <v>350</v>
      </c>
      <c r="B1145" s="45" t="s">
        <v>435</v>
      </c>
      <c r="C1145" s="45"/>
      <c r="D1145" s="45" t="s">
        <v>4812</v>
      </c>
      <c r="E1145" s="45" t="s">
        <v>1960</v>
      </c>
      <c r="F1145" s="45" t="s">
        <v>7</v>
      </c>
      <c r="G1145" s="45"/>
      <c r="H1145" s="46" t="s">
        <v>2386</v>
      </c>
      <c r="I1145" s="46" t="s">
        <v>4068</v>
      </c>
      <c r="J1145" s="45"/>
      <c r="K1145" s="39" t="str">
        <f>VLOOKUP(A1145,'Va-Ku'!$A$2:$B$150,2,0)</f>
        <v>v</v>
      </c>
      <c r="L1145" s="40" t="str">
        <f>IF(K1145="v",VLOOKUP(A1145,'Va-Ku'!$A$2:$C$150,3,0),VLOOKUP(A1145,Kunnat!$B$2:$D$410,3,0))</f>
        <v>Sisäministeriö</v>
      </c>
      <c r="M1145" s="40" t="str">
        <f>IF(K1145&lt;&gt;"v",VLOOKUP(A1145,Kunnat!$B$2:$F$411,5,0),"")</f>
        <v/>
      </c>
      <c r="N1145" s="41" t="str">
        <f>IF(J1145="","",VLOOKUP(J1145,Lait!$B$3:$C$60,2,0))</f>
        <v/>
      </c>
      <c r="O1145" s="41"/>
      <c r="P1145" s="41"/>
    </row>
    <row r="1146" spans="1:16" s="23" customFormat="1" x14ac:dyDescent="0.35">
      <c r="A1146" s="45" t="s">
        <v>350</v>
      </c>
      <c r="B1146" s="45" t="s">
        <v>436</v>
      </c>
      <c r="C1146" s="45"/>
      <c r="D1146" s="45" t="s">
        <v>4812</v>
      </c>
      <c r="E1146" s="45" t="s">
        <v>1960</v>
      </c>
      <c r="F1146" s="45" t="s">
        <v>7</v>
      </c>
      <c r="G1146" s="45"/>
      <c r="H1146" s="46" t="s">
        <v>2386</v>
      </c>
      <c r="I1146" s="46" t="s">
        <v>4068</v>
      </c>
      <c r="J1146" s="45"/>
      <c r="K1146" s="39" t="str">
        <f>VLOOKUP(A1146,'Va-Ku'!$A$2:$B$150,2,0)</f>
        <v>v</v>
      </c>
      <c r="L1146" s="40" t="str">
        <f>IF(K1146="v",VLOOKUP(A1146,'Va-Ku'!$A$2:$C$150,3,0),VLOOKUP(A1146,Kunnat!$B$2:$D$410,3,0))</f>
        <v>Sisäministeriö</v>
      </c>
      <c r="M1146" s="40" t="str">
        <f>IF(K1146&lt;&gt;"v",VLOOKUP(A1146,Kunnat!$B$2:$F$411,5,0),"")</f>
        <v/>
      </c>
      <c r="N1146" s="41" t="str">
        <f>IF(J1146="","",VLOOKUP(J1146,Lait!$B$3:$C$60,2,0))</f>
        <v/>
      </c>
      <c r="O1146" s="41"/>
      <c r="P1146" s="41"/>
    </row>
    <row r="1147" spans="1:16" s="23" customFormat="1" x14ac:dyDescent="0.35">
      <c r="A1147" s="45" t="s">
        <v>350</v>
      </c>
      <c r="B1147" s="45" t="s">
        <v>437</v>
      </c>
      <c r="C1147" s="45"/>
      <c r="D1147" s="45" t="s">
        <v>4812</v>
      </c>
      <c r="E1147" s="45" t="s">
        <v>1960</v>
      </c>
      <c r="F1147" s="45" t="s">
        <v>7</v>
      </c>
      <c r="G1147" s="45"/>
      <c r="H1147" s="46" t="s">
        <v>2386</v>
      </c>
      <c r="I1147" s="46" t="s">
        <v>4068</v>
      </c>
      <c r="J1147" s="45"/>
      <c r="K1147" s="39" t="str">
        <f>VLOOKUP(A1147,'Va-Ku'!$A$2:$B$150,2,0)</f>
        <v>v</v>
      </c>
      <c r="L1147" s="40" t="str">
        <f>IF(K1147="v",VLOOKUP(A1147,'Va-Ku'!$A$2:$C$150,3,0),VLOOKUP(A1147,Kunnat!$B$2:$D$410,3,0))</f>
        <v>Sisäministeriö</v>
      </c>
      <c r="M1147" s="40" t="str">
        <f>IF(K1147&lt;&gt;"v",VLOOKUP(A1147,Kunnat!$B$2:$F$411,5,0),"")</f>
        <v/>
      </c>
      <c r="N1147" s="41" t="str">
        <f>IF(J1147="","",VLOOKUP(J1147,Lait!$B$3:$C$60,2,0))</f>
        <v/>
      </c>
      <c r="O1147" s="41"/>
      <c r="P1147" s="41"/>
    </row>
    <row r="1148" spans="1:16" s="23" customFormat="1" x14ac:dyDescent="0.35">
      <c r="A1148" s="45" t="s">
        <v>350</v>
      </c>
      <c r="B1148" s="45" t="s">
        <v>366</v>
      </c>
      <c r="C1148" s="45"/>
      <c r="D1148" s="45" t="s">
        <v>366</v>
      </c>
      <c r="E1148" s="45" t="s">
        <v>1959</v>
      </c>
      <c r="F1148" s="47" t="s">
        <v>17</v>
      </c>
      <c r="G1148" s="45"/>
      <c r="H1148" s="46" t="s">
        <v>2382</v>
      </c>
      <c r="I1148" s="45"/>
      <c r="J1148" s="45"/>
      <c r="K1148" s="39" t="str">
        <f>VLOOKUP(A1148,'Va-Ku'!$A$2:$B$150,2,0)</f>
        <v>v</v>
      </c>
      <c r="L1148" s="40" t="str">
        <f>IF(K1148="v",VLOOKUP(A1148,'Va-Ku'!$A$2:$C$150,3,0),VLOOKUP(A1148,Kunnat!$B$2:$D$410,3,0))</f>
        <v>Sisäministeriö</v>
      </c>
      <c r="M1148" s="40" t="str">
        <f>IF(K1148&lt;&gt;"v",VLOOKUP(A1148,Kunnat!$B$2:$F$411,5,0),"")</f>
        <v/>
      </c>
      <c r="N1148" s="41" t="str">
        <f>IF(J1148="","",VLOOKUP(J1148,Lait!$B$3:$C$60,2,0))</f>
        <v/>
      </c>
      <c r="O1148" s="41"/>
      <c r="P1148" s="41"/>
    </row>
    <row r="1149" spans="1:16" s="23" customFormat="1" x14ac:dyDescent="0.35">
      <c r="A1149" s="45" t="s">
        <v>350</v>
      </c>
      <c r="B1149" s="45" t="s">
        <v>369</v>
      </c>
      <c r="C1149" s="45"/>
      <c r="D1149" s="45" t="s">
        <v>369</v>
      </c>
      <c r="E1149" s="45" t="s">
        <v>1959</v>
      </c>
      <c r="F1149" s="47" t="s">
        <v>17</v>
      </c>
      <c r="G1149" s="45"/>
      <c r="H1149" s="46" t="s">
        <v>2382</v>
      </c>
      <c r="I1149" s="45"/>
      <c r="J1149" s="45"/>
      <c r="K1149" s="39" t="str">
        <f>VLOOKUP(A1149,'Va-Ku'!$A$2:$B$150,2,0)</f>
        <v>v</v>
      </c>
      <c r="L1149" s="40" t="str">
        <f>IF(K1149="v",VLOOKUP(A1149,'Va-Ku'!$A$2:$C$150,3,0),VLOOKUP(A1149,Kunnat!$B$2:$D$410,3,0))</f>
        <v>Sisäministeriö</v>
      </c>
      <c r="M1149" s="40" t="str">
        <f>IF(K1149&lt;&gt;"v",VLOOKUP(A1149,Kunnat!$B$2:$F$411,5,0),"")</f>
        <v/>
      </c>
      <c r="N1149" s="41" t="str">
        <f>IF(J1149="","",VLOOKUP(J1149,Lait!$B$3:$C$60,2,0))</f>
        <v/>
      </c>
      <c r="O1149" s="41"/>
      <c r="P1149" s="41"/>
    </row>
    <row r="1150" spans="1:16" s="23" customFormat="1" x14ac:dyDescent="0.35">
      <c r="A1150" s="45" t="s">
        <v>350</v>
      </c>
      <c r="B1150" s="45" t="s">
        <v>367</v>
      </c>
      <c r="C1150" s="45"/>
      <c r="D1150" s="45" t="s">
        <v>367</v>
      </c>
      <c r="E1150" s="45" t="s">
        <v>1959</v>
      </c>
      <c r="F1150" s="47" t="s">
        <v>17</v>
      </c>
      <c r="G1150" s="45"/>
      <c r="H1150" s="46" t="s">
        <v>2382</v>
      </c>
      <c r="I1150" s="45"/>
      <c r="J1150" s="45"/>
      <c r="K1150" s="39" t="str">
        <f>VLOOKUP(A1150,'Va-Ku'!$A$2:$B$150,2,0)</f>
        <v>v</v>
      </c>
      <c r="L1150" s="40" t="str">
        <f>IF(K1150="v",VLOOKUP(A1150,'Va-Ku'!$A$2:$C$150,3,0),VLOOKUP(A1150,Kunnat!$B$2:$D$410,3,0))</f>
        <v>Sisäministeriö</v>
      </c>
      <c r="M1150" s="40" t="str">
        <f>IF(K1150&lt;&gt;"v",VLOOKUP(A1150,Kunnat!$B$2:$F$411,5,0),"")</f>
        <v/>
      </c>
      <c r="N1150" s="41" t="str">
        <f>IF(J1150="","",VLOOKUP(J1150,Lait!$B$3:$C$60,2,0))</f>
        <v/>
      </c>
      <c r="O1150" s="41"/>
      <c r="P1150" s="41"/>
    </row>
    <row r="1151" spans="1:16" s="23" customFormat="1" x14ac:dyDescent="0.35">
      <c r="A1151" s="45" t="s">
        <v>350</v>
      </c>
      <c r="B1151" s="45" t="s">
        <v>368</v>
      </c>
      <c r="C1151" s="45"/>
      <c r="D1151" s="45" t="s">
        <v>368</v>
      </c>
      <c r="E1151" s="45" t="s">
        <v>1959</v>
      </c>
      <c r="F1151" s="47" t="s">
        <v>17</v>
      </c>
      <c r="G1151" s="45"/>
      <c r="H1151" s="46" t="s">
        <v>2382</v>
      </c>
      <c r="I1151" s="45"/>
      <c r="J1151" s="45"/>
      <c r="K1151" s="39" t="str">
        <f>VLOOKUP(A1151,'Va-Ku'!$A$2:$B$150,2,0)</f>
        <v>v</v>
      </c>
      <c r="L1151" s="40" t="str">
        <f>IF(K1151="v",VLOOKUP(A1151,'Va-Ku'!$A$2:$C$150,3,0),VLOOKUP(A1151,Kunnat!$B$2:$D$410,3,0))</f>
        <v>Sisäministeriö</v>
      </c>
      <c r="M1151" s="40" t="str">
        <f>IF(K1151&lt;&gt;"v",VLOOKUP(A1151,Kunnat!$B$2:$F$411,5,0),"")</f>
        <v/>
      </c>
      <c r="N1151" s="41" t="str">
        <f>IF(J1151="","",VLOOKUP(J1151,Lait!$B$3:$C$60,2,0))</f>
        <v/>
      </c>
      <c r="O1151" s="41"/>
      <c r="P1151" s="41"/>
    </row>
    <row r="1152" spans="1:16" s="23" customFormat="1" x14ac:dyDescent="0.35">
      <c r="A1152" s="45" t="s">
        <v>350</v>
      </c>
      <c r="B1152" s="45" t="s">
        <v>446</v>
      </c>
      <c r="C1152" s="45" t="s">
        <v>4074</v>
      </c>
      <c r="D1152" s="45" t="s">
        <v>446</v>
      </c>
      <c r="E1152" s="45" t="s">
        <v>2699</v>
      </c>
      <c r="F1152" s="45" t="s">
        <v>7</v>
      </c>
      <c r="G1152" s="45" t="s">
        <v>22</v>
      </c>
      <c r="H1152" s="46" t="s">
        <v>2382</v>
      </c>
      <c r="I1152" s="46" t="s">
        <v>4075</v>
      </c>
      <c r="J1152" s="45"/>
      <c r="K1152" s="39" t="str">
        <f>VLOOKUP(A1152,'Va-Ku'!$A$2:$B$150,2,0)</f>
        <v>v</v>
      </c>
      <c r="L1152" s="40" t="str">
        <f>IF(K1152="v",VLOOKUP(A1152,'Va-Ku'!$A$2:$C$150,3,0),VLOOKUP(A1152,Kunnat!$B$2:$D$410,3,0))</f>
        <v>Sisäministeriö</v>
      </c>
      <c r="M1152" s="40" t="str">
        <f>IF(K1152&lt;&gt;"v",VLOOKUP(A1152,Kunnat!$B$2:$F$411,5,0),"")</f>
        <v/>
      </c>
      <c r="N1152" s="41" t="str">
        <f>IF(J1152="","",VLOOKUP(J1152,Lait!$B$3:$C$60,2,0))</f>
        <v/>
      </c>
      <c r="O1152" s="41"/>
      <c r="P1152" s="41"/>
    </row>
    <row r="1153" spans="1:16" s="23" customFormat="1" x14ac:dyDescent="0.35">
      <c r="A1153" s="45" t="s">
        <v>350</v>
      </c>
      <c r="B1153" s="45" t="s">
        <v>445</v>
      </c>
      <c r="C1153" s="45"/>
      <c r="D1153" s="45" t="s">
        <v>445</v>
      </c>
      <c r="E1153" s="45" t="s">
        <v>1959</v>
      </c>
      <c r="F1153" s="45" t="s">
        <v>7</v>
      </c>
      <c r="G1153" s="45"/>
      <c r="H1153" s="46" t="s">
        <v>2382</v>
      </c>
      <c r="I1153" s="46" t="s">
        <v>4068</v>
      </c>
      <c r="J1153" s="45"/>
      <c r="K1153" s="39" t="str">
        <f>VLOOKUP(A1153,'Va-Ku'!$A$2:$B$150,2,0)</f>
        <v>v</v>
      </c>
      <c r="L1153" s="40" t="str">
        <f>IF(K1153="v",VLOOKUP(A1153,'Va-Ku'!$A$2:$C$150,3,0),VLOOKUP(A1153,Kunnat!$B$2:$D$410,3,0))</f>
        <v>Sisäministeriö</v>
      </c>
      <c r="M1153" s="40" t="str">
        <f>IF(K1153&lt;&gt;"v",VLOOKUP(A1153,Kunnat!$B$2:$F$411,5,0),"")</f>
        <v/>
      </c>
      <c r="N1153" s="41" t="str">
        <f>IF(J1153="","",VLOOKUP(J1153,Lait!$B$3:$C$60,2,0))</f>
        <v/>
      </c>
      <c r="O1153" s="41"/>
      <c r="P1153" s="41"/>
    </row>
    <row r="1154" spans="1:16" s="23" customFormat="1" x14ac:dyDescent="0.35">
      <c r="A1154" s="45" t="s">
        <v>350</v>
      </c>
      <c r="B1154" s="45" t="s">
        <v>443</v>
      </c>
      <c r="C1154" s="45"/>
      <c r="D1154" s="45" t="s">
        <v>443</v>
      </c>
      <c r="E1154" s="45" t="s">
        <v>1959</v>
      </c>
      <c r="F1154" s="47" t="s">
        <v>17</v>
      </c>
      <c r="G1154" s="45"/>
      <c r="H1154" s="46" t="s">
        <v>2382</v>
      </c>
      <c r="I1154" s="45"/>
      <c r="J1154" s="45"/>
      <c r="K1154" s="39" t="str">
        <f>VLOOKUP(A1154,'Va-Ku'!$A$2:$B$150,2,0)</f>
        <v>v</v>
      </c>
      <c r="L1154" s="40" t="str">
        <f>IF(K1154="v",VLOOKUP(A1154,'Va-Ku'!$A$2:$C$150,3,0),VLOOKUP(A1154,Kunnat!$B$2:$D$410,3,0))</f>
        <v>Sisäministeriö</v>
      </c>
      <c r="M1154" s="40" t="str">
        <f>IF(K1154&lt;&gt;"v",VLOOKUP(A1154,Kunnat!$B$2:$F$411,5,0),"")</f>
        <v/>
      </c>
      <c r="N1154" s="41" t="str">
        <f>IF(J1154="","",VLOOKUP(J1154,Lait!$B$3:$C$60,2,0))</f>
        <v/>
      </c>
      <c r="O1154" s="41"/>
      <c r="P1154" s="41"/>
    </row>
    <row r="1155" spans="1:16" s="23" customFormat="1" x14ac:dyDescent="0.35">
      <c r="A1155" s="45" t="s">
        <v>350</v>
      </c>
      <c r="B1155" s="45" t="s">
        <v>438</v>
      </c>
      <c r="C1155" s="45"/>
      <c r="D1155" s="45" t="s">
        <v>438</v>
      </c>
      <c r="E1155" s="45" t="s">
        <v>1960</v>
      </c>
      <c r="F1155" s="47" t="s">
        <v>17</v>
      </c>
      <c r="G1155" s="45"/>
      <c r="H1155" s="46" t="s">
        <v>2386</v>
      </c>
      <c r="I1155" s="45"/>
      <c r="J1155" s="45"/>
      <c r="K1155" s="39" t="str">
        <f>VLOOKUP(A1155,'Va-Ku'!$A$2:$B$150,2,0)</f>
        <v>v</v>
      </c>
      <c r="L1155" s="40" t="str">
        <f>IF(K1155="v",VLOOKUP(A1155,'Va-Ku'!$A$2:$C$150,3,0),VLOOKUP(A1155,Kunnat!$B$2:$D$410,3,0))</f>
        <v>Sisäministeriö</v>
      </c>
      <c r="M1155" s="40" t="str">
        <f>IF(K1155&lt;&gt;"v",VLOOKUP(A1155,Kunnat!$B$2:$F$411,5,0),"")</f>
        <v/>
      </c>
      <c r="N1155" s="41" t="str">
        <f>IF(J1155="","",VLOOKUP(J1155,Lait!$B$3:$C$60,2,0))</f>
        <v/>
      </c>
      <c r="O1155" s="41"/>
      <c r="P1155" s="41"/>
    </row>
    <row r="1156" spans="1:16" s="23" customFormat="1" x14ac:dyDescent="0.35">
      <c r="A1156" s="45" t="s">
        <v>350</v>
      </c>
      <c r="B1156" s="45" t="s">
        <v>439</v>
      </c>
      <c r="C1156" s="45"/>
      <c r="D1156" s="45" t="s">
        <v>439</v>
      </c>
      <c r="E1156" s="45" t="s">
        <v>1960</v>
      </c>
      <c r="F1156" s="45" t="s">
        <v>7</v>
      </c>
      <c r="G1156" s="45"/>
      <c r="H1156" s="46" t="s">
        <v>2386</v>
      </c>
      <c r="I1156" s="46" t="s">
        <v>4068</v>
      </c>
      <c r="J1156" s="45"/>
      <c r="K1156" s="39" t="str">
        <f>VLOOKUP(A1156,'Va-Ku'!$A$2:$B$150,2,0)</f>
        <v>v</v>
      </c>
      <c r="L1156" s="40" t="str">
        <f>IF(K1156="v",VLOOKUP(A1156,'Va-Ku'!$A$2:$C$150,3,0),VLOOKUP(A1156,Kunnat!$B$2:$D$410,3,0))</f>
        <v>Sisäministeriö</v>
      </c>
      <c r="M1156" s="40" t="str">
        <f>IF(K1156&lt;&gt;"v",VLOOKUP(A1156,Kunnat!$B$2:$F$411,5,0),"")</f>
        <v/>
      </c>
      <c r="N1156" s="41" t="str">
        <f>IF(J1156="","",VLOOKUP(J1156,Lait!$B$3:$C$60,2,0))</f>
        <v/>
      </c>
      <c r="O1156" s="41"/>
      <c r="P1156" s="41"/>
    </row>
    <row r="1157" spans="1:16" s="23" customFormat="1" x14ac:dyDescent="0.35">
      <c r="A1157" s="45" t="s">
        <v>350</v>
      </c>
      <c r="B1157" s="45" t="s">
        <v>351</v>
      </c>
      <c r="C1157" s="45"/>
      <c r="D1157" s="45" t="s">
        <v>351</v>
      </c>
      <c r="E1157" s="45" t="s">
        <v>1959</v>
      </c>
      <c r="F1157" s="47" t="s">
        <v>17</v>
      </c>
      <c r="G1157" s="45"/>
      <c r="H1157" s="46" t="s">
        <v>2382</v>
      </c>
      <c r="I1157" s="46" t="s">
        <v>4065</v>
      </c>
      <c r="J1157" s="45"/>
      <c r="K1157" s="39" t="str">
        <f>VLOOKUP(A1157,'Va-Ku'!$A$2:$B$150,2,0)</f>
        <v>v</v>
      </c>
      <c r="L1157" s="40" t="str">
        <f>IF(K1157="v",VLOOKUP(A1157,'Va-Ku'!$A$2:$C$150,3,0),VLOOKUP(A1157,Kunnat!$B$2:$D$410,3,0))</f>
        <v>Sisäministeriö</v>
      </c>
      <c r="M1157" s="40" t="str">
        <f>IF(K1157&lt;&gt;"v",VLOOKUP(A1157,Kunnat!$B$2:$F$411,5,0),"")</f>
        <v/>
      </c>
      <c r="N1157" s="41" t="str">
        <f>IF(J1157="","",VLOOKUP(J1157,Lait!$B$3:$C$60,2,0))</f>
        <v/>
      </c>
      <c r="O1157" s="41"/>
      <c r="P1157" s="41"/>
    </row>
    <row r="1158" spans="1:16" s="23" customFormat="1" x14ac:dyDescent="0.35">
      <c r="A1158" s="45" t="s">
        <v>350</v>
      </c>
      <c r="B1158" s="45" t="s">
        <v>442</v>
      </c>
      <c r="C1158" s="45"/>
      <c r="D1158" s="45" t="s">
        <v>442</v>
      </c>
      <c r="E1158" s="45" t="s">
        <v>1959</v>
      </c>
      <c r="F1158" s="45" t="s">
        <v>7</v>
      </c>
      <c r="G1158" s="45"/>
      <c r="H1158" s="46" t="s">
        <v>2386</v>
      </c>
      <c r="I1158" s="46" t="s">
        <v>4068</v>
      </c>
      <c r="J1158" s="45"/>
      <c r="K1158" s="39" t="str">
        <f>VLOOKUP(A1158,'Va-Ku'!$A$2:$B$150,2,0)</f>
        <v>v</v>
      </c>
      <c r="L1158" s="40" t="str">
        <f>IF(K1158="v",VLOOKUP(A1158,'Va-Ku'!$A$2:$C$150,3,0),VLOOKUP(A1158,Kunnat!$B$2:$D$410,3,0))</f>
        <v>Sisäministeriö</v>
      </c>
      <c r="M1158" s="40" t="str">
        <f>IF(K1158&lt;&gt;"v",VLOOKUP(A1158,Kunnat!$B$2:$F$411,5,0),"")</f>
        <v/>
      </c>
      <c r="N1158" s="41" t="str">
        <f>IF(J1158="","",VLOOKUP(J1158,Lait!$B$3:$C$60,2,0))</f>
        <v/>
      </c>
      <c r="O1158" s="41"/>
      <c r="P1158" s="41"/>
    </row>
    <row r="1159" spans="1:16" s="23" customFormat="1" x14ac:dyDescent="0.35">
      <c r="A1159" s="45" t="s">
        <v>350</v>
      </c>
      <c r="B1159" s="45" t="s">
        <v>440</v>
      </c>
      <c r="C1159" s="45"/>
      <c r="D1159" s="45" t="s">
        <v>440</v>
      </c>
      <c r="E1159" s="45" t="s">
        <v>1960</v>
      </c>
      <c r="F1159" s="45" t="s">
        <v>7</v>
      </c>
      <c r="G1159" s="45"/>
      <c r="H1159" s="46" t="s">
        <v>2386</v>
      </c>
      <c r="I1159" s="46" t="s">
        <v>4068</v>
      </c>
      <c r="J1159" s="45"/>
      <c r="K1159" s="39" t="str">
        <f>VLOOKUP(A1159,'Va-Ku'!$A$2:$B$150,2,0)</f>
        <v>v</v>
      </c>
      <c r="L1159" s="40" t="str">
        <f>IF(K1159="v",VLOOKUP(A1159,'Va-Ku'!$A$2:$C$150,3,0),VLOOKUP(A1159,Kunnat!$B$2:$D$410,3,0))</f>
        <v>Sisäministeriö</v>
      </c>
      <c r="M1159" s="40" t="str">
        <f>IF(K1159&lt;&gt;"v",VLOOKUP(A1159,Kunnat!$B$2:$F$411,5,0),"")</f>
        <v/>
      </c>
      <c r="N1159" s="41" t="str">
        <f>IF(J1159="","",VLOOKUP(J1159,Lait!$B$3:$C$60,2,0))</f>
        <v/>
      </c>
      <c r="O1159" s="41"/>
      <c r="P1159" s="41"/>
    </row>
    <row r="1160" spans="1:16" s="23" customFormat="1" x14ac:dyDescent="0.35">
      <c r="A1160" s="45" t="s">
        <v>350</v>
      </c>
      <c r="B1160" s="45" t="s">
        <v>441</v>
      </c>
      <c r="C1160" s="45"/>
      <c r="D1160" s="45" t="s">
        <v>441</v>
      </c>
      <c r="E1160" s="45" t="s">
        <v>1960</v>
      </c>
      <c r="F1160" s="45" t="s">
        <v>7</v>
      </c>
      <c r="G1160" s="45"/>
      <c r="H1160" s="46" t="s">
        <v>2386</v>
      </c>
      <c r="I1160" s="46" t="s">
        <v>4068</v>
      </c>
      <c r="J1160" s="45"/>
      <c r="K1160" s="39" t="str">
        <f>VLOOKUP(A1160,'Va-Ku'!$A$2:$B$150,2,0)</f>
        <v>v</v>
      </c>
      <c r="L1160" s="40" t="str">
        <f>IF(K1160="v",VLOOKUP(A1160,'Va-Ku'!$A$2:$C$150,3,0),VLOOKUP(A1160,Kunnat!$B$2:$D$410,3,0))</f>
        <v>Sisäministeriö</v>
      </c>
      <c r="M1160" s="40" t="str">
        <f>IF(K1160&lt;&gt;"v",VLOOKUP(A1160,Kunnat!$B$2:$F$411,5,0),"")</f>
        <v/>
      </c>
      <c r="N1160" s="41" t="str">
        <f>IF(J1160="","",VLOOKUP(J1160,Lait!$B$3:$C$60,2,0))</f>
        <v/>
      </c>
      <c r="O1160" s="41"/>
      <c r="P1160" s="41"/>
    </row>
    <row r="1161" spans="1:16" s="23" customFormat="1" x14ac:dyDescent="0.35">
      <c r="A1161" s="45" t="s">
        <v>350</v>
      </c>
      <c r="B1161" s="45" t="s">
        <v>353</v>
      </c>
      <c r="C1161" s="45" t="s">
        <v>4067</v>
      </c>
      <c r="D1161" s="45" t="s">
        <v>353</v>
      </c>
      <c r="E1161" s="45" t="s">
        <v>4796</v>
      </c>
      <c r="F1161" s="45" t="s">
        <v>354</v>
      </c>
      <c r="G1161" s="45"/>
      <c r="H1161" s="46" t="s">
        <v>2386</v>
      </c>
      <c r="I1161" s="45"/>
      <c r="J1161" s="45"/>
      <c r="K1161" s="39" t="str">
        <f>VLOOKUP(A1161,'Va-Ku'!$A$2:$B$150,2,0)</f>
        <v>v</v>
      </c>
      <c r="L1161" s="40" t="str">
        <f>IF(K1161="v",VLOOKUP(A1161,'Va-Ku'!$A$2:$C$150,3,0),VLOOKUP(A1161,Kunnat!$B$2:$D$410,3,0))</f>
        <v>Sisäministeriö</v>
      </c>
      <c r="M1161" s="40" t="str">
        <f>IF(K1161&lt;&gt;"v",VLOOKUP(A1161,Kunnat!$B$2:$F$411,5,0),"")</f>
        <v/>
      </c>
      <c r="N1161" s="41" t="str">
        <f>IF(J1161="","",VLOOKUP(J1161,Lait!$B$3:$C$60,2,0))</f>
        <v/>
      </c>
      <c r="O1161" s="41"/>
      <c r="P1161" s="41"/>
    </row>
    <row r="1162" spans="1:16" s="23" customFormat="1" x14ac:dyDescent="0.35">
      <c r="A1162" s="45" t="s">
        <v>350</v>
      </c>
      <c r="B1162" s="45" t="s">
        <v>364</v>
      </c>
      <c r="C1162" s="45"/>
      <c r="D1162" s="45" t="s">
        <v>364</v>
      </c>
      <c r="E1162" s="45" t="s">
        <v>1960</v>
      </c>
      <c r="F1162" s="47" t="s">
        <v>17</v>
      </c>
      <c r="G1162" s="45"/>
      <c r="H1162" s="46" t="s">
        <v>2382</v>
      </c>
      <c r="I1162" s="45"/>
      <c r="J1162" s="45"/>
      <c r="K1162" s="39" t="str">
        <f>VLOOKUP(A1162,'Va-Ku'!$A$2:$B$150,2,0)</f>
        <v>v</v>
      </c>
      <c r="L1162" s="40" t="str">
        <f>IF(K1162="v",VLOOKUP(A1162,'Va-Ku'!$A$2:$C$150,3,0),VLOOKUP(A1162,Kunnat!$B$2:$D$410,3,0))</f>
        <v>Sisäministeriö</v>
      </c>
      <c r="M1162" s="40" t="str">
        <f>IF(K1162&lt;&gt;"v",VLOOKUP(A1162,Kunnat!$B$2:$F$411,5,0),"")</f>
        <v/>
      </c>
      <c r="N1162" s="41" t="str">
        <f>IF(J1162="","",VLOOKUP(J1162,Lait!$B$3:$C$60,2,0))</f>
        <v/>
      </c>
      <c r="O1162" s="41"/>
      <c r="P1162" s="41"/>
    </row>
    <row r="1163" spans="1:16" s="23" customFormat="1" x14ac:dyDescent="0.35">
      <c r="A1163" s="45" t="s">
        <v>350</v>
      </c>
      <c r="B1163" s="45" t="s">
        <v>355</v>
      </c>
      <c r="C1163" s="45"/>
      <c r="D1163" s="45" t="s">
        <v>355</v>
      </c>
      <c r="E1163" s="45" t="s">
        <v>1960</v>
      </c>
      <c r="F1163" s="47" t="s">
        <v>17</v>
      </c>
      <c r="G1163" s="45"/>
      <c r="H1163" s="46" t="s">
        <v>2386</v>
      </c>
      <c r="I1163" s="45"/>
      <c r="J1163" s="45"/>
      <c r="K1163" s="39" t="str">
        <f>VLOOKUP(A1163,'Va-Ku'!$A$2:$B$150,2,0)</f>
        <v>v</v>
      </c>
      <c r="L1163" s="40" t="str">
        <f>IF(K1163="v",VLOOKUP(A1163,'Va-Ku'!$A$2:$C$150,3,0),VLOOKUP(A1163,Kunnat!$B$2:$D$410,3,0))</f>
        <v>Sisäministeriö</v>
      </c>
      <c r="M1163" s="40" t="str">
        <f>IF(K1163&lt;&gt;"v",VLOOKUP(A1163,Kunnat!$B$2:$F$411,5,0),"")</f>
        <v/>
      </c>
      <c r="N1163" s="41" t="str">
        <f>IF(J1163="","",VLOOKUP(J1163,Lait!$B$3:$C$60,2,0))</f>
        <v/>
      </c>
      <c r="O1163" s="41"/>
      <c r="P1163" s="41"/>
    </row>
    <row r="1164" spans="1:16" s="23" customFormat="1" x14ac:dyDescent="0.35">
      <c r="A1164" s="45" t="s">
        <v>350</v>
      </c>
      <c r="B1164" s="45" t="s">
        <v>356</v>
      </c>
      <c r="C1164" s="45"/>
      <c r="D1164" s="45" t="s">
        <v>356</v>
      </c>
      <c r="E1164" s="45" t="s">
        <v>1960</v>
      </c>
      <c r="F1164" s="47" t="s">
        <v>17</v>
      </c>
      <c r="G1164" s="45"/>
      <c r="H1164" s="46" t="s">
        <v>2386</v>
      </c>
      <c r="I1164" s="45"/>
      <c r="J1164" s="45"/>
      <c r="K1164" s="39" t="str">
        <f>VLOOKUP(A1164,'Va-Ku'!$A$2:$B$150,2,0)</f>
        <v>v</v>
      </c>
      <c r="L1164" s="40" t="str">
        <f>IF(K1164="v",VLOOKUP(A1164,'Va-Ku'!$A$2:$C$150,3,0),VLOOKUP(A1164,Kunnat!$B$2:$D$410,3,0))</f>
        <v>Sisäministeriö</v>
      </c>
      <c r="M1164" s="40" t="str">
        <f>IF(K1164&lt;&gt;"v",VLOOKUP(A1164,Kunnat!$B$2:$F$411,5,0),"")</f>
        <v/>
      </c>
      <c r="N1164" s="41" t="str">
        <f>IF(J1164="","",VLOOKUP(J1164,Lait!$B$3:$C$60,2,0))</f>
        <v/>
      </c>
      <c r="O1164" s="41"/>
      <c r="P1164" s="41"/>
    </row>
    <row r="1165" spans="1:16" s="23" customFormat="1" x14ac:dyDescent="0.35">
      <c r="A1165" s="45" t="s">
        <v>350</v>
      </c>
      <c r="B1165" s="45" t="s">
        <v>357</v>
      </c>
      <c r="C1165" s="45"/>
      <c r="D1165" s="45" t="s">
        <v>357</v>
      </c>
      <c r="E1165" s="45" t="s">
        <v>1960</v>
      </c>
      <c r="F1165" s="47" t="s">
        <v>17</v>
      </c>
      <c r="G1165" s="45"/>
      <c r="H1165" s="46" t="s">
        <v>2386</v>
      </c>
      <c r="I1165" s="45"/>
      <c r="J1165" s="45"/>
      <c r="K1165" s="39" t="str">
        <f>VLOOKUP(A1165,'Va-Ku'!$A$2:$B$150,2,0)</f>
        <v>v</v>
      </c>
      <c r="L1165" s="40" t="str">
        <f>IF(K1165="v",VLOOKUP(A1165,'Va-Ku'!$A$2:$C$150,3,0),VLOOKUP(A1165,Kunnat!$B$2:$D$410,3,0))</f>
        <v>Sisäministeriö</v>
      </c>
      <c r="M1165" s="40" t="str">
        <f>IF(K1165&lt;&gt;"v",VLOOKUP(A1165,Kunnat!$B$2:$F$411,5,0),"")</f>
        <v/>
      </c>
      <c r="N1165" s="41" t="str">
        <f>IF(J1165="","",VLOOKUP(J1165,Lait!$B$3:$C$60,2,0))</f>
        <v/>
      </c>
      <c r="O1165" s="41"/>
      <c r="P1165" s="41"/>
    </row>
    <row r="1166" spans="1:16" s="23" customFormat="1" x14ac:dyDescent="0.35">
      <c r="A1166" s="45" t="s">
        <v>350</v>
      </c>
      <c r="B1166" s="45" t="s">
        <v>444</v>
      </c>
      <c r="C1166" s="45"/>
      <c r="D1166" s="45" t="s">
        <v>444</v>
      </c>
      <c r="E1166" s="45" t="s">
        <v>1960</v>
      </c>
      <c r="F1166" s="45" t="s">
        <v>7</v>
      </c>
      <c r="G1166" s="45"/>
      <c r="H1166" s="46" t="s">
        <v>2382</v>
      </c>
      <c r="I1166" s="46" t="s">
        <v>4068</v>
      </c>
      <c r="J1166" s="45"/>
      <c r="K1166" s="39" t="str">
        <f>VLOOKUP(A1166,'Va-Ku'!$A$2:$B$150,2,0)</f>
        <v>v</v>
      </c>
      <c r="L1166" s="40" t="str">
        <f>IF(K1166="v",VLOOKUP(A1166,'Va-Ku'!$A$2:$C$150,3,0),VLOOKUP(A1166,Kunnat!$B$2:$D$410,3,0))</f>
        <v>Sisäministeriö</v>
      </c>
      <c r="M1166" s="40" t="str">
        <f>IF(K1166&lt;&gt;"v",VLOOKUP(A1166,Kunnat!$B$2:$F$411,5,0),"")</f>
        <v/>
      </c>
      <c r="N1166" s="41" t="str">
        <f>IF(J1166="","",VLOOKUP(J1166,Lait!$B$3:$C$60,2,0))</f>
        <v/>
      </c>
      <c r="O1166" s="41"/>
      <c r="P1166" s="41"/>
    </row>
    <row r="1167" spans="1:16" s="23" customFormat="1" x14ac:dyDescent="0.35">
      <c r="A1167" s="45" t="s">
        <v>350</v>
      </c>
      <c r="B1167" s="45" t="s">
        <v>365</v>
      </c>
      <c r="C1167" s="45"/>
      <c r="D1167" s="45" t="s">
        <v>365</v>
      </c>
      <c r="E1167" s="45" t="s">
        <v>1960</v>
      </c>
      <c r="F1167" s="47" t="s">
        <v>17</v>
      </c>
      <c r="G1167" s="45"/>
      <c r="H1167" s="46" t="s">
        <v>2382</v>
      </c>
      <c r="I1167" s="45"/>
      <c r="J1167" s="45"/>
      <c r="K1167" s="39" t="str">
        <f>VLOOKUP(A1167,'Va-Ku'!$A$2:$B$150,2,0)</f>
        <v>v</v>
      </c>
      <c r="L1167" s="40" t="str">
        <f>IF(K1167="v",VLOOKUP(A1167,'Va-Ku'!$A$2:$C$150,3,0),VLOOKUP(A1167,Kunnat!$B$2:$D$410,3,0))</f>
        <v>Sisäministeriö</v>
      </c>
      <c r="M1167" s="40" t="str">
        <f>IF(K1167&lt;&gt;"v",VLOOKUP(A1167,Kunnat!$B$2:$F$411,5,0),"")</f>
        <v/>
      </c>
      <c r="N1167" s="41" t="str">
        <f>IF(J1167="","",VLOOKUP(J1167,Lait!$B$3:$C$60,2,0))</f>
        <v/>
      </c>
      <c r="O1167" s="41"/>
      <c r="P1167" s="41"/>
    </row>
    <row r="1168" spans="1:16" s="23" customFormat="1" x14ac:dyDescent="0.35">
      <c r="A1168" s="45" t="s">
        <v>350</v>
      </c>
      <c r="B1168" s="45" t="s">
        <v>371</v>
      </c>
      <c r="C1168" s="45"/>
      <c r="D1168" s="45" t="s">
        <v>371</v>
      </c>
      <c r="E1168" s="45" t="s">
        <v>1960</v>
      </c>
      <c r="F1168" s="45" t="s">
        <v>7</v>
      </c>
      <c r="G1168" s="45" t="s">
        <v>22</v>
      </c>
      <c r="H1168" s="46" t="s">
        <v>2386</v>
      </c>
      <c r="I1168" s="46" t="s">
        <v>4068</v>
      </c>
      <c r="J1168" s="45"/>
      <c r="K1168" s="39" t="str">
        <f>VLOOKUP(A1168,'Va-Ku'!$A$2:$B$150,2,0)</f>
        <v>v</v>
      </c>
      <c r="L1168" s="40" t="str">
        <f>IF(K1168="v",VLOOKUP(A1168,'Va-Ku'!$A$2:$C$150,3,0),VLOOKUP(A1168,Kunnat!$B$2:$D$410,3,0))</f>
        <v>Sisäministeriö</v>
      </c>
      <c r="M1168" s="40" t="str">
        <f>IF(K1168&lt;&gt;"v",VLOOKUP(A1168,Kunnat!$B$2:$F$411,5,0),"")</f>
        <v/>
      </c>
      <c r="N1168" s="41" t="str">
        <f>IF(J1168="","",VLOOKUP(J1168,Lait!$B$3:$C$60,2,0))</f>
        <v/>
      </c>
      <c r="O1168" s="41"/>
      <c r="P1168" s="41"/>
    </row>
    <row r="1169" spans="1:16" s="23" customFormat="1" x14ac:dyDescent="0.35">
      <c r="A1169" s="45" t="s">
        <v>350</v>
      </c>
      <c r="B1169" s="45" t="s">
        <v>358</v>
      </c>
      <c r="C1169" s="45"/>
      <c r="D1169" s="45" t="s">
        <v>358</v>
      </c>
      <c r="E1169" s="45" t="s">
        <v>1959</v>
      </c>
      <c r="F1169" s="47" t="s">
        <v>17</v>
      </c>
      <c r="G1169" s="45"/>
      <c r="H1169" s="46" t="s">
        <v>2386</v>
      </c>
      <c r="I1169" s="45"/>
      <c r="J1169" s="45"/>
      <c r="K1169" s="39" t="str">
        <f>VLOOKUP(A1169,'Va-Ku'!$A$2:$B$150,2,0)</f>
        <v>v</v>
      </c>
      <c r="L1169" s="40" t="str">
        <f>IF(K1169="v",VLOOKUP(A1169,'Va-Ku'!$A$2:$C$150,3,0),VLOOKUP(A1169,Kunnat!$B$2:$D$410,3,0))</f>
        <v>Sisäministeriö</v>
      </c>
      <c r="M1169" s="40" t="str">
        <f>IF(K1169&lt;&gt;"v",VLOOKUP(A1169,Kunnat!$B$2:$F$411,5,0),"")</f>
        <v/>
      </c>
      <c r="N1169" s="41" t="str">
        <f>IF(J1169="","",VLOOKUP(J1169,Lait!$B$3:$C$60,2,0))</f>
        <v/>
      </c>
      <c r="O1169" s="41"/>
      <c r="P1169" s="41"/>
    </row>
    <row r="1170" spans="1:16" s="23" customFormat="1" x14ac:dyDescent="0.35">
      <c r="A1170" s="45" t="s">
        <v>350</v>
      </c>
      <c r="B1170" s="45" t="s">
        <v>370</v>
      </c>
      <c r="C1170" s="45"/>
      <c r="D1170" s="45" t="s">
        <v>370</v>
      </c>
      <c r="E1170" s="45" t="s">
        <v>1960</v>
      </c>
      <c r="F1170" s="45" t="s">
        <v>7</v>
      </c>
      <c r="G1170" s="45" t="s">
        <v>22</v>
      </c>
      <c r="H1170" s="46" t="s">
        <v>2386</v>
      </c>
      <c r="I1170" s="46" t="s">
        <v>4068</v>
      </c>
      <c r="J1170" s="45"/>
      <c r="K1170" s="39" t="str">
        <f>VLOOKUP(A1170,'Va-Ku'!$A$2:$B$150,2,0)</f>
        <v>v</v>
      </c>
      <c r="L1170" s="40" t="str">
        <f>IF(K1170="v",VLOOKUP(A1170,'Va-Ku'!$A$2:$C$150,3,0),VLOOKUP(A1170,Kunnat!$B$2:$D$410,3,0))</f>
        <v>Sisäministeriö</v>
      </c>
      <c r="M1170" s="40" t="str">
        <f>IF(K1170&lt;&gt;"v",VLOOKUP(A1170,Kunnat!$B$2:$F$411,5,0),"")</f>
        <v/>
      </c>
      <c r="N1170" s="41" t="str">
        <f>IF(J1170="","",VLOOKUP(J1170,Lait!$B$3:$C$60,2,0))</f>
        <v/>
      </c>
      <c r="O1170" s="41"/>
      <c r="P1170" s="41"/>
    </row>
    <row r="1171" spans="1:16" s="23" customFormat="1" x14ac:dyDescent="0.35">
      <c r="A1171" s="45" t="s">
        <v>350</v>
      </c>
      <c r="B1171" s="45" t="s">
        <v>360</v>
      </c>
      <c r="C1171" s="45"/>
      <c r="D1171" s="45" t="s">
        <v>360</v>
      </c>
      <c r="E1171" s="45" t="s">
        <v>1960</v>
      </c>
      <c r="F1171" s="47" t="s">
        <v>17</v>
      </c>
      <c r="G1171" s="45"/>
      <c r="H1171" s="46" t="s">
        <v>2386</v>
      </c>
      <c r="I1171" s="45"/>
      <c r="J1171" s="45"/>
      <c r="K1171" s="39" t="str">
        <f>VLOOKUP(A1171,'Va-Ku'!$A$2:$B$150,2,0)</f>
        <v>v</v>
      </c>
      <c r="L1171" s="40" t="str">
        <f>IF(K1171="v",VLOOKUP(A1171,'Va-Ku'!$A$2:$C$150,3,0),VLOOKUP(A1171,Kunnat!$B$2:$D$410,3,0))</f>
        <v>Sisäministeriö</v>
      </c>
      <c r="M1171" s="40" t="str">
        <f>IF(K1171&lt;&gt;"v",VLOOKUP(A1171,Kunnat!$B$2:$F$411,5,0),"")</f>
        <v/>
      </c>
      <c r="N1171" s="41" t="str">
        <f>IF(J1171="","",VLOOKUP(J1171,Lait!$B$3:$C$60,2,0))</f>
        <v/>
      </c>
      <c r="O1171" s="41"/>
      <c r="P1171" s="41"/>
    </row>
    <row r="1172" spans="1:16" s="23" customFormat="1" x14ac:dyDescent="0.35">
      <c r="A1172" s="45" t="s">
        <v>350</v>
      </c>
      <c r="B1172" s="45" t="s">
        <v>361</v>
      </c>
      <c r="C1172" s="45"/>
      <c r="D1172" s="45" t="s">
        <v>361</v>
      </c>
      <c r="E1172" s="45" t="s">
        <v>1960</v>
      </c>
      <c r="F1172" s="47" t="s">
        <v>17</v>
      </c>
      <c r="G1172" s="45"/>
      <c r="H1172" s="46" t="s">
        <v>2386</v>
      </c>
      <c r="I1172" s="45"/>
      <c r="J1172" s="45"/>
      <c r="K1172" s="39" t="str">
        <f>VLOOKUP(A1172,'Va-Ku'!$A$2:$B$150,2,0)</f>
        <v>v</v>
      </c>
      <c r="L1172" s="40" t="str">
        <f>IF(K1172="v",VLOOKUP(A1172,'Va-Ku'!$A$2:$C$150,3,0),VLOOKUP(A1172,Kunnat!$B$2:$D$410,3,0))</f>
        <v>Sisäministeriö</v>
      </c>
      <c r="M1172" s="40" t="str">
        <f>IF(K1172&lt;&gt;"v",VLOOKUP(A1172,Kunnat!$B$2:$F$411,5,0),"")</f>
        <v/>
      </c>
      <c r="N1172" s="41" t="str">
        <f>IF(J1172="","",VLOOKUP(J1172,Lait!$B$3:$C$60,2,0))</f>
        <v/>
      </c>
      <c r="O1172" s="41"/>
      <c r="P1172" s="41"/>
    </row>
    <row r="1173" spans="1:16" s="23" customFormat="1" x14ac:dyDescent="0.35">
      <c r="A1173" s="45" t="s">
        <v>350</v>
      </c>
      <c r="B1173" s="45" t="s">
        <v>362</v>
      </c>
      <c r="C1173" s="45"/>
      <c r="D1173" s="45" t="s">
        <v>362</v>
      </c>
      <c r="E1173" s="45" t="s">
        <v>1960</v>
      </c>
      <c r="F1173" s="47" t="s">
        <v>17</v>
      </c>
      <c r="G1173" s="45"/>
      <c r="H1173" s="46" t="s">
        <v>2386</v>
      </c>
      <c r="I1173" s="45"/>
      <c r="J1173" s="45"/>
      <c r="K1173" s="39" t="str">
        <f>VLOOKUP(A1173,'Va-Ku'!$A$2:$B$150,2,0)</f>
        <v>v</v>
      </c>
      <c r="L1173" s="40" t="str">
        <f>IF(K1173="v",VLOOKUP(A1173,'Va-Ku'!$A$2:$C$150,3,0),VLOOKUP(A1173,Kunnat!$B$2:$D$410,3,0))</f>
        <v>Sisäministeriö</v>
      </c>
      <c r="M1173" s="40" t="str">
        <f>IF(K1173&lt;&gt;"v",VLOOKUP(A1173,Kunnat!$B$2:$F$411,5,0),"")</f>
        <v/>
      </c>
      <c r="N1173" s="41" t="str">
        <f>IF(J1173="","",VLOOKUP(J1173,Lait!$B$3:$C$60,2,0))</f>
        <v/>
      </c>
      <c r="O1173" s="41"/>
      <c r="P1173" s="41"/>
    </row>
    <row r="1174" spans="1:16" s="23" customFormat="1" x14ac:dyDescent="0.35">
      <c r="A1174" s="45" t="s">
        <v>350</v>
      </c>
      <c r="B1174" s="45" t="s">
        <v>363</v>
      </c>
      <c r="C1174" s="45"/>
      <c r="D1174" s="45" t="s">
        <v>363</v>
      </c>
      <c r="E1174" s="45" t="s">
        <v>1960</v>
      </c>
      <c r="F1174" s="47" t="s">
        <v>17</v>
      </c>
      <c r="G1174" s="45"/>
      <c r="H1174" s="46" t="s">
        <v>2382</v>
      </c>
      <c r="I1174" s="45"/>
      <c r="J1174" s="45"/>
      <c r="K1174" s="39" t="str">
        <f>VLOOKUP(A1174,'Va-Ku'!$A$2:$B$150,2,0)</f>
        <v>v</v>
      </c>
      <c r="L1174" s="40" t="str">
        <f>IF(K1174="v",VLOOKUP(A1174,'Va-Ku'!$A$2:$C$150,3,0),VLOOKUP(A1174,Kunnat!$B$2:$D$410,3,0))</f>
        <v>Sisäministeriö</v>
      </c>
      <c r="M1174" s="40" t="str">
        <f>IF(K1174&lt;&gt;"v",VLOOKUP(A1174,Kunnat!$B$2:$F$411,5,0),"")</f>
        <v/>
      </c>
      <c r="N1174" s="41" t="str">
        <f>IF(J1174="","",VLOOKUP(J1174,Lait!$B$3:$C$60,2,0))</f>
        <v/>
      </c>
      <c r="O1174" s="41"/>
      <c r="P1174" s="41"/>
    </row>
    <row r="1175" spans="1:16" s="23" customFormat="1" x14ac:dyDescent="0.35">
      <c r="A1175" s="45" t="s">
        <v>350</v>
      </c>
      <c r="B1175" s="45" t="s">
        <v>359</v>
      </c>
      <c r="C1175" s="45"/>
      <c r="D1175" s="45" t="s">
        <v>359</v>
      </c>
      <c r="E1175" s="45" t="s">
        <v>1959</v>
      </c>
      <c r="F1175" s="47" t="s">
        <v>17</v>
      </c>
      <c r="G1175" s="45"/>
      <c r="H1175" s="46" t="s">
        <v>2386</v>
      </c>
      <c r="I1175" s="45"/>
      <c r="J1175" s="45"/>
      <c r="K1175" s="39" t="str">
        <f>VLOOKUP(A1175,'Va-Ku'!$A$2:$B$150,2,0)</f>
        <v>v</v>
      </c>
      <c r="L1175" s="40" t="str">
        <f>IF(K1175="v",VLOOKUP(A1175,'Va-Ku'!$A$2:$C$150,3,0),VLOOKUP(A1175,Kunnat!$B$2:$D$410,3,0))</f>
        <v>Sisäministeriö</v>
      </c>
      <c r="M1175" s="40" t="str">
        <f>IF(K1175&lt;&gt;"v",VLOOKUP(A1175,Kunnat!$B$2:$F$411,5,0),"")</f>
        <v/>
      </c>
      <c r="N1175" s="41" t="str">
        <f>IF(J1175="","",VLOOKUP(J1175,Lait!$B$3:$C$60,2,0))</f>
        <v/>
      </c>
      <c r="O1175" s="41"/>
      <c r="P1175" s="41"/>
    </row>
    <row r="1176" spans="1:16" s="23" customFormat="1" x14ac:dyDescent="0.35">
      <c r="A1176" s="45" t="s">
        <v>447</v>
      </c>
      <c r="B1176" s="45" t="s">
        <v>450</v>
      </c>
      <c r="C1176" s="45" t="s">
        <v>4079</v>
      </c>
      <c r="D1176" s="45" t="s">
        <v>450</v>
      </c>
      <c r="E1176" s="45" t="s">
        <v>1959</v>
      </c>
      <c r="F1176" s="46" t="s">
        <v>5</v>
      </c>
      <c r="G1176" s="45"/>
      <c r="H1176" s="45" t="s">
        <v>2382</v>
      </c>
      <c r="I1176" s="45"/>
      <c r="J1176" s="45" t="s">
        <v>2297</v>
      </c>
      <c r="K1176" s="39" t="str">
        <f>VLOOKUP(A1176,'Va-Ku'!$A$2:$B$150,2,0)</f>
        <v>k</v>
      </c>
      <c r="L1176" s="40" t="str">
        <f>IF(K1176="v",VLOOKUP(A1176,'Va-Ku'!$A$2:$C$150,3,0),VLOOKUP(A1176,Kunnat!$B$2:$D$410,3,0))</f>
        <v>Uusimaa</v>
      </c>
      <c r="M1176" s="40" t="str">
        <f>IF(K1176&lt;&gt;"v",VLOOKUP(A1176,Kunnat!$B$2:$F$411,5,0),"")</f>
        <v>40 001 - 100 000</v>
      </c>
      <c r="N1176" s="41" t="str">
        <f>IF(J1176="","",VLOOKUP(J1176,Lait!$B$3:$C$60,2,0))</f>
        <v>Liikenne- ja viestintäministeriö</v>
      </c>
      <c r="O1176" s="41"/>
      <c r="P1176" s="41"/>
    </row>
    <row r="1177" spans="1:16" s="23" customFormat="1" x14ac:dyDescent="0.35">
      <c r="A1177" s="45" t="s">
        <v>447</v>
      </c>
      <c r="B1177" s="45" t="s">
        <v>36</v>
      </c>
      <c r="C1177" s="45" t="s">
        <v>3029</v>
      </c>
      <c r="D1177" s="45" t="s">
        <v>545</v>
      </c>
      <c r="E1177" s="45" t="s">
        <v>1959</v>
      </c>
      <c r="F1177" s="46" t="s">
        <v>7</v>
      </c>
      <c r="G1177" s="46" t="s">
        <v>22</v>
      </c>
      <c r="H1177" s="45" t="s">
        <v>2386</v>
      </c>
      <c r="I1177" s="45" t="s">
        <v>4080</v>
      </c>
      <c r="J1177" s="45" t="s">
        <v>2296</v>
      </c>
      <c r="K1177" s="39" t="str">
        <f>VLOOKUP(A1177,'Va-Ku'!$A$2:$B$150,2,0)</f>
        <v>k</v>
      </c>
      <c r="L1177" s="40" t="str">
        <f>IF(K1177="v",VLOOKUP(A1177,'Va-Ku'!$A$2:$C$150,3,0),VLOOKUP(A1177,Kunnat!$B$2:$D$410,3,0))</f>
        <v>Uusimaa</v>
      </c>
      <c r="M1177" s="40" t="str">
        <f>IF(K1177&lt;&gt;"v",VLOOKUP(A1177,Kunnat!$B$2:$F$411,5,0),"")</f>
        <v>40 001 - 100 000</v>
      </c>
      <c r="N1177" s="41" t="str">
        <f>IF(J1177="","",VLOOKUP(J1177,Lait!$B$3:$C$60,2,0))</f>
        <v>Maa- ja metsätalousministeriö</v>
      </c>
      <c r="O1177" s="41"/>
      <c r="P1177" s="41"/>
    </row>
    <row r="1178" spans="1:16" s="23" customFormat="1" x14ac:dyDescent="0.35">
      <c r="A1178" s="45" t="s">
        <v>447</v>
      </c>
      <c r="B1178" s="45" t="s">
        <v>145</v>
      </c>
      <c r="C1178" s="45" t="s">
        <v>4082</v>
      </c>
      <c r="D1178" s="45" t="s">
        <v>145</v>
      </c>
      <c r="E1178" s="45" t="s">
        <v>1959</v>
      </c>
      <c r="F1178" s="46" t="s">
        <v>5</v>
      </c>
      <c r="G1178" s="45"/>
      <c r="H1178" s="45" t="s">
        <v>2382</v>
      </c>
      <c r="I1178" s="45"/>
      <c r="J1178" s="45" t="s">
        <v>2291</v>
      </c>
      <c r="K1178" s="39" t="str">
        <f>VLOOKUP(A1178,'Va-Ku'!$A$2:$B$150,2,0)</f>
        <v>k</v>
      </c>
      <c r="L1178" s="40" t="str">
        <f>IF(K1178="v",VLOOKUP(A1178,'Va-Ku'!$A$2:$C$150,3,0),VLOOKUP(A1178,Kunnat!$B$2:$D$410,3,0))</f>
        <v>Uusimaa</v>
      </c>
      <c r="M1178" s="40" t="str">
        <f>IF(K1178&lt;&gt;"v",VLOOKUP(A1178,Kunnat!$B$2:$F$411,5,0),"")</f>
        <v>40 001 - 100 000</v>
      </c>
      <c r="N1178" s="41" t="str">
        <f>IF(J1178="","",VLOOKUP(J1178,Lait!$B$3:$C$60,2,0))</f>
        <v>Ympäristöministeriö</v>
      </c>
      <c r="O1178" s="41"/>
      <c r="P1178" s="41"/>
    </row>
    <row r="1179" spans="1:16" s="23" customFormat="1" x14ac:dyDescent="0.35">
      <c r="A1179" s="45" t="s">
        <v>447</v>
      </c>
      <c r="B1179" s="45" t="s">
        <v>4088</v>
      </c>
      <c r="C1179" s="45" t="s">
        <v>4089</v>
      </c>
      <c r="D1179" s="45" t="s">
        <v>543</v>
      </c>
      <c r="E1179" s="45" t="s">
        <v>1959</v>
      </c>
      <c r="F1179" s="46" t="s">
        <v>5</v>
      </c>
      <c r="G1179" s="46" t="s">
        <v>22</v>
      </c>
      <c r="H1179" s="45" t="s">
        <v>2386</v>
      </c>
      <c r="I1179" s="45" t="s">
        <v>4090</v>
      </c>
      <c r="J1179" s="45" t="s">
        <v>2296</v>
      </c>
      <c r="K1179" s="39" t="str">
        <f>VLOOKUP(A1179,'Va-Ku'!$A$2:$B$150,2,0)</f>
        <v>k</v>
      </c>
      <c r="L1179" s="40" t="str">
        <f>IF(K1179="v",VLOOKUP(A1179,'Va-Ku'!$A$2:$C$150,3,0),VLOOKUP(A1179,Kunnat!$B$2:$D$410,3,0))</f>
        <v>Uusimaa</v>
      </c>
      <c r="M1179" s="40" t="str">
        <f>IF(K1179&lt;&gt;"v",VLOOKUP(A1179,Kunnat!$B$2:$F$411,5,0),"")</f>
        <v>40 001 - 100 000</v>
      </c>
      <c r="N1179" s="41" t="str">
        <f>IF(J1179="","",VLOOKUP(J1179,Lait!$B$3:$C$60,2,0))</f>
        <v>Maa- ja metsätalousministeriö</v>
      </c>
      <c r="O1179" s="41"/>
      <c r="P1179" s="41"/>
    </row>
    <row r="1180" spans="1:16" s="23" customFormat="1" x14ac:dyDescent="0.35">
      <c r="A1180" s="45" t="s">
        <v>447</v>
      </c>
      <c r="B1180" s="45" t="s">
        <v>456</v>
      </c>
      <c r="C1180" s="45" t="s">
        <v>4147</v>
      </c>
      <c r="D1180" s="45" t="s">
        <v>543</v>
      </c>
      <c r="E1180" s="45" t="s">
        <v>1959</v>
      </c>
      <c r="F1180" s="46" t="s">
        <v>7</v>
      </c>
      <c r="G1180" s="46" t="s">
        <v>53</v>
      </c>
      <c r="H1180" s="45" t="s">
        <v>2382</v>
      </c>
      <c r="I1180" s="45" t="s">
        <v>4090</v>
      </c>
      <c r="J1180" s="45" t="s">
        <v>2296</v>
      </c>
      <c r="K1180" s="39" t="str">
        <f>VLOOKUP(A1180,'Va-Ku'!$A$2:$B$150,2,0)</f>
        <v>k</v>
      </c>
      <c r="L1180" s="40" t="str">
        <f>IF(K1180="v",VLOOKUP(A1180,'Va-Ku'!$A$2:$C$150,3,0),VLOOKUP(A1180,Kunnat!$B$2:$D$410,3,0))</f>
        <v>Uusimaa</v>
      </c>
      <c r="M1180" s="40" t="str">
        <f>IF(K1180&lt;&gt;"v",VLOOKUP(A1180,Kunnat!$B$2:$F$411,5,0),"")</f>
        <v>40 001 - 100 000</v>
      </c>
      <c r="N1180" s="41" t="str">
        <f>IF(J1180="","",VLOOKUP(J1180,Lait!$B$3:$C$60,2,0))</f>
        <v>Maa- ja metsätalousministeriö</v>
      </c>
      <c r="O1180" s="41"/>
      <c r="P1180" s="41"/>
    </row>
    <row r="1181" spans="1:16" s="23" customFormat="1" x14ac:dyDescent="0.35">
      <c r="A1181" s="45" t="s">
        <v>447</v>
      </c>
      <c r="B1181" s="45" t="s">
        <v>463</v>
      </c>
      <c r="C1181" s="45" t="s">
        <v>3037</v>
      </c>
      <c r="D1181" s="45" t="s">
        <v>2004</v>
      </c>
      <c r="E1181" s="45" t="s">
        <v>1959</v>
      </c>
      <c r="F1181" s="46" t="s">
        <v>7</v>
      </c>
      <c r="G1181" s="46" t="s">
        <v>22</v>
      </c>
      <c r="H1181" s="45" t="s">
        <v>2386</v>
      </c>
      <c r="I1181" s="45" t="s">
        <v>4091</v>
      </c>
      <c r="J1181" s="45" t="s">
        <v>2296</v>
      </c>
      <c r="K1181" s="39" t="str">
        <f>VLOOKUP(A1181,'Va-Ku'!$A$2:$B$150,2,0)</f>
        <v>k</v>
      </c>
      <c r="L1181" s="40" t="str">
        <f>IF(K1181="v",VLOOKUP(A1181,'Va-Ku'!$A$2:$C$150,3,0),VLOOKUP(A1181,Kunnat!$B$2:$D$410,3,0))</f>
        <v>Uusimaa</v>
      </c>
      <c r="M1181" s="40" t="str">
        <f>IF(K1181&lt;&gt;"v",VLOOKUP(A1181,Kunnat!$B$2:$F$411,5,0),"")</f>
        <v>40 001 - 100 000</v>
      </c>
      <c r="N1181" s="41" t="str">
        <f>IF(J1181="","",VLOOKUP(J1181,Lait!$B$3:$C$60,2,0))</f>
        <v>Maa- ja metsätalousministeriö</v>
      </c>
      <c r="O1181" s="41"/>
      <c r="P1181" s="41"/>
    </row>
    <row r="1182" spans="1:16" s="23" customFormat="1" x14ac:dyDescent="0.35">
      <c r="A1182" s="45" t="s">
        <v>447</v>
      </c>
      <c r="B1182" s="45" t="s">
        <v>465</v>
      </c>
      <c r="C1182" s="45" t="s">
        <v>4110</v>
      </c>
      <c r="D1182" s="45" t="s">
        <v>2005</v>
      </c>
      <c r="E1182" s="45" t="s">
        <v>1959</v>
      </c>
      <c r="F1182" s="46" t="s">
        <v>7</v>
      </c>
      <c r="G1182" s="46" t="s">
        <v>22</v>
      </c>
      <c r="H1182" s="45" t="s">
        <v>2386</v>
      </c>
      <c r="I1182" s="45" t="s">
        <v>4111</v>
      </c>
      <c r="J1182" s="45" t="s">
        <v>2295</v>
      </c>
      <c r="K1182" s="39" t="str">
        <f>VLOOKUP(A1182,'Va-Ku'!$A$2:$B$150,2,0)</f>
        <v>k</v>
      </c>
      <c r="L1182" s="40" t="str">
        <f>IF(K1182="v",VLOOKUP(A1182,'Va-Ku'!$A$2:$C$150,3,0),VLOOKUP(A1182,Kunnat!$B$2:$D$410,3,0))</f>
        <v>Uusimaa</v>
      </c>
      <c r="M1182" s="40" t="str">
        <f>IF(K1182&lt;&gt;"v",VLOOKUP(A1182,Kunnat!$B$2:$F$411,5,0),"")</f>
        <v>40 001 - 100 000</v>
      </c>
      <c r="N1182" s="41" t="str">
        <f>IF(J1182="","",VLOOKUP(J1182,Lait!$B$3:$C$60,2,0))</f>
        <v>Maa- ja metsätalousministeriö</v>
      </c>
      <c r="O1182" s="41"/>
      <c r="P1182" s="41"/>
    </row>
    <row r="1183" spans="1:16" s="23" customFormat="1" x14ac:dyDescent="0.35">
      <c r="A1183" s="45" t="s">
        <v>447</v>
      </c>
      <c r="B1183" s="45" t="s">
        <v>471</v>
      </c>
      <c r="C1183" s="45" t="s">
        <v>4097</v>
      </c>
      <c r="D1183" s="45" t="s">
        <v>471</v>
      </c>
      <c r="E1183" s="45" t="s">
        <v>1959</v>
      </c>
      <c r="F1183" s="46" t="s">
        <v>17</v>
      </c>
      <c r="G1183" s="46" t="s">
        <v>22</v>
      </c>
      <c r="H1183" s="45" t="s">
        <v>2382</v>
      </c>
      <c r="I1183" s="45" t="s">
        <v>4098</v>
      </c>
      <c r="J1183" s="45" t="s">
        <v>4099</v>
      </c>
      <c r="K1183" s="39" t="str">
        <f>VLOOKUP(A1183,'Va-Ku'!$A$2:$B$150,2,0)</f>
        <v>k</v>
      </c>
      <c r="L1183" s="40" t="str">
        <f>IF(K1183="v",VLOOKUP(A1183,'Va-Ku'!$A$2:$C$150,3,0),VLOOKUP(A1183,Kunnat!$B$2:$D$410,3,0))</f>
        <v>Uusimaa</v>
      </c>
      <c r="M1183" s="40" t="str">
        <f>IF(K1183&lt;&gt;"v",VLOOKUP(A1183,Kunnat!$B$2:$F$411,5,0),"")</f>
        <v>40 001 - 100 000</v>
      </c>
      <c r="N1183" s="41" t="str">
        <f>IF(J1183="","",VLOOKUP(J1183,Lait!$B$3:$C$60,2,0))</f>
        <v>Maa- ja metsätalousministeriö</v>
      </c>
      <c r="O1183" s="41"/>
      <c r="P1183" s="41"/>
    </row>
    <row r="1184" spans="1:16" s="23" customFormat="1" x14ac:dyDescent="0.35">
      <c r="A1184" s="45" t="s">
        <v>447</v>
      </c>
      <c r="B1184" s="45" t="s">
        <v>486</v>
      </c>
      <c r="C1184" s="45" t="s">
        <v>4108</v>
      </c>
      <c r="D1184" s="45" t="s">
        <v>486</v>
      </c>
      <c r="E1184" s="45" t="s">
        <v>1959</v>
      </c>
      <c r="F1184" s="46" t="s">
        <v>7</v>
      </c>
      <c r="G1184" s="46" t="s">
        <v>22</v>
      </c>
      <c r="H1184" s="45" t="s">
        <v>2382</v>
      </c>
      <c r="I1184" s="45" t="s">
        <v>4109</v>
      </c>
      <c r="J1184" s="45"/>
      <c r="K1184" s="39" t="str">
        <f>VLOOKUP(A1184,'Va-Ku'!$A$2:$B$150,2,0)</f>
        <v>k</v>
      </c>
      <c r="L1184" s="40" t="str">
        <f>IF(K1184="v",VLOOKUP(A1184,'Va-Ku'!$A$2:$C$150,3,0),VLOOKUP(A1184,Kunnat!$B$2:$D$410,3,0))</f>
        <v>Uusimaa</v>
      </c>
      <c r="M1184" s="40" t="str">
        <f>IF(K1184&lt;&gt;"v",VLOOKUP(A1184,Kunnat!$B$2:$F$411,5,0),"")</f>
        <v>40 001 - 100 000</v>
      </c>
      <c r="N1184" s="41" t="str">
        <f>IF(J1184="","",VLOOKUP(J1184,Lait!$B$3:$C$60,2,0))</f>
        <v/>
      </c>
      <c r="O1184" s="41"/>
      <c r="P1184" s="41"/>
    </row>
    <row r="1185" spans="1:16" s="23" customFormat="1" x14ac:dyDescent="0.35">
      <c r="A1185" s="45" t="s">
        <v>447</v>
      </c>
      <c r="B1185" s="45" t="s">
        <v>3723</v>
      </c>
      <c r="C1185" s="45" t="s">
        <v>3510</v>
      </c>
      <c r="D1185" s="45" t="s">
        <v>4096</v>
      </c>
      <c r="E1185" s="45" t="s">
        <v>1959</v>
      </c>
      <c r="F1185" s="46" t="s">
        <v>17</v>
      </c>
      <c r="G1185" s="46" t="s">
        <v>22</v>
      </c>
      <c r="H1185" s="45" t="s">
        <v>2386</v>
      </c>
      <c r="I1185" s="45" t="s">
        <v>4090</v>
      </c>
      <c r="J1185" s="45" t="s">
        <v>2296</v>
      </c>
      <c r="K1185" s="39" t="str">
        <f>VLOOKUP(A1185,'Va-Ku'!$A$2:$B$150,2,0)</f>
        <v>k</v>
      </c>
      <c r="L1185" s="40" t="str">
        <f>IF(K1185="v",VLOOKUP(A1185,'Va-Ku'!$A$2:$C$150,3,0),VLOOKUP(A1185,Kunnat!$B$2:$D$410,3,0))</f>
        <v>Uusimaa</v>
      </c>
      <c r="M1185" s="40" t="str">
        <f>IF(K1185&lt;&gt;"v",VLOOKUP(A1185,Kunnat!$B$2:$F$411,5,0),"")</f>
        <v>40 001 - 100 000</v>
      </c>
      <c r="N1185" s="41" t="str">
        <f>IF(J1185="","",VLOOKUP(J1185,Lait!$B$3:$C$60,2,0))</f>
        <v>Maa- ja metsätalousministeriö</v>
      </c>
      <c r="O1185" s="41"/>
      <c r="P1185" s="41"/>
    </row>
    <row r="1186" spans="1:16" s="23" customFormat="1" x14ac:dyDescent="0.35">
      <c r="A1186" s="45" t="s">
        <v>447</v>
      </c>
      <c r="B1186" s="45" t="s">
        <v>50</v>
      </c>
      <c r="C1186" s="45" t="s">
        <v>3045</v>
      </c>
      <c r="D1186" s="45" t="s">
        <v>50</v>
      </c>
      <c r="E1186" s="45" t="s">
        <v>1959</v>
      </c>
      <c r="F1186" s="46" t="s">
        <v>7</v>
      </c>
      <c r="G1186" s="46" t="s">
        <v>22</v>
      </c>
      <c r="H1186" s="45" t="s">
        <v>2382</v>
      </c>
      <c r="I1186" s="45" t="s">
        <v>4098</v>
      </c>
      <c r="J1186" s="45" t="s">
        <v>2296</v>
      </c>
      <c r="K1186" s="39" t="str">
        <f>VLOOKUP(A1186,'Va-Ku'!$A$2:$B$150,2,0)</f>
        <v>k</v>
      </c>
      <c r="L1186" s="40" t="str">
        <f>IF(K1186="v",VLOOKUP(A1186,'Va-Ku'!$A$2:$C$150,3,0),VLOOKUP(A1186,Kunnat!$B$2:$D$410,3,0))</f>
        <v>Uusimaa</v>
      </c>
      <c r="M1186" s="40" t="str">
        <f>IF(K1186&lt;&gt;"v",VLOOKUP(A1186,Kunnat!$B$2:$F$411,5,0),"")</f>
        <v>40 001 - 100 000</v>
      </c>
      <c r="N1186" s="41" t="str">
        <f>IF(J1186="","",VLOOKUP(J1186,Lait!$B$3:$C$60,2,0))</f>
        <v>Maa- ja metsätalousministeriö</v>
      </c>
      <c r="O1186" s="41"/>
      <c r="P1186" s="41"/>
    </row>
    <row r="1187" spans="1:16" s="23" customFormat="1" x14ac:dyDescent="0.35">
      <c r="A1187" s="45" t="s">
        <v>447</v>
      </c>
      <c r="B1187" s="45" t="s">
        <v>162</v>
      </c>
      <c r="C1187" s="45" t="s">
        <v>276</v>
      </c>
      <c r="D1187" s="45" t="s">
        <v>1987</v>
      </c>
      <c r="E1187" s="45" t="s">
        <v>1959</v>
      </c>
      <c r="F1187" s="46" t="s">
        <v>5</v>
      </c>
      <c r="G1187" s="45"/>
      <c r="H1187" s="45" t="s">
        <v>2382</v>
      </c>
      <c r="I1187" s="45"/>
      <c r="J1187" s="45" t="s">
        <v>2291</v>
      </c>
      <c r="K1187" s="39" t="str">
        <f>VLOOKUP(A1187,'Va-Ku'!$A$2:$B$150,2,0)</f>
        <v>k</v>
      </c>
      <c r="L1187" s="40" t="str">
        <f>IF(K1187="v",VLOOKUP(A1187,'Va-Ku'!$A$2:$C$150,3,0),VLOOKUP(A1187,Kunnat!$B$2:$D$410,3,0))</f>
        <v>Uusimaa</v>
      </c>
      <c r="M1187" s="40" t="str">
        <f>IF(K1187&lt;&gt;"v",VLOOKUP(A1187,Kunnat!$B$2:$F$411,5,0),"")</f>
        <v>40 001 - 100 000</v>
      </c>
      <c r="N1187" s="41" t="str">
        <f>IF(J1187="","",VLOOKUP(J1187,Lait!$B$3:$C$60,2,0))</f>
        <v>Ympäristöministeriö</v>
      </c>
      <c r="O1187" s="41"/>
      <c r="P1187" s="41"/>
    </row>
    <row r="1188" spans="1:16" s="23" customFormat="1" x14ac:dyDescent="0.35">
      <c r="A1188" s="45" t="s">
        <v>447</v>
      </c>
      <c r="B1188" s="45" t="s">
        <v>151</v>
      </c>
      <c r="C1188" s="45" t="s">
        <v>3046</v>
      </c>
      <c r="D1188" s="45" t="s">
        <v>1985</v>
      </c>
      <c r="E1188" s="45" t="s">
        <v>1959</v>
      </c>
      <c r="F1188" s="46" t="s">
        <v>7</v>
      </c>
      <c r="G1188" s="46" t="s">
        <v>22</v>
      </c>
      <c r="H1188" s="45" t="s">
        <v>2386</v>
      </c>
      <c r="I1188" s="45" t="s">
        <v>4105</v>
      </c>
      <c r="J1188" s="45" t="s">
        <v>2292</v>
      </c>
      <c r="K1188" s="39" t="str">
        <f>VLOOKUP(A1188,'Va-Ku'!$A$2:$B$150,2,0)</f>
        <v>k</v>
      </c>
      <c r="L1188" s="40" t="str">
        <f>IF(K1188="v",VLOOKUP(A1188,'Va-Ku'!$A$2:$C$150,3,0),VLOOKUP(A1188,Kunnat!$B$2:$D$410,3,0))</f>
        <v>Uusimaa</v>
      </c>
      <c r="M1188" s="40" t="str">
        <f>IF(K1188&lt;&gt;"v",VLOOKUP(A1188,Kunnat!$B$2:$F$411,5,0),"")</f>
        <v>40 001 - 100 000</v>
      </c>
      <c r="N1188" s="41" t="str">
        <f>IF(J1188="","",VLOOKUP(J1188,Lait!$B$3:$C$60,2,0))</f>
        <v>Ympäristöministeriö</v>
      </c>
      <c r="O1188" s="41"/>
      <c r="P1188" s="41"/>
    </row>
    <row r="1189" spans="1:16" s="23" customFormat="1" x14ac:dyDescent="0.35">
      <c r="A1189" s="45" t="s">
        <v>447</v>
      </c>
      <c r="B1189" s="45" t="s">
        <v>152</v>
      </c>
      <c r="C1189" s="45" t="s">
        <v>3048</v>
      </c>
      <c r="D1189" s="45" t="s">
        <v>1969</v>
      </c>
      <c r="E1189" s="45" t="s">
        <v>1959</v>
      </c>
      <c r="F1189" s="46" t="s">
        <v>5</v>
      </c>
      <c r="G1189" s="45"/>
      <c r="H1189" s="45" t="s">
        <v>2382</v>
      </c>
      <c r="I1189" s="45"/>
      <c r="J1189" s="45"/>
      <c r="K1189" s="39" t="str">
        <f>VLOOKUP(A1189,'Va-Ku'!$A$2:$B$150,2,0)</f>
        <v>k</v>
      </c>
      <c r="L1189" s="40" t="str">
        <f>IF(K1189="v",VLOOKUP(A1189,'Va-Ku'!$A$2:$C$150,3,0),VLOOKUP(A1189,Kunnat!$B$2:$D$410,3,0))</f>
        <v>Uusimaa</v>
      </c>
      <c r="M1189" s="40" t="str">
        <f>IF(K1189&lt;&gt;"v",VLOOKUP(A1189,Kunnat!$B$2:$F$411,5,0),"")</f>
        <v>40 001 - 100 000</v>
      </c>
      <c r="N1189" s="41" t="str">
        <f>IF(J1189="","",VLOOKUP(J1189,Lait!$B$3:$C$60,2,0))</f>
        <v/>
      </c>
      <c r="O1189" s="41"/>
      <c r="P1189" s="41"/>
    </row>
    <row r="1190" spans="1:16" s="23" customFormat="1" x14ac:dyDescent="0.35">
      <c r="A1190" s="45" t="s">
        <v>447</v>
      </c>
      <c r="B1190" s="45" t="s">
        <v>147</v>
      </c>
      <c r="C1190" s="45" t="s">
        <v>3068</v>
      </c>
      <c r="D1190" s="45" t="s">
        <v>277</v>
      </c>
      <c r="E1190" s="45" t="s">
        <v>1959</v>
      </c>
      <c r="F1190" s="46" t="s">
        <v>10</v>
      </c>
      <c r="G1190" s="46" t="s">
        <v>22</v>
      </c>
      <c r="H1190" s="45" t="s">
        <v>2382</v>
      </c>
      <c r="I1190" s="45" t="s">
        <v>4127</v>
      </c>
      <c r="J1190" s="45" t="s">
        <v>2303</v>
      </c>
      <c r="K1190" s="39" t="str">
        <f>VLOOKUP(A1190,'Va-Ku'!$A$2:$B$150,2,0)</f>
        <v>k</v>
      </c>
      <c r="L1190" s="40" t="str">
        <f>IF(K1190="v",VLOOKUP(A1190,'Va-Ku'!$A$2:$C$150,3,0),VLOOKUP(A1190,Kunnat!$B$2:$D$410,3,0))</f>
        <v>Uusimaa</v>
      </c>
      <c r="M1190" s="40" t="str">
        <f>IF(K1190&lt;&gt;"v",VLOOKUP(A1190,Kunnat!$B$2:$F$411,5,0),"")</f>
        <v>40 001 - 100 000</v>
      </c>
      <c r="N1190" s="41" t="str">
        <f>IF(J1190="","",VLOOKUP(J1190,Lait!$B$3:$C$60,2,0))</f>
        <v>Sosiaali- ja terveysministeriö</v>
      </c>
      <c r="O1190" s="41"/>
      <c r="P1190" s="41"/>
    </row>
    <row r="1191" spans="1:16" s="23" customFormat="1" x14ac:dyDescent="0.35">
      <c r="A1191" s="45" t="s">
        <v>447</v>
      </c>
      <c r="B1191" s="45" t="s">
        <v>158</v>
      </c>
      <c r="C1191" s="45" t="s">
        <v>4151</v>
      </c>
      <c r="D1191" s="45" t="s">
        <v>1980</v>
      </c>
      <c r="E1191" s="45" t="s">
        <v>1959</v>
      </c>
      <c r="F1191" s="46" t="s">
        <v>7</v>
      </c>
      <c r="G1191" s="46" t="s">
        <v>22</v>
      </c>
      <c r="H1191" s="45" t="s">
        <v>2386</v>
      </c>
      <c r="I1191" s="45" t="s">
        <v>4105</v>
      </c>
      <c r="J1191" s="45" t="s">
        <v>2303</v>
      </c>
      <c r="K1191" s="39" t="str">
        <f>VLOOKUP(A1191,'Va-Ku'!$A$2:$B$150,2,0)</f>
        <v>k</v>
      </c>
      <c r="L1191" s="40" t="str">
        <f>IF(K1191="v",VLOOKUP(A1191,'Va-Ku'!$A$2:$C$150,3,0),VLOOKUP(A1191,Kunnat!$B$2:$D$410,3,0))</f>
        <v>Uusimaa</v>
      </c>
      <c r="M1191" s="40" t="str">
        <f>IF(K1191&lt;&gt;"v",VLOOKUP(A1191,Kunnat!$B$2:$F$411,5,0),"")</f>
        <v>40 001 - 100 000</v>
      </c>
      <c r="N1191" s="41" t="str">
        <f>IF(J1191="","",VLOOKUP(J1191,Lait!$B$3:$C$60,2,0))</f>
        <v>Sosiaali- ja terveysministeriö</v>
      </c>
      <c r="O1191" s="41"/>
      <c r="P1191" s="41"/>
    </row>
    <row r="1192" spans="1:16" s="23" customFormat="1" x14ac:dyDescent="0.35">
      <c r="A1192" s="45" t="s">
        <v>447</v>
      </c>
      <c r="B1192" s="45" t="s">
        <v>128</v>
      </c>
      <c r="C1192" s="45" t="s">
        <v>3049</v>
      </c>
      <c r="D1192" s="45" t="s">
        <v>1970</v>
      </c>
      <c r="E1192" s="45" t="s">
        <v>1959</v>
      </c>
      <c r="F1192" s="46" t="s">
        <v>5</v>
      </c>
      <c r="G1192" s="45"/>
      <c r="H1192" s="45" t="s">
        <v>2382</v>
      </c>
      <c r="I1192" s="45"/>
      <c r="J1192" s="45" t="s">
        <v>2291</v>
      </c>
      <c r="K1192" s="39" t="str">
        <f>VLOOKUP(A1192,'Va-Ku'!$A$2:$B$150,2,0)</f>
        <v>k</v>
      </c>
      <c r="L1192" s="40" t="str">
        <f>IF(K1192="v",VLOOKUP(A1192,'Va-Ku'!$A$2:$C$150,3,0),VLOOKUP(A1192,Kunnat!$B$2:$D$410,3,0))</f>
        <v>Uusimaa</v>
      </c>
      <c r="M1192" s="40" t="str">
        <f>IF(K1192&lt;&gt;"v",VLOOKUP(A1192,Kunnat!$B$2:$F$411,5,0),"")</f>
        <v>40 001 - 100 000</v>
      </c>
      <c r="N1192" s="41" t="str">
        <f>IF(J1192="","",VLOOKUP(J1192,Lait!$B$3:$C$60,2,0))</f>
        <v>Ympäristöministeriö</v>
      </c>
      <c r="O1192" s="41"/>
      <c r="P1192" s="41"/>
    </row>
    <row r="1193" spans="1:16" s="23" customFormat="1" x14ac:dyDescent="0.35">
      <c r="A1193" s="45" t="s">
        <v>447</v>
      </c>
      <c r="B1193" s="45" t="s">
        <v>451</v>
      </c>
      <c r="C1193" s="45" t="s">
        <v>4137</v>
      </c>
      <c r="D1193" s="45" t="s">
        <v>3803</v>
      </c>
      <c r="E1193" s="45" t="s">
        <v>1959</v>
      </c>
      <c r="F1193" s="46" t="s">
        <v>5</v>
      </c>
      <c r="G1193" s="45"/>
      <c r="H1193" s="45" t="s">
        <v>2382</v>
      </c>
      <c r="I1193" s="45"/>
      <c r="J1193" s="45" t="s">
        <v>2341</v>
      </c>
      <c r="K1193" s="39" t="str">
        <f>VLOOKUP(A1193,'Va-Ku'!$A$2:$B$150,2,0)</f>
        <v>k</v>
      </c>
      <c r="L1193" s="40" t="str">
        <f>IF(K1193="v",VLOOKUP(A1193,'Va-Ku'!$A$2:$C$150,3,0),VLOOKUP(A1193,Kunnat!$B$2:$D$410,3,0))</f>
        <v>Uusimaa</v>
      </c>
      <c r="M1193" s="40" t="str">
        <f>IF(K1193&lt;&gt;"v",VLOOKUP(A1193,Kunnat!$B$2:$F$411,5,0),"")</f>
        <v>40 001 - 100 000</v>
      </c>
      <c r="N1193" s="41" t="str">
        <f>IF(J1193="","",VLOOKUP(J1193,Lait!$B$3:$C$60,2,0))</f>
        <v>Sisäministeriö</v>
      </c>
      <c r="O1193" s="41"/>
      <c r="P1193" s="41"/>
    </row>
    <row r="1194" spans="1:16" s="23" customFormat="1" x14ac:dyDescent="0.35">
      <c r="A1194" s="45" t="s">
        <v>447</v>
      </c>
      <c r="B1194" s="45" t="s">
        <v>464</v>
      </c>
      <c r="C1194" s="45" t="s">
        <v>4141</v>
      </c>
      <c r="D1194" s="45" t="s">
        <v>464</v>
      </c>
      <c r="E1194" s="45" t="s">
        <v>1959</v>
      </c>
      <c r="F1194" s="46" t="s">
        <v>7</v>
      </c>
      <c r="G1194" s="46" t="s">
        <v>22</v>
      </c>
      <c r="H1194" s="45" t="s">
        <v>2382</v>
      </c>
      <c r="I1194" s="45" t="s">
        <v>4142</v>
      </c>
      <c r="J1194" s="45" t="s">
        <v>2296</v>
      </c>
      <c r="K1194" s="39" t="str">
        <f>VLOOKUP(A1194,'Va-Ku'!$A$2:$B$150,2,0)</f>
        <v>k</v>
      </c>
      <c r="L1194" s="40" t="str">
        <f>IF(K1194="v",VLOOKUP(A1194,'Va-Ku'!$A$2:$C$150,3,0),VLOOKUP(A1194,Kunnat!$B$2:$D$410,3,0))</f>
        <v>Uusimaa</v>
      </c>
      <c r="M1194" s="40" t="str">
        <f>IF(K1194&lt;&gt;"v",VLOOKUP(A1194,Kunnat!$B$2:$F$411,5,0),"")</f>
        <v>40 001 - 100 000</v>
      </c>
      <c r="N1194" s="41" t="str">
        <f>IF(J1194="","",VLOOKUP(J1194,Lait!$B$3:$C$60,2,0))</f>
        <v>Maa- ja metsätalousministeriö</v>
      </c>
      <c r="O1194" s="41"/>
      <c r="P1194" s="41"/>
    </row>
    <row r="1195" spans="1:16" s="23" customFormat="1" x14ac:dyDescent="0.35">
      <c r="A1195" s="45" t="s">
        <v>447</v>
      </c>
      <c r="B1195" s="45" t="s">
        <v>51</v>
      </c>
      <c r="C1195" s="45" t="s">
        <v>3052</v>
      </c>
      <c r="D1195" s="45" t="s">
        <v>2011</v>
      </c>
      <c r="E1195" s="45" t="s">
        <v>1959</v>
      </c>
      <c r="F1195" s="46" t="s">
        <v>7</v>
      </c>
      <c r="G1195" s="46" t="s">
        <v>22</v>
      </c>
      <c r="H1195" s="45" t="s">
        <v>2382</v>
      </c>
      <c r="I1195" s="45" t="s">
        <v>4117</v>
      </c>
      <c r="J1195" s="45" t="s">
        <v>2303</v>
      </c>
      <c r="K1195" s="39" t="str">
        <f>VLOOKUP(A1195,'Va-Ku'!$A$2:$B$150,2,0)</f>
        <v>k</v>
      </c>
      <c r="L1195" s="40" t="str">
        <f>IF(K1195="v",VLOOKUP(A1195,'Va-Ku'!$A$2:$C$150,3,0),VLOOKUP(A1195,Kunnat!$B$2:$D$410,3,0))</f>
        <v>Uusimaa</v>
      </c>
      <c r="M1195" s="40" t="str">
        <f>IF(K1195&lt;&gt;"v",VLOOKUP(A1195,Kunnat!$B$2:$F$411,5,0),"")</f>
        <v>40 001 - 100 000</v>
      </c>
      <c r="N1195" s="41" t="str">
        <f>IF(J1195="","",VLOOKUP(J1195,Lait!$B$3:$C$60,2,0))</f>
        <v>Sosiaali- ja terveysministeriö</v>
      </c>
      <c r="O1195" s="41"/>
      <c r="P1195" s="41"/>
    </row>
    <row r="1196" spans="1:16" s="23" customFormat="1" x14ac:dyDescent="0.35">
      <c r="A1196" s="45" t="s">
        <v>447</v>
      </c>
      <c r="B1196" s="45" t="s">
        <v>457</v>
      </c>
      <c r="C1196" s="45" t="s">
        <v>4112</v>
      </c>
      <c r="D1196" s="45" t="s">
        <v>339</v>
      </c>
      <c r="E1196" s="45" t="s">
        <v>1959</v>
      </c>
      <c r="F1196" s="46" t="s">
        <v>7</v>
      </c>
      <c r="G1196" s="46" t="s">
        <v>22</v>
      </c>
      <c r="H1196" s="45" t="s">
        <v>2382</v>
      </c>
      <c r="I1196" s="45" t="s">
        <v>4113</v>
      </c>
      <c r="J1196" s="45" t="s">
        <v>2303</v>
      </c>
      <c r="K1196" s="39" t="str">
        <f>VLOOKUP(A1196,'Va-Ku'!$A$2:$B$150,2,0)</f>
        <v>k</v>
      </c>
      <c r="L1196" s="40" t="str">
        <f>IF(K1196="v",VLOOKUP(A1196,'Va-Ku'!$A$2:$C$150,3,0),VLOOKUP(A1196,Kunnat!$B$2:$D$410,3,0))</f>
        <v>Uusimaa</v>
      </c>
      <c r="M1196" s="40" t="str">
        <f>IF(K1196&lt;&gt;"v",VLOOKUP(A1196,Kunnat!$B$2:$F$411,5,0),"")</f>
        <v>40 001 - 100 000</v>
      </c>
      <c r="N1196" s="41" t="str">
        <f>IF(J1196="","",VLOOKUP(J1196,Lait!$B$3:$C$60,2,0))</f>
        <v>Sosiaali- ja terveysministeriö</v>
      </c>
      <c r="O1196" s="41"/>
      <c r="P1196" s="41"/>
    </row>
    <row r="1197" spans="1:16" s="23" customFormat="1" x14ac:dyDescent="0.35">
      <c r="A1197" s="45" t="s">
        <v>447</v>
      </c>
      <c r="B1197" s="45" t="s">
        <v>46</v>
      </c>
      <c r="C1197" s="45" t="s">
        <v>4128</v>
      </c>
      <c r="D1197" s="45" t="s">
        <v>4129</v>
      </c>
      <c r="E1197" s="45" t="s">
        <v>1959</v>
      </c>
      <c r="F1197" s="46" t="s">
        <v>7</v>
      </c>
      <c r="G1197" s="46" t="s">
        <v>22</v>
      </c>
      <c r="H1197" s="45" t="s">
        <v>2386</v>
      </c>
      <c r="I1197" s="45" t="s">
        <v>4130</v>
      </c>
      <c r="J1197" s="45" t="s">
        <v>2296</v>
      </c>
      <c r="K1197" s="39" t="str">
        <f>VLOOKUP(A1197,'Va-Ku'!$A$2:$B$150,2,0)</f>
        <v>k</v>
      </c>
      <c r="L1197" s="40" t="str">
        <f>IF(K1197="v",VLOOKUP(A1197,'Va-Ku'!$A$2:$C$150,3,0),VLOOKUP(A1197,Kunnat!$B$2:$D$410,3,0))</f>
        <v>Uusimaa</v>
      </c>
      <c r="M1197" s="40" t="str">
        <f>IF(K1197&lt;&gt;"v",VLOOKUP(A1197,Kunnat!$B$2:$F$411,5,0),"")</f>
        <v>40 001 - 100 000</v>
      </c>
      <c r="N1197" s="41" t="str">
        <f>IF(J1197="","",VLOOKUP(J1197,Lait!$B$3:$C$60,2,0))</f>
        <v>Maa- ja metsätalousministeriö</v>
      </c>
      <c r="O1197" s="41"/>
      <c r="P1197" s="41"/>
    </row>
    <row r="1198" spans="1:16" s="23" customFormat="1" x14ac:dyDescent="0.35">
      <c r="A1198" s="45" t="s">
        <v>447</v>
      </c>
      <c r="B1198" s="45" t="s">
        <v>475</v>
      </c>
      <c r="C1198" s="45" t="s">
        <v>4160</v>
      </c>
      <c r="D1198" s="45" t="s">
        <v>475</v>
      </c>
      <c r="E1198" s="45" t="s">
        <v>1959</v>
      </c>
      <c r="F1198" s="46" t="s">
        <v>5</v>
      </c>
      <c r="G1198" s="45"/>
      <c r="H1198" s="45" t="s">
        <v>2382</v>
      </c>
      <c r="I1198" s="45"/>
      <c r="J1198" s="45" t="s">
        <v>2334</v>
      </c>
      <c r="K1198" s="39" t="str">
        <f>VLOOKUP(A1198,'Va-Ku'!$A$2:$B$150,2,0)</f>
        <v>k</v>
      </c>
      <c r="L1198" s="40" t="str">
        <f>IF(K1198="v",VLOOKUP(A1198,'Va-Ku'!$A$2:$C$150,3,0),VLOOKUP(A1198,Kunnat!$B$2:$D$410,3,0))</f>
        <v>Uusimaa</v>
      </c>
      <c r="M1198" s="40" t="str">
        <f>IF(K1198&lt;&gt;"v",VLOOKUP(A1198,Kunnat!$B$2:$F$411,5,0),"")</f>
        <v>40 001 - 100 000</v>
      </c>
      <c r="N1198" s="41" t="str">
        <f>IF(J1198="","",VLOOKUP(J1198,Lait!$B$3:$C$60,2,0))</f>
        <v>Liikenne- ja viestintäministeriö</v>
      </c>
      <c r="O1198" s="41"/>
      <c r="P1198" s="41"/>
    </row>
    <row r="1199" spans="1:16" s="23" customFormat="1" x14ac:dyDescent="0.35">
      <c r="A1199" s="45" t="s">
        <v>447</v>
      </c>
      <c r="B1199" s="45" t="s">
        <v>453</v>
      </c>
      <c r="C1199" s="45" t="s">
        <v>4114</v>
      </c>
      <c r="D1199" s="45" t="s">
        <v>1992</v>
      </c>
      <c r="E1199" s="45" t="s">
        <v>1959</v>
      </c>
      <c r="F1199" s="46" t="s">
        <v>7</v>
      </c>
      <c r="G1199" s="46" t="s">
        <v>22</v>
      </c>
      <c r="H1199" s="45" t="s">
        <v>2382</v>
      </c>
      <c r="I1199" s="45" t="s">
        <v>4090</v>
      </c>
      <c r="J1199" s="45" t="s">
        <v>2303</v>
      </c>
      <c r="K1199" s="39" t="str">
        <f>VLOOKUP(A1199,'Va-Ku'!$A$2:$B$150,2,0)</f>
        <v>k</v>
      </c>
      <c r="L1199" s="40" t="str">
        <f>IF(K1199="v",VLOOKUP(A1199,'Va-Ku'!$A$2:$C$150,3,0),VLOOKUP(A1199,Kunnat!$B$2:$D$410,3,0))</f>
        <v>Uusimaa</v>
      </c>
      <c r="M1199" s="40" t="str">
        <f>IF(K1199&lt;&gt;"v",VLOOKUP(A1199,Kunnat!$B$2:$F$411,5,0),"")</f>
        <v>40 001 - 100 000</v>
      </c>
      <c r="N1199" s="41" t="str">
        <f>IF(J1199="","",VLOOKUP(J1199,Lait!$B$3:$C$60,2,0))</f>
        <v>Sosiaali- ja terveysministeriö</v>
      </c>
      <c r="O1199" s="41"/>
      <c r="P1199" s="41"/>
    </row>
    <row r="1200" spans="1:16" s="23" customFormat="1" x14ac:dyDescent="0.35">
      <c r="A1200" s="45" t="s">
        <v>447</v>
      </c>
      <c r="B1200" s="45" t="s">
        <v>455</v>
      </c>
      <c r="C1200" s="45" t="s">
        <v>4115</v>
      </c>
      <c r="D1200" s="45" t="s">
        <v>1988</v>
      </c>
      <c r="E1200" s="45" t="s">
        <v>1959</v>
      </c>
      <c r="F1200" s="46" t="s">
        <v>17</v>
      </c>
      <c r="G1200" s="46" t="s">
        <v>22</v>
      </c>
      <c r="H1200" s="45" t="s">
        <v>2382</v>
      </c>
      <c r="I1200" s="45" t="s">
        <v>4116</v>
      </c>
      <c r="J1200" s="45" t="s">
        <v>2302</v>
      </c>
      <c r="K1200" s="39" t="str">
        <f>VLOOKUP(A1200,'Va-Ku'!$A$2:$B$150,2,0)</f>
        <v>k</v>
      </c>
      <c r="L1200" s="40" t="str">
        <f>IF(K1200="v",VLOOKUP(A1200,'Va-Ku'!$A$2:$C$150,3,0),VLOOKUP(A1200,Kunnat!$B$2:$D$410,3,0))</f>
        <v>Uusimaa</v>
      </c>
      <c r="M1200" s="40" t="str">
        <f>IF(K1200&lt;&gt;"v",VLOOKUP(A1200,Kunnat!$B$2:$F$411,5,0),"")</f>
        <v>40 001 - 100 000</v>
      </c>
      <c r="N1200" s="41" t="str">
        <f>IF(J1200="","",VLOOKUP(J1200,Lait!$B$3:$C$60,2,0))</f>
        <v>Sosiaali- ja terveysministeriö</v>
      </c>
      <c r="O1200" s="41"/>
      <c r="P1200" s="41"/>
    </row>
    <row r="1201" spans="1:16" s="23" customFormat="1" x14ac:dyDescent="0.35">
      <c r="A1201" s="45" t="s">
        <v>447</v>
      </c>
      <c r="B1201" s="45" t="s">
        <v>153</v>
      </c>
      <c r="C1201" s="45" t="s">
        <v>3050</v>
      </c>
      <c r="D1201" s="45" t="s">
        <v>1981</v>
      </c>
      <c r="E1201" s="45" t="s">
        <v>1959</v>
      </c>
      <c r="F1201" s="46" t="s">
        <v>10</v>
      </c>
      <c r="G1201" s="46" t="s">
        <v>22</v>
      </c>
      <c r="H1201" s="45" t="s">
        <v>2386</v>
      </c>
      <c r="I1201" s="45" t="s">
        <v>4105</v>
      </c>
      <c r="J1201" s="45" t="s">
        <v>2291</v>
      </c>
      <c r="K1201" s="39" t="str">
        <f>VLOOKUP(A1201,'Va-Ku'!$A$2:$B$150,2,0)</f>
        <v>k</v>
      </c>
      <c r="L1201" s="40" t="str">
        <f>IF(K1201="v",VLOOKUP(A1201,'Va-Ku'!$A$2:$C$150,3,0),VLOOKUP(A1201,Kunnat!$B$2:$D$410,3,0))</f>
        <v>Uusimaa</v>
      </c>
      <c r="M1201" s="40" t="str">
        <f>IF(K1201&lt;&gt;"v",VLOOKUP(A1201,Kunnat!$B$2:$F$411,5,0),"")</f>
        <v>40 001 - 100 000</v>
      </c>
      <c r="N1201" s="41" t="str">
        <f>IF(J1201="","",VLOOKUP(J1201,Lait!$B$3:$C$60,2,0))</f>
        <v>Ympäristöministeriö</v>
      </c>
      <c r="O1201" s="41"/>
      <c r="P1201" s="41"/>
    </row>
    <row r="1202" spans="1:16" s="23" customFormat="1" x14ac:dyDescent="0.35">
      <c r="A1202" s="45" t="s">
        <v>447</v>
      </c>
      <c r="B1202" s="45" t="s">
        <v>460</v>
      </c>
      <c r="C1202" s="45" t="s">
        <v>4139</v>
      </c>
      <c r="D1202" s="45" t="s">
        <v>1203</v>
      </c>
      <c r="E1202" s="45" t="s">
        <v>1960</v>
      </c>
      <c r="F1202" s="46" t="s">
        <v>17</v>
      </c>
      <c r="G1202" s="46" t="s">
        <v>22</v>
      </c>
      <c r="H1202" s="45" t="s">
        <v>2386</v>
      </c>
      <c r="I1202" s="45" t="s">
        <v>4140</v>
      </c>
      <c r="J1202" s="45" t="s">
        <v>2303</v>
      </c>
      <c r="K1202" s="39" t="str">
        <f>VLOOKUP(A1202,'Va-Ku'!$A$2:$B$150,2,0)</f>
        <v>k</v>
      </c>
      <c r="L1202" s="40" t="str">
        <f>IF(K1202="v",VLOOKUP(A1202,'Va-Ku'!$A$2:$C$150,3,0),VLOOKUP(A1202,Kunnat!$B$2:$D$410,3,0))</f>
        <v>Uusimaa</v>
      </c>
      <c r="M1202" s="40" t="str">
        <f>IF(K1202&lt;&gt;"v",VLOOKUP(A1202,Kunnat!$B$2:$F$411,5,0),"")</f>
        <v>40 001 - 100 000</v>
      </c>
      <c r="N1202" s="41" t="str">
        <f>IF(J1202="","",VLOOKUP(J1202,Lait!$B$3:$C$60,2,0))</f>
        <v>Sosiaali- ja terveysministeriö</v>
      </c>
      <c r="O1202" s="41"/>
      <c r="P1202" s="41"/>
    </row>
    <row r="1203" spans="1:16" s="23" customFormat="1" x14ac:dyDescent="0.35">
      <c r="A1203" s="45" t="s">
        <v>447</v>
      </c>
      <c r="B1203" s="45" t="s">
        <v>462</v>
      </c>
      <c r="C1203" s="45" t="s">
        <v>4092</v>
      </c>
      <c r="D1203" s="45" t="s">
        <v>37</v>
      </c>
      <c r="E1203" s="45" t="s">
        <v>1960</v>
      </c>
      <c r="F1203" s="46" t="s">
        <v>7</v>
      </c>
      <c r="G1203" s="46" t="s">
        <v>22</v>
      </c>
      <c r="H1203" s="45" t="s">
        <v>2386</v>
      </c>
      <c r="I1203" s="45" t="s">
        <v>4093</v>
      </c>
      <c r="J1203" s="45" t="s">
        <v>2296</v>
      </c>
      <c r="K1203" s="39" t="str">
        <f>VLOOKUP(A1203,'Va-Ku'!$A$2:$B$150,2,0)</f>
        <v>k</v>
      </c>
      <c r="L1203" s="40" t="str">
        <f>IF(K1203="v",VLOOKUP(A1203,'Va-Ku'!$A$2:$C$150,3,0),VLOOKUP(A1203,Kunnat!$B$2:$D$410,3,0))</f>
        <v>Uusimaa</v>
      </c>
      <c r="M1203" s="40" t="str">
        <f>IF(K1203&lt;&gt;"v",VLOOKUP(A1203,Kunnat!$B$2:$F$411,5,0),"")</f>
        <v>40 001 - 100 000</v>
      </c>
      <c r="N1203" s="41" t="str">
        <f>IF(J1203="","",VLOOKUP(J1203,Lait!$B$3:$C$60,2,0))</f>
        <v>Maa- ja metsätalousministeriö</v>
      </c>
      <c r="O1203" s="41"/>
      <c r="P1203" s="41"/>
    </row>
    <row r="1204" spans="1:16" s="23" customFormat="1" x14ac:dyDescent="0.35">
      <c r="A1204" s="45" t="s">
        <v>447</v>
      </c>
      <c r="B1204" s="45" t="s">
        <v>470</v>
      </c>
      <c r="C1204" s="45" t="s">
        <v>4144</v>
      </c>
      <c r="D1204" s="45" t="s">
        <v>1993</v>
      </c>
      <c r="E1204" s="45" t="s">
        <v>1960</v>
      </c>
      <c r="F1204" s="46" t="s">
        <v>7</v>
      </c>
      <c r="G1204" s="46" t="s">
        <v>22</v>
      </c>
      <c r="H1204" s="45" t="s">
        <v>2386</v>
      </c>
      <c r="I1204" s="45" t="s">
        <v>4145</v>
      </c>
      <c r="J1204" s="45" t="s">
        <v>2296</v>
      </c>
      <c r="K1204" s="39" t="str">
        <f>VLOOKUP(A1204,'Va-Ku'!$A$2:$B$150,2,0)</f>
        <v>k</v>
      </c>
      <c r="L1204" s="40" t="str">
        <f>IF(K1204="v",VLOOKUP(A1204,'Va-Ku'!$A$2:$C$150,3,0),VLOOKUP(A1204,Kunnat!$B$2:$D$410,3,0))</f>
        <v>Uusimaa</v>
      </c>
      <c r="M1204" s="40" t="str">
        <f>IF(K1204&lt;&gt;"v",VLOOKUP(A1204,Kunnat!$B$2:$F$411,5,0),"")</f>
        <v>40 001 - 100 000</v>
      </c>
      <c r="N1204" s="41" t="str">
        <f>IF(J1204="","",VLOOKUP(J1204,Lait!$B$3:$C$60,2,0))</f>
        <v>Maa- ja metsätalousministeriö</v>
      </c>
      <c r="O1204" s="41"/>
      <c r="P1204" s="41"/>
    </row>
    <row r="1205" spans="1:16" s="23" customFormat="1" x14ac:dyDescent="0.35">
      <c r="A1205" s="45" t="s">
        <v>447</v>
      </c>
      <c r="B1205" s="45" t="s">
        <v>473</v>
      </c>
      <c r="C1205" s="45" t="s">
        <v>4163</v>
      </c>
      <c r="D1205" s="45" t="s">
        <v>3894</v>
      </c>
      <c r="E1205" s="45" t="s">
        <v>1960</v>
      </c>
      <c r="F1205" s="46" t="s">
        <v>17</v>
      </c>
      <c r="G1205" s="46" t="s">
        <v>22</v>
      </c>
      <c r="H1205" s="45" t="s">
        <v>2382</v>
      </c>
      <c r="I1205" s="45" t="s">
        <v>4098</v>
      </c>
      <c r="J1205" s="45" t="s">
        <v>2307</v>
      </c>
      <c r="K1205" s="39" t="str">
        <f>VLOOKUP(A1205,'Va-Ku'!$A$2:$B$150,2,0)</f>
        <v>k</v>
      </c>
      <c r="L1205" s="40" t="str">
        <f>IF(K1205="v",VLOOKUP(A1205,'Va-Ku'!$A$2:$C$150,3,0),VLOOKUP(A1205,Kunnat!$B$2:$D$410,3,0))</f>
        <v>Uusimaa</v>
      </c>
      <c r="M1205" s="40" t="str">
        <f>IF(K1205&lt;&gt;"v",VLOOKUP(A1205,Kunnat!$B$2:$F$411,5,0),"")</f>
        <v>40 001 - 100 000</v>
      </c>
      <c r="N1205" s="41" t="str">
        <f>IF(J1205="","",VLOOKUP(J1205,Lait!$B$3:$C$60,2,0))</f>
        <v>Maa- ja metsätalousministeriö</v>
      </c>
      <c r="O1205" s="41"/>
      <c r="P1205" s="41"/>
    </row>
    <row r="1206" spans="1:16" s="23" customFormat="1" x14ac:dyDescent="0.35">
      <c r="A1206" s="45" t="s">
        <v>447</v>
      </c>
      <c r="B1206" s="45" t="s">
        <v>466</v>
      </c>
      <c r="C1206" s="45" t="s">
        <v>4164</v>
      </c>
      <c r="D1206" s="45" t="s">
        <v>3894</v>
      </c>
      <c r="E1206" s="45" t="s">
        <v>1960</v>
      </c>
      <c r="F1206" s="46" t="s">
        <v>17</v>
      </c>
      <c r="G1206" s="46" t="s">
        <v>22</v>
      </c>
      <c r="H1206" s="45" t="s">
        <v>2386</v>
      </c>
      <c r="I1206" s="45" t="s">
        <v>4165</v>
      </c>
      <c r="J1206" s="45" t="s">
        <v>2307</v>
      </c>
      <c r="K1206" s="39" t="str">
        <f>VLOOKUP(A1206,'Va-Ku'!$A$2:$B$150,2,0)</f>
        <v>k</v>
      </c>
      <c r="L1206" s="40" t="str">
        <f>IF(K1206="v",VLOOKUP(A1206,'Va-Ku'!$A$2:$C$150,3,0),VLOOKUP(A1206,Kunnat!$B$2:$D$410,3,0))</f>
        <v>Uusimaa</v>
      </c>
      <c r="M1206" s="40" t="str">
        <f>IF(K1206&lt;&gt;"v",VLOOKUP(A1206,Kunnat!$B$2:$F$411,5,0),"")</f>
        <v>40 001 - 100 000</v>
      </c>
      <c r="N1206" s="41" t="str">
        <f>IF(J1206="","",VLOOKUP(J1206,Lait!$B$3:$C$60,2,0))</f>
        <v>Maa- ja metsätalousministeriö</v>
      </c>
      <c r="O1206" s="41"/>
      <c r="P1206" s="41"/>
    </row>
    <row r="1207" spans="1:16" s="23" customFormat="1" x14ac:dyDescent="0.35">
      <c r="A1207" s="45" t="s">
        <v>447</v>
      </c>
      <c r="B1207" s="45" t="s">
        <v>150</v>
      </c>
      <c r="C1207" s="45" t="s">
        <v>3041</v>
      </c>
      <c r="D1207" s="45" t="s">
        <v>1986</v>
      </c>
      <c r="E1207" s="45" t="s">
        <v>1960</v>
      </c>
      <c r="F1207" s="46" t="s">
        <v>10</v>
      </c>
      <c r="G1207" s="46" t="s">
        <v>22</v>
      </c>
      <c r="H1207" s="45" t="s">
        <v>2382</v>
      </c>
      <c r="I1207" s="45" t="s">
        <v>4105</v>
      </c>
      <c r="J1207" s="45" t="s">
        <v>2291</v>
      </c>
      <c r="K1207" s="39" t="str">
        <f>VLOOKUP(A1207,'Va-Ku'!$A$2:$B$150,2,0)</f>
        <v>k</v>
      </c>
      <c r="L1207" s="40" t="str">
        <f>IF(K1207="v",VLOOKUP(A1207,'Va-Ku'!$A$2:$C$150,3,0),VLOOKUP(A1207,Kunnat!$B$2:$D$410,3,0))</f>
        <v>Uusimaa</v>
      </c>
      <c r="M1207" s="40" t="str">
        <f>IF(K1207&lt;&gt;"v",VLOOKUP(A1207,Kunnat!$B$2:$F$411,5,0),"")</f>
        <v>40 001 - 100 000</v>
      </c>
      <c r="N1207" s="41" t="str">
        <f>IF(J1207="","",VLOOKUP(J1207,Lait!$B$3:$C$60,2,0))</f>
        <v>Ympäristöministeriö</v>
      </c>
      <c r="O1207" s="41"/>
      <c r="P1207" s="41"/>
    </row>
    <row r="1208" spans="1:16" s="23" customFormat="1" x14ac:dyDescent="0.35">
      <c r="A1208" s="45" t="s">
        <v>447</v>
      </c>
      <c r="B1208" s="45" t="s">
        <v>154</v>
      </c>
      <c r="C1208" s="45" t="s">
        <v>3054</v>
      </c>
      <c r="D1208" s="45" t="s">
        <v>154</v>
      </c>
      <c r="E1208" s="45" t="s">
        <v>1960</v>
      </c>
      <c r="F1208" s="46" t="s">
        <v>10</v>
      </c>
      <c r="G1208" s="46" t="s">
        <v>22</v>
      </c>
      <c r="H1208" s="45" t="s">
        <v>2382</v>
      </c>
      <c r="I1208" s="45" t="s">
        <v>4105</v>
      </c>
      <c r="J1208" s="45" t="s">
        <v>2291</v>
      </c>
      <c r="K1208" s="39" t="str">
        <f>VLOOKUP(A1208,'Va-Ku'!$A$2:$B$150,2,0)</f>
        <v>k</v>
      </c>
      <c r="L1208" s="40" t="str">
        <f>IF(K1208="v",VLOOKUP(A1208,'Va-Ku'!$A$2:$C$150,3,0),VLOOKUP(A1208,Kunnat!$B$2:$D$410,3,0))</f>
        <v>Uusimaa</v>
      </c>
      <c r="M1208" s="40" t="str">
        <f>IF(K1208&lt;&gt;"v",VLOOKUP(A1208,Kunnat!$B$2:$F$411,5,0),"")</f>
        <v>40 001 - 100 000</v>
      </c>
      <c r="N1208" s="41" t="str">
        <f>IF(J1208="","",VLOOKUP(J1208,Lait!$B$3:$C$60,2,0))</f>
        <v>Ympäristöministeriö</v>
      </c>
      <c r="O1208" s="41"/>
      <c r="P1208" s="41"/>
    </row>
    <row r="1209" spans="1:16" s="23" customFormat="1" x14ac:dyDescent="0.35">
      <c r="A1209" s="45" t="s">
        <v>447</v>
      </c>
      <c r="B1209" s="45" t="s">
        <v>272</v>
      </c>
      <c r="C1209" s="45" t="s">
        <v>3713</v>
      </c>
      <c r="D1209" s="45" t="s">
        <v>292</v>
      </c>
      <c r="E1209" s="45" t="s">
        <v>1960</v>
      </c>
      <c r="F1209" s="46" t="s">
        <v>5</v>
      </c>
      <c r="G1209" s="45"/>
      <c r="H1209" s="45" t="s">
        <v>2382</v>
      </c>
      <c r="I1209" s="45"/>
      <c r="J1209" s="45" t="s">
        <v>2334</v>
      </c>
      <c r="K1209" s="39" t="str">
        <f>VLOOKUP(A1209,'Va-Ku'!$A$2:$B$150,2,0)</f>
        <v>k</v>
      </c>
      <c r="L1209" s="40" t="str">
        <f>IF(K1209="v",VLOOKUP(A1209,'Va-Ku'!$A$2:$C$150,3,0),VLOOKUP(A1209,Kunnat!$B$2:$D$410,3,0))</f>
        <v>Uusimaa</v>
      </c>
      <c r="M1209" s="40" t="str">
        <f>IF(K1209&lt;&gt;"v",VLOOKUP(A1209,Kunnat!$B$2:$F$411,5,0),"")</f>
        <v>40 001 - 100 000</v>
      </c>
      <c r="N1209" s="41" t="str">
        <f>IF(J1209="","",VLOOKUP(J1209,Lait!$B$3:$C$60,2,0))</f>
        <v>Liikenne- ja viestintäministeriö</v>
      </c>
      <c r="O1209" s="41"/>
      <c r="P1209" s="41"/>
    </row>
    <row r="1210" spans="1:16" s="23" customFormat="1" x14ac:dyDescent="0.35">
      <c r="A1210" s="45" t="s">
        <v>447</v>
      </c>
      <c r="B1210" s="45" t="s">
        <v>131</v>
      </c>
      <c r="C1210" s="45" t="s">
        <v>3055</v>
      </c>
      <c r="D1210" s="45" t="s">
        <v>292</v>
      </c>
      <c r="E1210" s="45" t="s">
        <v>1960</v>
      </c>
      <c r="F1210" s="46" t="s">
        <v>5</v>
      </c>
      <c r="G1210" s="45"/>
      <c r="H1210" s="45" t="s">
        <v>2382</v>
      </c>
      <c r="I1210" s="45"/>
      <c r="J1210" s="45" t="s">
        <v>2334</v>
      </c>
      <c r="K1210" s="39" t="str">
        <f>VLOOKUP(A1210,'Va-Ku'!$A$2:$B$150,2,0)</f>
        <v>k</v>
      </c>
      <c r="L1210" s="40" t="str">
        <f>IF(K1210="v",VLOOKUP(A1210,'Va-Ku'!$A$2:$C$150,3,0),VLOOKUP(A1210,Kunnat!$B$2:$D$410,3,0))</f>
        <v>Uusimaa</v>
      </c>
      <c r="M1210" s="40" t="str">
        <f>IF(K1210&lt;&gt;"v",VLOOKUP(A1210,Kunnat!$B$2:$F$411,5,0),"")</f>
        <v>40 001 - 100 000</v>
      </c>
      <c r="N1210" s="41" t="str">
        <f>IF(J1210="","",VLOOKUP(J1210,Lait!$B$3:$C$60,2,0))</f>
        <v>Liikenne- ja viestintäministeriö</v>
      </c>
      <c r="O1210" s="41"/>
      <c r="P1210" s="41"/>
    </row>
    <row r="1211" spans="1:16" s="23" customFormat="1" x14ac:dyDescent="0.35">
      <c r="A1211" s="45" t="s">
        <v>447</v>
      </c>
      <c r="B1211" s="45" t="s">
        <v>4121</v>
      </c>
      <c r="C1211" s="45" t="s">
        <v>4122</v>
      </c>
      <c r="D1211" s="45" t="s">
        <v>3481</v>
      </c>
      <c r="E1211" s="45" t="s">
        <v>1960</v>
      </c>
      <c r="F1211" s="46" t="s">
        <v>17</v>
      </c>
      <c r="G1211" s="46" t="s">
        <v>8</v>
      </c>
      <c r="H1211" s="45" t="s">
        <v>2382</v>
      </c>
      <c r="I1211" s="45"/>
      <c r="J1211" s="45"/>
      <c r="K1211" s="39" t="str">
        <f>VLOOKUP(A1211,'Va-Ku'!$A$2:$B$150,2,0)</f>
        <v>k</v>
      </c>
      <c r="L1211" s="40" t="str">
        <f>IF(K1211="v",VLOOKUP(A1211,'Va-Ku'!$A$2:$C$150,3,0),VLOOKUP(A1211,Kunnat!$B$2:$D$410,3,0))</f>
        <v>Uusimaa</v>
      </c>
      <c r="M1211" s="40" t="str">
        <f>IF(K1211&lt;&gt;"v",VLOOKUP(A1211,Kunnat!$B$2:$F$411,5,0),"")</f>
        <v>40 001 - 100 000</v>
      </c>
      <c r="N1211" s="41" t="str">
        <f>IF(J1211="","",VLOOKUP(J1211,Lait!$B$3:$C$60,2,0))</f>
        <v/>
      </c>
      <c r="O1211" s="41"/>
      <c r="P1211" s="41"/>
    </row>
    <row r="1212" spans="1:16" s="23" customFormat="1" x14ac:dyDescent="0.35">
      <c r="A1212" s="45" t="s">
        <v>447</v>
      </c>
      <c r="B1212" s="45" t="s">
        <v>273</v>
      </c>
      <c r="C1212" s="45" t="s">
        <v>3057</v>
      </c>
      <c r="D1212" s="45" t="s">
        <v>1972</v>
      </c>
      <c r="E1212" s="45" t="s">
        <v>1960</v>
      </c>
      <c r="F1212" s="46" t="s">
        <v>5</v>
      </c>
      <c r="G1212" s="45"/>
      <c r="H1212" s="45" t="s">
        <v>2382</v>
      </c>
      <c r="I1212" s="45"/>
      <c r="J1212" s="45" t="s">
        <v>2334</v>
      </c>
      <c r="K1212" s="39" t="str">
        <f>VLOOKUP(A1212,'Va-Ku'!$A$2:$B$150,2,0)</f>
        <v>k</v>
      </c>
      <c r="L1212" s="40" t="str">
        <f>IF(K1212="v",VLOOKUP(A1212,'Va-Ku'!$A$2:$C$150,3,0),VLOOKUP(A1212,Kunnat!$B$2:$D$410,3,0))</f>
        <v>Uusimaa</v>
      </c>
      <c r="M1212" s="40" t="str">
        <f>IF(K1212&lt;&gt;"v",VLOOKUP(A1212,Kunnat!$B$2:$F$411,5,0),"")</f>
        <v>40 001 - 100 000</v>
      </c>
      <c r="N1212" s="41" t="str">
        <f>IF(J1212="","",VLOOKUP(J1212,Lait!$B$3:$C$60,2,0))</f>
        <v>Liikenne- ja viestintäministeriö</v>
      </c>
      <c r="O1212" s="41"/>
      <c r="P1212" s="41"/>
    </row>
    <row r="1213" spans="1:16" s="23" customFormat="1" x14ac:dyDescent="0.35">
      <c r="A1213" s="45" t="s">
        <v>447</v>
      </c>
      <c r="B1213" s="45" t="s">
        <v>467</v>
      </c>
      <c r="C1213" s="45" t="s">
        <v>4152</v>
      </c>
      <c r="D1213" s="45" t="s">
        <v>4156</v>
      </c>
      <c r="E1213" s="45" t="s">
        <v>1960</v>
      </c>
      <c r="F1213" s="46" t="s">
        <v>7</v>
      </c>
      <c r="G1213" s="46" t="s">
        <v>22</v>
      </c>
      <c r="H1213" s="45" t="s">
        <v>2382</v>
      </c>
      <c r="I1213" s="45" t="s">
        <v>4087</v>
      </c>
      <c r="J1213" s="45"/>
      <c r="K1213" s="39" t="str">
        <f>VLOOKUP(A1213,'Va-Ku'!$A$2:$B$150,2,0)</f>
        <v>k</v>
      </c>
      <c r="L1213" s="40" t="str">
        <f>IF(K1213="v",VLOOKUP(A1213,'Va-Ku'!$A$2:$C$150,3,0),VLOOKUP(A1213,Kunnat!$B$2:$D$410,3,0))</f>
        <v>Uusimaa</v>
      </c>
      <c r="M1213" s="40" t="str">
        <f>IF(K1213&lt;&gt;"v",VLOOKUP(A1213,Kunnat!$B$2:$F$411,5,0),"")</f>
        <v>40 001 - 100 000</v>
      </c>
      <c r="N1213" s="41" t="str">
        <f>IF(J1213="","",VLOOKUP(J1213,Lait!$B$3:$C$60,2,0))</f>
        <v/>
      </c>
      <c r="O1213" s="41"/>
      <c r="P1213" s="41"/>
    </row>
    <row r="1214" spans="1:16" s="23" customFormat="1" x14ac:dyDescent="0.35">
      <c r="A1214" s="45" t="s">
        <v>447</v>
      </c>
      <c r="B1214" s="45" t="s">
        <v>163</v>
      </c>
      <c r="C1214" s="45" t="s">
        <v>3095</v>
      </c>
      <c r="D1214" s="45" t="s">
        <v>1983</v>
      </c>
      <c r="E1214" s="45" t="s">
        <v>1960</v>
      </c>
      <c r="F1214" s="46" t="s">
        <v>10</v>
      </c>
      <c r="G1214" s="46" t="s">
        <v>22</v>
      </c>
      <c r="H1214" s="45" t="s">
        <v>2386</v>
      </c>
      <c r="I1214" s="45" t="s">
        <v>4105</v>
      </c>
      <c r="J1214" s="45" t="s">
        <v>2291</v>
      </c>
      <c r="K1214" s="39" t="str">
        <f>VLOOKUP(A1214,'Va-Ku'!$A$2:$B$150,2,0)</f>
        <v>k</v>
      </c>
      <c r="L1214" s="40" t="str">
        <f>IF(K1214="v",VLOOKUP(A1214,'Va-Ku'!$A$2:$C$150,3,0),VLOOKUP(A1214,Kunnat!$B$2:$D$410,3,0))</f>
        <v>Uusimaa</v>
      </c>
      <c r="M1214" s="40" t="str">
        <f>IF(K1214&lt;&gt;"v",VLOOKUP(A1214,Kunnat!$B$2:$F$411,5,0),"")</f>
        <v>40 001 - 100 000</v>
      </c>
      <c r="N1214" s="41" t="str">
        <f>IF(J1214="","",VLOOKUP(J1214,Lait!$B$3:$C$60,2,0))</f>
        <v>Ympäristöministeriö</v>
      </c>
      <c r="O1214" s="41"/>
      <c r="P1214" s="41"/>
    </row>
    <row r="1215" spans="1:16" s="23" customFormat="1" x14ac:dyDescent="0.35">
      <c r="A1215" s="45" t="s">
        <v>447</v>
      </c>
      <c r="B1215" s="45" t="s">
        <v>269</v>
      </c>
      <c r="C1215" s="45" t="s">
        <v>3069</v>
      </c>
      <c r="D1215" s="45" t="s">
        <v>287</v>
      </c>
      <c r="E1215" s="45" t="s">
        <v>1960</v>
      </c>
      <c r="F1215" s="46" t="s">
        <v>10</v>
      </c>
      <c r="G1215" s="46" t="s">
        <v>22</v>
      </c>
      <c r="H1215" s="45" t="s">
        <v>2382</v>
      </c>
      <c r="I1215" s="45"/>
      <c r="J1215" s="45" t="s">
        <v>2304</v>
      </c>
      <c r="K1215" s="39" t="str">
        <f>VLOOKUP(A1215,'Va-Ku'!$A$2:$B$150,2,0)</f>
        <v>k</v>
      </c>
      <c r="L1215" s="40" t="str">
        <f>IF(K1215="v",VLOOKUP(A1215,'Va-Ku'!$A$2:$C$150,3,0),VLOOKUP(A1215,Kunnat!$B$2:$D$410,3,0))</f>
        <v>Uusimaa</v>
      </c>
      <c r="M1215" s="40" t="str">
        <f>IF(K1215&lt;&gt;"v",VLOOKUP(A1215,Kunnat!$B$2:$F$411,5,0),"")</f>
        <v>40 001 - 100 000</v>
      </c>
      <c r="N1215" s="41" t="str">
        <f>IF(J1215="","",VLOOKUP(J1215,Lait!$B$3:$C$60,2,0))</f>
        <v>Liikenne- ja viestintäministeriö</v>
      </c>
      <c r="O1215" s="41"/>
      <c r="P1215" s="41"/>
    </row>
    <row r="1216" spans="1:16" s="23" customFormat="1" x14ac:dyDescent="0.35">
      <c r="A1216" s="45" t="s">
        <v>447</v>
      </c>
      <c r="B1216" s="45" t="s">
        <v>156</v>
      </c>
      <c r="C1216" s="45" t="s">
        <v>3071</v>
      </c>
      <c r="D1216" s="45" t="s">
        <v>289</v>
      </c>
      <c r="E1216" s="45" t="s">
        <v>1960</v>
      </c>
      <c r="F1216" s="46" t="s">
        <v>5</v>
      </c>
      <c r="G1216" s="45"/>
      <c r="H1216" s="45" t="s">
        <v>2382</v>
      </c>
      <c r="I1216" s="45"/>
      <c r="J1216" s="45" t="s">
        <v>2289</v>
      </c>
      <c r="K1216" s="39" t="str">
        <f>VLOOKUP(A1216,'Va-Ku'!$A$2:$B$150,2,0)</f>
        <v>k</v>
      </c>
      <c r="L1216" s="40" t="str">
        <f>IF(K1216="v",VLOOKUP(A1216,'Va-Ku'!$A$2:$C$150,3,0),VLOOKUP(A1216,Kunnat!$B$2:$D$410,3,0))</f>
        <v>Uusimaa</v>
      </c>
      <c r="M1216" s="40" t="str">
        <f>IF(K1216&lt;&gt;"v",VLOOKUP(A1216,Kunnat!$B$2:$F$411,5,0),"")</f>
        <v>40 001 - 100 000</v>
      </c>
      <c r="N1216" s="41" t="str">
        <f>IF(J1216="","",VLOOKUP(J1216,Lait!$B$3:$C$60,2,0))</f>
        <v>Ympäristöministeriö</v>
      </c>
      <c r="O1216" s="41"/>
      <c r="P1216" s="41"/>
    </row>
    <row r="1217" spans="1:16" s="23" customFormat="1" x14ac:dyDescent="0.35">
      <c r="A1217" s="45" t="s">
        <v>447</v>
      </c>
      <c r="B1217" s="45" t="s">
        <v>157</v>
      </c>
      <c r="C1217" s="45" t="s">
        <v>3496</v>
      </c>
      <c r="D1217" s="45" t="s">
        <v>1978</v>
      </c>
      <c r="E1217" s="45" t="s">
        <v>1960</v>
      </c>
      <c r="F1217" s="46" t="s">
        <v>10</v>
      </c>
      <c r="G1217" s="46" t="s">
        <v>22</v>
      </c>
      <c r="H1217" s="45" t="s">
        <v>2382</v>
      </c>
      <c r="I1217" s="45" t="s">
        <v>4105</v>
      </c>
      <c r="J1217" s="45" t="s">
        <v>2290</v>
      </c>
      <c r="K1217" s="39" t="str">
        <f>VLOOKUP(A1217,'Va-Ku'!$A$2:$B$150,2,0)</f>
        <v>k</v>
      </c>
      <c r="L1217" s="40" t="str">
        <f>IF(K1217="v",VLOOKUP(A1217,'Va-Ku'!$A$2:$C$150,3,0),VLOOKUP(A1217,Kunnat!$B$2:$D$410,3,0))</f>
        <v>Uusimaa</v>
      </c>
      <c r="M1217" s="40" t="str">
        <f>IF(K1217&lt;&gt;"v",VLOOKUP(A1217,Kunnat!$B$2:$F$411,5,0),"")</f>
        <v>40 001 - 100 000</v>
      </c>
      <c r="N1217" s="41" t="str">
        <f>IF(J1217="","",VLOOKUP(J1217,Lait!$B$3:$C$60,2,0))</f>
        <v>Ympäristöministeriö</v>
      </c>
      <c r="O1217" s="41"/>
      <c r="P1217" s="41"/>
    </row>
    <row r="1218" spans="1:16" s="23" customFormat="1" x14ac:dyDescent="0.35">
      <c r="A1218" s="45" t="s">
        <v>447</v>
      </c>
      <c r="B1218" s="45" t="s">
        <v>148</v>
      </c>
      <c r="C1218" s="45" t="s">
        <v>3092</v>
      </c>
      <c r="D1218" s="45" t="s">
        <v>1978</v>
      </c>
      <c r="E1218" s="45" t="s">
        <v>1960</v>
      </c>
      <c r="F1218" s="46" t="s">
        <v>10</v>
      </c>
      <c r="G1218" s="46" t="s">
        <v>22</v>
      </c>
      <c r="H1218" s="45" t="s">
        <v>2382</v>
      </c>
      <c r="I1218" s="45" t="s">
        <v>4105</v>
      </c>
      <c r="J1218" s="45" t="s">
        <v>2290</v>
      </c>
      <c r="K1218" s="39" t="str">
        <f>VLOOKUP(A1218,'Va-Ku'!$A$2:$B$150,2,0)</f>
        <v>k</v>
      </c>
      <c r="L1218" s="40" t="str">
        <f>IF(K1218="v",VLOOKUP(A1218,'Va-Ku'!$A$2:$C$150,3,0),VLOOKUP(A1218,Kunnat!$B$2:$D$410,3,0))</f>
        <v>Uusimaa</v>
      </c>
      <c r="M1218" s="40" t="str">
        <f>IF(K1218&lt;&gt;"v",VLOOKUP(A1218,Kunnat!$B$2:$F$411,5,0),"")</f>
        <v>40 001 - 100 000</v>
      </c>
      <c r="N1218" s="41" t="str">
        <f>IF(J1218="","",VLOOKUP(J1218,Lait!$B$3:$C$60,2,0))</f>
        <v>Ympäristöministeriö</v>
      </c>
      <c r="O1218" s="41"/>
      <c r="P1218" s="41"/>
    </row>
    <row r="1219" spans="1:16" s="23" customFormat="1" x14ac:dyDescent="0.35">
      <c r="A1219" s="45" t="s">
        <v>447</v>
      </c>
      <c r="B1219" s="45" t="s">
        <v>270</v>
      </c>
      <c r="C1219" s="45" t="s">
        <v>3497</v>
      </c>
      <c r="D1219" s="45" t="s">
        <v>270</v>
      </c>
      <c r="E1219" s="45" t="s">
        <v>1960</v>
      </c>
      <c r="F1219" s="46" t="s">
        <v>5</v>
      </c>
      <c r="G1219" s="45"/>
      <c r="H1219" s="45" t="s">
        <v>2382</v>
      </c>
      <c r="I1219" s="45"/>
      <c r="J1219" s="45"/>
      <c r="K1219" s="39" t="str">
        <f>VLOOKUP(A1219,'Va-Ku'!$A$2:$B$150,2,0)</f>
        <v>k</v>
      </c>
      <c r="L1219" s="40" t="str">
        <f>IF(K1219="v",VLOOKUP(A1219,'Va-Ku'!$A$2:$C$150,3,0),VLOOKUP(A1219,Kunnat!$B$2:$D$410,3,0))</f>
        <v>Uusimaa</v>
      </c>
      <c r="M1219" s="40" t="str">
        <f>IF(K1219&lt;&gt;"v",VLOOKUP(A1219,Kunnat!$B$2:$F$411,5,0),"")</f>
        <v>40 001 - 100 000</v>
      </c>
      <c r="N1219" s="41" t="str">
        <f>IF(J1219="","",VLOOKUP(J1219,Lait!$B$3:$C$60,2,0))</f>
        <v/>
      </c>
      <c r="O1219" s="41"/>
      <c r="P1219" s="41"/>
    </row>
    <row r="1220" spans="1:16" s="23" customFormat="1" x14ac:dyDescent="0.35">
      <c r="A1220" s="45" t="s">
        <v>447</v>
      </c>
      <c r="B1220" s="45" t="s">
        <v>129</v>
      </c>
      <c r="C1220" s="45" t="s">
        <v>3074</v>
      </c>
      <c r="D1220" s="45" t="s">
        <v>129</v>
      </c>
      <c r="E1220" s="45" t="s">
        <v>1960</v>
      </c>
      <c r="F1220" s="46" t="s">
        <v>5</v>
      </c>
      <c r="G1220" s="45"/>
      <c r="H1220" s="45" t="s">
        <v>2382</v>
      </c>
      <c r="I1220" s="45"/>
      <c r="J1220" s="45" t="s">
        <v>2301</v>
      </c>
      <c r="K1220" s="39" t="str">
        <f>VLOOKUP(A1220,'Va-Ku'!$A$2:$B$150,2,0)</f>
        <v>k</v>
      </c>
      <c r="L1220" s="40" t="str">
        <f>IF(K1220="v",VLOOKUP(A1220,'Va-Ku'!$A$2:$C$150,3,0),VLOOKUP(A1220,Kunnat!$B$2:$D$410,3,0))</f>
        <v>Uusimaa</v>
      </c>
      <c r="M1220" s="40" t="str">
        <f>IF(K1220&lt;&gt;"v",VLOOKUP(A1220,Kunnat!$B$2:$F$411,5,0),"")</f>
        <v>40 001 - 100 000</v>
      </c>
      <c r="N1220" s="41" t="str">
        <f>IF(J1220="","",VLOOKUP(J1220,Lait!$B$3:$C$60,2,0))</f>
        <v>Ympäristöministeriö</v>
      </c>
      <c r="O1220" s="41"/>
      <c r="P1220" s="41"/>
    </row>
    <row r="1221" spans="1:16" s="23" customFormat="1" x14ac:dyDescent="0.35">
      <c r="A1221" s="45" t="s">
        <v>447</v>
      </c>
      <c r="B1221" s="45" t="s">
        <v>328</v>
      </c>
      <c r="C1221" s="45" t="s">
        <v>3489</v>
      </c>
      <c r="D1221" s="45" t="s">
        <v>291</v>
      </c>
      <c r="E1221" s="45" t="s">
        <v>1960</v>
      </c>
      <c r="F1221" s="46" t="s">
        <v>7</v>
      </c>
      <c r="G1221" s="46" t="s">
        <v>22</v>
      </c>
      <c r="H1221" s="45" t="s">
        <v>2386</v>
      </c>
      <c r="I1221" s="45" t="s">
        <v>4124</v>
      </c>
      <c r="J1221" s="45"/>
      <c r="K1221" s="39" t="str">
        <f>VLOOKUP(A1221,'Va-Ku'!$A$2:$B$150,2,0)</f>
        <v>k</v>
      </c>
      <c r="L1221" s="40" t="str">
        <f>IF(K1221="v",VLOOKUP(A1221,'Va-Ku'!$A$2:$C$150,3,0),VLOOKUP(A1221,Kunnat!$B$2:$D$410,3,0))</f>
        <v>Uusimaa</v>
      </c>
      <c r="M1221" s="40" t="str">
        <f>IF(K1221&lt;&gt;"v",VLOOKUP(A1221,Kunnat!$B$2:$F$411,5,0),"")</f>
        <v>40 001 - 100 000</v>
      </c>
      <c r="N1221" s="41" t="str">
        <f>IF(J1221="","",VLOOKUP(J1221,Lait!$B$3:$C$60,2,0))</f>
        <v/>
      </c>
      <c r="O1221" s="41"/>
      <c r="P1221" s="41"/>
    </row>
    <row r="1222" spans="1:16" s="23" customFormat="1" x14ac:dyDescent="0.35">
      <c r="A1222" s="45" t="s">
        <v>447</v>
      </c>
      <c r="B1222" s="45" t="s">
        <v>325</v>
      </c>
      <c r="C1222" s="45" t="s">
        <v>4120</v>
      </c>
      <c r="D1222" s="45" t="s">
        <v>291</v>
      </c>
      <c r="E1222" s="45" t="s">
        <v>1960</v>
      </c>
      <c r="F1222" s="46" t="s">
        <v>5</v>
      </c>
      <c r="G1222" s="45"/>
      <c r="H1222" s="45" t="s">
        <v>2382</v>
      </c>
      <c r="I1222" s="45"/>
      <c r="J1222" s="45"/>
      <c r="K1222" s="39" t="str">
        <f>VLOOKUP(A1222,'Va-Ku'!$A$2:$B$150,2,0)</f>
        <v>k</v>
      </c>
      <c r="L1222" s="40" t="str">
        <f>IF(K1222="v",VLOOKUP(A1222,'Va-Ku'!$A$2:$C$150,3,0),VLOOKUP(A1222,Kunnat!$B$2:$D$410,3,0))</f>
        <v>Uusimaa</v>
      </c>
      <c r="M1222" s="40" t="str">
        <f>IF(K1222&lt;&gt;"v",VLOOKUP(A1222,Kunnat!$B$2:$F$411,5,0),"")</f>
        <v>40 001 - 100 000</v>
      </c>
      <c r="N1222" s="41" t="str">
        <f>IF(J1222="","",VLOOKUP(J1222,Lait!$B$3:$C$60,2,0))</f>
        <v/>
      </c>
      <c r="O1222" s="41"/>
      <c r="P1222" s="41"/>
    </row>
    <row r="1223" spans="1:16" s="23" customFormat="1" x14ac:dyDescent="0.35">
      <c r="A1223" s="45" t="s">
        <v>447</v>
      </c>
      <c r="B1223" s="45" t="s">
        <v>449</v>
      </c>
      <c r="C1223" s="45" t="s">
        <v>4157</v>
      </c>
      <c r="D1223" s="45" t="s">
        <v>291</v>
      </c>
      <c r="E1223" s="45" t="s">
        <v>1960</v>
      </c>
      <c r="F1223" s="46" t="s">
        <v>5</v>
      </c>
      <c r="G1223" s="45"/>
      <c r="H1223" s="45" t="s">
        <v>2382</v>
      </c>
      <c r="I1223" s="45"/>
      <c r="J1223" s="45"/>
      <c r="K1223" s="39" t="str">
        <f>VLOOKUP(A1223,'Va-Ku'!$A$2:$B$150,2,0)</f>
        <v>k</v>
      </c>
      <c r="L1223" s="40" t="str">
        <f>IF(K1223="v",VLOOKUP(A1223,'Va-Ku'!$A$2:$C$150,3,0),VLOOKUP(A1223,Kunnat!$B$2:$D$410,3,0))</f>
        <v>Uusimaa</v>
      </c>
      <c r="M1223" s="40" t="str">
        <f>IF(K1223&lt;&gt;"v",VLOOKUP(A1223,Kunnat!$B$2:$F$411,5,0),"")</f>
        <v>40 001 - 100 000</v>
      </c>
      <c r="N1223" s="41" t="str">
        <f>IF(J1223="","",VLOOKUP(J1223,Lait!$B$3:$C$60,2,0))</f>
        <v/>
      </c>
      <c r="O1223" s="41"/>
      <c r="P1223" s="41"/>
    </row>
    <row r="1224" spans="1:16" s="23" customFormat="1" x14ac:dyDescent="0.35">
      <c r="A1224" s="45" t="s">
        <v>447</v>
      </c>
      <c r="B1224" s="45" t="s">
        <v>45</v>
      </c>
      <c r="C1224" s="45" t="s">
        <v>4118</v>
      </c>
      <c r="D1224" s="45" t="s">
        <v>1971</v>
      </c>
      <c r="E1224" s="45" t="s">
        <v>1960</v>
      </c>
      <c r="F1224" s="46" t="s">
        <v>7</v>
      </c>
      <c r="G1224" s="46" t="s">
        <v>22</v>
      </c>
      <c r="H1224" s="45" t="s">
        <v>2386</v>
      </c>
      <c r="I1224" s="45" t="s">
        <v>4090</v>
      </c>
      <c r="J1224" s="45" t="s">
        <v>2293</v>
      </c>
      <c r="K1224" s="39" t="str">
        <f>VLOOKUP(A1224,'Va-Ku'!$A$2:$B$150,2,0)</f>
        <v>k</v>
      </c>
      <c r="L1224" s="40" t="str">
        <f>IF(K1224="v",VLOOKUP(A1224,'Va-Ku'!$A$2:$C$150,3,0),VLOOKUP(A1224,Kunnat!$B$2:$D$410,3,0))</f>
        <v>Uusimaa</v>
      </c>
      <c r="M1224" s="40" t="str">
        <f>IF(K1224&lt;&gt;"v",VLOOKUP(A1224,Kunnat!$B$2:$F$411,5,0),"")</f>
        <v>40 001 - 100 000</v>
      </c>
      <c r="N1224" s="41" t="str">
        <f>IF(J1224="","",VLOOKUP(J1224,Lait!$B$3:$C$60,2,0))</f>
        <v>Sosiaali- ja terveysministeriö</v>
      </c>
      <c r="O1224" s="41"/>
      <c r="P1224" s="41"/>
    </row>
    <row r="1225" spans="1:16" s="23" customFormat="1" x14ac:dyDescent="0.35">
      <c r="A1225" s="45" t="s">
        <v>447</v>
      </c>
      <c r="B1225" s="45" t="s">
        <v>467</v>
      </c>
      <c r="C1225" s="45" t="s">
        <v>4152</v>
      </c>
      <c r="D1225" s="45" t="s">
        <v>4154</v>
      </c>
      <c r="E1225" s="45" t="s">
        <v>1960</v>
      </c>
      <c r="F1225" s="46" t="s">
        <v>5</v>
      </c>
      <c r="G1225" s="46" t="s">
        <v>55</v>
      </c>
      <c r="H1225" s="45" t="s">
        <v>2382</v>
      </c>
      <c r="I1225" s="45" t="s">
        <v>4155</v>
      </c>
      <c r="J1225" s="45"/>
      <c r="K1225" s="39" t="str">
        <f>VLOOKUP(A1225,'Va-Ku'!$A$2:$B$150,2,0)</f>
        <v>k</v>
      </c>
      <c r="L1225" s="40" t="str">
        <f>IF(K1225="v",VLOOKUP(A1225,'Va-Ku'!$A$2:$C$150,3,0),VLOOKUP(A1225,Kunnat!$B$2:$D$410,3,0))</f>
        <v>Uusimaa</v>
      </c>
      <c r="M1225" s="40" t="str">
        <f>IF(K1225&lt;&gt;"v",VLOOKUP(A1225,Kunnat!$B$2:$F$411,5,0),"")</f>
        <v>40 001 - 100 000</v>
      </c>
      <c r="N1225" s="41" t="str">
        <f>IF(J1225="","",VLOOKUP(J1225,Lait!$B$3:$C$60,2,0))</f>
        <v/>
      </c>
      <c r="O1225" s="41"/>
      <c r="P1225" s="41"/>
    </row>
    <row r="1226" spans="1:16" s="23" customFormat="1" x14ac:dyDescent="0.35">
      <c r="A1226" s="45" t="s">
        <v>447</v>
      </c>
      <c r="B1226" s="45" t="s">
        <v>271</v>
      </c>
      <c r="C1226" s="45" t="s">
        <v>3498</v>
      </c>
      <c r="D1226" s="45" t="s">
        <v>2006</v>
      </c>
      <c r="E1226" s="45" t="s">
        <v>1960</v>
      </c>
      <c r="F1226" s="46" t="s">
        <v>5</v>
      </c>
      <c r="G1226" s="45"/>
      <c r="H1226" s="45" t="s">
        <v>2386</v>
      </c>
      <c r="I1226" s="45"/>
      <c r="J1226" s="45"/>
      <c r="K1226" s="39" t="str">
        <f>VLOOKUP(A1226,'Va-Ku'!$A$2:$B$150,2,0)</f>
        <v>k</v>
      </c>
      <c r="L1226" s="40" t="str">
        <f>IF(K1226="v",VLOOKUP(A1226,'Va-Ku'!$A$2:$C$150,3,0),VLOOKUP(A1226,Kunnat!$B$2:$D$410,3,0))</f>
        <v>Uusimaa</v>
      </c>
      <c r="M1226" s="40" t="str">
        <f>IF(K1226&lt;&gt;"v",VLOOKUP(A1226,Kunnat!$B$2:$F$411,5,0),"")</f>
        <v>40 001 - 100 000</v>
      </c>
      <c r="N1226" s="41" t="str">
        <f>IF(J1226="","",VLOOKUP(J1226,Lait!$B$3:$C$60,2,0))</f>
        <v/>
      </c>
      <c r="O1226" s="41"/>
      <c r="P1226" s="41"/>
    </row>
    <row r="1227" spans="1:16" s="23" customFormat="1" x14ac:dyDescent="0.35">
      <c r="A1227" s="45" t="s">
        <v>447</v>
      </c>
      <c r="B1227" s="45" t="s">
        <v>274</v>
      </c>
      <c r="C1227" s="45" t="s">
        <v>3077</v>
      </c>
      <c r="D1227" s="45" t="s">
        <v>1997</v>
      </c>
      <c r="E1227" s="45" t="s">
        <v>1960</v>
      </c>
      <c r="F1227" s="46" t="s">
        <v>5</v>
      </c>
      <c r="G1227" s="45"/>
      <c r="H1227" s="45" t="s">
        <v>2382</v>
      </c>
      <c r="I1227" s="45"/>
      <c r="J1227" s="45" t="s">
        <v>2301</v>
      </c>
      <c r="K1227" s="39" t="str">
        <f>VLOOKUP(A1227,'Va-Ku'!$A$2:$B$150,2,0)</f>
        <v>k</v>
      </c>
      <c r="L1227" s="40" t="str">
        <f>IF(K1227="v",VLOOKUP(A1227,'Va-Ku'!$A$2:$C$150,3,0),VLOOKUP(A1227,Kunnat!$B$2:$D$410,3,0))</f>
        <v>Uusimaa</v>
      </c>
      <c r="M1227" s="40" t="str">
        <f>IF(K1227&lt;&gt;"v",VLOOKUP(A1227,Kunnat!$B$2:$F$411,5,0),"")</f>
        <v>40 001 - 100 000</v>
      </c>
      <c r="N1227" s="41" t="str">
        <f>IF(J1227="","",VLOOKUP(J1227,Lait!$B$3:$C$60,2,0))</f>
        <v>Ympäristöministeriö</v>
      </c>
      <c r="O1227" s="41"/>
      <c r="P1227" s="41"/>
    </row>
    <row r="1228" spans="1:16" s="23" customFormat="1" x14ac:dyDescent="0.35">
      <c r="A1228" s="45" t="s">
        <v>447</v>
      </c>
      <c r="B1228" s="45" t="s">
        <v>275</v>
      </c>
      <c r="C1228" s="45" t="s">
        <v>3079</v>
      </c>
      <c r="D1228" s="45" t="s">
        <v>275</v>
      </c>
      <c r="E1228" s="45" t="s">
        <v>1960</v>
      </c>
      <c r="F1228" s="46" t="s">
        <v>5</v>
      </c>
      <c r="G1228" s="45"/>
      <c r="H1228" s="45" t="s">
        <v>2382</v>
      </c>
      <c r="I1228" s="45"/>
      <c r="J1228" s="45" t="s">
        <v>2301</v>
      </c>
      <c r="K1228" s="39" t="str">
        <f>VLOOKUP(A1228,'Va-Ku'!$A$2:$B$150,2,0)</f>
        <v>k</v>
      </c>
      <c r="L1228" s="40" t="str">
        <f>IF(K1228="v",VLOOKUP(A1228,'Va-Ku'!$A$2:$C$150,3,0),VLOOKUP(A1228,Kunnat!$B$2:$D$410,3,0))</f>
        <v>Uusimaa</v>
      </c>
      <c r="M1228" s="40" t="str">
        <f>IF(K1228&lt;&gt;"v",VLOOKUP(A1228,Kunnat!$B$2:$F$411,5,0),"")</f>
        <v>40 001 - 100 000</v>
      </c>
      <c r="N1228" s="41" t="str">
        <f>IF(J1228="","",VLOOKUP(J1228,Lait!$B$3:$C$60,2,0))</f>
        <v>Ympäristöministeriö</v>
      </c>
      <c r="O1228" s="41"/>
      <c r="P1228" s="41"/>
    </row>
    <row r="1229" spans="1:16" s="23" customFormat="1" x14ac:dyDescent="0.35">
      <c r="A1229" s="45" t="s">
        <v>447</v>
      </c>
      <c r="B1229" s="45" t="s">
        <v>458</v>
      </c>
      <c r="C1229" s="45" t="s">
        <v>4100</v>
      </c>
      <c r="D1229" s="45" t="s">
        <v>1202</v>
      </c>
      <c r="E1229" s="45" t="s">
        <v>1960</v>
      </c>
      <c r="F1229" s="46" t="s">
        <v>17</v>
      </c>
      <c r="G1229" s="46" t="s">
        <v>22</v>
      </c>
      <c r="H1229" s="45" t="s">
        <v>2382</v>
      </c>
      <c r="I1229" s="45" t="s">
        <v>4101</v>
      </c>
      <c r="J1229" s="45" t="s">
        <v>2303</v>
      </c>
      <c r="K1229" s="39" t="str">
        <f>VLOOKUP(A1229,'Va-Ku'!$A$2:$B$150,2,0)</f>
        <v>k</v>
      </c>
      <c r="L1229" s="40" t="str">
        <f>IF(K1229="v",VLOOKUP(A1229,'Va-Ku'!$A$2:$C$150,3,0),VLOOKUP(A1229,Kunnat!$B$2:$D$410,3,0))</f>
        <v>Uusimaa</v>
      </c>
      <c r="M1229" s="40" t="str">
        <f>IF(K1229&lt;&gt;"v",VLOOKUP(A1229,Kunnat!$B$2:$F$411,5,0),"")</f>
        <v>40 001 - 100 000</v>
      </c>
      <c r="N1229" s="41" t="str">
        <f>IF(J1229="","",VLOOKUP(J1229,Lait!$B$3:$C$60,2,0))</f>
        <v>Sosiaali- ja terveysministeriö</v>
      </c>
      <c r="O1229" s="41"/>
      <c r="P1229" s="41"/>
    </row>
    <row r="1230" spans="1:16" s="23" customFormat="1" x14ac:dyDescent="0.35">
      <c r="A1230" s="45" t="s">
        <v>447</v>
      </c>
      <c r="B1230" s="45" t="s">
        <v>459</v>
      </c>
      <c r="C1230" s="45" t="s">
        <v>4102</v>
      </c>
      <c r="D1230" s="45" t="s">
        <v>1202</v>
      </c>
      <c r="E1230" s="45" t="s">
        <v>1960</v>
      </c>
      <c r="F1230" s="46" t="s">
        <v>17</v>
      </c>
      <c r="G1230" s="46" t="s">
        <v>22</v>
      </c>
      <c r="H1230" s="45" t="s">
        <v>2382</v>
      </c>
      <c r="I1230" s="45" t="s">
        <v>4103</v>
      </c>
      <c r="J1230" s="45" t="s">
        <v>4104</v>
      </c>
      <c r="K1230" s="39" t="str">
        <f>VLOOKUP(A1230,'Va-Ku'!$A$2:$B$150,2,0)</f>
        <v>k</v>
      </c>
      <c r="L1230" s="40" t="str">
        <f>IF(K1230="v",VLOOKUP(A1230,'Va-Ku'!$A$2:$C$150,3,0),VLOOKUP(A1230,Kunnat!$B$2:$D$410,3,0))</f>
        <v>Uusimaa</v>
      </c>
      <c r="M1230" s="40" t="str">
        <f>IF(K1230&lt;&gt;"v",VLOOKUP(A1230,Kunnat!$B$2:$F$411,5,0),"")</f>
        <v>40 001 - 100 000</v>
      </c>
      <c r="N1230" s="41" t="str">
        <f>IF(J1230="","",VLOOKUP(J1230,Lait!$B$3:$C$60,2,0))</f>
        <v>Ulkoministeriö</v>
      </c>
      <c r="O1230" s="41"/>
      <c r="P1230" s="41"/>
    </row>
    <row r="1231" spans="1:16" s="23" customFormat="1" x14ac:dyDescent="0.35">
      <c r="A1231" s="45" t="s">
        <v>447</v>
      </c>
      <c r="B1231" s="45" t="s">
        <v>468</v>
      </c>
      <c r="C1231" s="45" t="s">
        <v>4143</v>
      </c>
      <c r="D1231" s="45" t="s">
        <v>292</v>
      </c>
      <c r="E1231" s="45" t="s">
        <v>1960</v>
      </c>
      <c r="F1231" s="46" t="s">
        <v>7</v>
      </c>
      <c r="G1231" s="46" t="s">
        <v>22</v>
      </c>
      <c r="H1231" s="45" t="s">
        <v>2382</v>
      </c>
      <c r="I1231" s="45"/>
      <c r="J1231" s="45" t="s">
        <v>2301</v>
      </c>
      <c r="K1231" s="39" t="str">
        <f>VLOOKUP(A1231,'Va-Ku'!$A$2:$B$150,2,0)</f>
        <v>k</v>
      </c>
      <c r="L1231" s="40" t="str">
        <f>IF(K1231="v",VLOOKUP(A1231,'Va-Ku'!$A$2:$C$150,3,0),VLOOKUP(A1231,Kunnat!$B$2:$D$410,3,0))</f>
        <v>Uusimaa</v>
      </c>
      <c r="M1231" s="40" t="str">
        <f>IF(K1231&lt;&gt;"v",VLOOKUP(A1231,Kunnat!$B$2:$F$411,5,0),"")</f>
        <v>40 001 - 100 000</v>
      </c>
      <c r="N1231" s="41" t="str">
        <f>IF(J1231="","",VLOOKUP(J1231,Lait!$B$3:$C$60,2,0))</f>
        <v>Ympäristöministeriö</v>
      </c>
      <c r="O1231" s="41"/>
      <c r="P1231" s="41"/>
    </row>
    <row r="1232" spans="1:16" s="23" customFormat="1" x14ac:dyDescent="0.35">
      <c r="A1232" s="45" t="s">
        <v>447</v>
      </c>
      <c r="B1232" s="45" t="s">
        <v>454</v>
      </c>
      <c r="C1232" s="45" t="s">
        <v>4146</v>
      </c>
      <c r="D1232" s="45" t="s">
        <v>1994</v>
      </c>
      <c r="E1232" s="45" t="s">
        <v>1960</v>
      </c>
      <c r="F1232" s="46" t="s">
        <v>17</v>
      </c>
      <c r="G1232" s="46" t="s">
        <v>22</v>
      </c>
      <c r="H1232" s="45" t="s">
        <v>2382</v>
      </c>
      <c r="I1232" s="45" t="s">
        <v>4090</v>
      </c>
      <c r="J1232" s="45" t="s">
        <v>2303</v>
      </c>
      <c r="K1232" s="39" t="str">
        <f>VLOOKUP(A1232,'Va-Ku'!$A$2:$B$150,2,0)</f>
        <v>k</v>
      </c>
      <c r="L1232" s="40" t="str">
        <f>IF(K1232="v",VLOOKUP(A1232,'Va-Ku'!$A$2:$C$150,3,0),VLOOKUP(A1232,Kunnat!$B$2:$D$410,3,0))</f>
        <v>Uusimaa</v>
      </c>
      <c r="M1232" s="40" t="str">
        <f>IF(K1232&lt;&gt;"v",VLOOKUP(A1232,Kunnat!$B$2:$F$411,5,0),"")</f>
        <v>40 001 - 100 000</v>
      </c>
      <c r="N1232" s="41" t="str">
        <f>IF(J1232="","",VLOOKUP(J1232,Lait!$B$3:$C$60,2,0))</f>
        <v>Sosiaali- ja terveysministeriö</v>
      </c>
      <c r="O1232" s="41"/>
      <c r="P1232" s="41"/>
    </row>
    <row r="1233" spans="1:16" s="23" customFormat="1" x14ac:dyDescent="0.35">
      <c r="A1233" s="45" t="s">
        <v>447</v>
      </c>
      <c r="B1233" s="45" t="s">
        <v>472</v>
      </c>
      <c r="C1233" s="45" t="s">
        <v>4148</v>
      </c>
      <c r="D1233" s="45" t="s">
        <v>472</v>
      </c>
      <c r="E1233" s="45" t="s">
        <v>1960</v>
      </c>
      <c r="F1233" s="46" t="s">
        <v>17</v>
      </c>
      <c r="G1233" s="46" t="s">
        <v>22</v>
      </c>
      <c r="H1233" s="45" t="s">
        <v>2382</v>
      </c>
      <c r="I1233" s="45" t="s">
        <v>4149</v>
      </c>
      <c r="J1233" s="45" t="s">
        <v>2296</v>
      </c>
      <c r="K1233" s="39" t="str">
        <f>VLOOKUP(A1233,'Va-Ku'!$A$2:$B$150,2,0)</f>
        <v>k</v>
      </c>
      <c r="L1233" s="40" t="str">
        <f>IF(K1233="v",VLOOKUP(A1233,'Va-Ku'!$A$2:$C$150,3,0),VLOOKUP(A1233,Kunnat!$B$2:$D$410,3,0))</f>
        <v>Uusimaa</v>
      </c>
      <c r="M1233" s="40" t="str">
        <f>IF(K1233&lt;&gt;"v",VLOOKUP(A1233,Kunnat!$B$2:$F$411,5,0),"")</f>
        <v>40 001 - 100 000</v>
      </c>
      <c r="N1233" s="41" t="str">
        <f>IF(J1233="","",VLOOKUP(J1233,Lait!$B$3:$C$60,2,0))</f>
        <v>Maa- ja metsätalousministeriö</v>
      </c>
      <c r="O1233" s="41"/>
      <c r="P1233" s="41"/>
    </row>
    <row r="1234" spans="1:16" s="23" customFormat="1" x14ac:dyDescent="0.35">
      <c r="A1234" s="45" t="s">
        <v>447</v>
      </c>
      <c r="B1234" s="45" t="s">
        <v>48</v>
      </c>
      <c r="C1234" s="45" t="s">
        <v>3087</v>
      </c>
      <c r="D1234" s="45" t="s">
        <v>2224</v>
      </c>
      <c r="E1234" s="45" t="s">
        <v>1960</v>
      </c>
      <c r="F1234" s="46" t="s">
        <v>5</v>
      </c>
      <c r="G1234" s="45"/>
      <c r="H1234" s="45" t="s">
        <v>2386</v>
      </c>
      <c r="I1234" s="45" t="s">
        <v>4158</v>
      </c>
      <c r="J1234" s="45" t="s">
        <v>2294</v>
      </c>
      <c r="K1234" s="39" t="str">
        <f>VLOOKUP(A1234,'Va-Ku'!$A$2:$B$150,2,0)</f>
        <v>k</v>
      </c>
      <c r="L1234" s="40" t="str">
        <f>IF(K1234="v",VLOOKUP(A1234,'Va-Ku'!$A$2:$C$150,3,0),VLOOKUP(A1234,Kunnat!$B$2:$D$410,3,0))</f>
        <v>Uusimaa</v>
      </c>
      <c r="M1234" s="40" t="str">
        <f>IF(K1234&lt;&gt;"v",VLOOKUP(A1234,Kunnat!$B$2:$F$411,5,0),"")</f>
        <v>40 001 - 100 000</v>
      </c>
      <c r="N1234" s="41" t="str">
        <f>IF(J1234="","",VLOOKUP(J1234,Lait!$B$3:$C$60,2,0))</f>
        <v>Sosiaali- ja terveysministeriö</v>
      </c>
      <c r="O1234" s="41"/>
      <c r="P1234" s="41"/>
    </row>
    <row r="1235" spans="1:16" s="23" customFormat="1" x14ac:dyDescent="0.35">
      <c r="A1235" s="45" t="s">
        <v>447</v>
      </c>
      <c r="B1235" s="45" t="s">
        <v>452</v>
      </c>
      <c r="C1235" s="45" t="s">
        <v>4162</v>
      </c>
      <c r="D1235" s="45" t="s">
        <v>452</v>
      </c>
      <c r="E1235" s="45" t="s">
        <v>1960</v>
      </c>
      <c r="F1235" s="46" t="s">
        <v>5</v>
      </c>
      <c r="G1235" s="45"/>
      <c r="H1235" s="45" t="s">
        <v>2382</v>
      </c>
      <c r="I1235" s="45"/>
      <c r="J1235" s="45"/>
      <c r="K1235" s="39" t="str">
        <f>VLOOKUP(A1235,'Va-Ku'!$A$2:$B$150,2,0)</f>
        <v>k</v>
      </c>
      <c r="L1235" s="40" t="str">
        <f>IF(K1235="v",VLOOKUP(A1235,'Va-Ku'!$A$2:$C$150,3,0),VLOOKUP(A1235,Kunnat!$B$2:$D$410,3,0))</f>
        <v>Uusimaa</v>
      </c>
      <c r="M1235" s="40" t="str">
        <f>IF(K1235&lt;&gt;"v",VLOOKUP(A1235,Kunnat!$B$2:$F$411,5,0),"")</f>
        <v>40 001 - 100 000</v>
      </c>
      <c r="N1235" s="41" t="str">
        <f>IF(J1235="","",VLOOKUP(J1235,Lait!$B$3:$C$60,2,0))</f>
        <v/>
      </c>
      <c r="O1235" s="41"/>
      <c r="P1235" s="41"/>
    </row>
    <row r="1236" spans="1:16" s="23" customFormat="1" x14ac:dyDescent="0.35">
      <c r="A1236" s="45" t="s">
        <v>447</v>
      </c>
      <c r="B1236" s="45" t="s">
        <v>42</v>
      </c>
      <c r="C1236" s="45" t="s">
        <v>4106</v>
      </c>
      <c r="D1236" s="45" t="s">
        <v>1975</v>
      </c>
      <c r="E1236" s="45" t="s">
        <v>1960</v>
      </c>
      <c r="F1236" s="46" t="s">
        <v>7</v>
      </c>
      <c r="G1236" s="46" t="s">
        <v>22</v>
      </c>
      <c r="H1236" s="45" t="s">
        <v>2382</v>
      </c>
      <c r="I1236" s="45" t="s">
        <v>4107</v>
      </c>
      <c r="J1236" s="45" t="s">
        <v>2305</v>
      </c>
      <c r="K1236" s="39" t="str">
        <f>VLOOKUP(A1236,'Va-Ku'!$A$2:$B$150,2,0)</f>
        <v>k</v>
      </c>
      <c r="L1236" s="40" t="str">
        <f>IF(K1236="v",VLOOKUP(A1236,'Va-Ku'!$A$2:$C$150,3,0),VLOOKUP(A1236,Kunnat!$B$2:$D$410,3,0))</f>
        <v>Uusimaa</v>
      </c>
      <c r="M1236" s="40" t="str">
        <f>IF(K1236&lt;&gt;"v",VLOOKUP(A1236,Kunnat!$B$2:$F$411,5,0),"")</f>
        <v>40 001 - 100 000</v>
      </c>
      <c r="N1236" s="41" t="str">
        <f>IF(J1236="","",VLOOKUP(J1236,Lait!$B$3:$C$60,2,0))</f>
        <v>Maa- ja metsätalousministeriö</v>
      </c>
      <c r="O1236" s="41"/>
      <c r="P1236" s="41"/>
    </row>
    <row r="1237" spans="1:16" s="23" customFormat="1" x14ac:dyDescent="0.35">
      <c r="A1237" s="45" t="s">
        <v>447</v>
      </c>
      <c r="B1237" s="45" t="s">
        <v>474</v>
      </c>
      <c r="C1237" s="45" t="s">
        <v>4168</v>
      </c>
      <c r="D1237" s="45" t="s">
        <v>1989</v>
      </c>
      <c r="E1237" s="45" t="s">
        <v>1960</v>
      </c>
      <c r="F1237" s="46" t="s">
        <v>10</v>
      </c>
      <c r="G1237" s="46" t="s">
        <v>22</v>
      </c>
      <c r="H1237" s="45" t="s">
        <v>2382</v>
      </c>
      <c r="I1237" s="45" t="s">
        <v>4105</v>
      </c>
      <c r="J1237" s="45" t="s">
        <v>2305</v>
      </c>
      <c r="K1237" s="39" t="str">
        <f>VLOOKUP(A1237,'Va-Ku'!$A$2:$B$150,2,0)</f>
        <v>k</v>
      </c>
      <c r="L1237" s="40" t="str">
        <f>IF(K1237="v",VLOOKUP(A1237,'Va-Ku'!$A$2:$C$150,3,0),VLOOKUP(A1237,Kunnat!$B$2:$D$410,3,0))</f>
        <v>Uusimaa</v>
      </c>
      <c r="M1237" s="40" t="str">
        <f>IF(K1237&lt;&gt;"v",VLOOKUP(A1237,Kunnat!$B$2:$F$411,5,0),"")</f>
        <v>40 001 - 100 000</v>
      </c>
      <c r="N1237" s="41" t="str">
        <f>IF(J1237="","",VLOOKUP(J1237,Lait!$B$3:$C$60,2,0))</f>
        <v>Maa- ja metsätalousministeriö</v>
      </c>
      <c r="O1237" s="41"/>
      <c r="P1237" s="41"/>
    </row>
    <row r="1238" spans="1:16" s="23" customFormat="1" x14ac:dyDescent="0.35">
      <c r="A1238" s="45" t="s">
        <v>447</v>
      </c>
      <c r="B1238" s="45" t="s">
        <v>161</v>
      </c>
      <c r="C1238" s="45" t="s">
        <v>4169</v>
      </c>
      <c r="D1238" s="45" t="s">
        <v>1989</v>
      </c>
      <c r="E1238" s="45" t="s">
        <v>1960</v>
      </c>
      <c r="F1238" s="46" t="s">
        <v>10</v>
      </c>
      <c r="G1238" s="46" t="s">
        <v>22</v>
      </c>
      <c r="H1238" s="45" t="s">
        <v>2382</v>
      </c>
      <c r="I1238" s="45" t="s">
        <v>4105</v>
      </c>
      <c r="J1238" s="45" t="s">
        <v>2305</v>
      </c>
      <c r="K1238" s="39" t="str">
        <f>VLOOKUP(A1238,'Va-Ku'!$A$2:$B$150,2,0)</f>
        <v>k</v>
      </c>
      <c r="L1238" s="40" t="str">
        <f>IF(K1238="v",VLOOKUP(A1238,'Va-Ku'!$A$2:$C$150,3,0),VLOOKUP(A1238,Kunnat!$B$2:$D$410,3,0))</f>
        <v>Uusimaa</v>
      </c>
      <c r="M1238" s="40" t="str">
        <f>IF(K1238&lt;&gt;"v",VLOOKUP(A1238,Kunnat!$B$2:$F$411,5,0),"")</f>
        <v>40 001 - 100 000</v>
      </c>
      <c r="N1238" s="41" t="str">
        <f>IF(J1238="","",VLOOKUP(J1238,Lait!$B$3:$C$60,2,0))</f>
        <v>Maa- ja metsätalousministeriö</v>
      </c>
      <c r="O1238" s="41"/>
      <c r="P1238" s="41"/>
    </row>
    <row r="1239" spans="1:16" s="23" customFormat="1" x14ac:dyDescent="0.35">
      <c r="A1239" s="45" t="s">
        <v>447</v>
      </c>
      <c r="B1239" s="45" t="s">
        <v>323</v>
      </c>
      <c r="C1239" s="45" t="s">
        <v>4081</v>
      </c>
      <c r="D1239" s="45" t="s">
        <v>330</v>
      </c>
      <c r="E1239" s="45" t="s">
        <v>1960</v>
      </c>
      <c r="F1239" s="46" t="s">
        <v>5</v>
      </c>
      <c r="G1239" s="45"/>
      <c r="H1239" s="45" t="s">
        <v>2382</v>
      </c>
      <c r="I1239" s="45"/>
      <c r="J1239" s="45"/>
      <c r="K1239" s="39" t="str">
        <f>VLOOKUP(A1239,'Va-Ku'!$A$2:$B$150,2,0)</f>
        <v>k</v>
      </c>
      <c r="L1239" s="40" t="str">
        <f>IF(K1239="v",VLOOKUP(A1239,'Va-Ku'!$A$2:$C$150,3,0),VLOOKUP(A1239,Kunnat!$B$2:$D$410,3,0))</f>
        <v>Uusimaa</v>
      </c>
      <c r="M1239" s="40" t="str">
        <f>IF(K1239&lt;&gt;"v",VLOOKUP(A1239,Kunnat!$B$2:$F$411,5,0),"")</f>
        <v>40 001 - 100 000</v>
      </c>
      <c r="N1239" s="41" t="str">
        <f>IF(J1239="","",VLOOKUP(J1239,Lait!$B$3:$C$60,2,0))</f>
        <v/>
      </c>
      <c r="O1239" s="41"/>
      <c r="P1239" s="41"/>
    </row>
    <row r="1240" spans="1:16" s="23" customFormat="1" x14ac:dyDescent="0.35">
      <c r="A1240" s="45" t="s">
        <v>447</v>
      </c>
      <c r="B1240" s="45" t="s">
        <v>326</v>
      </c>
      <c r="C1240" s="45" t="s">
        <v>3056</v>
      </c>
      <c r="D1240" s="45" t="s">
        <v>330</v>
      </c>
      <c r="E1240" s="45" t="s">
        <v>1960</v>
      </c>
      <c r="F1240" s="46" t="s">
        <v>5</v>
      </c>
      <c r="G1240" s="45"/>
      <c r="H1240" s="45" t="s">
        <v>2382</v>
      </c>
      <c r="I1240" s="45"/>
      <c r="J1240" s="45"/>
      <c r="K1240" s="39" t="str">
        <f>VLOOKUP(A1240,'Va-Ku'!$A$2:$B$150,2,0)</f>
        <v>k</v>
      </c>
      <c r="L1240" s="40" t="str">
        <f>IF(K1240="v",VLOOKUP(A1240,'Va-Ku'!$A$2:$C$150,3,0),VLOOKUP(A1240,Kunnat!$B$2:$D$410,3,0))</f>
        <v>Uusimaa</v>
      </c>
      <c r="M1240" s="40" t="str">
        <f>IF(K1240&lt;&gt;"v",VLOOKUP(A1240,Kunnat!$B$2:$F$411,5,0),"")</f>
        <v>40 001 - 100 000</v>
      </c>
      <c r="N1240" s="41" t="str">
        <f>IF(J1240="","",VLOOKUP(J1240,Lait!$B$3:$C$60,2,0))</f>
        <v/>
      </c>
      <c r="O1240" s="41"/>
      <c r="P1240" s="41"/>
    </row>
    <row r="1241" spans="1:16" s="23" customFormat="1" x14ac:dyDescent="0.35">
      <c r="A1241" s="45" t="s">
        <v>447</v>
      </c>
      <c r="B1241" s="45" t="s">
        <v>259</v>
      </c>
      <c r="C1241" s="45" t="s">
        <v>3059</v>
      </c>
      <c r="D1241" s="45" t="s">
        <v>330</v>
      </c>
      <c r="E1241" s="45" t="s">
        <v>1960</v>
      </c>
      <c r="F1241" s="46" t="s">
        <v>5</v>
      </c>
      <c r="G1241" s="45"/>
      <c r="H1241" s="45" t="s">
        <v>2382</v>
      </c>
      <c r="I1241" s="45"/>
      <c r="J1241" s="45"/>
      <c r="K1241" s="39" t="str">
        <f>VLOOKUP(A1241,'Va-Ku'!$A$2:$B$150,2,0)</f>
        <v>k</v>
      </c>
      <c r="L1241" s="40" t="str">
        <f>IF(K1241="v",VLOOKUP(A1241,'Va-Ku'!$A$2:$C$150,3,0),VLOOKUP(A1241,Kunnat!$B$2:$D$410,3,0))</f>
        <v>Uusimaa</v>
      </c>
      <c r="M1241" s="40" t="str">
        <f>IF(K1241&lt;&gt;"v",VLOOKUP(A1241,Kunnat!$B$2:$F$411,5,0),"")</f>
        <v>40 001 - 100 000</v>
      </c>
      <c r="N1241" s="41" t="str">
        <f>IF(J1241="","",VLOOKUP(J1241,Lait!$B$3:$C$60,2,0))</f>
        <v/>
      </c>
      <c r="O1241" s="41"/>
      <c r="P1241" s="41"/>
    </row>
    <row r="1242" spans="1:16" s="23" customFormat="1" x14ac:dyDescent="0.35">
      <c r="A1242" s="45" t="s">
        <v>447</v>
      </c>
      <c r="B1242" s="45" t="s">
        <v>448</v>
      </c>
      <c r="C1242" s="45" t="s">
        <v>3091</v>
      </c>
      <c r="D1242" s="45" t="s">
        <v>330</v>
      </c>
      <c r="E1242" s="45" t="s">
        <v>1960</v>
      </c>
      <c r="F1242" s="46" t="s">
        <v>5</v>
      </c>
      <c r="G1242" s="45"/>
      <c r="H1242" s="45" t="s">
        <v>2382</v>
      </c>
      <c r="I1242" s="45"/>
      <c r="J1242" s="45"/>
      <c r="K1242" s="39" t="str">
        <f>VLOOKUP(A1242,'Va-Ku'!$A$2:$B$150,2,0)</f>
        <v>k</v>
      </c>
      <c r="L1242" s="40" t="str">
        <f>IF(K1242="v",VLOOKUP(A1242,'Va-Ku'!$A$2:$C$150,3,0),VLOOKUP(A1242,Kunnat!$B$2:$D$410,3,0))</f>
        <v>Uusimaa</v>
      </c>
      <c r="M1242" s="40" t="str">
        <f>IF(K1242&lt;&gt;"v",VLOOKUP(A1242,Kunnat!$B$2:$F$411,5,0),"")</f>
        <v>40 001 - 100 000</v>
      </c>
      <c r="N1242" s="41" t="str">
        <f>IF(J1242="","",VLOOKUP(J1242,Lait!$B$3:$C$60,2,0))</f>
        <v/>
      </c>
      <c r="O1242" s="41"/>
      <c r="P1242" s="41"/>
    </row>
    <row r="1243" spans="1:16" s="23" customFormat="1" x14ac:dyDescent="0.35">
      <c r="A1243" s="45" t="s">
        <v>447</v>
      </c>
      <c r="B1243" s="45" t="s">
        <v>329</v>
      </c>
      <c r="C1243" s="45" t="s">
        <v>3083</v>
      </c>
      <c r="D1243" s="45" t="s">
        <v>330</v>
      </c>
      <c r="E1243" s="45" t="s">
        <v>1960</v>
      </c>
      <c r="F1243" s="46" t="s">
        <v>5</v>
      </c>
      <c r="G1243" s="45"/>
      <c r="H1243" s="45" t="s">
        <v>2386</v>
      </c>
      <c r="I1243" s="45"/>
      <c r="J1243" s="45"/>
      <c r="K1243" s="39" t="str">
        <f>VLOOKUP(A1243,'Va-Ku'!$A$2:$B$150,2,0)</f>
        <v>k</v>
      </c>
      <c r="L1243" s="40" t="str">
        <f>IF(K1243="v",VLOOKUP(A1243,'Va-Ku'!$A$2:$C$150,3,0),VLOOKUP(A1243,Kunnat!$B$2:$D$410,3,0))</f>
        <v>Uusimaa</v>
      </c>
      <c r="M1243" s="40" t="str">
        <f>IF(K1243&lt;&gt;"v",VLOOKUP(A1243,Kunnat!$B$2:$F$411,5,0),"")</f>
        <v>40 001 - 100 000</v>
      </c>
      <c r="N1243" s="41" t="str">
        <f>IF(J1243="","",VLOOKUP(J1243,Lait!$B$3:$C$60,2,0))</f>
        <v/>
      </c>
      <c r="O1243" s="41"/>
      <c r="P1243" s="41"/>
    </row>
    <row r="1244" spans="1:16" s="23" customFormat="1" x14ac:dyDescent="0.35">
      <c r="A1244" s="45" t="s">
        <v>447</v>
      </c>
      <c r="B1244" s="45" t="s">
        <v>160</v>
      </c>
      <c r="C1244" s="45" t="s">
        <v>4167</v>
      </c>
      <c r="D1244" s="45" t="s">
        <v>321</v>
      </c>
      <c r="E1244" s="45" t="s">
        <v>1960</v>
      </c>
      <c r="F1244" s="46" t="s">
        <v>10</v>
      </c>
      <c r="G1244" s="46" t="s">
        <v>22</v>
      </c>
      <c r="H1244" s="45" t="s">
        <v>2382</v>
      </c>
      <c r="I1244" s="45" t="s">
        <v>4105</v>
      </c>
      <c r="J1244" s="45" t="s">
        <v>2291</v>
      </c>
      <c r="K1244" s="39" t="str">
        <f>VLOOKUP(A1244,'Va-Ku'!$A$2:$B$150,2,0)</f>
        <v>k</v>
      </c>
      <c r="L1244" s="40" t="str">
        <f>IF(K1244="v",VLOOKUP(A1244,'Va-Ku'!$A$2:$C$150,3,0),VLOOKUP(A1244,Kunnat!$B$2:$D$410,3,0))</f>
        <v>Uusimaa</v>
      </c>
      <c r="M1244" s="40" t="str">
        <f>IF(K1244&lt;&gt;"v",VLOOKUP(A1244,Kunnat!$B$2:$F$411,5,0),"")</f>
        <v>40 001 - 100 000</v>
      </c>
      <c r="N1244" s="41" t="str">
        <f>IF(J1244="","",VLOOKUP(J1244,Lait!$B$3:$C$60,2,0))</f>
        <v>Ympäristöministeriö</v>
      </c>
      <c r="O1244" s="41"/>
      <c r="P1244" s="41"/>
    </row>
    <row r="1245" spans="1:16" s="23" customFormat="1" x14ac:dyDescent="0.35">
      <c r="A1245" s="45" t="s">
        <v>447</v>
      </c>
      <c r="B1245" s="45" t="s">
        <v>155</v>
      </c>
      <c r="C1245" s="45" t="s">
        <v>4133</v>
      </c>
      <c r="D1245" s="45" t="s">
        <v>2259</v>
      </c>
      <c r="E1245" s="45" t="s">
        <v>1960</v>
      </c>
      <c r="F1245" s="46" t="s">
        <v>10</v>
      </c>
      <c r="G1245" s="46" t="s">
        <v>22</v>
      </c>
      <c r="H1245" s="45" t="s">
        <v>2382</v>
      </c>
      <c r="I1245" s="45" t="s">
        <v>4105</v>
      </c>
      <c r="J1245" s="45" t="s">
        <v>2291</v>
      </c>
      <c r="K1245" s="39" t="str">
        <f>VLOOKUP(A1245,'Va-Ku'!$A$2:$B$150,2,0)</f>
        <v>k</v>
      </c>
      <c r="L1245" s="40" t="str">
        <f>IF(K1245="v",VLOOKUP(A1245,'Va-Ku'!$A$2:$C$150,3,0),VLOOKUP(A1245,Kunnat!$B$2:$D$410,3,0))</f>
        <v>Uusimaa</v>
      </c>
      <c r="M1245" s="40" t="str">
        <f>IF(K1245&lt;&gt;"v",VLOOKUP(A1245,Kunnat!$B$2:$F$411,5,0),"")</f>
        <v>40 001 - 100 000</v>
      </c>
      <c r="N1245" s="41" t="str">
        <f>IF(J1245="","",VLOOKUP(J1245,Lait!$B$3:$C$60,2,0))</f>
        <v>Ympäristöministeriö</v>
      </c>
      <c r="O1245" s="41"/>
      <c r="P1245" s="41"/>
    </row>
    <row r="1246" spans="1:16" s="23" customFormat="1" x14ac:dyDescent="0.35">
      <c r="A1246" s="45" t="s">
        <v>447</v>
      </c>
      <c r="B1246" s="45" t="s">
        <v>467</v>
      </c>
      <c r="C1246" s="45" t="s">
        <v>4152</v>
      </c>
      <c r="D1246" s="45" t="s">
        <v>2003</v>
      </c>
      <c r="E1246" s="45" t="s">
        <v>1960</v>
      </c>
      <c r="F1246" s="46" t="s">
        <v>7</v>
      </c>
      <c r="G1246" s="46" t="s">
        <v>22</v>
      </c>
      <c r="H1246" s="45" t="s">
        <v>2382</v>
      </c>
      <c r="I1246" s="45" t="s">
        <v>4153</v>
      </c>
      <c r="J1246" s="45"/>
      <c r="K1246" s="39" t="str">
        <f>VLOOKUP(A1246,'Va-Ku'!$A$2:$B$150,2,0)</f>
        <v>k</v>
      </c>
      <c r="L1246" s="40" t="str">
        <f>IF(K1246="v",VLOOKUP(A1246,'Va-Ku'!$A$2:$C$150,3,0),VLOOKUP(A1246,Kunnat!$B$2:$D$410,3,0))</f>
        <v>Uusimaa</v>
      </c>
      <c r="M1246" s="40" t="str">
        <f>IF(K1246&lt;&gt;"v",VLOOKUP(A1246,Kunnat!$B$2:$F$411,5,0),"")</f>
        <v>40 001 - 100 000</v>
      </c>
      <c r="N1246" s="41" t="str">
        <f>IF(J1246="","",VLOOKUP(J1246,Lait!$B$3:$C$60,2,0))</f>
        <v/>
      </c>
      <c r="O1246" s="41"/>
      <c r="P1246" s="41"/>
    </row>
    <row r="1247" spans="1:16" s="23" customFormat="1" x14ac:dyDescent="0.35">
      <c r="A1247" s="45" t="s">
        <v>447</v>
      </c>
      <c r="B1247" s="45" t="s">
        <v>476</v>
      </c>
      <c r="C1247" s="45" t="s">
        <v>4094</v>
      </c>
      <c r="D1247" s="45" t="s">
        <v>1967</v>
      </c>
      <c r="E1247" s="45" t="s">
        <v>2699</v>
      </c>
      <c r="F1247" s="46" t="s">
        <v>17</v>
      </c>
      <c r="G1247" s="46" t="s">
        <v>22</v>
      </c>
      <c r="H1247" s="45" t="s">
        <v>2382</v>
      </c>
      <c r="I1247" s="45" t="s">
        <v>4095</v>
      </c>
      <c r="J1247" s="45" t="s">
        <v>3939</v>
      </c>
      <c r="K1247" s="39" t="str">
        <f>VLOOKUP(A1247,'Va-Ku'!$A$2:$B$150,2,0)</f>
        <v>k</v>
      </c>
      <c r="L1247" s="40" t="str">
        <f>IF(K1247="v",VLOOKUP(A1247,'Va-Ku'!$A$2:$C$150,3,0),VLOOKUP(A1247,Kunnat!$B$2:$D$410,3,0))</f>
        <v>Uusimaa</v>
      </c>
      <c r="M1247" s="40" t="str">
        <f>IF(K1247&lt;&gt;"v",VLOOKUP(A1247,Kunnat!$B$2:$F$411,5,0),"")</f>
        <v>40 001 - 100 000</v>
      </c>
      <c r="N1247" s="41" t="str">
        <f>IF(J1247="","",VLOOKUP(J1247,Lait!$B$3:$C$60,2,0))</f>
        <v>Maa- ja metsätalousministeriö</v>
      </c>
      <c r="O1247" s="41"/>
      <c r="P1247" s="41"/>
    </row>
    <row r="1248" spans="1:16" s="23" customFormat="1" x14ac:dyDescent="0.35">
      <c r="A1248" s="45" t="s">
        <v>447</v>
      </c>
      <c r="B1248" s="45" t="s">
        <v>27</v>
      </c>
      <c r="C1248" s="45" t="s">
        <v>4119</v>
      </c>
      <c r="D1248" s="45" t="s">
        <v>27</v>
      </c>
      <c r="E1248" s="45" t="s">
        <v>2699</v>
      </c>
      <c r="F1248" s="46" t="s">
        <v>17</v>
      </c>
      <c r="G1248" s="46" t="s">
        <v>22</v>
      </c>
      <c r="H1248" s="45" t="s">
        <v>2382</v>
      </c>
      <c r="I1248" s="45"/>
      <c r="J1248" s="45" t="s">
        <v>2301</v>
      </c>
      <c r="K1248" s="39" t="str">
        <f>VLOOKUP(A1248,'Va-Ku'!$A$2:$B$150,2,0)</f>
        <v>k</v>
      </c>
      <c r="L1248" s="40" t="str">
        <f>IF(K1248="v",VLOOKUP(A1248,'Va-Ku'!$A$2:$C$150,3,0),VLOOKUP(A1248,Kunnat!$B$2:$D$410,3,0))</f>
        <v>Uusimaa</v>
      </c>
      <c r="M1248" s="40" t="str">
        <f>IF(K1248&lt;&gt;"v",VLOOKUP(A1248,Kunnat!$B$2:$F$411,5,0),"")</f>
        <v>40 001 - 100 000</v>
      </c>
      <c r="N1248" s="41" t="str">
        <f>IF(J1248="","",VLOOKUP(J1248,Lait!$B$3:$C$60,2,0))</f>
        <v>Ympäristöministeriö</v>
      </c>
      <c r="O1248" s="41"/>
      <c r="P1248" s="41"/>
    </row>
    <row r="1249" spans="1:16" s="23" customFormat="1" x14ac:dyDescent="0.35">
      <c r="A1249" s="45" t="s">
        <v>447</v>
      </c>
      <c r="B1249" s="45" t="s">
        <v>1911</v>
      </c>
      <c r="C1249" s="45" t="s">
        <v>4125</v>
      </c>
      <c r="D1249" s="45" t="s">
        <v>1911</v>
      </c>
      <c r="E1249" s="45" t="s">
        <v>2699</v>
      </c>
      <c r="F1249" s="46" t="s">
        <v>17</v>
      </c>
      <c r="G1249" s="46" t="s">
        <v>22</v>
      </c>
      <c r="H1249" s="45" t="s">
        <v>2382</v>
      </c>
      <c r="I1249" s="45" t="s">
        <v>4126</v>
      </c>
      <c r="J1249" s="45"/>
      <c r="K1249" s="39" t="str">
        <f>VLOOKUP(A1249,'Va-Ku'!$A$2:$B$150,2,0)</f>
        <v>k</v>
      </c>
      <c r="L1249" s="40" t="str">
        <f>IF(K1249="v",VLOOKUP(A1249,'Va-Ku'!$A$2:$C$150,3,0),VLOOKUP(A1249,Kunnat!$B$2:$D$410,3,0))</f>
        <v>Uusimaa</v>
      </c>
      <c r="M1249" s="40" t="str">
        <f>IF(K1249&lt;&gt;"v",VLOOKUP(A1249,Kunnat!$B$2:$F$411,5,0),"")</f>
        <v>40 001 - 100 000</v>
      </c>
      <c r="N1249" s="41" t="str">
        <f>IF(J1249="","",VLOOKUP(J1249,Lait!$B$3:$C$60,2,0))</f>
        <v/>
      </c>
      <c r="O1249" s="41"/>
      <c r="P1249" s="41"/>
    </row>
    <row r="1250" spans="1:16" s="23" customFormat="1" x14ac:dyDescent="0.35">
      <c r="A1250" s="45" t="s">
        <v>447</v>
      </c>
      <c r="B1250" s="45" t="s">
        <v>485</v>
      </c>
      <c r="C1250" s="45" t="s">
        <v>4131</v>
      </c>
      <c r="D1250" s="45" t="s">
        <v>485</v>
      </c>
      <c r="E1250" s="45" t="s">
        <v>2699</v>
      </c>
      <c r="F1250" s="46" t="s">
        <v>7</v>
      </c>
      <c r="G1250" s="46" t="s">
        <v>22</v>
      </c>
      <c r="H1250" s="45" t="s">
        <v>2382</v>
      </c>
      <c r="I1250" s="45" t="s">
        <v>4132</v>
      </c>
      <c r="J1250" s="45"/>
      <c r="K1250" s="39" t="str">
        <f>VLOOKUP(A1250,'Va-Ku'!$A$2:$B$150,2,0)</f>
        <v>k</v>
      </c>
      <c r="L1250" s="40" t="str">
        <f>IF(K1250="v",VLOOKUP(A1250,'Va-Ku'!$A$2:$C$150,3,0),VLOOKUP(A1250,Kunnat!$B$2:$D$410,3,0))</f>
        <v>Uusimaa</v>
      </c>
      <c r="M1250" s="40" t="str">
        <f>IF(K1250&lt;&gt;"v",VLOOKUP(A1250,Kunnat!$B$2:$F$411,5,0),"")</f>
        <v>40 001 - 100 000</v>
      </c>
      <c r="N1250" s="41" t="str">
        <f>IF(J1250="","",VLOOKUP(J1250,Lait!$B$3:$C$60,2,0))</f>
        <v/>
      </c>
      <c r="O1250" s="41"/>
      <c r="P1250" s="41"/>
    </row>
    <row r="1251" spans="1:16" s="23" customFormat="1" x14ac:dyDescent="0.35">
      <c r="A1251" s="45" t="s">
        <v>447</v>
      </c>
      <c r="B1251" s="45" t="s">
        <v>469</v>
      </c>
      <c r="C1251" s="45" t="s">
        <v>4138</v>
      </c>
      <c r="D1251" s="45" t="s">
        <v>469</v>
      </c>
      <c r="E1251" s="45" t="s">
        <v>2699</v>
      </c>
      <c r="F1251" s="46" t="s">
        <v>7</v>
      </c>
      <c r="G1251" s="46" t="s">
        <v>22</v>
      </c>
      <c r="H1251" s="45" t="s">
        <v>2382</v>
      </c>
      <c r="I1251" s="45"/>
      <c r="J1251" s="45"/>
      <c r="K1251" s="39" t="str">
        <f>VLOOKUP(A1251,'Va-Ku'!$A$2:$B$150,2,0)</f>
        <v>k</v>
      </c>
      <c r="L1251" s="40" t="str">
        <f>IF(K1251="v",VLOOKUP(A1251,'Va-Ku'!$A$2:$C$150,3,0),VLOOKUP(A1251,Kunnat!$B$2:$D$410,3,0))</f>
        <v>Uusimaa</v>
      </c>
      <c r="M1251" s="40" t="str">
        <f>IF(K1251&lt;&gt;"v",VLOOKUP(A1251,Kunnat!$B$2:$F$411,5,0),"")</f>
        <v>40 001 - 100 000</v>
      </c>
      <c r="N1251" s="41" t="str">
        <f>IF(J1251="","",VLOOKUP(J1251,Lait!$B$3:$C$60,2,0))</f>
        <v/>
      </c>
      <c r="O1251" s="41"/>
      <c r="P1251" s="41"/>
    </row>
    <row r="1252" spans="1:16" s="23" customFormat="1" x14ac:dyDescent="0.35">
      <c r="A1252" s="45" t="s">
        <v>447</v>
      </c>
      <c r="B1252" s="45" t="s">
        <v>260</v>
      </c>
      <c r="C1252" s="45" t="s">
        <v>4150</v>
      </c>
      <c r="D1252" s="45" t="s">
        <v>260</v>
      </c>
      <c r="E1252" s="45" t="s">
        <v>2699</v>
      </c>
      <c r="F1252" s="46" t="s">
        <v>17</v>
      </c>
      <c r="G1252" s="46" t="s">
        <v>22</v>
      </c>
      <c r="H1252" s="45" t="s">
        <v>2382</v>
      </c>
      <c r="I1252" s="45" t="s">
        <v>4087</v>
      </c>
      <c r="J1252" s="45"/>
      <c r="K1252" s="39" t="str">
        <f>VLOOKUP(A1252,'Va-Ku'!$A$2:$B$150,2,0)</f>
        <v>k</v>
      </c>
      <c r="L1252" s="40" t="str">
        <f>IF(K1252="v",VLOOKUP(A1252,'Va-Ku'!$A$2:$C$150,3,0),VLOOKUP(A1252,Kunnat!$B$2:$D$410,3,0))</f>
        <v>Uusimaa</v>
      </c>
      <c r="M1252" s="40" t="str">
        <f>IF(K1252&lt;&gt;"v",VLOOKUP(A1252,Kunnat!$B$2:$F$411,5,0),"")</f>
        <v>40 001 - 100 000</v>
      </c>
      <c r="N1252" s="41" t="str">
        <f>IF(J1252="","",VLOOKUP(J1252,Lait!$B$3:$C$60,2,0))</f>
        <v/>
      </c>
      <c r="O1252" s="41"/>
      <c r="P1252" s="41"/>
    </row>
    <row r="1253" spans="1:16" s="23" customFormat="1" x14ac:dyDescent="0.35">
      <c r="A1253" s="45" t="s">
        <v>447</v>
      </c>
      <c r="B1253" s="45" t="s">
        <v>461</v>
      </c>
      <c r="C1253" s="45" t="s">
        <v>4159</v>
      </c>
      <c r="D1253" s="45" t="s">
        <v>1973</v>
      </c>
      <c r="E1253" s="45" t="s">
        <v>2699</v>
      </c>
      <c r="F1253" s="46" t="s">
        <v>7</v>
      </c>
      <c r="G1253" s="46" t="s">
        <v>22</v>
      </c>
      <c r="H1253" s="45" t="s">
        <v>2386</v>
      </c>
      <c r="I1253" s="45" t="s">
        <v>4090</v>
      </c>
      <c r="J1253" s="45" t="s">
        <v>2294</v>
      </c>
      <c r="K1253" s="39" t="str">
        <f>VLOOKUP(A1253,'Va-Ku'!$A$2:$B$150,2,0)</f>
        <v>k</v>
      </c>
      <c r="L1253" s="40" t="str">
        <f>IF(K1253="v",VLOOKUP(A1253,'Va-Ku'!$A$2:$C$150,3,0),VLOOKUP(A1253,Kunnat!$B$2:$D$410,3,0))</f>
        <v>Uusimaa</v>
      </c>
      <c r="M1253" s="40" t="str">
        <f>IF(K1253&lt;&gt;"v",VLOOKUP(A1253,Kunnat!$B$2:$F$411,5,0),"")</f>
        <v>40 001 - 100 000</v>
      </c>
      <c r="N1253" s="41" t="str">
        <f>IF(J1253="","",VLOOKUP(J1253,Lait!$B$3:$C$60,2,0))</f>
        <v>Sosiaali- ja terveysministeriö</v>
      </c>
      <c r="O1253" s="41"/>
      <c r="P1253" s="41"/>
    </row>
    <row r="1254" spans="1:16" s="23" customFormat="1" x14ac:dyDescent="0.35">
      <c r="A1254" s="45" t="s">
        <v>447</v>
      </c>
      <c r="B1254" s="45" t="s">
        <v>479</v>
      </c>
      <c r="C1254" s="45" t="s">
        <v>4166</v>
      </c>
      <c r="D1254" s="45" t="s">
        <v>479</v>
      </c>
      <c r="E1254" s="45" t="s">
        <v>2699</v>
      </c>
      <c r="F1254" s="46" t="s">
        <v>5</v>
      </c>
      <c r="G1254" s="45"/>
      <c r="H1254" s="45" t="s">
        <v>2382</v>
      </c>
      <c r="I1254" s="45"/>
      <c r="J1254" s="45"/>
      <c r="K1254" s="39" t="str">
        <f>VLOOKUP(A1254,'Va-Ku'!$A$2:$B$150,2,0)</f>
        <v>k</v>
      </c>
      <c r="L1254" s="40" t="str">
        <f>IF(K1254="v",VLOOKUP(A1254,'Va-Ku'!$A$2:$C$150,3,0),VLOOKUP(A1254,Kunnat!$B$2:$D$410,3,0))</f>
        <v>Uusimaa</v>
      </c>
      <c r="M1254" s="40" t="str">
        <f>IF(K1254&lt;&gt;"v",VLOOKUP(A1254,Kunnat!$B$2:$F$411,5,0),"")</f>
        <v>40 001 - 100 000</v>
      </c>
      <c r="N1254" s="41" t="str">
        <f>IF(J1254="","",VLOOKUP(J1254,Lait!$B$3:$C$60,2,0))</f>
        <v/>
      </c>
      <c r="O1254" s="41"/>
      <c r="P1254" s="41"/>
    </row>
    <row r="1255" spans="1:16" s="23" customFormat="1" x14ac:dyDescent="0.35">
      <c r="A1255" s="45" t="s">
        <v>447</v>
      </c>
      <c r="B1255" s="45" t="s">
        <v>159</v>
      </c>
      <c r="C1255" s="45" t="s">
        <v>3524</v>
      </c>
      <c r="D1255" s="45" t="s">
        <v>159</v>
      </c>
      <c r="E1255" s="45" t="s">
        <v>2699</v>
      </c>
      <c r="F1255" s="46" t="s">
        <v>7</v>
      </c>
      <c r="G1255" s="46" t="s">
        <v>22</v>
      </c>
      <c r="H1255" s="45" t="s">
        <v>2382</v>
      </c>
      <c r="I1255" s="45" t="s">
        <v>4105</v>
      </c>
      <c r="J1255" s="45" t="s">
        <v>2292</v>
      </c>
      <c r="K1255" s="39" t="str">
        <f>VLOOKUP(A1255,'Va-Ku'!$A$2:$B$150,2,0)</f>
        <v>k</v>
      </c>
      <c r="L1255" s="40" t="str">
        <f>IF(K1255="v",VLOOKUP(A1255,'Va-Ku'!$A$2:$C$150,3,0),VLOOKUP(A1255,Kunnat!$B$2:$D$410,3,0))</f>
        <v>Uusimaa</v>
      </c>
      <c r="M1255" s="40" t="str">
        <f>IF(K1255&lt;&gt;"v",VLOOKUP(A1255,Kunnat!$B$2:$F$411,5,0),"")</f>
        <v>40 001 - 100 000</v>
      </c>
      <c r="N1255" s="41" t="str">
        <f>IF(J1255="","",VLOOKUP(J1255,Lait!$B$3:$C$60,2,0))</f>
        <v>Ympäristöministeriö</v>
      </c>
      <c r="O1255" s="41"/>
      <c r="P1255" s="41"/>
    </row>
    <row r="1256" spans="1:16" s="23" customFormat="1" x14ac:dyDescent="0.35">
      <c r="A1256" s="45" t="s">
        <v>447</v>
      </c>
      <c r="B1256" s="45" t="s">
        <v>4077</v>
      </c>
      <c r="C1256" s="45" t="s">
        <v>4077</v>
      </c>
      <c r="D1256" s="45" t="s">
        <v>1967</v>
      </c>
      <c r="E1256" s="45" t="s">
        <v>295</v>
      </c>
      <c r="F1256" s="46" t="s">
        <v>7</v>
      </c>
      <c r="G1256" s="46" t="s">
        <v>22</v>
      </c>
      <c r="H1256" s="45" t="s">
        <v>2382</v>
      </c>
      <c r="I1256" s="45" t="s">
        <v>4078</v>
      </c>
      <c r="J1256" s="45" t="s">
        <v>3939</v>
      </c>
      <c r="K1256" s="39" t="str">
        <f>VLOOKUP(A1256,'Va-Ku'!$A$2:$B$150,2,0)</f>
        <v>k</v>
      </c>
      <c r="L1256" s="40" t="str">
        <f>IF(K1256="v",VLOOKUP(A1256,'Va-Ku'!$A$2:$C$150,3,0),VLOOKUP(A1256,Kunnat!$B$2:$D$410,3,0))</f>
        <v>Uusimaa</v>
      </c>
      <c r="M1256" s="40" t="str">
        <f>IF(K1256&lt;&gt;"v",VLOOKUP(A1256,Kunnat!$B$2:$F$411,5,0),"")</f>
        <v>40 001 - 100 000</v>
      </c>
      <c r="N1256" s="41" t="str">
        <f>IF(J1256="","",VLOOKUP(J1256,Lait!$B$3:$C$60,2,0))</f>
        <v>Maa- ja metsätalousministeriö</v>
      </c>
      <c r="O1256" s="41"/>
      <c r="P1256" s="41"/>
    </row>
    <row r="1257" spans="1:16" s="23" customFormat="1" x14ac:dyDescent="0.35">
      <c r="A1257" s="45" t="s">
        <v>447</v>
      </c>
      <c r="B1257" s="45" t="s">
        <v>478</v>
      </c>
      <c r="C1257" s="45" t="s">
        <v>4134</v>
      </c>
      <c r="D1257" s="45" t="s">
        <v>478</v>
      </c>
      <c r="E1257" s="45" t="s">
        <v>295</v>
      </c>
      <c r="F1257" s="46" t="s">
        <v>10</v>
      </c>
      <c r="G1257" s="46" t="s">
        <v>22</v>
      </c>
      <c r="H1257" s="45" t="s">
        <v>2386</v>
      </c>
      <c r="I1257" s="45" t="s">
        <v>4135</v>
      </c>
      <c r="J1257" s="45"/>
      <c r="K1257" s="39" t="str">
        <f>VLOOKUP(A1257,'Va-Ku'!$A$2:$B$150,2,0)</f>
        <v>k</v>
      </c>
      <c r="L1257" s="40" t="str">
        <f>IF(K1257="v",VLOOKUP(A1257,'Va-Ku'!$A$2:$C$150,3,0),VLOOKUP(A1257,Kunnat!$B$2:$D$410,3,0))</f>
        <v>Uusimaa</v>
      </c>
      <c r="M1257" s="40" t="str">
        <f>IF(K1257&lt;&gt;"v",VLOOKUP(A1257,Kunnat!$B$2:$F$411,5,0),"")</f>
        <v>40 001 - 100 000</v>
      </c>
      <c r="N1257" s="41" t="str">
        <f>IF(J1257="","",VLOOKUP(J1257,Lait!$B$3:$C$60,2,0))</f>
        <v/>
      </c>
      <c r="O1257" s="41"/>
      <c r="P1257" s="41"/>
    </row>
    <row r="1258" spans="1:16" s="23" customFormat="1" x14ac:dyDescent="0.35">
      <c r="A1258" s="45" t="s">
        <v>447</v>
      </c>
      <c r="B1258" s="45" t="s">
        <v>477</v>
      </c>
      <c r="C1258" s="45" t="s">
        <v>4136</v>
      </c>
      <c r="D1258" s="45" t="s">
        <v>477</v>
      </c>
      <c r="E1258" s="45" t="s">
        <v>295</v>
      </c>
      <c r="F1258" s="46" t="s">
        <v>21</v>
      </c>
      <c r="G1258" s="45"/>
      <c r="H1258" s="45" t="s">
        <v>2382</v>
      </c>
      <c r="I1258" s="45" t="s">
        <v>4135</v>
      </c>
      <c r="J1258" s="45"/>
      <c r="K1258" s="39" t="str">
        <f>VLOOKUP(A1258,'Va-Ku'!$A$2:$B$150,2,0)</f>
        <v>k</v>
      </c>
      <c r="L1258" s="40" t="str">
        <f>IF(K1258="v",VLOOKUP(A1258,'Va-Ku'!$A$2:$C$150,3,0),VLOOKUP(A1258,Kunnat!$B$2:$D$410,3,0))</f>
        <v>Uusimaa</v>
      </c>
      <c r="M1258" s="40" t="str">
        <f>IF(K1258&lt;&gt;"v",VLOOKUP(A1258,Kunnat!$B$2:$F$411,5,0),"")</f>
        <v>40 001 - 100 000</v>
      </c>
      <c r="N1258" s="41" t="str">
        <f>IF(J1258="","",VLOOKUP(J1258,Lait!$B$3:$C$60,2,0))</f>
        <v/>
      </c>
      <c r="O1258" s="41"/>
      <c r="P1258" s="41"/>
    </row>
    <row r="1259" spans="1:16" s="23" customFormat="1" x14ac:dyDescent="0.35">
      <c r="A1259" s="45" t="s">
        <v>447</v>
      </c>
      <c r="B1259" s="45" t="s">
        <v>483</v>
      </c>
      <c r="C1259" s="45" t="s">
        <v>4170</v>
      </c>
      <c r="D1259" s="45" t="s">
        <v>483</v>
      </c>
      <c r="E1259" s="45" t="s">
        <v>295</v>
      </c>
      <c r="F1259" s="46" t="s">
        <v>5</v>
      </c>
      <c r="G1259" s="45"/>
      <c r="H1259" s="45" t="s">
        <v>2382</v>
      </c>
      <c r="I1259" s="45"/>
      <c r="J1259" s="45"/>
      <c r="K1259" s="39" t="str">
        <f>VLOOKUP(A1259,'Va-Ku'!$A$2:$B$150,2,0)</f>
        <v>k</v>
      </c>
      <c r="L1259" s="40" t="str">
        <f>IF(K1259="v",VLOOKUP(A1259,'Va-Ku'!$A$2:$C$150,3,0),VLOOKUP(A1259,Kunnat!$B$2:$D$410,3,0))</f>
        <v>Uusimaa</v>
      </c>
      <c r="M1259" s="40" t="str">
        <f>IF(K1259&lt;&gt;"v",VLOOKUP(A1259,Kunnat!$B$2:$F$411,5,0),"")</f>
        <v>40 001 - 100 000</v>
      </c>
      <c r="N1259" s="41" t="str">
        <f>IF(J1259="","",VLOOKUP(J1259,Lait!$B$3:$C$60,2,0))</f>
        <v/>
      </c>
      <c r="O1259" s="41"/>
      <c r="P1259" s="41"/>
    </row>
    <row r="1260" spans="1:16" s="23" customFormat="1" x14ac:dyDescent="0.35">
      <c r="A1260" s="45" t="s">
        <v>447</v>
      </c>
      <c r="B1260" s="45" t="s">
        <v>481</v>
      </c>
      <c r="C1260" s="45" t="s">
        <v>4173</v>
      </c>
      <c r="D1260" s="45" t="s">
        <v>4800</v>
      </c>
      <c r="E1260" s="45" t="s">
        <v>295</v>
      </c>
      <c r="F1260" s="46" t="s">
        <v>21</v>
      </c>
      <c r="G1260" s="45"/>
      <c r="H1260" s="45" t="s">
        <v>2382</v>
      </c>
      <c r="I1260" s="45"/>
      <c r="J1260" s="45"/>
      <c r="K1260" s="39" t="str">
        <f>VLOOKUP(A1260,'Va-Ku'!$A$2:$B$150,2,0)</f>
        <v>k</v>
      </c>
      <c r="L1260" s="40" t="str">
        <f>IF(K1260="v",VLOOKUP(A1260,'Va-Ku'!$A$2:$C$150,3,0),VLOOKUP(A1260,Kunnat!$B$2:$D$410,3,0))</f>
        <v>Uusimaa</v>
      </c>
      <c r="M1260" s="40" t="str">
        <f>IF(K1260&lt;&gt;"v",VLOOKUP(A1260,Kunnat!$B$2:$F$411,5,0),"")</f>
        <v>40 001 - 100 000</v>
      </c>
      <c r="N1260" s="41" t="str">
        <f>IF(J1260="","",VLOOKUP(J1260,Lait!$B$3:$C$60,2,0))</f>
        <v/>
      </c>
      <c r="O1260" s="41"/>
      <c r="P1260" s="41"/>
    </row>
    <row r="1261" spans="1:16" s="23" customFormat="1" x14ac:dyDescent="0.35">
      <c r="A1261" s="45" t="s">
        <v>447</v>
      </c>
      <c r="B1261" s="45" t="s">
        <v>480</v>
      </c>
      <c r="C1261" s="45" t="s">
        <v>4076</v>
      </c>
      <c r="D1261" s="45" t="s">
        <v>4802</v>
      </c>
      <c r="E1261" s="45" t="s">
        <v>295</v>
      </c>
      <c r="F1261" s="46" t="s">
        <v>5</v>
      </c>
      <c r="G1261" s="46" t="s">
        <v>61</v>
      </c>
      <c r="H1261" s="45" t="s">
        <v>2382</v>
      </c>
      <c r="I1261" s="45"/>
      <c r="J1261" s="45"/>
      <c r="K1261" s="39" t="str">
        <f>VLOOKUP(A1261,'Va-Ku'!$A$2:$B$150,2,0)</f>
        <v>k</v>
      </c>
      <c r="L1261" s="40" t="str">
        <f>IF(K1261="v",VLOOKUP(A1261,'Va-Ku'!$A$2:$C$150,3,0),VLOOKUP(A1261,Kunnat!$B$2:$D$410,3,0))</f>
        <v>Uusimaa</v>
      </c>
      <c r="M1261" s="40" t="str">
        <f>IF(K1261&lt;&gt;"v",VLOOKUP(A1261,Kunnat!$B$2:$F$411,5,0),"")</f>
        <v>40 001 - 100 000</v>
      </c>
      <c r="N1261" s="41" t="str">
        <f>IF(J1261="","",VLOOKUP(J1261,Lait!$B$3:$C$60,2,0))</f>
        <v/>
      </c>
      <c r="O1261" s="41"/>
      <c r="P1261" s="41"/>
    </row>
    <row r="1262" spans="1:16" s="23" customFormat="1" x14ac:dyDescent="0.35">
      <c r="A1262" s="45" t="s">
        <v>447</v>
      </c>
      <c r="B1262" s="45" t="s">
        <v>482</v>
      </c>
      <c r="C1262" s="45" t="s">
        <v>4172</v>
      </c>
      <c r="D1262" s="45" t="s">
        <v>4802</v>
      </c>
      <c r="E1262" s="45" t="s">
        <v>295</v>
      </c>
      <c r="F1262" s="46" t="s">
        <v>5</v>
      </c>
      <c r="G1262" s="45"/>
      <c r="H1262" s="45" t="s">
        <v>2382</v>
      </c>
      <c r="I1262" s="45"/>
      <c r="J1262" s="45"/>
      <c r="K1262" s="39" t="str">
        <f>VLOOKUP(A1262,'Va-Ku'!$A$2:$B$150,2,0)</f>
        <v>k</v>
      </c>
      <c r="L1262" s="40" t="str">
        <f>IF(K1262="v",VLOOKUP(A1262,'Va-Ku'!$A$2:$C$150,3,0),VLOOKUP(A1262,Kunnat!$B$2:$D$410,3,0))</f>
        <v>Uusimaa</v>
      </c>
      <c r="M1262" s="40" t="str">
        <f>IF(K1262&lt;&gt;"v",VLOOKUP(A1262,Kunnat!$B$2:$F$411,5,0),"")</f>
        <v>40 001 - 100 000</v>
      </c>
      <c r="N1262" s="41" t="str">
        <f>IF(J1262="","",VLOOKUP(J1262,Lait!$B$3:$C$60,2,0))</f>
        <v/>
      </c>
      <c r="O1262" s="41"/>
      <c r="P1262" s="41"/>
    </row>
    <row r="1263" spans="1:16" s="23" customFormat="1" x14ac:dyDescent="0.35">
      <c r="A1263" s="45" t="s">
        <v>447</v>
      </c>
      <c r="B1263" s="45" t="s">
        <v>484</v>
      </c>
      <c r="C1263" s="45" t="s">
        <v>4171</v>
      </c>
      <c r="D1263" s="45" t="s">
        <v>522</v>
      </c>
      <c r="E1263" s="45" t="s">
        <v>1896</v>
      </c>
      <c r="F1263" s="46" t="s">
        <v>21</v>
      </c>
      <c r="G1263" s="45"/>
      <c r="H1263" s="45" t="s">
        <v>2382</v>
      </c>
      <c r="I1263" s="45"/>
      <c r="J1263" s="45"/>
      <c r="K1263" s="39" t="str">
        <f>VLOOKUP(A1263,'Va-Ku'!$A$2:$B$150,2,0)</f>
        <v>k</v>
      </c>
      <c r="L1263" s="40" t="str">
        <f>IF(K1263="v",VLOOKUP(A1263,'Va-Ku'!$A$2:$C$150,3,0),VLOOKUP(A1263,Kunnat!$B$2:$D$410,3,0))</f>
        <v>Uusimaa</v>
      </c>
      <c r="M1263" s="40" t="str">
        <f>IF(K1263&lt;&gt;"v",VLOOKUP(A1263,Kunnat!$B$2:$F$411,5,0),"")</f>
        <v>40 001 - 100 000</v>
      </c>
      <c r="N1263" s="41" t="str">
        <f>IF(J1263="","",VLOOKUP(J1263,Lait!$B$3:$C$60,2,0))</f>
        <v/>
      </c>
      <c r="O1263" s="41"/>
      <c r="P1263" s="41"/>
    </row>
    <row r="1264" spans="1:16" s="23" customFormat="1" x14ac:dyDescent="0.35">
      <c r="A1264" s="45" t="s">
        <v>447</v>
      </c>
      <c r="B1264" s="45" t="s">
        <v>122</v>
      </c>
      <c r="C1264" s="45" t="s">
        <v>3062</v>
      </c>
      <c r="D1264" s="45" t="s">
        <v>2282</v>
      </c>
      <c r="E1264" s="45" t="s">
        <v>1958</v>
      </c>
      <c r="F1264" s="46" t="s">
        <v>5</v>
      </c>
      <c r="G1264" s="45"/>
      <c r="H1264" s="45" t="s">
        <v>2386</v>
      </c>
      <c r="I1264" s="45"/>
      <c r="J1264" s="45" t="s">
        <v>2306</v>
      </c>
      <c r="K1264" s="39" t="str">
        <f>VLOOKUP(A1264,'Va-Ku'!$A$2:$B$150,2,0)</f>
        <v>k</v>
      </c>
      <c r="L1264" s="40" t="str">
        <f>IF(K1264="v",VLOOKUP(A1264,'Va-Ku'!$A$2:$C$150,3,0),VLOOKUP(A1264,Kunnat!$B$2:$D$410,3,0))</f>
        <v>Uusimaa</v>
      </c>
      <c r="M1264" s="40" t="str">
        <f>IF(K1264&lt;&gt;"v",VLOOKUP(A1264,Kunnat!$B$2:$F$411,5,0),"")</f>
        <v>40 001 - 100 000</v>
      </c>
      <c r="N1264" s="41" t="str">
        <f>IF(J1264="","",VLOOKUP(J1264,Lait!$B$3:$C$60,2,0))</f>
        <v>Ympäristöministeriö</v>
      </c>
      <c r="O1264" s="41"/>
      <c r="P1264" s="41"/>
    </row>
    <row r="1265" spans="1:16" s="23" customFormat="1" x14ac:dyDescent="0.35">
      <c r="A1265" s="45" t="s">
        <v>447</v>
      </c>
      <c r="B1265" s="45" t="s">
        <v>4085</v>
      </c>
      <c r="C1265" s="45" t="s">
        <v>4086</v>
      </c>
      <c r="D1265" s="45" t="s">
        <v>2008</v>
      </c>
      <c r="E1265" s="45" t="s">
        <v>1958</v>
      </c>
      <c r="F1265" s="46" t="s">
        <v>17</v>
      </c>
      <c r="G1265" s="46" t="s">
        <v>8</v>
      </c>
      <c r="H1265" s="45" t="s">
        <v>2386</v>
      </c>
      <c r="I1265" s="45" t="s">
        <v>4087</v>
      </c>
      <c r="J1265" s="45"/>
      <c r="K1265" s="39" t="str">
        <f>VLOOKUP(A1265,'Va-Ku'!$A$2:$B$150,2,0)</f>
        <v>k</v>
      </c>
      <c r="L1265" s="40" t="str">
        <f>IF(K1265="v",VLOOKUP(A1265,'Va-Ku'!$A$2:$C$150,3,0),VLOOKUP(A1265,Kunnat!$B$2:$D$410,3,0))</f>
        <v>Uusimaa</v>
      </c>
      <c r="M1265" s="40" t="str">
        <f>IF(K1265&lt;&gt;"v",VLOOKUP(A1265,Kunnat!$B$2:$F$411,5,0),"")</f>
        <v>40 001 - 100 000</v>
      </c>
      <c r="N1265" s="41" t="str">
        <f>IF(J1265="","",VLOOKUP(J1265,Lait!$B$3:$C$60,2,0))</f>
        <v/>
      </c>
      <c r="O1265" s="41"/>
      <c r="P1265" s="41"/>
    </row>
    <row r="1266" spans="1:16" s="23" customFormat="1" x14ac:dyDescent="0.35">
      <c r="A1266" s="45" t="s">
        <v>447</v>
      </c>
      <c r="B1266" s="45" t="s">
        <v>127</v>
      </c>
      <c r="C1266" s="45" t="s">
        <v>4083</v>
      </c>
      <c r="D1266" s="45" t="s">
        <v>2009</v>
      </c>
      <c r="E1266" s="45" t="s">
        <v>1958</v>
      </c>
      <c r="F1266" s="46" t="s">
        <v>3</v>
      </c>
      <c r="G1266" s="45"/>
      <c r="H1266" s="45" t="s">
        <v>2382</v>
      </c>
      <c r="I1266" s="45" t="s">
        <v>4084</v>
      </c>
      <c r="J1266" s="45"/>
      <c r="K1266" s="39" t="str">
        <f>VLOOKUP(A1266,'Va-Ku'!$A$2:$B$150,2,0)</f>
        <v>k</v>
      </c>
      <c r="L1266" s="40" t="str">
        <f>IF(K1266="v",VLOOKUP(A1266,'Va-Ku'!$A$2:$C$150,3,0),VLOOKUP(A1266,Kunnat!$B$2:$D$410,3,0))</f>
        <v>Uusimaa</v>
      </c>
      <c r="M1266" s="40" t="str">
        <f>IF(K1266&lt;&gt;"v",VLOOKUP(A1266,Kunnat!$B$2:$F$411,5,0),"")</f>
        <v>40 001 - 100 000</v>
      </c>
      <c r="N1266" s="41" t="str">
        <f>IF(J1266="","",VLOOKUP(J1266,Lait!$B$3:$C$60,2,0))</f>
        <v/>
      </c>
      <c r="O1266" s="41"/>
      <c r="P1266" s="41"/>
    </row>
    <row r="1267" spans="1:16" s="23" customFormat="1" x14ac:dyDescent="0.35">
      <c r="A1267" s="45" t="s">
        <v>447</v>
      </c>
      <c r="B1267" s="45" t="s">
        <v>1910</v>
      </c>
      <c r="C1267" s="45" t="s">
        <v>4123</v>
      </c>
      <c r="D1267" s="45" t="s">
        <v>2007</v>
      </c>
      <c r="E1267" s="45" t="s">
        <v>1958</v>
      </c>
      <c r="F1267" s="46" t="s">
        <v>10</v>
      </c>
      <c r="G1267" s="46" t="s">
        <v>8</v>
      </c>
      <c r="H1267" s="45" t="s">
        <v>2386</v>
      </c>
      <c r="I1267" s="45" t="s">
        <v>4087</v>
      </c>
      <c r="J1267" s="45" t="s">
        <v>2287</v>
      </c>
      <c r="K1267" s="39" t="str">
        <f>VLOOKUP(A1267,'Va-Ku'!$A$2:$B$150,2,0)</f>
        <v>k</v>
      </c>
      <c r="L1267" s="40" t="str">
        <f>IF(K1267="v",VLOOKUP(A1267,'Va-Ku'!$A$2:$C$150,3,0),VLOOKUP(A1267,Kunnat!$B$2:$D$410,3,0))</f>
        <v>Uusimaa</v>
      </c>
      <c r="M1267" s="40" t="str">
        <f>IF(K1267&lt;&gt;"v",VLOOKUP(A1267,Kunnat!$B$2:$F$411,5,0),"")</f>
        <v>40 001 - 100 000</v>
      </c>
      <c r="N1267" s="41" t="str">
        <f>IF(J1267="","",VLOOKUP(J1267,Lait!$B$3:$C$60,2,0))</f>
        <v>Sosiaali- ja terveysministeriö</v>
      </c>
      <c r="O1267" s="41"/>
      <c r="P1267" s="41"/>
    </row>
    <row r="1268" spans="1:16" s="23" customFormat="1" x14ac:dyDescent="0.35">
      <c r="A1268" s="45" t="s">
        <v>447</v>
      </c>
      <c r="B1268" s="45" t="s">
        <v>4161</v>
      </c>
      <c r="C1268" s="45" t="s">
        <v>4161</v>
      </c>
      <c r="D1268" s="45" t="s">
        <v>4161</v>
      </c>
      <c r="E1268" s="45" t="s">
        <v>1958</v>
      </c>
      <c r="F1268" s="46" t="s">
        <v>3</v>
      </c>
      <c r="G1268" s="45"/>
      <c r="H1268" s="45" t="s">
        <v>2386</v>
      </c>
      <c r="I1268" s="45"/>
      <c r="J1268" s="45"/>
      <c r="K1268" s="39" t="str">
        <f>VLOOKUP(A1268,'Va-Ku'!$A$2:$B$150,2,0)</f>
        <v>k</v>
      </c>
      <c r="L1268" s="40" t="str">
        <f>IF(K1268="v",VLOOKUP(A1268,'Va-Ku'!$A$2:$C$150,3,0),VLOOKUP(A1268,Kunnat!$B$2:$D$410,3,0))</f>
        <v>Uusimaa</v>
      </c>
      <c r="M1268" s="40" t="str">
        <f>IF(K1268&lt;&gt;"v",VLOOKUP(A1268,Kunnat!$B$2:$F$411,5,0),"")</f>
        <v>40 001 - 100 000</v>
      </c>
      <c r="N1268" s="41" t="str">
        <f>IF(J1268="","",VLOOKUP(J1268,Lait!$B$3:$C$60,2,0))</f>
        <v/>
      </c>
      <c r="O1268" s="41"/>
      <c r="P1268" s="41"/>
    </row>
    <row r="1269" spans="1:16" s="23" customFormat="1" x14ac:dyDescent="0.35">
      <c r="A1269" s="45" t="s">
        <v>1900</v>
      </c>
      <c r="B1269" s="45" t="s">
        <v>1941</v>
      </c>
      <c r="C1269" s="45" t="s">
        <v>3159</v>
      </c>
      <c r="D1269" s="45" t="s">
        <v>1941</v>
      </c>
      <c r="E1269" s="45" t="s">
        <v>1960</v>
      </c>
      <c r="F1269" s="46" t="s">
        <v>3</v>
      </c>
      <c r="G1269" s="45"/>
      <c r="H1269" s="45" t="s">
        <v>2382</v>
      </c>
      <c r="I1269" s="45"/>
      <c r="J1269" s="45"/>
      <c r="K1269" s="39" t="str">
        <f>VLOOKUP(A1269,'Va-Ku'!$A$2:$B$150,2,0)</f>
        <v>v</v>
      </c>
      <c r="L1269" s="40" t="str">
        <f>IF(K1269="v",VLOOKUP(A1269,'Va-Ku'!$A$2:$C$150,3,0),VLOOKUP(A1269,Kunnat!$B$2:$D$410,3,0))</f>
        <v>Puolustusministeriö</v>
      </c>
      <c r="M1269" s="40" t="str">
        <f>IF(K1269&lt;&gt;"v",VLOOKUP(A1269,Kunnat!$B$2:$F$411,5,0),"")</f>
        <v/>
      </c>
      <c r="N1269" s="41" t="str">
        <f>IF(J1269="","",VLOOKUP(J1269,Lait!$B$3:$C$60,2,0))</f>
        <v/>
      </c>
      <c r="O1269" s="41"/>
      <c r="P1269" s="41"/>
    </row>
    <row r="1270" spans="1:16" s="23" customFormat="1" x14ac:dyDescent="0.35">
      <c r="A1270" s="45" t="s">
        <v>1900</v>
      </c>
      <c r="B1270" s="45" t="s">
        <v>1940</v>
      </c>
      <c r="C1270" s="45" t="s">
        <v>3160</v>
      </c>
      <c r="D1270" s="45" t="s">
        <v>1940</v>
      </c>
      <c r="E1270" s="45" t="s">
        <v>1960</v>
      </c>
      <c r="F1270" s="46" t="s">
        <v>7</v>
      </c>
      <c r="G1270" s="46" t="s">
        <v>299</v>
      </c>
      <c r="H1270" s="45" t="s">
        <v>2382</v>
      </c>
      <c r="I1270" s="45" t="s">
        <v>3161</v>
      </c>
      <c r="J1270" s="45"/>
      <c r="K1270" s="39" t="str">
        <f>VLOOKUP(A1270,'Va-Ku'!$A$2:$B$150,2,0)</f>
        <v>v</v>
      </c>
      <c r="L1270" s="40" t="str">
        <f>IF(K1270="v",VLOOKUP(A1270,'Va-Ku'!$A$2:$C$150,3,0),VLOOKUP(A1270,Kunnat!$B$2:$D$410,3,0))</f>
        <v>Puolustusministeriö</v>
      </c>
      <c r="M1270" s="40" t="str">
        <f>IF(K1270&lt;&gt;"v",VLOOKUP(A1270,Kunnat!$B$2:$F$411,5,0),"")</f>
        <v/>
      </c>
      <c r="N1270" s="41" t="str">
        <f>IF(J1270="","",VLOOKUP(J1270,Lait!$B$3:$C$60,2,0))</f>
        <v/>
      </c>
      <c r="O1270" s="41"/>
      <c r="P1270" s="41"/>
    </row>
    <row r="1271" spans="1:16" s="23" customFormat="1" x14ac:dyDescent="0.35">
      <c r="A1271" s="45" t="s">
        <v>1901</v>
      </c>
      <c r="B1271" s="45" t="s">
        <v>1946</v>
      </c>
      <c r="C1271" s="45" t="s">
        <v>2702</v>
      </c>
      <c r="D1271" s="45" t="s">
        <v>1946</v>
      </c>
      <c r="E1271" s="45" t="s">
        <v>2699</v>
      </c>
      <c r="F1271" s="46" t="s">
        <v>7</v>
      </c>
      <c r="G1271" s="46" t="s">
        <v>22</v>
      </c>
      <c r="H1271" s="45" t="s">
        <v>2382</v>
      </c>
      <c r="I1271" s="45" t="s">
        <v>2703</v>
      </c>
      <c r="J1271" s="45"/>
      <c r="K1271" s="39" t="str">
        <f>VLOOKUP(A1271,'Va-Ku'!$A$2:$B$150,2,0)</f>
        <v>v</v>
      </c>
      <c r="L1271" s="40" t="str">
        <f>IF(K1271="v",VLOOKUP(A1271,'Va-Ku'!$A$2:$C$150,3,0),VLOOKUP(A1271,Kunnat!$B$2:$D$410,3,0))</f>
        <v>Puolustusministeriö</v>
      </c>
      <c r="M1271" s="40" t="str">
        <f>IF(K1271&lt;&gt;"v",VLOOKUP(A1271,Kunnat!$B$2:$F$411,5,0),"")</f>
        <v/>
      </c>
      <c r="N1271" s="41" t="str">
        <f>IF(J1271="","",VLOOKUP(J1271,Lait!$B$3:$C$60,2,0))</f>
        <v/>
      </c>
      <c r="O1271" s="41"/>
      <c r="P1271" s="41"/>
    </row>
    <row r="1272" spans="1:16" s="23" customFormat="1" x14ac:dyDescent="0.35">
      <c r="A1272" s="45" t="s">
        <v>1901</v>
      </c>
      <c r="B1272" s="45" t="s">
        <v>1945</v>
      </c>
      <c r="C1272" s="45" t="s">
        <v>2701</v>
      </c>
      <c r="D1272" s="45" t="s">
        <v>1945</v>
      </c>
      <c r="E1272" s="45" t="s">
        <v>1960</v>
      </c>
      <c r="F1272" s="46" t="s">
        <v>10</v>
      </c>
      <c r="G1272" s="46" t="s">
        <v>22</v>
      </c>
      <c r="H1272" s="45" t="s">
        <v>2386</v>
      </c>
      <c r="I1272" s="45"/>
      <c r="J1272" s="45"/>
      <c r="K1272" s="39" t="str">
        <f>VLOOKUP(A1272,'Va-Ku'!$A$2:$B$150,2,0)</f>
        <v>v</v>
      </c>
      <c r="L1272" s="40" t="str">
        <f>IF(K1272="v",VLOOKUP(A1272,'Va-Ku'!$A$2:$C$150,3,0),VLOOKUP(A1272,Kunnat!$B$2:$D$410,3,0))</f>
        <v>Puolustusministeriö</v>
      </c>
      <c r="M1272" s="40" t="str">
        <f>IF(K1272&lt;&gt;"v",VLOOKUP(A1272,Kunnat!$B$2:$F$411,5,0),"")</f>
        <v/>
      </c>
      <c r="N1272" s="41" t="str">
        <f>IF(J1272="","",VLOOKUP(J1272,Lait!$B$3:$C$60,2,0))</f>
        <v/>
      </c>
      <c r="O1272" s="41"/>
      <c r="P1272" s="41"/>
    </row>
    <row r="1273" spans="1:16" s="23" customFormat="1" x14ac:dyDescent="0.35">
      <c r="A1273" s="45" t="s">
        <v>1901</v>
      </c>
      <c r="B1273" s="45" t="s">
        <v>1942</v>
      </c>
      <c r="C1273" s="45" t="s">
        <v>2689</v>
      </c>
      <c r="D1273" s="45" t="s">
        <v>1942</v>
      </c>
      <c r="E1273" s="45" t="s">
        <v>1960</v>
      </c>
      <c r="F1273" s="46" t="s">
        <v>10</v>
      </c>
      <c r="G1273" s="46" t="s">
        <v>8</v>
      </c>
      <c r="H1273" s="45" t="s">
        <v>2386</v>
      </c>
      <c r="I1273" s="45"/>
      <c r="J1273" s="45"/>
      <c r="K1273" s="39" t="str">
        <f>VLOOKUP(A1273,'Va-Ku'!$A$2:$B$150,2,0)</f>
        <v>v</v>
      </c>
      <c r="L1273" s="40" t="str">
        <f>IF(K1273="v",VLOOKUP(A1273,'Va-Ku'!$A$2:$C$150,3,0),VLOOKUP(A1273,Kunnat!$B$2:$D$410,3,0))</f>
        <v>Puolustusministeriö</v>
      </c>
      <c r="M1273" s="40" t="str">
        <f>IF(K1273&lt;&gt;"v",VLOOKUP(A1273,Kunnat!$B$2:$F$411,5,0),"")</f>
        <v/>
      </c>
      <c r="N1273" s="41" t="str">
        <f>IF(J1273="","",VLOOKUP(J1273,Lait!$B$3:$C$60,2,0))</f>
        <v/>
      </c>
      <c r="O1273" s="41"/>
      <c r="P1273" s="41"/>
    </row>
    <row r="1274" spans="1:16" s="23" customFormat="1" x14ac:dyDescent="0.35">
      <c r="A1274" s="45" t="s">
        <v>1901</v>
      </c>
      <c r="B1274" s="45" t="s">
        <v>1944</v>
      </c>
      <c r="C1274" s="45" t="s">
        <v>2694</v>
      </c>
      <c r="D1274" s="45" t="s">
        <v>1944</v>
      </c>
      <c r="E1274" s="45" t="s">
        <v>1959</v>
      </c>
      <c r="F1274" s="46" t="s">
        <v>10</v>
      </c>
      <c r="G1274" s="46" t="s">
        <v>22</v>
      </c>
      <c r="H1274" s="45" t="s">
        <v>2382</v>
      </c>
      <c r="I1274" s="45"/>
      <c r="J1274" s="45"/>
      <c r="K1274" s="39" t="str">
        <f>VLOOKUP(A1274,'Va-Ku'!$A$2:$B$150,2,0)</f>
        <v>v</v>
      </c>
      <c r="L1274" s="40" t="str">
        <f>IF(K1274="v",VLOOKUP(A1274,'Va-Ku'!$A$2:$C$150,3,0),VLOOKUP(A1274,Kunnat!$B$2:$D$410,3,0))</f>
        <v>Puolustusministeriö</v>
      </c>
      <c r="M1274" s="40" t="str">
        <f>IF(K1274&lt;&gt;"v",VLOOKUP(A1274,Kunnat!$B$2:$F$411,5,0),"")</f>
        <v/>
      </c>
      <c r="N1274" s="41" t="str">
        <f>IF(J1274="","",VLOOKUP(J1274,Lait!$B$3:$C$60,2,0))</f>
        <v/>
      </c>
      <c r="O1274" s="41"/>
      <c r="P1274" s="41"/>
    </row>
    <row r="1275" spans="1:16" s="23" customFormat="1" x14ac:dyDescent="0.35">
      <c r="A1275" s="45" t="s">
        <v>1901</v>
      </c>
      <c r="B1275" s="45" t="s">
        <v>2695</v>
      </c>
      <c r="C1275" s="45" t="s">
        <v>2696</v>
      </c>
      <c r="D1275" s="45" t="s">
        <v>2695</v>
      </c>
      <c r="E1275" s="45" t="s">
        <v>1960</v>
      </c>
      <c r="F1275" s="46" t="s">
        <v>10</v>
      </c>
      <c r="G1275" s="46" t="s">
        <v>22</v>
      </c>
      <c r="H1275" s="45" t="s">
        <v>2386</v>
      </c>
      <c r="I1275" s="45"/>
      <c r="J1275" s="45"/>
      <c r="K1275" s="39" t="str">
        <f>VLOOKUP(A1275,'Va-Ku'!$A$2:$B$150,2,0)</f>
        <v>v</v>
      </c>
      <c r="L1275" s="40" t="str">
        <f>IF(K1275="v",VLOOKUP(A1275,'Va-Ku'!$A$2:$C$150,3,0),VLOOKUP(A1275,Kunnat!$B$2:$D$410,3,0))</f>
        <v>Puolustusministeriö</v>
      </c>
      <c r="M1275" s="40" t="str">
        <f>IF(K1275&lt;&gt;"v",VLOOKUP(A1275,Kunnat!$B$2:$F$411,5,0),"")</f>
        <v/>
      </c>
      <c r="N1275" s="41" t="str">
        <f>IF(J1275="","",VLOOKUP(J1275,Lait!$B$3:$C$60,2,0))</f>
        <v/>
      </c>
      <c r="O1275" s="41"/>
      <c r="P1275" s="41"/>
    </row>
    <row r="1276" spans="1:16" s="23" customFormat="1" x14ac:dyDescent="0.35">
      <c r="A1276" s="45" t="s">
        <v>1901</v>
      </c>
      <c r="B1276" s="45" t="s">
        <v>2690</v>
      </c>
      <c r="C1276" s="45" t="s">
        <v>2691</v>
      </c>
      <c r="D1276" s="45" t="s">
        <v>2690</v>
      </c>
      <c r="E1276" s="45" t="s">
        <v>1960</v>
      </c>
      <c r="F1276" s="46" t="s">
        <v>10</v>
      </c>
      <c r="G1276" s="46" t="s">
        <v>22</v>
      </c>
      <c r="H1276" s="45" t="s">
        <v>2382</v>
      </c>
      <c r="I1276" s="45" t="s">
        <v>2692</v>
      </c>
      <c r="J1276" s="45"/>
      <c r="K1276" s="39" t="str">
        <f>VLOOKUP(A1276,'Va-Ku'!$A$2:$B$150,2,0)</f>
        <v>v</v>
      </c>
      <c r="L1276" s="40" t="str">
        <f>IF(K1276="v",VLOOKUP(A1276,'Va-Ku'!$A$2:$C$150,3,0),VLOOKUP(A1276,Kunnat!$B$2:$D$410,3,0))</f>
        <v>Puolustusministeriö</v>
      </c>
      <c r="M1276" s="40" t="str">
        <f>IF(K1276&lt;&gt;"v",VLOOKUP(A1276,Kunnat!$B$2:$F$411,5,0),"")</f>
        <v/>
      </c>
      <c r="N1276" s="41" t="str">
        <f>IF(J1276="","",VLOOKUP(J1276,Lait!$B$3:$C$60,2,0))</f>
        <v/>
      </c>
      <c r="O1276" s="41"/>
      <c r="P1276" s="41"/>
    </row>
    <row r="1277" spans="1:16" s="23" customFormat="1" x14ac:dyDescent="0.35">
      <c r="A1277" s="45" t="s">
        <v>1901</v>
      </c>
      <c r="B1277" s="45" t="s">
        <v>2697</v>
      </c>
      <c r="C1277" s="45" t="s">
        <v>2698</v>
      </c>
      <c r="D1277" s="45" t="s">
        <v>2697</v>
      </c>
      <c r="E1277" s="45" t="s">
        <v>2699</v>
      </c>
      <c r="F1277" s="46" t="s">
        <v>7</v>
      </c>
      <c r="G1277" s="46" t="s">
        <v>299</v>
      </c>
      <c r="H1277" s="45" t="s">
        <v>2382</v>
      </c>
      <c r="I1277" s="45" t="s">
        <v>2700</v>
      </c>
      <c r="J1277" s="45"/>
      <c r="K1277" s="39" t="str">
        <f>VLOOKUP(A1277,'Va-Ku'!$A$2:$B$150,2,0)</f>
        <v>v</v>
      </c>
      <c r="L1277" s="40" t="str">
        <f>IF(K1277="v",VLOOKUP(A1277,'Va-Ku'!$A$2:$C$150,3,0),VLOOKUP(A1277,Kunnat!$B$2:$D$410,3,0))</f>
        <v>Puolustusministeriö</v>
      </c>
      <c r="M1277" s="40" t="str">
        <f>IF(K1277&lt;&gt;"v",VLOOKUP(A1277,Kunnat!$B$2:$F$411,5,0),"")</f>
        <v/>
      </c>
      <c r="N1277" s="41" t="str">
        <f>IF(J1277="","",VLOOKUP(J1277,Lait!$B$3:$C$60,2,0))</f>
        <v/>
      </c>
      <c r="O1277" s="41"/>
      <c r="P1277" s="41"/>
    </row>
    <row r="1278" spans="1:16" s="23" customFormat="1" x14ac:dyDescent="0.35">
      <c r="A1278" s="45" t="s">
        <v>1901</v>
      </c>
      <c r="B1278" s="45" t="s">
        <v>1943</v>
      </c>
      <c r="C1278" s="45" t="s">
        <v>2693</v>
      </c>
      <c r="D1278" s="45" t="s">
        <v>1943</v>
      </c>
      <c r="E1278" s="45" t="s">
        <v>1960</v>
      </c>
      <c r="F1278" s="46" t="s">
        <v>10</v>
      </c>
      <c r="G1278" s="46" t="s">
        <v>22</v>
      </c>
      <c r="H1278" s="45" t="s">
        <v>2382</v>
      </c>
      <c r="I1278" s="45"/>
      <c r="J1278" s="45"/>
      <c r="K1278" s="39" t="str">
        <f>VLOOKUP(A1278,'Va-Ku'!$A$2:$B$150,2,0)</f>
        <v>v</v>
      </c>
      <c r="L1278" s="40" t="str">
        <f>IF(K1278="v",VLOOKUP(A1278,'Va-Ku'!$A$2:$C$150,3,0),VLOOKUP(A1278,Kunnat!$B$2:$D$410,3,0))</f>
        <v>Puolustusministeriö</v>
      </c>
      <c r="M1278" s="40" t="str">
        <f>IF(K1278&lt;&gt;"v",VLOOKUP(A1278,Kunnat!$B$2:$F$411,5,0),"")</f>
        <v/>
      </c>
      <c r="N1278" s="41" t="str">
        <f>IF(J1278="","",VLOOKUP(J1278,Lait!$B$3:$C$60,2,0))</f>
        <v/>
      </c>
      <c r="O1278" s="41"/>
      <c r="P1278" s="41"/>
    </row>
    <row r="1279" spans="1:16" s="23" customFormat="1" x14ac:dyDescent="0.35">
      <c r="A1279" s="45" t="s">
        <v>2365</v>
      </c>
      <c r="B1279" s="45" t="s">
        <v>36</v>
      </c>
      <c r="C1279" s="45"/>
      <c r="D1279" s="45" t="s">
        <v>545</v>
      </c>
      <c r="E1279" s="45" t="s">
        <v>1959</v>
      </c>
      <c r="F1279" s="46" t="s">
        <v>10</v>
      </c>
      <c r="G1279" s="46" t="s">
        <v>8</v>
      </c>
      <c r="H1279" s="45" t="s">
        <v>2382</v>
      </c>
      <c r="I1279" s="45"/>
      <c r="J1279" s="45" t="s">
        <v>2296</v>
      </c>
      <c r="K1279" s="39" t="str">
        <f>VLOOKUP(A1279,'Va-Ku'!$A$2:$B$150,2,0)</f>
        <v>k</v>
      </c>
      <c r="L1279" s="40" t="str">
        <f>IF(K1279="v",VLOOKUP(A1279,'Va-Ku'!$A$2:$C$150,3,0),VLOOKUP(A1279,Kunnat!$B$2:$D$410,3,0))</f>
        <v>Pohjois-Pohjanmaa</v>
      </c>
      <c r="M1279" s="40" t="str">
        <f>IF(K1279&lt;&gt;"v",VLOOKUP(A1279,Kunnat!$B$2:$F$411,5,0),"")</f>
        <v>alle 6001</v>
      </c>
      <c r="N1279" s="41" t="str">
        <f>IF(J1279="","",VLOOKUP(J1279,Lait!$B$3:$C$60,2,0))</f>
        <v>Maa- ja metsätalousministeriö</v>
      </c>
      <c r="O1279" s="41"/>
      <c r="P1279" s="41"/>
    </row>
    <row r="1280" spans="1:16" s="23" customFormat="1" x14ac:dyDescent="0.35">
      <c r="A1280" s="45" t="s">
        <v>2365</v>
      </c>
      <c r="B1280" s="45" t="s">
        <v>44</v>
      </c>
      <c r="C1280" s="45"/>
      <c r="D1280" s="45" t="s">
        <v>545</v>
      </c>
      <c r="E1280" s="45" t="s">
        <v>1959</v>
      </c>
      <c r="F1280" s="46" t="s">
        <v>17</v>
      </c>
      <c r="G1280" s="46" t="s">
        <v>8</v>
      </c>
      <c r="H1280" s="45" t="s">
        <v>2382</v>
      </c>
      <c r="I1280" s="45"/>
      <c r="J1280" s="45" t="s">
        <v>2296</v>
      </c>
      <c r="K1280" s="39" t="str">
        <f>VLOOKUP(A1280,'Va-Ku'!$A$2:$B$150,2,0)</f>
        <v>k</v>
      </c>
      <c r="L1280" s="40" t="str">
        <f>IF(K1280="v",VLOOKUP(A1280,'Va-Ku'!$A$2:$C$150,3,0),VLOOKUP(A1280,Kunnat!$B$2:$D$410,3,0))</f>
        <v>Pohjois-Pohjanmaa</v>
      </c>
      <c r="M1280" s="40" t="str">
        <f>IF(K1280&lt;&gt;"v",VLOOKUP(A1280,Kunnat!$B$2:$F$411,5,0),"")</f>
        <v>alle 6001</v>
      </c>
      <c r="N1280" s="41" t="str">
        <f>IF(J1280="","",VLOOKUP(J1280,Lait!$B$3:$C$60,2,0))</f>
        <v>Maa- ja metsätalousministeriö</v>
      </c>
      <c r="O1280" s="41"/>
      <c r="P1280" s="41"/>
    </row>
    <row r="1281" spans="1:16" s="23" customFormat="1" x14ac:dyDescent="0.35">
      <c r="A1281" s="45" t="s">
        <v>2365</v>
      </c>
      <c r="B1281" s="45" t="s">
        <v>145</v>
      </c>
      <c r="C1281" s="45"/>
      <c r="D1281" s="45" t="s">
        <v>145</v>
      </c>
      <c r="E1281" s="45" t="s">
        <v>1959</v>
      </c>
      <c r="F1281" s="46" t="s">
        <v>10</v>
      </c>
      <c r="G1281" s="46" t="s">
        <v>8</v>
      </c>
      <c r="H1281" s="45" t="s">
        <v>2382</v>
      </c>
      <c r="I1281" s="45"/>
      <c r="J1281" s="45" t="s">
        <v>2291</v>
      </c>
      <c r="K1281" s="39" t="str">
        <f>VLOOKUP(A1281,'Va-Ku'!$A$2:$B$150,2,0)</f>
        <v>k</v>
      </c>
      <c r="L1281" s="40" t="str">
        <f>IF(K1281="v",VLOOKUP(A1281,'Va-Ku'!$A$2:$C$150,3,0),VLOOKUP(A1281,Kunnat!$B$2:$D$410,3,0))</f>
        <v>Pohjois-Pohjanmaa</v>
      </c>
      <c r="M1281" s="40" t="str">
        <f>IF(K1281&lt;&gt;"v",VLOOKUP(A1281,Kunnat!$B$2:$F$411,5,0),"")</f>
        <v>alle 6001</v>
      </c>
      <c r="N1281" s="41" t="str">
        <f>IF(J1281="","",VLOOKUP(J1281,Lait!$B$3:$C$60,2,0))</f>
        <v>Ympäristöministeriö</v>
      </c>
      <c r="O1281" s="41"/>
      <c r="P1281" s="41"/>
    </row>
    <row r="1282" spans="1:16" s="23" customFormat="1" x14ac:dyDescent="0.35">
      <c r="A1282" s="45" t="s">
        <v>2365</v>
      </c>
      <c r="B1282" s="45" t="s">
        <v>152</v>
      </c>
      <c r="C1282" s="45"/>
      <c r="D1282" s="45" t="s">
        <v>145</v>
      </c>
      <c r="E1282" s="45" t="s">
        <v>1959</v>
      </c>
      <c r="F1282" s="46" t="s">
        <v>10</v>
      </c>
      <c r="G1282" s="46" t="s">
        <v>8</v>
      </c>
      <c r="H1282" s="45" t="s">
        <v>2382</v>
      </c>
      <c r="I1282" s="45"/>
      <c r="J1282" s="45" t="s">
        <v>2291</v>
      </c>
      <c r="K1282" s="39" t="str">
        <f>VLOOKUP(A1282,'Va-Ku'!$A$2:$B$150,2,0)</f>
        <v>k</v>
      </c>
      <c r="L1282" s="40" t="str">
        <f>IF(K1282="v",VLOOKUP(A1282,'Va-Ku'!$A$2:$C$150,3,0),VLOOKUP(A1282,Kunnat!$B$2:$D$410,3,0))</f>
        <v>Pohjois-Pohjanmaa</v>
      </c>
      <c r="M1282" s="40" t="str">
        <f>IF(K1282&lt;&gt;"v",VLOOKUP(A1282,Kunnat!$B$2:$F$411,5,0),"")</f>
        <v>alle 6001</v>
      </c>
      <c r="N1282" s="41" t="str">
        <f>IF(J1282="","",VLOOKUP(J1282,Lait!$B$3:$C$60,2,0))</f>
        <v>Ympäristöministeriö</v>
      </c>
      <c r="O1282" s="41"/>
      <c r="P1282" s="41"/>
    </row>
    <row r="1283" spans="1:16" s="23" customFormat="1" x14ac:dyDescent="0.35">
      <c r="A1283" s="45" t="s">
        <v>2365</v>
      </c>
      <c r="B1283" s="45" t="s">
        <v>38</v>
      </c>
      <c r="C1283" s="45"/>
      <c r="D1283" s="45" t="s">
        <v>543</v>
      </c>
      <c r="E1283" s="45" t="s">
        <v>1959</v>
      </c>
      <c r="F1283" s="46" t="s">
        <v>10</v>
      </c>
      <c r="G1283" s="46" t="s">
        <v>8</v>
      </c>
      <c r="H1283" s="45" t="s">
        <v>2386</v>
      </c>
      <c r="I1283" s="45"/>
      <c r="J1283" s="45" t="s">
        <v>2296</v>
      </c>
      <c r="K1283" s="39" t="str">
        <f>VLOOKUP(A1283,'Va-Ku'!$A$2:$B$150,2,0)</f>
        <v>k</v>
      </c>
      <c r="L1283" s="40" t="str">
        <f>IF(K1283="v",VLOOKUP(A1283,'Va-Ku'!$A$2:$C$150,3,0),VLOOKUP(A1283,Kunnat!$B$2:$D$410,3,0))</f>
        <v>Pohjois-Pohjanmaa</v>
      </c>
      <c r="M1283" s="40" t="str">
        <f>IF(K1283&lt;&gt;"v",VLOOKUP(A1283,Kunnat!$B$2:$F$411,5,0),"")</f>
        <v>alle 6001</v>
      </c>
      <c r="N1283" s="41" t="str">
        <f>IF(J1283="","",VLOOKUP(J1283,Lait!$B$3:$C$60,2,0))</f>
        <v>Maa- ja metsätalousministeriö</v>
      </c>
      <c r="O1283" s="41"/>
      <c r="P1283" s="41"/>
    </row>
    <row r="1284" spans="1:16" s="23" customFormat="1" x14ac:dyDescent="0.35">
      <c r="A1284" s="45" t="s">
        <v>2365</v>
      </c>
      <c r="B1284" s="45" t="s">
        <v>52</v>
      </c>
      <c r="C1284" s="45"/>
      <c r="D1284" s="45" t="s">
        <v>37</v>
      </c>
      <c r="E1284" s="45" t="s">
        <v>1959</v>
      </c>
      <c r="F1284" s="46" t="s">
        <v>17</v>
      </c>
      <c r="G1284" s="46" t="s">
        <v>8</v>
      </c>
      <c r="H1284" s="45" t="s">
        <v>2386</v>
      </c>
      <c r="I1284" s="45"/>
      <c r="J1284" s="45" t="s">
        <v>2296</v>
      </c>
      <c r="K1284" s="39" t="str">
        <f>VLOOKUP(A1284,'Va-Ku'!$A$2:$B$150,2,0)</f>
        <v>k</v>
      </c>
      <c r="L1284" s="40" t="str">
        <f>IF(K1284="v",VLOOKUP(A1284,'Va-Ku'!$A$2:$C$150,3,0),VLOOKUP(A1284,Kunnat!$B$2:$D$410,3,0))</f>
        <v>Pohjois-Pohjanmaa</v>
      </c>
      <c r="M1284" s="40" t="str">
        <f>IF(K1284&lt;&gt;"v",VLOOKUP(A1284,Kunnat!$B$2:$F$411,5,0),"")</f>
        <v>alle 6001</v>
      </c>
      <c r="N1284" s="41" t="str">
        <f>IF(J1284="","",VLOOKUP(J1284,Lait!$B$3:$C$60,2,0))</f>
        <v>Maa- ja metsätalousministeriö</v>
      </c>
      <c r="O1284" s="41"/>
      <c r="P1284" s="41"/>
    </row>
    <row r="1285" spans="1:16" s="23" customFormat="1" x14ac:dyDescent="0.35">
      <c r="A1285" s="45" t="s">
        <v>2365</v>
      </c>
      <c r="B1285" s="45" t="s">
        <v>39</v>
      </c>
      <c r="C1285" s="45"/>
      <c r="D1285" s="45" t="s">
        <v>2004</v>
      </c>
      <c r="E1285" s="45" t="s">
        <v>1959</v>
      </c>
      <c r="F1285" s="46" t="s">
        <v>10</v>
      </c>
      <c r="G1285" s="46" t="s">
        <v>8</v>
      </c>
      <c r="H1285" s="45" t="s">
        <v>2386</v>
      </c>
      <c r="I1285" s="45"/>
      <c r="J1285" s="45" t="s">
        <v>2296</v>
      </c>
      <c r="K1285" s="39" t="str">
        <f>VLOOKUP(A1285,'Va-Ku'!$A$2:$B$150,2,0)</f>
        <v>k</v>
      </c>
      <c r="L1285" s="40" t="str">
        <f>IF(K1285="v",VLOOKUP(A1285,'Va-Ku'!$A$2:$C$150,3,0),VLOOKUP(A1285,Kunnat!$B$2:$D$410,3,0))</f>
        <v>Pohjois-Pohjanmaa</v>
      </c>
      <c r="M1285" s="40" t="str">
        <f>IF(K1285&lt;&gt;"v",VLOOKUP(A1285,Kunnat!$B$2:$F$411,5,0),"")</f>
        <v>alle 6001</v>
      </c>
      <c r="N1285" s="41" t="str">
        <f>IF(J1285="","",VLOOKUP(J1285,Lait!$B$3:$C$60,2,0))</f>
        <v>Maa- ja metsätalousministeriö</v>
      </c>
      <c r="O1285" s="41"/>
      <c r="P1285" s="41"/>
    </row>
    <row r="1286" spans="1:16" s="23" customFormat="1" x14ac:dyDescent="0.35">
      <c r="A1286" s="45" t="s">
        <v>2365</v>
      </c>
      <c r="B1286" s="45" t="s">
        <v>49</v>
      </c>
      <c r="C1286" s="45"/>
      <c r="D1286" s="45" t="s">
        <v>49</v>
      </c>
      <c r="E1286" s="45" t="s">
        <v>1959</v>
      </c>
      <c r="F1286" s="46" t="s">
        <v>17</v>
      </c>
      <c r="G1286" s="46" t="s">
        <v>8</v>
      </c>
      <c r="H1286" s="45" t="s">
        <v>2382</v>
      </c>
      <c r="I1286" s="45"/>
      <c r="J1286" s="45" t="s">
        <v>2308</v>
      </c>
      <c r="K1286" s="39" t="str">
        <f>VLOOKUP(A1286,'Va-Ku'!$A$2:$B$150,2,0)</f>
        <v>k</v>
      </c>
      <c r="L1286" s="40" t="str">
        <f>IF(K1286="v",VLOOKUP(A1286,'Va-Ku'!$A$2:$C$150,3,0),VLOOKUP(A1286,Kunnat!$B$2:$D$410,3,0))</f>
        <v>Pohjois-Pohjanmaa</v>
      </c>
      <c r="M1286" s="40" t="str">
        <f>IF(K1286&lt;&gt;"v",VLOOKUP(A1286,Kunnat!$B$2:$F$411,5,0),"")</f>
        <v>alle 6001</v>
      </c>
      <c r="N1286" s="41" t="str">
        <f>IF(J1286="","",VLOOKUP(J1286,Lait!$B$3:$C$60,2,0))</f>
        <v>Maa- ja metsätalousministeriö</v>
      </c>
      <c r="O1286" s="41"/>
      <c r="P1286" s="41"/>
    </row>
    <row r="1287" spans="1:16" s="23" customFormat="1" x14ac:dyDescent="0.35">
      <c r="A1287" s="45" t="s">
        <v>2365</v>
      </c>
      <c r="B1287" s="45" t="s">
        <v>50</v>
      </c>
      <c r="C1287" s="45"/>
      <c r="D1287" s="45" t="s">
        <v>50</v>
      </c>
      <c r="E1287" s="45" t="s">
        <v>1959</v>
      </c>
      <c r="F1287" s="46" t="s">
        <v>17</v>
      </c>
      <c r="G1287" s="46" t="s">
        <v>8</v>
      </c>
      <c r="H1287" s="45" t="s">
        <v>2382</v>
      </c>
      <c r="I1287" s="45"/>
      <c r="J1287" s="45" t="s">
        <v>2296</v>
      </c>
      <c r="K1287" s="39" t="str">
        <f>VLOOKUP(A1287,'Va-Ku'!$A$2:$B$150,2,0)</f>
        <v>k</v>
      </c>
      <c r="L1287" s="40" t="str">
        <f>IF(K1287="v",VLOOKUP(A1287,'Va-Ku'!$A$2:$C$150,3,0),VLOOKUP(A1287,Kunnat!$B$2:$D$410,3,0))</f>
        <v>Pohjois-Pohjanmaa</v>
      </c>
      <c r="M1287" s="40" t="str">
        <f>IF(K1287&lt;&gt;"v",VLOOKUP(A1287,Kunnat!$B$2:$F$411,5,0),"")</f>
        <v>alle 6001</v>
      </c>
      <c r="N1287" s="41" t="str">
        <f>IF(J1287="","",VLOOKUP(J1287,Lait!$B$3:$C$60,2,0))</f>
        <v>Maa- ja metsätalousministeriö</v>
      </c>
      <c r="O1287" s="41"/>
      <c r="P1287" s="41"/>
    </row>
    <row r="1288" spans="1:16" s="23" customFormat="1" x14ac:dyDescent="0.35">
      <c r="A1288" s="45" t="s">
        <v>2365</v>
      </c>
      <c r="B1288" s="45" t="s">
        <v>4180</v>
      </c>
      <c r="C1288" s="45"/>
      <c r="D1288" s="45" t="s">
        <v>4180</v>
      </c>
      <c r="E1288" s="45" t="s">
        <v>1959</v>
      </c>
      <c r="F1288" s="46" t="s">
        <v>10</v>
      </c>
      <c r="G1288" s="46" t="s">
        <v>8</v>
      </c>
      <c r="H1288" s="45" t="s">
        <v>2382</v>
      </c>
      <c r="I1288" s="45"/>
      <c r="J1288" s="45"/>
      <c r="K1288" s="39" t="str">
        <f>VLOOKUP(A1288,'Va-Ku'!$A$2:$B$150,2,0)</f>
        <v>k</v>
      </c>
      <c r="L1288" s="40" t="str">
        <f>IF(K1288="v",VLOOKUP(A1288,'Va-Ku'!$A$2:$C$150,3,0),VLOOKUP(A1288,Kunnat!$B$2:$D$410,3,0))</f>
        <v>Pohjois-Pohjanmaa</v>
      </c>
      <c r="M1288" s="40" t="str">
        <f>IF(K1288&lt;&gt;"v",VLOOKUP(A1288,Kunnat!$B$2:$F$411,5,0),"")</f>
        <v>alle 6001</v>
      </c>
      <c r="N1288" s="41" t="str">
        <f>IF(J1288="","",VLOOKUP(J1288,Lait!$B$3:$C$60,2,0))</f>
        <v/>
      </c>
      <c r="O1288" s="41"/>
      <c r="P1288" s="41"/>
    </row>
    <row r="1289" spans="1:16" s="23" customFormat="1" x14ac:dyDescent="0.35">
      <c r="A1289" s="45" t="s">
        <v>2365</v>
      </c>
      <c r="B1289" s="45" t="s">
        <v>533</v>
      </c>
      <c r="C1289" s="45"/>
      <c r="D1289" s="45" t="s">
        <v>533</v>
      </c>
      <c r="E1289" s="45" t="s">
        <v>1959</v>
      </c>
      <c r="F1289" s="46" t="s">
        <v>17</v>
      </c>
      <c r="G1289" s="46" t="s">
        <v>8</v>
      </c>
      <c r="H1289" s="45" t="s">
        <v>2382</v>
      </c>
      <c r="I1289" s="45"/>
      <c r="J1289" s="45"/>
      <c r="K1289" s="39" t="str">
        <f>VLOOKUP(A1289,'Va-Ku'!$A$2:$B$150,2,0)</f>
        <v>k</v>
      </c>
      <c r="L1289" s="40" t="str">
        <f>IF(K1289="v",VLOOKUP(A1289,'Va-Ku'!$A$2:$C$150,3,0),VLOOKUP(A1289,Kunnat!$B$2:$D$410,3,0))</f>
        <v>Pohjois-Pohjanmaa</v>
      </c>
      <c r="M1289" s="40" t="str">
        <f>IF(K1289&lt;&gt;"v",VLOOKUP(A1289,Kunnat!$B$2:$F$411,5,0),"")</f>
        <v>alle 6001</v>
      </c>
      <c r="N1289" s="41" t="str">
        <f>IF(J1289="","",VLOOKUP(J1289,Lait!$B$3:$C$60,2,0))</f>
        <v/>
      </c>
      <c r="O1289" s="41"/>
      <c r="P1289" s="41"/>
    </row>
    <row r="1290" spans="1:16" s="23" customFormat="1" x14ac:dyDescent="0.35">
      <c r="A1290" s="45" t="s">
        <v>2365</v>
      </c>
      <c r="B1290" s="45" t="s">
        <v>4174</v>
      </c>
      <c r="C1290" s="45"/>
      <c r="D1290" s="45" t="s">
        <v>4174</v>
      </c>
      <c r="E1290" s="45" t="s">
        <v>1959</v>
      </c>
      <c r="F1290" s="46" t="s">
        <v>21</v>
      </c>
      <c r="G1290" s="45"/>
      <c r="H1290" s="45" t="s">
        <v>2382</v>
      </c>
      <c r="I1290" s="45"/>
      <c r="J1290" s="45"/>
      <c r="K1290" s="39" t="str">
        <f>VLOOKUP(A1290,'Va-Ku'!$A$2:$B$150,2,0)</f>
        <v>k</v>
      </c>
      <c r="L1290" s="40" t="str">
        <f>IF(K1290="v",VLOOKUP(A1290,'Va-Ku'!$A$2:$C$150,3,0),VLOOKUP(A1290,Kunnat!$B$2:$D$410,3,0))</f>
        <v>Pohjois-Pohjanmaa</v>
      </c>
      <c r="M1290" s="40" t="str">
        <f>IF(K1290&lt;&gt;"v",VLOOKUP(A1290,Kunnat!$B$2:$F$411,5,0),"")</f>
        <v>alle 6001</v>
      </c>
      <c r="N1290" s="41" t="str">
        <f>IF(J1290="","",VLOOKUP(J1290,Lait!$B$3:$C$60,2,0))</f>
        <v/>
      </c>
      <c r="O1290" s="41"/>
      <c r="P1290" s="41"/>
    </row>
    <row r="1291" spans="1:16" s="23" customFormat="1" x14ac:dyDescent="0.35">
      <c r="A1291" s="45" t="s">
        <v>2365</v>
      </c>
      <c r="B1291" s="45" t="s">
        <v>151</v>
      </c>
      <c r="C1291" s="45"/>
      <c r="D1291" s="45" t="s">
        <v>1985</v>
      </c>
      <c r="E1291" s="45" t="s">
        <v>1959</v>
      </c>
      <c r="F1291" s="46" t="s">
        <v>10</v>
      </c>
      <c r="G1291" s="46" t="s">
        <v>8</v>
      </c>
      <c r="H1291" s="45" t="s">
        <v>2386</v>
      </c>
      <c r="I1291" s="45"/>
      <c r="J1291" s="45" t="s">
        <v>2292</v>
      </c>
      <c r="K1291" s="39" t="str">
        <f>VLOOKUP(A1291,'Va-Ku'!$A$2:$B$150,2,0)</f>
        <v>k</v>
      </c>
      <c r="L1291" s="40" t="str">
        <f>IF(K1291="v",VLOOKUP(A1291,'Va-Ku'!$A$2:$C$150,3,0),VLOOKUP(A1291,Kunnat!$B$2:$D$410,3,0))</f>
        <v>Pohjois-Pohjanmaa</v>
      </c>
      <c r="M1291" s="40" t="str">
        <f>IF(K1291&lt;&gt;"v",VLOOKUP(A1291,Kunnat!$B$2:$F$411,5,0),"")</f>
        <v>alle 6001</v>
      </c>
      <c r="N1291" s="41" t="str">
        <f>IF(J1291="","",VLOOKUP(J1291,Lait!$B$3:$C$60,2,0))</f>
        <v>Ympäristöministeriö</v>
      </c>
      <c r="O1291" s="41"/>
      <c r="P1291" s="41"/>
    </row>
    <row r="1292" spans="1:16" s="23" customFormat="1" x14ac:dyDescent="0.35">
      <c r="A1292" s="45" t="s">
        <v>2365</v>
      </c>
      <c r="B1292" s="45" t="s">
        <v>147</v>
      </c>
      <c r="C1292" s="45"/>
      <c r="D1292" s="45" t="s">
        <v>277</v>
      </c>
      <c r="E1292" s="45" t="s">
        <v>1959</v>
      </c>
      <c r="F1292" s="46" t="s">
        <v>10</v>
      </c>
      <c r="G1292" s="46" t="s">
        <v>22</v>
      </c>
      <c r="H1292" s="45" t="s">
        <v>2382</v>
      </c>
      <c r="I1292" s="45"/>
      <c r="J1292" s="45" t="s">
        <v>2303</v>
      </c>
      <c r="K1292" s="39" t="str">
        <f>VLOOKUP(A1292,'Va-Ku'!$A$2:$B$150,2,0)</f>
        <v>k</v>
      </c>
      <c r="L1292" s="40" t="str">
        <f>IF(K1292="v",VLOOKUP(A1292,'Va-Ku'!$A$2:$C$150,3,0),VLOOKUP(A1292,Kunnat!$B$2:$D$410,3,0))</f>
        <v>Pohjois-Pohjanmaa</v>
      </c>
      <c r="M1292" s="40" t="str">
        <f>IF(K1292&lt;&gt;"v",VLOOKUP(A1292,Kunnat!$B$2:$F$411,5,0),"")</f>
        <v>alle 6001</v>
      </c>
      <c r="N1292" s="41" t="str">
        <f>IF(J1292="","",VLOOKUP(J1292,Lait!$B$3:$C$60,2,0))</f>
        <v>Sosiaali- ja terveysministeriö</v>
      </c>
      <c r="O1292" s="41"/>
      <c r="P1292" s="41"/>
    </row>
    <row r="1293" spans="1:16" s="23" customFormat="1" x14ac:dyDescent="0.35">
      <c r="A1293" s="45" t="s">
        <v>2365</v>
      </c>
      <c r="B1293" s="45" t="s">
        <v>4178</v>
      </c>
      <c r="C1293" s="45"/>
      <c r="D1293" s="45" t="s">
        <v>4178</v>
      </c>
      <c r="E1293" s="45" t="s">
        <v>1959</v>
      </c>
      <c r="F1293" s="46" t="s">
        <v>10</v>
      </c>
      <c r="G1293" s="46" t="s">
        <v>8</v>
      </c>
      <c r="H1293" s="45" t="s">
        <v>2386</v>
      </c>
      <c r="I1293" s="45"/>
      <c r="J1293" s="45" t="s">
        <v>2296</v>
      </c>
      <c r="K1293" s="39" t="str">
        <f>VLOOKUP(A1293,'Va-Ku'!$A$2:$B$150,2,0)</f>
        <v>k</v>
      </c>
      <c r="L1293" s="40" t="str">
        <f>IF(K1293="v",VLOOKUP(A1293,'Va-Ku'!$A$2:$C$150,3,0),VLOOKUP(A1293,Kunnat!$B$2:$D$410,3,0))</f>
        <v>Pohjois-Pohjanmaa</v>
      </c>
      <c r="M1293" s="40" t="str">
        <f>IF(K1293&lt;&gt;"v",VLOOKUP(A1293,Kunnat!$B$2:$F$411,5,0),"")</f>
        <v>alle 6001</v>
      </c>
      <c r="N1293" s="41" t="str">
        <f>IF(J1293="","",VLOOKUP(J1293,Lait!$B$3:$C$60,2,0))</f>
        <v>Maa- ja metsätalousministeriö</v>
      </c>
      <c r="O1293" s="41"/>
      <c r="P1293" s="41"/>
    </row>
    <row r="1294" spans="1:16" s="23" customFormat="1" x14ac:dyDescent="0.35">
      <c r="A1294" s="45" t="s">
        <v>2365</v>
      </c>
      <c r="B1294" s="45" t="s">
        <v>128</v>
      </c>
      <c r="C1294" s="45"/>
      <c r="D1294" s="45" t="s">
        <v>1970</v>
      </c>
      <c r="E1294" s="45" t="s">
        <v>1959</v>
      </c>
      <c r="F1294" s="46" t="s">
        <v>10</v>
      </c>
      <c r="G1294" s="46" t="s">
        <v>8</v>
      </c>
      <c r="H1294" s="45" t="s">
        <v>2382</v>
      </c>
      <c r="I1294" s="45"/>
      <c r="J1294" s="45" t="s">
        <v>2291</v>
      </c>
      <c r="K1294" s="39" t="str">
        <f>VLOOKUP(A1294,'Va-Ku'!$A$2:$B$150,2,0)</f>
        <v>k</v>
      </c>
      <c r="L1294" s="40" t="str">
        <f>IF(K1294="v",VLOOKUP(A1294,'Va-Ku'!$A$2:$C$150,3,0),VLOOKUP(A1294,Kunnat!$B$2:$D$410,3,0))</f>
        <v>Pohjois-Pohjanmaa</v>
      </c>
      <c r="M1294" s="40" t="str">
        <f>IF(K1294&lt;&gt;"v",VLOOKUP(A1294,Kunnat!$B$2:$F$411,5,0),"")</f>
        <v>alle 6001</v>
      </c>
      <c r="N1294" s="41" t="str">
        <f>IF(J1294="","",VLOOKUP(J1294,Lait!$B$3:$C$60,2,0))</f>
        <v>Ympäristöministeriö</v>
      </c>
      <c r="O1294" s="41"/>
      <c r="P1294" s="41"/>
    </row>
    <row r="1295" spans="1:16" s="23" customFormat="1" x14ac:dyDescent="0.35">
      <c r="A1295" s="45" t="s">
        <v>2365</v>
      </c>
      <c r="B1295" s="45" t="s">
        <v>4183</v>
      </c>
      <c r="C1295" s="45"/>
      <c r="D1295" s="45" t="s">
        <v>4183</v>
      </c>
      <c r="E1295" s="45" t="s">
        <v>1959</v>
      </c>
      <c r="F1295" s="46" t="s">
        <v>10</v>
      </c>
      <c r="G1295" s="46" t="s">
        <v>8</v>
      </c>
      <c r="H1295" s="45"/>
      <c r="I1295" s="45"/>
      <c r="J1295" s="45" t="s">
        <v>2291</v>
      </c>
      <c r="K1295" s="39" t="str">
        <f>VLOOKUP(A1295,'Va-Ku'!$A$2:$B$150,2,0)</f>
        <v>k</v>
      </c>
      <c r="L1295" s="40" t="str">
        <f>IF(K1295="v",VLOOKUP(A1295,'Va-Ku'!$A$2:$C$150,3,0),VLOOKUP(A1295,Kunnat!$B$2:$D$410,3,0))</f>
        <v>Pohjois-Pohjanmaa</v>
      </c>
      <c r="M1295" s="40" t="str">
        <f>IF(K1295&lt;&gt;"v",VLOOKUP(A1295,Kunnat!$B$2:$F$411,5,0),"")</f>
        <v>alle 6001</v>
      </c>
      <c r="N1295" s="41" t="str">
        <f>IF(J1295="","",VLOOKUP(J1295,Lait!$B$3:$C$60,2,0))</f>
        <v>Ympäristöministeriö</v>
      </c>
      <c r="O1295" s="41"/>
      <c r="P1295" s="41"/>
    </row>
    <row r="1296" spans="1:16" s="23" customFormat="1" x14ac:dyDescent="0.35">
      <c r="A1296" s="45" t="s">
        <v>2365</v>
      </c>
      <c r="B1296" s="45" t="s">
        <v>51</v>
      </c>
      <c r="C1296" s="45"/>
      <c r="D1296" s="45" t="s">
        <v>4815</v>
      </c>
      <c r="E1296" s="45" t="s">
        <v>1959</v>
      </c>
      <c r="F1296" s="46" t="s">
        <v>10</v>
      </c>
      <c r="G1296" s="46" t="s">
        <v>8</v>
      </c>
      <c r="H1296" s="45" t="s">
        <v>2382</v>
      </c>
      <c r="I1296" s="45"/>
      <c r="J1296" s="45"/>
      <c r="K1296" s="39" t="str">
        <f>VLOOKUP(A1296,'Va-Ku'!$A$2:$B$150,2,0)</f>
        <v>k</v>
      </c>
      <c r="L1296" s="40" t="str">
        <f>IF(K1296="v",VLOOKUP(A1296,'Va-Ku'!$A$2:$C$150,3,0),VLOOKUP(A1296,Kunnat!$B$2:$D$410,3,0))</f>
        <v>Pohjois-Pohjanmaa</v>
      </c>
      <c r="M1296" s="40" t="str">
        <f>IF(K1296&lt;&gt;"v",VLOOKUP(A1296,Kunnat!$B$2:$F$411,5,0),"")</f>
        <v>alle 6001</v>
      </c>
      <c r="N1296" s="41" t="str">
        <f>IF(J1296="","",VLOOKUP(J1296,Lait!$B$3:$C$60,2,0))</f>
        <v/>
      </c>
      <c r="O1296" s="41"/>
      <c r="P1296" s="41"/>
    </row>
    <row r="1297" spans="1:16" s="23" customFormat="1" x14ac:dyDescent="0.35">
      <c r="A1297" s="45" t="s">
        <v>2365</v>
      </c>
      <c r="B1297" s="45" t="s">
        <v>47</v>
      </c>
      <c r="C1297" s="45"/>
      <c r="D1297" s="45" t="s">
        <v>47</v>
      </c>
      <c r="E1297" s="45" t="s">
        <v>1959</v>
      </c>
      <c r="F1297" s="46" t="s">
        <v>10</v>
      </c>
      <c r="G1297" s="46" t="s">
        <v>8</v>
      </c>
      <c r="H1297" s="45" t="s">
        <v>2382</v>
      </c>
      <c r="I1297" s="45"/>
      <c r="J1297" s="45" t="s">
        <v>2303</v>
      </c>
      <c r="K1297" s="39" t="str">
        <f>VLOOKUP(A1297,'Va-Ku'!$A$2:$B$150,2,0)</f>
        <v>k</v>
      </c>
      <c r="L1297" s="40" t="str">
        <f>IF(K1297="v",VLOOKUP(A1297,'Va-Ku'!$A$2:$C$150,3,0),VLOOKUP(A1297,Kunnat!$B$2:$D$410,3,0))</f>
        <v>Pohjois-Pohjanmaa</v>
      </c>
      <c r="M1297" s="40" t="str">
        <f>IF(K1297&lt;&gt;"v",VLOOKUP(A1297,Kunnat!$B$2:$F$411,5,0),"")</f>
        <v>alle 6001</v>
      </c>
      <c r="N1297" s="41" t="str">
        <f>IF(J1297="","",VLOOKUP(J1297,Lait!$B$3:$C$60,2,0))</f>
        <v>Sosiaali- ja terveysministeriö</v>
      </c>
      <c r="O1297" s="41"/>
      <c r="P1297" s="41"/>
    </row>
    <row r="1298" spans="1:16" s="23" customFormat="1" x14ac:dyDescent="0.35">
      <c r="A1298" s="45" t="s">
        <v>2365</v>
      </c>
      <c r="B1298" s="45" t="s">
        <v>160</v>
      </c>
      <c r="C1298" s="45"/>
      <c r="D1298" s="45" t="s">
        <v>1981</v>
      </c>
      <c r="E1298" s="45" t="s">
        <v>1959</v>
      </c>
      <c r="F1298" s="46" t="s">
        <v>10</v>
      </c>
      <c r="G1298" s="46" t="s">
        <v>8</v>
      </c>
      <c r="H1298" s="45" t="s">
        <v>2382</v>
      </c>
      <c r="I1298" s="45"/>
      <c r="J1298" s="45" t="s">
        <v>2291</v>
      </c>
      <c r="K1298" s="39" t="str">
        <f>VLOOKUP(A1298,'Va-Ku'!$A$2:$B$150,2,0)</f>
        <v>k</v>
      </c>
      <c r="L1298" s="40" t="str">
        <f>IF(K1298="v",VLOOKUP(A1298,'Va-Ku'!$A$2:$C$150,3,0),VLOOKUP(A1298,Kunnat!$B$2:$D$410,3,0))</f>
        <v>Pohjois-Pohjanmaa</v>
      </c>
      <c r="M1298" s="40" t="str">
        <f>IF(K1298&lt;&gt;"v",VLOOKUP(A1298,Kunnat!$B$2:$F$411,5,0),"")</f>
        <v>alle 6001</v>
      </c>
      <c r="N1298" s="41" t="str">
        <f>IF(J1298="","",VLOOKUP(J1298,Lait!$B$3:$C$60,2,0))</f>
        <v>Ympäristöministeriö</v>
      </c>
      <c r="O1298" s="41"/>
      <c r="P1298" s="41"/>
    </row>
    <row r="1299" spans="1:16" s="23" customFormat="1" x14ac:dyDescent="0.35">
      <c r="A1299" s="45" t="s">
        <v>2365</v>
      </c>
      <c r="B1299" s="45" t="s">
        <v>162</v>
      </c>
      <c r="C1299" s="45"/>
      <c r="D1299" s="45" t="s">
        <v>1981</v>
      </c>
      <c r="E1299" s="45" t="s">
        <v>1959</v>
      </c>
      <c r="F1299" s="46" t="s">
        <v>10</v>
      </c>
      <c r="G1299" s="46" t="s">
        <v>8</v>
      </c>
      <c r="H1299" s="45" t="s">
        <v>2382</v>
      </c>
      <c r="I1299" s="45"/>
      <c r="J1299" s="45" t="s">
        <v>2291</v>
      </c>
      <c r="K1299" s="39" t="str">
        <f>VLOOKUP(A1299,'Va-Ku'!$A$2:$B$150,2,0)</f>
        <v>k</v>
      </c>
      <c r="L1299" s="40" t="str">
        <f>IF(K1299="v",VLOOKUP(A1299,'Va-Ku'!$A$2:$C$150,3,0),VLOOKUP(A1299,Kunnat!$B$2:$D$410,3,0))</f>
        <v>Pohjois-Pohjanmaa</v>
      </c>
      <c r="M1299" s="40" t="str">
        <f>IF(K1299&lt;&gt;"v",VLOOKUP(A1299,Kunnat!$B$2:$F$411,5,0),"")</f>
        <v>alle 6001</v>
      </c>
      <c r="N1299" s="41" t="str">
        <f>IF(J1299="","",VLOOKUP(J1299,Lait!$B$3:$C$60,2,0))</f>
        <v>Ympäristöministeriö</v>
      </c>
      <c r="O1299" s="41"/>
      <c r="P1299" s="41"/>
    </row>
    <row r="1300" spans="1:16" s="23" customFormat="1" x14ac:dyDescent="0.35">
      <c r="A1300" s="45" t="s">
        <v>2365</v>
      </c>
      <c r="B1300" s="45" t="s">
        <v>148</v>
      </c>
      <c r="C1300" s="45"/>
      <c r="D1300" s="45" t="s">
        <v>1981</v>
      </c>
      <c r="E1300" s="45" t="s">
        <v>1959</v>
      </c>
      <c r="F1300" s="46" t="s">
        <v>17</v>
      </c>
      <c r="G1300" s="46" t="s">
        <v>8</v>
      </c>
      <c r="H1300" s="45" t="s">
        <v>2386</v>
      </c>
      <c r="I1300" s="45"/>
      <c r="J1300" s="45" t="s">
        <v>2291</v>
      </c>
      <c r="K1300" s="39" t="str">
        <f>VLOOKUP(A1300,'Va-Ku'!$A$2:$B$150,2,0)</f>
        <v>k</v>
      </c>
      <c r="L1300" s="40" t="str">
        <f>IF(K1300="v",VLOOKUP(A1300,'Va-Ku'!$A$2:$C$150,3,0),VLOOKUP(A1300,Kunnat!$B$2:$D$410,3,0))</f>
        <v>Pohjois-Pohjanmaa</v>
      </c>
      <c r="M1300" s="40" t="str">
        <f>IF(K1300&lt;&gt;"v",VLOOKUP(A1300,Kunnat!$B$2:$F$411,5,0),"")</f>
        <v>alle 6001</v>
      </c>
      <c r="N1300" s="41" t="str">
        <f>IF(J1300="","",VLOOKUP(J1300,Lait!$B$3:$C$60,2,0))</f>
        <v>Ympäristöministeriö</v>
      </c>
      <c r="O1300" s="41"/>
      <c r="P1300" s="41"/>
    </row>
    <row r="1301" spans="1:16" s="23" customFormat="1" x14ac:dyDescent="0.35">
      <c r="A1301" s="45" t="s">
        <v>2365</v>
      </c>
      <c r="B1301" s="45" t="s">
        <v>37</v>
      </c>
      <c r="C1301" s="45"/>
      <c r="D1301" s="45" t="s">
        <v>37</v>
      </c>
      <c r="E1301" s="45" t="s">
        <v>1960</v>
      </c>
      <c r="F1301" s="46" t="s">
        <v>17</v>
      </c>
      <c r="G1301" s="46" t="s">
        <v>8</v>
      </c>
      <c r="H1301" s="45" t="s">
        <v>2386</v>
      </c>
      <c r="I1301" s="45"/>
      <c r="J1301" s="45" t="s">
        <v>2296</v>
      </c>
      <c r="K1301" s="39" t="str">
        <f>VLOOKUP(A1301,'Va-Ku'!$A$2:$B$150,2,0)</f>
        <v>k</v>
      </c>
      <c r="L1301" s="40" t="str">
        <f>IF(K1301="v",VLOOKUP(A1301,'Va-Ku'!$A$2:$C$150,3,0),VLOOKUP(A1301,Kunnat!$B$2:$D$410,3,0))</f>
        <v>Pohjois-Pohjanmaa</v>
      </c>
      <c r="M1301" s="40" t="str">
        <f>IF(K1301&lt;&gt;"v",VLOOKUP(A1301,Kunnat!$B$2:$F$411,5,0),"")</f>
        <v>alle 6001</v>
      </c>
      <c r="N1301" s="41" t="str">
        <f>IF(J1301="","",VLOOKUP(J1301,Lait!$B$3:$C$60,2,0))</f>
        <v>Maa- ja metsätalousministeriö</v>
      </c>
      <c r="O1301" s="41"/>
      <c r="P1301" s="41"/>
    </row>
    <row r="1302" spans="1:16" s="23" customFormat="1" x14ac:dyDescent="0.35">
      <c r="A1302" s="45" t="s">
        <v>2365</v>
      </c>
      <c r="B1302" s="45" t="s">
        <v>40</v>
      </c>
      <c r="C1302" s="45"/>
      <c r="D1302" s="45" t="s">
        <v>40</v>
      </c>
      <c r="E1302" s="45" t="s">
        <v>1960</v>
      </c>
      <c r="F1302" s="46" t="s">
        <v>17</v>
      </c>
      <c r="G1302" s="46" t="s">
        <v>8</v>
      </c>
      <c r="H1302" s="45" t="s">
        <v>2386</v>
      </c>
      <c r="I1302" s="45"/>
      <c r="J1302" s="45" t="s">
        <v>2296</v>
      </c>
      <c r="K1302" s="39" t="str">
        <f>VLOOKUP(A1302,'Va-Ku'!$A$2:$B$150,2,0)</f>
        <v>k</v>
      </c>
      <c r="L1302" s="40" t="str">
        <f>IF(K1302="v",VLOOKUP(A1302,'Va-Ku'!$A$2:$C$150,3,0),VLOOKUP(A1302,Kunnat!$B$2:$D$410,3,0))</f>
        <v>Pohjois-Pohjanmaa</v>
      </c>
      <c r="M1302" s="40" t="str">
        <f>IF(K1302&lt;&gt;"v",VLOOKUP(A1302,Kunnat!$B$2:$F$411,5,0),"")</f>
        <v>alle 6001</v>
      </c>
      <c r="N1302" s="41" t="str">
        <f>IF(J1302="","",VLOOKUP(J1302,Lait!$B$3:$C$60,2,0))</f>
        <v>Maa- ja metsätalousministeriö</v>
      </c>
      <c r="O1302" s="41"/>
      <c r="P1302" s="41"/>
    </row>
    <row r="1303" spans="1:16" s="23" customFormat="1" x14ac:dyDescent="0.35">
      <c r="A1303" s="45" t="s">
        <v>2365</v>
      </c>
      <c r="B1303" s="45" t="s">
        <v>150</v>
      </c>
      <c r="C1303" s="45"/>
      <c r="D1303" s="45" t="s">
        <v>1986</v>
      </c>
      <c r="E1303" s="45" t="s">
        <v>1960</v>
      </c>
      <c r="F1303" s="46" t="s">
        <v>17</v>
      </c>
      <c r="G1303" s="45"/>
      <c r="H1303" s="45" t="s">
        <v>2382</v>
      </c>
      <c r="I1303" s="45"/>
      <c r="J1303" s="45" t="s">
        <v>2291</v>
      </c>
      <c r="K1303" s="39" t="str">
        <f>VLOOKUP(A1303,'Va-Ku'!$A$2:$B$150,2,0)</f>
        <v>k</v>
      </c>
      <c r="L1303" s="40" t="str">
        <f>IF(K1303="v",VLOOKUP(A1303,'Va-Ku'!$A$2:$C$150,3,0),VLOOKUP(A1303,Kunnat!$B$2:$D$410,3,0))</f>
        <v>Pohjois-Pohjanmaa</v>
      </c>
      <c r="M1303" s="40" t="str">
        <f>IF(K1303&lt;&gt;"v",VLOOKUP(A1303,Kunnat!$B$2:$F$411,5,0),"")</f>
        <v>alle 6001</v>
      </c>
      <c r="N1303" s="41" t="str">
        <f>IF(J1303="","",VLOOKUP(J1303,Lait!$B$3:$C$60,2,0))</f>
        <v>Ympäristöministeriö</v>
      </c>
      <c r="O1303" s="41"/>
      <c r="P1303" s="41"/>
    </row>
    <row r="1304" spans="1:16" s="23" customFormat="1" x14ac:dyDescent="0.35">
      <c r="A1304" s="45" t="s">
        <v>2365</v>
      </c>
      <c r="B1304" s="45" t="s">
        <v>154</v>
      </c>
      <c r="C1304" s="45"/>
      <c r="D1304" s="45" t="s">
        <v>154</v>
      </c>
      <c r="E1304" s="45" t="s">
        <v>1960</v>
      </c>
      <c r="F1304" s="46" t="s">
        <v>10</v>
      </c>
      <c r="G1304" s="46" t="s">
        <v>8</v>
      </c>
      <c r="H1304" s="45"/>
      <c r="I1304" s="45"/>
      <c r="J1304" s="45" t="s">
        <v>2291</v>
      </c>
      <c r="K1304" s="39" t="str">
        <f>VLOOKUP(A1304,'Va-Ku'!$A$2:$B$150,2,0)</f>
        <v>k</v>
      </c>
      <c r="L1304" s="40" t="str">
        <f>IF(K1304="v",VLOOKUP(A1304,'Va-Ku'!$A$2:$C$150,3,0),VLOOKUP(A1304,Kunnat!$B$2:$D$410,3,0))</f>
        <v>Pohjois-Pohjanmaa</v>
      </c>
      <c r="M1304" s="40" t="str">
        <f>IF(K1304&lt;&gt;"v",VLOOKUP(A1304,Kunnat!$B$2:$F$411,5,0),"")</f>
        <v>alle 6001</v>
      </c>
      <c r="N1304" s="41" t="str">
        <f>IF(J1304="","",VLOOKUP(J1304,Lait!$B$3:$C$60,2,0))</f>
        <v>Ympäristöministeriö</v>
      </c>
      <c r="O1304" s="41"/>
      <c r="P1304" s="41"/>
    </row>
    <row r="1305" spans="1:16" s="23" customFormat="1" x14ac:dyDescent="0.35">
      <c r="A1305" s="45" t="s">
        <v>2365</v>
      </c>
      <c r="B1305" s="45" t="s">
        <v>131</v>
      </c>
      <c r="C1305" s="45"/>
      <c r="D1305" s="45" t="s">
        <v>292</v>
      </c>
      <c r="E1305" s="45" t="s">
        <v>1960</v>
      </c>
      <c r="F1305" s="46" t="s">
        <v>21</v>
      </c>
      <c r="G1305" s="45"/>
      <c r="H1305" s="45" t="s">
        <v>2382</v>
      </c>
      <c r="I1305" s="45"/>
      <c r="J1305" s="45" t="s">
        <v>2334</v>
      </c>
      <c r="K1305" s="39" t="str">
        <f>VLOOKUP(A1305,'Va-Ku'!$A$2:$B$150,2,0)</f>
        <v>k</v>
      </c>
      <c r="L1305" s="40" t="str">
        <f>IF(K1305="v",VLOOKUP(A1305,'Va-Ku'!$A$2:$C$150,3,0),VLOOKUP(A1305,Kunnat!$B$2:$D$410,3,0))</f>
        <v>Pohjois-Pohjanmaa</v>
      </c>
      <c r="M1305" s="40" t="str">
        <f>IF(K1305&lt;&gt;"v",VLOOKUP(A1305,Kunnat!$B$2:$F$411,5,0),"")</f>
        <v>alle 6001</v>
      </c>
      <c r="N1305" s="41" t="str">
        <f>IF(J1305="","",VLOOKUP(J1305,Lait!$B$3:$C$60,2,0))</f>
        <v>Liikenne- ja viestintäministeriö</v>
      </c>
      <c r="O1305" s="41"/>
      <c r="P1305" s="41"/>
    </row>
    <row r="1306" spans="1:16" s="23" customFormat="1" x14ac:dyDescent="0.35">
      <c r="A1306" s="45" t="s">
        <v>2365</v>
      </c>
      <c r="B1306" s="45" t="s">
        <v>269</v>
      </c>
      <c r="C1306" s="45"/>
      <c r="D1306" s="45" t="s">
        <v>287</v>
      </c>
      <c r="E1306" s="45" t="s">
        <v>1960</v>
      </c>
      <c r="F1306" s="46" t="s">
        <v>17</v>
      </c>
      <c r="G1306" s="46" t="s">
        <v>8</v>
      </c>
      <c r="H1306" s="45" t="s">
        <v>2382</v>
      </c>
      <c r="I1306" s="45"/>
      <c r="J1306" s="45" t="s">
        <v>2304</v>
      </c>
      <c r="K1306" s="39" t="str">
        <f>VLOOKUP(A1306,'Va-Ku'!$A$2:$B$150,2,0)</f>
        <v>k</v>
      </c>
      <c r="L1306" s="40" t="str">
        <f>IF(K1306="v",VLOOKUP(A1306,'Va-Ku'!$A$2:$C$150,3,0),VLOOKUP(A1306,Kunnat!$B$2:$D$410,3,0))</f>
        <v>Pohjois-Pohjanmaa</v>
      </c>
      <c r="M1306" s="40" t="str">
        <f>IF(K1306&lt;&gt;"v",VLOOKUP(A1306,Kunnat!$B$2:$F$411,5,0),"")</f>
        <v>alle 6001</v>
      </c>
      <c r="N1306" s="41" t="str">
        <f>IF(J1306="","",VLOOKUP(J1306,Lait!$B$3:$C$60,2,0))</f>
        <v>Liikenne- ja viestintäministeriö</v>
      </c>
      <c r="O1306" s="41"/>
      <c r="P1306" s="41"/>
    </row>
    <row r="1307" spans="1:16" s="23" customFormat="1" x14ac:dyDescent="0.35">
      <c r="A1307" s="45" t="s">
        <v>2365</v>
      </c>
      <c r="B1307" s="45" t="s">
        <v>156</v>
      </c>
      <c r="C1307" s="45"/>
      <c r="D1307" s="45" t="s">
        <v>289</v>
      </c>
      <c r="E1307" s="45" t="s">
        <v>1960</v>
      </c>
      <c r="F1307" s="46" t="s">
        <v>10</v>
      </c>
      <c r="G1307" s="46" t="s">
        <v>8</v>
      </c>
      <c r="H1307" s="45" t="s">
        <v>2382</v>
      </c>
      <c r="I1307" s="45"/>
      <c r="J1307" s="45" t="s">
        <v>2289</v>
      </c>
      <c r="K1307" s="39" t="str">
        <f>VLOOKUP(A1307,'Va-Ku'!$A$2:$B$150,2,0)</f>
        <v>k</v>
      </c>
      <c r="L1307" s="40" t="str">
        <f>IF(K1307="v",VLOOKUP(A1307,'Va-Ku'!$A$2:$C$150,3,0),VLOOKUP(A1307,Kunnat!$B$2:$D$410,3,0))</f>
        <v>Pohjois-Pohjanmaa</v>
      </c>
      <c r="M1307" s="40" t="str">
        <f>IF(K1307&lt;&gt;"v",VLOOKUP(A1307,Kunnat!$B$2:$F$411,5,0),"")</f>
        <v>alle 6001</v>
      </c>
      <c r="N1307" s="41" t="str">
        <f>IF(J1307="","",VLOOKUP(J1307,Lait!$B$3:$C$60,2,0))</f>
        <v>Ympäristöministeriö</v>
      </c>
      <c r="O1307" s="41"/>
      <c r="P1307" s="41"/>
    </row>
    <row r="1308" spans="1:16" s="23" customFormat="1" x14ac:dyDescent="0.35">
      <c r="A1308" s="45" t="s">
        <v>2365</v>
      </c>
      <c r="B1308" s="45" t="s">
        <v>157</v>
      </c>
      <c r="C1308" s="45"/>
      <c r="D1308" s="45" t="s">
        <v>1978</v>
      </c>
      <c r="E1308" s="45" t="s">
        <v>1960</v>
      </c>
      <c r="F1308" s="46" t="s">
        <v>10</v>
      </c>
      <c r="G1308" s="46" t="s">
        <v>8</v>
      </c>
      <c r="H1308" s="45"/>
      <c r="I1308" s="45"/>
      <c r="J1308" s="45" t="s">
        <v>2290</v>
      </c>
      <c r="K1308" s="39" t="str">
        <f>VLOOKUP(A1308,'Va-Ku'!$A$2:$B$150,2,0)</f>
        <v>k</v>
      </c>
      <c r="L1308" s="40" t="str">
        <f>IF(K1308="v",VLOOKUP(A1308,'Va-Ku'!$A$2:$C$150,3,0),VLOOKUP(A1308,Kunnat!$B$2:$D$410,3,0))</f>
        <v>Pohjois-Pohjanmaa</v>
      </c>
      <c r="M1308" s="40" t="str">
        <f>IF(K1308&lt;&gt;"v",VLOOKUP(A1308,Kunnat!$B$2:$F$411,5,0),"")</f>
        <v>alle 6001</v>
      </c>
      <c r="N1308" s="41" t="str">
        <f>IF(J1308="","",VLOOKUP(J1308,Lait!$B$3:$C$60,2,0))</f>
        <v>Ympäristöministeriö</v>
      </c>
      <c r="O1308" s="41"/>
      <c r="P1308" s="41"/>
    </row>
    <row r="1309" spans="1:16" s="23" customFormat="1" x14ac:dyDescent="0.35">
      <c r="A1309" s="45" t="s">
        <v>2365</v>
      </c>
      <c r="B1309" s="45" t="s">
        <v>270</v>
      </c>
      <c r="C1309" s="45"/>
      <c r="D1309" s="45" t="s">
        <v>270</v>
      </c>
      <c r="E1309" s="45" t="s">
        <v>1960</v>
      </c>
      <c r="F1309" s="46" t="s">
        <v>17</v>
      </c>
      <c r="G1309" s="46" t="s">
        <v>22</v>
      </c>
      <c r="H1309" s="45" t="s">
        <v>2382</v>
      </c>
      <c r="I1309" s="45"/>
      <c r="J1309" s="45"/>
      <c r="K1309" s="39" t="str">
        <f>VLOOKUP(A1309,'Va-Ku'!$A$2:$B$150,2,0)</f>
        <v>k</v>
      </c>
      <c r="L1309" s="40" t="str">
        <f>IF(K1309="v",VLOOKUP(A1309,'Va-Ku'!$A$2:$C$150,3,0),VLOOKUP(A1309,Kunnat!$B$2:$D$410,3,0))</f>
        <v>Pohjois-Pohjanmaa</v>
      </c>
      <c r="M1309" s="40" t="str">
        <f>IF(K1309&lt;&gt;"v",VLOOKUP(A1309,Kunnat!$B$2:$F$411,5,0),"")</f>
        <v>alle 6001</v>
      </c>
      <c r="N1309" s="41" t="str">
        <f>IF(J1309="","",VLOOKUP(J1309,Lait!$B$3:$C$60,2,0))</f>
        <v/>
      </c>
      <c r="O1309" s="41"/>
      <c r="P1309" s="41"/>
    </row>
    <row r="1310" spans="1:16" s="23" customFormat="1" x14ac:dyDescent="0.35">
      <c r="A1310" s="45" t="s">
        <v>2365</v>
      </c>
      <c r="B1310" s="45" t="s">
        <v>129</v>
      </c>
      <c r="C1310" s="45"/>
      <c r="D1310" s="45" t="s">
        <v>129</v>
      </c>
      <c r="E1310" s="45" t="s">
        <v>1960</v>
      </c>
      <c r="F1310" s="46" t="s">
        <v>21</v>
      </c>
      <c r="G1310" s="45"/>
      <c r="H1310" s="45" t="s">
        <v>2382</v>
      </c>
      <c r="I1310" s="45"/>
      <c r="J1310" s="45" t="s">
        <v>2301</v>
      </c>
      <c r="K1310" s="39" t="str">
        <f>VLOOKUP(A1310,'Va-Ku'!$A$2:$B$150,2,0)</f>
        <v>k</v>
      </c>
      <c r="L1310" s="40" t="str">
        <f>IF(K1310="v",VLOOKUP(A1310,'Va-Ku'!$A$2:$C$150,3,0),VLOOKUP(A1310,Kunnat!$B$2:$D$410,3,0))</f>
        <v>Pohjois-Pohjanmaa</v>
      </c>
      <c r="M1310" s="40" t="str">
        <f>IF(K1310&lt;&gt;"v",VLOOKUP(A1310,Kunnat!$B$2:$F$411,5,0),"")</f>
        <v>alle 6001</v>
      </c>
      <c r="N1310" s="41" t="str">
        <f>IF(J1310="","",VLOOKUP(J1310,Lait!$B$3:$C$60,2,0))</f>
        <v>Ympäristöministeriö</v>
      </c>
      <c r="O1310" s="41"/>
      <c r="P1310" s="41"/>
    </row>
    <row r="1311" spans="1:16" s="23" customFormat="1" x14ac:dyDescent="0.35">
      <c r="A1311" s="45" t="s">
        <v>2365</v>
      </c>
      <c r="B1311" s="45" t="s">
        <v>4175</v>
      </c>
      <c r="C1311" s="45"/>
      <c r="D1311" s="45" t="s">
        <v>4175</v>
      </c>
      <c r="E1311" s="45" t="s">
        <v>1960</v>
      </c>
      <c r="F1311" s="46" t="s">
        <v>17</v>
      </c>
      <c r="G1311" s="46" t="s">
        <v>8</v>
      </c>
      <c r="H1311" s="45" t="s">
        <v>2382</v>
      </c>
      <c r="I1311" s="45"/>
      <c r="J1311" s="45"/>
      <c r="K1311" s="39" t="str">
        <f>VLOOKUP(A1311,'Va-Ku'!$A$2:$B$150,2,0)</f>
        <v>k</v>
      </c>
      <c r="L1311" s="40" t="str">
        <f>IF(K1311="v",VLOOKUP(A1311,'Va-Ku'!$A$2:$C$150,3,0),VLOOKUP(A1311,Kunnat!$B$2:$D$410,3,0))</f>
        <v>Pohjois-Pohjanmaa</v>
      </c>
      <c r="M1311" s="40" t="str">
        <f>IF(K1311&lt;&gt;"v",VLOOKUP(A1311,Kunnat!$B$2:$F$411,5,0),"")</f>
        <v>alle 6001</v>
      </c>
      <c r="N1311" s="41" t="str">
        <f>IF(J1311="","",VLOOKUP(J1311,Lait!$B$3:$C$60,2,0))</f>
        <v/>
      </c>
      <c r="O1311" s="41"/>
      <c r="P1311" s="41"/>
    </row>
    <row r="1312" spans="1:16" s="23" customFormat="1" x14ac:dyDescent="0.35">
      <c r="A1312" s="45" t="s">
        <v>2365</v>
      </c>
      <c r="B1312" s="45" t="s">
        <v>45</v>
      </c>
      <c r="C1312" s="45"/>
      <c r="D1312" s="45" t="s">
        <v>1971</v>
      </c>
      <c r="E1312" s="45" t="s">
        <v>1960</v>
      </c>
      <c r="F1312" s="46" t="s">
        <v>10</v>
      </c>
      <c r="G1312" s="46" t="s">
        <v>8</v>
      </c>
      <c r="H1312" s="45" t="s">
        <v>2386</v>
      </c>
      <c r="I1312" s="45"/>
      <c r="J1312" s="45" t="s">
        <v>2293</v>
      </c>
      <c r="K1312" s="39" t="str">
        <f>VLOOKUP(A1312,'Va-Ku'!$A$2:$B$150,2,0)</f>
        <v>k</v>
      </c>
      <c r="L1312" s="40" t="str">
        <f>IF(K1312="v",VLOOKUP(A1312,'Va-Ku'!$A$2:$C$150,3,0),VLOOKUP(A1312,Kunnat!$B$2:$D$410,3,0))</f>
        <v>Pohjois-Pohjanmaa</v>
      </c>
      <c r="M1312" s="40" t="str">
        <f>IF(K1312&lt;&gt;"v",VLOOKUP(A1312,Kunnat!$B$2:$F$411,5,0),"")</f>
        <v>alle 6001</v>
      </c>
      <c r="N1312" s="41" t="str">
        <f>IF(J1312="","",VLOOKUP(J1312,Lait!$B$3:$C$60,2,0))</f>
        <v>Sosiaali- ja terveysministeriö</v>
      </c>
      <c r="O1312" s="41"/>
      <c r="P1312" s="41"/>
    </row>
    <row r="1313" spans="1:16" s="23" customFormat="1" x14ac:dyDescent="0.35">
      <c r="A1313" s="45" t="s">
        <v>2365</v>
      </c>
      <c r="B1313" s="45" t="s">
        <v>274</v>
      </c>
      <c r="C1313" s="45"/>
      <c r="D1313" s="45" t="s">
        <v>1997</v>
      </c>
      <c r="E1313" s="45" t="s">
        <v>1960</v>
      </c>
      <c r="F1313" s="46" t="s">
        <v>21</v>
      </c>
      <c r="G1313" s="45"/>
      <c r="H1313" s="45" t="s">
        <v>2382</v>
      </c>
      <c r="I1313" s="45"/>
      <c r="J1313" s="45" t="s">
        <v>2301</v>
      </c>
      <c r="K1313" s="39" t="str">
        <f>VLOOKUP(A1313,'Va-Ku'!$A$2:$B$150,2,0)</f>
        <v>k</v>
      </c>
      <c r="L1313" s="40" t="str">
        <f>IF(K1313="v",VLOOKUP(A1313,'Va-Ku'!$A$2:$C$150,3,0),VLOOKUP(A1313,Kunnat!$B$2:$D$410,3,0))</f>
        <v>Pohjois-Pohjanmaa</v>
      </c>
      <c r="M1313" s="40" t="str">
        <f>IF(K1313&lt;&gt;"v",VLOOKUP(A1313,Kunnat!$B$2:$F$411,5,0),"")</f>
        <v>alle 6001</v>
      </c>
      <c r="N1313" s="41" t="str">
        <f>IF(J1313="","",VLOOKUP(J1313,Lait!$B$3:$C$60,2,0))</f>
        <v>Ympäristöministeriö</v>
      </c>
      <c r="O1313" s="41"/>
      <c r="P1313" s="41"/>
    </row>
    <row r="1314" spans="1:16" s="23" customFormat="1" x14ac:dyDescent="0.35">
      <c r="A1314" s="45" t="s">
        <v>2365</v>
      </c>
      <c r="B1314" s="45" t="s">
        <v>296</v>
      </c>
      <c r="C1314" s="45"/>
      <c r="D1314" s="45" t="s">
        <v>1997</v>
      </c>
      <c r="E1314" s="45" t="s">
        <v>1960</v>
      </c>
      <c r="F1314" s="46" t="s">
        <v>21</v>
      </c>
      <c r="G1314" s="45"/>
      <c r="H1314" s="45" t="s">
        <v>2382</v>
      </c>
      <c r="I1314" s="45"/>
      <c r="J1314" s="45" t="s">
        <v>2301</v>
      </c>
      <c r="K1314" s="39" t="str">
        <f>VLOOKUP(A1314,'Va-Ku'!$A$2:$B$150,2,0)</f>
        <v>k</v>
      </c>
      <c r="L1314" s="40" t="str">
        <f>IF(K1314="v",VLOOKUP(A1314,'Va-Ku'!$A$2:$C$150,3,0),VLOOKUP(A1314,Kunnat!$B$2:$D$410,3,0))</f>
        <v>Pohjois-Pohjanmaa</v>
      </c>
      <c r="M1314" s="40" t="str">
        <f>IF(K1314&lt;&gt;"v",VLOOKUP(A1314,Kunnat!$B$2:$F$411,5,0),"")</f>
        <v>alle 6001</v>
      </c>
      <c r="N1314" s="41" t="str">
        <f>IF(J1314="","",VLOOKUP(J1314,Lait!$B$3:$C$60,2,0))</f>
        <v>Ympäristöministeriö</v>
      </c>
      <c r="O1314" s="41"/>
      <c r="P1314" s="41"/>
    </row>
    <row r="1315" spans="1:16" s="23" customFormat="1" x14ac:dyDescent="0.35">
      <c r="A1315" s="45" t="s">
        <v>2365</v>
      </c>
      <c r="B1315" s="45" t="s">
        <v>275</v>
      </c>
      <c r="C1315" s="45"/>
      <c r="D1315" s="45" t="s">
        <v>275</v>
      </c>
      <c r="E1315" s="45" t="s">
        <v>1960</v>
      </c>
      <c r="F1315" s="46" t="s">
        <v>21</v>
      </c>
      <c r="G1315" s="45"/>
      <c r="H1315" s="45" t="s">
        <v>2382</v>
      </c>
      <c r="I1315" s="45"/>
      <c r="J1315" s="45" t="s">
        <v>2301</v>
      </c>
      <c r="K1315" s="39" t="str">
        <f>VLOOKUP(A1315,'Va-Ku'!$A$2:$B$150,2,0)</f>
        <v>k</v>
      </c>
      <c r="L1315" s="40" t="str">
        <f>IF(K1315="v",VLOOKUP(A1315,'Va-Ku'!$A$2:$C$150,3,0),VLOOKUP(A1315,Kunnat!$B$2:$D$410,3,0))</f>
        <v>Pohjois-Pohjanmaa</v>
      </c>
      <c r="M1315" s="40" t="str">
        <f>IF(K1315&lt;&gt;"v",VLOOKUP(A1315,Kunnat!$B$2:$F$411,5,0),"")</f>
        <v>alle 6001</v>
      </c>
      <c r="N1315" s="41" t="str">
        <f>IF(J1315="","",VLOOKUP(J1315,Lait!$B$3:$C$60,2,0))</f>
        <v>Ympäristöministeriö</v>
      </c>
      <c r="O1315" s="41"/>
      <c r="P1315" s="41"/>
    </row>
    <row r="1316" spans="1:16" s="23" customFormat="1" x14ac:dyDescent="0.35">
      <c r="A1316" s="45" t="s">
        <v>2365</v>
      </c>
      <c r="B1316" s="45" t="s">
        <v>4176</v>
      </c>
      <c r="C1316" s="45"/>
      <c r="D1316" s="45" t="s">
        <v>1999</v>
      </c>
      <c r="E1316" s="45" t="s">
        <v>1960</v>
      </c>
      <c r="F1316" s="46" t="s">
        <v>10</v>
      </c>
      <c r="G1316" s="46" t="s">
        <v>8</v>
      </c>
      <c r="H1316" s="45" t="s">
        <v>2382</v>
      </c>
      <c r="I1316" s="45"/>
      <c r="J1316" s="45" t="s">
        <v>2301</v>
      </c>
      <c r="K1316" s="39" t="str">
        <f>VLOOKUP(A1316,'Va-Ku'!$A$2:$B$150,2,0)</f>
        <v>k</v>
      </c>
      <c r="L1316" s="40" t="str">
        <f>IF(K1316="v",VLOOKUP(A1316,'Va-Ku'!$A$2:$C$150,3,0),VLOOKUP(A1316,Kunnat!$B$2:$D$410,3,0))</f>
        <v>Pohjois-Pohjanmaa</v>
      </c>
      <c r="M1316" s="40" t="str">
        <f>IF(K1316&lt;&gt;"v",VLOOKUP(A1316,Kunnat!$B$2:$F$411,5,0),"")</f>
        <v>alle 6001</v>
      </c>
      <c r="N1316" s="41" t="str">
        <f>IF(J1316="","",VLOOKUP(J1316,Lait!$B$3:$C$60,2,0))</f>
        <v>Ympäristöministeriö</v>
      </c>
      <c r="O1316" s="41"/>
      <c r="P1316" s="41"/>
    </row>
    <row r="1317" spans="1:16" s="23" customFormat="1" x14ac:dyDescent="0.35">
      <c r="A1317" s="45" t="s">
        <v>2365</v>
      </c>
      <c r="B1317" s="45" t="s">
        <v>1996</v>
      </c>
      <c r="C1317" s="45"/>
      <c r="D1317" s="45" t="s">
        <v>1996</v>
      </c>
      <c r="E1317" s="45" t="s">
        <v>1960</v>
      </c>
      <c r="F1317" s="46" t="s">
        <v>21</v>
      </c>
      <c r="G1317" s="45"/>
      <c r="H1317" s="45" t="s">
        <v>2382</v>
      </c>
      <c r="I1317" s="45"/>
      <c r="J1317" s="45" t="s">
        <v>2301</v>
      </c>
      <c r="K1317" s="39" t="str">
        <f>VLOOKUP(A1317,'Va-Ku'!$A$2:$B$150,2,0)</f>
        <v>k</v>
      </c>
      <c r="L1317" s="40" t="str">
        <f>IF(K1317="v",VLOOKUP(A1317,'Va-Ku'!$A$2:$C$150,3,0),VLOOKUP(A1317,Kunnat!$B$2:$D$410,3,0))</f>
        <v>Pohjois-Pohjanmaa</v>
      </c>
      <c r="M1317" s="40" t="str">
        <f>IF(K1317&lt;&gt;"v",VLOOKUP(A1317,Kunnat!$B$2:$F$411,5,0),"")</f>
        <v>alle 6001</v>
      </c>
      <c r="N1317" s="41" t="str">
        <f>IF(J1317="","",VLOOKUP(J1317,Lait!$B$3:$C$60,2,0))</f>
        <v>Ympäristöministeriö</v>
      </c>
      <c r="O1317" s="41"/>
      <c r="P1317" s="41"/>
    </row>
    <row r="1318" spans="1:16" s="23" customFormat="1" x14ac:dyDescent="0.35">
      <c r="A1318" s="45" t="s">
        <v>2365</v>
      </c>
      <c r="B1318" s="45" t="s">
        <v>4179</v>
      </c>
      <c r="C1318" s="45"/>
      <c r="D1318" s="45" t="s">
        <v>292</v>
      </c>
      <c r="E1318" s="45" t="s">
        <v>1960</v>
      </c>
      <c r="F1318" s="46" t="s">
        <v>17</v>
      </c>
      <c r="G1318" s="46" t="s">
        <v>8</v>
      </c>
      <c r="H1318" s="45" t="s">
        <v>2382</v>
      </c>
      <c r="I1318" s="45"/>
      <c r="J1318" s="45" t="s">
        <v>2301</v>
      </c>
      <c r="K1318" s="39" t="str">
        <f>VLOOKUP(A1318,'Va-Ku'!$A$2:$B$150,2,0)</f>
        <v>k</v>
      </c>
      <c r="L1318" s="40" t="str">
        <f>IF(K1318="v",VLOOKUP(A1318,'Va-Ku'!$A$2:$C$150,3,0),VLOOKUP(A1318,Kunnat!$B$2:$D$410,3,0))</f>
        <v>Pohjois-Pohjanmaa</v>
      </c>
      <c r="M1318" s="40" t="str">
        <f>IF(K1318&lt;&gt;"v",VLOOKUP(A1318,Kunnat!$B$2:$F$411,5,0),"")</f>
        <v>alle 6001</v>
      </c>
      <c r="N1318" s="41" t="str">
        <f>IF(J1318="","",VLOOKUP(J1318,Lait!$B$3:$C$60,2,0))</f>
        <v>Ympäristöministeriö</v>
      </c>
      <c r="O1318" s="41"/>
      <c r="P1318" s="41"/>
    </row>
    <row r="1319" spans="1:16" s="23" customFormat="1" x14ac:dyDescent="0.35">
      <c r="A1319" s="45" t="s">
        <v>2365</v>
      </c>
      <c r="B1319" s="45" t="s">
        <v>4177</v>
      </c>
      <c r="C1319" s="45"/>
      <c r="D1319" s="45" t="s">
        <v>292</v>
      </c>
      <c r="E1319" s="45" t="s">
        <v>1960</v>
      </c>
      <c r="F1319" s="46" t="s">
        <v>21</v>
      </c>
      <c r="G1319" s="45"/>
      <c r="H1319" s="45" t="s">
        <v>2382</v>
      </c>
      <c r="I1319" s="45"/>
      <c r="J1319" s="45" t="s">
        <v>2301</v>
      </c>
      <c r="K1319" s="39" t="str">
        <f>VLOOKUP(A1319,'Va-Ku'!$A$2:$B$150,2,0)</f>
        <v>k</v>
      </c>
      <c r="L1319" s="40" t="str">
        <f>IF(K1319="v",VLOOKUP(A1319,'Va-Ku'!$A$2:$C$150,3,0),VLOOKUP(A1319,Kunnat!$B$2:$D$410,3,0))</f>
        <v>Pohjois-Pohjanmaa</v>
      </c>
      <c r="M1319" s="40" t="str">
        <f>IF(K1319&lt;&gt;"v",VLOOKUP(A1319,Kunnat!$B$2:$F$411,5,0),"")</f>
        <v>alle 6001</v>
      </c>
      <c r="N1319" s="41" t="str">
        <f>IF(J1319="","",VLOOKUP(J1319,Lait!$B$3:$C$60,2,0))</f>
        <v>Ympäristöministeriö</v>
      </c>
      <c r="O1319" s="41"/>
      <c r="P1319" s="41"/>
    </row>
    <row r="1320" spans="1:16" s="23" customFormat="1" x14ac:dyDescent="0.35">
      <c r="A1320" s="45" t="s">
        <v>2365</v>
      </c>
      <c r="B1320" s="45" t="s">
        <v>337</v>
      </c>
      <c r="C1320" s="45"/>
      <c r="D1320" s="45" t="s">
        <v>4033</v>
      </c>
      <c r="E1320" s="45" t="s">
        <v>1960</v>
      </c>
      <c r="F1320" s="46" t="s">
        <v>10</v>
      </c>
      <c r="G1320" s="46" t="s">
        <v>8</v>
      </c>
      <c r="H1320" s="45" t="s">
        <v>2382</v>
      </c>
      <c r="I1320" s="45"/>
      <c r="J1320" s="45" t="s">
        <v>2305</v>
      </c>
      <c r="K1320" s="39" t="str">
        <f>VLOOKUP(A1320,'Va-Ku'!$A$2:$B$150,2,0)</f>
        <v>k</v>
      </c>
      <c r="L1320" s="40" t="str">
        <f>IF(K1320="v",VLOOKUP(A1320,'Va-Ku'!$A$2:$C$150,3,0),VLOOKUP(A1320,Kunnat!$B$2:$D$410,3,0))</f>
        <v>Pohjois-Pohjanmaa</v>
      </c>
      <c r="M1320" s="40" t="str">
        <f>IF(K1320&lt;&gt;"v",VLOOKUP(A1320,Kunnat!$B$2:$F$411,5,0),"")</f>
        <v>alle 6001</v>
      </c>
      <c r="N1320" s="41" t="str">
        <f>IF(J1320="","",VLOOKUP(J1320,Lait!$B$3:$C$60,2,0))</f>
        <v>Maa- ja metsätalousministeriö</v>
      </c>
      <c r="O1320" s="41"/>
      <c r="P1320" s="41"/>
    </row>
    <row r="1321" spans="1:16" s="23" customFormat="1" x14ac:dyDescent="0.35">
      <c r="A1321" s="45" t="s">
        <v>2365</v>
      </c>
      <c r="B1321" s="45" t="s">
        <v>42</v>
      </c>
      <c r="C1321" s="45"/>
      <c r="D1321" s="45" t="s">
        <v>4814</v>
      </c>
      <c r="E1321" s="45" t="s">
        <v>1960</v>
      </c>
      <c r="F1321" s="46" t="s">
        <v>17</v>
      </c>
      <c r="G1321" s="46" t="s">
        <v>8</v>
      </c>
      <c r="H1321" s="45" t="s">
        <v>2382</v>
      </c>
      <c r="I1321" s="45"/>
      <c r="J1321" s="45" t="s">
        <v>2305</v>
      </c>
      <c r="K1321" s="39" t="str">
        <f>VLOOKUP(A1321,'Va-Ku'!$A$2:$B$150,2,0)</f>
        <v>k</v>
      </c>
      <c r="L1321" s="40" t="str">
        <f>IF(K1321="v",VLOOKUP(A1321,'Va-Ku'!$A$2:$C$150,3,0),VLOOKUP(A1321,Kunnat!$B$2:$D$410,3,0))</f>
        <v>Pohjois-Pohjanmaa</v>
      </c>
      <c r="M1321" s="40" t="str">
        <f>IF(K1321&lt;&gt;"v",VLOOKUP(A1321,Kunnat!$B$2:$F$411,5,0),"")</f>
        <v>alle 6001</v>
      </c>
      <c r="N1321" s="41" t="str">
        <f>IF(J1321="","",VLOOKUP(J1321,Lait!$B$3:$C$60,2,0))</f>
        <v>Maa- ja metsätalousministeriö</v>
      </c>
      <c r="O1321" s="41"/>
      <c r="P1321" s="41"/>
    </row>
    <row r="1322" spans="1:16" s="23" customFormat="1" x14ac:dyDescent="0.35">
      <c r="A1322" s="45" t="s">
        <v>2365</v>
      </c>
      <c r="B1322" s="45" t="s">
        <v>330</v>
      </c>
      <c r="C1322" s="45"/>
      <c r="D1322" s="45" t="s">
        <v>330</v>
      </c>
      <c r="E1322" s="45" t="s">
        <v>1960</v>
      </c>
      <c r="F1322" s="46" t="s">
        <v>17</v>
      </c>
      <c r="G1322" s="46" t="s">
        <v>8</v>
      </c>
      <c r="H1322" s="45" t="s">
        <v>2382</v>
      </c>
      <c r="I1322" s="45"/>
      <c r="J1322" s="45"/>
      <c r="K1322" s="39" t="str">
        <f>VLOOKUP(A1322,'Va-Ku'!$A$2:$B$150,2,0)</f>
        <v>k</v>
      </c>
      <c r="L1322" s="40" t="str">
        <f>IF(K1322="v",VLOOKUP(A1322,'Va-Ku'!$A$2:$C$150,3,0),VLOOKUP(A1322,Kunnat!$B$2:$D$410,3,0))</f>
        <v>Pohjois-Pohjanmaa</v>
      </c>
      <c r="M1322" s="40" t="str">
        <f>IF(K1322&lt;&gt;"v",VLOOKUP(A1322,Kunnat!$B$2:$F$411,5,0),"")</f>
        <v>alle 6001</v>
      </c>
      <c r="N1322" s="41" t="str">
        <f>IF(J1322="","",VLOOKUP(J1322,Lait!$B$3:$C$60,2,0))</f>
        <v/>
      </c>
      <c r="O1322" s="41"/>
      <c r="P1322" s="41"/>
    </row>
    <row r="1323" spans="1:16" s="23" customFormat="1" x14ac:dyDescent="0.35">
      <c r="A1323" s="45" t="s">
        <v>2365</v>
      </c>
      <c r="B1323" s="45" t="s">
        <v>155</v>
      </c>
      <c r="C1323" s="45"/>
      <c r="D1323" s="45" t="s">
        <v>321</v>
      </c>
      <c r="E1323" s="45" t="s">
        <v>1960</v>
      </c>
      <c r="F1323" s="46" t="s">
        <v>17</v>
      </c>
      <c r="G1323" s="46" t="s">
        <v>8</v>
      </c>
      <c r="H1323" s="45" t="s">
        <v>2382</v>
      </c>
      <c r="I1323" s="45"/>
      <c r="J1323" s="45" t="s">
        <v>2291</v>
      </c>
      <c r="K1323" s="39" t="str">
        <f>VLOOKUP(A1323,'Va-Ku'!$A$2:$B$150,2,0)</f>
        <v>k</v>
      </c>
      <c r="L1323" s="40" t="str">
        <f>IF(K1323="v",VLOOKUP(A1323,'Va-Ku'!$A$2:$C$150,3,0),VLOOKUP(A1323,Kunnat!$B$2:$D$410,3,0))</f>
        <v>Pohjois-Pohjanmaa</v>
      </c>
      <c r="M1323" s="40" t="str">
        <f>IF(K1323&lt;&gt;"v",VLOOKUP(A1323,Kunnat!$B$2:$F$411,5,0),"")</f>
        <v>alle 6001</v>
      </c>
      <c r="N1323" s="41" t="str">
        <f>IF(J1323="","",VLOOKUP(J1323,Lait!$B$3:$C$60,2,0))</f>
        <v>Ympäristöministeriö</v>
      </c>
      <c r="O1323" s="41"/>
      <c r="P1323" s="41"/>
    </row>
    <row r="1324" spans="1:16" s="23" customFormat="1" x14ac:dyDescent="0.35">
      <c r="A1324" s="45" t="s">
        <v>2365</v>
      </c>
      <c r="B1324" s="45" t="s">
        <v>4182</v>
      </c>
      <c r="C1324" s="45"/>
      <c r="D1324" s="45" t="s">
        <v>2003</v>
      </c>
      <c r="E1324" s="45" t="s">
        <v>2699</v>
      </c>
      <c r="F1324" s="46" t="s">
        <v>10</v>
      </c>
      <c r="G1324" s="46" t="s">
        <v>8</v>
      </c>
      <c r="H1324" s="45" t="s">
        <v>2386</v>
      </c>
      <c r="I1324" s="45"/>
      <c r="J1324" s="45"/>
      <c r="K1324" s="39" t="str">
        <f>VLOOKUP(A1324,'Va-Ku'!$A$2:$B$150,2,0)</f>
        <v>k</v>
      </c>
      <c r="L1324" s="40" t="str">
        <f>IF(K1324="v",VLOOKUP(A1324,'Va-Ku'!$A$2:$C$150,3,0),VLOOKUP(A1324,Kunnat!$B$2:$D$410,3,0))</f>
        <v>Pohjois-Pohjanmaa</v>
      </c>
      <c r="M1324" s="40" t="str">
        <f>IF(K1324&lt;&gt;"v",VLOOKUP(A1324,Kunnat!$B$2:$F$411,5,0),"")</f>
        <v>alle 6001</v>
      </c>
      <c r="N1324" s="41" t="str">
        <f>IF(J1324="","",VLOOKUP(J1324,Lait!$B$3:$C$60,2,0))</f>
        <v/>
      </c>
      <c r="O1324" s="41"/>
      <c r="P1324" s="41"/>
    </row>
    <row r="1325" spans="1:16" s="23" customFormat="1" x14ac:dyDescent="0.35">
      <c r="A1325" s="45" t="s">
        <v>2365</v>
      </c>
      <c r="B1325" s="45" t="s">
        <v>319</v>
      </c>
      <c r="C1325" s="45"/>
      <c r="D1325" s="45" t="s">
        <v>319</v>
      </c>
      <c r="E1325" s="45" t="s">
        <v>1958</v>
      </c>
      <c r="F1325" s="46" t="s">
        <v>10</v>
      </c>
      <c r="G1325" s="46" t="s">
        <v>146</v>
      </c>
      <c r="H1325" s="45" t="s">
        <v>2382</v>
      </c>
      <c r="I1325" s="45"/>
      <c r="J1325" s="45"/>
      <c r="K1325" s="39" t="str">
        <f>VLOOKUP(A1325,'Va-Ku'!$A$2:$B$150,2,0)</f>
        <v>k</v>
      </c>
      <c r="L1325" s="40" t="str">
        <f>IF(K1325="v",VLOOKUP(A1325,'Va-Ku'!$A$2:$C$150,3,0),VLOOKUP(A1325,Kunnat!$B$2:$D$410,3,0))</f>
        <v>Pohjois-Pohjanmaa</v>
      </c>
      <c r="M1325" s="40" t="str">
        <f>IF(K1325&lt;&gt;"v",VLOOKUP(A1325,Kunnat!$B$2:$F$411,5,0),"")</f>
        <v>alle 6001</v>
      </c>
      <c r="N1325" s="41" t="str">
        <f>IF(J1325="","",VLOOKUP(J1325,Lait!$B$3:$C$60,2,0))</f>
        <v/>
      </c>
      <c r="O1325" s="41"/>
      <c r="P1325" s="41"/>
    </row>
    <row r="1326" spans="1:16" s="23" customFormat="1" x14ac:dyDescent="0.35">
      <c r="A1326" s="45" t="s">
        <v>2365</v>
      </c>
      <c r="B1326" s="45" t="s">
        <v>122</v>
      </c>
      <c r="C1326" s="45"/>
      <c r="D1326" s="45" t="s">
        <v>2282</v>
      </c>
      <c r="E1326" s="45" t="s">
        <v>1958</v>
      </c>
      <c r="F1326" s="46" t="s">
        <v>17</v>
      </c>
      <c r="G1326" s="46" t="s">
        <v>8</v>
      </c>
      <c r="H1326" s="45" t="s">
        <v>2382</v>
      </c>
      <c r="I1326" s="45"/>
      <c r="J1326" s="45" t="s">
        <v>2306</v>
      </c>
      <c r="K1326" s="39" t="str">
        <f>VLOOKUP(A1326,'Va-Ku'!$A$2:$B$150,2,0)</f>
        <v>k</v>
      </c>
      <c r="L1326" s="40" t="str">
        <f>IF(K1326="v",VLOOKUP(A1326,'Va-Ku'!$A$2:$C$150,3,0),VLOOKUP(A1326,Kunnat!$B$2:$D$410,3,0))</f>
        <v>Pohjois-Pohjanmaa</v>
      </c>
      <c r="M1326" s="40" t="str">
        <f>IF(K1326&lt;&gt;"v",VLOOKUP(A1326,Kunnat!$B$2:$F$411,5,0),"")</f>
        <v>alle 6001</v>
      </c>
      <c r="N1326" s="41" t="str">
        <f>IF(J1326="","",VLOOKUP(J1326,Lait!$B$3:$C$60,2,0))</f>
        <v>Ympäristöministeriö</v>
      </c>
      <c r="O1326" s="41"/>
      <c r="P1326" s="41"/>
    </row>
    <row r="1327" spans="1:16" s="23" customFormat="1" x14ac:dyDescent="0.35">
      <c r="A1327" s="45" t="s">
        <v>2365</v>
      </c>
      <c r="B1327" s="45" t="s">
        <v>4181</v>
      </c>
      <c r="C1327" s="45"/>
      <c r="D1327" s="45" t="s">
        <v>4181</v>
      </c>
      <c r="E1327" s="45" t="s">
        <v>1958</v>
      </c>
      <c r="F1327" s="46" t="s">
        <v>10</v>
      </c>
      <c r="G1327" s="46" t="s">
        <v>146</v>
      </c>
      <c r="H1327" s="45" t="s">
        <v>2382</v>
      </c>
      <c r="I1327" s="45"/>
      <c r="J1327" s="45"/>
      <c r="K1327" s="39" t="str">
        <f>VLOOKUP(A1327,'Va-Ku'!$A$2:$B$150,2,0)</f>
        <v>k</v>
      </c>
      <c r="L1327" s="40" t="str">
        <f>IF(K1327="v",VLOOKUP(A1327,'Va-Ku'!$A$2:$C$150,3,0),VLOOKUP(A1327,Kunnat!$B$2:$D$410,3,0))</f>
        <v>Pohjois-Pohjanmaa</v>
      </c>
      <c r="M1327" s="40" t="str">
        <f>IF(K1327&lt;&gt;"v",VLOOKUP(A1327,Kunnat!$B$2:$F$411,5,0),"")</f>
        <v>alle 6001</v>
      </c>
      <c r="N1327" s="41" t="str">
        <f>IF(J1327="","",VLOOKUP(J1327,Lait!$B$3:$C$60,2,0))</f>
        <v/>
      </c>
      <c r="O1327" s="41"/>
      <c r="P1327" s="41"/>
    </row>
    <row r="1328" spans="1:16" s="23" customFormat="1" x14ac:dyDescent="0.35">
      <c r="A1328" s="45" t="s">
        <v>2365</v>
      </c>
      <c r="B1328" s="45" t="s">
        <v>1164</v>
      </c>
      <c r="C1328" s="45"/>
      <c r="D1328" s="45" t="s">
        <v>2284</v>
      </c>
      <c r="E1328" s="45" t="s">
        <v>1958</v>
      </c>
      <c r="F1328" s="46" t="s">
        <v>17</v>
      </c>
      <c r="G1328" s="46" t="s">
        <v>8</v>
      </c>
      <c r="H1328" s="45" t="s">
        <v>2386</v>
      </c>
      <c r="I1328" s="45"/>
      <c r="J1328" s="45" t="s">
        <v>2298</v>
      </c>
      <c r="K1328" s="39" t="str">
        <f>VLOOKUP(A1328,'Va-Ku'!$A$2:$B$150,2,0)</f>
        <v>k</v>
      </c>
      <c r="L1328" s="40" t="str">
        <f>IF(K1328="v",VLOOKUP(A1328,'Va-Ku'!$A$2:$C$150,3,0),VLOOKUP(A1328,Kunnat!$B$2:$D$410,3,0))</f>
        <v>Pohjois-Pohjanmaa</v>
      </c>
      <c r="M1328" s="40" t="str">
        <f>IF(K1328&lt;&gt;"v",VLOOKUP(A1328,Kunnat!$B$2:$F$411,5,0),"")</f>
        <v>alle 6001</v>
      </c>
      <c r="N1328" s="41" t="str">
        <f>IF(J1328="","",VLOOKUP(J1328,Lait!$B$3:$C$60,2,0))</f>
        <v>Maa- ja metsätalousministeriö</v>
      </c>
      <c r="O1328" s="41"/>
      <c r="P1328" s="41"/>
    </row>
    <row r="1329" spans="1:16" s="23" customFormat="1" x14ac:dyDescent="0.35">
      <c r="A1329" s="45" t="s">
        <v>505</v>
      </c>
      <c r="B1329" s="45" t="s">
        <v>517</v>
      </c>
      <c r="C1329" s="45" t="s">
        <v>3164</v>
      </c>
      <c r="D1329" s="45" t="s">
        <v>291</v>
      </c>
      <c r="E1329" s="45" t="s">
        <v>1960</v>
      </c>
      <c r="F1329" s="46" t="s">
        <v>10</v>
      </c>
      <c r="G1329" s="46" t="s">
        <v>8</v>
      </c>
      <c r="H1329" s="45" t="s">
        <v>2382</v>
      </c>
      <c r="I1329" s="45" t="s">
        <v>3165</v>
      </c>
      <c r="J1329" s="45"/>
      <c r="K1329" s="39" t="str">
        <f>VLOOKUP(A1329,'Va-Ku'!$A$2:$B$150,2,0)</f>
        <v>k</v>
      </c>
      <c r="L1329" s="40" t="str">
        <f>IF(K1329="v",VLOOKUP(A1329,'Va-Ku'!$A$2:$C$150,3,0),VLOOKUP(A1329,Kunnat!$B$2:$D$410,3,0))</f>
        <v>Uusimaa</v>
      </c>
      <c r="M1329" s="40" t="str">
        <f>IF(K1329&lt;&gt;"v",VLOOKUP(A1329,Kunnat!$B$2:$F$411,5,0),"")</f>
        <v>20 001 - 40 000</v>
      </c>
      <c r="N1329" s="41" t="str">
        <f>IF(J1329="","",VLOOKUP(J1329,Lait!$B$3:$C$60,2,0))</f>
        <v/>
      </c>
      <c r="O1329" s="41"/>
      <c r="P1329" s="41"/>
    </row>
    <row r="1330" spans="1:16" s="23" customFormat="1" x14ac:dyDescent="0.35">
      <c r="A1330" s="45" t="s">
        <v>505</v>
      </c>
      <c r="B1330" s="45" t="s">
        <v>513</v>
      </c>
      <c r="C1330" s="45" t="s">
        <v>3170</v>
      </c>
      <c r="D1330" s="45" t="s">
        <v>275</v>
      </c>
      <c r="E1330" s="45" t="s">
        <v>1960</v>
      </c>
      <c r="F1330" s="46" t="s">
        <v>21</v>
      </c>
      <c r="G1330" s="45"/>
      <c r="H1330" s="45" t="s">
        <v>2382</v>
      </c>
      <c r="I1330" s="45" t="s">
        <v>3171</v>
      </c>
      <c r="J1330" s="45" t="s">
        <v>2301</v>
      </c>
      <c r="K1330" s="39" t="str">
        <f>VLOOKUP(A1330,'Va-Ku'!$A$2:$B$150,2,0)</f>
        <v>k</v>
      </c>
      <c r="L1330" s="40" t="str">
        <f>IF(K1330="v",VLOOKUP(A1330,'Va-Ku'!$A$2:$C$150,3,0),VLOOKUP(A1330,Kunnat!$B$2:$D$410,3,0))</f>
        <v>Uusimaa</v>
      </c>
      <c r="M1330" s="40" t="str">
        <f>IF(K1330&lt;&gt;"v",VLOOKUP(A1330,Kunnat!$B$2:$F$411,5,0),"")</f>
        <v>20 001 - 40 000</v>
      </c>
      <c r="N1330" s="41" t="str">
        <f>IF(J1330="","",VLOOKUP(J1330,Lait!$B$3:$C$60,2,0))</f>
        <v>Ympäristöministeriö</v>
      </c>
      <c r="O1330" s="41"/>
      <c r="P1330" s="41"/>
    </row>
    <row r="1331" spans="1:16" s="23" customFormat="1" x14ac:dyDescent="0.35">
      <c r="A1331" s="45" t="s">
        <v>505</v>
      </c>
      <c r="B1331" s="45" t="s">
        <v>515</v>
      </c>
      <c r="C1331" s="45" t="s">
        <v>3168</v>
      </c>
      <c r="D1331" s="45" t="s">
        <v>330</v>
      </c>
      <c r="E1331" s="45" t="s">
        <v>1960</v>
      </c>
      <c r="F1331" s="46" t="s">
        <v>17</v>
      </c>
      <c r="G1331" s="46" t="s">
        <v>22</v>
      </c>
      <c r="H1331" s="45" t="s">
        <v>2382</v>
      </c>
      <c r="I1331" s="45" t="s">
        <v>3169</v>
      </c>
      <c r="J1331" s="45"/>
      <c r="K1331" s="39" t="str">
        <f>VLOOKUP(A1331,'Va-Ku'!$A$2:$B$150,2,0)</f>
        <v>k</v>
      </c>
      <c r="L1331" s="40" t="str">
        <f>IF(K1331="v",VLOOKUP(A1331,'Va-Ku'!$A$2:$C$150,3,0),VLOOKUP(A1331,Kunnat!$B$2:$D$410,3,0))</f>
        <v>Uusimaa</v>
      </c>
      <c r="M1331" s="40" t="str">
        <f>IF(K1331&lt;&gt;"v",VLOOKUP(A1331,Kunnat!$B$2:$F$411,5,0),"")</f>
        <v>20 001 - 40 000</v>
      </c>
      <c r="N1331" s="41" t="str">
        <f>IF(J1331="","",VLOOKUP(J1331,Lait!$B$3:$C$60,2,0))</f>
        <v/>
      </c>
      <c r="O1331" s="41"/>
      <c r="P1331" s="41"/>
    </row>
    <row r="1332" spans="1:16" s="23" customFormat="1" x14ac:dyDescent="0.35">
      <c r="A1332" s="45" t="s">
        <v>505</v>
      </c>
      <c r="B1332" s="45" t="s">
        <v>514</v>
      </c>
      <c r="C1332" s="45" t="s">
        <v>3185</v>
      </c>
      <c r="D1332" s="45" t="s">
        <v>321</v>
      </c>
      <c r="E1332" s="45" t="s">
        <v>1960</v>
      </c>
      <c r="F1332" s="46" t="s">
        <v>10</v>
      </c>
      <c r="G1332" s="46" t="s">
        <v>8</v>
      </c>
      <c r="H1332" s="45" t="s">
        <v>2382</v>
      </c>
      <c r="I1332" s="45" t="s">
        <v>3186</v>
      </c>
      <c r="J1332" s="45" t="s">
        <v>2291</v>
      </c>
      <c r="K1332" s="39" t="str">
        <f>VLOOKUP(A1332,'Va-Ku'!$A$2:$B$150,2,0)</f>
        <v>k</v>
      </c>
      <c r="L1332" s="40" t="str">
        <f>IF(K1332="v",VLOOKUP(A1332,'Va-Ku'!$A$2:$C$150,3,0),VLOOKUP(A1332,Kunnat!$B$2:$D$410,3,0))</f>
        <v>Uusimaa</v>
      </c>
      <c r="M1332" s="40" t="str">
        <f>IF(K1332&lt;&gt;"v",VLOOKUP(A1332,Kunnat!$B$2:$F$411,5,0),"")</f>
        <v>20 001 - 40 000</v>
      </c>
      <c r="N1332" s="41" t="str">
        <f>IF(J1332="","",VLOOKUP(J1332,Lait!$B$3:$C$60,2,0))</f>
        <v>Ympäristöministeriö</v>
      </c>
      <c r="O1332" s="41"/>
      <c r="P1332" s="41"/>
    </row>
    <row r="1333" spans="1:16" s="23" customFormat="1" x14ac:dyDescent="0.35">
      <c r="A1333" s="45" t="s">
        <v>505</v>
      </c>
      <c r="B1333" s="45" t="s">
        <v>3174</v>
      </c>
      <c r="C1333" s="45" t="s">
        <v>3175</v>
      </c>
      <c r="D1333" s="45" t="s">
        <v>2003</v>
      </c>
      <c r="E1333" s="45" t="s">
        <v>1960</v>
      </c>
      <c r="F1333" s="46" t="s">
        <v>10</v>
      </c>
      <c r="G1333" s="45"/>
      <c r="H1333" s="45" t="s">
        <v>2382</v>
      </c>
      <c r="I1333" s="45" t="s">
        <v>3176</v>
      </c>
      <c r="J1333" s="45"/>
      <c r="K1333" s="39" t="str">
        <f>VLOOKUP(A1333,'Va-Ku'!$A$2:$B$150,2,0)</f>
        <v>k</v>
      </c>
      <c r="L1333" s="40" t="str">
        <f>IF(K1333="v",VLOOKUP(A1333,'Va-Ku'!$A$2:$C$150,3,0),VLOOKUP(A1333,Kunnat!$B$2:$D$410,3,0))</f>
        <v>Uusimaa</v>
      </c>
      <c r="M1333" s="40" t="str">
        <f>IF(K1333&lt;&gt;"v",VLOOKUP(A1333,Kunnat!$B$2:$F$411,5,0),"")</f>
        <v>20 001 - 40 000</v>
      </c>
      <c r="N1333" s="41" t="str">
        <f>IF(J1333="","",VLOOKUP(J1333,Lait!$B$3:$C$60,2,0))</f>
        <v/>
      </c>
      <c r="O1333" s="41"/>
      <c r="P1333" s="41"/>
    </row>
    <row r="1334" spans="1:16" s="23" customFormat="1" x14ac:dyDescent="0.35">
      <c r="A1334" s="45" t="s">
        <v>505</v>
      </c>
      <c r="B1334" s="45" t="s">
        <v>519</v>
      </c>
      <c r="C1334" s="45" t="s">
        <v>3162</v>
      </c>
      <c r="D1334" s="45" t="s">
        <v>1198</v>
      </c>
      <c r="E1334" s="45" t="s">
        <v>2699</v>
      </c>
      <c r="F1334" s="46" t="s">
        <v>7</v>
      </c>
      <c r="G1334" s="45"/>
      <c r="H1334" s="45" t="s">
        <v>2382</v>
      </c>
      <c r="I1334" s="45" t="s">
        <v>3163</v>
      </c>
      <c r="J1334" s="45"/>
      <c r="K1334" s="39" t="str">
        <f>VLOOKUP(A1334,'Va-Ku'!$A$2:$B$150,2,0)</f>
        <v>k</v>
      </c>
      <c r="L1334" s="40" t="str">
        <f>IF(K1334="v",VLOOKUP(A1334,'Va-Ku'!$A$2:$C$150,3,0),VLOOKUP(A1334,Kunnat!$B$2:$D$410,3,0))</f>
        <v>Uusimaa</v>
      </c>
      <c r="M1334" s="40" t="str">
        <f>IF(K1334&lt;&gt;"v",VLOOKUP(A1334,Kunnat!$B$2:$F$411,5,0),"")</f>
        <v>20 001 - 40 000</v>
      </c>
      <c r="N1334" s="41" t="str">
        <f>IF(J1334="","",VLOOKUP(J1334,Lait!$B$3:$C$60,2,0))</f>
        <v/>
      </c>
      <c r="O1334" s="41"/>
      <c r="P1334" s="41"/>
    </row>
    <row r="1335" spans="1:16" s="23" customFormat="1" x14ac:dyDescent="0.35">
      <c r="A1335" s="45" t="s">
        <v>505</v>
      </c>
      <c r="B1335" s="45" t="s">
        <v>518</v>
      </c>
      <c r="C1335" s="45" t="s">
        <v>3179</v>
      </c>
      <c r="D1335" s="45" t="s">
        <v>518</v>
      </c>
      <c r="E1335" s="45" t="s">
        <v>2699</v>
      </c>
      <c r="F1335" s="46" t="s">
        <v>5</v>
      </c>
      <c r="G1335" s="45"/>
      <c r="H1335" s="45" t="s">
        <v>2382</v>
      </c>
      <c r="I1335" s="45" t="s">
        <v>3180</v>
      </c>
      <c r="J1335" s="45"/>
      <c r="K1335" s="39" t="str">
        <f>VLOOKUP(A1335,'Va-Ku'!$A$2:$B$150,2,0)</f>
        <v>k</v>
      </c>
      <c r="L1335" s="40" t="str">
        <f>IF(K1335="v",VLOOKUP(A1335,'Va-Ku'!$A$2:$C$150,3,0),VLOOKUP(A1335,Kunnat!$B$2:$D$410,3,0))</f>
        <v>Uusimaa</v>
      </c>
      <c r="M1335" s="40" t="str">
        <f>IF(K1335&lt;&gt;"v",VLOOKUP(A1335,Kunnat!$B$2:$F$411,5,0),"")</f>
        <v>20 001 - 40 000</v>
      </c>
      <c r="N1335" s="41" t="str">
        <f>IF(J1335="","",VLOOKUP(J1335,Lait!$B$3:$C$60,2,0))</f>
        <v/>
      </c>
      <c r="O1335" s="41"/>
      <c r="P1335" s="41"/>
    </row>
    <row r="1336" spans="1:16" s="23" customFormat="1" x14ac:dyDescent="0.35">
      <c r="A1336" s="45" t="s">
        <v>505</v>
      </c>
      <c r="B1336" s="45" t="s">
        <v>509</v>
      </c>
      <c r="C1336" s="45" t="s">
        <v>3166</v>
      </c>
      <c r="D1336" s="45" t="s">
        <v>509</v>
      </c>
      <c r="E1336" s="45" t="s">
        <v>295</v>
      </c>
      <c r="F1336" s="46" t="s">
        <v>21</v>
      </c>
      <c r="G1336" s="46" t="s">
        <v>55</v>
      </c>
      <c r="H1336" s="45" t="s">
        <v>2386</v>
      </c>
      <c r="I1336" s="45" t="s">
        <v>3167</v>
      </c>
      <c r="J1336" s="45"/>
      <c r="K1336" s="39" t="str">
        <f>VLOOKUP(A1336,'Va-Ku'!$A$2:$B$150,2,0)</f>
        <v>k</v>
      </c>
      <c r="L1336" s="40" t="str">
        <f>IF(K1336="v",VLOOKUP(A1336,'Va-Ku'!$A$2:$C$150,3,0),VLOOKUP(A1336,Kunnat!$B$2:$D$410,3,0))</f>
        <v>Uusimaa</v>
      </c>
      <c r="M1336" s="40" t="str">
        <f>IF(K1336&lt;&gt;"v",VLOOKUP(A1336,Kunnat!$B$2:$F$411,5,0),"")</f>
        <v>20 001 - 40 000</v>
      </c>
      <c r="N1336" s="41" t="str">
        <f>IF(J1336="","",VLOOKUP(J1336,Lait!$B$3:$C$60,2,0))</f>
        <v/>
      </c>
      <c r="O1336" s="41"/>
      <c r="P1336" s="41"/>
    </row>
    <row r="1337" spans="1:16" s="23" customFormat="1" x14ac:dyDescent="0.35">
      <c r="A1337" s="45" t="s">
        <v>505</v>
      </c>
      <c r="B1337" s="45" t="s">
        <v>512</v>
      </c>
      <c r="C1337" s="45" t="s">
        <v>3172</v>
      </c>
      <c r="D1337" s="45" t="s">
        <v>2110</v>
      </c>
      <c r="E1337" s="45" t="s">
        <v>295</v>
      </c>
      <c r="F1337" s="45"/>
      <c r="G1337" s="45"/>
      <c r="H1337" s="45" t="s">
        <v>2386</v>
      </c>
      <c r="I1337" s="45" t="s">
        <v>3173</v>
      </c>
      <c r="J1337" s="45"/>
      <c r="K1337" s="39" t="str">
        <f>VLOOKUP(A1337,'Va-Ku'!$A$2:$B$150,2,0)</f>
        <v>k</v>
      </c>
      <c r="L1337" s="40" t="str">
        <f>IF(K1337="v",VLOOKUP(A1337,'Va-Ku'!$A$2:$C$150,3,0),VLOOKUP(A1337,Kunnat!$B$2:$D$410,3,0))</f>
        <v>Uusimaa</v>
      </c>
      <c r="M1337" s="40" t="str">
        <f>IF(K1337&lt;&gt;"v",VLOOKUP(A1337,Kunnat!$B$2:$F$411,5,0),"")</f>
        <v>20 001 - 40 000</v>
      </c>
      <c r="N1337" s="41" t="str">
        <f>IF(J1337="","",VLOOKUP(J1337,Lait!$B$3:$C$60,2,0))</f>
        <v/>
      </c>
      <c r="O1337" s="41"/>
      <c r="P1337" s="41"/>
    </row>
    <row r="1338" spans="1:16" s="23" customFormat="1" x14ac:dyDescent="0.35">
      <c r="A1338" s="45" t="s">
        <v>505</v>
      </c>
      <c r="B1338" s="45" t="s">
        <v>508</v>
      </c>
      <c r="C1338" s="45" t="s">
        <v>3187</v>
      </c>
      <c r="D1338" s="45" t="s">
        <v>4802</v>
      </c>
      <c r="E1338" s="45" t="s">
        <v>295</v>
      </c>
      <c r="F1338" s="46" t="s">
        <v>7</v>
      </c>
      <c r="G1338" s="46" t="s">
        <v>61</v>
      </c>
      <c r="H1338" s="45" t="s">
        <v>2386</v>
      </c>
      <c r="I1338" s="45" t="s">
        <v>3188</v>
      </c>
      <c r="J1338" s="45"/>
      <c r="K1338" s="39" t="str">
        <f>VLOOKUP(A1338,'Va-Ku'!$A$2:$B$150,2,0)</f>
        <v>k</v>
      </c>
      <c r="L1338" s="40" t="str">
        <f>IF(K1338="v",VLOOKUP(A1338,'Va-Ku'!$A$2:$C$150,3,0),VLOOKUP(A1338,Kunnat!$B$2:$D$410,3,0))</f>
        <v>Uusimaa</v>
      </c>
      <c r="M1338" s="40" t="str">
        <f>IF(K1338&lt;&gt;"v",VLOOKUP(A1338,Kunnat!$B$2:$F$411,5,0),"")</f>
        <v>20 001 - 40 000</v>
      </c>
      <c r="N1338" s="41" t="str">
        <f>IF(J1338="","",VLOOKUP(J1338,Lait!$B$3:$C$60,2,0))</f>
        <v/>
      </c>
      <c r="O1338" s="41"/>
      <c r="P1338" s="41"/>
    </row>
    <row r="1339" spans="1:16" s="23" customFormat="1" x14ac:dyDescent="0.35">
      <c r="A1339" s="45" t="s">
        <v>505</v>
      </c>
      <c r="B1339" s="45" t="s">
        <v>507</v>
      </c>
      <c r="C1339" s="45" t="s">
        <v>3177</v>
      </c>
      <c r="D1339" s="45" t="s">
        <v>4802</v>
      </c>
      <c r="E1339" s="45" t="s">
        <v>295</v>
      </c>
      <c r="F1339" s="46" t="s">
        <v>21</v>
      </c>
      <c r="G1339" s="46" t="s">
        <v>84</v>
      </c>
      <c r="H1339" s="45" t="s">
        <v>2382</v>
      </c>
      <c r="I1339" s="45" t="s">
        <v>3178</v>
      </c>
      <c r="J1339" s="45"/>
      <c r="K1339" s="39" t="str">
        <f>VLOOKUP(A1339,'Va-Ku'!$A$2:$B$150,2,0)</f>
        <v>k</v>
      </c>
      <c r="L1339" s="40" t="str">
        <f>IF(K1339="v",VLOOKUP(A1339,'Va-Ku'!$A$2:$C$150,3,0),VLOOKUP(A1339,Kunnat!$B$2:$D$410,3,0))</f>
        <v>Uusimaa</v>
      </c>
      <c r="M1339" s="40" t="str">
        <f>IF(K1339&lt;&gt;"v",VLOOKUP(A1339,Kunnat!$B$2:$F$411,5,0),"")</f>
        <v>20 001 - 40 000</v>
      </c>
      <c r="N1339" s="41" t="str">
        <f>IF(J1339="","",VLOOKUP(J1339,Lait!$B$3:$C$60,2,0))</f>
        <v/>
      </c>
      <c r="O1339" s="41"/>
      <c r="P1339" s="41"/>
    </row>
    <row r="1340" spans="1:16" s="23" customFormat="1" x14ac:dyDescent="0.35">
      <c r="A1340" s="45" t="s">
        <v>505</v>
      </c>
      <c r="B1340" s="45" t="s">
        <v>511</v>
      </c>
      <c r="C1340" s="45" t="s">
        <v>3189</v>
      </c>
      <c r="D1340" s="45" t="s">
        <v>522</v>
      </c>
      <c r="E1340" s="45" t="s">
        <v>1896</v>
      </c>
      <c r="F1340" s="46" t="s">
        <v>21</v>
      </c>
      <c r="G1340" s="46" t="s">
        <v>22</v>
      </c>
      <c r="H1340" s="45" t="s">
        <v>2386</v>
      </c>
      <c r="I1340" s="45" t="s">
        <v>3173</v>
      </c>
      <c r="J1340" s="45"/>
      <c r="K1340" s="39" t="str">
        <f>VLOOKUP(A1340,'Va-Ku'!$A$2:$B$150,2,0)</f>
        <v>k</v>
      </c>
      <c r="L1340" s="40" t="str">
        <f>IF(K1340="v",VLOOKUP(A1340,'Va-Ku'!$A$2:$C$150,3,0),VLOOKUP(A1340,Kunnat!$B$2:$D$410,3,0))</f>
        <v>Uusimaa</v>
      </c>
      <c r="M1340" s="40" t="str">
        <f>IF(K1340&lt;&gt;"v",VLOOKUP(A1340,Kunnat!$B$2:$F$411,5,0),"")</f>
        <v>20 001 - 40 000</v>
      </c>
      <c r="N1340" s="41" t="str">
        <f>IF(J1340="","",VLOOKUP(J1340,Lait!$B$3:$C$60,2,0))</f>
        <v/>
      </c>
      <c r="O1340" s="41"/>
      <c r="P1340" s="41"/>
    </row>
    <row r="1341" spans="1:16" s="23" customFormat="1" x14ac:dyDescent="0.35">
      <c r="A1341" s="45" t="s">
        <v>505</v>
      </c>
      <c r="B1341" s="45" t="s">
        <v>510</v>
      </c>
      <c r="C1341" s="45" t="s">
        <v>3181</v>
      </c>
      <c r="D1341" s="45" t="s">
        <v>2008</v>
      </c>
      <c r="E1341" s="45" t="s">
        <v>1958</v>
      </c>
      <c r="F1341" s="46" t="s">
        <v>5</v>
      </c>
      <c r="G1341" s="46" t="s">
        <v>2604</v>
      </c>
      <c r="H1341" s="45" t="s">
        <v>2386</v>
      </c>
      <c r="I1341" s="45" t="s">
        <v>3182</v>
      </c>
      <c r="J1341" s="45"/>
      <c r="K1341" s="39" t="str">
        <f>VLOOKUP(A1341,'Va-Ku'!$A$2:$B$150,2,0)</f>
        <v>k</v>
      </c>
      <c r="L1341" s="40" t="str">
        <f>IF(K1341="v",VLOOKUP(A1341,'Va-Ku'!$A$2:$C$150,3,0),VLOOKUP(A1341,Kunnat!$B$2:$D$410,3,0))</f>
        <v>Uusimaa</v>
      </c>
      <c r="M1341" s="40" t="str">
        <f>IF(K1341&lt;&gt;"v",VLOOKUP(A1341,Kunnat!$B$2:$F$411,5,0),"")</f>
        <v>20 001 - 40 000</v>
      </c>
      <c r="N1341" s="41" t="str">
        <f>IF(J1341="","",VLOOKUP(J1341,Lait!$B$3:$C$60,2,0))</f>
        <v/>
      </c>
      <c r="O1341" s="41"/>
      <c r="P1341" s="41"/>
    </row>
    <row r="1342" spans="1:16" s="23" customFormat="1" x14ac:dyDescent="0.35">
      <c r="A1342" s="45" t="s">
        <v>505</v>
      </c>
      <c r="B1342" s="45" t="s">
        <v>516</v>
      </c>
      <c r="C1342" s="45" t="s">
        <v>3183</v>
      </c>
      <c r="D1342" s="45" t="s">
        <v>1168</v>
      </c>
      <c r="E1342" s="45" t="s">
        <v>1958</v>
      </c>
      <c r="F1342" s="46" t="s">
        <v>21</v>
      </c>
      <c r="G1342" s="45"/>
      <c r="H1342" s="45" t="s">
        <v>2382</v>
      </c>
      <c r="I1342" s="45" t="s">
        <v>3184</v>
      </c>
      <c r="J1342" s="45" t="s">
        <v>2300</v>
      </c>
      <c r="K1342" s="39" t="str">
        <f>VLOOKUP(A1342,'Va-Ku'!$A$2:$B$150,2,0)</f>
        <v>k</v>
      </c>
      <c r="L1342" s="40" t="str">
        <f>IF(K1342="v",VLOOKUP(A1342,'Va-Ku'!$A$2:$C$150,3,0),VLOOKUP(A1342,Kunnat!$B$2:$D$410,3,0))</f>
        <v>Uusimaa</v>
      </c>
      <c r="M1342" s="40" t="str">
        <f>IF(K1342&lt;&gt;"v",VLOOKUP(A1342,Kunnat!$B$2:$F$411,5,0),"")</f>
        <v>20 001 - 40 000</v>
      </c>
      <c r="N1342" s="41" t="str">
        <f>IF(J1342="","",VLOOKUP(J1342,Lait!$B$3:$C$60,2,0))</f>
        <v>Liikenne- ja viestintäministeriö</v>
      </c>
      <c r="O1342" s="41"/>
      <c r="P1342" s="41"/>
    </row>
    <row r="1343" spans="1:16" s="23" customFormat="1" x14ac:dyDescent="0.35">
      <c r="A1343" s="45" t="s">
        <v>520</v>
      </c>
      <c r="B1343" s="45" t="s">
        <v>524</v>
      </c>
      <c r="C1343" s="45" t="s">
        <v>2385</v>
      </c>
      <c r="D1343" s="45" t="s">
        <v>543</v>
      </c>
      <c r="E1343" s="45" t="s">
        <v>1959</v>
      </c>
      <c r="F1343" s="46" t="s">
        <v>10</v>
      </c>
      <c r="G1343" s="46" t="s">
        <v>22</v>
      </c>
      <c r="H1343" s="45" t="s">
        <v>2386</v>
      </c>
      <c r="I1343" s="45"/>
      <c r="J1343" s="45" t="s">
        <v>2296</v>
      </c>
      <c r="K1343" s="39" t="str">
        <f>VLOOKUP(A1343,'Va-Ku'!$A$2:$B$150,2,0)</f>
        <v>k</v>
      </c>
      <c r="L1343" s="40" t="str">
        <f>IF(K1343="v",VLOOKUP(A1343,'Va-Ku'!$A$2:$C$150,3,0),VLOOKUP(A1343,Kunnat!$B$2:$D$410,3,0))</f>
        <v>Varsinais-Suomi</v>
      </c>
      <c r="M1343" s="40" t="str">
        <f>IF(K1343&lt;&gt;"v",VLOOKUP(A1343,Kunnat!$B$2:$F$411,5,0),"")</f>
        <v>20 001 - 40 000</v>
      </c>
      <c r="N1343" s="41" t="str">
        <f>IF(J1343="","",VLOOKUP(J1343,Lait!$B$3:$C$60,2,0))</f>
        <v>Maa- ja metsätalousministeriö</v>
      </c>
      <c r="O1343" s="41"/>
      <c r="P1343" s="41"/>
    </row>
    <row r="1344" spans="1:16" s="23" customFormat="1" x14ac:dyDescent="0.35">
      <c r="A1344" s="45" t="s">
        <v>520</v>
      </c>
      <c r="B1344" s="45" t="s">
        <v>513</v>
      </c>
      <c r="C1344" s="45" t="s">
        <v>2384</v>
      </c>
      <c r="D1344" s="45" t="s">
        <v>275</v>
      </c>
      <c r="E1344" s="45" t="s">
        <v>1960</v>
      </c>
      <c r="F1344" s="46" t="s">
        <v>5</v>
      </c>
      <c r="G1344" s="45"/>
      <c r="H1344" s="45" t="s">
        <v>2382</v>
      </c>
      <c r="I1344" s="45"/>
      <c r="J1344" s="45" t="s">
        <v>2301</v>
      </c>
      <c r="K1344" s="39" t="str">
        <f>VLOOKUP(A1344,'Va-Ku'!$A$2:$B$150,2,0)</f>
        <v>k</v>
      </c>
      <c r="L1344" s="40" t="str">
        <f>IF(K1344="v",VLOOKUP(A1344,'Va-Ku'!$A$2:$C$150,3,0),VLOOKUP(A1344,Kunnat!$B$2:$D$410,3,0))</f>
        <v>Varsinais-Suomi</v>
      </c>
      <c r="M1344" s="40" t="str">
        <f>IF(K1344&lt;&gt;"v",VLOOKUP(A1344,Kunnat!$B$2:$F$411,5,0),"")</f>
        <v>20 001 - 40 000</v>
      </c>
      <c r="N1344" s="41" t="str">
        <f>IF(J1344="","",VLOOKUP(J1344,Lait!$B$3:$C$60,2,0))</f>
        <v>Ympäristöministeriö</v>
      </c>
      <c r="O1344" s="41"/>
      <c r="P1344" s="41"/>
    </row>
    <row r="1345" spans="1:16" s="23" customFormat="1" x14ac:dyDescent="0.35">
      <c r="A1345" s="45" t="s">
        <v>520</v>
      </c>
      <c r="B1345" s="45" t="s">
        <v>2055</v>
      </c>
      <c r="C1345" s="45" t="s">
        <v>2389</v>
      </c>
      <c r="D1345" s="45" t="s">
        <v>2055</v>
      </c>
      <c r="E1345" s="45" t="s">
        <v>2699</v>
      </c>
      <c r="F1345" s="46" t="s">
        <v>5</v>
      </c>
      <c r="G1345" s="45"/>
      <c r="H1345" s="45" t="s">
        <v>2382</v>
      </c>
      <c r="I1345" s="45"/>
      <c r="J1345" s="45" t="s">
        <v>2291</v>
      </c>
      <c r="K1345" s="39" t="str">
        <f>VLOOKUP(A1345,'Va-Ku'!$A$2:$B$150,2,0)</f>
        <v>k</v>
      </c>
      <c r="L1345" s="40" t="str">
        <f>IF(K1345="v",VLOOKUP(A1345,'Va-Ku'!$A$2:$C$150,3,0),VLOOKUP(A1345,Kunnat!$B$2:$D$410,3,0))</f>
        <v>Varsinais-Suomi</v>
      </c>
      <c r="M1345" s="40" t="str">
        <f>IF(K1345&lt;&gt;"v",VLOOKUP(A1345,Kunnat!$B$2:$F$411,5,0),"")</f>
        <v>20 001 - 40 000</v>
      </c>
      <c r="N1345" s="41" t="str">
        <f>IF(J1345="","",VLOOKUP(J1345,Lait!$B$3:$C$60,2,0))</f>
        <v>Ympäristöministeriö</v>
      </c>
      <c r="O1345" s="41"/>
      <c r="P1345" s="41"/>
    </row>
    <row r="1346" spans="1:16" s="23" customFormat="1" x14ac:dyDescent="0.35">
      <c r="A1346" s="45" t="s">
        <v>520</v>
      </c>
      <c r="B1346" s="45" t="s">
        <v>2054</v>
      </c>
      <c r="C1346" s="45" t="s">
        <v>2388</v>
      </c>
      <c r="D1346" s="45" t="s">
        <v>2054</v>
      </c>
      <c r="E1346" s="45" t="s">
        <v>2699</v>
      </c>
      <c r="F1346" s="46" t="s">
        <v>5</v>
      </c>
      <c r="G1346" s="45"/>
      <c r="H1346" s="45" t="s">
        <v>2382</v>
      </c>
      <c r="I1346" s="45"/>
      <c r="J1346" s="45"/>
      <c r="K1346" s="39" t="str">
        <f>VLOOKUP(A1346,'Va-Ku'!$A$2:$B$150,2,0)</f>
        <v>k</v>
      </c>
      <c r="L1346" s="40" t="str">
        <f>IF(K1346="v",VLOOKUP(A1346,'Va-Ku'!$A$2:$C$150,3,0),VLOOKUP(A1346,Kunnat!$B$2:$D$410,3,0))</f>
        <v>Varsinais-Suomi</v>
      </c>
      <c r="M1346" s="40" t="str">
        <f>IF(K1346&lt;&gt;"v",VLOOKUP(A1346,Kunnat!$B$2:$F$411,5,0),"")</f>
        <v>20 001 - 40 000</v>
      </c>
      <c r="N1346" s="41" t="str">
        <f>IF(J1346="","",VLOOKUP(J1346,Lait!$B$3:$C$60,2,0))</f>
        <v/>
      </c>
      <c r="O1346" s="41"/>
      <c r="P1346" s="41"/>
    </row>
    <row r="1347" spans="1:16" s="23" customFormat="1" x14ac:dyDescent="0.35">
      <c r="A1347" s="45" t="s">
        <v>520</v>
      </c>
      <c r="B1347" s="45" t="s">
        <v>2053</v>
      </c>
      <c r="C1347" s="45" t="s">
        <v>2387</v>
      </c>
      <c r="D1347" s="45" t="s">
        <v>2053</v>
      </c>
      <c r="E1347" s="45" t="s">
        <v>2699</v>
      </c>
      <c r="F1347" s="46" t="s">
        <v>5</v>
      </c>
      <c r="G1347" s="45"/>
      <c r="H1347" s="45" t="s">
        <v>2382</v>
      </c>
      <c r="I1347" s="45"/>
      <c r="J1347" s="45"/>
      <c r="K1347" s="39" t="str">
        <f>VLOOKUP(A1347,'Va-Ku'!$A$2:$B$150,2,0)</f>
        <v>k</v>
      </c>
      <c r="L1347" s="40" t="str">
        <f>IF(K1347="v",VLOOKUP(A1347,'Va-Ku'!$A$2:$C$150,3,0),VLOOKUP(A1347,Kunnat!$B$2:$D$410,3,0))</f>
        <v>Varsinais-Suomi</v>
      </c>
      <c r="M1347" s="40" t="str">
        <f>IF(K1347&lt;&gt;"v",VLOOKUP(A1347,Kunnat!$B$2:$F$411,5,0),"")</f>
        <v>20 001 - 40 000</v>
      </c>
      <c r="N1347" s="41" t="str">
        <f>IF(J1347="","",VLOOKUP(J1347,Lait!$B$3:$C$60,2,0))</f>
        <v/>
      </c>
      <c r="O1347" s="41"/>
      <c r="P1347" s="41"/>
    </row>
    <row r="1348" spans="1:16" s="23" customFormat="1" x14ac:dyDescent="0.35">
      <c r="A1348" s="45" t="s">
        <v>520</v>
      </c>
      <c r="B1348" s="45" t="s">
        <v>2056</v>
      </c>
      <c r="C1348" s="45" t="s">
        <v>2390</v>
      </c>
      <c r="D1348" s="45" t="s">
        <v>3841</v>
      </c>
      <c r="E1348" s="45" t="s">
        <v>2699</v>
      </c>
      <c r="F1348" s="46" t="s">
        <v>5</v>
      </c>
      <c r="G1348" s="45"/>
      <c r="H1348" s="45" t="s">
        <v>2382</v>
      </c>
      <c r="I1348" s="45"/>
      <c r="J1348" s="45"/>
      <c r="K1348" s="39" t="str">
        <f>VLOOKUP(A1348,'Va-Ku'!$A$2:$B$150,2,0)</f>
        <v>k</v>
      </c>
      <c r="L1348" s="40" t="str">
        <f>IF(K1348="v",VLOOKUP(A1348,'Va-Ku'!$A$2:$C$150,3,0),VLOOKUP(A1348,Kunnat!$B$2:$D$410,3,0))</f>
        <v>Varsinais-Suomi</v>
      </c>
      <c r="M1348" s="40" t="str">
        <f>IF(K1348&lt;&gt;"v",VLOOKUP(A1348,Kunnat!$B$2:$F$411,5,0),"")</f>
        <v>20 001 - 40 000</v>
      </c>
      <c r="N1348" s="41" t="str">
        <f>IF(J1348="","",VLOOKUP(J1348,Lait!$B$3:$C$60,2,0))</f>
        <v/>
      </c>
      <c r="O1348" s="41"/>
      <c r="P1348" s="41"/>
    </row>
    <row r="1349" spans="1:16" s="23" customFormat="1" x14ac:dyDescent="0.35">
      <c r="A1349" s="45" t="s">
        <v>520</v>
      </c>
      <c r="B1349" s="45" t="s">
        <v>522</v>
      </c>
      <c r="C1349" s="45" t="s">
        <v>2381</v>
      </c>
      <c r="D1349" s="45" t="s">
        <v>522</v>
      </c>
      <c r="E1349" s="45" t="s">
        <v>1896</v>
      </c>
      <c r="F1349" s="46" t="s">
        <v>5</v>
      </c>
      <c r="G1349" s="45"/>
      <c r="H1349" s="45" t="s">
        <v>2382</v>
      </c>
      <c r="I1349" s="45" t="s">
        <v>2383</v>
      </c>
      <c r="J1349" s="45"/>
      <c r="K1349" s="39" t="str">
        <f>VLOOKUP(A1349,'Va-Ku'!$A$2:$B$150,2,0)</f>
        <v>k</v>
      </c>
      <c r="L1349" s="40" t="str">
        <f>IF(K1349="v",VLOOKUP(A1349,'Va-Ku'!$A$2:$C$150,3,0),VLOOKUP(A1349,Kunnat!$B$2:$D$410,3,0))</f>
        <v>Varsinais-Suomi</v>
      </c>
      <c r="M1349" s="40" t="str">
        <f>IF(K1349&lt;&gt;"v",VLOOKUP(A1349,Kunnat!$B$2:$F$411,5,0),"")</f>
        <v>20 001 - 40 000</v>
      </c>
      <c r="N1349" s="41" t="str">
        <f>IF(J1349="","",VLOOKUP(J1349,Lait!$B$3:$C$60,2,0))</f>
        <v/>
      </c>
      <c r="O1349" s="41"/>
      <c r="P1349" s="41"/>
    </row>
    <row r="1350" spans="1:16" s="23" customFormat="1" x14ac:dyDescent="0.35">
      <c r="A1350" s="45" t="s">
        <v>2040</v>
      </c>
      <c r="B1350" s="45" t="s">
        <v>37</v>
      </c>
      <c r="C1350" s="45" t="s">
        <v>3190</v>
      </c>
      <c r="D1350" s="45" t="s">
        <v>37</v>
      </c>
      <c r="E1350" s="45" t="s">
        <v>1960</v>
      </c>
      <c r="F1350" s="46" t="s">
        <v>5</v>
      </c>
      <c r="G1350" s="45"/>
      <c r="H1350" s="45" t="s">
        <v>2386</v>
      </c>
      <c r="I1350" s="45"/>
      <c r="J1350" s="45" t="s">
        <v>2296</v>
      </c>
      <c r="K1350" s="39" t="str">
        <f>VLOOKUP(A1350,'Va-Ku'!$A$2:$B$150,2,0)</f>
        <v>k</v>
      </c>
      <c r="L1350" s="40" t="str">
        <f>IF(K1350="v",VLOOKUP(A1350,'Va-Ku'!$A$2:$C$150,3,0),VLOOKUP(A1350,Kunnat!$B$2:$D$410,3,0))</f>
        <v>Lappi</v>
      </c>
      <c r="M1350" s="40" t="str">
        <f>IF(K1350&lt;&gt;"v",VLOOKUP(A1350,Kunnat!$B$2:$F$411,5,0),"")</f>
        <v>alle 6001</v>
      </c>
      <c r="N1350" s="41" t="str">
        <f>IF(J1350="","",VLOOKUP(J1350,Lait!$B$3:$C$60,2,0))</f>
        <v>Maa- ja metsätalousministeriö</v>
      </c>
      <c r="O1350" s="41"/>
      <c r="P1350" s="41"/>
    </row>
    <row r="1351" spans="1:16" s="23" customFormat="1" x14ac:dyDescent="0.35">
      <c r="A1351" s="45" t="s">
        <v>2040</v>
      </c>
      <c r="B1351" s="45" t="s">
        <v>2004</v>
      </c>
      <c r="C1351" s="45" t="s">
        <v>3190</v>
      </c>
      <c r="D1351" s="45" t="s">
        <v>2004</v>
      </c>
      <c r="E1351" s="45" t="s">
        <v>1960</v>
      </c>
      <c r="F1351" s="46" t="s">
        <v>5</v>
      </c>
      <c r="G1351" s="45"/>
      <c r="H1351" s="45" t="s">
        <v>2386</v>
      </c>
      <c r="I1351" s="45"/>
      <c r="J1351" s="45" t="s">
        <v>2296</v>
      </c>
      <c r="K1351" s="39" t="str">
        <f>VLOOKUP(A1351,'Va-Ku'!$A$2:$B$150,2,0)</f>
        <v>k</v>
      </c>
      <c r="L1351" s="40" t="str">
        <f>IF(K1351="v",VLOOKUP(A1351,'Va-Ku'!$A$2:$C$150,3,0),VLOOKUP(A1351,Kunnat!$B$2:$D$410,3,0))</f>
        <v>Lappi</v>
      </c>
      <c r="M1351" s="40" t="str">
        <f>IF(K1351&lt;&gt;"v",VLOOKUP(A1351,Kunnat!$B$2:$F$411,5,0),"")</f>
        <v>alle 6001</v>
      </c>
      <c r="N1351" s="41" t="str">
        <f>IF(J1351="","",VLOOKUP(J1351,Lait!$B$3:$C$60,2,0))</f>
        <v>Maa- ja metsätalousministeriö</v>
      </c>
      <c r="O1351" s="41"/>
      <c r="P1351" s="41"/>
    </row>
    <row r="1352" spans="1:16" s="23" customFormat="1" x14ac:dyDescent="0.35">
      <c r="A1352" s="45" t="s">
        <v>2040</v>
      </c>
      <c r="B1352" s="45" t="s">
        <v>41</v>
      </c>
      <c r="C1352" s="45" t="s">
        <v>3191</v>
      </c>
      <c r="D1352" s="45" t="s">
        <v>41</v>
      </c>
      <c r="E1352" s="45" t="s">
        <v>1960</v>
      </c>
      <c r="F1352" s="46" t="s">
        <v>10</v>
      </c>
      <c r="G1352" s="45"/>
      <c r="H1352" s="45" t="s">
        <v>2386</v>
      </c>
      <c r="I1352" s="45"/>
      <c r="J1352" s="45" t="s">
        <v>2308</v>
      </c>
      <c r="K1352" s="39" t="str">
        <f>VLOOKUP(A1352,'Va-Ku'!$A$2:$B$150,2,0)</f>
        <v>k</v>
      </c>
      <c r="L1352" s="40" t="str">
        <f>IF(K1352="v",VLOOKUP(A1352,'Va-Ku'!$A$2:$C$150,3,0),VLOOKUP(A1352,Kunnat!$B$2:$D$410,3,0))</f>
        <v>Lappi</v>
      </c>
      <c r="M1352" s="40" t="str">
        <f>IF(K1352&lt;&gt;"v",VLOOKUP(A1352,Kunnat!$B$2:$F$411,5,0),"")</f>
        <v>alle 6001</v>
      </c>
      <c r="N1352" s="41" t="str">
        <f>IF(J1352="","",VLOOKUP(J1352,Lait!$B$3:$C$60,2,0))</f>
        <v>Maa- ja metsätalousministeriö</v>
      </c>
      <c r="O1352" s="41"/>
      <c r="P1352" s="41"/>
    </row>
    <row r="1353" spans="1:16" s="23" customFormat="1" x14ac:dyDescent="0.35">
      <c r="A1353" s="45" t="s">
        <v>2040</v>
      </c>
      <c r="B1353" s="45" t="s">
        <v>289</v>
      </c>
      <c r="C1353" s="45" t="s">
        <v>3193</v>
      </c>
      <c r="D1353" s="45" t="s">
        <v>289</v>
      </c>
      <c r="E1353" s="45" t="s">
        <v>1960</v>
      </c>
      <c r="F1353" s="46" t="s">
        <v>17</v>
      </c>
      <c r="G1353" s="46" t="s">
        <v>22</v>
      </c>
      <c r="H1353" s="45" t="s">
        <v>2382</v>
      </c>
      <c r="I1353" s="45"/>
      <c r="J1353" s="45" t="s">
        <v>2289</v>
      </c>
      <c r="K1353" s="39" t="str">
        <f>VLOOKUP(A1353,'Va-Ku'!$A$2:$B$150,2,0)</f>
        <v>k</v>
      </c>
      <c r="L1353" s="40" t="str">
        <f>IF(K1353="v",VLOOKUP(A1353,'Va-Ku'!$A$2:$C$150,3,0),VLOOKUP(A1353,Kunnat!$B$2:$D$410,3,0))</f>
        <v>Lappi</v>
      </c>
      <c r="M1353" s="40" t="str">
        <f>IF(K1353&lt;&gt;"v",VLOOKUP(A1353,Kunnat!$B$2:$F$411,5,0),"")</f>
        <v>alle 6001</v>
      </c>
      <c r="N1353" s="41" t="str">
        <f>IF(J1353="","",VLOOKUP(J1353,Lait!$B$3:$C$60,2,0))</f>
        <v>Ympäristöministeriö</v>
      </c>
      <c r="O1353" s="41"/>
      <c r="P1353" s="41"/>
    </row>
    <row r="1354" spans="1:16" s="23" customFormat="1" x14ac:dyDescent="0.35">
      <c r="A1354" s="45" t="s">
        <v>2040</v>
      </c>
      <c r="B1354" s="45" t="s">
        <v>129</v>
      </c>
      <c r="C1354" s="45" t="s">
        <v>3190</v>
      </c>
      <c r="D1354" s="45" t="s">
        <v>129</v>
      </c>
      <c r="E1354" s="45" t="s">
        <v>1960</v>
      </c>
      <c r="F1354" s="46" t="s">
        <v>5</v>
      </c>
      <c r="G1354" s="45"/>
      <c r="H1354" s="45" t="s">
        <v>2382</v>
      </c>
      <c r="I1354" s="45"/>
      <c r="J1354" s="45" t="s">
        <v>2301</v>
      </c>
      <c r="K1354" s="39" t="str">
        <f>VLOOKUP(A1354,'Va-Ku'!$A$2:$B$150,2,0)</f>
        <v>k</v>
      </c>
      <c r="L1354" s="40" t="str">
        <f>IF(K1354="v",VLOOKUP(A1354,'Va-Ku'!$A$2:$C$150,3,0),VLOOKUP(A1354,Kunnat!$B$2:$D$410,3,0))</f>
        <v>Lappi</v>
      </c>
      <c r="M1354" s="40" t="str">
        <f>IF(K1354&lt;&gt;"v",VLOOKUP(A1354,Kunnat!$B$2:$F$411,5,0),"")</f>
        <v>alle 6001</v>
      </c>
      <c r="N1354" s="41" t="str">
        <f>IF(J1354="","",VLOOKUP(J1354,Lait!$B$3:$C$60,2,0))</f>
        <v>Ympäristöministeriö</v>
      </c>
      <c r="O1354" s="41"/>
      <c r="P1354" s="41"/>
    </row>
    <row r="1355" spans="1:16" s="23" customFormat="1" x14ac:dyDescent="0.35">
      <c r="A1355" s="45" t="s">
        <v>2040</v>
      </c>
      <c r="B1355" s="45" t="s">
        <v>2182</v>
      </c>
      <c r="C1355" s="45" t="s">
        <v>2588</v>
      </c>
      <c r="D1355" s="45" t="s">
        <v>291</v>
      </c>
      <c r="E1355" s="45" t="s">
        <v>1960</v>
      </c>
      <c r="F1355" s="46" t="s">
        <v>10</v>
      </c>
      <c r="G1355" s="46" t="s">
        <v>55</v>
      </c>
      <c r="H1355" s="45" t="s">
        <v>2382</v>
      </c>
      <c r="I1355" s="45" t="s">
        <v>2589</v>
      </c>
      <c r="J1355" s="45"/>
      <c r="K1355" s="39" t="str">
        <f>VLOOKUP(A1355,'Va-Ku'!$A$2:$B$150,2,0)</f>
        <v>k</v>
      </c>
      <c r="L1355" s="40" t="str">
        <f>IF(K1355="v",VLOOKUP(A1355,'Va-Ku'!$A$2:$C$150,3,0),VLOOKUP(A1355,Kunnat!$B$2:$D$410,3,0))</f>
        <v>Lappi</v>
      </c>
      <c r="M1355" s="40" t="str">
        <f>IF(K1355&lt;&gt;"v",VLOOKUP(A1355,Kunnat!$B$2:$F$411,5,0),"")</f>
        <v>alle 6001</v>
      </c>
      <c r="N1355" s="41" t="str">
        <f>IF(J1355="","",VLOOKUP(J1355,Lait!$B$3:$C$60,2,0))</f>
        <v/>
      </c>
      <c r="O1355" s="41"/>
      <c r="P1355" s="41"/>
    </row>
    <row r="1356" spans="1:16" s="23" customFormat="1" x14ac:dyDescent="0.35">
      <c r="A1356" s="45" t="s">
        <v>2040</v>
      </c>
      <c r="B1356" s="45" t="s">
        <v>1971</v>
      </c>
      <c r="C1356" s="45" t="s">
        <v>3190</v>
      </c>
      <c r="D1356" s="45" t="s">
        <v>1971</v>
      </c>
      <c r="E1356" s="45" t="s">
        <v>1960</v>
      </c>
      <c r="F1356" s="46" t="s">
        <v>5</v>
      </c>
      <c r="G1356" s="45"/>
      <c r="H1356" s="45" t="s">
        <v>2386</v>
      </c>
      <c r="I1356" s="45"/>
      <c r="J1356" s="45" t="s">
        <v>2293</v>
      </c>
      <c r="K1356" s="39" t="str">
        <f>VLOOKUP(A1356,'Va-Ku'!$A$2:$B$150,2,0)</f>
        <v>k</v>
      </c>
      <c r="L1356" s="40" t="str">
        <f>IF(K1356="v",VLOOKUP(A1356,'Va-Ku'!$A$2:$C$150,3,0),VLOOKUP(A1356,Kunnat!$B$2:$D$410,3,0))</f>
        <v>Lappi</v>
      </c>
      <c r="M1356" s="40" t="str">
        <f>IF(K1356&lt;&gt;"v",VLOOKUP(A1356,Kunnat!$B$2:$F$411,5,0),"")</f>
        <v>alle 6001</v>
      </c>
      <c r="N1356" s="41" t="str">
        <f>IF(J1356="","",VLOOKUP(J1356,Lait!$B$3:$C$60,2,0))</f>
        <v>Sosiaali- ja terveysministeriö</v>
      </c>
      <c r="O1356" s="41"/>
      <c r="P1356" s="41"/>
    </row>
    <row r="1357" spans="1:16" s="23" customFormat="1" x14ac:dyDescent="0.35">
      <c r="A1357" s="45" t="s">
        <v>2040</v>
      </c>
      <c r="B1357" s="45" t="s">
        <v>1997</v>
      </c>
      <c r="C1357" s="45" t="s">
        <v>3190</v>
      </c>
      <c r="D1357" s="45" t="s">
        <v>1997</v>
      </c>
      <c r="E1357" s="45" t="s">
        <v>1960</v>
      </c>
      <c r="F1357" s="46" t="s">
        <v>5</v>
      </c>
      <c r="G1357" s="45"/>
      <c r="H1357" s="45" t="s">
        <v>2382</v>
      </c>
      <c r="I1357" s="45"/>
      <c r="J1357" s="45" t="s">
        <v>2301</v>
      </c>
      <c r="K1357" s="39" t="str">
        <f>VLOOKUP(A1357,'Va-Ku'!$A$2:$B$150,2,0)</f>
        <v>k</v>
      </c>
      <c r="L1357" s="40" t="str">
        <f>IF(K1357="v",VLOOKUP(A1357,'Va-Ku'!$A$2:$C$150,3,0),VLOOKUP(A1357,Kunnat!$B$2:$D$410,3,0))</f>
        <v>Lappi</v>
      </c>
      <c r="M1357" s="40" t="str">
        <f>IF(K1357&lt;&gt;"v",VLOOKUP(A1357,Kunnat!$B$2:$F$411,5,0),"")</f>
        <v>alle 6001</v>
      </c>
      <c r="N1357" s="41" t="str">
        <f>IF(J1357="","",VLOOKUP(J1357,Lait!$B$3:$C$60,2,0))</f>
        <v>Ympäristöministeriö</v>
      </c>
      <c r="O1357" s="41"/>
      <c r="P1357" s="41"/>
    </row>
    <row r="1358" spans="1:16" s="23" customFormat="1" x14ac:dyDescent="0.35">
      <c r="A1358" s="45" t="s">
        <v>2040</v>
      </c>
      <c r="B1358" s="45" t="s">
        <v>275</v>
      </c>
      <c r="C1358" s="45" t="s">
        <v>3190</v>
      </c>
      <c r="D1358" s="45" t="s">
        <v>275</v>
      </c>
      <c r="E1358" s="45" t="s">
        <v>1960</v>
      </c>
      <c r="F1358" s="46" t="s">
        <v>5</v>
      </c>
      <c r="G1358" s="45"/>
      <c r="H1358" s="45" t="s">
        <v>2382</v>
      </c>
      <c r="I1358" s="45"/>
      <c r="J1358" s="45" t="s">
        <v>2301</v>
      </c>
      <c r="K1358" s="39" t="str">
        <f>VLOOKUP(A1358,'Va-Ku'!$A$2:$B$150,2,0)</f>
        <v>k</v>
      </c>
      <c r="L1358" s="40" t="str">
        <f>IF(K1358="v",VLOOKUP(A1358,'Va-Ku'!$A$2:$C$150,3,0),VLOOKUP(A1358,Kunnat!$B$2:$D$410,3,0))</f>
        <v>Lappi</v>
      </c>
      <c r="M1358" s="40" t="str">
        <f>IF(K1358&lt;&gt;"v",VLOOKUP(A1358,Kunnat!$B$2:$F$411,5,0),"")</f>
        <v>alle 6001</v>
      </c>
      <c r="N1358" s="41" t="str">
        <f>IF(J1358="","",VLOOKUP(J1358,Lait!$B$3:$C$60,2,0))</f>
        <v>Ympäristöministeriö</v>
      </c>
      <c r="O1358" s="41"/>
      <c r="P1358" s="41"/>
    </row>
    <row r="1359" spans="1:16" s="23" customFormat="1" x14ac:dyDescent="0.35">
      <c r="A1359" s="45" t="s">
        <v>2040</v>
      </c>
      <c r="B1359" s="45" t="s">
        <v>1999</v>
      </c>
      <c r="C1359" s="45" t="s">
        <v>3190</v>
      </c>
      <c r="D1359" s="45" t="s">
        <v>1999</v>
      </c>
      <c r="E1359" s="45" t="s">
        <v>1960</v>
      </c>
      <c r="F1359" s="46" t="s">
        <v>5</v>
      </c>
      <c r="G1359" s="45"/>
      <c r="H1359" s="45" t="s">
        <v>2382</v>
      </c>
      <c r="I1359" s="45"/>
      <c r="J1359" s="45" t="s">
        <v>2301</v>
      </c>
      <c r="K1359" s="39" t="str">
        <f>VLOOKUP(A1359,'Va-Ku'!$A$2:$B$150,2,0)</f>
        <v>k</v>
      </c>
      <c r="L1359" s="40" t="str">
        <f>IF(K1359="v",VLOOKUP(A1359,'Va-Ku'!$A$2:$C$150,3,0),VLOOKUP(A1359,Kunnat!$B$2:$D$410,3,0))</f>
        <v>Lappi</v>
      </c>
      <c r="M1359" s="40" t="str">
        <f>IF(K1359&lt;&gt;"v",VLOOKUP(A1359,Kunnat!$B$2:$F$411,5,0),"")</f>
        <v>alle 6001</v>
      </c>
      <c r="N1359" s="41" t="str">
        <f>IF(J1359="","",VLOOKUP(J1359,Lait!$B$3:$C$60,2,0))</f>
        <v>Ympäristöministeriö</v>
      </c>
      <c r="O1359" s="41"/>
      <c r="P1359" s="41"/>
    </row>
    <row r="1360" spans="1:16" s="23" customFormat="1" x14ac:dyDescent="0.35">
      <c r="A1360" s="45" t="s">
        <v>2040</v>
      </c>
      <c r="B1360" s="45" t="s">
        <v>2000</v>
      </c>
      <c r="C1360" s="45" t="s">
        <v>3190</v>
      </c>
      <c r="D1360" s="45" t="s">
        <v>2000</v>
      </c>
      <c r="E1360" s="45" t="s">
        <v>1960</v>
      </c>
      <c r="F1360" s="46" t="s">
        <v>5</v>
      </c>
      <c r="G1360" s="45"/>
      <c r="H1360" s="45" t="s">
        <v>2382</v>
      </c>
      <c r="I1360" s="45"/>
      <c r="J1360" s="45" t="s">
        <v>2301</v>
      </c>
      <c r="K1360" s="39" t="str">
        <f>VLOOKUP(A1360,'Va-Ku'!$A$2:$B$150,2,0)</f>
        <v>k</v>
      </c>
      <c r="L1360" s="40" t="str">
        <f>IF(K1360="v",VLOOKUP(A1360,'Va-Ku'!$A$2:$C$150,3,0),VLOOKUP(A1360,Kunnat!$B$2:$D$410,3,0))</f>
        <v>Lappi</v>
      </c>
      <c r="M1360" s="40" t="str">
        <f>IF(K1360&lt;&gt;"v",VLOOKUP(A1360,Kunnat!$B$2:$F$411,5,0),"")</f>
        <v>alle 6001</v>
      </c>
      <c r="N1360" s="41" t="str">
        <f>IF(J1360="","",VLOOKUP(J1360,Lait!$B$3:$C$60,2,0))</f>
        <v>Ympäristöministeriö</v>
      </c>
      <c r="O1360" s="41"/>
      <c r="P1360" s="41"/>
    </row>
    <row r="1361" spans="1:16" s="23" customFormat="1" x14ac:dyDescent="0.35">
      <c r="A1361" s="45" t="s">
        <v>2040</v>
      </c>
      <c r="B1361" s="45" t="s">
        <v>121</v>
      </c>
      <c r="C1361" s="45" t="s">
        <v>3190</v>
      </c>
      <c r="D1361" s="45" t="s">
        <v>2105</v>
      </c>
      <c r="E1361" s="45" t="s">
        <v>1960</v>
      </c>
      <c r="F1361" s="46" t="s">
        <v>5</v>
      </c>
      <c r="G1361" s="45"/>
      <c r="H1361" s="45" t="s">
        <v>2382</v>
      </c>
      <c r="I1361" s="45"/>
      <c r="J1361" s="45" t="s">
        <v>2301</v>
      </c>
      <c r="K1361" s="39" t="str">
        <f>VLOOKUP(A1361,'Va-Ku'!$A$2:$B$150,2,0)</f>
        <v>k</v>
      </c>
      <c r="L1361" s="40" t="str">
        <f>IF(K1361="v",VLOOKUP(A1361,'Va-Ku'!$A$2:$C$150,3,0),VLOOKUP(A1361,Kunnat!$B$2:$D$410,3,0))</f>
        <v>Lappi</v>
      </c>
      <c r="M1361" s="40" t="str">
        <f>IF(K1361&lt;&gt;"v",VLOOKUP(A1361,Kunnat!$B$2:$F$411,5,0),"")</f>
        <v>alle 6001</v>
      </c>
      <c r="N1361" s="41" t="str">
        <f>IF(J1361="","",VLOOKUP(J1361,Lait!$B$3:$C$60,2,0))</f>
        <v>Ympäristöministeriö</v>
      </c>
      <c r="O1361" s="41"/>
      <c r="P1361" s="41"/>
    </row>
    <row r="1362" spans="1:16" s="23" customFormat="1" x14ac:dyDescent="0.35">
      <c r="A1362" s="45" t="s">
        <v>2040</v>
      </c>
      <c r="B1362" s="45" t="s">
        <v>1998</v>
      </c>
      <c r="C1362" s="45" t="s">
        <v>3190</v>
      </c>
      <c r="D1362" s="45" t="s">
        <v>1998</v>
      </c>
      <c r="E1362" s="45" t="s">
        <v>1960</v>
      </c>
      <c r="F1362" s="46" t="s">
        <v>5</v>
      </c>
      <c r="G1362" s="45"/>
      <c r="H1362" s="45" t="s">
        <v>2382</v>
      </c>
      <c r="I1362" s="45"/>
      <c r="J1362" s="45" t="s">
        <v>2301</v>
      </c>
      <c r="K1362" s="39" t="str">
        <f>VLOOKUP(A1362,'Va-Ku'!$A$2:$B$150,2,0)</f>
        <v>k</v>
      </c>
      <c r="L1362" s="40" t="str">
        <f>IF(K1362="v",VLOOKUP(A1362,'Va-Ku'!$A$2:$C$150,3,0),VLOOKUP(A1362,Kunnat!$B$2:$D$410,3,0))</f>
        <v>Lappi</v>
      </c>
      <c r="M1362" s="40" t="str">
        <f>IF(K1362&lt;&gt;"v",VLOOKUP(A1362,Kunnat!$B$2:$F$411,5,0),"")</f>
        <v>alle 6001</v>
      </c>
      <c r="N1362" s="41" t="str">
        <f>IF(J1362="","",VLOOKUP(J1362,Lait!$B$3:$C$60,2,0))</f>
        <v>Ympäristöministeriö</v>
      </c>
      <c r="O1362" s="41"/>
      <c r="P1362" s="41"/>
    </row>
    <row r="1363" spans="1:16" s="23" customFormat="1" x14ac:dyDescent="0.35">
      <c r="A1363" s="45" t="s">
        <v>2040</v>
      </c>
      <c r="B1363" s="45" t="s">
        <v>1996</v>
      </c>
      <c r="C1363" s="45" t="s">
        <v>3190</v>
      </c>
      <c r="D1363" s="45" t="s">
        <v>1996</v>
      </c>
      <c r="E1363" s="45" t="s">
        <v>1960</v>
      </c>
      <c r="F1363" s="46" t="s">
        <v>5</v>
      </c>
      <c r="G1363" s="45"/>
      <c r="H1363" s="45" t="s">
        <v>2382</v>
      </c>
      <c r="I1363" s="45"/>
      <c r="J1363" s="45" t="s">
        <v>2301</v>
      </c>
      <c r="K1363" s="39" t="str">
        <f>VLOOKUP(A1363,'Va-Ku'!$A$2:$B$150,2,0)</f>
        <v>k</v>
      </c>
      <c r="L1363" s="40" t="str">
        <f>IF(K1363="v",VLOOKUP(A1363,'Va-Ku'!$A$2:$C$150,3,0),VLOOKUP(A1363,Kunnat!$B$2:$D$410,3,0))</f>
        <v>Lappi</v>
      </c>
      <c r="M1363" s="40" t="str">
        <f>IF(K1363&lt;&gt;"v",VLOOKUP(A1363,Kunnat!$B$2:$F$411,5,0),"")</f>
        <v>alle 6001</v>
      </c>
      <c r="N1363" s="41" t="str">
        <f>IF(J1363="","",VLOOKUP(J1363,Lait!$B$3:$C$60,2,0))</f>
        <v>Ympäristöministeriö</v>
      </c>
      <c r="O1363" s="41"/>
      <c r="P1363" s="41"/>
    </row>
    <row r="1364" spans="1:16" s="23" customFormat="1" x14ac:dyDescent="0.35">
      <c r="A1364" s="45" t="s">
        <v>2040</v>
      </c>
      <c r="B1364" s="45" t="s">
        <v>528</v>
      </c>
      <c r="C1364" s="45" t="s">
        <v>2587</v>
      </c>
      <c r="D1364" s="45" t="s">
        <v>260</v>
      </c>
      <c r="E1364" s="45" t="s">
        <v>1960</v>
      </c>
      <c r="F1364" s="46" t="s">
        <v>10</v>
      </c>
      <c r="G1364" s="46" t="s">
        <v>99</v>
      </c>
      <c r="H1364" s="45" t="s">
        <v>2386</v>
      </c>
      <c r="I1364" s="45"/>
      <c r="J1364" s="45"/>
      <c r="K1364" s="39" t="str">
        <f>VLOOKUP(A1364,'Va-Ku'!$A$2:$B$150,2,0)</f>
        <v>k</v>
      </c>
      <c r="L1364" s="40" t="str">
        <f>IF(K1364="v",VLOOKUP(A1364,'Va-Ku'!$A$2:$C$150,3,0),VLOOKUP(A1364,Kunnat!$B$2:$D$410,3,0))</f>
        <v>Lappi</v>
      </c>
      <c r="M1364" s="40" t="str">
        <f>IF(K1364&lt;&gt;"v",VLOOKUP(A1364,Kunnat!$B$2:$F$411,5,0),"")</f>
        <v>alle 6001</v>
      </c>
      <c r="N1364" s="41" t="str">
        <f>IF(J1364="","",VLOOKUP(J1364,Lait!$B$3:$C$60,2,0))</f>
        <v/>
      </c>
      <c r="O1364" s="41"/>
      <c r="P1364" s="41"/>
    </row>
    <row r="1365" spans="1:16" s="23" customFormat="1" x14ac:dyDescent="0.35">
      <c r="A1365" s="45" t="s">
        <v>2040</v>
      </c>
      <c r="B1365" s="45" t="s">
        <v>2183</v>
      </c>
      <c r="C1365" s="45" t="s">
        <v>2590</v>
      </c>
      <c r="D1365" s="45" t="s">
        <v>2183</v>
      </c>
      <c r="E1365" s="45" t="s">
        <v>2699</v>
      </c>
      <c r="F1365" s="46" t="s">
        <v>17</v>
      </c>
      <c r="G1365" s="46" t="s">
        <v>55</v>
      </c>
      <c r="H1365" s="45" t="s">
        <v>2382</v>
      </c>
      <c r="I1365" s="45"/>
      <c r="J1365" s="45"/>
      <c r="K1365" s="39" t="str">
        <f>VLOOKUP(A1365,'Va-Ku'!$A$2:$B$150,2,0)</f>
        <v>k</v>
      </c>
      <c r="L1365" s="40" t="str">
        <f>IF(K1365="v",VLOOKUP(A1365,'Va-Ku'!$A$2:$C$150,3,0),VLOOKUP(A1365,Kunnat!$B$2:$D$410,3,0))</f>
        <v>Lappi</v>
      </c>
      <c r="M1365" s="40" t="str">
        <f>IF(K1365&lt;&gt;"v",VLOOKUP(A1365,Kunnat!$B$2:$F$411,5,0),"")</f>
        <v>alle 6001</v>
      </c>
      <c r="N1365" s="41" t="str">
        <f>IF(J1365="","",VLOOKUP(J1365,Lait!$B$3:$C$60,2,0))</f>
        <v/>
      </c>
      <c r="O1365" s="41"/>
      <c r="P1365" s="41"/>
    </row>
    <row r="1366" spans="1:16" s="23" customFormat="1" x14ac:dyDescent="0.35">
      <c r="A1366" s="45" t="s">
        <v>2040</v>
      </c>
      <c r="B1366" s="45" t="s">
        <v>2184</v>
      </c>
      <c r="C1366" s="45" t="s">
        <v>2591</v>
      </c>
      <c r="D1366" s="45" t="s">
        <v>2184</v>
      </c>
      <c r="E1366" s="45" t="s">
        <v>2699</v>
      </c>
      <c r="F1366" s="46" t="s">
        <v>10</v>
      </c>
      <c r="G1366" s="46" t="s">
        <v>34</v>
      </c>
      <c r="H1366" s="45" t="s">
        <v>2386</v>
      </c>
      <c r="I1366" s="45"/>
      <c r="J1366" s="45"/>
      <c r="K1366" s="39" t="str">
        <f>VLOOKUP(A1366,'Va-Ku'!$A$2:$B$150,2,0)</f>
        <v>k</v>
      </c>
      <c r="L1366" s="40" t="str">
        <f>IF(K1366="v",VLOOKUP(A1366,'Va-Ku'!$A$2:$C$150,3,0),VLOOKUP(A1366,Kunnat!$B$2:$D$410,3,0))</f>
        <v>Lappi</v>
      </c>
      <c r="M1366" s="40" t="str">
        <f>IF(K1366&lt;&gt;"v",VLOOKUP(A1366,Kunnat!$B$2:$F$411,5,0),"")</f>
        <v>alle 6001</v>
      </c>
      <c r="N1366" s="41" t="str">
        <f>IF(J1366="","",VLOOKUP(J1366,Lait!$B$3:$C$60,2,0))</f>
        <v/>
      </c>
      <c r="O1366" s="41"/>
      <c r="P1366" s="41"/>
    </row>
    <row r="1367" spans="1:16" s="23" customFormat="1" x14ac:dyDescent="0.35">
      <c r="A1367" s="45" t="s">
        <v>2040</v>
      </c>
      <c r="B1367" s="45" t="s">
        <v>2186</v>
      </c>
      <c r="C1367" s="45" t="s">
        <v>2593</v>
      </c>
      <c r="D1367" s="45" t="s">
        <v>2186</v>
      </c>
      <c r="E1367" s="45" t="s">
        <v>2699</v>
      </c>
      <c r="F1367" s="46" t="s">
        <v>3</v>
      </c>
      <c r="G1367" s="45"/>
      <c r="H1367" s="45" t="s">
        <v>2382</v>
      </c>
      <c r="I1367" s="45"/>
      <c r="J1367" s="45"/>
      <c r="K1367" s="39" t="str">
        <f>VLOOKUP(A1367,'Va-Ku'!$A$2:$B$150,2,0)</f>
        <v>k</v>
      </c>
      <c r="L1367" s="40" t="str">
        <f>IF(K1367="v",VLOOKUP(A1367,'Va-Ku'!$A$2:$C$150,3,0),VLOOKUP(A1367,Kunnat!$B$2:$D$410,3,0))</f>
        <v>Lappi</v>
      </c>
      <c r="M1367" s="40" t="str">
        <f>IF(K1367&lt;&gt;"v",VLOOKUP(A1367,Kunnat!$B$2:$F$411,5,0),"")</f>
        <v>alle 6001</v>
      </c>
      <c r="N1367" s="41" t="str">
        <f>IF(J1367="","",VLOOKUP(J1367,Lait!$B$3:$C$60,2,0))</f>
        <v/>
      </c>
      <c r="O1367" s="41"/>
      <c r="P1367" s="41"/>
    </row>
    <row r="1368" spans="1:16" s="23" customFormat="1" x14ac:dyDescent="0.35">
      <c r="A1368" s="45" t="s">
        <v>2040</v>
      </c>
      <c r="B1368" s="45" t="s">
        <v>2188</v>
      </c>
      <c r="C1368" s="45" t="s">
        <v>2595</v>
      </c>
      <c r="D1368" s="45" t="s">
        <v>133</v>
      </c>
      <c r="E1368" s="45" t="s">
        <v>295</v>
      </c>
      <c r="F1368" s="46" t="s">
        <v>5</v>
      </c>
      <c r="G1368" s="45"/>
      <c r="H1368" s="45" t="s">
        <v>2382</v>
      </c>
      <c r="I1368" s="45" t="s">
        <v>2596</v>
      </c>
      <c r="J1368" s="45"/>
      <c r="K1368" s="39" t="str">
        <f>VLOOKUP(A1368,'Va-Ku'!$A$2:$B$150,2,0)</f>
        <v>k</v>
      </c>
      <c r="L1368" s="40" t="str">
        <f>IF(K1368="v",VLOOKUP(A1368,'Va-Ku'!$A$2:$C$150,3,0),VLOOKUP(A1368,Kunnat!$B$2:$D$410,3,0))</f>
        <v>Lappi</v>
      </c>
      <c r="M1368" s="40" t="str">
        <f>IF(K1368&lt;&gt;"v",VLOOKUP(A1368,Kunnat!$B$2:$F$411,5,0),"")</f>
        <v>alle 6001</v>
      </c>
      <c r="N1368" s="41" t="str">
        <f>IF(J1368="","",VLOOKUP(J1368,Lait!$B$3:$C$60,2,0))</f>
        <v/>
      </c>
      <c r="O1368" s="41"/>
      <c r="P1368" s="41"/>
    </row>
    <row r="1369" spans="1:16" s="23" customFormat="1" x14ac:dyDescent="0.35">
      <c r="A1369" s="45" t="s">
        <v>2040</v>
      </c>
      <c r="B1369" s="45" t="s">
        <v>2185</v>
      </c>
      <c r="C1369" s="45" t="s">
        <v>2592</v>
      </c>
      <c r="D1369" s="45" t="s">
        <v>4801</v>
      </c>
      <c r="E1369" s="45" t="s">
        <v>295</v>
      </c>
      <c r="F1369" s="46" t="s">
        <v>5</v>
      </c>
      <c r="G1369" s="45"/>
      <c r="H1369" s="45" t="s">
        <v>2386</v>
      </c>
      <c r="I1369" s="45"/>
      <c r="J1369" s="45"/>
      <c r="K1369" s="39" t="str">
        <f>VLOOKUP(A1369,'Va-Ku'!$A$2:$B$150,2,0)</f>
        <v>k</v>
      </c>
      <c r="L1369" s="40" t="str">
        <f>IF(K1369="v",VLOOKUP(A1369,'Va-Ku'!$A$2:$C$150,3,0),VLOOKUP(A1369,Kunnat!$B$2:$D$410,3,0))</f>
        <v>Lappi</v>
      </c>
      <c r="M1369" s="40" t="str">
        <f>IF(K1369&lt;&gt;"v",VLOOKUP(A1369,Kunnat!$B$2:$F$411,5,0),"")</f>
        <v>alle 6001</v>
      </c>
      <c r="N1369" s="41" t="str">
        <f>IF(J1369="","",VLOOKUP(J1369,Lait!$B$3:$C$60,2,0))</f>
        <v/>
      </c>
      <c r="O1369" s="41"/>
      <c r="P1369" s="41"/>
    </row>
    <row r="1370" spans="1:16" s="23" customFormat="1" x14ac:dyDescent="0.35">
      <c r="A1370" s="45" t="s">
        <v>2040</v>
      </c>
      <c r="B1370" s="45" t="s">
        <v>2181</v>
      </c>
      <c r="C1370" s="45" t="s">
        <v>2585</v>
      </c>
      <c r="D1370" s="45" t="s">
        <v>4802</v>
      </c>
      <c r="E1370" s="45" t="s">
        <v>295</v>
      </c>
      <c r="F1370" s="46" t="s">
        <v>5</v>
      </c>
      <c r="G1370" s="45"/>
      <c r="H1370" s="45" t="s">
        <v>2386</v>
      </c>
      <c r="I1370" s="45" t="s">
        <v>2586</v>
      </c>
      <c r="J1370" s="45"/>
      <c r="K1370" s="39" t="str">
        <f>VLOOKUP(A1370,'Va-Ku'!$A$2:$B$150,2,0)</f>
        <v>k</v>
      </c>
      <c r="L1370" s="40" t="str">
        <f>IF(K1370="v",VLOOKUP(A1370,'Va-Ku'!$A$2:$C$150,3,0),VLOOKUP(A1370,Kunnat!$B$2:$D$410,3,0))</f>
        <v>Lappi</v>
      </c>
      <c r="M1370" s="40" t="str">
        <f>IF(K1370&lt;&gt;"v",VLOOKUP(A1370,Kunnat!$B$2:$F$411,5,0),"")</f>
        <v>alle 6001</v>
      </c>
      <c r="N1370" s="41" t="str">
        <f>IF(J1370="","",VLOOKUP(J1370,Lait!$B$3:$C$60,2,0))</f>
        <v/>
      </c>
      <c r="O1370" s="41"/>
      <c r="P1370" s="41"/>
    </row>
    <row r="1371" spans="1:16" s="23" customFormat="1" x14ac:dyDescent="0.35">
      <c r="A1371" s="45" t="s">
        <v>2040</v>
      </c>
      <c r="B1371" s="45" t="s">
        <v>2180</v>
      </c>
      <c r="C1371" s="45" t="s">
        <v>2583</v>
      </c>
      <c r="D1371" s="45" t="s">
        <v>4802</v>
      </c>
      <c r="E1371" s="45" t="s">
        <v>295</v>
      </c>
      <c r="F1371" s="46" t="s">
        <v>5</v>
      </c>
      <c r="G1371" s="45"/>
      <c r="H1371" s="45" t="s">
        <v>2386</v>
      </c>
      <c r="I1371" s="45" t="s">
        <v>2584</v>
      </c>
      <c r="J1371" s="45"/>
      <c r="K1371" s="39" t="str">
        <f>VLOOKUP(A1371,'Va-Ku'!$A$2:$B$150,2,0)</f>
        <v>k</v>
      </c>
      <c r="L1371" s="40" t="str">
        <f>IF(K1371="v",VLOOKUP(A1371,'Va-Ku'!$A$2:$C$150,3,0),VLOOKUP(A1371,Kunnat!$B$2:$D$410,3,0))</f>
        <v>Lappi</v>
      </c>
      <c r="M1371" s="40" t="str">
        <f>IF(K1371&lt;&gt;"v",VLOOKUP(A1371,Kunnat!$B$2:$F$411,5,0),"")</f>
        <v>alle 6001</v>
      </c>
      <c r="N1371" s="41" t="str">
        <f>IF(J1371="","",VLOOKUP(J1371,Lait!$B$3:$C$60,2,0))</f>
        <v/>
      </c>
      <c r="O1371" s="41"/>
      <c r="P1371" s="41"/>
    </row>
    <row r="1372" spans="1:16" s="23" customFormat="1" x14ac:dyDescent="0.35">
      <c r="A1372" s="45" t="s">
        <v>2040</v>
      </c>
      <c r="B1372" s="45" t="s">
        <v>2187</v>
      </c>
      <c r="C1372" s="45" t="s">
        <v>2594</v>
      </c>
      <c r="D1372" s="45" t="s">
        <v>2187</v>
      </c>
      <c r="E1372" s="45" t="s">
        <v>1896</v>
      </c>
      <c r="F1372" s="46" t="s">
        <v>5</v>
      </c>
      <c r="G1372" s="45"/>
      <c r="H1372" s="45" t="s">
        <v>2382</v>
      </c>
      <c r="I1372" s="45"/>
      <c r="J1372" s="45"/>
      <c r="K1372" s="39" t="str">
        <f>VLOOKUP(A1372,'Va-Ku'!$A$2:$B$150,2,0)</f>
        <v>k</v>
      </c>
      <c r="L1372" s="40" t="str">
        <f>IF(K1372="v",VLOOKUP(A1372,'Va-Ku'!$A$2:$C$150,3,0),VLOOKUP(A1372,Kunnat!$B$2:$D$410,3,0))</f>
        <v>Lappi</v>
      </c>
      <c r="M1372" s="40" t="str">
        <f>IF(K1372&lt;&gt;"v",VLOOKUP(A1372,Kunnat!$B$2:$F$411,5,0),"")</f>
        <v>alle 6001</v>
      </c>
      <c r="N1372" s="41" t="str">
        <f>IF(J1372="","",VLOOKUP(J1372,Lait!$B$3:$C$60,2,0))</f>
        <v/>
      </c>
      <c r="O1372" s="41"/>
      <c r="P1372" s="41"/>
    </row>
    <row r="1373" spans="1:16" s="23" customFormat="1" x14ac:dyDescent="0.35">
      <c r="A1373" s="45" t="s">
        <v>2040</v>
      </c>
      <c r="B1373" s="45" t="s">
        <v>1168</v>
      </c>
      <c r="C1373" s="45" t="s">
        <v>3192</v>
      </c>
      <c r="D1373" s="45" t="s">
        <v>1168</v>
      </c>
      <c r="E1373" s="45" t="s">
        <v>1958</v>
      </c>
      <c r="F1373" s="46" t="s">
        <v>17</v>
      </c>
      <c r="G1373" s="46" t="s">
        <v>22</v>
      </c>
      <c r="H1373" s="45" t="s">
        <v>2382</v>
      </c>
      <c r="I1373" s="45"/>
      <c r="J1373" s="45" t="s">
        <v>2300</v>
      </c>
      <c r="K1373" s="39" t="str">
        <f>VLOOKUP(A1373,'Va-Ku'!$A$2:$B$150,2,0)</f>
        <v>k</v>
      </c>
      <c r="L1373" s="40" t="str">
        <f>IF(K1373="v",VLOOKUP(A1373,'Va-Ku'!$A$2:$C$150,3,0),VLOOKUP(A1373,Kunnat!$B$2:$D$410,3,0))</f>
        <v>Lappi</v>
      </c>
      <c r="M1373" s="40" t="str">
        <f>IF(K1373&lt;&gt;"v",VLOOKUP(A1373,Kunnat!$B$2:$F$411,5,0),"")</f>
        <v>alle 6001</v>
      </c>
      <c r="N1373" s="41" t="str">
        <f>IF(J1373="","",VLOOKUP(J1373,Lait!$B$3:$C$60,2,0))</f>
        <v>Liikenne- ja viestintäministeriö</v>
      </c>
      <c r="O1373" s="41"/>
      <c r="P1373" s="41"/>
    </row>
    <row r="1374" spans="1:16" s="23" customFormat="1" x14ac:dyDescent="0.35">
      <c r="A1374" s="45" t="s">
        <v>2041</v>
      </c>
      <c r="B1374" s="45" t="s">
        <v>2193</v>
      </c>
      <c r="C1374" s="45" t="s">
        <v>2602</v>
      </c>
      <c r="D1374" s="45" t="s">
        <v>1970</v>
      </c>
      <c r="E1374" s="45" t="s">
        <v>1959</v>
      </c>
      <c r="F1374" s="46" t="s">
        <v>10</v>
      </c>
      <c r="G1374" s="46" t="s">
        <v>55</v>
      </c>
      <c r="H1374" s="45" t="s">
        <v>2382</v>
      </c>
      <c r="I1374" s="45"/>
      <c r="J1374" s="45" t="s">
        <v>2291</v>
      </c>
      <c r="K1374" s="39" t="str">
        <f>VLOOKUP(A1374,'Va-Ku'!$A$2:$B$150,2,0)</f>
        <v>k</v>
      </c>
      <c r="L1374" s="40" t="str">
        <f>IF(K1374="v",VLOOKUP(A1374,'Va-Ku'!$A$2:$C$150,3,0),VLOOKUP(A1374,Kunnat!$B$2:$D$410,3,0))</f>
        <v>Pohjois-Savo</v>
      </c>
      <c r="M1374" s="40" t="str">
        <f>IF(K1374&lt;&gt;"v",VLOOKUP(A1374,Kunnat!$B$2:$F$411,5,0),"")</f>
        <v>alle 6001</v>
      </c>
      <c r="N1374" s="41" t="str">
        <f>IF(J1374="","",VLOOKUP(J1374,Lait!$B$3:$C$60,2,0))</f>
        <v>Ympäristöministeriö</v>
      </c>
      <c r="O1374" s="41"/>
      <c r="P1374" s="41"/>
    </row>
    <row r="1375" spans="1:16" s="23" customFormat="1" x14ac:dyDescent="0.35">
      <c r="A1375" s="45" t="s">
        <v>2041</v>
      </c>
      <c r="B1375" s="45" t="s">
        <v>2191</v>
      </c>
      <c r="C1375" s="45" t="s">
        <v>2599</v>
      </c>
      <c r="D1375" s="45" t="s">
        <v>275</v>
      </c>
      <c r="E1375" s="45" t="s">
        <v>1960</v>
      </c>
      <c r="F1375" s="46" t="s">
        <v>10</v>
      </c>
      <c r="G1375" s="46" t="s">
        <v>55</v>
      </c>
      <c r="H1375" s="45" t="s">
        <v>2382</v>
      </c>
      <c r="I1375" s="45"/>
      <c r="J1375" s="45" t="s">
        <v>2301</v>
      </c>
      <c r="K1375" s="39" t="str">
        <f>VLOOKUP(A1375,'Va-Ku'!$A$2:$B$150,2,0)</f>
        <v>k</v>
      </c>
      <c r="L1375" s="40" t="str">
        <f>IF(K1375="v",VLOOKUP(A1375,'Va-Ku'!$A$2:$C$150,3,0),VLOOKUP(A1375,Kunnat!$B$2:$D$410,3,0))</f>
        <v>Pohjois-Savo</v>
      </c>
      <c r="M1375" s="40" t="str">
        <f>IF(K1375&lt;&gt;"v",VLOOKUP(A1375,Kunnat!$B$2:$F$411,5,0),"")</f>
        <v>alle 6001</v>
      </c>
      <c r="N1375" s="41" t="str">
        <f>IF(J1375="","",VLOOKUP(J1375,Lait!$B$3:$C$60,2,0))</f>
        <v>Ympäristöministeriö</v>
      </c>
      <c r="O1375" s="41"/>
      <c r="P1375" s="41"/>
    </row>
    <row r="1376" spans="1:16" s="23" customFormat="1" x14ac:dyDescent="0.35">
      <c r="A1376" s="45" t="s">
        <v>2041</v>
      </c>
      <c r="B1376" s="45" t="s">
        <v>2189</v>
      </c>
      <c r="C1376" s="45" t="s">
        <v>2597</v>
      </c>
      <c r="D1376" s="45" t="s">
        <v>1996</v>
      </c>
      <c r="E1376" s="45" t="s">
        <v>1960</v>
      </c>
      <c r="F1376" s="46" t="s">
        <v>10</v>
      </c>
      <c r="G1376" s="46" t="s">
        <v>55</v>
      </c>
      <c r="H1376" s="45" t="s">
        <v>2382</v>
      </c>
      <c r="I1376" s="45"/>
      <c r="J1376" s="45" t="s">
        <v>2301</v>
      </c>
      <c r="K1376" s="39" t="str">
        <f>VLOOKUP(A1376,'Va-Ku'!$A$2:$B$150,2,0)</f>
        <v>k</v>
      </c>
      <c r="L1376" s="40" t="str">
        <f>IF(K1376="v",VLOOKUP(A1376,'Va-Ku'!$A$2:$C$150,3,0),VLOOKUP(A1376,Kunnat!$B$2:$D$410,3,0))</f>
        <v>Pohjois-Savo</v>
      </c>
      <c r="M1376" s="40" t="str">
        <f>IF(K1376&lt;&gt;"v",VLOOKUP(A1376,Kunnat!$B$2:$F$411,5,0),"")</f>
        <v>alle 6001</v>
      </c>
      <c r="N1376" s="41" t="str">
        <f>IF(J1376="","",VLOOKUP(J1376,Lait!$B$3:$C$60,2,0))</f>
        <v>Ympäristöministeriö</v>
      </c>
      <c r="O1376" s="41"/>
      <c r="P1376" s="41"/>
    </row>
    <row r="1377" spans="1:16" s="23" customFormat="1" x14ac:dyDescent="0.35">
      <c r="A1377" s="45" t="s">
        <v>2041</v>
      </c>
      <c r="B1377" s="45" t="s">
        <v>2190</v>
      </c>
      <c r="C1377" s="45" t="s">
        <v>2598</v>
      </c>
      <c r="D1377" s="45" t="s">
        <v>1996</v>
      </c>
      <c r="E1377" s="45" t="s">
        <v>1960</v>
      </c>
      <c r="F1377" s="46" t="s">
        <v>10</v>
      </c>
      <c r="G1377" s="46" t="s">
        <v>55</v>
      </c>
      <c r="H1377" s="45" t="s">
        <v>2382</v>
      </c>
      <c r="I1377" s="45"/>
      <c r="J1377" s="45" t="s">
        <v>2301</v>
      </c>
      <c r="K1377" s="39" t="str">
        <f>VLOOKUP(A1377,'Va-Ku'!$A$2:$B$150,2,0)</f>
        <v>k</v>
      </c>
      <c r="L1377" s="40" t="str">
        <f>IF(K1377="v",VLOOKUP(A1377,'Va-Ku'!$A$2:$C$150,3,0),VLOOKUP(A1377,Kunnat!$B$2:$D$410,3,0))</f>
        <v>Pohjois-Savo</v>
      </c>
      <c r="M1377" s="40" t="str">
        <f>IF(K1377&lt;&gt;"v",VLOOKUP(A1377,Kunnat!$B$2:$F$411,5,0),"")</f>
        <v>alle 6001</v>
      </c>
      <c r="N1377" s="41" t="str">
        <f>IF(J1377="","",VLOOKUP(J1377,Lait!$B$3:$C$60,2,0))</f>
        <v>Ympäristöministeriö</v>
      </c>
      <c r="O1377" s="41"/>
      <c r="P1377" s="41"/>
    </row>
    <row r="1378" spans="1:16" s="23" customFormat="1" x14ac:dyDescent="0.35">
      <c r="A1378" s="45" t="s">
        <v>2041</v>
      </c>
      <c r="B1378" s="45" t="s">
        <v>2192</v>
      </c>
      <c r="C1378" s="45" t="s">
        <v>2600</v>
      </c>
      <c r="D1378" s="45" t="s">
        <v>330</v>
      </c>
      <c r="E1378" s="45" t="s">
        <v>1960</v>
      </c>
      <c r="F1378" s="46" t="s">
        <v>17</v>
      </c>
      <c r="G1378" s="46" t="s">
        <v>55</v>
      </c>
      <c r="H1378" s="45" t="s">
        <v>2382</v>
      </c>
      <c r="I1378" s="45"/>
      <c r="J1378" s="45"/>
      <c r="K1378" s="39" t="str">
        <f>VLOOKUP(A1378,'Va-Ku'!$A$2:$B$150,2,0)</f>
        <v>k</v>
      </c>
      <c r="L1378" s="40" t="str">
        <f>IF(K1378="v",VLOOKUP(A1378,'Va-Ku'!$A$2:$C$150,3,0),VLOOKUP(A1378,Kunnat!$B$2:$D$410,3,0))</f>
        <v>Pohjois-Savo</v>
      </c>
      <c r="M1378" s="40" t="str">
        <f>IF(K1378&lt;&gt;"v",VLOOKUP(A1378,Kunnat!$B$2:$F$411,5,0),"")</f>
        <v>alle 6001</v>
      </c>
      <c r="N1378" s="41" t="str">
        <f>IF(J1378="","",VLOOKUP(J1378,Lait!$B$3:$C$60,2,0))</f>
        <v/>
      </c>
      <c r="O1378" s="41"/>
      <c r="P1378" s="41"/>
    </row>
    <row r="1379" spans="1:16" s="23" customFormat="1" x14ac:dyDescent="0.35">
      <c r="A1379" s="45" t="s">
        <v>2041</v>
      </c>
      <c r="B1379" s="45" t="s">
        <v>24</v>
      </c>
      <c r="C1379" s="45" t="s">
        <v>2601</v>
      </c>
      <c r="D1379" s="45" t="s">
        <v>2007</v>
      </c>
      <c r="E1379" s="45" t="s">
        <v>1958</v>
      </c>
      <c r="F1379" s="46" t="s">
        <v>10</v>
      </c>
      <c r="G1379" s="46" t="s">
        <v>55</v>
      </c>
      <c r="H1379" s="45" t="s">
        <v>2382</v>
      </c>
      <c r="I1379" s="45"/>
      <c r="J1379" s="45" t="s">
        <v>2287</v>
      </c>
      <c r="K1379" s="39" t="str">
        <f>VLOOKUP(A1379,'Va-Ku'!$A$2:$B$150,2,0)</f>
        <v>k</v>
      </c>
      <c r="L1379" s="40" t="str">
        <f>IF(K1379="v",VLOOKUP(A1379,'Va-Ku'!$A$2:$C$150,3,0),VLOOKUP(A1379,Kunnat!$B$2:$D$410,3,0))</f>
        <v>Pohjois-Savo</v>
      </c>
      <c r="M1379" s="40" t="str">
        <f>IF(K1379&lt;&gt;"v",VLOOKUP(A1379,Kunnat!$B$2:$F$411,5,0),"")</f>
        <v>alle 6001</v>
      </c>
      <c r="N1379" s="41" t="str">
        <f>IF(J1379="","",VLOOKUP(J1379,Lait!$B$3:$C$60,2,0))</f>
        <v>Sosiaali- ja terveysministeriö</v>
      </c>
      <c r="O1379" s="41"/>
      <c r="P1379" s="41"/>
    </row>
    <row r="1380" spans="1:16" s="23" customFormat="1" x14ac:dyDescent="0.35">
      <c r="A1380" s="45" t="s">
        <v>2043</v>
      </c>
      <c r="B1380" s="45" t="s">
        <v>44</v>
      </c>
      <c r="C1380" s="45" t="s">
        <v>2610</v>
      </c>
      <c r="D1380" s="45" t="s">
        <v>545</v>
      </c>
      <c r="E1380" s="45" t="s">
        <v>1959</v>
      </c>
      <c r="F1380" s="46" t="s">
        <v>7</v>
      </c>
      <c r="G1380" s="46" t="s">
        <v>55</v>
      </c>
      <c r="H1380" s="45" t="s">
        <v>2382</v>
      </c>
      <c r="I1380" s="45" t="s">
        <v>2611</v>
      </c>
      <c r="J1380" s="45" t="s">
        <v>2296</v>
      </c>
      <c r="K1380" s="39" t="str">
        <f>VLOOKUP(A1380,'Va-Ku'!$A$2:$B$150,2,0)</f>
        <v>k</v>
      </c>
      <c r="L1380" s="40" t="str">
        <f>IF(K1380="v",VLOOKUP(A1380,'Va-Ku'!$A$2:$C$150,3,0),VLOOKUP(A1380,Kunnat!$B$2:$D$410,3,0))</f>
        <v>Kainuu</v>
      </c>
      <c r="M1380" s="40" t="str">
        <f>IF(K1380&lt;&gt;"v",VLOOKUP(A1380,Kunnat!$B$2:$F$411,5,0),"")</f>
        <v>alle 6001</v>
      </c>
      <c r="N1380" s="41" t="str">
        <f>IF(J1380="","",VLOOKUP(J1380,Lait!$B$3:$C$60,2,0))</f>
        <v>Maa- ja metsätalousministeriö</v>
      </c>
      <c r="O1380" s="41"/>
      <c r="P1380" s="41"/>
    </row>
    <row r="1381" spans="1:16" s="23" customFormat="1" x14ac:dyDescent="0.35">
      <c r="A1381" s="45" t="s">
        <v>2043</v>
      </c>
      <c r="B1381" s="45" t="s">
        <v>2197</v>
      </c>
      <c r="C1381" s="45" t="s">
        <v>2608</v>
      </c>
      <c r="D1381" s="45" t="s">
        <v>1047</v>
      </c>
      <c r="E1381" s="45" t="s">
        <v>1960</v>
      </c>
      <c r="F1381" s="46" t="s">
        <v>10</v>
      </c>
      <c r="G1381" s="46" t="s">
        <v>61</v>
      </c>
      <c r="H1381" s="45" t="s">
        <v>2382</v>
      </c>
      <c r="I1381" s="45" t="s">
        <v>2609</v>
      </c>
      <c r="J1381" s="45" t="s">
        <v>2339</v>
      </c>
      <c r="K1381" s="39" t="str">
        <f>VLOOKUP(A1381,'Va-Ku'!$A$2:$B$150,2,0)</f>
        <v>k</v>
      </c>
      <c r="L1381" s="40" t="str">
        <f>IF(K1381="v",VLOOKUP(A1381,'Va-Ku'!$A$2:$C$150,3,0),VLOOKUP(A1381,Kunnat!$B$2:$D$410,3,0))</f>
        <v>Kainuu</v>
      </c>
      <c r="M1381" s="40" t="str">
        <f>IF(K1381&lt;&gt;"v",VLOOKUP(A1381,Kunnat!$B$2:$F$411,5,0),"")</f>
        <v>alle 6001</v>
      </c>
      <c r="N1381" s="41" t="str">
        <f>IF(J1381="","",VLOOKUP(J1381,Lait!$B$3:$C$60,2,0))</f>
        <v>Maa- ja metsätalousministeriö</v>
      </c>
      <c r="O1381" s="41"/>
      <c r="P1381" s="41"/>
    </row>
    <row r="1382" spans="1:16" s="23" customFormat="1" x14ac:dyDescent="0.35">
      <c r="A1382" s="45" t="s">
        <v>2043</v>
      </c>
      <c r="B1382" s="45" t="s">
        <v>1164</v>
      </c>
      <c r="C1382" s="45" t="s">
        <v>2607</v>
      </c>
      <c r="D1382" s="45" t="s">
        <v>1047</v>
      </c>
      <c r="E1382" s="45" t="s">
        <v>1960</v>
      </c>
      <c r="F1382" s="46" t="s">
        <v>21</v>
      </c>
      <c r="G1382" s="45"/>
      <c r="H1382" s="45" t="s">
        <v>2382</v>
      </c>
      <c r="I1382" s="45"/>
      <c r="J1382" s="45" t="s">
        <v>2339</v>
      </c>
      <c r="K1382" s="39" t="str">
        <f>VLOOKUP(A1382,'Va-Ku'!$A$2:$B$150,2,0)</f>
        <v>k</v>
      </c>
      <c r="L1382" s="40" t="str">
        <f>IF(K1382="v",VLOOKUP(A1382,'Va-Ku'!$A$2:$C$150,3,0),VLOOKUP(A1382,Kunnat!$B$2:$D$410,3,0))</f>
        <v>Kainuu</v>
      </c>
      <c r="M1382" s="40" t="str">
        <f>IF(K1382&lt;&gt;"v",VLOOKUP(A1382,Kunnat!$B$2:$F$411,5,0),"")</f>
        <v>alle 6001</v>
      </c>
      <c r="N1382" s="41" t="str">
        <f>IF(J1382="","",VLOOKUP(J1382,Lait!$B$3:$C$60,2,0))</f>
        <v>Maa- ja metsätalousministeriö</v>
      </c>
      <c r="O1382" s="41"/>
      <c r="P1382" s="41"/>
    </row>
    <row r="1383" spans="1:16" s="23" customFormat="1" x14ac:dyDescent="0.35">
      <c r="A1383" s="45" t="s">
        <v>2043</v>
      </c>
      <c r="B1383" s="45" t="s">
        <v>2194</v>
      </c>
      <c r="C1383" s="45" t="s">
        <v>2603</v>
      </c>
      <c r="D1383" s="45" t="s">
        <v>275</v>
      </c>
      <c r="E1383" s="45" t="s">
        <v>1960</v>
      </c>
      <c r="F1383" s="46" t="s">
        <v>5</v>
      </c>
      <c r="G1383" s="46" t="s">
        <v>2604</v>
      </c>
      <c r="H1383" s="45" t="s">
        <v>2382</v>
      </c>
      <c r="I1383" s="45"/>
      <c r="J1383" s="45" t="s">
        <v>2301</v>
      </c>
      <c r="K1383" s="39" t="str">
        <f>VLOOKUP(A1383,'Va-Ku'!$A$2:$B$150,2,0)</f>
        <v>k</v>
      </c>
      <c r="L1383" s="40" t="str">
        <f>IF(K1383="v",VLOOKUP(A1383,'Va-Ku'!$A$2:$C$150,3,0),VLOOKUP(A1383,Kunnat!$B$2:$D$410,3,0))</f>
        <v>Kainuu</v>
      </c>
      <c r="M1383" s="40" t="str">
        <f>IF(K1383&lt;&gt;"v",VLOOKUP(A1383,Kunnat!$B$2:$F$411,5,0),"")</f>
        <v>alle 6001</v>
      </c>
      <c r="N1383" s="41" t="str">
        <f>IF(J1383="","",VLOOKUP(J1383,Lait!$B$3:$C$60,2,0))</f>
        <v>Ympäristöministeriö</v>
      </c>
      <c r="O1383" s="41"/>
      <c r="P1383" s="41"/>
    </row>
    <row r="1384" spans="1:16" s="23" customFormat="1" x14ac:dyDescent="0.35">
      <c r="A1384" s="45" t="s">
        <v>2043</v>
      </c>
      <c r="B1384" s="45" t="s">
        <v>35</v>
      </c>
      <c r="C1384" s="45"/>
      <c r="D1384" s="45" t="s">
        <v>1999</v>
      </c>
      <c r="E1384" s="45" t="s">
        <v>1960</v>
      </c>
      <c r="F1384" s="46" t="s">
        <v>17</v>
      </c>
      <c r="G1384" s="46" t="s">
        <v>61</v>
      </c>
      <c r="H1384" s="45" t="s">
        <v>2382</v>
      </c>
      <c r="I1384" s="45"/>
      <c r="J1384" s="45" t="s">
        <v>2301</v>
      </c>
      <c r="K1384" s="39" t="str">
        <f>VLOOKUP(A1384,'Va-Ku'!$A$2:$B$150,2,0)</f>
        <v>k</v>
      </c>
      <c r="L1384" s="40" t="str">
        <f>IF(K1384="v",VLOOKUP(A1384,'Va-Ku'!$A$2:$C$150,3,0),VLOOKUP(A1384,Kunnat!$B$2:$D$410,3,0))</f>
        <v>Kainuu</v>
      </c>
      <c r="M1384" s="40" t="str">
        <f>IF(K1384&lt;&gt;"v",VLOOKUP(A1384,Kunnat!$B$2:$F$411,5,0),"")</f>
        <v>alle 6001</v>
      </c>
      <c r="N1384" s="41" t="str">
        <f>IF(J1384="","",VLOOKUP(J1384,Lait!$B$3:$C$60,2,0))</f>
        <v>Ympäristöministeriö</v>
      </c>
      <c r="O1384" s="41"/>
      <c r="P1384" s="41"/>
    </row>
    <row r="1385" spans="1:16" s="23" customFormat="1" x14ac:dyDescent="0.35">
      <c r="A1385" s="45" t="s">
        <v>2043</v>
      </c>
      <c r="B1385" s="45" t="s">
        <v>33</v>
      </c>
      <c r="C1385" s="45"/>
      <c r="D1385" s="45" t="s">
        <v>1998</v>
      </c>
      <c r="E1385" s="45" t="s">
        <v>1960</v>
      </c>
      <c r="F1385" s="46" t="s">
        <v>17</v>
      </c>
      <c r="G1385" s="46" t="s">
        <v>61</v>
      </c>
      <c r="H1385" s="45" t="s">
        <v>2382</v>
      </c>
      <c r="I1385" s="45"/>
      <c r="J1385" s="45" t="s">
        <v>2301</v>
      </c>
      <c r="K1385" s="39" t="str">
        <f>VLOOKUP(A1385,'Va-Ku'!$A$2:$B$150,2,0)</f>
        <v>k</v>
      </c>
      <c r="L1385" s="40" t="str">
        <f>IF(K1385="v",VLOOKUP(A1385,'Va-Ku'!$A$2:$C$150,3,0),VLOOKUP(A1385,Kunnat!$B$2:$D$410,3,0))</f>
        <v>Kainuu</v>
      </c>
      <c r="M1385" s="40" t="str">
        <f>IF(K1385&lt;&gt;"v",VLOOKUP(A1385,Kunnat!$B$2:$F$411,5,0),"")</f>
        <v>alle 6001</v>
      </c>
      <c r="N1385" s="41" t="str">
        <f>IF(J1385="","",VLOOKUP(J1385,Lait!$B$3:$C$60,2,0))</f>
        <v>Ympäristöministeriö</v>
      </c>
      <c r="O1385" s="41"/>
      <c r="P1385" s="41"/>
    </row>
    <row r="1386" spans="1:16" s="23" customFormat="1" x14ac:dyDescent="0.35">
      <c r="A1386" s="45" t="s">
        <v>2043</v>
      </c>
      <c r="B1386" s="45" t="s">
        <v>2198</v>
      </c>
      <c r="C1386" s="45" t="s">
        <v>2612</v>
      </c>
      <c r="D1386" s="45" t="s">
        <v>2198</v>
      </c>
      <c r="E1386" s="45" t="s">
        <v>2699</v>
      </c>
      <c r="F1386" s="46" t="s">
        <v>17</v>
      </c>
      <c r="G1386" s="46" t="s">
        <v>22</v>
      </c>
      <c r="H1386" s="45" t="s">
        <v>2382</v>
      </c>
      <c r="I1386" s="45"/>
      <c r="J1386" s="45"/>
      <c r="K1386" s="39" t="str">
        <f>VLOOKUP(A1386,'Va-Ku'!$A$2:$B$150,2,0)</f>
        <v>k</v>
      </c>
      <c r="L1386" s="40" t="str">
        <f>IF(K1386="v",VLOOKUP(A1386,'Va-Ku'!$A$2:$C$150,3,0),VLOOKUP(A1386,Kunnat!$B$2:$D$410,3,0))</f>
        <v>Kainuu</v>
      </c>
      <c r="M1386" s="40" t="str">
        <f>IF(K1386&lt;&gt;"v",VLOOKUP(A1386,Kunnat!$B$2:$F$411,5,0),"")</f>
        <v>alle 6001</v>
      </c>
      <c r="N1386" s="41" t="str">
        <f>IF(J1386="","",VLOOKUP(J1386,Lait!$B$3:$C$60,2,0))</f>
        <v/>
      </c>
      <c r="O1386" s="41"/>
      <c r="P1386" s="41"/>
    </row>
    <row r="1387" spans="1:16" s="23" customFormat="1" x14ac:dyDescent="0.35">
      <c r="A1387" s="45" t="s">
        <v>2043</v>
      </c>
      <c r="B1387" s="45" t="s">
        <v>2195</v>
      </c>
      <c r="C1387" s="45" t="s">
        <v>2605</v>
      </c>
      <c r="D1387" s="45" t="s">
        <v>2195</v>
      </c>
      <c r="E1387" s="45" t="s">
        <v>2699</v>
      </c>
      <c r="F1387" s="46" t="s">
        <v>5</v>
      </c>
      <c r="G1387" s="45"/>
      <c r="H1387" s="45" t="s">
        <v>2382</v>
      </c>
      <c r="I1387" s="45"/>
      <c r="J1387" s="45"/>
      <c r="K1387" s="39" t="str">
        <f>VLOOKUP(A1387,'Va-Ku'!$A$2:$B$150,2,0)</f>
        <v>k</v>
      </c>
      <c r="L1387" s="40" t="str">
        <f>IF(K1387="v",VLOOKUP(A1387,'Va-Ku'!$A$2:$C$150,3,0),VLOOKUP(A1387,Kunnat!$B$2:$D$410,3,0))</f>
        <v>Kainuu</v>
      </c>
      <c r="M1387" s="40" t="str">
        <f>IF(K1387&lt;&gt;"v",VLOOKUP(A1387,Kunnat!$B$2:$F$411,5,0),"")</f>
        <v>alle 6001</v>
      </c>
      <c r="N1387" s="41" t="str">
        <f>IF(J1387="","",VLOOKUP(J1387,Lait!$B$3:$C$60,2,0))</f>
        <v/>
      </c>
      <c r="O1387" s="41"/>
      <c r="P1387" s="41"/>
    </row>
    <row r="1388" spans="1:16" s="23" customFormat="1" x14ac:dyDescent="0.35">
      <c r="A1388" s="45" t="s">
        <v>2043</v>
      </c>
      <c r="B1388" s="45" t="s">
        <v>2200</v>
      </c>
      <c r="C1388" s="45"/>
      <c r="D1388" s="45" t="s">
        <v>2200</v>
      </c>
      <c r="E1388" s="45" t="s">
        <v>2699</v>
      </c>
      <c r="F1388" s="46" t="s">
        <v>10</v>
      </c>
      <c r="G1388" s="46" t="s">
        <v>61</v>
      </c>
      <c r="H1388" s="45" t="s">
        <v>2382</v>
      </c>
      <c r="I1388" s="45"/>
      <c r="J1388" s="45"/>
      <c r="K1388" s="39" t="str">
        <f>VLOOKUP(A1388,'Va-Ku'!$A$2:$B$150,2,0)</f>
        <v>k</v>
      </c>
      <c r="L1388" s="40" t="str">
        <f>IF(K1388="v",VLOOKUP(A1388,'Va-Ku'!$A$2:$C$150,3,0),VLOOKUP(A1388,Kunnat!$B$2:$D$410,3,0))</f>
        <v>Kainuu</v>
      </c>
      <c r="M1388" s="40" t="str">
        <f>IF(K1388&lt;&gt;"v",VLOOKUP(A1388,Kunnat!$B$2:$F$411,5,0),"")</f>
        <v>alle 6001</v>
      </c>
      <c r="N1388" s="41" t="str">
        <f>IF(J1388="","",VLOOKUP(J1388,Lait!$B$3:$C$60,2,0))</f>
        <v/>
      </c>
      <c r="O1388" s="41"/>
      <c r="P1388" s="41"/>
    </row>
    <row r="1389" spans="1:16" s="23" customFormat="1" x14ac:dyDescent="0.35">
      <c r="A1389" s="45" t="s">
        <v>2043</v>
      </c>
      <c r="B1389" s="45" t="s">
        <v>2196</v>
      </c>
      <c r="C1389" s="45" t="s">
        <v>2606</v>
      </c>
      <c r="D1389" s="45" t="s">
        <v>2012</v>
      </c>
      <c r="E1389" s="45" t="s">
        <v>1958</v>
      </c>
      <c r="F1389" s="46" t="s">
        <v>5</v>
      </c>
      <c r="G1389" s="45"/>
      <c r="H1389" s="45" t="s">
        <v>2382</v>
      </c>
      <c r="I1389" s="45"/>
      <c r="J1389" s="45"/>
      <c r="K1389" s="39" t="str">
        <f>VLOOKUP(A1389,'Va-Ku'!$A$2:$B$150,2,0)</f>
        <v>k</v>
      </c>
      <c r="L1389" s="40" t="str">
        <f>IF(K1389="v",VLOOKUP(A1389,'Va-Ku'!$A$2:$C$150,3,0),VLOOKUP(A1389,Kunnat!$B$2:$D$410,3,0))</f>
        <v>Kainuu</v>
      </c>
      <c r="M1389" s="40" t="str">
        <f>IF(K1389&lt;&gt;"v",VLOOKUP(A1389,Kunnat!$B$2:$F$411,5,0),"")</f>
        <v>alle 6001</v>
      </c>
      <c r="N1389" s="41" t="str">
        <f>IF(J1389="","",VLOOKUP(J1389,Lait!$B$3:$C$60,2,0))</f>
        <v/>
      </c>
      <c r="O1389" s="41"/>
      <c r="P1389" s="41"/>
    </row>
    <row r="1390" spans="1:16" s="23" customFormat="1" x14ac:dyDescent="0.35">
      <c r="A1390" s="45" t="s">
        <v>2043</v>
      </c>
      <c r="B1390" s="45" t="s">
        <v>2199</v>
      </c>
      <c r="C1390" s="45"/>
      <c r="D1390" s="45" t="s">
        <v>1168</v>
      </c>
      <c r="E1390" s="45" t="s">
        <v>1958</v>
      </c>
      <c r="F1390" s="46" t="s">
        <v>10</v>
      </c>
      <c r="G1390" s="46" t="s">
        <v>61</v>
      </c>
      <c r="H1390" s="45" t="s">
        <v>2382</v>
      </c>
      <c r="I1390" s="45"/>
      <c r="J1390" s="45" t="s">
        <v>2300</v>
      </c>
      <c r="K1390" s="39" t="str">
        <f>VLOOKUP(A1390,'Va-Ku'!$A$2:$B$150,2,0)</f>
        <v>k</v>
      </c>
      <c r="L1390" s="40" t="str">
        <f>IF(K1390="v",VLOOKUP(A1390,'Va-Ku'!$A$2:$C$150,3,0),VLOOKUP(A1390,Kunnat!$B$2:$D$410,3,0))</f>
        <v>Kainuu</v>
      </c>
      <c r="M1390" s="40" t="str">
        <f>IF(K1390&lt;&gt;"v",VLOOKUP(A1390,Kunnat!$B$2:$F$411,5,0),"")</f>
        <v>alle 6001</v>
      </c>
      <c r="N1390" s="41" t="str">
        <f>IF(J1390="","",VLOOKUP(J1390,Lait!$B$3:$C$60,2,0))</f>
        <v>Liikenne- ja viestintäministeriö</v>
      </c>
      <c r="O1390" s="41"/>
      <c r="P1390" s="41"/>
    </row>
    <row r="1391" spans="1:16" s="23" customFormat="1" x14ac:dyDescent="0.35">
      <c r="A1391" s="45" t="s">
        <v>2356</v>
      </c>
      <c r="B1391" s="45" t="s">
        <v>36</v>
      </c>
      <c r="C1391" s="45" t="s">
        <v>3212</v>
      </c>
      <c r="D1391" s="45" t="s">
        <v>545</v>
      </c>
      <c r="E1391" s="45" t="s">
        <v>1959</v>
      </c>
      <c r="F1391" s="46" t="s">
        <v>7</v>
      </c>
      <c r="G1391" s="46" t="s">
        <v>22</v>
      </c>
      <c r="H1391" s="45" t="s">
        <v>2386</v>
      </c>
      <c r="I1391" s="45" t="s">
        <v>3213</v>
      </c>
      <c r="J1391" s="45" t="s">
        <v>2296</v>
      </c>
      <c r="K1391" s="39" t="str">
        <f>VLOOKUP(A1391,'Va-Ku'!$A$2:$B$150,2,0)</f>
        <v>k</v>
      </c>
      <c r="L1391" s="40" t="str">
        <f>IF(K1391="v",VLOOKUP(A1391,'Va-Ku'!$A$2:$C$150,3,0),VLOOKUP(A1391,Kunnat!$B$2:$D$410,3,0))</f>
        <v>Lappi</v>
      </c>
      <c r="M1391" s="40" t="str">
        <f>IF(K1391&lt;&gt;"v",VLOOKUP(A1391,Kunnat!$B$2:$F$411,5,0),"")</f>
        <v>40 001 - 100 000</v>
      </c>
      <c r="N1391" s="41" t="str">
        <f>IF(J1391="","",VLOOKUP(J1391,Lait!$B$3:$C$60,2,0))</f>
        <v>Maa- ja metsätalousministeriö</v>
      </c>
      <c r="O1391" s="41"/>
      <c r="P1391" s="41"/>
    </row>
    <row r="1392" spans="1:16" s="23" customFormat="1" x14ac:dyDescent="0.35">
      <c r="A1392" s="45" t="s">
        <v>2356</v>
      </c>
      <c r="B1392" s="45" t="s">
        <v>1889</v>
      </c>
      <c r="C1392" s="45" t="s">
        <v>3216</v>
      </c>
      <c r="D1392" s="45" t="s">
        <v>543</v>
      </c>
      <c r="E1392" s="45" t="s">
        <v>1959</v>
      </c>
      <c r="F1392" s="46" t="s">
        <v>3</v>
      </c>
      <c r="G1392" s="45"/>
      <c r="H1392" s="45" t="s">
        <v>2386</v>
      </c>
      <c r="I1392" s="45"/>
      <c r="J1392" s="45" t="s">
        <v>2296</v>
      </c>
      <c r="K1392" s="39" t="str">
        <f>VLOOKUP(A1392,'Va-Ku'!$A$2:$B$150,2,0)</f>
        <v>k</v>
      </c>
      <c r="L1392" s="40" t="str">
        <f>IF(K1392="v",VLOOKUP(A1392,'Va-Ku'!$A$2:$C$150,3,0),VLOOKUP(A1392,Kunnat!$B$2:$D$410,3,0))</f>
        <v>Lappi</v>
      </c>
      <c r="M1392" s="40" t="str">
        <f>IF(K1392&lt;&gt;"v",VLOOKUP(A1392,Kunnat!$B$2:$F$411,5,0),"")</f>
        <v>40 001 - 100 000</v>
      </c>
      <c r="N1392" s="41" t="str">
        <f>IF(J1392="","",VLOOKUP(J1392,Lait!$B$3:$C$60,2,0))</f>
        <v>Maa- ja metsätalousministeriö</v>
      </c>
      <c r="O1392" s="41"/>
      <c r="P1392" s="41"/>
    </row>
    <row r="1393" spans="1:16" s="23" customFormat="1" x14ac:dyDescent="0.35">
      <c r="A1393" s="45" t="s">
        <v>2356</v>
      </c>
      <c r="B1393" s="45" t="s">
        <v>3218</v>
      </c>
      <c r="C1393" s="45" t="s">
        <v>3219</v>
      </c>
      <c r="D1393" s="45" t="s">
        <v>2004</v>
      </c>
      <c r="E1393" s="45" t="s">
        <v>1959</v>
      </c>
      <c r="F1393" s="46" t="s">
        <v>3</v>
      </c>
      <c r="G1393" s="45"/>
      <c r="H1393" s="45" t="s">
        <v>2386</v>
      </c>
      <c r="I1393" s="45"/>
      <c r="J1393" s="45" t="s">
        <v>2296</v>
      </c>
      <c r="K1393" s="39" t="str">
        <f>VLOOKUP(A1393,'Va-Ku'!$A$2:$B$150,2,0)</f>
        <v>k</v>
      </c>
      <c r="L1393" s="40" t="str">
        <f>IF(K1393="v",VLOOKUP(A1393,'Va-Ku'!$A$2:$C$150,3,0),VLOOKUP(A1393,Kunnat!$B$2:$D$410,3,0))</f>
        <v>Lappi</v>
      </c>
      <c r="M1393" s="40" t="str">
        <f>IF(K1393&lt;&gt;"v",VLOOKUP(A1393,Kunnat!$B$2:$F$411,5,0),"")</f>
        <v>40 001 - 100 000</v>
      </c>
      <c r="N1393" s="41" t="str">
        <f>IF(J1393="","",VLOOKUP(J1393,Lait!$B$3:$C$60,2,0))</f>
        <v>Maa- ja metsätalousministeriö</v>
      </c>
      <c r="O1393" s="41"/>
      <c r="P1393" s="41"/>
    </row>
    <row r="1394" spans="1:16" s="23" customFormat="1" x14ac:dyDescent="0.35">
      <c r="A1394" s="45" t="s">
        <v>2356</v>
      </c>
      <c r="B1394" s="45" t="s">
        <v>471</v>
      </c>
      <c r="C1394" s="45" t="s">
        <v>3244</v>
      </c>
      <c r="D1394" s="45" t="s">
        <v>471</v>
      </c>
      <c r="E1394" s="45" t="s">
        <v>1959</v>
      </c>
      <c r="F1394" s="46" t="s">
        <v>17</v>
      </c>
      <c r="G1394" s="46" t="s">
        <v>22</v>
      </c>
      <c r="H1394" s="45" t="s">
        <v>2382</v>
      </c>
      <c r="I1394" s="45"/>
      <c r="J1394" s="45" t="s">
        <v>4099</v>
      </c>
      <c r="K1394" s="39" t="str">
        <f>VLOOKUP(A1394,'Va-Ku'!$A$2:$B$150,2,0)</f>
        <v>k</v>
      </c>
      <c r="L1394" s="40" t="str">
        <f>IF(K1394="v",VLOOKUP(A1394,'Va-Ku'!$A$2:$C$150,3,0),VLOOKUP(A1394,Kunnat!$B$2:$D$410,3,0))</f>
        <v>Lappi</v>
      </c>
      <c r="M1394" s="40" t="str">
        <f>IF(K1394&lt;&gt;"v",VLOOKUP(A1394,Kunnat!$B$2:$F$411,5,0),"")</f>
        <v>40 001 - 100 000</v>
      </c>
      <c r="N1394" s="41" t="str">
        <f>IF(J1394="","",VLOOKUP(J1394,Lait!$B$3:$C$60,2,0))</f>
        <v>Maa- ja metsätalousministeriö</v>
      </c>
      <c r="O1394" s="41"/>
      <c r="P1394" s="41"/>
    </row>
    <row r="1395" spans="1:16" s="23" customFormat="1" x14ac:dyDescent="0.35">
      <c r="A1395" s="45" t="s">
        <v>2356</v>
      </c>
      <c r="B1395" s="45" t="s">
        <v>3241</v>
      </c>
      <c r="C1395" s="45" t="s">
        <v>3242</v>
      </c>
      <c r="D1395" s="45" t="s">
        <v>49</v>
      </c>
      <c r="E1395" s="45" t="s">
        <v>1959</v>
      </c>
      <c r="F1395" s="46" t="s">
        <v>10</v>
      </c>
      <c r="G1395" s="46" t="s">
        <v>22</v>
      </c>
      <c r="H1395" s="45" t="s">
        <v>2382</v>
      </c>
      <c r="I1395" s="45" t="s">
        <v>3240</v>
      </c>
      <c r="J1395" s="45" t="s">
        <v>2308</v>
      </c>
      <c r="K1395" s="39" t="str">
        <f>VLOOKUP(A1395,'Va-Ku'!$A$2:$B$150,2,0)</f>
        <v>k</v>
      </c>
      <c r="L1395" s="40" t="str">
        <f>IF(K1395="v",VLOOKUP(A1395,'Va-Ku'!$A$2:$C$150,3,0),VLOOKUP(A1395,Kunnat!$B$2:$D$410,3,0))</f>
        <v>Lappi</v>
      </c>
      <c r="M1395" s="40" t="str">
        <f>IF(K1395&lt;&gt;"v",VLOOKUP(A1395,Kunnat!$B$2:$F$411,5,0),"")</f>
        <v>40 001 - 100 000</v>
      </c>
      <c r="N1395" s="41" t="str">
        <f>IF(J1395="","",VLOOKUP(J1395,Lait!$B$3:$C$60,2,0))</f>
        <v>Maa- ja metsätalousministeriö</v>
      </c>
      <c r="O1395" s="41"/>
      <c r="P1395" s="41"/>
    </row>
    <row r="1396" spans="1:16" s="23" customFormat="1" x14ac:dyDescent="0.35">
      <c r="A1396" s="45" t="s">
        <v>2356</v>
      </c>
      <c r="B1396" s="45" t="s">
        <v>47</v>
      </c>
      <c r="C1396" s="45" t="s">
        <v>3233</v>
      </c>
      <c r="D1396" s="45" t="s">
        <v>1980</v>
      </c>
      <c r="E1396" s="45" t="s">
        <v>1959</v>
      </c>
      <c r="F1396" s="46" t="s">
        <v>3</v>
      </c>
      <c r="G1396" s="45"/>
      <c r="H1396" s="45" t="s">
        <v>2386</v>
      </c>
      <c r="I1396" s="45"/>
      <c r="J1396" s="45" t="s">
        <v>2303</v>
      </c>
      <c r="K1396" s="39" t="str">
        <f>VLOOKUP(A1396,'Va-Ku'!$A$2:$B$150,2,0)</f>
        <v>k</v>
      </c>
      <c r="L1396" s="40" t="str">
        <f>IF(K1396="v",VLOOKUP(A1396,'Va-Ku'!$A$2:$C$150,3,0),VLOOKUP(A1396,Kunnat!$B$2:$D$410,3,0))</f>
        <v>Lappi</v>
      </c>
      <c r="M1396" s="40" t="str">
        <f>IF(K1396&lt;&gt;"v",VLOOKUP(A1396,Kunnat!$B$2:$F$411,5,0),"")</f>
        <v>40 001 - 100 000</v>
      </c>
      <c r="N1396" s="41" t="str">
        <f>IF(J1396="","",VLOOKUP(J1396,Lait!$B$3:$C$60,2,0))</f>
        <v>Sosiaali- ja terveysministeriö</v>
      </c>
      <c r="O1396" s="41"/>
      <c r="P1396" s="41"/>
    </row>
    <row r="1397" spans="1:16" s="23" customFormat="1" x14ac:dyDescent="0.35">
      <c r="A1397" s="45" t="s">
        <v>2356</v>
      </c>
      <c r="B1397" s="45" t="s">
        <v>3267</v>
      </c>
      <c r="C1397" s="45" t="s">
        <v>3268</v>
      </c>
      <c r="D1397" s="45" t="s">
        <v>3269</v>
      </c>
      <c r="E1397" s="45" t="s">
        <v>1959</v>
      </c>
      <c r="F1397" s="46" t="s">
        <v>5</v>
      </c>
      <c r="G1397" s="45"/>
      <c r="H1397" s="45" t="s">
        <v>2382</v>
      </c>
      <c r="I1397" s="45"/>
      <c r="J1397" s="45"/>
      <c r="K1397" s="39" t="str">
        <f>VLOOKUP(A1397,'Va-Ku'!$A$2:$B$150,2,0)</f>
        <v>k</v>
      </c>
      <c r="L1397" s="40" t="str">
        <f>IF(K1397="v",VLOOKUP(A1397,'Va-Ku'!$A$2:$C$150,3,0),VLOOKUP(A1397,Kunnat!$B$2:$D$410,3,0))</f>
        <v>Lappi</v>
      </c>
      <c r="M1397" s="40" t="str">
        <f>IF(K1397&lt;&gt;"v",VLOOKUP(A1397,Kunnat!$B$2:$F$411,5,0),"")</f>
        <v>40 001 - 100 000</v>
      </c>
      <c r="N1397" s="41" t="str">
        <f>IF(J1397="","",VLOOKUP(J1397,Lait!$B$3:$C$60,2,0))</f>
        <v/>
      </c>
      <c r="O1397" s="41"/>
      <c r="P1397" s="41"/>
    </row>
    <row r="1398" spans="1:16" s="23" customFormat="1" x14ac:dyDescent="0.35">
      <c r="A1398" s="45" t="s">
        <v>2356</v>
      </c>
      <c r="B1398" s="45" t="s">
        <v>3234</v>
      </c>
      <c r="C1398" s="45" t="s">
        <v>3235</v>
      </c>
      <c r="D1398" s="45" t="s">
        <v>464</v>
      </c>
      <c r="E1398" s="45" t="s">
        <v>1959</v>
      </c>
      <c r="F1398" s="46" t="s">
        <v>7</v>
      </c>
      <c r="G1398" s="46" t="s">
        <v>22</v>
      </c>
      <c r="H1398" s="45" t="s">
        <v>2382</v>
      </c>
      <c r="I1398" s="45" t="s">
        <v>3236</v>
      </c>
      <c r="J1398" s="45" t="s">
        <v>2296</v>
      </c>
      <c r="K1398" s="39" t="str">
        <f>VLOOKUP(A1398,'Va-Ku'!$A$2:$B$150,2,0)</f>
        <v>k</v>
      </c>
      <c r="L1398" s="40" t="str">
        <f>IF(K1398="v",VLOOKUP(A1398,'Va-Ku'!$A$2:$C$150,3,0),VLOOKUP(A1398,Kunnat!$B$2:$D$410,3,0))</f>
        <v>Lappi</v>
      </c>
      <c r="M1398" s="40" t="str">
        <f>IF(K1398&lt;&gt;"v",VLOOKUP(A1398,Kunnat!$B$2:$F$411,5,0),"")</f>
        <v>40 001 - 100 000</v>
      </c>
      <c r="N1398" s="41" t="str">
        <f>IF(J1398="","",VLOOKUP(J1398,Lait!$B$3:$C$60,2,0))</f>
        <v>Maa- ja metsätalousministeriö</v>
      </c>
      <c r="O1398" s="41"/>
      <c r="P1398" s="41"/>
    </row>
    <row r="1399" spans="1:16" s="23" customFormat="1" x14ac:dyDescent="0.35">
      <c r="A1399" s="45" t="s">
        <v>2356</v>
      </c>
      <c r="B1399" s="45" t="s">
        <v>3214</v>
      </c>
      <c r="C1399" s="45" t="s">
        <v>3215</v>
      </c>
      <c r="D1399" s="45" t="s">
        <v>339</v>
      </c>
      <c r="E1399" s="45" t="s">
        <v>1959</v>
      </c>
      <c r="F1399" s="46" t="s">
        <v>7</v>
      </c>
      <c r="G1399" s="46" t="s">
        <v>22</v>
      </c>
      <c r="H1399" s="45" t="s">
        <v>2382</v>
      </c>
      <c r="I1399" s="45"/>
      <c r="J1399" s="45" t="s">
        <v>2303</v>
      </c>
      <c r="K1399" s="39" t="str">
        <f>VLOOKUP(A1399,'Va-Ku'!$A$2:$B$150,2,0)</f>
        <v>k</v>
      </c>
      <c r="L1399" s="40" t="str">
        <f>IF(K1399="v",VLOOKUP(A1399,'Va-Ku'!$A$2:$C$150,3,0),VLOOKUP(A1399,Kunnat!$B$2:$D$410,3,0))</f>
        <v>Lappi</v>
      </c>
      <c r="M1399" s="40" t="str">
        <f>IF(K1399&lt;&gt;"v",VLOOKUP(A1399,Kunnat!$B$2:$F$411,5,0),"")</f>
        <v>40 001 - 100 000</v>
      </c>
      <c r="N1399" s="41" t="str">
        <f>IF(J1399="","",VLOOKUP(J1399,Lait!$B$3:$C$60,2,0))</f>
        <v>Sosiaali- ja terveysministeriö</v>
      </c>
      <c r="O1399" s="41"/>
      <c r="P1399" s="41"/>
    </row>
    <row r="1400" spans="1:16" s="23" customFormat="1" x14ac:dyDescent="0.35">
      <c r="A1400" s="45" t="s">
        <v>2356</v>
      </c>
      <c r="B1400" s="45" t="s">
        <v>455</v>
      </c>
      <c r="C1400" s="45" t="s">
        <v>3237</v>
      </c>
      <c r="D1400" s="45" t="s">
        <v>1988</v>
      </c>
      <c r="E1400" s="45" t="s">
        <v>1959</v>
      </c>
      <c r="F1400" s="46" t="s">
        <v>7</v>
      </c>
      <c r="G1400" s="46" t="s">
        <v>22</v>
      </c>
      <c r="H1400" s="45" t="s">
        <v>2382</v>
      </c>
      <c r="I1400" s="45" t="s">
        <v>3236</v>
      </c>
      <c r="J1400" s="45" t="s">
        <v>2302</v>
      </c>
      <c r="K1400" s="39" t="str">
        <f>VLOOKUP(A1400,'Va-Ku'!$A$2:$B$150,2,0)</f>
        <v>k</v>
      </c>
      <c r="L1400" s="40" t="str">
        <f>IF(K1400="v",VLOOKUP(A1400,'Va-Ku'!$A$2:$C$150,3,0),VLOOKUP(A1400,Kunnat!$B$2:$D$410,3,0))</f>
        <v>Lappi</v>
      </c>
      <c r="M1400" s="40" t="str">
        <f>IF(K1400&lt;&gt;"v",VLOOKUP(A1400,Kunnat!$B$2:$F$411,5,0),"")</f>
        <v>40 001 - 100 000</v>
      </c>
      <c r="N1400" s="41" t="str">
        <f>IF(J1400="","",VLOOKUP(J1400,Lait!$B$3:$C$60,2,0))</f>
        <v>Sosiaali- ja terveysministeriö</v>
      </c>
      <c r="O1400" s="41"/>
      <c r="P1400" s="41"/>
    </row>
    <row r="1401" spans="1:16" s="23" customFormat="1" x14ac:dyDescent="0.35">
      <c r="A1401" s="45" t="s">
        <v>2356</v>
      </c>
      <c r="B1401" s="45" t="s">
        <v>3278</v>
      </c>
      <c r="C1401" s="45" t="s">
        <v>3279</v>
      </c>
      <c r="D1401" s="45" t="s">
        <v>123</v>
      </c>
      <c r="E1401" s="45" t="s">
        <v>1960</v>
      </c>
      <c r="F1401" s="46" t="s">
        <v>10</v>
      </c>
      <c r="G1401" s="46" t="s">
        <v>22</v>
      </c>
      <c r="H1401" s="45" t="s">
        <v>2382</v>
      </c>
      <c r="I1401" s="45" t="s">
        <v>3280</v>
      </c>
      <c r="J1401" s="45" t="s">
        <v>2301</v>
      </c>
      <c r="K1401" s="39" t="str">
        <f>VLOOKUP(A1401,'Va-Ku'!$A$2:$B$150,2,0)</f>
        <v>k</v>
      </c>
      <c r="L1401" s="40" t="str">
        <f>IF(K1401="v",VLOOKUP(A1401,'Va-Ku'!$A$2:$C$150,3,0),VLOOKUP(A1401,Kunnat!$B$2:$D$410,3,0))</f>
        <v>Lappi</v>
      </c>
      <c r="M1401" s="40" t="str">
        <f>IF(K1401&lt;&gt;"v",VLOOKUP(A1401,Kunnat!$B$2:$F$411,5,0),"")</f>
        <v>40 001 - 100 000</v>
      </c>
      <c r="N1401" s="41" t="str">
        <f>IF(J1401="","",VLOOKUP(J1401,Lait!$B$3:$C$60,2,0))</f>
        <v>Ympäristöministeriö</v>
      </c>
      <c r="O1401" s="41"/>
      <c r="P1401" s="41"/>
    </row>
    <row r="1402" spans="1:16" s="23" customFormat="1" x14ac:dyDescent="0.35">
      <c r="A1402" s="45" t="s">
        <v>2356</v>
      </c>
      <c r="B1402" s="45" t="s">
        <v>3231</v>
      </c>
      <c r="C1402" s="45" t="s">
        <v>3232</v>
      </c>
      <c r="D1402" s="45" t="s">
        <v>543</v>
      </c>
      <c r="E1402" s="45" t="s">
        <v>1960</v>
      </c>
      <c r="F1402" s="46" t="s">
        <v>7</v>
      </c>
      <c r="G1402" s="46" t="s">
        <v>22</v>
      </c>
      <c r="H1402" s="45" t="s">
        <v>2382</v>
      </c>
      <c r="I1402" s="45"/>
      <c r="J1402" s="45" t="s">
        <v>2296</v>
      </c>
      <c r="K1402" s="39" t="str">
        <f>VLOOKUP(A1402,'Va-Ku'!$A$2:$B$150,2,0)</f>
        <v>k</v>
      </c>
      <c r="L1402" s="40" t="str">
        <f>IF(K1402="v",VLOOKUP(A1402,'Va-Ku'!$A$2:$C$150,3,0),VLOOKUP(A1402,Kunnat!$B$2:$D$410,3,0))</f>
        <v>Lappi</v>
      </c>
      <c r="M1402" s="40" t="str">
        <f>IF(K1402&lt;&gt;"v",VLOOKUP(A1402,Kunnat!$B$2:$F$411,5,0),"")</f>
        <v>40 001 - 100 000</v>
      </c>
      <c r="N1402" s="41" t="str">
        <f>IF(J1402="","",VLOOKUP(J1402,Lait!$B$3:$C$60,2,0))</f>
        <v>Maa- ja metsätalousministeriö</v>
      </c>
      <c r="O1402" s="41"/>
      <c r="P1402" s="41"/>
    </row>
    <row r="1403" spans="1:16" s="23" customFormat="1" x14ac:dyDescent="0.35">
      <c r="A1403" s="45" t="s">
        <v>2356</v>
      </c>
      <c r="B1403" s="45" t="s">
        <v>37</v>
      </c>
      <c r="C1403" s="45" t="s">
        <v>3217</v>
      </c>
      <c r="D1403" s="45" t="s">
        <v>37</v>
      </c>
      <c r="E1403" s="45" t="s">
        <v>1960</v>
      </c>
      <c r="F1403" s="46" t="s">
        <v>7</v>
      </c>
      <c r="G1403" s="46" t="s">
        <v>22</v>
      </c>
      <c r="H1403" s="45" t="s">
        <v>2386</v>
      </c>
      <c r="I1403" s="45" t="s">
        <v>3213</v>
      </c>
      <c r="J1403" s="45" t="s">
        <v>2296</v>
      </c>
      <c r="K1403" s="39" t="str">
        <f>VLOOKUP(A1403,'Va-Ku'!$A$2:$B$150,2,0)</f>
        <v>k</v>
      </c>
      <c r="L1403" s="40" t="str">
        <f>IF(K1403="v",VLOOKUP(A1403,'Va-Ku'!$A$2:$C$150,3,0),VLOOKUP(A1403,Kunnat!$B$2:$D$410,3,0))</f>
        <v>Lappi</v>
      </c>
      <c r="M1403" s="40" t="str">
        <f>IF(K1403&lt;&gt;"v",VLOOKUP(A1403,Kunnat!$B$2:$F$411,5,0),"")</f>
        <v>40 001 - 100 000</v>
      </c>
      <c r="N1403" s="41" t="str">
        <f>IF(J1403="","",VLOOKUP(J1403,Lait!$B$3:$C$60,2,0))</f>
        <v>Maa- ja metsätalousministeriö</v>
      </c>
      <c r="O1403" s="41"/>
      <c r="P1403" s="41"/>
    </row>
    <row r="1404" spans="1:16" s="23" customFormat="1" x14ac:dyDescent="0.35">
      <c r="A1404" s="45" t="s">
        <v>2356</v>
      </c>
      <c r="B1404" s="45" t="s">
        <v>3238</v>
      </c>
      <c r="C1404" s="45" t="s">
        <v>3239</v>
      </c>
      <c r="D1404" s="45" t="s">
        <v>1993</v>
      </c>
      <c r="E1404" s="45" t="s">
        <v>1960</v>
      </c>
      <c r="F1404" s="46" t="s">
        <v>17</v>
      </c>
      <c r="G1404" s="46" t="s">
        <v>22</v>
      </c>
      <c r="H1404" s="45" t="s">
        <v>2386</v>
      </c>
      <c r="I1404" s="45" t="s">
        <v>3240</v>
      </c>
      <c r="J1404" s="45" t="s">
        <v>2296</v>
      </c>
      <c r="K1404" s="39" t="str">
        <f>VLOOKUP(A1404,'Va-Ku'!$A$2:$B$150,2,0)</f>
        <v>k</v>
      </c>
      <c r="L1404" s="40" t="str">
        <f>IF(K1404="v",VLOOKUP(A1404,'Va-Ku'!$A$2:$C$150,3,0),VLOOKUP(A1404,Kunnat!$B$2:$D$410,3,0))</f>
        <v>Lappi</v>
      </c>
      <c r="M1404" s="40" t="str">
        <f>IF(K1404&lt;&gt;"v",VLOOKUP(A1404,Kunnat!$B$2:$F$411,5,0),"")</f>
        <v>40 001 - 100 000</v>
      </c>
      <c r="N1404" s="41" t="str">
        <f>IF(J1404="","",VLOOKUP(J1404,Lait!$B$3:$C$60,2,0))</f>
        <v>Maa- ja metsätalousministeriö</v>
      </c>
      <c r="O1404" s="41"/>
      <c r="P1404" s="41"/>
    </row>
    <row r="1405" spans="1:16" s="23" customFormat="1" x14ac:dyDescent="0.35">
      <c r="A1405" s="45" t="s">
        <v>2356</v>
      </c>
      <c r="B1405" s="45" t="s">
        <v>41</v>
      </c>
      <c r="C1405" s="45" t="s">
        <v>3243</v>
      </c>
      <c r="D1405" s="45" t="s">
        <v>41</v>
      </c>
      <c r="E1405" s="45" t="s">
        <v>1960</v>
      </c>
      <c r="F1405" s="46" t="s">
        <v>17</v>
      </c>
      <c r="G1405" s="46" t="s">
        <v>22</v>
      </c>
      <c r="H1405" s="45" t="s">
        <v>2386</v>
      </c>
      <c r="I1405" s="45"/>
      <c r="J1405" s="45" t="s">
        <v>2308</v>
      </c>
      <c r="K1405" s="39" t="str">
        <f>VLOOKUP(A1405,'Va-Ku'!$A$2:$B$150,2,0)</f>
        <v>k</v>
      </c>
      <c r="L1405" s="40" t="str">
        <f>IF(K1405="v",VLOOKUP(A1405,'Va-Ku'!$A$2:$C$150,3,0),VLOOKUP(A1405,Kunnat!$B$2:$D$410,3,0))</f>
        <v>Lappi</v>
      </c>
      <c r="M1405" s="40" t="str">
        <f>IF(K1405&lt;&gt;"v",VLOOKUP(A1405,Kunnat!$B$2:$F$411,5,0),"")</f>
        <v>40 001 - 100 000</v>
      </c>
      <c r="N1405" s="41" t="str">
        <f>IF(J1405="","",VLOOKUP(J1405,Lait!$B$3:$C$60,2,0))</f>
        <v>Maa- ja metsätalousministeriö</v>
      </c>
      <c r="O1405" s="41"/>
      <c r="P1405" s="41"/>
    </row>
    <row r="1406" spans="1:16" s="23" customFormat="1" x14ac:dyDescent="0.35">
      <c r="A1406" s="45" t="s">
        <v>2356</v>
      </c>
      <c r="B1406" s="45" t="s">
        <v>261</v>
      </c>
      <c r="C1406" s="45" t="s">
        <v>3264</v>
      </c>
      <c r="D1406" s="45" t="s">
        <v>2246</v>
      </c>
      <c r="E1406" s="45" t="s">
        <v>1960</v>
      </c>
      <c r="F1406" s="46" t="s">
        <v>21</v>
      </c>
      <c r="G1406" s="46" t="s">
        <v>22</v>
      </c>
      <c r="H1406" s="45" t="s">
        <v>2382</v>
      </c>
      <c r="I1406" s="45"/>
      <c r="J1406" s="45" t="s">
        <v>2301</v>
      </c>
      <c r="K1406" s="39" t="str">
        <f>VLOOKUP(A1406,'Va-Ku'!$A$2:$B$150,2,0)</f>
        <v>k</v>
      </c>
      <c r="L1406" s="40" t="str">
        <f>IF(K1406="v",VLOOKUP(A1406,'Va-Ku'!$A$2:$C$150,3,0),VLOOKUP(A1406,Kunnat!$B$2:$D$410,3,0))</f>
        <v>Lappi</v>
      </c>
      <c r="M1406" s="40" t="str">
        <f>IF(K1406&lt;&gt;"v",VLOOKUP(A1406,Kunnat!$B$2:$F$411,5,0),"")</f>
        <v>40 001 - 100 000</v>
      </c>
      <c r="N1406" s="41" t="str">
        <f>IF(J1406="","",VLOOKUP(J1406,Lait!$B$3:$C$60,2,0))</f>
        <v>Ympäristöministeriö</v>
      </c>
      <c r="O1406" s="41"/>
      <c r="P1406" s="41"/>
    </row>
    <row r="1407" spans="1:16" s="23" customFormat="1" x14ac:dyDescent="0.35">
      <c r="A1407" s="45" t="s">
        <v>2356</v>
      </c>
      <c r="B1407" s="45" t="s">
        <v>3256</v>
      </c>
      <c r="C1407" s="45" t="s">
        <v>3257</v>
      </c>
      <c r="D1407" s="45" t="s">
        <v>967</v>
      </c>
      <c r="E1407" s="45" t="s">
        <v>1960</v>
      </c>
      <c r="F1407" s="46" t="s">
        <v>21</v>
      </c>
      <c r="G1407" s="46" t="s">
        <v>22</v>
      </c>
      <c r="H1407" s="45" t="s">
        <v>2382</v>
      </c>
      <c r="I1407" s="45" t="s">
        <v>3258</v>
      </c>
      <c r="J1407" s="45"/>
      <c r="K1407" s="39" t="str">
        <f>VLOOKUP(A1407,'Va-Ku'!$A$2:$B$150,2,0)</f>
        <v>k</v>
      </c>
      <c r="L1407" s="40" t="str">
        <f>IF(K1407="v",VLOOKUP(A1407,'Va-Ku'!$A$2:$C$150,3,0),VLOOKUP(A1407,Kunnat!$B$2:$D$410,3,0))</f>
        <v>Lappi</v>
      </c>
      <c r="M1407" s="40" t="str">
        <f>IF(K1407&lt;&gt;"v",VLOOKUP(A1407,Kunnat!$B$2:$F$411,5,0),"")</f>
        <v>40 001 - 100 000</v>
      </c>
      <c r="N1407" s="41" t="str">
        <f>IF(J1407="","",VLOOKUP(J1407,Lait!$B$3:$C$60,2,0))</f>
        <v/>
      </c>
      <c r="O1407" s="41"/>
      <c r="P1407" s="41"/>
    </row>
    <row r="1408" spans="1:16" s="23" customFormat="1" x14ac:dyDescent="0.35">
      <c r="A1408" s="45" t="s">
        <v>2356</v>
      </c>
      <c r="B1408" s="45" t="s">
        <v>1971</v>
      </c>
      <c r="C1408" s="45" t="s">
        <v>3230</v>
      </c>
      <c r="D1408" s="45" t="s">
        <v>1971</v>
      </c>
      <c r="E1408" s="45" t="s">
        <v>1960</v>
      </c>
      <c r="F1408" s="46" t="s">
        <v>7</v>
      </c>
      <c r="G1408" s="46" t="s">
        <v>3227</v>
      </c>
      <c r="H1408" s="45" t="s">
        <v>2386</v>
      </c>
      <c r="I1408" s="45"/>
      <c r="J1408" s="45" t="s">
        <v>2293</v>
      </c>
      <c r="K1408" s="39" t="str">
        <f>VLOOKUP(A1408,'Va-Ku'!$A$2:$B$150,2,0)</f>
        <v>k</v>
      </c>
      <c r="L1408" s="40" t="str">
        <f>IF(K1408="v",VLOOKUP(A1408,'Va-Ku'!$A$2:$C$150,3,0),VLOOKUP(A1408,Kunnat!$B$2:$D$410,3,0))</f>
        <v>Lappi</v>
      </c>
      <c r="M1408" s="40" t="str">
        <f>IF(K1408&lt;&gt;"v",VLOOKUP(A1408,Kunnat!$B$2:$F$411,5,0),"")</f>
        <v>40 001 - 100 000</v>
      </c>
      <c r="N1408" s="41" t="str">
        <f>IF(J1408="","",VLOOKUP(J1408,Lait!$B$3:$C$60,2,0))</f>
        <v>Sosiaali- ja terveysministeriö</v>
      </c>
      <c r="O1408" s="41"/>
      <c r="P1408" s="41"/>
    </row>
    <row r="1409" spans="1:16" s="23" customFormat="1" x14ac:dyDescent="0.35">
      <c r="A1409" s="45" t="s">
        <v>2356</v>
      </c>
      <c r="B1409" s="45" t="s">
        <v>3310</v>
      </c>
      <c r="C1409" s="45" t="s">
        <v>3311</v>
      </c>
      <c r="D1409" s="45" t="s">
        <v>3312</v>
      </c>
      <c r="E1409" s="45" t="s">
        <v>1960</v>
      </c>
      <c r="F1409" s="46" t="s">
        <v>7</v>
      </c>
      <c r="G1409" s="46" t="s">
        <v>53</v>
      </c>
      <c r="H1409" s="45" t="s">
        <v>2386</v>
      </c>
      <c r="I1409" s="45"/>
      <c r="J1409" s="45"/>
      <c r="K1409" s="39" t="str">
        <f>VLOOKUP(A1409,'Va-Ku'!$A$2:$B$150,2,0)</f>
        <v>k</v>
      </c>
      <c r="L1409" s="40" t="str">
        <f>IF(K1409="v",VLOOKUP(A1409,'Va-Ku'!$A$2:$C$150,3,0),VLOOKUP(A1409,Kunnat!$B$2:$D$410,3,0))</f>
        <v>Lappi</v>
      </c>
      <c r="M1409" s="40" t="str">
        <f>IF(K1409&lt;&gt;"v",VLOOKUP(A1409,Kunnat!$B$2:$F$411,5,0),"")</f>
        <v>40 001 - 100 000</v>
      </c>
      <c r="N1409" s="41" t="str">
        <f>IF(J1409="","",VLOOKUP(J1409,Lait!$B$3:$C$60,2,0))</f>
        <v/>
      </c>
      <c r="O1409" s="41"/>
      <c r="P1409" s="41"/>
    </row>
    <row r="1410" spans="1:16" s="23" customFormat="1" x14ac:dyDescent="0.35">
      <c r="A1410" s="45" t="s">
        <v>2356</v>
      </c>
      <c r="B1410" s="45" t="s">
        <v>3196</v>
      </c>
      <c r="C1410" s="45" t="s">
        <v>3197</v>
      </c>
      <c r="D1410" s="45" t="s">
        <v>2006</v>
      </c>
      <c r="E1410" s="45" t="s">
        <v>1960</v>
      </c>
      <c r="F1410" s="46" t="s">
        <v>17</v>
      </c>
      <c r="G1410" s="46" t="s">
        <v>22</v>
      </c>
      <c r="H1410" s="45" t="s">
        <v>2382</v>
      </c>
      <c r="I1410" s="45"/>
      <c r="J1410" s="45"/>
      <c r="K1410" s="39" t="str">
        <f>VLOOKUP(A1410,'Va-Ku'!$A$2:$B$150,2,0)</f>
        <v>k</v>
      </c>
      <c r="L1410" s="40" t="str">
        <f>IF(K1410="v",VLOOKUP(A1410,'Va-Ku'!$A$2:$C$150,3,0),VLOOKUP(A1410,Kunnat!$B$2:$D$410,3,0))</f>
        <v>Lappi</v>
      </c>
      <c r="M1410" s="40" t="str">
        <f>IF(K1410&lt;&gt;"v",VLOOKUP(A1410,Kunnat!$B$2:$F$411,5,0),"")</f>
        <v>40 001 - 100 000</v>
      </c>
      <c r="N1410" s="41" t="str">
        <f>IF(J1410="","",VLOOKUP(J1410,Lait!$B$3:$C$60,2,0))</f>
        <v/>
      </c>
      <c r="O1410" s="41"/>
      <c r="P1410" s="41"/>
    </row>
    <row r="1411" spans="1:16" s="23" customFormat="1" x14ac:dyDescent="0.35">
      <c r="A1411" s="45" t="s">
        <v>2356</v>
      </c>
      <c r="B1411" s="45" t="s">
        <v>3198</v>
      </c>
      <c r="C1411" s="45" t="s">
        <v>3199</v>
      </c>
      <c r="D1411" s="45" t="s">
        <v>3803</v>
      </c>
      <c r="E1411" s="45" t="s">
        <v>1960</v>
      </c>
      <c r="F1411" s="46" t="s">
        <v>5</v>
      </c>
      <c r="G1411" s="45"/>
      <c r="H1411" s="45" t="s">
        <v>2382</v>
      </c>
      <c r="I1411" s="45"/>
      <c r="J1411" s="45" t="s">
        <v>2341</v>
      </c>
      <c r="K1411" s="39" t="str">
        <f>VLOOKUP(A1411,'Va-Ku'!$A$2:$B$150,2,0)</f>
        <v>k</v>
      </c>
      <c r="L1411" s="40" t="str">
        <f>IF(K1411="v",VLOOKUP(A1411,'Va-Ku'!$A$2:$C$150,3,0),VLOOKUP(A1411,Kunnat!$B$2:$D$410,3,0))</f>
        <v>Lappi</v>
      </c>
      <c r="M1411" s="40" t="str">
        <f>IF(K1411&lt;&gt;"v",VLOOKUP(A1411,Kunnat!$B$2:$F$411,5,0),"")</f>
        <v>40 001 - 100 000</v>
      </c>
      <c r="N1411" s="41" t="str">
        <f>IF(J1411="","",VLOOKUP(J1411,Lait!$B$3:$C$60,2,0))</f>
        <v>Sisäministeriö</v>
      </c>
      <c r="O1411" s="41"/>
      <c r="P1411" s="41"/>
    </row>
    <row r="1412" spans="1:16" s="23" customFormat="1" x14ac:dyDescent="0.35">
      <c r="A1412" s="45" t="s">
        <v>2356</v>
      </c>
      <c r="B1412" s="45" t="s">
        <v>1146</v>
      </c>
      <c r="C1412" s="45" t="s">
        <v>3287</v>
      </c>
      <c r="D1412" s="45" t="s">
        <v>275</v>
      </c>
      <c r="E1412" s="45" t="s">
        <v>1960</v>
      </c>
      <c r="F1412" s="46" t="s">
        <v>5</v>
      </c>
      <c r="G1412" s="45"/>
      <c r="H1412" s="45" t="s">
        <v>2382</v>
      </c>
      <c r="I1412" s="45" t="s">
        <v>3288</v>
      </c>
      <c r="J1412" s="45" t="s">
        <v>2301</v>
      </c>
      <c r="K1412" s="39" t="str">
        <f>VLOOKUP(A1412,'Va-Ku'!$A$2:$B$150,2,0)</f>
        <v>k</v>
      </c>
      <c r="L1412" s="40" t="str">
        <f>IF(K1412="v",VLOOKUP(A1412,'Va-Ku'!$A$2:$C$150,3,0),VLOOKUP(A1412,Kunnat!$B$2:$D$410,3,0))</f>
        <v>Lappi</v>
      </c>
      <c r="M1412" s="40" t="str">
        <f>IF(K1412&lt;&gt;"v",VLOOKUP(A1412,Kunnat!$B$2:$F$411,5,0),"")</f>
        <v>40 001 - 100 000</v>
      </c>
      <c r="N1412" s="41" t="str">
        <f>IF(J1412="","",VLOOKUP(J1412,Lait!$B$3:$C$60,2,0))</f>
        <v>Ympäristöministeriö</v>
      </c>
      <c r="O1412" s="41"/>
      <c r="P1412" s="41"/>
    </row>
    <row r="1413" spans="1:16" s="23" customFormat="1" x14ac:dyDescent="0.35">
      <c r="A1413" s="45" t="s">
        <v>2356</v>
      </c>
      <c r="B1413" s="45" t="s">
        <v>3281</v>
      </c>
      <c r="C1413" s="45" t="s">
        <v>3282</v>
      </c>
      <c r="D1413" s="45" t="s">
        <v>1999</v>
      </c>
      <c r="E1413" s="45" t="s">
        <v>1960</v>
      </c>
      <c r="F1413" s="46" t="s">
        <v>21</v>
      </c>
      <c r="G1413" s="45"/>
      <c r="H1413" s="45" t="s">
        <v>2382</v>
      </c>
      <c r="I1413" s="45" t="s">
        <v>3283</v>
      </c>
      <c r="J1413" s="45" t="s">
        <v>2301</v>
      </c>
      <c r="K1413" s="39" t="str">
        <f>VLOOKUP(A1413,'Va-Ku'!$A$2:$B$150,2,0)</f>
        <v>k</v>
      </c>
      <c r="L1413" s="40" t="str">
        <f>IF(K1413="v",VLOOKUP(A1413,'Va-Ku'!$A$2:$C$150,3,0),VLOOKUP(A1413,Kunnat!$B$2:$D$410,3,0))</f>
        <v>Lappi</v>
      </c>
      <c r="M1413" s="40" t="str">
        <f>IF(K1413&lt;&gt;"v",VLOOKUP(A1413,Kunnat!$B$2:$F$411,5,0),"")</f>
        <v>40 001 - 100 000</v>
      </c>
      <c r="N1413" s="41" t="str">
        <f>IF(J1413="","",VLOOKUP(J1413,Lait!$B$3:$C$60,2,0))</f>
        <v>Ympäristöministeriö</v>
      </c>
      <c r="O1413" s="41"/>
      <c r="P1413" s="41"/>
    </row>
    <row r="1414" spans="1:16" s="23" customFormat="1" x14ac:dyDescent="0.35">
      <c r="A1414" s="45" t="s">
        <v>2356</v>
      </c>
      <c r="B1414" s="45" t="s">
        <v>3272</v>
      </c>
      <c r="C1414" s="45" t="s">
        <v>3273</v>
      </c>
      <c r="D1414" s="45" t="s">
        <v>2105</v>
      </c>
      <c r="E1414" s="45" t="s">
        <v>1960</v>
      </c>
      <c r="F1414" s="46" t="s">
        <v>17</v>
      </c>
      <c r="G1414" s="45"/>
      <c r="H1414" s="45" t="s">
        <v>2382</v>
      </c>
      <c r="I1414" s="45"/>
      <c r="J1414" s="45" t="s">
        <v>2301</v>
      </c>
      <c r="K1414" s="39" t="str">
        <f>VLOOKUP(A1414,'Va-Ku'!$A$2:$B$150,2,0)</f>
        <v>k</v>
      </c>
      <c r="L1414" s="40" t="str">
        <f>IF(K1414="v",VLOOKUP(A1414,'Va-Ku'!$A$2:$C$150,3,0),VLOOKUP(A1414,Kunnat!$B$2:$D$410,3,0))</f>
        <v>Lappi</v>
      </c>
      <c r="M1414" s="40" t="str">
        <f>IF(K1414&lt;&gt;"v",VLOOKUP(A1414,Kunnat!$B$2:$F$411,5,0),"")</f>
        <v>40 001 - 100 000</v>
      </c>
      <c r="N1414" s="41" t="str">
        <f>IF(J1414="","",VLOOKUP(J1414,Lait!$B$3:$C$60,2,0))</f>
        <v>Ympäristöministeriö</v>
      </c>
      <c r="O1414" s="41"/>
      <c r="P1414" s="41"/>
    </row>
    <row r="1415" spans="1:16" s="23" customFormat="1" x14ac:dyDescent="0.35">
      <c r="A1415" s="45" t="s">
        <v>2356</v>
      </c>
      <c r="B1415" s="45" t="s">
        <v>33</v>
      </c>
      <c r="C1415" s="45" t="s">
        <v>3282</v>
      </c>
      <c r="D1415" s="45" t="s">
        <v>1998</v>
      </c>
      <c r="E1415" s="45" t="s">
        <v>1960</v>
      </c>
      <c r="F1415" s="46" t="s">
        <v>21</v>
      </c>
      <c r="G1415" s="45"/>
      <c r="H1415" s="45" t="s">
        <v>2382</v>
      </c>
      <c r="I1415" s="45" t="s">
        <v>3283</v>
      </c>
      <c r="J1415" s="45" t="s">
        <v>2301</v>
      </c>
      <c r="K1415" s="39" t="str">
        <f>VLOOKUP(A1415,'Va-Ku'!$A$2:$B$150,2,0)</f>
        <v>k</v>
      </c>
      <c r="L1415" s="40" t="str">
        <f>IF(K1415="v",VLOOKUP(A1415,'Va-Ku'!$A$2:$C$150,3,0),VLOOKUP(A1415,Kunnat!$B$2:$D$410,3,0))</f>
        <v>Lappi</v>
      </c>
      <c r="M1415" s="40" t="str">
        <f>IF(K1415&lt;&gt;"v",VLOOKUP(A1415,Kunnat!$B$2:$F$411,5,0),"")</f>
        <v>40 001 - 100 000</v>
      </c>
      <c r="N1415" s="41" t="str">
        <f>IF(J1415="","",VLOOKUP(J1415,Lait!$B$3:$C$60,2,0))</f>
        <v>Ympäristöministeriö</v>
      </c>
      <c r="O1415" s="41"/>
      <c r="P1415" s="41"/>
    </row>
    <row r="1416" spans="1:16" s="23" customFormat="1" x14ac:dyDescent="0.35">
      <c r="A1416" s="45" t="s">
        <v>2356</v>
      </c>
      <c r="B1416" s="45" t="s">
        <v>3222</v>
      </c>
      <c r="C1416" s="45" t="s">
        <v>3223</v>
      </c>
      <c r="D1416" s="45" t="s">
        <v>1994</v>
      </c>
      <c r="E1416" s="45" t="s">
        <v>1960</v>
      </c>
      <c r="F1416" s="46" t="s">
        <v>7</v>
      </c>
      <c r="G1416" s="46" t="s">
        <v>22</v>
      </c>
      <c r="H1416" s="45" t="s">
        <v>2386</v>
      </c>
      <c r="I1416" s="45"/>
      <c r="J1416" s="45" t="s">
        <v>2303</v>
      </c>
      <c r="K1416" s="39" t="str">
        <f>VLOOKUP(A1416,'Va-Ku'!$A$2:$B$150,2,0)</f>
        <v>k</v>
      </c>
      <c r="L1416" s="40" t="str">
        <f>IF(K1416="v",VLOOKUP(A1416,'Va-Ku'!$A$2:$C$150,3,0),VLOOKUP(A1416,Kunnat!$B$2:$D$410,3,0))</f>
        <v>Lappi</v>
      </c>
      <c r="M1416" s="40" t="str">
        <f>IF(K1416&lt;&gt;"v",VLOOKUP(A1416,Kunnat!$B$2:$F$411,5,0),"")</f>
        <v>40 001 - 100 000</v>
      </c>
      <c r="N1416" s="41" t="str">
        <f>IF(J1416="","",VLOOKUP(J1416,Lait!$B$3:$C$60,2,0))</f>
        <v>Sosiaali- ja terveysministeriö</v>
      </c>
      <c r="O1416" s="41"/>
      <c r="P1416" s="41"/>
    </row>
    <row r="1417" spans="1:16" s="23" customFormat="1" x14ac:dyDescent="0.35">
      <c r="A1417" s="45" t="s">
        <v>2356</v>
      </c>
      <c r="B1417" s="45" t="s">
        <v>3252</v>
      </c>
      <c r="C1417" s="45" t="s">
        <v>3253</v>
      </c>
      <c r="D1417" s="45" t="s">
        <v>279</v>
      </c>
      <c r="E1417" s="45" t="s">
        <v>1960</v>
      </c>
      <c r="F1417" s="46" t="s">
        <v>17</v>
      </c>
      <c r="G1417" s="46" t="s">
        <v>22</v>
      </c>
      <c r="H1417" s="45" t="s">
        <v>2382</v>
      </c>
      <c r="I1417" s="45"/>
      <c r="J1417" s="45"/>
      <c r="K1417" s="39" t="str">
        <f>VLOOKUP(A1417,'Va-Ku'!$A$2:$B$150,2,0)</f>
        <v>k</v>
      </c>
      <c r="L1417" s="40" t="str">
        <f>IF(K1417="v",VLOOKUP(A1417,'Va-Ku'!$A$2:$C$150,3,0),VLOOKUP(A1417,Kunnat!$B$2:$D$410,3,0))</f>
        <v>Lappi</v>
      </c>
      <c r="M1417" s="40" t="str">
        <f>IF(K1417&lt;&gt;"v",VLOOKUP(A1417,Kunnat!$B$2:$F$411,5,0),"")</f>
        <v>40 001 - 100 000</v>
      </c>
      <c r="N1417" s="41" t="str">
        <f>IF(J1417="","",VLOOKUP(J1417,Lait!$B$3:$C$60,2,0))</f>
        <v/>
      </c>
      <c r="O1417" s="41"/>
      <c r="P1417" s="41"/>
    </row>
    <row r="1418" spans="1:16" s="23" customFormat="1" x14ac:dyDescent="0.35">
      <c r="A1418" s="45" t="s">
        <v>2356</v>
      </c>
      <c r="B1418" s="45" t="s">
        <v>3247</v>
      </c>
      <c r="C1418" s="45" t="s">
        <v>3248</v>
      </c>
      <c r="D1418" s="45" t="s">
        <v>279</v>
      </c>
      <c r="E1418" s="45" t="s">
        <v>1960</v>
      </c>
      <c r="F1418" s="46" t="s">
        <v>7</v>
      </c>
      <c r="G1418" s="46" t="s">
        <v>8</v>
      </c>
      <c r="H1418" s="45" t="s">
        <v>2382</v>
      </c>
      <c r="I1418" s="45" t="s">
        <v>3249</v>
      </c>
      <c r="J1418" s="45"/>
      <c r="K1418" s="39" t="str">
        <f>VLOOKUP(A1418,'Va-Ku'!$A$2:$B$150,2,0)</f>
        <v>k</v>
      </c>
      <c r="L1418" s="40" t="str">
        <f>IF(K1418="v",VLOOKUP(A1418,'Va-Ku'!$A$2:$C$150,3,0),VLOOKUP(A1418,Kunnat!$B$2:$D$410,3,0))</f>
        <v>Lappi</v>
      </c>
      <c r="M1418" s="40" t="str">
        <f>IF(K1418&lt;&gt;"v",VLOOKUP(A1418,Kunnat!$B$2:$F$411,5,0),"")</f>
        <v>40 001 - 100 000</v>
      </c>
      <c r="N1418" s="41" t="str">
        <f>IF(J1418="","",VLOOKUP(J1418,Lait!$B$3:$C$60,2,0))</f>
        <v/>
      </c>
      <c r="O1418" s="41"/>
      <c r="P1418" s="41"/>
    </row>
    <row r="1419" spans="1:16" s="23" customFormat="1" x14ac:dyDescent="0.35">
      <c r="A1419" s="45" t="s">
        <v>2356</v>
      </c>
      <c r="B1419" s="45" t="s">
        <v>3292</v>
      </c>
      <c r="C1419" s="45" t="s">
        <v>3293</v>
      </c>
      <c r="D1419" s="45" t="s">
        <v>260</v>
      </c>
      <c r="E1419" s="45" t="s">
        <v>1960</v>
      </c>
      <c r="F1419" s="46" t="s">
        <v>10</v>
      </c>
      <c r="G1419" s="46" t="s">
        <v>22</v>
      </c>
      <c r="H1419" s="45" t="s">
        <v>2382</v>
      </c>
      <c r="I1419" s="45" t="s">
        <v>3294</v>
      </c>
      <c r="J1419" s="45"/>
      <c r="K1419" s="39" t="str">
        <f>VLOOKUP(A1419,'Va-Ku'!$A$2:$B$150,2,0)</f>
        <v>k</v>
      </c>
      <c r="L1419" s="40" t="str">
        <f>IF(K1419="v",VLOOKUP(A1419,'Va-Ku'!$A$2:$C$150,3,0),VLOOKUP(A1419,Kunnat!$B$2:$D$410,3,0))</f>
        <v>Lappi</v>
      </c>
      <c r="M1419" s="40" t="str">
        <f>IF(K1419&lt;&gt;"v",VLOOKUP(A1419,Kunnat!$B$2:$F$411,5,0),"")</f>
        <v>40 001 - 100 000</v>
      </c>
      <c r="N1419" s="41" t="str">
        <f>IF(J1419="","",VLOOKUP(J1419,Lait!$B$3:$C$60,2,0))</f>
        <v/>
      </c>
      <c r="O1419" s="41"/>
      <c r="P1419" s="41"/>
    </row>
    <row r="1420" spans="1:16" s="23" customFormat="1" x14ac:dyDescent="0.35">
      <c r="A1420" s="45" t="s">
        <v>2356</v>
      </c>
      <c r="B1420" s="45" t="s">
        <v>1895</v>
      </c>
      <c r="C1420" s="45" t="s">
        <v>3228</v>
      </c>
      <c r="D1420" s="45" t="s">
        <v>2224</v>
      </c>
      <c r="E1420" s="45" t="s">
        <v>1960</v>
      </c>
      <c r="F1420" s="46" t="s">
        <v>7</v>
      </c>
      <c r="G1420" s="46" t="s">
        <v>22</v>
      </c>
      <c r="H1420" s="45" t="s">
        <v>2386</v>
      </c>
      <c r="I1420" s="45" t="s">
        <v>3229</v>
      </c>
      <c r="J1420" s="45" t="s">
        <v>2294</v>
      </c>
      <c r="K1420" s="39" t="str">
        <f>VLOOKUP(A1420,'Va-Ku'!$A$2:$B$150,2,0)</f>
        <v>k</v>
      </c>
      <c r="L1420" s="40" t="str">
        <f>IF(K1420="v",VLOOKUP(A1420,'Va-Ku'!$A$2:$C$150,3,0),VLOOKUP(A1420,Kunnat!$B$2:$D$410,3,0))</f>
        <v>Lappi</v>
      </c>
      <c r="M1420" s="40" t="str">
        <f>IF(K1420&lt;&gt;"v",VLOOKUP(A1420,Kunnat!$B$2:$F$411,5,0),"")</f>
        <v>40 001 - 100 000</v>
      </c>
      <c r="N1420" s="41" t="str">
        <f>IF(J1420="","",VLOOKUP(J1420,Lait!$B$3:$C$60,2,0))</f>
        <v>Sosiaali- ja terveysministeriö</v>
      </c>
      <c r="O1420" s="41"/>
      <c r="P1420" s="41"/>
    </row>
    <row r="1421" spans="1:16" s="23" customFormat="1" x14ac:dyDescent="0.35">
      <c r="A1421" s="45" t="s">
        <v>2356</v>
      </c>
      <c r="B1421" s="45" t="s">
        <v>2248</v>
      </c>
      <c r="C1421" s="45" t="s">
        <v>3226</v>
      </c>
      <c r="D1421" s="45" t="s">
        <v>1973</v>
      </c>
      <c r="E1421" s="45" t="s">
        <v>1960</v>
      </c>
      <c r="F1421" s="46" t="s">
        <v>17</v>
      </c>
      <c r="G1421" s="46" t="s">
        <v>3227</v>
      </c>
      <c r="H1421" s="45" t="s">
        <v>2386</v>
      </c>
      <c r="I1421" s="45"/>
      <c r="J1421" s="45" t="s">
        <v>2294</v>
      </c>
      <c r="K1421" s="39" t="str">
        <f>VLOOKUP(A1421,'Va-Ku'!$A$2:$B$150,2,0)</f>
        <v>k</v>
      </c>
      <c r="L1421" s="40" t="str">
        <f>IF(K1421="v",VLOOKUP(A1421,'Va-Ku'!$A$2:$C$150,3,0),VLOOKUP(A1421,Kunnat!$B$2:$D$410,3,0))</f>
        <v>Lappi</v>
      </c>
      <c r="M1421" s="40" t="str">
        <f>IF(K1421&lt;&gt;"v",VLOOKUP(A1421,Kunnat!$B$2:$F$411,5,0),"")</f>
        <v>40 001 - 100 000</v>
      </c>
      <c r="N1421" s="41" t="str">
        <f>IF(J1421="","",VLOOKUP(J1421,Lait!$B$3:$C$60,2,0))</f>
        <v>Sosiaali- ja terveysministeriö</v>
      </c>
      <c r="O1421" s="41"/>
      <c r="P1421" s="41"/>
    </row>
    <row r="1422" spans="1:16" s="23" customFormat="1" x14ac:dyDescent="0.35">
      <c r="A1422" s="45" t="s">
        <v>2356</v>
      </c>
      <c r="B1422" s="45" t="s">
        <v>3220</v>
      </c>
      <c r="C1422" s="45" t="s">
        <v>3221</v>
      </c>
      <c r="D1422" s="45" t="s">
        <v>1992</v>
      </c>
      <c r="E1422" s="45" t="s">
        <v>1960</v>
      </c>
      <c r="F1422" s="46" t="s">
        <v>7</v>
      </c>
      <c r="G1422" s="46" t="s">
        <v>22</v>
      </c>
      <c r="H1422" s="45" t="s">
        <v>2386</v>
      </c>
      <c r="I1422" s="45" t="s">
        <v>3213</v>
      </c>
      <c r="J1422" s="45" t="s">
        <v>2303</v>
      </c>
      <c r="K1422" s="39" t="str">
        <f>VLOOKUP(A1422,'Va-Ku'!$A$2:$B$150,2,0)</f>
        <v>k</v>
      </c>
      <c r="L1422" s="40" t="str">
        <f>IF(K1422="v",VLOOKUP(A1422,'Va-Ku'!$A$2:$C$150,3,0),VLOOKUP(A1422,Kunnat!$B$2:$D$410,3,0))</f>
        <v>Lappi</v>
      </c>
      <c r="M1422" s="40" t="str">
        <f>IF(K1422&lt;&gt;"v",VLOOKUP(A1422,Kunnat!$B$2:$F$411,5,0),"")</f>
        <v>40 001 - 100 000</v>
      </c>
      <c r="N1422" s="41" t="str">
        <f>IF(J1422="","",VLOOKUP(J1422,Lait!$B$3:$C$60,2,0))</f>
        <v>Sosiaali- ja terveysministeriö</v>
      </c>
      <c r="O1422" s="41"/>
      <c r="P1422" s="41"/>
    </row>
    <row r="1423" spans="1:16" s="23" customFormat="1" x14ac:dyDescent="0.35">
      <c r="A1423" s="45" t="s">
        <v>2356</v>
      </c>
      <c r="B1423" s="45" t="s">
        <v>3224</v>
      </c>
      <c r="C1423" s="45" t="s">
        <v>3225</v>
      </c>
      <c r="D1423" s="45" t="s">
        <v>1992</v>
      </c>
      <c r="E1423" s="45" t="s">
        <v>1960</v>
      </c>
      <c r="F1423" s="46" t="s">
        <v>17</v>
      </c>
      <c r="G1423" s="46" t="s">
        <v>22</v>
      </c>
      <c r="H1423" s="45" t="s">
        <v>2386</v>
      </c>
      <c r="I1423" s="45" t="s">
        <v>3213</v>
      </c>
      <c r="J1423" s="45" t="s">
        <v>2303</v>
      </c>
      <c r="K1423" s="39" t="str">
        <f>VLOOKUP(A1423,'Va-Ku'!$A$2:$B$150,2,0)</f>
        <v>k</v>
      </c>
      <c r="L1423" s="40" t="str">
        <f>IF(K1423="v",VLOOKUP(A1423,'Va-Ku'!$A$2:$C$150,3,0),VLOOKUP(A1423,Kunnat!$B$2:$D$410,3,0))</f>
        <v>Lappi</v>
      </c>
      <c r="M1423" s="40" t="str">
        <f>IF(K1423&lt;&gt;"v",VLOOKUP(A1423,Kunnat!$B$2:$F$411,5,0),"")</f>
        <v>40 001 - 100 000</v>
      </c>
      <c r="N1423" s="41" t="str">
        <f>IF(J1423="","",VLOOKUP(J1423,Lait!$B$3:$C$60,2,0))</f>
        <v>Sosiaali- ja terveysministeriö</v>
      </c>
      <c r="O1423" s="41"/>
      <c r="P1423" s="41"/>
    </row>
    <row r="1424" spans="1:16" s="23" customFormat="1" x14ac:dyDescent="0.35">
      <c r="A1424" s="45" t="s">
        <v>2356</v>
      </c>
      <c r="B1424" s="45" t="s">
        <v>3194</v>
      </c>
      <c r="C1424" s="45" t="s">
        <v>3195</v>
      </c>
      <c r="D1424" s="45" t="s">
        <v>330</v>
      </c>
      <c r="E1424" s="45" t="s">
        <v>1960</v>
      </c>
      <c r="F1424" s="46" t="s">
        <v>5</v>
      </c>
      <c r="G1424" s="45"/>
      <c r="H1424" s="45" t="s">
        <v>2382</v>
      </c>
      <c r="I1424" s="45"/>
      <c r="J1424" s="45"/>
      <c r="K1424" s="39" t="str">
        <f>VLOOKUP(A1424,'Va-Ku'!$A$2:$B$150,2,0)</f>
        <v>k</v>
      </c>
      <c r="L1424" s="40" t="str">
        <f>IF(K1424="v",VLOOKUP(A1424,'Va-Ku'!$A$2:$C$150,3,0),VLOOKUP(A1424,Kunnat!$B$2:$D$410,3,0))</f>
        <v>Lappi</v>
      </c>
      <c r="M1424" s="40" t="str">
        <f>IF(K1424&lt;&gt;"v",VLOOKUP(A1424,Kunnat!$B$2:$F$411,5,0),"")</f>
        <v>40 001 - 100 000</v>
      </c>
      <c r="N1424" s="41" t="str">
        <f>IF(J1424="","",VLOOKUP(J1424,Lait!$B$3:$C$60,2,0))</f>
        <v/>
      </c>
      <c r="O1424" s="41"/>
      <c r="P1424" s="41"/>
    </row>
    <row r="1425" spans="1:16" s="23" customFormat="1" x14ac:dyDescent="0.35">
      <c r="A1425" s="45" t="s">
        <v>2356</v>
      </c>
      <c r="B1425" s="45" t="s">
        <v>3261</v>
      </c>
      <c r="C1425" s="45" t="s">
        <v>3262</v>
      </c>
      <c r="D1425" s="45" t="s">
        <v>2003</v>
      </c>
      <c r="E1425" s="45" t="s">
        <v>1960</v>
      </c>
      <c r="F1425" s="46" t="s">
        <v>10</v>
      </c>
      <c r="G1425" s="46" t="s">
        <v>22</v>
      </c>
      <c r="H1425" s="45" t="s">
        <v>2382</v>
      </c>
      <c r="I1425" s="45" t="s">
        <v>3263</v>
      </c>
      <c r="J1425" s="45"/>
      <c r="K1425" s="39" t="str">
        <f>VLOOKUP(A1425,'Va-Ku'!$A$2:$B$150,2,0)</f>
        <v>k</v>
      </c>
      <c r="L1425" s="40" t="str">
        <f>IF(K1425="v",VLOOKUP(A1425,'Va-Ku'!$A$2:$C$150,3,0),VLOOKUP(A1425,Kunnat!$B$2:$D$410,3,0))</f>
        <v>Lappi</v>
      </c>
      <c r="M1425" s="40" t="str">
        <f>IF(K1425&lt;&gt;"v",VLOOKUP(A1425,Kunnat!$B$2:$F$411,5,0),"")</f>
        <v>40 001 - 100 000</v>
      </c>
      <c r="N1425" s="41" t="str">
        <f>IF(J1425="","",VLOOKUP(J1425,Lait!$B$3:$C$60,2,0))</f>
        <v/>
      </c>
      <c r="O1425" s="41"/>
      <c r="P1425" s="41"/>
    </row>
    <row r="1426" spans="1:16" s="23" customFormat="1" x14ac:dyDescent="0.35">
      <c r="A1426" s="45" t="s">
        <v>2356</v>
      </c>
      <c r="B1426" s="45" t="s">
        <v>3259</v>
      </c>
      <c r="C1426" s="45" t="s">
        <v>3260</v>
      </c>
      <c r="D1426" s="45" t="s">
        <v>2003</v>
      </c>
      <c r="E1426" s="45" t="s">
        <v>1960</v>
      </c>
      <c r="F1426" s="46" t="s">
        <v>21</v>
      </c>
      <c r="G1426" s="46" t="s">
        <v>22</v>
      </c>
      <c r="H1426" s="45" t="s">
        <v>2382</v>
      </c>
      <c r="I1426" s="45"/>
      <c r="J1426" s="45"/>
      <c r="K1426" s="39" t="str">
        <f>VLOOKUP(A1426,'Va-Ku'!$A$2:$B$150,2,0)</f>
        <v>k</v>
      </c>
      <c r="L1426" s="40" t="str">
        <f>IF(K1426="v",VLOOKUP(A1426,'Va-Ku'!$A$2:$C$150,3,0),VLOOKUP(A1426,Kunnat!$B$2:$D$410,3,0))</f>
        <v>Lappi</v>
      </c>
      <c r="M1426" s="40" t="str">
        <f>IF(K1426&lt;&gt;"v",VLOOKUP(A1426,Kunnat!$B$2:$F$411,5,0),"")</f>
        <v>40 001 - 100 000</v>
      </c>
      <c r="N1426" s="41" t="str">
        <f>IF(J1426="","",VLOOKUP(J1426,Lait!$B$3:$C$60,2,0))</f>
        <v/>
      </c>
      <c r="O1426" s="41"/>
      <c r="P1426" s="41"/>
    </row>
    <row r="1427" spans="1:16" s="23" customFormat="1" x14ac:dyDescent="0.35">
      <c r="A1427" s="45" t="s">
        <v>2356</v>
      </c>
      <c r="B1427" s="45" t="s">
        <v>3284</v>
      </c>
      <c r="C1427" s="45" t="s">
        <v>3285</v>
      </c>
      <c r="D1427" s="45" t="s">
        <v>960</v>
      </c>
      <c r="E1427" s="45" t="s">
        <v>2699</v>
      </c>
      <c r="F1427" s="46" t="s">
        <v>17</v>
      </c>
      <c r="G1427" s="46" t="s">
        <v>22</v>
      </c>
      <c r="H1427" s="45" t="s">
        <v>2382</v>
      </c>
      <c r="I1427" s="45" t="s">
        <v>3286</v>
      </c>
      <c r="J1427" s="45" t="s">
        <v>2296</v>
      </c>
      <c r="K1427" s="39" t="str">
        <f>VLOOKUP(A1427,'Va-Ku'!$A$2:$B$150,2,0)</f>
        <v>k</v>
      </c>
      <c r="L1427" s="40" t="str">
        <f>IF(K1427="v",VLOOKUP(A1427,'Va-Ku'!$A$2:$C$150,3,0),VLOOKUP(A1427,Kunnat!$B$2:$D$410,3,0))</f>
        <v>Lappi</v>
      </c>
      <c r="M1427" s="40" t="str">
        <f>IF(K1427&lt;&gt;"v",VLOOKUP(A1427,Kunnat!$B$2:$F$411,5,0),"")</f>
        <v>40 001 - 100 000</v>
      </c>
      <c r="N1427" s="41" t="str">
        <f>IF(J1427="","",VLOOKUP(J1427,Lait!$B$3:$C$60,2,0))</f>
        <v>Maa- ja metsätalousministeriö</v>
      </c>
      <c r="O1427" s="41"/>
      <c r="P1427" s="41"/>
    </row>
    <row r="1428" spans="1:16" s="23" customFormat="1" x14ac:dyDescent="0.35">
      <c r="A1428" s="45" t="s">
        <v>2356</v>
      </c>
      <c r="B1428" s="45" t="s">
        <v>3317</v>
      </c>
      <c r="C1428" s="45" t="s">
        <v>3318</v>
      </c>
      <c r="D1428" s="45" t="s">
        <v>4816</v>
      </c>
      <c r="E1428" s="45" t="s">
        <v>2699</v>
      </c>
      <c r="F1428" s="46" t="s">
        <v>7</v>
      </c>
      <c r="G1428" s="46" t="s">
        <v>22</v>
      </c>
      <c r="H1428" s="45" t="s">
        <v>2382</v>
      </c>
      <c r="I1428" s="45" t="s">
        <v>3319</v>
      </c>
      <c r="J1428" s="45"/>
      <c r="K1428" s="39" t="str">
        <f>VLOOKUP(A1428,'Va-Ku'!$A$2:$B$150,2,0)</f>
        <v>k</v>
      </c>
      <c r="L1428" s="40" t="str">
        <f>IF(K1428="v",VLOOKUP(A1428,'Va-Ku'!$A$2:$C$150,3,0),VLOOKUP(A1428,Kunnat!$B$2:$D$410,3,0))</f>
        <v>Lappi</v>
      </c>
      <c r="M1428" s="40" t="str">
        <f>IF(K1428&lt;&gt;"v",VLOOKUP(A1428,Kunnat!$B$2:$F$411,5,0),"")</f>
        <v>40 001 - 100 000</v>
      </c>
      <c r="N1428" s="41" t="str">
        <f>IF(J1428="","",VLOOKUP(J1428,Lait!$B$3:$C$60,2,0))</f>
        <v/>
      </c>
      <c r="O1428" s="41"/>
      <c r="P1428" s="41"/>
    </row>
    <row r="1429" spans="1:16" s="23" customFormat="1" x14ac:dyDescent="0.35">
      <c r="A1429" s="45" t="s">
        <v>2356</v>
      </c>
      <c r="B1429" s="45" t="s">
        <v>3306</v>
      </c>
      <c r="C1429" s="45" t="s">
        <v>3307</v>
      </c>
      <c r="D1429" s="45" t="s">
        <v>3308</v>
      </c>
      <c r="E1429" s="45" t="s">
        <v>295</v>
      </c>
      <c r="F1429" s="46" t="s">
        <v>7</v>
      </c>
      <c r="G1429" s="46" t="s">
        <v>22</v>
      </c>
      <c r="H1429" s="45" t="s">
        <v>2382</v>
      </c>
      <c r="I1429" s="45"/>
      <c r="J1429" s="45"/>
      <c r="K1429" s="39" t="str">
        <f>VLOOKUP(A1429,'Va-Ku'!$A$2:$B$150,2,0)</f>
        <v>k</v>
      </c>
      <c r="L1429" s="40" t="str">
        <f>IF(K1429="v",VLOOKUP(A1429,'Va-Ku'!$A$2:$C$150,3,0),VLOOKUP(A1429,Kunnat!$B$2:$D$410,3,0))</f>
        <v>Lappi</v>
      </c>
      <c r="M1429" s="40" t="str">
        <f>IF(K1429&lt;&gt;"v",VLOOKUP(A1429,Kunnat!$B$2:$F$411,5,0),"")</f>
        <v>40 001 - 100 000</v>
      </c>
      <c r="N1429" s="41" t="str">
        <f>IF(J1429="","",VLOOKUP(J1429,Lait!$B$3:$C$60,2,0))</f>
        <v/>
      </c>
      <c r="O1429" s="41"/>
      <c r="P1429" s="41"/>
    </row>
    <row r="1430" spans="1:16" s="23" customFormat="1" x14ac:dyDescent="0.35">
      <c r="A1430" s="45" t="s">
        <v>2356</v>
      </c>
      <c r="B1430" s="45" t="s">
        <v>3298</v>
      </c>
      <c r="C1430" s="45" t="s">
        <v>3299</v>
      </c>
      <c r="D1430" s="45" t="s">
        <v>4800</v>
      </c>
      <c r="E1430" s="45" t="s">
        <v>295</v>
      </c>
      <c r="F1430" s="46" t="s">
        <v>7</v>
      </c>
      <c r="G1430" s="45"/>
      <c r="H1430" s="45"/>
      <c r="I1430" s="45" t="s">
        <v>3300</v>
      </c>
      <c r="J1430" s="45"/>
      <c r="K1430" s="39" t="str">
        <f>VLOOKUP(A1430,'Va-Ku'!$A$2:$B$150,2,0)</f>
        <v>k</v>
      </c>
      <c r="L1430" s="40" t="str">
        <f>IF(K1430="v",VLOOKUP(A1430,'Va-Ku'!$A$2:$C$150,3,0),VLOOKUP(A1430,Kunnat!$B$2:$D$410,3,0))</f>
        <v>Lappi</v>
      </c>
      <c r="M1430" s="40" t="str">
        <f>IF(K1430&lt;&gt;"v",VLOOKUP(A1430,Kunnat!$B$2:$F$411,5,0),"")</f>
        <v>40 001 - 100 000</v>
      </c>
      <c r="N1430" s="41" t="str">
        <f>IF(J1430="","",VLOOKUP(J1430,Lait!$B$3:$C$60,2,0))</f>
        <v/>
      </c>
      <c r="O1430" s="41"/>
      <c r="P1430" s="41"/>
    </row>
    <row r="1431" spans="1:16" s="23" customFormat="1" x14ac:dyDescent="0.35">
      <c r="A1431" s="45" t="s">
        <v>2356</v>
      </c>
      <c r="B1431" s="45" t="s">
        <v>2021</v>
      </c>
      <c r="C1431" s="45" t="s">
        <v>3305</v>
      </c>
      <c r="D1431" s="45" t="s">
        <v>4802</v>
      </c>
      <c r="E1431" s="45" t="s">
        <v>295</v>
      </c>
      <c r="F1431" s="46" t="s">
        <v>17</v>
      </c>
      <c r="G1431" s="46" t="s">
        <v>53</v>
      </c>
      <c r="H1431" s="45" t="s">
        <v>2382</v>
      </c>
      <c r="I1431" s="45"/>
      <c r="J1431" s="45"/>
      <c r="K1431" s="39" t="str">
        <f>VLOOKUP(A1431,'Va-Ku'!$A$2:$B$150,2,0)</f>
        <v>k</v>
      </c>
      <c r="L1431" s="40" t="str">
        <f>IF(K1431="v",VLOOKUP(A1431,'Va-Ku'!$A$2:$C$150,3,0),VLOOKUP(A1431,Kunnat!$B$2:$D$410,3,0))</f>
        <v>Lappi</v>
      </c>
      <c r="M1431" s="40" t="str">
        <f>IF(K1431&lt;&gt;"v",VLOOKUP(A1431,Kunnat!$B$2:$F$411,5,0),"")</f>
        <v>40 001 - 100 000</v>
      </c>
      <c r="N1431" s="41" t="str">
        <f>IF(J1431="","",VLOOKUP(J1431,Lait!$B$3:$C$60,2,0))</f>
        <v/>
      </c>
      <c r="O1431" s="41"/>
      <c r="P1431" s="41"/>
    </row>
    <row r="1432" spans="1:16" s="23" customFormat="1" x14ac:dyDescent="0.35">
      <c r="A1432" s="45" t="s">
        <v>2356</v>
      </c>
      <c r="B1432" s="45" t="s">
        <v>3265</v>
      </c>
      <c r="C1432" s="45" t="s">
        <v>3266</v>
      </c>
      <c r="D1432" s="45" t="s">
        <v>58</v>
      </c>
      <c r="E1432" s="45" t="s">
        <v>1896</v>
      </c>
      <c r="F1432" s="46" t="s">
        <v>7</v>
      </c>
      <c r="G1432" s="46" t="s">
        <v>22</v>
      </c>
      <c r="H1432" s="45" t="s">
        <v>2382</v>
      </c>
      <c r="I1432" s="45"/>
      <c r="J1432" s="45" t="s">
        <v>2301</v>
      </c>
      <c r="K1432" s="39" t="str">
        <f>VLOOKUP(A1432,'Va-Ku'!$A$2:$B$150,2,0)</f>
        <v>k</v>
      </c>
      <c r="L1432" s="40" t="str">
        <f>IF(K1432="v",VLOOKUP(A1432,'Va-Ku'!$A$2:$C$150,3,0),VLOOKUP(A1432,Kunnat!$B$2:$D$410,3,0))</f>
        <v>Lappi</v>
      </c>
      <c r="M1432" s="40" t="str">
        <f>IF(K1432&lt;&gt;"v",VLOOKUP(A1432,Kunnat!$B$2:$F$411,5,0),"")</f>
        <v>40 001 - 100 000</v>
      </c>
      <c r="N1432" s="41" t="str">
        <f>IF(J1432="","",VLOOKUP(J1432,Lait!$B$3:$C$60,2,0))</f>
        <v>Ympäristöministeriö</v>
      </c>
      <c r="O1432" s="41"/>
      <c r="P1432" s="41"/>
    </row>
    <row r="1433" spans="1:16" s="23" customFormat="1" x14ac:dyDescent="0.35">
      <c r="A1433" s="45" t="s">
        <v>2356</v>
      </c>
      <c r="B1433" s="45" t="s">
        <v>58</v>
      </c>
      <c r="C1433" s="45" t="s">
        <v>3270</v>
      </c>
      <c r="D1433" s="45" t="s">
        <v>58</v>
      </c>
      <c r="E1433" s="45" t="s">
        <v>1896</v>
      </c>
      <c r="F1433" s="46" t="s">
        <v>7</v>
      </c>
      <c r="G1433" s="45"/>
      <c r="H1433" s="45" t="s">
        <v>2382</v>
      </c>
      <c r="I1433" s="45" t="s">
        <v>3271</v>
      </c>
      <c r="J1433" s="45" t="s">
        <v>2301</v>
      </c>
      <c r="K1433" s="39" t="str">
        <f>VLOOKUP(A1433,'Va-Ku'!$A$2:$B$150,2,0)</f>
        <v>k</v>
      </c>
      <c r="L1433" s="40" t="str">
        <f>IF(K1433="v",VLOOKUP(A1433,'Va-Ku'!$A$2:$C$150,3,0),VLOOKUP(A1433,Kunnat!$B$2:$D$410,3,0))</f>
        <v>Lappi</v>
      </c>
      <c r="M1433" s="40" t="str">
        <f>IF(K1433&lt;&gt;"v",VLOOKUP(A1433,Kunnat!$B$2:$F$411,5,0),"")</f>
        <v>40 001 - 100 000</v>
      </c>
      <c r="N1433" s="41" t="str">
        <f>IF(J1433="","",VLOOKUP(J1433,Lait!$B$3:$C$60,2,0))</f>
        <v>Ympäristöministeriö</v>
      </c>
      <c r="O1433" s="41"/>
      <c r="P1433" s="41"/>
    </row>
    <row r="1434" spans="1:16" s="23" customFormat="1" x14ac:dyDescent="0.35">
      <c r="A1434" s="45" t="s">
        <v>2356</v>
      </c>
      <c r="B1434" s="45" t="s">
        <v>3295</v>
      </c>
      <c r="C1434" s="45" t="s">
        <v>3296</v>
      </c>
      <c r="D1434" s="45" t="s">
        <v>3297</v>
      </c>
      <c r="E1434" s="45" t="s">
        <v>1896</v>
      </c>
      <c r="F1434" s="46" t="s">
        <v>21</v>
      </c>
      <c r="G1434" s="45"/>
      <c r="H1434" s="45" t="s">
        <v>2382</v>
      </c>
      <c r="I1434" s="45"/>
      <c r="J1434" s="45"/>
      <c r="K1434" s="39" t="str">
        <f>VLOOKUP(A1434,'Va-Ku'!$A$2:$B$150,2,0)</f>
        <v>k</v>
      </c>
      <c r="L1434" s="40" t="str">
        <f>IF(K1434="v",VLOOKUP(A1434,'Va-Ku'!$A$2:$C$150,3,0),VLOOKUP(A1434,Kunnat!$B$2:$D$410,3,0))</f>
        <v>Lappi</v>
      </c>
      <c r="M1434" s="40" t="str">
        <f>IF(K1434&lt;&gt;"v",VLOOKUP(A1434,Kunnat!$B$2:$F$411,5,0),"")</f>
        <v>40 001 - 100 000</v>
      </c>
      <c r="N1434" s="41" t="str">
        <f>IF(J1434="","",VLOOKUP(J1434,Lait!$B$3:$C$60,2,0))</f>
        <v/>
      </c>
      <c r="O1434" s="41"/>
      <c r="P1434" s="41"/>
    </row>
    <row r="1435" spans="1:16" s="23" customFormat="1" x14ac:dyDescent="0.35">
      <c r="A1435" s="45" t="s">
        <v>2356</v>
      </c>
      <c r="B1435" s="45" t="s">
        <v>3274</v>
      </c>
      <c r="C1435" s="45" t="s">
        <v>3275</v>
      </c>
      <c r="D1435" s="45" t="s">
        <v>3276</v>
      </c>
      <c r="E1435" s="45" t="s">
        <v>1896</v>
      </c>
      <c r="F1435" s="46" t="s">
        <v>10</v>
      </c>
      <c r="G1435" s="45"/>
      <c r="H1435" s="45" t="s">
        <v>2382</v>
      </c>
      <c r="I1435" s="45" t="s">
        <v>3277</v>
      </c>
      <c r="J1435" s="45"/>
      <c r="K1435" s="39" t="str">
        <f>VLOOKUP(A1435,'Va-Ku'!$A$2:$B$150,2,0)</f>
        <v>k</v>
      </c>
      <c r="L1435" s="40" t="str">
        <f>IF(K1435="v",VLOOKUP(A1435,'Va-Ku'!$A$2:$C$150,3,0),VLOOKUP(A1435,Kunnat!$B$2:$D$410,3,0))</f>
        <v>Lappi</v>
      </c>
      <c r="M1435" s="40" t="str">
        <f>IF(K1435&lt;&gt;"v",VLOOKUP(A1435,Kunnat!$B$2:$F$411,5,0),"")</f>
        <v>40 001 - 100 000</v>
      </c>
      <c r="N1435" s="41" t="str">
        <f>IF(J1435="","",VLOOKUP(J1435,Lait!$B$3:$C$60,2,0))</f>
        <v/>
      </c>
      <c r="O1435" s="41"/>
      <c r="P1435" s="41"/>
    </row>
    <row r="1436" spans="1:16" s="23" customFormat="1" x14ac:dyDescent="0.35">
      <c r="A1436" s="45" t="s">
        <v>2356</v>
      </c>
      <c r="B1436" s="45" t="s">
        <v>3289</v>
      </c>
      <c r="C1436" s="45" t="s">
        <v>3290</v>
      </c>
      <c r="D1436" s="45" t="s">
        <v>3501</v>
      </c>
      <c r="E1436" s="45" t="s">
        <v>1896</v>
      </c>
      <c r="F1436" s="46" t="s">
        <v>10</v>
      </c>
      <c r="G1436" s="46" t="s">
        <v>22</v>
      </c>
      <c r="H1436" s="45" t="s">
        <v>2382</v>
      </c>
      <c r="I1436" s="45" t="s">
        <v>3291</v>
      </c>
      <c r="J1436" s="45" t="s">
        <v>2301</v>
      </c>
      <c r="K1436" s="39" t="str">
        <f>VLOOKUP(A1436,'Va-Ku'!$A$2:$B$150,2,0)</f>
        <v>k</v>
      </c>
      <c r="L1436" s="40" t="str">
        <f>IF(K1436="v",VLOOKUP(A1436,'Va-Ku'!$A$2:$C$150,3,0),VLOOKUP(A1436,Kunnat!$B$2:$D$410,3,0))</f>
        <v>Lappi</v>
      </c>
      <c r="M1436" s="40" t="str">
        <f>IF(K1436&lt;&gt;"v",VLOOKUP(A1436,Kunnat!$B$2:$F$411,5,0),"")</f>
        <v>40 001 - 100 000</v>
      </c>
      <c r="N1436" s="41" t="str">
        <f>IF(J1436="","",VLOOKUP(J1436,Lait!$B$3:$C$60,2,0))</f>
        <v>Ympäristöministeriö</v>
      </c>
      <c r="O1436" s="41"/>
      <c r="P1436" s="41"/>
    </row>
    <row r="1437" spans="1:16" s="23" customFormat="1" x14ac:dyDescent="0.35">
      <c r="A1437" s="45" t="s">
        <v>2356</v>
      </c>
      <c r="B1437" s="45" t="s">
        <v>1896</v>
      </c>
      <c r="C1437" s="45" t="s">
        <v>3301</v>
      </c>
      <c r="D1437" s="45" t="s">
        <v>2126</v>
      </c>
      <c r="E1437" s="45" t="s">
        <v>1896</v>
      </c>
      <c r="F1437" s="46" t="s">
        <v>7</v>
      </c>
      <c r="G1437" s="45"/>
      <c r="H1437" s="45" t="s">
        <v>2382</v>
      </c>
      <c r="I1437" s="45" t="s">
        <v>3302</v>
      </c>
      <c r="J1437" s="45"/>
      <c r="K1437" s="39" t="str">
        <f>VLOOKUP(A1437,'Va-Ku'!$A$2:$B$150,2,0)</f>
        <v>k</v>
      </c>
      <c r="L1437" s="40" t="str">
        <f>IF(K1437="v",VLOOKUP(A1437,'Va-Ku'!$A$2:$C$150,3,0),VLOOKUP(A1437,Kunnat!$B$2:$D$410,3,0))</f>
        <v>Lappi</v>
      </c>
      <c r="M1437" s="40" t="str">
        <f>IF(K1437&lt;&gt;"v",VLOOKUP(A1437,Kunnat!$B$2:$F$411,5,0),"")</f>
        <v>40 001 - 100 000</v>
      </c>
      <c r="N1437" s="41" t="str">
        <f>IF(J1437="","",VLOOKUP(J1437,Lait!$B$3:$C$60,2,0))</f>
        <v/>
      </c>
      <c r="O1437" s="41"/>
      <c r="P1437" s="41"/>
    </row>
    <row r="1438" spans="1:16" s="23" customFormat="1" x14ac:dyDescent="0.35">
      <c r="A1438" s="45" t="s">
        <v>2356</v>
      </c>
      <c r="B1438" s="45" t="s">
        <v>3329</v>
      </c>
      <c r="C1438" s="45" t="s">
        <v>3330</v>
      </c>
      <c r="D1438" s="45" t="s">
        <v>3331</v>
      </c>
      <c r="E1438" s="45" t="s">
        <v>1896</v>
      </c>
      <c r="F1438" s="46" t="s">
        <v>7</v>
      </c>
      <c r="G1438" s="46" t="s">
        <v>22</v>
      </c>
      <c r="H1438" s="45" t="s">
        <v>2386</v>
      </c>
      <c r="I1438" s="45"/>
      <c r="J1438" s="45"/>
      <c r="K1438" s="39" t="str">
        <f>VLOOKUP(A1438,'Va-Ku'!$A$2:$B$150,2,0)</f>
        <v>k</v>
      </c>
      <c r="L1438" s="40" t="str">
        <f>IF(K1438="v",VLOOKUP(A1438,'Va-Ku'!$A$2:$C$150,3,0),VLOOKUP(A1438,Kunnat!$B$2:$D$410,3,0))</f>
        <v>Lappi</v>
      </c>
      <c r="M1438" s="40" t="str">
        <f>IF(K1438&lt;&gt;"v",VLOOKUP(A1438,Kunnat!$B$2:$F$411,5,0),"")</f>
        <v>40 001 - 100 000</v>
      </c>
      <c r="N1438" s="41" t="str">
        <f>IF(J1438="","",VLOOKUP(J1438,Lait!$B$3:$C$60,2,0))</f>
        <v/>
      </c>
      <c r="O1438" s="41"/>
      <c r="P1438" s="41"/>
    </row>
    <row r="1439" spans="1:16" s="23" customFormat="1" x14ac:dyDescent="0.35">
      <c r="A1439" s="45" t="s">
        <v>2356</v>
      </c>
      <c r="B1439" s="45" t="s">
        <v>3313</v>
      </c>
      <c r="C1439" s="45" t="s">
        <v>3314</v>
      </c>
      <c r="D1439" s="45" t="s">
        <v>3313</v>
      </c>
      <c r="E1439" s="45" t="s">
        <v>1896</v>
      </c>
      <c r="F1439" s="46" t="s">
        <v>17</v>
      </c>
      <c r="G1439" s="46" t="s">
        <v>22</v>
      </c>
      <c r="H1439" s="45" t="s">
        <v>2386</v>
      </c>
      <c r="I1439" s="45"/>
      <c r="J1439" s="45"/>
      <c r="K1439" s="39" t="str">
        <f>VLOOKUP(A1439,'Va-Ku'!$A$2:$B$150,2,0)</f>
        <v>k</v>
      </c>
      <c r="L1439" s="40" t="str">
        <f>IF(K1439="v",VLOOKUP(A1439,'Va-Ku'!$A$2:$C$150,3,0),VLOOKUP(A1439,Kunnat!$B$2:$D$410,3,0))</f>
        <v>Lappi</v>
      </c>
      <c r="M1439" s="40" t="str">
        <f>IF(K1439&lt;&gt;"v",VLOOKUP(A1439,Kunnat!$B$2:$F$411,5,0),"")</f>
        <v>40 001 - 100 000</v>
      </c>
      <c r="N1439" s="41" t="str">
        <f>IF(J1439="","",VLOOKUP(J1439,Lait!$B$3:$C$60,2,0))</f>
        <v/>
      </c>
      <c r="O1439" s="41"/>
      <c r="P1439" s="41"/>
    </row>
    <row r="1440" spans="1:16" s="23" customFormat="1" x14ac:dyDescent="0.35">
      <c r="A1440" s="45" t="s">
        <v>2356</v>
      </c>
      <c r="B1440" s="45" t="s">
        <v>3326</v>
      </c>
      <c r="C1440" s="45" t="s">
        <v>3327</v>
      </c>
      <c r="D1440" s="45" t="s">
        <v>3328</v>
      </c>
      <c r="E1440" s="45" t="s">
        <v>1896</v>
      </c>
      <c r="F1440" s="46" t="s">
        <v>7</v>
      </c>
      <c r="G1440" s="46" t="s">
        <v>22</v>
      </c>
      <c r="H1440" s="45" t="s">
        <v>2386</v>
      </c>
      <c r="I1440" s="45"/>
      <c r="J1440" s="45"/>
      <c r="K1440" s="39" t="str">
        <f>VLOOKUP(A1440,'Va-Ku'!$A$2:$B$150,2,0)</f>
        <v>k</v>
      </c>
      <c r="L1440" s="40" t="str">
        <f>IF(K1440="v",VLOOKUP(A1440,'Va-Ku'!$A$2:$C$150,3,0),VLOOKUP(A1440,Kunnat!$B$2:$D$410,3,0))</f>
        <v>Lappi</v>
      </c>
      <c r="M1440" s="40" t="str">
        <f>IF(K1440&lt;&gt;"v",VLOOKUP(A1440,Kunnat!$B$2:$F$411,5,0),"")</f>
        <v>40 001 - 100 000</v>
      </c>
      <c r="N1440" s="41" t="str">
        <f>IF(J1440="","",VLOOKUP(J1440,Lait!$B$3:$C$60,2,0))</f>
        <v/>
      </c>
      <c r="O1440" s="41"/>
      <c r="P1440" s="41"/>
    </row>
    <row r="1441" spans="1:16" s="23" customFormat="1" x14ac:dyDescent="0.35">
      <c r="A1441" s="45" t="s">
        <v>2356</v>
      </c>
      <c r="B1441" s="45" t="s">
        <v>3324</v>
      </c>
      <c r="C1441" s="45" t="s">
        <v>3325</v>
      </c>
      <c r="D1441" s="45" t="s">
        <v>522</v>
      </c>
      <c r="E1441" s="45" t="s">
        <v>1896</v>
      </c>
      <c r="F1441" s="46" t="s">
        <v>7</v>
      </c>
      <c r="G1441" s="46" t="s">
        <v>22</v>
      </c>
      <c r="H1441" s="45" t="s">
        <v>2386</v>
      </c>
      <c r="I1441" s="45"/>
      <c r="J1441" s="45"/>
      <c r="K1441" s="39" t="str">
        <f>VLOOKUP(A1441,'Va-Ku'!$A$2:$B$150,2,0)</f>
        <v>k</v>
      </c>
      <c r="L1441" s="40" t="str">
        <f>IF(K1441="v",VLOOKUP(A1441,'Va-Ku'!$A$2:$C$150,3,0),VLOOKUP(A1441,Kunnat!$B$2:$D$410,3,0))</f>
        <v>Lappi</v>
      </c>
      <c r="M1441" s="40" t="str">
        <f>IF(K1441&lt;&gt;"v",VLOOKUP(A1441,Kunnat!$B$2:$F$411,5,0),"")</f>
        <v>40 001 - 100 000</v>
      </c>
      <c r="N1441" s="41" t="str">
        <f>IF(J1441="","",VLOOKUP(J1441,Lait!$B$3:$C$60,2,0))</f>
        <v/>
      </c>
      <c r="O1441" s="41"/>
      <c r="P1441" s="41"/>
    </row>
    <row r="1442" spans="1:16" s="23" customFormat="1" x14ac:dyDescent="0.35">
      <c r="A1442" s="45" t="s">
        <v>2356</v>
      </c>
      <c r="B1442" s="45" t="s">
        <v>3245</v>
      </c>
      <c r="C1442" s="45" t="s">
        <v>3246</v>
      </c>
      <c r="D1442" s="45" t="s">
        <v>2012</v>
      </c>
      <c r="E1442" s="45" t="s">
        <v>1958</v>
      </c>
      <c r="F1442" s="46" t="s">
        <v>7</v>
      </c>
      <c r="G1442" s="46" t="s">
        <v>22</v>
      </c>
      <c r="H1442" s="45" t="s">
        <v>2382</v>
      </c>
      <c r="I1442" s="45"/>
      <c r="J1442" s="45"/>
      <c r="K1442" s="39" t="str">
        <f>VLOOKUP(A1442,'Va-Ku'!$A$2:$B$150,2,0)</f>
        <v>k</v>
      </c>
      <c r="L1442" s="40" t="str">
        <f>IF(K1442="v",VLOOKUP(A1442,'Va-Ku'!$A$2:$C$150,3,0),VLOOKUP(A1442,Kunnat!$B$2:$D$410,3,0))</f>
        <v>Lappi</v>
      </c>
      <c r="M1442" s="40" t="str">
        <f>IF(K1442&lt;&gt;"v",VLOOKUP(A1442,Kunnat!$B$2:$F$411,5,0),"")</f>
        <v>40 001 - 100 000</v>
      </c>
      <c r="N1442" s="41" t="str">
        <f>IF(J1442="","",VLOOKUP(J1442,Lait!$B$3:$C$60,2,0))</f>
        <v/>
      </c>
      <c r="O1442" s="41"/>
      <c r="P1442" s="41"/>
    </row>
    <row r="1443" spans="1:16" s="23" customFormat="1" x14ac:dyDescent="0.35">
      <c r="A1443" s="45" t="s">
        <v>2356</v>
      </c>
      <c r="B1443" s="45" t="s">
        <v>3250</v>
      </c>
      <c r="C1443" s="45" t="s">
        <v>3251</v>
      </c>
      <c r="D1443" s="45" t="s">
        <v>2012</v>
      </c>
      <c r="E1443" s="45" t="s">
        <v>1958</v>
      </c>
      <c r="F1443" s="46" t="s">
        <v>7</v>
      </c>
      <c r="G1443" s="46" t="s">
        <v>22</v>
      </c>
      <c r="H1443" s="45" t="s">
        <v>2382</v>
      </c>
      <c r="I1443" s="45"/>
      <c r="J1443" s="45"/>
      <c r="K1443" s="39" t="str">
        <f>VLOOKUP(A1443,'Va-Ku'!$A$2:$B$150,2,0)</f>
        <v>k</v>
      </c>
      <c r="L1443" s="40" t="str">
        <f>IF(K1443="v",VLOOKUP(A1443,'Va-Ku'!$A$2:$C$150,3,0),VLOOKUP(A1443,Kunnat!$B$2:$D$410,3,0))</f>
        <v>Lappi</v>
      </c>
      <c r="M1443" s="40" t="str">
        <f>IF(K1443&lt;&gt;"v",VLOOKUP(A1443,Kunnat!$B$2:$F$411,5,0),"")</f>
        <v>40 001 - 100 000</v>
      </c>
      <c r="N1443" s="41" t="str">
        <f>IF(J1443="","",VLOOKUP(J1443,Lait!$B$3:$C$60,2,0))</f>
        <v/>
      </c>
      <c r="O1443" s="41"/>
      <c r="P1443" s="41"/>
    </row>
    <row r="1444" spans="1:16" s="23" customFormat="1" x14ac:dyDescent="0.35">
      <c r="A1444" s="45" t="s">
        <v>2356</v>
      </c>
      <c r="B1444" s="45" t="s">
        <v>3254</v>
      </c>
      <c r="C1444" s="45" t="s">
        <v>3255</v>
      </c>
      <c r="D1444" s="45" t="s">
        <v>2012</v>
      </c>
      <c r="E1444" s="45" t="s">
        <v>1958</v>
      </c>
      <c r="F1444" s="46" t="s">
        <v>7</v>
      </c>
      <c r="G1444" s="46" t="s">
        <v>22</v>
      </c>
      <c r="H1444" s="45" t="s">
        <v>2382</v>
      </c>
      <c r="I1444" s="45"/>
      <c r="J1444" s="45"/>
      <c r="K1444" s="39" t="str">
        <f>VLOOKUP(A1444,'Va-Ku'!$A$2:$B$150,2,0)</f>
        <v>k</v>
      </c>
      <c r="L1444" s="40" t="str">
        <f>IF(K1444="v",VLOOKUP(A1444,'Va-Ku'!$A$2:$C$150,3,0),VLOOKUP(A1444,Kunnat!$B$2:$D$410,3,0))</f>
        <v>Lappi</v>
      </c>
      <c r="M1444" s="40" t="str">
        <f>IF(K1444&lt;&gt;"v",VLOOKUP(A1444,Kunnat!$B$2:$F$411,5,0),"")</f>
        <v>40 001 - 100 000</v>
      </c>
      <c r="N1444" s="41" t="str">
        <f>IF(J1444="","",VLOOKUP(J1444,Lait!$B$3:$C$60,2,0))</f>
        <v/>
      </c>
      <c r="O1444" s="41"/>
      <c r="P1444" s="41"/>
    </row>
    <row r="1445" spans="1:16" s="23" customFormat="1" x14ac:dyDescent="0.35">
      <c r="A1445" s="45" t="s">
        <v>2356</v>
      </c>
      <c r="B1445" s="45" t="s">
        <v>301</v>
      </c>
      <c r="C1445" s="45" t="s">
        <v>3309</v>
      </c>
      <c r="D1445" s="45" t="s">
        <v>2008</v>
      </c>
      <c r="E1445" s="45" t="s">
        <v>1958</v>
      </c>
      <c r="F1445" s="46" t="s">
        <v>5</v>
      </c>
      <c r="G1445" s="46" t="s">
        <v>53</v>
      </c>
      <c r="H1445" s="45" t="s">
        <v>2386</v>
      </c>
      <c r="I1445" s="45"/>
      <c r="J1445" s="45"/>
      <c r="K1445" s="39" t="str">
        <f>VLOOKUP(A1445,'Va-Ku'!$A$2:$B$150,2,0)</f>
        <v>k</v>
      </c>
      <c r="L1445" s="40" t="str">
        <f>IF(K1445="v",VLOOKUP(A1445,'Va-Ku'!$A$2:$C$150,3,0),VLOOKUP(A1445,Kunnat!$B$2:$D$410,3,0))</f>
        <v>Lappi</v>
      </c>
      <c r="M1445" s="40" t="str">
        <f>IF(K1445&lt;&gt;"v",VLOOKUP(A1445,Kunnat!$B$2:$F$411,5,0),"")</f>
        <v>40 001 - 100 000</v>
      </c>
      <c r="N1445" s="41" t="str">
        <f>IF(J1445="","",VLOOKUP(J1445,Lait!$B$3:$C$60,2,0))</f>
        <v/>
      </c>
      <c r="O1445" s="41"/>
      <c r="P1445" s="41"/>
    </row>
    <row r="1446" spans="1:16" s="23" customFormat="1" x14ac:dyDescent="0.35">
      <c r="A1446" s="45" t="s">
        <v>2356</v>
      </c>
      <c r="B1446" s="45" t="s">
        <v>3320</v>
      </c>
      <c r="C1446" s="45" t="s">
        <v>3321</v>
      </c>
      <c r="D1446" s="45" t="s">
        <v>3322</v>
      </c>
      <c r="E1446" s="45" t="s">
        <v>1958</v>
      </c>
      <c r="F1446" s="46" t="s">
        <v>7</v>
      </c>
      <c r="G1446" s="46" t="s">
        <v>22</v>
      </c>
      <c r="H1446" s="45" t="s">
        <v>2386</v>
      </c>
      <c r="I1446" s="45" t="s">
        <v>3323</v>
      </c>
      <c r="J1446" s="45"/>
      <c r="K1446" s="39" t="str">
        <f>VLOOKUP(A1446,'Va-Ku'!$A$2:$B$150,2,0)</f>
        <v>k</v>
      </c>
      <c r="L1446" s="40" t="str">
        <f>IF(K1446="v",VLOOKUP(A1446,'Va-Ku'!$A$2:$C$150,3,0),VLOOKUP(A1446,Kunnat!$B$2:$D$410,3,0))</f>
        <v>Lappi</v>
      </c>
      <c r="M1446" s="40" t="str">
        <f>IF(K1446&lt;&gt;"v",VLOOKUP(A1446,Kunnat!$B$2:$F$411,5,0),"")</f>
        <v>40 001 - 100 000</v>
      </c>
      <c r="N1446" s="41" t="str">
        <f>IF(J1446="","",VLOOKUP(J1446,Lait!$B$3:$C$60,2,0))</f>
        <v/>
      </c>
      <c r="O1446" s="41"/>
      <c r="P1446" s="41"/>
    </row>
    <row r="1447" spans="1:16" s="23" customFormat="1" x14ac:dyDescent="0.35">
      <c r="A1447" s="45" t="s">
        <v>2356</v>
      </c>
      <c r="B1447" s="45" t="s">
        <v>3200</v>
      </c>
      <c r="C1447" s="45" t="s">
        <v>3201</v>
      </c>
      <c r="D1447" s="45" t="s">
        <v>2284</v>
      </c>
      <c r="E1447" s="45" t="s">
        <v>1958</v>
      </c>
      <c r="F1447" s="46" t="s">
        <v>10</v>
      </c>
      <c r="G1447" s="46" t="s">
        <v>22</v>
      </c>
      <c r="H1447" s="45" t="s">
        <v>2386</v>
      </c>
      <c r="I1447" s="45" t="s">
        <v>3202</v>
      </c>
      <c r="J1447" s="45" t="s">
        <v>2298</v>
      </c>
      <c r="K1447" s="39" t="str">
        <f>VLOOKUP(A1447,'Va-Ku'!$A$2:$B$150,2,0)</f>
        <v>k</v>
      </c>
      <c r="L1447" s="40" t="str">
        <f>IF(K1447="v",VLOOKUP(A1447,'Va-Ku'!$A$2:$C$150,3,0),VLOOKUP(A1447,Kunnat!$B$2:$D$410,3,0))</f>
        <v>Lappi</v>
      </c>
      <c r="M1447" s="40" t="str">
        <f>IF(K1447&lt;&gt;"v",VLOOKUP(A1447,Kunnat!$B$2:$F$411,5,0),"")</f>
        <v>40 001 - 100 000</v>
      </c>
      <c r="N1447" s="41" t="str">
        <f>IF(J1447="","",VLOOKUP(J1447,Lait!$B$3:$C$60,2,0))</f>
        <v>Maa- ja metsätalousministeriö</v>
      </c>
      <c r="O1447" s="41"/>
      <c r="P1447" s="41"/>
    </row>
    <row r="1448" spans="1:16" s="23" customFormat="1" x14ac:dyDescent="0.35">
      <c r="A1448" s="45" t="s">
        <v>2356</v>
      </c>
      <c r="B1448" s="45" t="s">
        <v>3210</v>
      </c>
      <c r="C1448" s="45" t="s">
        <v>3211</v>
      </c>
      <c r="D1448" s="45" t="s">
        <v>2284</v>
      </c>
      <c r="E1448" s="45" t="s">
        <v>1958</v>
      </c>
      <c r="F1448" s="46" t="s">
        <v>10</v>
      </c>
      <c r="G1448" s="46" t="s">
        <v>22</v>
      </c>
      <c r="H1448" s="45" t="s">
        <v>2386</v>
      </c>
      <c r="I1448" s="45"/>
      <c r="J1448" s="45" t="s">
        <v>2298</v>
      </c>
      <c r="K1448" s="39" t="str">
        <f>VLOOKUP(A1448,'Va-Ku'!$A$2:$B$150,2,0)</f>
        <v>k</v>
      </c>
      <c r="L1448" s="40" t="str">
        <f>IF(K1448="v",VLOOKUP(A1448,'Va-Ku'!$A$2:$C$150,3,0),VLOOKUP(A1448,Kunnat!$B$2:$D$410,3,0))</f>
        <v>Lappi</v>
      </c>
      <c r="M1448" s="40" t="str">
        <f>IF(K1448&lt;&gt;"v",VLOOKUP(A1448,Kunnat!$B$2:$F$411,5,0),"")</f>
        <v>40 001 - 100 000</v>
      </c>
      <c r="N1448" s="41" t="str">
        <f>IF(J1448="","",VLOOKUP(J1448,Lait!$B$3:$C$60,2,0))</f>
        <v>Maa- ja metsätalousministeriö</v>
      </c>
      <c r="O1448" s="41"/>
      <c r="P1448" s="41"/>
    </row>
    <row r="1449" spans="1:16" s="23" customFormat="1" x14ac:dyDescent="0.35">
      <c r="A1449" s="45" t="s">
        <v>2356</v>
      </c>
      <c r="B1449" s="45" t="s">
        <v>3203</v>
      </c>
      <c r="C1449" s="45" t="s">
        <v>3204</v>
      </c>
      <c r="D1449" s="45" t="s">
        <v>2284</v>
      </c>
      <c r="E1449" s="45" t="s">
        <v>1958</v>
      </c>
      <c r="F1449" s="46" t="s">
        <v>7</v>
      </c>
      <c r="G1449" s="46" t="s">
        <v>22</v>
      </c>
      <c r="H1449" s="45" t="s">
        <v>2386</v>
      </c>
      <c r="I1449" s="45"/>
      <c r="J1449" s="45" t="s">
        <v>2298</v>
      </c>
      <c r="K1449" s="39" t="str">
        <f>VLOOKUP(A1449,'Va-Ku'!$A$2:$B$150,2,0)</f>
        <v>k</v>
      </c>
      <c r="L1449" s="40" t="str">
        <f>IF(K1449="v",VLOOKUP(A1449,'Va-Ku'!$A$2:$C$150,3,0),VLOOKUP(A1449,Kunnat!$B$2:$D$410,3,0))</f>
        <v>Lappi</v>
      </c>
      <c r="M1449" s="40" t="str">
        <f>IF(K1449&lt;&gt;"v",VLOOKUP(A1449,Kunnat!$B$2:$F$411,5,0),"")</f>
        <v>40 001 - 100 000</v>
      </c>
      <c r="N1449" s="41" t="str">
        <f>IF(J1449="","",VLOOKUP(J1449,Lait!$B$3:$C$60,2,0))</f>
        <v>Maa- ja metsätalousministeriö</v>
      </c>
      <c r="O1449" s="41"/>
      <c r="P1449" s="41"/>
    </row>
    <row r="1450" spans="1:16" s="23" customFormat="1" x14ac:dyDescent="0.35">
      <c r="A1450" s="45" t="s">
        <v>2356</v>
      </c>
      <c r="B1450" s="45" t="s">
        <v>3205</v>
      </c>
      <c r="C1450" s="45" t="s">
        <v>3206</v>
      </c>
      <c r="D1450" s="45" t="s">
        <v>2009</v>
      </c>
      <c r="E1450" s="45" t="s">
        <v>1958</v>
      </c>
      <c r="F1450" s="46" t="s">
        <v>10</v>
      </c>
      <c r="G1450" s="46" t="s">
        <v>22</v>
      </c>
      <c r="H1450" s="45" t="s">
        <v>2386</v>
      </c>
      <c r="I1450" s="45" t="s">
        <v>3207</v>
      </c>
      <c r="J1450" s="45"/>
      <c r="K1450" s="39" t="str">
        <f>VLOOKUP(A1450,'Va-Ku'!$A$2:$B$150,2,0)</f>
        <v>k</v>
      </c>
      <c r="L1450" s="40" t="str">
        <f>IF(K1450="v",VLOOKUP(A1450,'Va-Ku'!$A$2:$C$150,3,0),VLOOKUP(A1450,Kunnat!$B$2:$D$410,3,0))</f>
        <v>Lappi</v>
      </c>
      <c r="M1450" s="40" t="str">
        <f>IF(K1450&lt;&gt;"v",VLOOKUP(A1450,Kunnat!$B$2:$F$411,5,0),"")</f>
        <v>40 001 - 100 000</v>
      </c>
      <c r="N1450" s="41" t="str">
        <f>IF(J1450="","",VLOOKUP(J1450,Lait!$B$3:$C$60,2,0))</f>
        <v/>
      </c>
      <c r="O1450" s="41"/>
      <c r="P1450" s="41"/>
    </row>
    <row r="1451" spans="1:16" s="23" customFormat="1" x14ac:dyDescent="0.35">
      <c r="A1451" s="45" t="s">
        <v>2356</v>
      </c>
      <c r="B1451" s="45" t="s">
        <v>3208</v>
      </c>
      <c r="C1451" s="45" t="s">
        <v>3209</v>
      </c>
      <c r="D1451" s="45" t="s">
        <v>2009</v>
      </c>
      <c r="E1451" s="45" t="s">
        <v>1958</v>
      </c>
      <c r="F1451" s="46" t="s">
        <v>7</v>
      </c>
      <c r="G1451" s="46" t="s">
        <v>22</v>
      </c>
      <c r="H1451" s="45" t="s">
        <v>2386</v>
      </c>
      <c r="I1451" s="45"/>
      <c r="J1451" s="45"/>
      <c r="K1451" s="39" t="str">
        <f>VLOOKUP(A1451,'Va-Ku'!$A$2:$B$150,2,0)</f>
        <v>k</v>
      </c>
      <c r="L1451" s="40" t="str">
        <f>IF(K1451="v",VLOOKUP(A1451,'Va-Ku'!$A$2:$C$150,3,0),VLOOKUP(A1451,Kunnat!$B$2:$D$410,3,0))</f>
        <v>Lappi</v>
      </c>
      <c r="M1451" s="40" t="str">
        <f>IF(K1451&lt;&gt;"v",VLOOKUP(A1451,Kunnat!$B$2:$F$411,5,0),"")</f>
        <v>40 001 - 100 000</v>
      </c>
      <c r="N1451" s="41" t="str">
        <f>IF(J1451="","",VLOOKUP(J1451,Lait!$B$3:$C$60,2,0))</f>
        <v/>
      </c>
      <c r="O1451" s="41"/>
      <c r="P1451" s="41"/>
    </row>
    <row r="1452" spans="1:16" s="23" customFormat="1" x14ac:dyDescent="0.35">
      <c r="A1452" s="45" t="s">
        <v>2356</v>
      </c>
      <c r="B1452" s="45" t="s">
        <v>288</v>
      </c>
      <c r="C1452" s="45" t="s">
        <v>3303</v>
      </c>
      <c r="D1452" s="45" t="s">
        <v>2007</v>
      </c>
      <c r="E1452" s="45" t="s">
        <v>1958</v>
      </c>
      <c r="F1452" s="46" t="s">
        <v>10</v>
      </c>
      <c r="G1452" s="46" t="s">
        <v>22</v>
      </c>
      <c r="H1452" s="45" t="s">
        <v>2386</v>
      </c>
      <c r="I1452" s="45" t="s">
        <v>3304</v>
      </c>
      <c r="J1452" s="45" t="s">
        <v>2287</v>
      </c>
      <c r="K1452" s="39" t="str">
        <f>VLOOKUP(A1452,'Va-Ku'!$A$2:$B$150,2,0)</f>
        <v>k</v>
      </c>
      <c r="L1452" s="40" t="str">
        <f>IF(K1452="v",VLOOKUP(A1452,'Va-Ku'!$A$2:$C$150,3,0),VLOOKUP(A1452,Kunnat!$B$2:$D$410,3,0))</f>
        <v>Lappi</v>
      </c>
      <c r="M1452" s="40" t="str">
        <f>IF(K1452&lt;&gt;"v",VLOOKUP(A1452,Kunnat!$B$2:$F$411,5,0),"")</f>
        <v>40 001 - 100 000</v>
      </c>
      <c r="N1452" s="41" t="str">
        <f>IF(J1452="","",VLOOKUP(J1452,Lait!$B$3:$C$60,2,0))</f>
        <v>Sosiaali- ja terveysministeriö</v>
      </c>
      <c r="O1452" s="41"/>
      <c r="P1452" s="41"/>
    </row>
    <row r="1453" spans="1:16" s="23" customFormat="1" x14ac:dyDescent="0.35">
      <c r="A1453" s="45" t="s">
        <v>2356</v>
      </c>
      <c r="B1453" s="45" t="s">
        <v>3315</v>
      </c>
      <c r="C1453" s="45" t="s">
        <v>3316</v>
      </c>
      <c r="D1453" s="45" t="s">
        <v>2007</v>
      </c>
      <c r="E1453" s="45" t="s">
        <v>1958</v>
      </c>
      <c r="F1453" s="46" t="s">
        <v>17</v>
      </c>
      <c r="G1453" s="46" t="s">
        <v>22</v>
      </c>
      <c r="H1453" s="45" t="s">
        <v>2386</v>
      </c>
      <c r="I1453" s="45"/>
      <c r="J1453" s="45" t="s">
        <v>2287</v>
      </c>
      <c r="K1453" s="39" t="str">
        <f>VLOOKUP(A1453,'Va-Ku'!$A$2:$B$150,2,0)</f>
        <v>k</v>
      </c>
      <c r="L1453" s="40" t="str">
        <f>IF(K1453="v",VLOOKUP(A1453,'Va-Ku'!$A$2:$C$150,3,0),VLOOKUP(A1453,Kunnat!$B$2:$D$410,3,0))</f>
        <v>Lappi</v>
      </c>
      <c r="M1453" s="40" t="str">
        <f>IF(K1453&lt;&gt;"v",VLOOKUP(A1453,Kunnat!$B$2:$F$411,5,0),"")</f>
        <v>40 001 - 100 000</v>
      </c>
      <c r="N1453" s="41" t="str">
        <f>IF(J1453="","",VLOOKUP(J1453,Lait!$B$3:$C$60,2,0))</f>
        <v>Sosiaali- ja terveysministeriö</v>
      </c>
      <c r="O1453" s="41"/>
      <c r="P1453" s="41"/>
    </row>
    <row r="1454" spans="1:16" s="23" customFormat="1" x14ac:dyDescent="0.35">
      <c r="A1454" s="45" t="s">
        <v>1050</v>
      </c>
      <c r="B1454" s="45" t="s">
        <v>1138</v>
      </c>
      <c r="C1454" s="45" t="s">
        <v>4362</v>
      </c>
      <c r="D1454" s="45" t="s">
        <v>1138</v>
      </c>
      <c r="E1454" s="45" t="s">
        <v>1959</v>
      </c>
      <c r="F1454" s="45" t="s">
        <v>10</v>
      </c>
      <c r="G1454" s="45" t="s">
        <v>55</v>
      </c>
      <c r="H1454" s="45" t="s">
        <v>2382</v>
      </c>
      <c r="I1454" s="45"/>
      <c r="J1454" s="45" t="s">
        <v>2280</v>
      </c>
      <c r="K1454" s="39" t="str">
        <f>VLOOKUP(A1454,'Va-Ku'!$A$2:$B$150,2,0)</f>
        <v>v</v>
      </c>
      <c r="L1454" s="40" t="str">
        <f>IF(K1454="v",VLOOKUP(A1454,'Va-Ku'!$A$2:$C$150,3,0),VLOOKUP(A1454,Kunnat!$B$2:$D$410,3,0))</f>
        <v>Maa- ja metsätalousministeriö</v>
      </c>
      <c r="M1454" s="40" t="str">
        <f>IF(K1454&lt;&gt;"v",VLOOKUP(A1454,Kunnat!$B$2:$F$411,5,0),"")</f>
        <v/>
      </c>
      <c r="N1454" s="41" t="str">
        <f>IF(J1454="","",VLOOKUP(J1454,Lait!$B$3:$C$60,2,0))</f>
        <v/>
      </c>
      <c r="O1454" s="41"/>
      <c r="P1454" s="41"/>
    </row>
    <row r="1455" spans="1:16" s="23" customFormat="1" x14ac:dyDescent="0.35">
      <c r="A1455" s="45" t="s">
        <v>1050</v>
      </c>
      <c r="B1455" s="45" t="s">
        <v>1139</v>
      </c>
      <c r="C1455" s="45" t="s">
        <v>4363</v>
      </c>
      <c r="D1455" s="45" t="s">
        <v>1139</v>
      </c>
      <c r="E1455" s="45" t="s">
        <v>1959</v>
      </c>
      <c r="F1455" s="45" t="s">
        <v>10</v>
      </c>
      <c r="G1455" s="45" t="s">
        <v>22</v>
      </c>
      <c r="H1455" s="45" t="s">
        <v>2382</v>
      </c>
      <c r="I1455" s="45" t="s">
        <v>4364</v>
      </c>
      <c r="J1455" s="45" t="s">
        <v>2280</v>
      </c>
      <c r="K1455" s="39" t="str">
        <f>VLOOKUP(A1455,'Va-Ku'!$A$2:$B$150,2,0)</f>
        <v>v</v>
      </c>
      <c r="L1455" s="40" t="str">
        <f>IF(K1455="v",VLOOKUP(A1455,'Va-Ku'!$A$2:$C$150,3,0),VLOOKUP(A1455,Kunnat!$B$2:$D$410,3,0))</f>
        <v>Maa- ja metsätalousministeriö</v>
      </c>
      <c r="M1455" s="40" t="str">
        <f>IF(K1455&lt;&gt;"v",VLOOKUP(A1455,Kunnat!$B$2:$F$411,5,0),"")</f>
        <v/>
      </c>
      <c r="N1455" s="41" t="str">
        <f>IF(J1455="","",VLOOKUP(J1455,Lait!$B$3:$C$60,2,0))</f>
        <v/>
      </c>
      <c r="O1455" s="41"/>
      <c r="P1455" s="41"/>
    </row>
    <row r="1456" spans="1:16" s="23" customFormat="1" x14ac:dyDescent="0.35">
      <c r="A1456" s="45" t="s">
        <v>1050</v>
      </c>
      <c r="B1456" s="45" t="s">
        <v>1140</v>
      </c>
      <c r="C1456" s="45" t="s">
        <v>4365</v>
      </c>
      <c r="D1456" s="45" t="s">
        <v>1140</v>
      </c>
      <c r="E1456" s="45" t="s">
        <v>1959</v>
      </c>
      <c r="F1456" s="45" t="s">
        <v>10</v>
      </c>
      <c r="G1456" s="45" t="s">
        <v>55</v>
      </c>
      <c r="H1456" s="45" t="s">
        <v>2382</v>
      </c>
      <c r="I1456" s="45"/>
      <c r="J1456" s="45" t="s">
        <v>2280</v>
      </c>
      <c r="K1456" s="39" t="str">
        <f>VLOOKUP(A1456,'Va-Ku'!$A$2:$B$150,2,0)</f>
        <v>v</v>
      </c>
      <c r="L1456" s="40" t="str">
        <f>IF(K1456="v",VLOOKUP(A1456,'Va-Ku'!$A$2:$C$150,3,0),VLOOKUP(A1456,Kunnat!$B$2:$D$410,3,0))</f>
        <v>Maa- ja metsätalousministeriö</v>
      </c>
      <c r="M1456" s="40" t="str">
        <f>IF(K1456&lt;&gt;"v",VLOOKUP(A1456,Kunnat!$B$2:$F$411,5,0),"")</f>
        <v/>
      </c>
      <c r="N1456" s="41" t="str">
        <f>IF(J1456="","",VLOOKUP(J1456,Lait!$B$3:$C$60,2,0))</f>
        <v/>
      </c>
      <c r="O1456" s="41"/>
      <c r="P1456" s="41"/>
    </row>
    <row r="1457" spans="1:16" s="23" customFormat="1" x14ac:dyDescent="0.35">
      <c r="A1457" s="45" t="s">
        <v>1050</v>
      </c>
      <c r="B1457" s="45" t="s">
        <v>1136</v>
      </c>
      <c r="C1457" s="45" t="s">
        <v>4366</v>
      </c>
      <c r="D1457" s="45" t="s">
        <v>1136</v>
      </c>
      <c r="E1457" s="45" t="s">
        <v>1959</v>
      </c>
      <c r="F1457" s="45" t="s">
        <v>10</v>
      </c>
      <c r="G1457" s="45" t="s">
        <v>22</v>
      </c>
      <c r="H1457" s="45" t="s">
        <v>2386</v>
      </c>
      <c r="I1457" s="45" t="s">
        <v>4367</v>
      </c>
      <c r="J1457" s="45" t="s">
        <v>2280</v>
      </c>
      <c r="K1457" s="39" t="str">
        <f>VLOOKUP(A1457,'Va-Ku'!$A$2:$B$150,2,0)</f>
        <v>v</v>
      </c>
      <c r="L1457" s="40" t="str">
        <f>IF(K1457="v",VLOOKUP(A1457,'Va-Ku'!$A$2:$C$150,3,0),VLOOKUP(A1457,Kunnat!$B$2:$D$410,3,0))</f>
        <v>Maa- ja metsätalousministeriö</v>
      </c>
      <c r="M1457" s="40" t="str">
        <f>IF(K1457&lt;&gt;"v",VLOOKUP(A1457,Kunnat!$B$2:$F$411,5,0),"")</f>
        <v/>
      </c>
      <c r="N1457" s="41" t="str">
        <f>IF(J1457="","",VLOOKUP(J1457,Lait!$B$3:$C$60,2,0))</f>
        <v/>
      </c>
      <c r="O1457" s="41"/>
      <c r="P1457" s="41"/>
    </row>
    <row r="1458" spans="1:16" s="23" customFormat="1" x14ac:dyDescent="0.35">
      <c r="A1458" s="45" t="s">
        <v>1050</v>
      </c>
      <c r="B1458" s="45" t="s">
        <v>1142</v>
      </c>
      <c r="C1458" s="45" t="s">
        <v>4368</v>
      </c>
      <c r="D1458" s="45" t="s">
        <v>1142</v>
      </c>
      <c r="E1458" s="45" t="s">
        <v>1960</v>
      </c>
      <c r="F1458" s="45" t="s">
        <v>10</v>
      </c>
      <c r="G1458" s="45" t="s">
        <v>22</v>
      </c>
      <c r="H1458" s="45" t="s">
        <v>2386</v>
      </c>
      <c r="I1458" s="45" t="s">
        <v>4364</v>
      </c>
      <c r="J1458" s="45" t="s">
        <v>2280</v>
      </c>
      <c r="K1458" s="39" t="str">
        <f>VLOOKUP(A1458,'Va-Ku'!$A$2:$B$150,2,0)</f>
        <v>v</v>
      </c>
      <c r="L1458" s="40" t="str">
        <f>IF(K1458="v",VLOOKUP(A1458,'Va-Ku'!$A$2:$C$150,3,0),VLOOKUP(A1458,Kunnat!$B$2:$D$410,3,0))</f>
        <v>Maa- ja metsätalousministeriö</v>
      </c>
      <c r="M1458" s="40" t="str">
        <f>IF(K1458&lt;&gt;"v",VLOOKUP(A1458,Kunnat!$B$2:$F$411,5,0),"")</f>
        <v/>
      </c>
      <c r="N1458" s="41" t="str">
        <f>IF(J1458="","",VLOOKUP(J1458,Lait!$B$3:$C$60,2,0))</f>
        <v/>
      </c>
      <c r="O1458" s="41"/>
      <c r="P1458" s="41"/>
    </row>
    <row r="1459" spans="1:16" s="23" customFormat="1" x14ac:dyDescent="0.35">
      <c r="A1459" s="45" t="s">
        <v>1050</v>
      </c>
      <c r="B1459" s="45" t="s">
        <v>1141</v>
      </c>
      <c r="C1459" s="45" t="s">
        <v>4369</v>
      </c>
      <c r="D1459" s="45" t="s">
        <v>1141</v>
      </c>
      <c r="E1459" s="45" t="s">
        <v>1960</v>
      </c>
      <c r="F1459" s="45" t="s">
        <v>10</v>
      </c>
      <c r="G1459" s="45" t="s">
        <v>22</v>
      </c>
      <c r="H1459" s="45" t="s">
        <v>2386</v>
      </c>
      <c r="I1459" s="45" t="s">
        <v>4364</v>
      </c>
      <c r="J1459" s="45" t="s">
        <v>2280</v>
      </c>
      <c r="K1459" s="39" t="str">
        <f>VLOOKUP(A1459,'Va-Ku'!$A$2:$B$150,2,0)</f>
        <v>v</v>
      </c>
      <c r="L1459" s="40" t="str">
        <f>IF(K1459="v",VLOOKUP(A1459,'Va-Ku'!$A$2:$C$150,3,0),VLOOKUP(A1459,Kunnat!$B$2:$D$410,3,0))</f>
        <v>Maa- ja metsätalousministeriö</v>
      </c>
      <c r="M1459" s="40" t="str">
        <f>IF(K1459&lt;&gt;"v",VLOOKUP(A1459,Kunnat!$B$2:$F$411,5,0),"")</f>
        <v/>
      </c>
      <c r="N1459" s="41" t="str">
        <f>IF(J1459="","",VLOOKUP(J1459,Lait!$B$3:$C$60,2,0))</f>
        <v/>
      </c>
      <c r="O1459" s="41"/>
      <c r="P1459" s="41"/>
    </row>
    <row r="1460" spans="1:16" s="23" customFormat="1" x14ac:dyDescent="0.35">
      <c r="A1460" s="45" t="s">
        <v>1050</v>
      </c>
      <c r="B1460" s="45" t="s">
        <v>1143</v>
      </c>
      <c r="C1460" s="45" t="s">
        <v>4370</v>
      </c>
      <c r="D1460" s="45" t="s">
        <v>1143</v>
      </c>
      <c r="E1460" s="45" t="s">
        <v>1959</v>
      </c>
      <c r="F1460" s="45" t="s">
        <v>17</v>
      </c>
      <c r="G1460" s="45"/>
      <c r="H1460" s="45" t="s">
        <v>2386</v>
      </c>
      <c r="I1460" s="45"/>
      <c r="J1460" s="45" t="s">
        <v>2280</v>
      </c>
      <c r="K1460" s="39" t="str">
        <f>VLOOKUP(A1460,'Va-Ku'!$A$2:$B$150,2,0)</f>
        <v>v</v>
      </c>
      <c r="L1460" s="40" t="str">
        <f>IF(K1460="v",VLOOKUP(A1460,'Va-Ku'!$A$2:$C$150,3,0),VLOOKUP(A1460,Kunnat!$B$2:$D$410,3,0))</f>
        <v>Maa- ja metsätalousministeriö</v>
      </c>
      <c r="M1460" s="40" t="str">
        <f>IF(K1460&lt;&gt;"v",VLOOKUP(A1460,Kunnat!$B$2:$F$411,5,0),"")</f>
        <v/>
      </c>
      <c r="N1460" s="41" t="str">
        <f>IF(J1460="","",VLOOKUP(J1460,Lait!$B$3:$C$60,2,0))</f>
        <v/>
      </c>
      <c r="O1460" s="41"/>
      <c r="P1460" s="41"/>
    </row>
    <row r="1461" spans="1:16" s="23" customFormat="1" x14ac:dyDescent="0.35">
      <c r="A1461" s="45" t="s">
        <v>1050</v>
      </c>
      <c r="B1461" s="45" t="s">
        <v>1144</v>
      </c>
      <c r="C1461" s="45" t="s">
        <v>4371</v>
      </c>
      <c r="D1461" s="45" t="s">
        <v>1144</v>
      </c>
      <c r="E1461" s="45" t="s">
        <v>1959</v>
      </c>
      <c r="F1461" s="45" t="s">
        <v>7</v>
      </c>
      <c r="G1461" s="45" t="s">
        <v>22</v>
      </c>
      <c r="H1461" s="45" t="s">
        <v>2386</v>
      </c>
      <c r="I1461" s="45"/>
      <c r="J1461" s="45" t="s">
        <v>2280</v>
      </c>
      <c r="K1461" s="39" t="str">
        <f>VLOOKUP(A1461,'Va-Ku'!$A$2:$B$150,2,0)</f>
        <v>v</v>
      </c>
      <c r="L1461" s="40" t="str">
        <f>IF(K1461="v",VLOOKUP(A1461,'Va-Ku'!$A$2:$C$150,3,0),VLOOKUP(A1461,Kunnat!$B$2:$D$410,3,0))</f>
        <v>Maa- ja metsätalousministeriö</v>
      </c>
      <c r="M1461" s="40" t="str">
        <f>IF(K1461&lt;&gt;"v",VLOOKUP(A1461,Kunnat!$B$2:$F$411,5,0),"")</f>
        <v/>
      </c>
      <c r="N1461" s="41" t="str">
        <f>IF(J1461="","",VLOOKUP(J1461,Lait!$B$3:$C$60,2,0))</f>
        <v/>
      </c>
      <c r="O1461" s="41"/>
      <c r="P1461" s="41"/>
    </row>
    <row r="1462" spans="1:16" s="23" customFormat="1" x14ac:dyDescent="0.35">
      <c r="A1462" s="45" t="s">
        <v>1050</v>
      </c>
      <c r="B1462" s="45" t="s">
        <v>1132</v>
      </c>
      <c r="C1462" s="45" t="s">
        <v>4372</v>
      </c>
      <c r="D1462" s="45" t="s">
        <v>1132</v>
      </c>
      <c r="E1462" s="45" t="s">
        <v>1960</v>
      </c>
      <c r="F1462" s="45" t="s">
        <v>10</v>
      </c>
      <c r="G1462" s="45" t="s">
        <v>22</v>
      </c>
      <c r="H1462" s="45" t="s">
        <v>2386</v>
      </c>
      <c r="I1462" s="45" t="s">
        <v>4364</v>
      </c>
      <c r="J1462" s="45" t="s">
        <v>2280</v>
      </c>
      <c r="K1462" s="39" t="str">
        <f>VLOOKUP(A1462,'Va-Ku'!$A$2:$B$150,2,0)</f>
        <v>v</v>
      </c>
      <c r="L1462" s="40" t="str">
        <f>IF(K1462="v",VLOOKUP(A1462,'Va-Ku'!$A$2:$C$150,3,0),VLOOKUP(A1462,Kunnat!$B$2:$D$410,3,0))</f>
        <v>Maa- ja metsätalousministeriö</v>
      </c>
      <c r="M1462" s="40" t="str">
        <f>IF(K1462&lt;&gt;"v",VLOOKUP(A1462,Kunnat!$B$2:$F$411,5,0),"")</f>
        <v/>
      </c>
      <c r="N1462" s="41" t="str">
        <f>IF(J1462="","",VLOOKUP(J1462,Lait!$B$3:$C$60,2,0))</f>
        <v/>
      </c>
      <c r="O1462" s="41"/>
      <c r="P1462" s="41"/>
    </row>
    <row r="1463" spans="1:16" s="23" customFormat="1" x14ac:dyDescent="0.35">
      <c r="A1463" s="45" t="s">
        <v>1050</v>
      </c>
      <c r="B1463" s="45" t="s">
        <v>1135</v>
      </c>
      <c r="C1463" s="45" t="s">
        <v>4373</v>
      </c>
      <c r="D1463" s="45" t="s">
        <v>1135</v>
      </c>
      <c r="E1463" s="45" t="s">
        <v>1960</v>
      </c>
      <c r="F1463" s="45" t="s">
        <v>7</v>
      </c>
      <c r="G1463" s="45"/>
      <c r="H1463" s="45" t="s">
        <v>2386</v>
      </c>
      <c r="I1463" s="45"/>
      <c r="J1463" s="45" t="s">
        <v>2280</v>
      </c>
      <c r="K1463" s="39" t="str">
        <f>VLOOKUP(A1463,'Va-Ku'!$A$2:$B$150,2,0)</f>
        <v>v</v>
      </c>
      <c r="L1463" s="40" t="str">
        <f>IF(K1463="v",VLOOKUP(A1463,'Va-Ku'!$A$2:$C$150,3,0),VLOOKUP(A1463,Kunnat!$B$2:$D$410,3,0))</f>
        <v>Maa- ja metsätalousministeriö</v>
      </c>
      <c r="M1463" s="40" t="str">
        <f>IF(K1463&lt;&gt;"v",VLOOKUP(A1463,Kunnat!$B$2:$F$411,5,0),"")</f>
        <v/>
      </c>
      <c r="N1463" s="41" t="str">
        <f>IF(J1463="","",VLOOKUP(J1463,Lait!$B$3:$C$60,2,0))</f>
        <v/>
      </c>
      <c r="O1463" s="41"/>
      <c r="P1463" s="41"/>
    </row>
    <row r="1464" spans="1:16" s="23" customFormat="1" x14ac:dyDescent="0.35">
      <c r="A1464" s="45" t="s">
        <v>1050</v>
      </c>
      <c r="B1464" s="45" t="s">
        <v>1134</v>
      </c>
      <c r="C1464" s="45" t="s">
        <v>4374</v>
      </c>
      <c r="D1464" s="45" t="s">
        <v>1134</v>
      </c>
      <c r="E1464" s="45" t="s">
        <v>1960</v>
      </c>
      <c r="F1464" s="45" t="s">
        <v>10</v>
      </c>
      <c r="G1464" s="45"/>
      <c r="H1464" s="45" t="s">
        <v>2386</v>
      </c>
      <c r="I1464" s="45" t="s">
        <v>4375</v>
      </c>
      <c r="J1464" s="45" t="s">
        <v>2280</v>
      </c>
      <c r="K1464" s="39" t="str">
        <f>VLOOKUP(A1464,'Va-Ku'!$A$2:$B$150,2,0)</f>
        <v>v</v>
      </c>
      <c r="L1464" s="40" t="str">
        <f>IF(K1464="v",VLOOKUP(A1464,'Va-Ku'!$A$2:$C$150,3,0),VLOOKUP(A1464,Kunnat!$B$2:$D$410,3,0))</f>
        <v>Maa- ja metsätalousministeriö</v>
      </c>
      <c r="M1464" s="40" t="str">
        <f>IF(K1464&lt;&gt;"v",VLOOKUP(A1464,Kunnat!$B$2:$F$411,5,0),"")</f>
        <v/>
      </c>
      <c r="N1464" s="41" t="str">
        <f>IF(J1464="","",VLOOKUP(J1464,Lait!$B$3:$C$60,2,0))</f>
        <v/>
      </c>
      <c r="O1464" s="41"/>
      <c r="P1464" s="41"/>
    </row>
    <row r="1465" spans="1:16" s="23" customFormat="1" x14ac:dyDescent="0.35">
      <c r="A1465" s="45" t="s">
        <v>1050</v>
      </c>
      <c r="B1465" s="45" t="s">
        <v>1127</v>
      </c>
      <c r="C1465" s="45" t="s">
        <v>4377</v>
      </c>
      <c r="D1465" s="45" t="s">
        <v>543</v>
      </c>
      <c r="E1465" s="45" t="s">
        <v>1959</v>
      </c>
      <c r="F1465" s="45" t="s">
        <v>10</v>
      </c>
      <c r="G1465" s="45" t="s">
        <v>55</v>
      </c>
      <c r="H1465" s="45" t="s">
        <v>2382</v>
      </c>
      <c r="I1465" s="45"/>
      <c r="J1465" s="45" t="s">
        <v>2296</v>
      </c>
      <c r="K1465" s="39" t="str">
        <f>VLOOKUP(A1465,'Va-Ku'!$A$2:$B$150,2,0)</f>
        <v>v</v>
      </c>
      <c r="L1465" s="40" t="str">
        <f>IF(K1465="v",VLOOKUP(A1465,'Va-Ku'!$A$2:$C$150,3,0),VLOOKUP(A1465,Kunnat!$B$2:$D$410,3,0))</f>
        <v>Maa- ja metsätalousministeriö</v>
      </c>
      <c r="M1465" s="40" t="str">
        <f>IF(K1465&lt;&gt;"v",VLOOKUP(A1465,Kunnat!$B$2:$F$411,5,0),"")</f>
        <v/>
      </c>
      <c r="N1465" s="41" t="str">
        <f>IF(J1465="","",VLOOKUP(J1465,Lait!$B$3:$C$60,2,0))</f>
        <v>Maa- ja metsätalousministeriö</v>
      </c>
      <c r="O1465" s="41"/>
      <c r="P1465" s="41"/>
    </row>
    <row r="1466" spans="1:16" s="23" customFormat="1" x14ac:dyDescent="0.35">
      <c r="A1466" s="45" t="s">
        <v>1050</v>
      </c>
      <c r="B1466" s="45" t="s">
        <v>1133</v>
      </c>
      <c r="C1466" s="45" t="s">
        <v>4378</v>
      </c>
      <c r="D1466" s="45" t="s">
        <v>543</v>
      </c>
      <c r="E1466" s="45" t="s">
        <v>1959</v>
      </c>
      <c r="F1466" s="45" t="s">
        <v>10</v>
      </c>
      <c r="G1466" s="45" t="s">
        <v>55</v>
      </c>
      <c r="H1466" s="45" t="s">
        <v>2382</v>
      </c>
      <c r="I1466" s="45"/>
      <c r="J1466" s="45" t="s">
        <v>2296</v>
      </c>
      <c r="K1466" s="39" t="str">
        <f>VLOOKUP(A1466,'Va-Ku'!$A$2:$B$150,2,0)</f>
        <v>v</v>
      </c>
      <c r="L1466" s="40" t="str">
        <f>IF(K1466="v",VLOOKUP(A1466,'Va-Ku'!$A$2:$C$150,3,0),VLOOKUP(A1466,Kunnat!$B$2:$D$410,3,0))</f>
        <v>Maa- ja metsätalousministeriö</v>
      </c>
      <c r="M1466" s="40" t="str">
        <f>IF(K1466&lt;&gt;"v",VLOOKUP(A1466,Kunnat!$B$2:$F$411,5,0),"")</f>
        <v/>
      </c>
      <c r="N1466" s="41" t="str">
        <f>IF(J1466="","",VLOOKUP(J1466,Lait!$B$3:$C$60,2,0))</f>
        <v>Maa- ja metsätalousministeriö</v>
      </c>
      <c r="O1466" s="41"/>
      <c r="P1466" s="41"/>
    </row>
    <row r="1467" spans="1:16" s="23" customFormat="1" x14ac:dyDescent="0.35">
      <c r="A1467" s="45" t="s">
        <v>1050</v>
      </c>
      <c r="B1467" s="45" t="s">
        <v>1126</v>
      </c>
      <c r="C1467" s="45" t="s">
        <v>4376</v>
      </c>
      <c r="D1467" s="45" t="s">
        <v>543</v>
      </c>
      <c r="E1467" s="45" t="s">
        <v>1959</v>
      </c>
      <c r="F1467" s="45" t="s">
        <v>10</v>
      </c>
      <c r="G1467" s="45"/>
      <c r="H1467" s="45" t="s">
        <v>2386</v>
      </c>
      <c r="I1467" s="45"/>
      <c r="J1467" s="45" t="s">
        <v>2296</v>
      </c>
      <c r="K1467" s="39" t="str">
        <f>VLOOKUP(A1467,'Va-Ku'!$A$2:$B$150,2,0)</f>
        <v>v</v>
      </c>
      <c r="L1467" s="40" t="str">
        <f>IF(K1467="v",VLOOKUP(A1467,'Va-Ku'!$A$2:$C$150,3,0),VLOOKUP(A1467,Kunnat!$B$2:$D$410,3,0))</f>
        <v>Maa- ja metsätalousministeriö</v>
      </c>
      <c r="M1467" s="40" t="str">
        <f>IF(K1467&lt;&gt;"v",VLOOKUP(A1467,Kunnat!$B$2:$F$411,5,0),"")</f>
        <v/>
      </c>
      <c r="N1467" s="41" t="str">
        <f>IF(J1467="","",VLOOKUP(J1467,Lait!$B$3:$C$60,2,0))</f>
        <v>Maa- ja metsätalousministeriö</v>
      </c>
      <c r="O1467" s="41"/>
      <c r="P1467" s="41"/>
    </row>
    <row r="1468" spans="1:16" s="23" customFormat="1" x14ac:dyDescent="0.35">
      <c r="A1468" s="45" t="s">
        <v>1050</v>
      </c>
      <c r="B1468" s="45" t="s">
        <v>1130</v>
      </c>
      <c r="C1468" s="45" t="s">
        <v>4379</v>
      </c>
      <c r="D1468" s="45" t="s">
        <v>1130</v>
      </c>
      <c r="E1468" s="45" t="s">
        <v>1960</v>
      </c>
      <c r="F1468" s="45" t="s">
        <v>10</v>
      </c>
      <c r="G1468" s="45"/>
      <c r="H1468" s="45" t="s">
        <v>2382</v>
      </c>
      <c r="I1468" s="45"/>
      <c r="J1468" s="45" t="s">
        <v>2280</v>
      </c>
      <c r="K1468" s="39" t="str">
        <f>VLOOKUP(A1468,'Va-Ku'!$A$2:$B$150,2,0)</f>
        <v>v</v>
      </c>
      <c r="L1468" s="40" t="str">
        <f>IF(K1468="v",VLOOKUP(A1468,'Va-Ku'!$A$2:$C$150,3,0),VLOOKUP(A1468,Kunnat!$B$2:$D$410,3,0))</f>
        <v>Maa- ja metsätalousministeriö</v>
      </c>
      <c r="M1468" s="40" t="str">
        <f>IF(K1468&lt;&gt;"v",VLOOKUP(A1468,Kunnat!$B$2:$F$411,5,0),"")</f>
        <v/>
      </c>
      <c r="N1468" s="41" t="str">
        <f>IF(J1468="","",VLOOKUP(J1468,Lait!$B$3:$C$60,2,0))</f>
        <v/>
      </c>
      <c r="O1468" s="41"/>
      <c r="P1468" s="41"/>
    </row>
    <row r="1469" spans="1:16" s="23" customFormat="1" x14ac:dyDescent="0.35">
      <c r="A1469" s="45" t="s">
        <v>1050</v>
      </c>
      <c r="B1469" s="45" t="s">
        <v>1129</v>
      </c>
      <c r="C1469" s="45" t="s">
        <v>4380</v>
      </c>
      <c r="D1469" s="45" t="s">
        <v>1129</v>
      </c>
      <c r="E1469" s="45" t="s">
        <v>1959</v>
      </c>
      <c r="F1469" s="45" t="s">
        <v>10</v>
      </c>
      <c r="G1469" s="45" t="s">
        <v>55</v>
      </c>
      <c r="H1469" s="45" t="s">
        <v>2382</v>
      </c>
      <c r="I1469" s="45"/>
      <c r="J1469" s="45" t="s">
        <v>2280</v>
      </c>
      <c r="K1469" s="39" t="str">
        <f>VLOOKUP(A1469,'Va-Ku'!$A$2:$B$150,2,0)</f>
        <v>v</v>
      </c>
      <c r="L1469" s="40" t="str">
        <f>IF(K1469="v",VLOOKUP(A1469,'Va-Ku'!$A$2:$C$150,3,0),VLOOKUP(A1469,Kunnat!$B$2:$D$410,3,0))</f>
        <v>Maa- ja metsätalousministeriö</v>
      </c>
      <c r="M1469" s="40" t="str">
        <f>IF(K1469&lt;&gt;"v",VLOOKUP(A1469,Kunnat!$B$2:$F$411,5,0),"")</f>
        <v/>
      </c>
      <c r="N1469" s="41" t="str">
        <f>IF(J1469="","",VLOOKUP(J1469,Lait!$B$3:$C$60,2,0))</f>
        <v/>
      </c>
      <c r="O1469" s="41"/>
      <c r="P1469" s="41"/>
    </row>
    <row r="1470" spans="1:16" s="23" customFormat="1" x14ac:dyDescent="0.35">
      <c r="A1470" s="45" t="s">
        <v>1050</v>
      </c>
      <c r="B1470" s="45" t="s">
        <v>1128</v>
      </c>
      <c r="C1470" s="45" t="s">
        <v>4366</v>
      </c>
      <c r="D1470" s="45" t="s">
        <v>1128</v>
      </c>
      <c r="E1470" s="45" t="s">
        <v>1959</v>
      </c>
      <c r="F1470" s="45" t="s">
        <v>10</v>
      </c>
      <c r="G1470" s="45" t="s">
        <v>22</v>
      </c>
      <c r="H1470" s="45" t="s">
        <v>2386</v>
      </c>
      <c r="I1470" s="45" t="s">
        <v>4364</v>
      </c>
      <c r="J1470" s="45" t="s">
        <v>2280</v>
      </c>
      <c r="K1470" s="39" t="str">
        <f>VLOOKUP(A1470,'Va-Ku'!$A$2:$B$150,2,0)</f>
        <v>v</v>
      </c>
      <c r="L1470" s="40" t="str">
        <f>IF(K1470="v",VLOOKUP(A1470,'Va-Ku'!$A$2:$C$150,3,0),VLOOKUP(A1470,Kunnat!$B$2:$D$410,3,0))</f>
        <v>Maa- ja metsätalousministeriö</v>
      </c>
      <c r="M1470" s="40" t="str">
        <f>IF(K1470&lt;&gt;"v",VLOOKUP(A1470,Kunnat!$B$2:$F$411,5,0),"")</f>
        <v/>
      </c>
      <c r="N1470" s="41" t="str">
        <f>IF(J1470="","",VLOOKUP(J1470,Lait!$B$3:$C$60,2,0))</f>
        <v/>
      </c>
      <c r="O1470" s="41"/>
      <c r="P1470" s="41"/>
    </row>
    <row r="1471" spans="1:16" s="23" customFormat="1" x14ac:dyDescent="0.35">
      <c r="A1471" s="45" t="s">
        <v>1050</v>
      </c>
      <c r="B1471" s="45" t="s">
        <v>1131</v>
      </c>
      <c r="C1471" s="45" t="s">
        <v>4381</v>
      </c>
      <c r="D1471" s="45" t="s">
        <v>1131</v>
      </c>
      <c r="E1471" s="45" t="s">
        <v>1958</v>
      </c>
      <c r="F1471" s="45" t="s">
        <v>10</v>
      </c>
      <c r="G1471" s="45" t="s">
        <v>22</v>
      </c>
      <c r="H1471" s="45" t="s">
        <v>2386</v>
      </c>
      <c r="I1471" s="45" t="s">
        <v>4364</v>
      </c>
      <c r="J1471" s="45" t="s">
        <v>2280</v>
      </c>
      <c r="K1471" s="39" t="str">
        <f>VLOOKUP(A1471,'Va-Ku'!$A$2:$B$150,2,0)</f>
        <v>v</v>
      </c>
      <c r="L1471" s="40" t="str">
        <f>IF(K1471="v",VLOOKUP(A1471,'Va-Ku'!$A$2:$C$150,3,0),VLOOKUP(A1471,Kunnat!$B$2:$D$410,3,0))</f>
        <v>Maa- ja metsätalousministeriö</v>
      </c>
      <c r="M1471" s="40" t="str">
        <f>IF(K1471&lt;&gt;"v",VLOOKUP(A1471,Kunnat!$B$2:$F$411,5,0),"")</f>
        <v/>
      </c>
      <c r="N1471" s="41" t="str">
        <f>IF(J1471="","",VLOOKUP(J1471,Lait!$B$3:$C$60,2,0))</f>
        <v/>
      </c>
      <c r="O1471" s="41"/>
      <c r="P1471" s="41"/>
    </row>
    <row r="1472" spans="1:16" s="23" customFormat="1" x14ac:dyDescent="0.35">
      <c r="A1472" s="45" t="s">
        <v>1050</v>
      </c>
      <c r="B1472" s="45" t="s">
        <v>1082</v>
      </c>
      <c r="C1472" s="45"/>
      <c r="D1472" s="45" t="s">
        <v>1082</v>
      </c>
      <c r="E1472" s="45" t="s">
        <v>1959</v>
      </c>
      <c r="F1472" s="45"/>
      <c r="G1472" s="45"/>
      <c r="H1472" s="45"/>
      <c r="I1472" s="45"/>
      <c r="J1472" s="45" t="s">
        <v>2280</v>
      </c>
      <c r="K1472" s="39" t="str">
        <f>VLOOKUP(A1472,'Va-Ku'!$A$2:$B$150,2,0)</f>
        <v>v</v>
      </c>
      <c r="L1472" s="40" t="str">
        <f>IF(K1472="v",VLOOKUP(A1472,'Va-Ku'!$A$2:$C$150,3,0),VLOOKUP(A1472,Kunnat!$B$2:$D$410,3,0))</f>
        <v>Maa- ja metsätalousministeriö</v>
      </c>
      <c r="M1472" s="40" t="str">
        <f>IF(K1472&lt;&gt;"v",VLOOKUP(A1472,Kunnat!$B$2:$F$411,5,0),"")</f>
        <v/>
      </c>
      <c r="N1472" s="41" t="str">
        <f>IF(J1472="","",VLOOKUP(J1472,Lait!$B$3:$C$60,2,0))</f>
        <v/>
      </c>
      <c r="O1472" s="41"/>
      <c r="P1472" s="41"/>
    </row>
    <row r="1473" spans="1:16" s="23" customFormat="1" x14ac:dyDescent="0.35">
      <c r="A1473" s="45" t="s">
        <v>1050</v>
      </c>
      <c r="B1473" s="45" t="s">
        <v>1083</v>
      </c>
      <c r="C1473" s="45"/>
      <c r="D1473" s="45" t="s">
        <v>1083</v>
      </c>
      <c r="E1473" s="45" t="s">
        <v>1959</v>
      </c>
      <c r="F1473" s="45"/>
      <c r="G1473" s="45"/>
      <c r="H1473" s="45"/>
      <c r="I1473" s="45"/>
      <c r="J1473" s="45" t="s">
        <v>2280</v>
      </c>
      <c r="K1473" s="39" t="str">
        <f>VLOOKUP(A1473,'Va-Ku'!$A$2:$B$150,2,0)</f>
        <v>v</v>
      </c>
      <c r="L1473" s="40" t="str">
        <f>IF(K1473="v",VLOOKUP(A1473,'Va-Ku'!$A$2:$C$150,3,0),VLOOKUP(A1473,Kunnat!$B$2:$D$410,3,0))</f>
        <v>Maa- ja metsätalousministeriö</v>
      </c>
      <c r="M1473" s="40" t="str">
        <f>IF(K1473&lt;&gt;"v",VLOOKUP(A1473,Kunnat!$B$2:$F$411,5,0),"")</f>
        <v/>
      </c>
      <c r="N1473" s="41" t="str">
        <f>IF(J1473="","",VLOOKUP(J1473,Lait!$B$3:$C$60,2,0))</f>
        <v/>
      </c>
      <c r="O1473" s="41"/>
      <c r="P1473" s="41"/>
    </row>
    <row r="1474" spans="1:16" s="23" customFormat="1" x14ac:dyDescent="0.35">
      <c r="A1474" s="45" t="s">
        <v>1050</v>
      </c>
      <c r="B1474" s="45" t="s">
        <v>1077</v>
      </c>
      <c r="C1474" s="45" t="s">
        <v>4382</v>
      </c>
      <c r="D1474" s="45" t="s">
        <v>1077</v>
      </c>
      <c r="E1474" s="45" t="s">
        <v>1959</v>
      </c>
      <c r="F1474" s="45" t="s">
        <v>7</v>
      </c>
      <c r="G1474" s="45"/>
      <c r="H1474" s="45" t="s">
        <v>2382</v>
      </c>
      <c r="I1474" s="45"/>
      <c r="J1474" s="45" t="s">
        <v>2280</v>
      </c>
      <c r="K1474" s="39" t="str">
        <f>VLOOKUP(A1474,'Va-Ku'!$A$2:$B$150,2,0)</f>
        <v>v</v>
      </c>
      <c r="L1474" s="40" t="str">
        <f>IF(K1474="v",VLOOKUP(A1474,'Va-Ku'!$A$2:$C$150,3,0),VLOOKUP(A1474,Kunnat!$B$2:$D$410,3,0))</f>
        <v>Maa- ja metsätalousministeriö</v>
      </c>
      <c r="M1474" s="40" t="str">
        <f>IF(K1474&lt;&gt;"v",VLOOKUP(A1474,Kunnat!$B$2:$F$411,5,0),"")</f>
        <v/>
      </c>
      <c r="N1474" s="41" t="str">
        <f>IF(J1474="","",VLOOKUP(J1474,Lait!$B$3:$C$60,2,0))</f>
        <v/>
      </c>
      <c r="O1474" s="41"/>
      <c r="P1474" s="41"/>
    </row>
    <row r="1475" spans="1:16" s="23" customFormat="1" x14ac:dyDescent="0.35">
      <c r="A1475" s="45" t="s">
        <v>1050</v>
      </c>
      <c r="B1475" s="45" t="s">
        <v>1078</v>
      </c>
      <c r="C1475" s="45" t="s">
        <v>4383</v>
      </c>
      <c r="D1475" s="45" t="s">
        <v>1078</v>
      </c>
      <c r="E1475" s="45" t="s">
        <v>1959</v>
      </c>
      <c r="F1475" s="45" t="s">
        <v>5</v>
      </c>
      <c r="G1475" s="45"/>
      <c r="H1475" s="45" t="s">
        <v>2382</v>
      </c>
      <c r="I1475" s="45"/>
      <c r="J1475" s="45" t="s">
        <v>2280</v>
      </c>
      <c r="K1475" s="39" t="str">
        <f>VLOOKUP(A1475,'Va-Ku'!$A$2:$B$150,2,0)</f>
        <v>v</v>
      </c>
      <c r="L1475" s="40" t="str">
        <f>IF(K1475="v",VLOOKUP(A1475,'Va-Ku'!$A$2:$C$150,3,0),VLOOKUP(A1475,Kunnat!$B$2:$D$410,3,0))</f>
        <v>Maa- ja metsätalousministeriö</v>
      </c>
      <c r="M1475" s="40" t="str">
        <f>IF(K1475&lt;&gt;"v",VLOOKUP(A1475,Kunnat!$B$2:$F$411,5,0),"")</f>
        <v/>
      </c>
      <c r="N1475" s="41" t="str">
        <f>IF(J1475="","",VLOOKUP(J1475,Lait!$B$3:$C$60,2,0))</f>
        <v/>
      </c>
      <c r="O1475" s="41"/>
      <c r="P1475" s="41"/>
    </row>
    <row r="1476" spans="1:16" s="23" customFormat="1" x14ac:dyDescent="0.35">
      <c r="A1476" s="45" t="s">
        <v>1050</v>
      </c>
      <c r="B1476" s="45" t="s">
        <v>1079</v>
      </c>
      <c r="C1476" s="45" t="s">
        <v>4384</v>
      </c>
      <c r="D1476" s="45" t="s">
        <v>1079</v>
      </c>
      <c r="E1476" s="45" t="s">
        <v>1959</v>
      </c>
      <c r="F1476" s="45" t="s">
        <v>7</v>
      </c>
      <c r="G1476" s="45"/>
      <c r="H1476" s="45" t="s">
        <v>2382</v>
      </c>
      <c r="I1476" s="45" t="s">
        <v>4364</v>
      </c>
      <c r="J1476" s="45" t="s">
        <v>2280</v>
      </c>
      <c r="K1476" s="39" t="str">
        <f>VLOOKUP(A1476,'Va-Ku'!$A$2:$B$150,2,0)</f>
        <v>v</v>
      </c>
      <c r="L1476" s="40" t="str">
        <f>IF(K1476="v",VLOOKUP(A1476,'Va-Ku'!$A$2:$C$150,3,0),VLOOKUP(A1476,Kunnat!$B$2:$D$410,3,0))</f>
        <v>Maa- ja metsätalousministeriö</v>
      </c>
      <c r="M1476" s="40" t="str">
        <f>IF(K1476&lt;&gt;"v",VLOOKUP(A1476,Kunnat!$B$2:$F$411,5,0),"")</f>
        <v/>
      </c>
      <c r="N1476" s="41" t="str">
        <f>IF(J1476="","",VLOOKUP(J1476,Lait!$B$3:$C$60,2,0))</f>
        <v/>
      </c>
      <c r="O1476" s="41"/>
      <c r="P1476" s="41"/>
    </row>
    <row r="1477" spans="1:16" s="23" customFormat="1" x14ac:dyDescent="0.35">
      <c r="A1477" s="45" t="s">
        <v>1050</v>
      </c>
      <c r="B1477" s="45" t="s">
        <v>1080</v>
      </c>
      <c r="C1477" s="45"/>
      <c r="D1477" s="45" t="s">
        <v>1080</v>
      </c>
      <c r="E1477" s="45" t="s">
        <v>1959</v>
      </c>
      <c r="F1477" s="45"/>
      <c r="G1477" s="45"/>
      <c r="H1477" s="45"/>
      <c r="I1477" s="45"/>
      <c r="J1477" s="45" t="s">
        <v>2280</v>
      </c>
      <c r="K1477" s="39" t="str">
        <f>VLOOKUP(A1477,'Va-Ku'!$A$2:$B$150,2,0)</f>
        <v>v</v>
      </c>
      <c r="L1477" s="40" t="str">
        <f>IF(K1477="v",VLOOKUP(A1477,'Va-Ku'!$A$2:$C$150,3,0),VLOOKUP(A1477,Kunnat!$B$2:$D$410,3,0))</f>
        <v>Maa- ja metsätalousministeriö</v>
      </c>
      <c r="M1477" s="40" t="str">
        <f>IF(K1477&lt;&gt;"v",VLOOKUP(A1477,Kunnat!$B$2:$F$411,5,0),"")</f>
        <v/>
      </c>
      <c r="N1477" s="41" t="str">
        <f>IF(J1477="","",VLOOKUP(J1477,Lait!$B$3:$C$60,2,0))</f>
        <v/>
      </c>
      <c r="O1477" s="41"/>
      <c r="P1477" s="41"/>
    </row>
    <row r="1478" spans="1:16" s="23" customFormat="1" x14ac:dyDescent="0.35">
      <c r="A1478" s="45" t="s">
        <v>1050</v>
      </c>
      <c r="B1478" s="45" t="s">
        <v>1081</v>
      </c>
      <c r="C1478" s="45" t="s">
        <v>4366</v>
      </c>
      <c r="D1478" s="45" t="s">
        <v>1081</v>
      </c>
      <c r="E1478" s="45" t="s">
        <v>1959</v>
      </c>
      <c r="F1478" s="45" t="s">
        <v>10</v>
      </c>
      <c r="G1478" s="45" t="s">
        <v>34</v>
      </c>
      <c r="H1478" s="45" t="s">
        <v>2382</v>
      </c>
      <c r="I1478" s="45"/>
      <c r="J1478" s="45" t="s">
        <v>2280</v>
      </c>
      <c r="K1478" s="39" t="str">
        <f>VLOOKUP(A1478,'Va-Ku'!$A$2:$B$150,2,0)</f>
        <v>v</v>
      </c>
      <c r="L1478" s="40" t="str">
        <f>IF(K1478="v",VLOOKUP(A1478,'Va-Ku'!$A$2:$C$150,3,0),VLOOKUP(A1478,Kunnat!$B$2:$D$410,3,0))</f>
        <v>Maa- ja metsätalousministeriö</v>
      </c>
      <c r="M1478" s="40" t="str">
        <f>IF(K1478&lt;&gt;"v",VLOOKUP(A1478,Kunnat!$B$2:$F$411,5,0),"")</f>
        <v/>
      </c>
      <c r="N1478" s="41" t="str">
        <f>IF(J1478="","",VLOOKUP(J1478,Lait!$B$3:$C$60,2,0))</f>
        <v/>
      </c>
      <c r="O1478" s="41"/>
      <c r="P1478" s="41"/>
    </row>
    <row r="1479" spans="1:16" s="23" customFormat="1" x14ac:dyDescent="0.35">
      <c r="A1479" s="45" t="s">
        <v>1050</v>
      </c>
      <c r="B1479" s="45" t="s">
        <v>1084</v>
      </c>
      <c r="C1479" s="45" t="s">
        <v>4385</v>
      </c>
      <c r="D1479" s="45" t="s">
        <v>1084</v>
      </c>
      <c r="E1479" s="45" t="s">
        <v>1959</v>
      </c>
      <c r="F1479" s="45" t="s">
        <v>7</v>
      </c>
      <c r="G1479" s="45" t="s">
        <v>22</v>
      </c>
      <c r="H1479" s="45" t="s">
        <v>2382</v>
      </c>
      <c r="I1479" s="45" t="s">
        <v>4386</v>
      </c>
      <c r="J1479" s="45" t="s">
        <v>2280</v>
      </c>
      <c r="K1479" s="39" t="str">
        <f>VLOOKUP(A1479,'Va-Ku'!$A$2:$B$150,2,0)</f>
        <v>v</v>
      </c>
      <c r="L1479" s="40" t="str">
        <f>IF(K1479="v",VLOOKUP(A1479,'Va-Ku'!$A$2:$C$150,3,0),VLOOKUP(A1479,Kunnat!$B$2:$D$410,3,0))</f>
        <v>Maa- ja metsätalousministeriö</v>
      </c>
      <c r="M1479" s="40" t="str">
        <f>IF(K1479&lt;&gt;"v",VLOOKUP(A1479,Kunnat!$B$2:$F$411,5,0),"")</f>
        <v/>
      </c>
      <c r="N1479" s="41" t="str">
        <f>IF(J1479="","",VLOOKUP(J1479,Lait!$B$3:$C$60,2,0))</f>
        <v/>
      </c>
      <c r="O1479" s="41"/>
      <c r="P1479" s="41"/>
    </row>
    <row r="1480" spans="1:16" s="23" customFormat="1" x14ac:dyDescent="0.35">
      <c r="A1480" s="45" t="s">
        <v>1050</v>
      </c>
      <c r="B1480" s="45" t="s">
        <v>1085</v>
      </c>
      <c r="C1480" s="45" t="s">
        <v>4387</v>
      </c>
      <c r="D1480" s="45" t="s">
        <v>1085</v>
      </c>
      <c r="E1480" s="45" t="s">
        <v>1959</v>
      </c>
      <c r="F1480" s="45" t="s">
        <v>7</v>
      </c>
      <c r="G1480" s="45" t="s">
        <v>22</v>
      </c>
      <c r="H1480" s="45" t="s">
        <v>2382</v>
      </c>
      <c r="I1480" s="45"/>
      <c r="J1480" s="45" t="s">
        <v>2280</v>
      </c>
      <c r="K1480" s="39" t="str">
        <f>VLOOKUP(A1480,'Va-Ku'!$A$2:$B$150,2,0)</f>
        <v>v</v>
      </c>
      <c r="L1480" s="40" t="str">
        <f>IF(K1480="v",VLOOKUP(A1480,'Va-Ku'!$A$2:$C$150,3,0),VLOOKUP(A1480,Kunnat!$B$2:$D$410,3,0))</f>
        <v>Maa- ja metsätalousministeriö</v>
      </c>
      <c r="M1480" s="40" t="str">
        <f>IF(K1480&lt;&gt;"v",VLOOKUP(A1480,Kunnat!$B$2:$F$411,5,0),"")</f>
        <v/>
      </c>
      <c r="N1480" s="41" t="str">
        <f>IF(J1480="","",VLOOKUP(J1480,Lait!$B$3:$C$60,2,0))</f>
        <v/>
      </c>
      <c r="O1480" s="41"/>
      <c r="P1480" s="41"/>
    </row>
    <row r="1481" spans="1:16" s="23" customFormat="1" x14ac:dyDescent="0.35">
      <c r="A1481" s="45" t="s">
        <v>1050</v>
      </c>
      <c r="B1481" s="45" t="s">
        <v>1075</v>
      </c>
      <c r="C1481" s="45" t="s">
        <v>4388</v>
      </c>
      <c r="D1481" s="45" t="s">
        <v>1075</v>
      </c>
      <c r="E1481" s="45" t="s">
        <v>1960</v>
      </c>
      <c r="F1481" s="45" t="s">
        <v>10</v>
      </c>
      <c r="G1481" s="45" t="s">
        <v>34</v>
      </c>
      <c r="H1481" s="45" t="s">
        <v>2382</v>
      </c>
      <c r="I1481" s="45" t="s">
        <v>4364</v>
      </c>
      <c r="J1481" s="45" t="s">
        <v>2280</v>
      </c>
      <c r="K1481" s="39" t="str">
        <f>VLOOKUP(A1481,'Va-Ku'!$A$2:$B$150,2,0)</f>
        <v>v</v>
      </c>
      <c r="L1481" s="40" t="str">
        <f>IF(K1481="v",VLOOKUP(A1481,'Va-Ku'!$A$2:$C$150,3,0),VLOOKUP(A1481,Kunnat!$B$2:$D$410,3,0))</f>
        <v>Maa- ja metsätalousministeriö</v>
      </c>
      <c r="M1481" s="40" t="str">
        <f>IF(K1481&lt;&gt;"v",VLOOKUP(A1481,Kunnat!$B$2:$F$411,5,0),"")</f>
        <v/>
      </c>
      <c r="N1481" s="41" t="str">
        <f>IF(J1481="","",VLOOKUP(J1481,Lait!$B$3:$C$60,2,0))</f>
        <v/>
      </c>
      <c r="O1481" s="41"/>
      <c r="P1481" s="41"/>
    </row>
    <row r="1482" spans="1:16" s="23" customFormat="1" x14ac:dyDescent="0.35">
      <c r="A1482" s="45" t="s">
        <v>1050</v>
      </c>
      <c r="B1482" s="45" t="s">
        <v>1074</v>
      </c>
      <c r="C1482" s="45" t="s">
        <v>4389</v>
      </c>
      <c r="D1482" s="45" t="s">
        <v>1074</v>
      </c>
      <c r="E1482" s="45" t="s">
        <v>1960</v>
      </c>
      <c r="F1482" s="45" t="s">
        <v>7</v>
      </c>
      <c r="G1482" s="45"/>
      <c r="H1482" s="45" t="s">
        <v>2382</v>
      </c>
      <c r="I1482" s="45"/>
      <c r="J1482" s="45" t="s">
        <v>2280</v>
      </c>
      <c r="K1482" s="39" t="str">
        <f>VLOOKUP(A1482,'Va-Ku'!$A$2:$B$150,2,0)</f>
        <v>v</v>
      </c>
      <c r="L1482" s="40" t="str">
        <f>IF(K1482="v",VLOOKUP(A1482,'Va-Ku'!$A$2:$C$150,3,0),VLOOKUP(A1482,Kunnat!$B$2:$D$410,3,0))</f>
        <v>Maa- ja metsätalousministeriö</v>
      </c>
      <c r="M1482" s="40" t="str">
        <f>IF(K1482&lt;&gt;"v",VLOOKUP(A1482,Kunnat!$B$2:$F$411,5,0),"")</f>
        <v/>
      </c>
      <c r="N1482" s="41" t="str">
        <f>IF(J1482="","",VLOOKUP(J1482,Lait!$B$3:$C$60,2,0))</f>
        <v/>
      </c>
      <c r="O1482" s="41"/>
      <c r="P1482" s="41"/>
    </row>
    <row r="1483" spans="1:16" s="23" customFormat="1" x14ac:dyDescent="0.35">
      <c r="A1483" s="45" t="s">
        <v>1050</v>
      </c>
      <c r="B1483" s="45" t="s">
        <v>1087</v>
      </c>
      <c r="C1483" s="45" t="s">
        <v>4393</v>
      </c>
      <c r="D1483" s="45" t="s">
        <v>1087</v>
      </c>
      <c r="E1483" s="45" t="s">
        <v>1959</v>
      </c>
      <c r="F1483" s="45" t="s">
        <v>7</v>
      </c>
      <c r="G1483" s="45"/>
      <c r="H1483" s="45" t="s">
        <v>2386</v>
      </c>
      <c r="I1483" s="45"/>
      <c r="J1483" s="45" t="s">
        <v>2280</v>
      </c>
      <c r="K1483" s="39" t="str">
        <f>VLOOKUP(A1483,'Va-Ku'!$A$2:$B$150,2,0)</f>
        <v>v</v>
      </c>
      <c r="L1483" s="40" t="str">
        <f>IF(K1483="v",VLOOKUP(A1483,'Va-Ku'!$A$2:$C$150,3,0),VLOOKUP(A1483,Kunnat!$B$2:$D$410,3,0))</f>
        <v>Maa- ja metsätalousministeriö</v>
      </c>
      <c r="M1483" s="40" t="str">
        <f>IF(K1483&lt;&gt;"v",VLOOKUP(A1483,Kunnat!$B$2:$F$411,5,0),"")</f>
        <v/>
      </c>
      <c r="N1483" s="41" t="str">
        <f>IF(J1483="","",VLOOKUP(J1483,Lait!$B$3:$C$60,2,0))</f>
        <v/>
      </c>
      <c r="O1483" s="41"/>
      <c r="P1483" s="41"/>
    </row>
    <row r="1484" spans="1:16" s="23" customFormat="1" x14ac:dyDescent="0.35">
      <c r="A1484" s="45" t="s">
        <v>1050</v>
      </c>
      <c r="B1484" s="45" t="s">
        <v>1072</v>
      </c>
      <c r="C1484" s="45" t="s">
        <v>4394</v>
      </c>
      <c r="D1484" s="45" t="s">
        <v>1072</v>
      </c>
      <c r="E1484" s="45" t="s">
        <v>1959</v>
      </c>
      <c r="F1484" s="45" t="s">
        <v>7</v>
      </c>
      <c r="G1484" s="45" t="s">
        <v>8</v>
      </c>
      <c r="H1484" s="45" t="s">
        <v>2382</v>
      </c>
      <c r="I1484" s="45" t="s">
        <v>4395</v>
      </c>
      <c r="J1484" s="45" t="s">
        <v>2280</v>
      </c>
      <c r="K1484" s="39" t="str">
        <f>VLOOKUP(A1484,'Va-Ku'!$A$2:$B$150,2,0)</f>
        <v>v</v>
      </c>
      <c r="L1484" s="40" t="str">
        <f>IF(K1484="v",VLOOKUP(A1484,'Va-Ku'!$A$2:$C$150,3,0),VLOOKUP(A1484,Kunnat!$B$2:$D$410,3,0))</f>
        <v>Maa- ja metsätalousministeriö</v>
      </c>
      <c r="M1484" s="40" t="str">
        <f>IF(K1484&lt;&gt;"v",VLOOKUP(A1484,Kunnat!$B$2:$F$411,5,0),"")</f>
        <v/>
      </c>
      <c r="N1484" s="41" t="str">
        <f>IF(J1484="","",VLOOKUP(J1484,Lait!$B$3:$C$60,2,0))</f>
        <v/>
      </c>
      <c r="O1484" s="41"/>
      <c r="P1484" s="41"/>
    </row>
    <row r="1485" spans="1:16" s="23" customFormat="1" x14ac:dyDescent="0.35">
      <c r="A1485" s="45" t="s">
        <v>1050</v>
      </c>
      <c r="B1485" s="45" t="s">
        <v>1070</v>
      </c>
      <c r="C1485" s="45" t="s">
        <v>4398</v>
      </c>
      <c r="D1485" s="45" t="s">
        <v>1070</v>
      </c>
      <c r="E1485" s="45" t="s">
        <v>1958</v>
      </c>
      <c r="F1485" s="45" t="s">
        <v>10</v>
      </c>
      <c r="G1485" s="45" t="s">
        <v>22</v>
      </c>
      <c r="H1485" s="45" t="s">
        <v>2382</v>
      </c>
      <c r="I1485" s="45" t="s">
        <v>4399</v>
      </c>
      <c r="J1485" s="45" t="s">
        <v>2280</v>
      </c>
      <c r="K1485" s="39" t="str">
        <f>VLOOKUP(A1485,'Va-Ku'!$A$2:$B$150,2,0)</f>
        <v>v</v>
      </c>
      <c r="L1485" s="40" t="str">
        <f>IF(K1485="v",VLOOKUP(A1485,'Va-Ku'!$A$2:$C$150,3,0),VLOOKUP(A1485,Kunnat!$B$2:$D$410,3,0))</f>
        <v>Maa- ja metsätalousministeriö</v>
      </c>
      <c r="M1485" s="40" t="str">
        <f>IF(K1485&lt;&gt;"v",VLOOKUP(A1485,Kunnat!$B$2:$F$411,5,0),"")</f>
        <v/>
      </c>
      <c r="N1485" s="41" t="str">
        <f>IF(J1485="","",VLOOKUP(J1485,Lait!$B$3:$C$60,2,0))</f>
        <v/>
      </c>
      <c r="O1485" s="41"/>
      <c r="P1485" s="41"/>
    </row>
    <row r="1486" spans="1:16" s="23" customFormat="1" x14ac:dyDescent="0.35">
      <c r="A1486" s="45" t="s">
        <v>1050</v>
      </c>
      <c r="B1486" s="45" t="s">
        <v>1066</v>
      </c>
      <c r="C1486" s="45" t="s">
        <v>4397</v>
      </c>
      <c r="D1486" s="45" t="s">
        <v>1070</v>
      </c>
      <c r="E1486" s="45" t="s">
        <v>1958</v>
      </c>
      <c r="F1486" s="45" t="s">
        <v>5</v>
      </c>
      <c r="G1486" s="45"/>
      <c r="H1486" s="45" t="s">
        <v>2382</v>
      </c>
      <c r="I1486" s="45"/>
      <c r="J1486" s="45" t="s">
        <v>2280</v>
      </c>
      <c r="K1486" s="39" t="str">
        <f>VLOOKUP(A1486,'Va-Ku'!$A$2:$B$150,2,0)</f>
        <v>v</v>
      </c>
      <c r="L1486" s="40" t="str">
        <f>IF(K1486="v",VLOOKUP(A1486,'Va-Ku'!$A$2:$C$150,3,0),VLOOKUP(A1486,Kunnat!$B$2:$D$410,3,0))</f>
        <v>Maa- ja metsätalousministeriö</v>
      </c>
      <c r="M1486" s="40" t="str">
        <f>IF(K1486&lt;&gt;"v",VLOOKUP(A1486,Kunnat!$B$2:$F$411,5,0),"")</f>
        <v/>
      </c>
      <c r="N1486" s="41" t="str">
        <f>IF(J1486="","",VLOOKUP(J1486,Lait!$B$3:$C$60,2,0))</f>
        <v/>
      </c>
      <c r="O1486" s="41"/>
      <c r="P1486" s="41"/>
    </row>
    <row r="1487" spans="1:16" s="23" customFormat="1" x14ac:dyDescent="0.35">
      <c r="A1487" s="45" t="s">
        <v>1050</v>
      </c>
      <c r="B1487" s="45" t="s">
        <v>1068</v>
      </c>
      <c r="C1487" s="45" t="s">
        <v>4400</v>
      </c>
      <c r="D1487" s="45" t="s">
        <v>1068</v>
      </c>
      <c r="E1487" s="45" t="s">
        <v>1959</v>
      </c>
      <c r="F1487" s="45" t="s">
        <v>5</v>
      </c>
      <c r="G1487" s="45"/>
      <c r="H1487" s="45" t="s">
        <v>2382</v>
      </c>
      <c r="I1487" s="45"/>
      <c r="J1487" s="45" t="s">
        <v>2280</v>
      </c>
      <c r="K1487" s="39" t="str">
        <f>VLOOKUP(A1487,'Va-Ku'!$A$2:$B$150,2,0)</f>
        <v>v</v>
      </c>
      <c r="L1487" s="40" t="str">
        <f>IF(K1487="v",VLOOKUP(A1487,'Va-Ku'!$A$2:$C$150,3,0),VLOOKUP(A1487,Kunnat!$B$2:$D$410,3,0))</f>
        <v>Maa- ja metsätalousministeriö</v>
      </c>
      <c r="M1487" s="40" t="str">
        <f>IF(K1487&lt;&gt;"v",VLOOKUP(A1487,Kunnat!$B$2:$F$411,5,0),"")</f>
        <v/>
      </c>
      <c r="N1487" s="41" t="str">
        <f>IF(J1487="","",VLOOKUP(J1487,Lait!$B$3:$C$60,2,0))</f>
        <v/>
      </c>
      <c r="O1487" s="41"/>
      <c r="P1487" s="41"/>
    </row>
    <row r="1488" spans="1:16" s="23" customFormat="1" x14ac:dyDescent="0.35">
      <c r="A1488" s="45" t="s">
        <v>1050</v>
      </c>
      <c r="B1488" s="45" t="s">
        <v>1071</v>
      </c>
      <c r="C1488" s="45" t="s">
        <v>4396</v>
      </c>
      <c r="D1488" s="45" t="s">
        <v>1068</v>
      </c>
      <c r="E1488" s="45" t="s">
        <v>1959</v>
      </c>
      <c r="F1488" s="45" t="s">
        <v>3</v>
      </c>
      <c r="G1488" s="45"/>
      <c r="H1488" s="45" t="s">
        <v>2382</v>
      </c>
      <c r="I1488" s="45"/>
      <c r="J1488" s="45" t="s">
        <v>2280</v>
      </c>
      <c r="K1488" s="39" t="str">
        <f>VLOOKUP(A1488,'Va-Ku'!$A$2:$B$150,2,0)</f>
        <v>v</v>
      </c>
      <c r="L1488" s="40" t="str">
        <f>IF(K1488="v",VLOOKUP(A1488,'Va-Ku'!$A$2:$C$150,3,0),VLOOKUP(A1488,Kunnat!$B$2:$D$410,3,0))</f>
        <v>Maa- ja metsätalousministeriö</v>
      </c>
      <c r="M1488" s="40" t="str">
        <f>IF(K1488&lt;&gt;"v",VLOOKUP(A1488,Kunnat!$B$2:$F$411,5,0),"")</f>
        <v/>
      </c>
      <c r="N1488" s="41" t="str">
        <f>IF(J1488="","",VLOOKUP(J1488,Lait!$B$3:$C$60,2,0))</f>
        <v/>
      </c>
      <c r="O1488" s="41"/>
      <c r="P1488" s="41"/>
    </row>
    <row r="1489" spans="1:16" s="23" customFormat="1" x14ac:dyDescent="0.35">
      <c r="A1489" s="45" t="s">
        <v>1050</v>
      </c>
      <c r="B1489" s="45" t="s">
        <v>1067</v>
      </c>
      <c r="C1489" s="45" t="s">
        <v>4366</v>
      </c>
      <c r="D1489" s="45" t="s">
        <v>1067</v>
      </c>
      <c r="E1489" s="45" t="s">
        <v>1960</v>
      </c>
      <c r="F1489" s="45" t="s">
        <v>10</v>
      </c>
      <c r="G1489" s="45" t="s">
        <v>34</v>
      </c>
      <c r="H1489" s="45" t="s">
        <v>2382</v>
      </c>
      <c r="I1489" s="45" t="s">
        <v>4401</v>
      </c>
      <c r="J1489" s="45" t="s">
        <v>2280</v>
      </c>
      <c r="K1489" s="39" t="str">
        <f>VLOOKUP(A1489,'Va-Ku'!$A$2:$B$150,2,0)</f>
        <v>v</v>
      </c>
      <c r="L1489" s="40" t="str">
        <f>IF(K1489="v",VLOOKUP(A1489,'Va-Ku'!$A$2:$C$150,3,0),VLOOKUP(A1489,Kunnat!$B$2:$D$410,3,0))</f>
        <v>Maa- ja metsätalousministeriö</v>
      </c>
      <c r="M1489" s="40" t="str">
        <f>IF(K1489&lt;&gt;"v",VLOOKUP(A1489,Kunnat!$B$2:$F$411,5,0),"")</f>
        <v/>
      </c>
      <c r="N1489" s="41" t="str">
        <f>IF(J1489="","",VLOOKUP(J1489,Lait!$B$3:$C$60,2,0))</f>
        <v/>
      </c>
      <c r="O1489" s="41"/>
      <c r="P1489" s="41"/>
    </row>
    <row r="1490" spans="1:16" s="23" customFormat="1" x14ac:dyDescent="0.35">
      <c r="A1490" s="45" t="s">
        <v>1050</v>
      </c>
      <c r="B1490" s="45" t="s">
        <v>4787</v>
      </c>
      <c r="C1490" s="45" t="s">
        <v>4402</v>
      </c>
      <c r="D1490" s="45" t="s">
        <v>4403</v>
      </c>
      <c r="E1490" s="45" t="s">
        <v>1959</v>
      </c>
      <c r="F1490" s="45" t="s">
        <v>7</v>
      </c>
      <c r="G1490" s="45" t="s">
        <v>22</v>
      </c>
      <c r="H1490" s="45" t="s">
        <v>2382</v>
      </c>
      <c r="I1490" s="45" t="s">
        <v>4404</v>
      </c>
      <c r="J1490" s="45"/>
      <c r="K1490" s="39" t="str">
        <f>VLOOKUP(A1490,'Va-Ku'!$A$2:$B$150,2,0)</f>
        <v>v</v>
      </c>
      <c r="L1490" s="40" t="str">
        <f>IF(K1490="v",VLOOKUP(A1490,'Va-Ku'!$A$2:$C$150,3,0),VLOOKUP(A1490,Kunnat!$B$2:$D$410,3,0))</f>
        <v>Maa- ja metsätalousministeriö</v>
      </c>
      <c r="M1490" s="40" t="str">
        <f>IF(K1490&lt;&gt;"v",VLOOKUP(A1490,Kunnat!$B$2:$F$411,5,0),"")</f>
        <v/>
      </c>
      <c r="N1490" s="41" t="str">
        <f>IF(J1490="","",VLOOKUP(J1490,Lait!$B$3:$C$60,2,0))</f>
        <v/>
      </c>
      <c r="O1490" s="41"/>
      <c r="P1490" s="41"/>
    </row>
    <row r="1491" spans="1:16" s="23" customFormat="1" x14ac:dyDescent="0.35">
      <c r="A1491" s="45" t="s">
        <v>1050</v>
      </c>
      <c r="B1491" s="45" t="s">
        <v>1065</v>
      </c>
      <c r="C1491" s="45" t="s">
        <v>4790</v>
      </c>
      <c r="D1491" s="45" t="s">
        <v>1065</v>
      </c>
      <c r="E1491" s="45" t="s">
        <v>1959</v>
      </c>
      <c r="F1491" s="45" t="s">
        <v>3</v>
      </c>
      <c r="G1491" s="45"/>
      <c r="H1491" s="45" t="s">
        <v>2382</v>
      </c>
      <c r="I1491" s="45"/>
      <c r="J1491" s="45" t="s">
        <v>2280</v>
      </c>
      <c r="K1491" s="39" t="str">
        <f>VLOOKUP(A1491,'Va-Ku'!$A$2:$B$150,2,0)</f>
        <v>v</v>
      </c>
      <c r="L1491" s="40" t="str">
        <f>IF(K1491="v",VLOOKUP(A1491,'Va-Ku'!$A$2:$C$150,3,0),VLOOKUP(A1491,Kunnat!$B$2:$D$410,3,0))</f>
        <v>Maa- ja metsätalousministeriö</v>
      </c>
      <c r="M1491" s="40" t="str">
        <f>IF(K1491&lt;&gt;"v",VLOOKUP(A1491,Kunnat!$B$2:$F$411,5,0),"")</f>
        <v/>
      </c>
      <c r="N1491" s="41" t="str">
        <f>IF(J1491="","",VLOOKUP(J1491,Lait!$B$3:$C$60,2,0))</f>
        <v/>
      </c>
      <c r="O1491" s="41"/>
      <c r="P1491" s="41"/>
    </row>
    <row r="1492" spans="1:16" s="23" customFormat="1" x14ac:dyDescent="0.35">
      <c r="A1492" s="45" t="s">
        <v>1050</v>
      </c>
      <c r="B1492" s="45" t="s">
        <v>1064</v>
      </c>
      <c r="C1492" s="45" t="s">
        <v>4405</v>
      </c>
      <c r="D1492" s="45" t="s">
        <v>1064</v>
      </c>
      <c r="E1492" s="45" t="s">
        <v>1960</v>
      </c>
      <c r="F1492" s="45" t="s">
        <v>10</v>
      </c>
      <c r="G1492" s="45"/>
      <c r="H1492" s="45" t="s">
        <v>2386</v>
      </c>
      <c r="I1492" s="45"/>
      <c r="J1492" s="45" t="s">
        <v>2280</v>
      </c>
      <c r="K1492" s="39" t="str">
        <f>VLOOKUP(A1492,'Va-Ku'!$A$2:$B$150,2,0)</f>
        <v>v</v>
      </c>
      <c r="L1492" s="40" t="str">
        <f>IF(K1492="v",VLOOKUP(A1492,'Va-Ku'!$A$2:$C$150,3,0),VLOOKUP(A1492,Kunnat!$B$2:$D$410,3,0))</f>
        <v>Maa- ja metsätalousministeriö</v>
      </c>
      <c r="M1492" s="40" t="str">
        <f>IF(K1492&lt;&gt;"v",VLOOKUP(A1492,Kunnat!$B$2:$F$411,5,0),"")</f>
        <v/>
      </c>
      <c r="N1492" s="41" t="str">
        <f>IF(J1492="","",VLOOKUP(J1492,Lait!$B$3:$C$60,2,0))</f>
        <v/>
      </c>
      <c r="O1492" s="41"/>
      <c r="P1492" s="41"/>
    </row>
    <row r="1493" spans="1:16" s="23" customFormat="1" x14ac:dyDescent="0.35">
      <c r="A1493" s="45" t="s">
        <v>1050</v>
      </c>
      <c r="B1493" s="45" t="s">
        <v>1076</v>
      </c>
      <c r="C1493" s="45" t="s">
        <v>4366</v>
      </c>
      <c r="D1493" s="45" t="s">
        <v>1076</v>
      </c>
      <c r="E1493" s="45" t="s">
        <v>1960</v>
      </c>
      <c r="F1493" s="45" t="s">
        <v>10</v>
      </c>
      <c r="G1493" s="45" t="s">
        <v>34</v>
      </c>
      <c r="H1493" s="45" t="s">
        <v>2382</v>
      </c>
      <c r="I1493" s="45" t="s">
        <v>4364</v>
      </c>
      <c r="J1493" s="45" t="s">
        <v>2280</v>
      </c>
      <c r="K1493" s="39" t="str">
        <f>VLOOKUP(A1493,'Va-Ku'!$A$2:$B$150,2,0)</f>
        <v>v</v>
      </c>
      <c r="L1493" s="40" t="str">
        <f>IF(K1493="v",VLOOKUP(A1493,'Va-Ku'!$A$2:$C$150,3,0),VLOOKUP(A1493,Kunnat!$B$2:$D$410,3,0))</f>
        <v>Maa- ja metsätalousministeriö</v>
      </c>
      <c r="M1493" s="40" t="str">
        <f>IF(K1493&lt;&gt;"v",VLOOKUP(A1493,Kunnat!$B$2:$F$411,5,0),"")</f>
        <v/>
      </c>
      <c r="N1493" s="41" t="str">
        <f>IF(J1493="","",VLOOKUP(J1493,Lait!$B$3:$C$60,2,0))</f>
        <v/>
      </c>
      <c r="O1493" s="41"/>
      <c r="P1493" s="41"/>
    </row>
    <row r="1494" spans="1:16" s="23" customFormat="1" x14ac:dyDescent="0.35">
      <c r="A1494" s="45" t="s">
        <v>1050</v>
      </c>
      <c r="B1494" s="45" t="s">
        <v>1073</v>
      </c>
      <c r="C1494" s="45" t="s">
        <v>4406</v>
      </c>
      <c r="D1494" s="45" t="s">
        <v>1073</v>
      </c>
      <c r="E1494" s="45" t="s">
        <v>1959</v>
      </c>
      <c r="F1494" s="45" t="s">
        <v>7</v>
      </c>
      <c r="G1494" s="45" t="s">
        <v>8</v>
      </c>
      <c r="H1494" s="45" t="s">
        <v>2386</v>
      </c>
      <c r="I1494" s="45" t="s">
        <v>4395</v>
      </c>
      <c r="J1494" s="45" t="s">
        <v>2280</v>
      </c>
      <c r="K1494" s="39" t="str">
        <f>VLOOKUP(A1494,'Va-Ku'!$A$2:$B$150,2,0)</f>
        <v>v</v>
      </c>
      <c r="L1494" s="40" t="str">
        <f>IF(K1494="v",VLOOKUP(A1494,'Va-Ku'!$A$2:$C$150,3,0),VLOOKUP(A1494,Kunnat!$B$2:$D$410,3,0))</f>
        <v>Maa- ja metsätalousministeriö</v>
      </c>
      <c r="M1494" s="40" t="str">
        <f>IF(K1494&lt;&gt;"v",VLOOKUP(A1494,Kunnat!$B$2:$F$411,5,0),"")</f>
        <v/>
      </c>
      <c r="N1494" s="41" t="str">
        <f>IF(J1494="","",VLOOKUP(J1494,Lait!$B$3:$C$60,2,0))</f>
        <v/>
      </c>
      <c r="O1494" s="41"/>
      <c r="P1494" s="41"/>
    </row>
    <row r="1495" spans="1:16" s="23" customFormat="1" x14ac:dyDescent="0.35">
      <c r="A1495" s="45" t="s">
        <v>1050</v>
      </c>
      <c r="B1495" s="45" t="s">
        <v>4471</v>
      </c>
      <c r="C1495" s="45" t="s">
        <v>4470</v>
      </c>
      <c r="D1495" s="45" t="s">
        <v>4471</v>
      </c>
      <c r="E1495" s="45" t="s">
        <v>1959</v>
      </c>
      <c r="F1495" s="45" t="s">
        <v>10</v>
      </c>
      <c r="G1495" s="45" t="s">
        <v>22</v>
      </c>
      <c r="H1495" s="45" t="s">
        <v>2382</v>
      </c>
      <c r="I1495" s="45"/>
      <c r="J1495" s="45"/>
      <c r="K1495" s="39" t="str">
        <f>VLOOKUP(A1495,'Va-Ku'!$A$2:$B$150,2,0)</f>
        <v>v</v>
      </c>
      <c r="L1495" s="40" t="str">
        <f>IF(K1495="v",VLOOKUP(A1495,'Va-Ku'!$A$2:$C$150,3,0),VLOOKUP(A1495,Kunnat!$B$2:$D$410,3,0))</f>
        <v>Maa- ja metsätalousministeriö</v>
      </c>
      <c r="M1495" s="40" t="str">
        <f>IF(K1495&lt;&gt;"v",VLOOKUP(A1495,Kunnat!$B$2:$F$411,5,0),"")</f>
        <v/>
      </c>
      <c r="N1495" s="41" t="str">
        <f>IF(J1495="","",VLOOKUP(J1495,Lait!$B$3:$C$60,2,0))</f>
        <v/>
      </c>
      <c r="O1495" s="41"/>
      <c r="P1495" s="41"/>
    </row>
    <row r="1496" spans="1:16" s="23" customFormat="1" x14ac:dyDescent="0.35">
      <c r="A1496" s="45" t="s">
        <v>1050</v>
      </c>
      <c r="B1496" s="45" t="s">
        <v>1113</v>
      </c>
      <c r="C1496" s="45" t="s">
        <v>4407</v>
      </c>
      <c r="D1496" s="45" t="s">
        <v>1113</v>
      </c>
      <c r="E1496" s="45" t="s">
        <v>1959</v>
      </c>
      <c r="F1496" s="45" t="s">
        <v>5</v>
      </c>
      <c r="G1496" s="45"/>
      <c r="H1496" s="45" t="s">
        <v>2386</v>
      </c>
      <c r="I1496" s="45"/>
      <c r="J1496" s="45" t="s">
        <v>2280</v>
      </c>
      <c r="K1496" s="39" t="str">
        <f>VLOOKUP(A1496,'Va-Ku'!$A$2:$B$150,2,0)</f>
        <v>v</v>
      </c>
      <c r="L1496" s="40" t="str">
        <f>IF(K1496="v",VLOOKUP(A1496,'Va-Ku'!$A$2:$C$150,3,0),VLOOKUP(A1496,Kunnat!$B$2:$D$410,3,0))</f>
        <v>Maa- ja metsätalousministeriö</v>
      </c>
      <c r="M1496" s="40" t="str">
        <f>IF(K1496&lt;&gt;"v",VLOOKUP(A1496,Kunnat!$B$2:$F$411,5,0),"")</f>
        <v/>
      </c>
      <c r="N1496" s="41" t="str">
        <f>IF(J1496="","",VLOOKUP(J1496,Lait!$B$3:$C$60,2,0))</f>
        <v/>
      </c>
      <c r="O1496" s="41"/>
      <c r="P1496" s="41"/>
    </row>
    <row r="1497" spans="1:16" s="23" customFormat="1" x14ac:dyDescent="0.35">
      <c r="A1497" s="45" t="s">
        <v>1050</v>
      </c>
      <c r="B1497" s="45" t="s">
        <v>1114</v>
      </c>
      <c r="C1497" s="45" t="s">
        <v>4408</v>
      </c>
      <c r="D1497" s="45" t="s">
        <v>1114</v>
      </c>
      <c r="E1497" s="45" t="s">
        <v>1959</v>
      </c>
      <c r="F1497" s="45" t="s">
        <v>5</v>
      </c>
      <c r="G1497" s="45"/>
      <c r="H1497" s="45" t="s">
        <v>2386</v>
      </c>
      <c r="I1497" s="45"/>
      <c r="J1497" s="45" t="s">
        <v>2280</v>
      </c>
      <c r="K1497" s="39" t="str">
        <f>VLOOKUP(A1497,'Va-Ku'!$A$2:$B$150,2,0)</f>
        <v>v</v>
      </c>
      <c r="L1497" s="40" t="str">
        <f>IF(K1497="v",VLOOKUP(A1497,'Va-Ku'!$A$2:$C$150,3,0),VLOOKUP(A1497,Kunnat!$B$2:$D$410,3,0))</f>
        <v>Maa- ja metsätalousministeriö</v>
      </c>
      <c r="M1497" s="40" t="str">
        <f>IF(K1497&lt;&gt;"v",VLOOKUP(A1497,Kunnat!$B$2:$F$411,5,0),"")</f>
        <v/>
      </c>
      <c r="N1497" s="41" t="str">
        <f>IF(J1497="","",VLOOKUP(J1497,Lait!$B$3:$C$60,2,0))</f>
        <v/>
      </c>
      <c r="O1497" s="41"/>
      <c r="P1497" s="41"/>
    </row>
    <row r="1498" spans="1:16" s="23" customFormat="1" x14ac:dyDescent="0.35">
      <c r="A1498" s="45" t="s">
        <v>1050</v>
      </c>
      <c r="B1498" s="45" t="s">
        <v>1922</v>
      </c>
      <c r="C1498" s="45" t="s">
        <v>4409</v>
      </c>
      <c r="D1498" s="45" t="s">
        <v>1922</v>
      </c>
      <c r="E1498" s="45" t="s">
        <v>1960</v>
      </c>
      <c r="F1498" s="45" t="s">
        <v>5</v>
      </c>
      <c r="G1498" s="45"/>
      <c r="H1498" s="45" t="s">
        <v>2386</v>
      </c>
      <c r="I1498" s="45"/>
      <c r="J1498" s="45" t="s">
        <v>2280</v>
      </c>
      <c r="K1498" s="39" t="str">
        <f>VLOOKUP(A1498,'Va-Ku'!$A$2:$B$150,2,0)</f>
        <v>v</v>
      </c>
      <c r="L1498" s="40" t="str">
        <f>IF(K1498="v",VLOOKUP(A1498,'Va-Ku'!$A$2:$C$150,3,0),VLOOKUP(A1498,Kunnat!$B$2:$D$410,3,0))</f>
        <v>Maa- ja metsätalousministeriö</v>
      </c>
      <c r="M1498" s="40" t="str">
        <f>IF(K1498&lt;&gt;"v",VLOOKUP(A1498,Kunnat!$B$2:$F$411,5,0),"")</f>
        <v/>
      </c>
      <c r="N1498" s="41" t="str">
        <f>IF(J1498="","",VLOOKUP(J1498,Lait!$B$3:$C$60,2,0))</f>
        <v/>
      </c>
      <c r="O1498" s="41"/>
      <c r="P1498" s="41"/>
    </row>
    <row r="1499" spans="1:16" s="23" customFormat="1" x14ac:dyDescent="0.35">
      <c r="A1499" s="45" t="s">
        <v>1050</v>
      </c>
      <c r="B1499" s="45" t="s">
        <v>1109</v>
      </c>
      <c r="C1499" s="45" t="s">
        <v>4397</v>
      </c>
      <c r="D1499" s="45" t="s">
        <v>1109</v>
      </c>
      <c r="E1499" s="45" t="s">
        <v>1958</v>
      </c>
      <c r="F1499" s="45" t="s">
        <v>5</v>
      </c>
      <c r="G1499" s="45"/>
      <c r="H1499" s="45" t="s">
        <v>2382</v>
      </c>
      <c r="I1499" s="45"/>
      <c r="J1499" s="45" t="s">
        <v>2280</v>
      </c>
      <c r="K1499" s="39" t="str">
        <f>VLOOKUP(A1499,'Va-Ku'!$A$2:$B$150,2,0)</f>
        <v>v</v>
      </c>
      <c r="L1499" s="40" t="str">
        <f>IF(K1499="v",VLOOKUP(A1499,'Va-Ku'!$A$2:$C$150,3,0),VLOOKUP(A1499,Kunnat!$B$2:$D$410,3,0))</f>
        <v>Maa- ja metsätalousministeriö</v>
      </c>
      <c r="M1499" s="40" t="str">
        <f>IF(K1499&lt;&gt;"v",VLOOKUP(A1499,Kunnat!$B$2:$F$411,5,0),"")</f>
        <v/>
      </c>
      <c r="N1499" s="41" t="str">
        <f>IF(J1499="","",VLOOKUP(J1499,Lait!$B$3:$C$60,2,0))</f>
        <v/>
      </c>
      <c r="O1499" s="41"/>
      <c r="P1499" s="41"/>
    </row>
    <row r="1500" spans="1:16" s="23" customFormat="1" x14ac:dyDescent="0.35">
      <c r="A1500" s="45" t="s">
        <v>1050</v>
      </c>
      <c r="B1500" s="45" t="s">
        <v>1921</v>
      </c>
      <c r="C1500" s="45" t="s">
        <v>4410</v>
      </c>
      <c r="D1500" s="45" t="s">
        <v>1921</v>
      </c>
      <c r="E1500" s="45" t="s">
        <v>1960</v>
      </c>
      <c r="F1500" s="45" t="s">
        <v>7</v>
      </c>
      <c r="G1500" s="45"/>
      <c r="H1500" s="45" t="s">
        <v>2382</v>
      </c>
      <c r="I1500" s="45"/>
      <c r="J1500" s="45" t="s">
        <v>2280</v>
      </c>
      <c r="K1500" s="39" t="str">
        <f>VLOOKUP(A1500,'Va-Ku'!$A$2:$B$150,2,0)</f>
        <v>v</v>
      </c>
      <c r="L1500" s="40" t="str">
        <f>IF(K1500="v",VLOOKUP(A1500,'Va-Ku'!$A$2:$C$150,3,0),VLOOKUP(A1500,Kunnat!$B$2:$D$410,3,0))</f>
        <v>Maa- ja metsätalousministeriö</v>
      </c>
      <c r="M1500" s="40" t="str">
        <f>IF(K1500&lt;&gt;"v",VLOOKUP(A1500,Kunnat!$B$2:$F$411,5,0),"")</f>
        <v/>
      </c>
      <c r="N1500" s="41" t="str">
        <f>IF(J1500="","",VLOOKUP(J1500,Lait!$B$3:$C$60,2,0))</f>
        <v/>
      </c>
      <c r="O1500" s="41"/>
      <c r="P1500" s="41"/>
    </row>
    <row r="1501" spans="1:16" s="23" customFormat="1" x14ac:dyDescent="0.35">
      <c r="A1501" s="45" t="s">
        <v>1050</v>
      </c>
      <c r="B1501" s="45" t="s">
        <v>1117</v>
      </c>
      <c r="C1501" s="45" t="s">
        <v>4411</v>
      </c>
      <c r="D1501" s="45" t="s">
        <v>1117</v>
      </c>
      <c r="E1501" s="45" t="s">
        <v>1960</v>
      </c>
      <c r="F1501" s="45" t="s">
        <v>5</v>
      </c>
      <c r="G1501" s="45"/>
      <c r="H1501" s="45" t="s">
        <v>2386</v>
      </c>
      <c r="I1501" s="45"/>
      <c r="J1501" s="45" t="s">
        <v>2280</v>
      </c>
      <c r="K1501" s="39" t="str">
        <f>VLOOKUP(A1501,'Va-Ku'!$A$2:$B$150,2,0)</f>
        <v>v</v>
      </c>
      <c r="L1501" s="40" t="str">
        <f>IF(K1501="v",VLOOKUP(A1501,'Va-Ku'!$A$2:$C$150,3,0),VLOOKUP(A1501,Kunnat!$B$2:$D$410,3,0))</f>
        <v>Maa- ja metsätalousministeriö</v>
      </c>
      <c r="M1501" s="40" t="str">
        <f>IF(K1501&lt;&gt;"v",VLOOKUP(A1501,Kunnat!$B$2:$F$411,5,0),"")</f>
        <v/>
      </c>
      <c r="N1501" s="41" t="str">
        <f>IF(J1501="","",VLOOKUP(J1501,Lait!$B$3:$C$60,2,0))</f>
        <v/>
      </c>
      <c r="O1501" s="41"/>
      <c r="P1501" s="41"/>
    </row>
    <row r="1502" spans="1:16" s="23" customFormat="1" x14ac:dyDescent="0.35">
      <c r="A1502" s="45" t="s">
        <v>1050</v>
      </c>
      <c r="B1502" s="45" t="s">
        <v>1118</v>
      </c>
      <c r="C1502" s="45" t="s">
        <v>4412</v>
      </c>
      <c r="D1502" s="45" t="s">
        <v>1118</v>
      </c>
      <c r="E1502" s="45" t="s">
        <v>1960</v>
      </c>
      <c r="F1502" s="45" t="s">
        <v>5</v>
      </c>
      <c r="G1502" s="45"/>
      <c r="H1502" s="45" t="s">
        <v>2386</v>
      </c>
      <c r="I1502" s="45"/>
      <c r="J1502" s="45" t="s">
        <v>2280</v>
      </c>
      <c r="K1502" s="39" t="str">
        <f>VLOOKUP(A1502,'Va-Ku'!$A$2:$B$150,2,0)</f>
        <v>v</v>
      </c>
      <c r="L1502" s="40" t="str">
        <f>IF(K1502="v",VLOOKUP(A1502,'Va-Ku'!$A$2:$C$150,3,0),VLOOKUP(A1502,Kunnat!$B$2:$D$410,3,0))</f>
        <v>Maa- ja metsätalousministeriö</v>
      </c>
      <c r="M1502" s="40" t="str">
        <f>IF(K1502&lt;&gt;"v",VLOOKUP(A1502,Kunnat!$B$2:$F$411,5,0),"")</f>
        <v/>
      </c>
      <c r="N1502" s="41" t="str">
        <f>IF(J1502="","",VLOOKUP(J1502,Lait!$B$3:$C$60,2,0))</f>
        <v/>
      </c>
      <c r="O1502" s="41"/>
      <c r="P1502" s="41"/>
    </row>
    <row r="1503" spans="1:16" s="23" customFormat="1" x14ac:dyDescent="0.35">
      <c r="A1503" s="45" t="s">
        <v>1050</v>
      </c>
      <c r="B1503" s="45" t="s">
        <v>1119</v>
      </c>
      <c r="C1503" s="45" t="s">
        <v>4409</v>
      </c>
      <c r="D1503" s="45" t="s">
        <v>1119</v>
      </c>
      <c r="E1503" s="45" t="s">
        <v>1960</v>
      </c>
      <c r="F1503" s="45" t="s">
        <v>5</v>
      </c>
      <c r="G1503" s="45"/>
      <c r="H1503" s="45" t="s">
        <v>2386</v>
      </c>
      <c r="I1503" s="45"/>
      <c r="J1503" s="45" t="s">
        <v>2280</v>
      </c>
      <c r="K1503" s="39" t="str">
        <f>VLOOKUP(A1503,'Va-Ku'!$A$2:$B$150,2,0)</f>
        <v>v</v>
      </c>
      <c r="L1503" s="40" t="str">
        <f>IF(K1503="v",VLOOKUP(A1503,'Va-Ku'!$A$2:$C$150,3,0),VLOOKUP(A1503,Kunnat!$B$2:$D$410,3,0))</f>
        <v>Maa- ja metsätalousministeriö</v>
      </c>
      <c r="M1503" s="40" t="str">
        <f>IF(K1503&lt;&gt;"v",VLOOKUP(A1503,Kunnat!$B$2:$F$411,5,0),"")</f>
        <v/>
      </c>
      <c r="N1503" s="41" t="str">
        <f>IF(J1503="","",VLOOKUP(J1503,Lait!$B$3:$C$60,2,0))</f>
        <v/>
      </c>
      <c r="O1503" s="41"/>
      <c r="P1503" s="41"/>
    </row>
    <row r="1504" spans="1:16" s="23" customFormat="1" x14ac:dyDescent="0.35">
      <c r="A1504" s="45" t="s">
        <v>1050</v>
      </c>
      <c r="B1504" s="45" t="s">
        <v>1116</v>
      </c>
      <c r="C1504" s="45" t="s">
        <v>4413</v>
      </c>
      <c r="D1504" s="45" t="s">
        <v>1116</v>
      </c>
      <c r="E1504" s="45" t="s">
        <v>1960</v>
      </c>
      <c r="F1504" s="45" t="s">
        <v>10</v>
      </c>
      <c r="G1504" s="45" t="s">
        <v>22</v>
      </c>
      <c r="H1504" s="45" t="s">
        <v>2386</v>
      </c>
      <c r="I1504" s="45" t="s">
        <v>4414</v>
      </c>
      <c r="J1504" s="45" t="s">
        <v>2280</v>
      </c>
      <c r="K1504" s="39" t="str">
        <f>VLOOKUP(A1504,'Va-Ku'!$A$2:$B$150,2,0)</f>
        <v>v</v>
      </c>
      <c r="L1504" s="40" t="str">
        <f>IF(K1504="v",VLOOKUP(A1504,'Va-Ku'!$A$2:$C$150,3,0),VLOOKUP(A1504,Kunnat!$B$2:$D$410,3,0))</f>
        <v>Maa- ja metsätalousministeriö</v>
      </c>
      <c r="M1504" s="40" t="str">
        <f>IF(K1504&lt;&gt;"v",VLOOKUP(A1504,Kunnat!$B$2:$F$411,5,0),"")</f>
        <v/>
      </c>
      <c r="N1504" s="41" t="str">
        <f>IF(J1504="","",VLOOKUP(J1504,Lait!$B$3:$C$60,2,0))</f>
        <v/>
      </c>
      <c r="O1504" s="41"/>
      <c r="P1504" s="41"/>
    </row>
    <row r="1505" spans="1:16" s="23" customFormat="1" x14ac:dyDescent="0.35">
      <c r="A1505" s="45" t="s">
        <v>1050</v>
      </c>
      <c r="B1505" s="45" t="s">
        <v>1115</v>
      </c>
      <c r="C1505" s="45" t="s">
        <v>4415</v>
      </c>
      <c r="D1505" s="45" t="s">
        <v>1115</v>
      </c>
      <c r="E1505" s="45" t="s">
        <v>1960</v>
      </c>
      <c r="F1505" s="45" t="s">
        <v>10</v>
      </c>
      <c r="G1505" s="45" t="s">
        <v>22</v>
      </c>
      <c r="H1505" s="45" t="s">
        <v>2386</v>
      </c>
      <c r="I1505" s="45" t="s">
        <v>4414</v>
      </c>
      <c r="J1505" s="45" t="s">
        <v>2280</v>
      </c>
      <c r="K1505" s="39" t="str">
        <f>VLOOKUP(A1505,'Va-Ku'!$A$2:$B$150,2,0)</f>
        <v>v</v>
      </c>
      <c r="L1505" s="40" t="str">
        <f>IF(K1505="v",VLOOKUP(A1505,'Va-Ku'!$A$2:$C$150,3,0),VLOOKUP(A1505,Kunnat!$B$2:$D$410,3,0))</f>
        <v>Maa- ja metsätalousministeriö</v>
      </c>
      <c r="M1505" s="40" t="str">
        <f>IF(K1505&lt;&gt;"v",VLOOKUP(A1505,Kunnat!$B$2:$F$411,5,0),"")</f>
        <v/>
      </c>
      <c r="N1505" s="41" t="str">
        <f>IF(J1505="","",VLOOKUP(J1505,Lait!$B$3:$C$60,2,0))</f>
        <v/>
      </c>
      <c r="O1505" s="41"/>
      <c r="P1505" s="41"/>
    </row>
    <row r="1506" spans="1:16" s="23" customFormat="1" x14ac:dyDescent="0.35">
      <c r="A1506" s="45" t="s">
        <v>1050</v>
      </c>
      <c r="B1506" s="45" t="s">
        <v>1120</v>
      </c>
      <c r="C1506" s="45" t="s">
        <v>4407</v>
      </c>
      <c r="D1506" s="45" t="s">
        <v>1120</v>
      </c>
      <c r="E1506" s="45" t="s">
        <v>1960</v>
      </c>
      <c r="F1506" s="45" t="s">
        <v>5</v>
      </c>
      <c r="G1506" s="45"/>
      <c r="H1506" s="45" t="s">
        <v>2382</v>
      </c>
      <c r="I1506" s="45"/>
      <c r="J1506" s="45" t="s">
        <v>2280</v>
      </c>
      <c r="K1506" s="39" t="str">
        <f>VLOOKUP(A1506,'Va-Ku'!$A$2:$B$150,2,0)</f>
        <v>v</v>
      </c>
      <c r="L1506" s="40" t="str">
        <f>IF(K1506="v",VLOOKUP(A1506,'Va-Ku'!$A$2:$C$150,3,0),VLOOKUP(A1506,Kunnat!$B$2:$D$410,3,0))</f>
        <v>Maa- ja metsätalousministeriö</v>
      </c>
      <c r="M1506" s="40" t="str">
        <f>IF(K1506&lt;&gt;"v",VLOOKUP(A1506,Kunnat!$B$2:$F$411,5,0),"")</f>
        <v/>
      </c>
      <c r="N1506" s="41" t="str">
        <f>IF(J1506="","",VLOOKUP(J1506,Lait!$B$3:$C$60,2,0))</f>
        <v/>
      </c>
      <c r="O1506" s="41"/>
      <c r="P1506" s="41"/>
    </row>
    <row r="1507" spans="1:16" s="23" customFormat="1" x14ac:dyDescent="0.35">
      <c r="A1507" s="45" t="s">
        <v>1050</v>
      </c>
      <c r="B1507" s="45" t="s">
        <v>1121</v>
      </c>
      <c r="C1507" s="45" t="s">
        <v>4416</v>
      </c>
      <c r="D1507" s="45" t="s">
        <v>1121</v>
      </c>
      <c r="E1507" s="45" t="s">
        <v>1960</v>
      </c>
      <c r="F1507" s="45" t="s">
        <v>7</v>
      </c>
      <c r="G1507" s="45" t="s">
        <v>22</v>
      </c>
      <c r="H1507" s="45" t="s">
        <v>2382</v>
      </c>
      <c r="I1507" s="45" t="s">
        <v>4414</v>
      </c>
      <c r="J1507" s="45" t="s">
        <v>2280</v>
      </c>
      <c r="K1507" s="39" t="str">
        <f>VLOOKUP(A1507,'Va-Ku'!$A$2:$B$150,2,0)</f>
        <v>v</v>
      </c>
      <c r="L1507" s="40" t="str">
        <f>IF(K1507="v",VLOOKUP(A1507,'Va-Ku'!$A$2:$C$150,3,0),VLOOKUP(A1507,Kunnat!$B$2:$D$410,3,0))</f>
        <v>Maa- ja metsätalousministeriö</v>
      </c>
      <c r="M1507" s="40" t="str">
        <f>IF(K1507&lt;&gt;"v",VLOOKUP(A1507,Kunnat!$B$2:$F$411,5,0),"")</f>
        <v/>
      </c>
      <c r="N1507" s="41" t="str">
        <f>IF(J1507="","",VLOOKUP(J1507,Lait!$B$3:$C$60,2,0))</f>
        <v/>
      </c>
      <c r="O1507" s="41"/>
      <c r="P1507" s="41"/>
    </row>
    <row r="1508" spans="1:16" s="23" customFormat="1" x14ac:dyDescent="0.35">
      <c r="A1508" s="45" t="s">
        <v>1050</v>
      </c>
      <c r="B1508" s="45" t="s">
        <v>1122</v>
      </c>
      <c r="C1508" s="45" t="s">
        <v>4409</v>
      </c>
      <c r="D1508" s="45" t="s">
        <v>1122</v>
      </c>
      <c r="E1508" s="45" t="s">
        <v>1960</v>
      </c>
      <c r="F1508" s="45" t="s">
        <v>5</v>
      </c>
      <c r="G1508" s="45"/>
      <c r="H1508" s="45" t="s">
        <v>2382</v>
      </c>
      <c r="I1508" s="45"/>
      <c r="J1508" s="45" t="s">
        <v>2280</v>
      </c>
      <c r="K1508" s="39" t="str">
        <f>VLOOKUP(A1508,'Va-Ku'!$A$2:$B$150,2,0)</f>
        <v>v</v>
      </c>
      <c r="L1508" s="40" t="str">
        <f>IF(K1508="v",VLOOKUP(A1508,'Va-Ku'!$A$2:$C$150,3,0),VLOOKUP(A1508,Kunnat!$B$2:$D$410,3,0))</f>
        <v>Maa- ja metsätalousministeriö</v>
      </c>
      <c r="M1508" s="40" t="str">
        <f>IF(K1508&lt;&gt;"v",VLOOKUP(A1508,Kunnat!$B$2:$F$411,5,0),"")</f>
        <v/>
      </c>
      <c r="N1508" s="41" t="str">
        <f>IF(J1508="","",VLOOKUP(J1508,Lait!$B$3:$C$60,2,0))</f>
        <v/>
      </c>
      <c r="O1508" s="41"/>
      <c r="P1508" s="41"/>
    </row>
    <row r="1509" spans="1:16" s="23" customFormat="1" x14ac:dyDescent="0.35">
      <c r="A1509" s="45" t="s">
        <v>1050</v>
      </c>
      <c r="B1509" s="45" t="s">
        <v>1123</v>
      </c>
      <c r="C1509" s="45" t="s">
        <v>4407</v>
      </c>
      <c r="D1509" s="45" t="s">
        <v>1123</v>
      </c>
      <c r="E1509" s="45" t="s">
        <v>1960</v>
      </c>
      <c r="F1509" s="45" t="s">
        <v>5</v>
      </c>
      <c r="G1509" s="45"/>
      <c r="H1509" s="45" t="s">
        <v>2382</v>
      </c>
      <c r="I1509" s="45"/>
      <c r="J1509" s="45" t="s">
        <v>2280</v>
      </c>
      <c r="K1509" s="39" t="str">
        <f>VLOOKUP(A1509,'Va-Ku'!$A$2:$B$150,2,0)</f>
        <v>v</v>
      </c>
      <c r="L1509" s="40" t="str">
        <f>IF(K1509="v",VLOOKUP(A1509,'Va-Ku'!$A$2:$C$150,3,0),VLOOKUP(A1509,Kunnat!$B$2:$D$410,3,0))</f>
        <v>Maa- ja metsätalousministeriö</v>
      </c>
      <c r="M1509" s="40" t="str">
        <f>IF(K1509&lt;&gt;"v",VLOOKUP(A1509,Kunnat!$B$2:$F$411,5,0),"")</f>
        <v/>
      </c>
      <c r="N1509" s="41" t="str">
        <f>IF(J1509="","",VLOOKUP(J1509,Lait!$B$3:$C$60,2,0))</f>
        <v/>
      </c>
      <c r="O1509" s="41"/>
      <c r="P1509" s="41"/>
    </row>
    <row r="1510" spans="1:16" s="23" customFormat="1" x14ac:dyDescent="0.35">
      <c r="A1510" s="45" t="s">
        <v>1050</v>
      </c>
      <c r="B1510" s="45" t="s">
        <v>1124</v>
      </c>
      <c r="C1510" s="45" t="s">
        <v>4417</v>
      </c>
      <c r="D1510" s="45" t="s">
        <v>1124</v>
      </c>
      <c r="E1510" s="45" t="s">
        <v>1960</v>
      </c>
      <c r="F1510" s="45" t="s">
        <v>5</v>
      </c>
      <c r="G1510" s="45"/>
      <c r="H1510" s="45" t="s">
        <v>2382</v>
      </c>
      <c r="I1510" s="45" t="s">
        <v>4418</v>
      </c>
      <c r="J1510" s="45" t="s">
        <v>2280</v>
      </c>
      <c r="K1510" s="39" t="str">
        <f>VLOOKUP(A1510,'Va-Ku'!$A$2:$B$150,2,0)</f>
        <v>v</v>
      </c>
      <c r="L1510" s="40" t="str">
        <f>IF(K1510="v",VLOOKUP(A1510,'Va-Ku'!$A$2:$C$150,3,0),VLOOKUP(A1510,Kunnat!$B$2:$D$410,3,0))</f>
        <v>Maa- ja metsätalousministeriö</v>
      </c>
      <c r="M1510" s="40" t="str">
        <f>IF(K1510&lt;&gt;"v",VLOOKUP(A1510,Kunnat!$B$2:$F$411,5,0),"")</f>
        <v/>
      </c>
      <c r="N1510" s="41" t="str">
        <f>IF(J1510="","",VLOOKUP(J1510,Lait!$B$3:$C$60,2,0))</f>
        <v/>
      </c>
      <c r="O1510" s="41"/>
      <c r="P1510" s="41"/>
    </row>
    <row r="1511" spans="1:16" s="23" customFormat="1" x14ac:dyDescent="0.35">
      <c r="A1511" s="45" t="s">
        <v>1050</v>
      </c>
      <c r="B1511" s="45" t="s">
        <v>1125</v>
      </c>
      <c r="C1511" s="45" t="s">
        <v>4409</v>
      </c>
      <c r="D1511" s="45" t="s">
        <v>1125</v>
      </c>
      <c r="E1511" s="45" t="s">
        <v>1960</v>
      </c>
      <c r="F1511" s="45" t="s">
        <v>5</v>
      </c>
      <c r="G1511" s="45"/>
      <c r="H1511" s="45" t="s">
        <v>2382</v>
      </c>
      <c r="I1511" s="45"/>
      <c r="J1511" s="45" t="s">
        <v>2280</v>
      </c>
      <c r="K1511" s="39" t="str">
        <f>VLOOKUP(A1511,'Va-Ku'!$A$2:$B$150,2,0)</f>
        <v>v</v>
      </c>
      <c r="L1511" s="40" t="str">
        <f>IF(K1511="v",VLOOKUP(A1511,'Va-Ku'!$A$2:$C$150,3,0),VLOOKUP(A1511,Kunnat!$B$2:$D$410,3,0))</f>
        <v>Maa- ja metsätalousministeriö</v>
      </c>
      <c r="M1511" s="40" t="str">
        <f>IF(K1511&lt;&gt;"v",VLOOKUP(A1511,Kunnat!$B$2:$F$411,5,0),"")</f>
        <v/>
      </c>
      <c r="N1511" s="41" t="str">
        <f>IF(J1511="","",VLOOKUP(J1511,Lait!$B$3:$C$60,2,0))</f>
        <v/>
      </c>
      <c r="O1511" s="41"/>
      <c r="P1511" s="41"/>
    </row>
    <row r="1512" spans="1:16" s="23" customFormat="1" x14ac:dyDescent="0.35">
      <c r="A1512" s="45" t="s">
        <v>1050</v>
      </c>
      <c r="B1512" s="45" t="s">
        <v>1112</v>
      </c>
      <c r="C1512" s="45" t="s">
        <v>4409</v>
      </c>
      <c r="D1512" s="45" t="s">
        <v>1112</v>
      </c>
      <c r="E1512" s="45" t="s">
        <v>1960</v>
      </c>
      <c r="F1512" s="45" t="s">
        <v>5</v>
      </c>
      <c r="G1512" s="45"/>
      <c r="H1512" s="45" t="s">
        <v>2386</v>
      </c>
      <c r="I1512" s="45"/>
      <c r="J1512" s="45" t="s">
        <v>2280</v>
      </c>
      <c r="K1512" s="39" t="str">
        <f>VLOOKUP(A1512,'Va-Ku'!$A$2:$B$150,2,0)</f>
        <v>v</v>
      </c>
      <c r="L1512" s="40" t="str">
        <f>IF(K1512="v",VLOOKUP(A1512,'Va-Ku'!$A$2:$C$150,3,0),VLOOKUP(A1512,Kunnat!$B$2:$D$410,3,0))</f>
        <v>Maa- ja metsätalousministeriö</v>
      </c>
      <c r="M1512" s="40" t="str">
        <f>IF(K1512&lt;&gt;"v",VLOOKUP(A1512,Kunnat!$B$2:$F$411,5,0),"")</f>
        <v/>
      </c>
      <c r="N1512" s="41" t="str">
        <f>IF(J1512="","",VLOOKUP(J1512,Lait!$B$3:$C$60,2,0))</f>
        <v/>
      </c>
      <c r="O1512" s="41"/>
      <c r="P1512" s="41"/>
    </row>
    <row r="1513" spans="1:16" s="23" customFormat="1" x14ac:dyDescent="0.35">
      <c r="A1513" s="45" t="s">
        <v>1050</v>
      </c>
      <c r="B1513" s="45" t="s">
        <v>1089</v>
      </c>
      <c r="C1513" s="45" t="s">
        <v>4419</v>
      </c>
      <c r="D1513" s="45" t="s">
        <v>1089</v>
      </c>
      <c r="E1513" s="45" t="s">
        <v>1960</v>
      </c>
      <c r="F1513" s="45" t="s">
        <v>7</v>
      </c>
      <c r="G1513" s="45"/>
      <c r="H1513" s="45" t="s">
        <v>2386</v>
      </c>
      <c r="I1513" s="45"/>
      <c r="J1513" s="45" t="s">
        <v>2280</v>
      </c>
      <c r="K1513" s="39" t="str">
        <f>VLOOKUP(A1513,'Va-Ku'!$A$2:$B$150,2,0)</f>
        <v>v</v>
      </c>
      <c r="L1513" s="40" t="str">
        <f>IF(K1513="v",VLOOKUP(A1513,'Va-Ku'!$A$2:$C$150,3,0),VLOOKUP(A1513,Kunnat!$B$2:$D$410,3,0))</f>
        <v>Maa- ja metsätalousministeriö</v>
      </c>
      <c r="M1513" s="40" t="str">
        <f>IF(K1513&lt;&gt;"v",VLOOKUP(A1513,Kunnat!$B$2:$F$411,5,0),"")</f>
        <v/>
      </c>
      <c r="N1513" s="41" t="str">
        <f>IF(J1513="","",VLOOKUP(J1513,Lait!$B$3:$C$60,2,0))</f>
        <v/>
      </c>
      <c r="O1513" s="41"/>
      <c r="P1513" s="41"/>
    </row>
    <row r="1514" spans="1:16" s="23" customFormat="1" x14ac:dyDescent="0.35">
      <c r="A1514" s="45" t="s">
        <v>1050</v>
      </c>
      <c r="B1514" s="45" t="s">
        <v>1108</v>
      </c>
      <c r="C1514" s="45" t="s">
        <v>4420</v>
      </c>
      <c r="D1514" s="45" t="s">
        <v>1108</v>
      </c>
      <c r="E1514" s="45" t="s">
        <v>1959</v>
      </c>
      <c r="F1514" s="45" t="s">
        <v>10</v>
      </c>
      <c r="G1514" s="45" t="s">
        <v>22</v>
      </c>
      <c r="H1514" s="45" t="s">
        <v>2382</v>
      </c>
      <c r="I1514" s="45" t="s">
        <v>4364</v>
      </c>
      <c r="J1514" s="45" t="s">
        <v>2280</v>
      </c>
      <c r="K1514" s="39" t="str">
        <f>VLOOKUP(A1514,'Va-Ku'!$A$2:$B$150,2,0)</f>
        <v>v</v>
      </c>
      <c r="L1514" s="40" t="str">
        <f>IF(K1514="v",VLOOKUP(A1514,'Va-Ku'!$A$2:$C$150,3,0),VLOOKUP(A1514,Kunnat!$B$2:$D$410,3,0))</f>
        <v>Maa- ja metsätalousministeriö</v>
      </c>
      <c r="M1514" s="40" t="str">
        <f>IF(K1514&lt;&gt;"v",VLOOKUP(A1514,Kunnat!$B$2:$F$411,5,0),"")</f>
        <v/>
      </c>
      <c r="N1514" s="41" t="str">
        <f>IF(J1514="","",VLOOKUP(J1514,Lait!$B$3:$C$60,2,0))</f>
        <v/>
      </c>
      <c r="O1514" s="41"/>
      <c r="P1514" s="41"/>
    </row>
    <row r="1515" spans="1:16" s="23" customFormat="1" x14ac:dyDescent="0.35">
      <c r="A1515" s="45" t="s">
        <v>1050</v>
      </c>
      <c r="B1515" s="45" t="s">
        <v>1095</v>
      </c>
      <c r="C1515" s="45" t="s">
        <v>4421</v>
      </c>
      <c r="D1515" s="45" t="s">
        <v>1095</v>
      </c>
      <c r="E1515" s="45" t="s">
        <v>1960</v>
      </c>
      <c r="F1515" s="45" t="s">
        <v>17</v>
      </c>
      <c r="G1515" s="45"/>
      <c r="H1515" s="45" t="s">
        <v>2386</v>
      </c>
      <c r="I1515" s="45"/>
      <c r="J1515" s="45" t="s">
        <v>2280</v>
      </c>
      <c r="K1515" s="39" t="str">
        <f>VLOOKUP(A1515,'Va-Ku'!$A$2:$B$150,2,0)</f>
        <v>v</v>
      </c>
      <c r="L1515" s="40" t="str">
        <f>IF(K1515="v",VLOOKUP(A1515,'Va-Ku'!$A$2:$C$150,3,0),VLOOKUP(A1515,Kunnat!$B$2:$D$410,3,0))</f>
        <v>Maa- ja metsätalousministeriö</v>
      </c>
      <c r="M1515" s="40" t="str">
        <f>IF(K1515&lt;&gt;"v",VLOOKUP(A1515,Kunnat!$B$2:$F$411,5,0),"")</f>
        <v/>
      </c>
      <c r="N1515" s="41" t="str">
        <f>IF(J1515="","",VLOOKUP(J1515,Lait!$B$3:$C$60,2,0))</f>
        <v/>
      </c>
      <c r="O1515" s="41"/>
      <c r="P1515" s="41"/>
    </row>
    <row r="1516" spans="1:16" s="23" customFormat="1" x14ac:dyDescent="0.35">
      <c r="A1516" s="45" t="s">
        <v>1050</v>
      </c>
      <c r="B1516" s="45" t="s">
        <v>1097</v>
      </c>
      <c r="C1516" s="45" t="s">
        <v>4422</v>
      </c>
      <c r="D1516" s="45" t="s">
        <v>1097</v>
      </c>
      <c r="E1516" s="45" t="s">
        <v>1960</v>
      </c>
      <c r="F1516" s="45" t="s">
        <v>7</v>
      </c>
      <c r="G1516" s="45" t="s">
        <v>8</v>
      </c>
      <c r="H1516" s="45" t="s">
        <v>2386</v>
      </c>
      <c r="I1516" s="45" t="s">
        <v>4386</v>
      </c>
      <c r="J1516" s="45" t="s">
        <v>2280</v>
      </c>
      <c r="K1516" s="39" t="str">
        <f>VLOOKUP(A1516,'Va-Ku'!$A$2:$B$150,2,0)</f>
        <v>v</v>
      </c>
      <c r="L1516" s="40" t="str">
        <f>IF(K1516="v",VLOOKUP(A1516,'Va-Ku'!$A$2:$C$150,3,0),VLOOKUP(A1516,Kunnat!$B$2:$D$410,3,0))</f>
        <v>Maa- ja metsätalousministeriö</v>
      </c>
      <c r="M1516" s="40" t="str">
        <f>IF(K1516&lt;&gt;"v",VLOOKUP(A1516,Kunnat!$B$2:$F$411,5,0),"")</f>
        <v/>
      </c>
      <c r="N1516" s="41" t="str">
        <f>IF(J1516="","",VLOOKUP(J1516,Lait!$B$3:$C$60,2,0))</f>
        <v/>
      </c>
      <c r="O1516" s="41"/>
      <c r="P1516" s="41"/>
    </row>
    <row r="1517" spans="1:16" s="23" customFormat="1" x14ac:dyDescent="0.35">
      <c r="A1517" s="45" t="s">
        <v>1050</v>
      </c>
      <c r="B1517" s="45" t="s">
        <v>1094</v>
      </c>
      <c r="C1517" s="45" t="s">
        <v>4423</v>
      </c>
      <c r="D1517" s="45" t="s">
        <v>1094</v>
      </c>
      <c r="E1517" s="45" t="s">
        <v>1960</v>
      </c>
      <c r="F1517" s="45" t="s">
        <v>7</v>
      </c>
      <c r="G1517" s="45"/>
      <c r="H1517" s="45" t="s">
        <v>2386</v>
      </c>
      <c r="I1517" s="45"/>
      <c r="J1517" s="45" t="s">
        <v>2280</v>
      </c>
      <c r="K1517" s="39" t="str">
        <f>VLOOKUP(A1517,'Va-Ku'!$A$2:$B$150,2,0)</f>
        <v>v</v>
      </c>
      <c r="L1517" s="40" t="str">
        <f>IF(K1517="v",VLOOKUP(A1517,'Va-Ku'!$A$2:$C$150,3,0),VLOOKUP(A1517,Kunnat!$B$2:$D$410,3,0))</f>
        <v>Maa- ja metsätalousministeriö</v>
      </c>
      <c r="M1517" s="40" t="str">
        <f>IF(K1517&lt;&gt;"v",VLOOKUP(A1517,Kunnat!$B$2:$F$411,5,0),"")</f>
        <v/>
      </c>
      <c r="N1517" s="41" t="str">
        <f>IF(J1517="","",VLOOKUP(J1517,Lait!$B$3:$C$60,2,0))</f>
        <v/>
      </c>
      <c r="O1517" s="41"/>
      <c r="P1517" s="41"/>
    </row>
    <row r="1518" spans="1:16" s="23" customFormat="1" x14ac:dyDescent="0.35">
      <c r="A1518" s="45" t="s">
        <v>1050</v>
      </c>
      <c r="B1518" s="45" t="s">
        <v>1090</v>
      </c>
      <c r="C1518" s="45" t="s">
        <v>4424</v>
      </c>
      <c r="D1518" s="45" t="s">
        <v>1090</v>
      </c>
      <c r="E1518" s="45" t="s">
        <v>1960</v>
      </c>
      <c r="F1518" s="45" t="s">
        <v>7</v>
      </c>
      <c r="G1518" s="45" t="s">
        <v>8</v>
      </c>
      <c r="H1518" s="45" t="s">
        <v>2386</v>
      </c>
      <c r="I1518" s="45" t="s">
        <v>4386</v>
      </c>
      <c r="J1518" s="45" t="s">
        <v>2280</v>
      </c>
      <c r="K1518" s="39" t="str">
        <f>VLOOKUP(A1518,'Va-Ku'!$A$2:$B$150,2,0)</f>
        <v>v</v>
      </c>
      <c r="L1518" s="40" t="str">
        <f>IF(K1518="v",VLOOKUP(A1518,'Va-Ku'!$A$2:$C$150,3,0),VLOOKUP(A1518,Kunnat!$B$2:$D$410,3,0))</f>
        <v>Maa- ja metsätalousministeriö</v>
      </c>
      <c r="M1518" s="40" t="str">
        <f>IF(K1518&lt;&gt;"v",VLOOKUP(A1518,Kunnat!$B$2:$F$411,5,0),"")</f>
        <v/>
      </c>
      <c r="N1518" s="41" t="str">
        <f>IF(J1518="","",VLOOKUP(J1518,Lait!$B$3:$C$60,2,0))</f>
        <v/>
      </c>
      <c r="O1518" s="41"/>
      <c r="P1518" s="41"/>
    </row>
    <row r="1519" spans="1:16" s="23" customFormat="1" x14ac:dyDescent="0.35">
      <c r="A1519" s="45" t="s">
        <v>1050</v>
      </c>
      <c r="B1519" s="45" t="s">
        <v>1091</v>
      </c>
      <c r="C1519" s="45" t="s">
        <v>4425</v>
      </c>
      <c r="D1519" s="45" t="s">
        <v>1091</v>
      </c>
      <c r="E1519" s="45" t="s">
        <v>1960</v>
      </c>
      <c r="F1519" s="45" t="s">
        <v>7</v>
      </c>
      <c r="G1519" s="45" t="s">
        <v>8</v>
      </c>
      <c r="H1519" s="45" t="s">
        <v>2386</v>
      </c>
      <c r="I1519" s="45" t="s">
        <v>4386</v>
      </c>
      <c r="J1519" s="45" t="s">
        <v>2280</v>
      </c>
      <c r="K1519" s="39" t="str">
        <f>VLOOKUP(A1519,'Va-Ku'!$A$2:$B$150,2,0)</f>
        <v>v</v>
      </c>
      <c r="L1519" s="40" t="str">
        <f>IF(K1519="v",VLOOKUP(A1519,'Va-Ku'!$A$2:$C$150,3,0),VLOOKUP(A1519,Kunnat!$B$2:$D$410,3,0))</f>
        <v>Maa- ja metsätalousministeriö</v>
      </c>
      <c r="M1519" s="40" t="str">
        <f>IF(K1519&lt;&gt;"v",VLOOKUP(A1519,Kunnat!$B$2:$F$411,5,0),"")</f>
        <v/>
      </c>
      <c r="N1519" s="41" t="str">
        <f>IF(J1519="","",VLOOKUP(J1519,Lait!$B$3:$C$60,2,0))</f>
        <v/>
      </c>
      <c r="O1519" s="41"/>
      <c r="P1519" s="41"/>
    </row>
    <row r="1520" spans="1:16" s="23" customFormat="1" x14ac:dyDescent="0.35">
      <c r="A1520" s="45" t="s">
        <v>1050</v>
      </c>
      <c r="B1520" s="45" t="s">
        <v>1092</v>
      </c>
      <c r="C1520" s="45" t="s">
        <v>4426</v>
      </c>
      <c r="D1520" s="45" t="s">
        <v>1092</v>
      </c>
      <c r="E1520" s="45" t="s">
        <v>1960</v>
      </c>
      <c r="F1520" s="45" t="s">
        <v>17</v>
      </c>
      <c r="G1520" s="45"/>
      <c r="H1520" s="45" t="s">
        <v>2386</v>
      </c>
      <c r="I1520" s="45"/>
      <c r="J1520" s="45" t="s">
        <v>2280</v>
      </c>
      <c r="K1520" s="39" t="str">
        <f>VLOOKUP(A1520,'Va-Ku'!$A$2:$B$150,2,0)</f>
        <v>v</v>
      </c>
      <c r="L1520" s="40" t="str">
        <f>IF(K1520="v",VLOOKUP(A1520,'Va-Ku'!$A$2:$C$150,3,0),VLOOKUP(A1520,Kunnat!$B$2:$D$410,3,0))</f>
        <v>Maa- ja metsätalousministeriö</v>
      </c>
      <c r="M1520" s="40" t="str">
        <f>IF(K1520&lt;&gt;"v",VLOOKUP(A1520,Kunnat!$B$2:$F$411,5,0),"")</f>
        <v/>
      </c>
      <c r="N1520" s="41" t="str">
        <f>IF(J1520="","",VLOOKUP(J1520,Lait!$B$3:$C$60,2,0))</f>
        <v/>
      </c>
      <c r="O1520" s="41"/>
      <c r="P1520" s="41"/>
    </row>
    <row r="1521" spans="1:16" s="23" customFormat="1" x14ac:dyDescent="0.35">
      <c r="A1521" s="45" t="s">
        <v>1050</v>
      </c>
      <c r="B1521" s="45" t="s">
        <v>1093</v>
      </c>
      <c r="C1521" s="45" t="s">
        <v>4427</v>
      </c>
      <c r="D1521" s="45" t="s">
        <v>1093</v>
      </c>
      <c r="E1521" s="45" t="s">
        <v>1960</v>
      </c>
      <c r="F1521" s="45" t="s">
        <v>5</v>
      </c>
      <c r="G1521" s="45"/>
      <c r="H1521" s="45" t="s">
        <v>2386</v>
      </c>
      <c r="I1521" s="45"/>
      <c r="J1521" s="45" t="s">
        <v>2280</v>
      </c>
      <c r="K1521" s="39" t="str">
        <f>VLOOKUP(A1521,'Va-Ku'!$A$2:$B$150,2,0)</f>
        <v>v</v>
      </c>
      <c r="L1521" s="40" t="str">
        <f>IF(K1521="v",VLOOKUP(A1521,'Va-Ku'!$A$2:$C$150,3,0),VLOOKUP(A1521,Kunnat!$B$2:$D$410,3,0))</f>
        <v>Maa- ja metsätalousministeriö</v>
      </c>
      <c r="M1521" s="40" t="str">
        <f>IF(K1521&lt;&gt;"v",VLOOKUP(A1521,Kunnat!$B$2:$F$411,5,0),"")</f>
        <v/>
      </c>
      <c r="N1521" s="41" t="str">
        <f>IF(J1521="","",VLOOKUP(J1521,Lait!$B$3:$C$60,2,0))</f>
        <v/>
      </c>
      <c r="O1521" s="41"/>
      <c r="P1521" s="41"/>
    </row>
    <row r="1522" spans="1:16" s="23" customFormat="1" x14ac:dyDescent="0.35">
      <c r="A1522" s="45" t="s">
        <v>1050</v>
      </c>
      <c r="B1522" s="45" t="s">
        <v>1088</v>
      </c>
      <c r="C1522" s="45" t="s">
        <v>4428</v>
      </c>
      <c r="D1522" s="45" t="s">
        <v>1088</v>
      </c>
      <c r="E1522" s="45" t="s">
        <v>1960</v>
      </c>
      <c r="F1522" s="45" t="s">
        <v>7</v>
      </c>
      <c r="G1522" s="45"/>
      <c r="H1522" s="45" t="s">
        <v>2386</v>
      </c>
      <c r="I1522" s="45"/>
      <c r="J1522" s="45" t="s">
        <v>2280</v>
      </c>
      <c r="K1522" s="39" t="str">
        <f>VLOOKUP(A1522,'Va-Ku'!$A$2:$B$150,2,0)</f>
        <v>v</v>
      </c>
      <c r="L1522" s="40" t="str">
        <f>IF(K1522="v",VLOOKUP(A1522,'Va-Ku'!$A$2:$C$150,3,0),VLOOKUP(A1522,Kunnat!$B$2:$D$410,3,0))</f>
        <v>Maa- ja metsätalousministeriö</v>
      </c>
      <c r="M1522" s="40" t="str">
        <f>IF(K1522&lt;&gt;"v",VLOOKUP(A1522,Kunnat!$B$2:$F$411,5,0),"")</f>
        <v/>
      </c>
      <c r="N1522" s="41" t="str">
        <f>IF(J1522="","",VLOOKUP(J1522,Lait!$B$3:$C$60,2,0))</f>
        <v/>
      </c>
      <c r="O1522" s="41"/>
      <c r="P1522" s="41"/>
    </row>
    <row r="1523" spans="1:16" s="23" customFormat="1" x14ac:dyDescent="0.35">
      <c r="A1523" s="45" t="s">
        <v>1050</v>
      </c>
      <c r="B1523" s="45" t="s">
        <v>1062</v>
      </c>
      <c r="C1523" s="45" t="s">
        <v>4429</v>
      </c>
      <c r="D1523" s="45" t="s">
        <v>1062</v>
      </c>
      <c r="E1523" s="45" t="s">
        <v>295</v>
      </c>
      <c r="F1523" s="45" t="s">
        <v>10</v>
      </c>
      <c r="G1523" s="45" t="s">
        <v>8</v>
      </c>
      <c r="H1523" s="45" t="s">
        <v>2382</v>
      </c>
      <c r="I1523" s="45"/>
      <c r="J1523" s="45" t="s">
        <v>2280</v>
      </c>
      <c r="K1523" s="39" t="str">
        <f>VLOOKUP(A1523,'Va-Ku'!$A$2:$B$150,2,0)</f>
        <v>v</v>
      </c>
      <c r="L1523" s="40" t="str">
        <f>IF(K1523="v",VLOOKUP(A1523,'Va-Ku'!$A$2:$C$150,3,0),VLOOKUP(A1523,Kunnat!$B$2:$D$410,3,0))</f>
        <v>Maa- ja metsätalousministeriö</v>
      </c>
      <c r="M1523" s="40" t="str">
        <f>IF(K1523&lt;&gt;"v",VLOOKUP(A1523,Kunnat!$B$2:$F$411,5,0),"")</f>
        <v/>
      </c>
      <c r="N1523" s="41" t="str">
        <f>IF(J1523="","",VLOOKUP(J1523,Lait!$B$3:$C$60,2,0))</f>
        <v/>
      </c>
      <c r="O1523" s="41"/>
      <c r="P1523" s="41"/>
    </row>
    <row r="1524" spans="1:16" s="23" customFormat="1" x14ac:dyDescent="0.35">
      <c r="A1524" s="45" t="s">
        <v>1050</v>
      </c>
      <c r="B1524" s="45" t="s">
        <v>4467</v>
      </c>
      <c r="C1524" s="45" t="s">
        <v>4466</v>
      </c>
      <c r="D1524" s="45" t="s">
        <v>4467</v>
      </c>
      <c r="E1524" s="45" t="s">
        <v>1958</v>
      </c>
      <c r="F1524" s="45" t="s">
        <v>10</v>
      </c>
      <c r="G1524" s="45" t="s">
        <v>22</v>
      </c>
      <c r="H1524" s="45" t="s">
        <v>2382</v>
      </c>
      <c r="I1524" s="45"/>
      <c r="J1524" s="45"/>
      <c r="K1524" s="39" t="str">
        <f>VLOOKUP(A1524,'Va-Ku'!$A$2:$B$150,2,0)</f>
        <v>v</v>
      </c>
      <c r="L1524" s="40" t="str">
        <f>IF(K1524="v",VLOOKUP(A1524,'Va-Ku'!$A$2:$C$150,3,0),VLOOKUP(A1524,Kunnat!$B$2:$D$410,3,0))</f>
        <v>Maa- ja metsätalousministeriö</v>
      </c>
      <c r="M1524" s="40" t="str">
        <f>IF(K1524&lt;&gt;"v",VLOOKUP(A1524,Kunnat!$B$2:$F$411,5,0),"")</f>
        <v/>
      </c>
      <c r="N1524" s="41" t="str">
        <f>IF(J1524="","",VLOOKUP(J1524,Lait!$B$3:$C$60,2,0))</f>
        <v/>
      </c>
      <c r="O1524" s="41"/>
      <c r="P1524" s="41"/>
    </row>
    <row r="1525" spans="1:16" s="23" customFormat="1" x14ac:dyDescent="0.35">
      <c r="A1525" s="45" t="s">
        <v>1050</v>
      </c>
      <c r="B1525" s="45" t="s">
        <v>1061</v>
      </c>
      <c r="C1525" s="45" t="s">
        <v>4430</v>
      </c>
      <c r="D1525" s="45" t="s">
        <v>2284</v>
      </c>
      <c r="E1525" s="45" t="s">
        <v>1958</v>
      </c>
      <c r="F1525" s="45" t="s">
        <v>10</v>
      </c>
      <c r="G1525" s="45" t="s">
        <v>22</v>
      </c>
      <c r="H1525" s="45" t="s">
        <v>2382</v>
      </c>
      <c r="I1525" s="45" t="s">
        <v>4431</v>
      </c>
      <c r="J1525" s="45" t="s">
        <v>2298</v>
      </c>
      <c r="K1525" s="39" t="str">
        <f>VLOOKUP(A1525,'Va-Ku'!$A$2:$B$150,2,0)</f>
        <v>v</v>
      </c>
      <c r="L1525" s="40" t="str">
        <f>IF(K1525="v",VLOOKUP(A1525,'Va-Ku'!$A$2:$C$150,3,0),VLOOKUP(A1525,Kunnat!$B$2:$D$410,3,0))</f>
        <v>Maa- ja metsätalousministeriö</v>
      </c>
      <c r="M1525" s="40" t="str">
        <f>IF(K1525&lt;&gt;"v",VLOOKUP(A1525,Kunnat!$B$2:$F$411,5,0),"")</f>
        <v/>
      </c>
      <c r="N1525" s="41" t="str">
        <f>IF(J1525="","",VLOOKUP(J1525,Lait!$B$3:$C$60,2,0))</f>
        <v>Maa- ja metsätalousministeriö</v>
      </c>
      <c r="O1525" s="41"/>
      <c r="P1525" s="41"/>
    </row>
    <row r="1526" spans="1:16" s="23" customFormat="1" x14ac:dyDescent="0.35">
      <c r="A1526" s="45" t="s">
        <v>1050</v>
      </c>
      <c r="B1526" s="45" t="s">
        <v>1060</v>
      </c>
      <c r="C1526" s="45" t="s">
        <v>4432</v>
      </c>
      <c r="D1526" s="45" t="s">
        <v>2284</v>
      </c>
      <c r="E1526" s="45" t="s">
        <v>1958</v>
      </c>
      <c r="F1526" s="45" t="s">
        <v>5</v>
      </c>
      <c r="G1526" s="45"/>
      <c r="H1526" s="45" t="s">
        <v>2382</v>
      </c>
      <c r="I1526" s="45"/>
      <c r="J1526" s="45" t="s">
        <v>2298</v>
      </c>
      <c r="K1526" s="39" t="str">
        <f>VLOOKUP(A1526,'Va-Ku'!$A$2:$B$150,2,0)</f>
        <v>v</v>
      </c>
      <c r="L1526" s="40" t="str">
        <f>IF(K1526="v",VLOOKUP(A1526,'Va-Ku'!$A$2:$C$150,3,0),VLOOKUP(A1526,Kunnat!$B$2:$D$410,3,0))</f>
        <v>Maa- ja metsätalousministeriö</v>
      </c>
      <c r="M1526" s="40" t="str">
        <f>IF(K1526&lt;&gt;"v",VLOOKUP(A1526,Kunnat!$B$2:$F$411,5,0),"")</f>
        <v/>
      </c>
      <c r="N1526" s="41" t="str">
        <f>IF(J1526="","",VLOOKUP(J1526,Lait!$B$3:$C$60,2,0))</f>
        <v>Maa- ja metsätalousministeriö</v>
      </c>
      <c r="O1526" s="41"/>
      <c r="P1526" s="41"/>
    </row>
    <row r="1527" spans="1:16" s="23" customFormat="1" x14ac:dyDescent="0.35">
      <c r="A1527" s="45" t="s">
        <v>1050</v>
      </c>
      <c r="B1527" s="45" t="s">
        <v>4788</v>
      </c>
      <c r="C1527" s="45" t="s">
        <v>4462</v>
      </c>
      <c r="D1527" s="45" t="s">
        <v>4463</v>
      </c>
      <c r="E1527" s="45" t="s">
        <v>1958</v>
      </c>
      <c r="F1527" s="45" t="s">
        <v>10</v>
      </c>
      <c r="G1527" s="45" t="s">
        <v>22</v>
      </c>
      <c r="H1527" s="45" t="s">
        <v>2382</v>
      </c>
      <c r="I1527" s="45"/>
      <c r="J1527" s="45"/>
      <c r="K1527" s="39" t="str">
        <f>VLOOKUP(A1527,'Va-Ku'!$A$2:$B$150,2,0)</f>
        <v>v</v>
      </c>
      <c r="L1527" s="40" t="str">
        <f>IF(K1527="v",VLOOKUP(A1527,'Va-Ku'!$A$2:$C$150,3,0),VLOOKUP(A1527,Kunnat!$B$2:$D$410,3,0))</f>
        <v>Maa- ja metsätalousministeriö</v>
      </c>
      <c r="M1527" s="40" t="str">
        <f>IF(K1527&lt;&gt;"v",VLOOKUP(A1527,Kunnat!$B$2:$F$411,5,0),"")</f>
        <v/>
      </c>
      <c r="N1527" s="41" t="str">
        <f>IF(J1527="","",VLOOKUP(J1527,Lait!$B$3:$C$60,2,0))</f>
        <v/>
      </c>
      <c r="O1527" s="41"/>
      <c r="P1527" s="41"/>
    </row>
    <row r="1528" spans="1:16" s="23" customFormat="1" x14ac:dyDescent="0.35">
      <c r="A1528" s="45" t="s">
        <v>1050</v>
      </c>
      <c r="B1528" s="45" t="s">
        <v>1105</v>
      </c>
      <c r="C1528" s="45" t="s">
        <v>4433</v>
      </c>
      <c r="D1528" s="45" t="s">
        <v>1105</v>
      </c>
      <c r="E1528" s="45" t="s">
        <v>1959</v>
      </c>
      <c r="F1528" s="45" t="s">
        <v>5</v>
      </c>
      <c r="G1528" s="45"/>
      <c r="H1528" s="45" t="s">
        <v>2386</v>
      </c>
      <c r="I1528" s="45"/>
      <c r="J1528" s="45" t="s">
        <v>2280</v>
      </c>
      <c r="K1528" s="39" t="str">
        <f>VLOOKUP(A1528,'Va-Ku'!$A$2:$B$150,2,0)</f>
        <v>v</v>
      </c>
      <c r="L1528" s="40" t="str">
        <f>IF(K1528="v",VLOOKUP(A1528,'Va-Ku'!$A$2:$C$150,3,0),VLOOKUP(A1528,Kunnat!$B$2:$D$410,3,0))</f>
        <v>Maa- ja metsätalousministeriö</v>
      </c>
      <c r="M1528" s="40" t="str">
        <f>IF(K1528&lt;&gt;"v",VLOOKUP(A1528,Kunnat!$B$2:$F$411,5,0),"")</f>
        <v/>
      </c>
      <c r="N1528" s="41" t="str">
        <f>IF(J1528="","",VLOOKUP(J1528,Lait!$B$3:$C$60,2,0))</f>
        <v/>
      </c>
      <c r="O1528" s="41"/>
      <c r="P1528" s="41"/>
    </row>
    <row r="1529" spans="1:16" s="23" customFormat="1" x14ac:dyDescent="0.35">
      <c r="A1529" s="45" t="s">
        <v>1050</v>
      </c>
      <c r="B1529" s="45" t="s">
        <v>1106</v>
      </c>
      <c r="C1529" s="45" t="s">
        <v>4434</v>
      </c>
      <c r="D1529" s="45" t="s">
        <v>1106</v>
      </c>
      <c r="E1529" s="45" t="s">
        <v>1959</v>
      </c>
      <c r="F1529" s="45" t="s">
        <v>5</v>
      </c>
      <c r="G1529" s="45"/>
      <c r="H1529" s="45" t="s">
        <v>2386</v>
      </c>
      <c r="I1529" s="45"/>
      <c r="J1529" s="45" t="s">
        <v>2280</v>
      </c>
      <c r="K1529" s="39" t="str">
        <f>VLOOKUP(A1529,'Va-Ku'!$A$2:$B$150,2,0)</f>
        <v>v</v>
      </c>
      <c r="L1529" s="40" t="str">
        <f>IF(K1529="v",VLOOKUP(A1529,'Va-Ku'!$A$2:$C$150,3,0),VLOOKUP(A1529,Kunnat!$B$2:$D$410,3,0))</f>
        <v>Maa- ja metsätalousministeriö</v>
      </c>
      <c r="M1529" s="40" t="str">
        <f>IF(K1529&lt;&gt;"v",VLOOKUP(A1529,Kunnat!$B$2:$F$411,5,0),"")</f>
        <v/>
      </c>
      <c r="N1529" s="41" t="str">
        <f>IF(J1529="","",VLOOKUP(J1529,Lait!$B$3:$C$60,2,0))</f>
        <v/>
      </c>
      <c r="O1529" s="41"/>
      <c r="P1529" s="41"/>
    </row>
    <row r="1530" spans="1:16" s="23" customFormat="1" x14ac:dyDescent="0.35">
      <c r="A1530" s="45" t="s">
        <v>1050</v>
      </c>
      <c r="B1530" s="45" t="s">
        <v>1107</v>
      </c>
      <c r="C1530" s="45" t="s">
        <v>4435</v>
      </c>
      <c r="D1530" s="45" t="s">
        <v>1107</v>
      </c>
      <c r="E1530" s="45" t="s">
        <v>1959</v>
      </c>
      <c r="F1530" s="45" t="s">
        <v>5</v>
      </c>
      <c r="G1530" s="45"/>
      <c r="H1530" s="45" t="s">
        <v>2386</v>
      </c>
      <c r="I1530" s="45"/>
      <c r="J1530" s="45" t="s">
        <v>2280</v>
      </c>
      <c r="K1530" s="39" t="str">
        <f>VLOOKUP(A1530,'Va-Ku'!$A$2:$B$150,2,0)</f>
        <v>v</v>
      </c>
      <c r="L1530" s="40" t="str">
        <f>IF(K1530="v",VLOOKUP(A1530,'Va-Ku'!$A$2:$C$150,3,0),VLOOKUP(A1530,Kunnat!$B$2:$D$410,3,0))</f>
        <v>Maa- ja metsätalousministeriö</v>
      </c>
      <c r="M1530" s="40" t="str">
        <f>IF(K1530&lt;&gt;"v",VLOOKUP(A1530,Kunnat!$B$2:$F$411,5,0),"")</f>
        <v/>
      </c>
      <c r="N1530" s="41" t="str">
        <f>IF(J1530="","",VLOOKUP(J1530,Lait!$B$3:$C$60,2,0))</f>
        <v/>
      </c>
      <c r="O1530" s="41"/>
      <c r="P1530" s="41"/>
    </row>
    <row r="1531" spans="1:16" s="23" customFormat="1" x14ac:dyDescent="0.35">
      <c r="A1531" s="45" t="s">
        <v>1050</v>
      </c>
      <c r="B1531" s="45" t="s">
        <v>4469</v>
      </c>
      <c r="C1531" s="45" t="s">
        <v>4468</v>
      </c>
      <c r="D1531" s="45" t="s">
        <v>4469</v>
      </c>
      <c r="E1531" s="45" t="s">
        <v>1959</v>
      </c>
      <c r="F1531" s="45" t="s">
        <v>17</v>
      </c>
      <c r="G1531" s="45" t="s">
        <v>22</v>
      </c>
      <c r="H1531" s="45" t="s">
        <v>2382</v>
      </c>
      <c r="I1531" s="45"/>
      <c r="J1531" s="45"/>
      <c r="K1531" s="39" t="str">
        <f>VLOOKUP(A1531,'Va-Ku'!$A$2:$B$150,2,0)</f>
        <v>v</v>
      </c>
      <c r="L1531" s="40" t="str">
        <f>IF(K1531="v",VLOOKUP(A1531,'Va-Ku'!$A$2:$C$150,3,0),VLOOKUP(A1531,Kunnat!$B$2:$D$410,3,0))</f>
        <v>Maa- ja metsätalousministeriö</v>
      </c>
      <c r="M1531" s="40" t="str">
        <f>IF(K1531&lt;&gt;"v",VLOOKUP(A1531,Kunnat!$B$2:$F$411,5,0),"")</f>
        <v/>
      </c>
      <c r="N1531" s="41" t="str">
        <f>IF(J1531="","",VLOOKUP(J1531,Lait!$B$3:$C$60,2,0))</f>
        <v/>
      </c>
      <c r="O1531" s="41"/>
      <c r="P1531" s="41"/>
    </row>
    <row r="1532" spans="1:16" s="23" customFormat="1" x14ac:dyDescent="0.35">
      <c r="A1532" s="45" t="s">
        <v>1050</v>
      </c>
      <c r="B1532" s="45" t="s">
        <v>1137</v>
      </c>
      <c r="C1532" s="45" t="s">
        <v>4436</v>
      </c>
      <c r="D1532" s="45" t="s">
        <v>1137</v>
      </c>
      <c r="E1532" s="45" t="s">
        <v>1960</v>
      </c>
      <c r="F1532" s="45" t="s">
        <v>7</v>
      </c>
      <c r="G1532" s="45"/>
      <c r="H1532" s="45" t="s">
        <v>2386</v>
      </c>
      <c r="I1532" s="45"/>
      <c r="J1532" s="45" t="s">
        <v>2280</v>
      </c>
      <c r="K1532" s="39" t="str">
        <f>VLOOKUP(A1532,'Va-Ku'!$A$2:$B$150,2,0)</f>
        <v>v</v>
      </c>
      <c r="L1532" s="40" t="str">
        <f>IF(K1532="v",VLOOKUP(A1532,'Va-Ku'!$A$2:$C$150,3,0),VLOOKUP(A1532,Kunnat!$B$2:$D$410,3,0))</f>
        <v>Maa- ja metsätalousministeriö</v>
      </c>
      <c r="M1532" s="40" t="str">
        <f>IF(K1532&lt;&gt;"v",VLOOKUP(A1532,Kunnat!$B$2:$F$411,5,0),"")</f>
        <v/>
      </c>
      <c r="N1532" s="41" t="str">
        <f>IF(J1532="","",VLOOKUP(J1532,Lait!$B$3:$C$60,2,0))</f>
        <v/>
      </c>
      <c r="O1532" s="41"/>
      <c r="P1532" s="41"/>
    </row>
    <row r="1533" spans="1:16" s="23" customFormat="1" x14ac:dyDescent="0.35">
      <c r="A1533" s="45" t="s">
        <v>1050</v>
      </c>
      <c r="B1533" s="45" t="s">
        <v>1086</v>
      </c>
      <c r="C1533" s="45" t="s">
        <v>4437</v>
      </c>
      <c r="D1533" s="45" t="s">
        <v>1086</v>
      </c>
      <c r="E1533" s="45" t="s">
        <v>1960</v>
      </c>
      <c r="F1533" s="45" t="s">
        <v>10</v>
      </c>
      <c r="G1533" s="45" t="s">
        <v>22</v>
      </c>
      <c r="H1533" s="45" t="s">
        <v>2386</v>
      </c>
      <c r="I1533" s="45" t="s">
        <v>4438</v>
      </c>
      <c r="J1533" s="45" t="s">
        <v>2280</v>
      </c>
      <c r="K1533" s="39" t="str">
        <f>VLOOKUP(A1533,'Va-Ku'!$A$2:$B$150,2,0)</f>
        <v>v</v>
      </c>
      <c r="L1533" s="40" t="str">
        <f>IF(K1533="v",VLOOKUP(A1533,'Va-Ku'!$A$2:$C$150,3,0),VLOOKUP(A1533,Kunnat!$B$2:$D$410,3,0))</f>
        <v>Maa- ja metsätalousministeriö</v>
      </c>
      <c r="M1533" s="40" t="str">
        <f>IF(K1533&lt;&gt;"v",VLOOKUP(A1533,Kunnat!$B$2:$F$411,5,0),"")</f>
        <v/>
      </c>
      <c r="N1533" s="41" t="str">
        <f>IF(J1533="","",VLOOKUP(J1533,Lait!$B$3:$C$60,2,0))</f>
        <v/>
      </c>
      <c r="O1533" s="41"/>
      <c r="P1533" s="41"/>
    </row>
    <row r="1534" spans="1:16" s="23" customFormat="1" x14ac:dyDescent="0.35">
      <c r="A1534" s="45" t="s">
        <v>1050</v>
      </c>
      <c r="B1534" s="45" t="s">
        <v>1069</v>
      </c>
      <c r="C1534" s="45" t="s">
        <v>4439</v>
      </c>
      <c r="D1534" s="45" t="s">
        <v>1069</v>
      </c>
      <c r="E1534" s="45" t="s">
        <v>1960</v>
      </c>
      <c r="F1534" s="45" t="s">
        <v>7</v>
      </c>
      <c r="G1534" s="45"/>
      <c r="H1534" s="45" t="s">
        <v>2382</v>
      </c>
      <c r="I1534" s="45"/>
      <c r="J1534" s="45" t="s">
        <v>2280</v>
      </c>
      <c r="K1534" s="39" t="str">
        <f>VLOOKUP(A1534,'Va-Ku'!$A$2:$B$150,2,0)</f>
        <v>v</v>
      </c>
      <c r="L1534" s="40" t="str">
        <f>IF(K1534="v",VLOOKUP(A1534,'Va-Ku'!$A$2:$C$150,3,0),VLOOKUP(A1534,Kunnat!$B$2:$D$410,3,0))</f>
        <v>Maa- ja metsätalousministeriö</v>
      </c>
      <c r="M1534" s="40" t="str">
        <f>IF(K1534&lt;&gt;"v",VLOOKUP(A1534,Kunnat!$B$2:$F$411,5,0),"")</f>
        <v/>
      </c>
      <c r="N1534" s="41" t="str">
        <f>IF(J1534="","",VLOOKUP(J1534,Lait!$B$3:$C$60,2,0))</f>
        <v/>
      </c>
      <c r="O1534" s="41"/>
      <c r="P1534" s="41"/>
    </row>
    <row r="1535" spans="1:16" s="23" customFormat="1" x14ac:dyDescent="0.35">
      <c r="A1535" s="45" t="s">
        <v>1050</v>
      </c>
      <c r="B1535" s="45" t="s">
        <v>1096</v>
      </c>
      <c r="C1535" s="45" t="s">
        <v>4440</v>
      </c>
      <c r="D1535" s="45" t="s">
        <v>1096</v>
      </c>
      <c r="E1535" s="45" t="s">
        <v>1960</v>
      </c>
      <c r="F1535" s="45" t="s">
        <v>7</v>
      </c>
      <c r="G1535" s="45"/>
      <c r="H1535" s="45" t="s">
        <v>2386</v>
      </c>
      <c r="I1535" s="45"/>
      <c r="J1535" s="45" t="s">
        <v>2280</v>
      </c>
      <c r="K1535" s="39" t="str">
        <f>VLOOKUP(A1535,'Va-Ku'!$A$2:$B$150,2,0)</f>
        <v>v</v>
      </c>
      <c r="L1535" s="40" t="str">
        <f>IF(K1535="v",VLOOKUP(A1535,'Va-Ku'!$A$2:$C$150,3,0),VLOOKUP(A1535,Kunnat!$B$2:$D$410,3,0))</f>
        <v>Maa- ja metsätalousministeriö</v>
      </c>
      <c r="M1535" s="40" t="str">
        <f>IF(K1535&lt;&gt;"v",VLOOKUP(A1535,Kunnat!$B$2:$F$411,5,0),"")</f>
        <v/>
      </c>
      <c r="N1535" s="41" t="str">
        <f>IF(J1535="","",VLOOKUP(J1535,Lait!$B$3:$C$60,2,0))</f>
        <v/>
      </c>
      <c r="O1535" s="41"/>
      <c r="P1535" s="41"/>
    </row>
    <row r="1536" spans="1:16" s="23" customFormat="1" x14ac:dyDescent="0.35">
      <c r="A1536" s="45" t="s">
        <v>1050</v>
      </c>
      <c r="B1536" s="45" t="s">
        <v>1110</v>
      </c>
      <c r="C1536" s="45" t="s">
        <v>4791</v>
      </c>
      <c r="D1536" s="45" t="s">
        <v>1110</v>
      </c>
      <c r="E1536" s="45" t="s">
        <v>1958</v>
      </c>
      <c r="F1536" s="45" t="s">
        <v>10</v>
      </c>
      <c r="G1536" s="45" t="s">
        <v>22</v>
      </c>
      <c r="H1536" s="45" t="s">
        <v>2382</v>
      </c>
      <c r="I1536" s="45"/>
      <c r="J1536" s="45" t="s">
        <v>2338</v>
      </c>
      <c r="K1536" s="39" t="str">
        <f>VLOOKUP(A1536,'Va-Ku'!$A$2:$B$150,2,0)</f>
        <v>v</v>
      </c>
      <c r="L1536" s="40" t="str">
        <f>IF(K1536="v",VLOOKUP(A1536,'Va-Ku'!$A$2:$C$150,3,0),VLOOKUP(A1536,Kunnat!$B$2:$D$410,3,0))</f>
        <v>Maa- ja metsätalousministeriö</v>
      </c>
      <c r="M1536" s="40" t="str">
        <f>IF(K1536&lt;&gt;"v",VLOOKUP(A1536,Kunnat!$B$2:$F$411,5,0),"")</f>
        <v/>
      </c>
      <c r="N1536" s="41" t="str">
        <f>IF(J1536="","",VLOOKUP(J1536,Lait!$B$3:$C$60,2,0))</f>
        <v>Maa- ja metsätalousministeriö</v>
      </c>
      <c r="O1536" s="41"/>
      <c r="P1536" s="41"/>
    </row>
    <row r="1537" spans="1:16" s="23" customFormat="1" x14ac:dyDescent="0.35">
      <c r="A1537" s="45" t="s">
        <v>1050</v>
      </c>
      <c r="B1537" s="45" t="s">
        <v>1111</v>
      </c>
      <c r="C1537" s="45" t="s">
        <v>4441</v>
      </c>
      <c r="D1537" s="45" t="s">
        <v>1111</v>
      </c>
      <c r="E1537" s="45" t="s">
        <v>1958</v>
      </c>
      <c r="F1537" s="45" t="s">
        <v>5</v>
      </c>
      <c r="G1537" s="45"/>
      <c r="H1537" s="45" t="s">
        <v>2382</v>
      </c>
      <c r="I1537" s="45"/>
      <c r="J1537" s="45" t="s">
        <v>2280</v>
      </c>
      <c r="K1537" s="39" t="str">
        <f>VLOOKUP(A1537,'Va-Ku'!$A$2:$B$150,2,0)</f>
        <v>v</v>
      </c>
      <c r="L1537" s="40" t="str">
        <f>IF(K1537="v",VLOOKUP(A1537,'Va-Ku'!$A$2:$C$150,3,0),VLOOKUP(A1537,Kunnat!$B$2:$D$410,3,0))</f>
        <v>Maa- ja metsätalousministeriö</v>
      </c>
      <c r="M1537" s="40" t="str">
        <f>IF(K1537&lt;&gt;"v",VLOOKUP(A1537,Kunnat!$B$2:$F$411,5,0),"")</f>
        <v/>
      </c>
      <c r="N1537" s="41" t="str">
        <f>IF(J1537="","",VLOOKUP(J1537,Lait!$B$3:$C$60,2,0))</f>
        <v/>
      </c>
      <c r="O1537" s="41"/>
      <c r="P1537" s="41"/>
    </row>
    <row r="1538" spans="1:16" s="23" customFormat="1" x14ac:dyDescent="0.35">
      <c r="A1538" s="45" t="s">
        <v>1050</v>
      </c>
      <c r="B1538" s="45" t="s">
        <v>1057</v>
      </c>
      <c r="C1538" s="45" t="s">
        <v>4442</v>
      </c>
      <c r="D1538" s="45" t="s">
        <v>1057</v>
      </c>
      <c r="E1538" s="45" t="s">
        <v>1960</v>
      </c>
      <c r="F1538" s="45" t="s">
        <v>17</v>
      </c>
      <c r="G1538" s="45"/>
      <c r="H1538" s="45" t="s">
        <v>2386</v>
      </c>
      <c r="I1538" s="45"/>
      <c r="J1538" s="45" t="s">
        <v>2280</v>
      </c>
      <c r="K1538" s="39" t="str">
        <f>VLOOKUP(A1538,'Va-Ku'!$A$2:$B$150,2,0)</f>
        <v>v</v>
      </c>
      <c r="L1538" s="40" t="str">
        <f>IF(K1538="v",VLOOKUP(A1538,'Va-Ku'!$A$2:$C$150,3,0),VLOOKUP(A1538,Kunnat!$B$2:$D$410,3,0))</f>
        <v>Maa- ja metsätalousministeriö</v>
      </c>
      <c r="M1538" s="40" t="str">
        <f>IF(K1538&lt;&gt;"v",VLOOKUP(A1538,Kunnat!$B$2:$F$411,5,0),"")</f>
        <v/>
      </c>
      <c r="N1538" s="41" t="str">
        <f>IF(J1538="","",VLOOKUP(J1538,Lait!$B$3:$C$60,2,0))</f>
        <v/>
      </c>
      <c r="O1538" s="41"/>
      <c r="P1538" s="41"/>
    </row>
    <row r="1539" spans="1:16" s="23" customFormat="1" x14ac:dyDescent="0.35">
      <c r="A1539" s="45" t="s">
        <v>1050</v>
      </c>
      <c r="B1539" s="45" t="s">
        <v>1058</v>
      </c>
      <c r="C1539" s="45" t="s">
        <v>4443</v>
      </c>
      <c r="D1539" s="45" t="s">
        <v>1058</v>
      </c>
      <c r="E1539" s="45" t="s">
        <v>1960</v>
      </c>
      <c r="F1539" s="45" t="s">
        <v>7</v>
      </c>
      <c r="G1539" s="45"/>
      <c r="H1539" s="45" t="s">
        <v>2386</v>
      </c>
      <c r="I1539" s="45"/>
      <c r="J1539" s="45" t="s">
        <v>2280</v>
      </c>
      <c r="K1539" s="39" t="str">
        <f>VLOOKUP(A1539,'Va-Ku'!$A$2:$B$150,2,0)</f>
        <v>v</v>
      </c>
      <c r="L1539" s="40" t="str">
        <f>IF(K1539="v",VLOOKUP(A1539,'Va-Ku'!$A$2:$C$150,3,0),VLOOKUP(A1539,Kunnat!$B$2:$D$410,3,0))</f>
        <v>Maa- ja metsätalousministeriö</v>
      </c>
      <c r="M1539" s="40" t="str">
        <f>IF(K1539&lt;&gt;"v",VLOOKUP(A1539,Kunnat!$B$2:$F$411,5,0),"")</f>
        <v/>
      </c>
      <c r="N1539" s="41" t="str">
        <f>IF(J1539="","",VLOOKUP(J1539,Lait!$B$3:$C$60,2,0))</f>
        <v/>
      </c>
      <c r="O1539" s="41"/>
      <c r="P1539" s="41"/>
    </row>
    <row r="1540" spans="1:16" s="23" customFormat="1" x14ac:dyDescent="0.35">
      <c r="A1540" s="45" t="s">
        <v>1050</v>
      </c>
      <c r="B1540" s="45" t="s">
        <v>1059</v>
      </c>
      <c r="C1540" s="45" t="s">
        <v>4444</v>
      </c>
      <c r="D1540" s="45" t="s">
        <v>1059</v>
      </c>
      <c r="E1540" s="45" t="s">
        <v>1960</v>
      </c>
      <c r="F1540" s="45" t="s">
        <v>7</v>
      </c>
      <c r="G1540" s="45"/>
      <c r="H1540" s="45" t="s">
        <v>2386</v>
      </c>
      <c r="I1540" s="45"/>
      <c r="J1540" s="45" t="s">
        <v>2280</v>
      </c>
      <c r="K1540" s="39" t="str">
        <f>VLOOKUP(A1540,'Va-Ku'!$A$2:$B$150,2,0)</f>
        <v>v</v>
      </c>
      <c r="L1540" s="40" t="str">
        <f>IF(K1540="v",VLOOKUP(A1540,'Va-Ku'!$A$2:$C$150,3,0),VLOOKUP(A1540,Kunnat!$B$2:$D$410,3,0))</f>
        <v>Maa- ja metsätalousministeriö</v>
      </c>
      <c r="M1540" s="40" t="str">
        <f>IF(K1540&lt;&gt;"v",VLOOKUP(A1540,Kunnat!$B$2:$F$411,5,0),"")</f>
        <v/>
      </c>
      <c r="N1540" s="41" t="str">
        <f>IF(J1540="","",VLOOKUP(J1540,Lait!$B$3:$C$60,2,0))</f>
        <v/>
      </c>
      <c r="O1540" s="41"/>
      <c r="P1540" s="41"/>
    </row>
    <row r="1541" spans="1:16" s="23" customFormat="1" x14ac:dyDescent="0.35">
      <c r="A1541" s="45" t="s">
        <v>1050</v>
      </c>
      <c r="B1541" s="45" t="s">
        <v>1056</v>
      </c>
      <c r="C1541" s="45" t="s">
        <v>4445</v>
      </c>
      <c r="D1541" s="45" t="s">
        <v>1056</v>
      </c>
      <c r="E1541" s="45" t="s">
        <v>1960</v>
      </c>
      <c r="F1541" s="45" t="s">
        <v>10</v>
      </c>
      <c r="G1541" s="45" t="s">
        <v>22</v>
      </c>
      <c r="H1541" s="45" t="s">
        <v>2386</v>
      </c>
      <c r="I1541" s="45" t="s">
        <v>4414</v>
      </c>
      <c r="J1541" s="45" t="s">
        <v>2280</v>
      </c>
      <c r="K1541" s="39" t="str">
        <f>VLOOKUP(A1541,'Va-Ku'!$A$2:$B$150,2,0)</f>
        <v>v</v>
      </c>
      <c r="L1541" s="40" t="str">
        <f>IF(K1541="v",VLOOKUP(A1541,'Va-Ku'!$A$2:$C$150,3,0),VLOOKUP(A1541,Kunnat!$B$2:$D$410,3,0))</f>
        <v>Maa- ja metsätalousministeriö</v>
      </c>
      <c r="M1541" s="40" t="str">
        <f>IF(K1541&lt;&gt;"v",VLOOKUP(A1541,Kunnat!$B$2:$F$411,5,0),"")</f>
        <v/>
      </c>
      <c r="N1541" s="41" t="str">
        <f>IF(J1541="","",VLOOKUP(J1541,Lait!$B$3:$C$60,2,0))</f>
        <v/>
      </c>
      <c r="O1541" s="41"/>
      <c r="P1541" s="41"/>
    </row>
    <row r="1542" spans="1:16" s="23" customFormat="1" x14ac:dyDescent="0.35">
      <c r="A1542" s="45" t="s">
        <v>1050</v>
      </c>
      <c r="B1542" s="45" t="s">
        <v>1052</v>
      </c>
      <c r="C1542" s="45" t="s">
        <v>4446</v>
      </c>
      <c r="D1542" s="45" t="s">
        <v>1052</v>
      </c>
      <c r="E1542" s="45" t="s">
        <v>1960</v>
      </c>
      <c r="F1542" s="45" t="s">
        <v>7</v>
      </c>
      <c r="G1542" s="45" t="s">
        <v>22</v>
      </c>
      <c r="H1542" s="45" t="s">
        <v>2386</v>
      </c>
      <c r="I1542" s="45" t="s">
        <v>4414</v>
      </c>
      <c r="J1542" s="45" t="s">
        <v>2280</v>
      </c>
      <c r="K1542" s="39" t="str">
        <f>VLOOKUP(A1542,'Va-Ku'!$A$2:$B$150,2,0)</f>
        <v>v</v>
      </c>
      <c r="L1542" s="40" t="str">
        <f>IF(K1542="v",VLOOKUP(A1542,'Va-Ku'!$A$2:$C$150,3,0),VLOOKUP(A1542,Kunnat!$B$2:$D$410,3,0))</f>
        <v>Maa- ja metsätalousministeriö</v>
      </c>
      <c r="M1542" s="40" t="str">
        <f>IF(K1542&lt;&gt;"v",VLOOKUP(A1542,Kunnat!$B$2:$F$411,5,0),"")</f>
        <v/>
      </c>
      <c r="N1542" s="41" t="str">
        <f>IF(J1542="","",VLOOKUP(J1542,Lait!$B$3:$C$60,2,0))</f>
        <v/>
      </c>
      <c r="O1542" s="41"/>
      <c r="P1542" s="41"/>
    </row>
    <row r="1543" spans="1:16" s="23" customFormat="1" x14ac:dyDescent="0.35">
      <c r="A1543" s="45" t="s">
        <v>1050</v>
      </c>
      <c r="B1543" s="45" t="s">
        <v>1051</v>
      </c>
      <c r="C1543" s="45" t="s">
        <v>4447</v>
      </c>
      <c r="D1543" s="45" t="s">
        <v>1051</v>
      </c>
      <c r="E1543" s="45" t="s">
        <v>1960</v>
      </c>
      <c r="F1543" s="45" t="s">
        <v>7</v>
      </c>
      <c r="G1543" s="45" t="s">
        <v>8</v>
      </c>
      <c r="H1543" s="45" t="s">
        <v>2386</v>
      </c>
      <c r="I1543" s="45" t="s">
        <v>4448</v>
      </c>
      <c r="J1543" s="45" t="s">
        <v>2280</v>
      </c>
      <c r="K1543" s="39" t="str">
        <f>VLOOKUP(A1543,'Va-Ku'!$A$2:$B$150,2,0)</f>
        <v>v</v>
      </c>
      <c r="L1543" s="40" t="str">
        <f>IF(K1543="v",VLOOKUP(A1543,'Va-Ku'!$A$2:$C$150,3,0),VLOOKUP(A1543,Kunnat!$B$2:$D$410,3,0))</f>
        <v>Maa- ja metsätalousministeriö</v>
      </c>
      <c r="M1543" s="40" t="str">
        <f>IF(K1543&lt;&gt;"v",VLOOKUP(A1543,Kunnat!$B$2:$F$411,5,0),"")</f>
        <v/>
      </c>
      <c r="N1543" s="41" t="str">
        <f>IF(J1543="","",VLOOKUP(J1543,Lait!$B$3:$C$60,2,0))</f>
        <v/>
      </c>
      <c r="O1543" s="41"/>
      <c r="P1543" s="41"/>
    </row>
    <row r="1544" spans="1:16" s="23" customFormat="1" x14ac:dyDescent="0.35">
      <c r="A1544" s="45" t="s">
        <v>1050</v>
      </c>
      <c r="B1544" s="45" t="s">
        <v>1055</v>
      </c>
      <c r="C1544" s="45" t="s">
        <v>4449</v>
      </c>
      <c r="D1544" s="45" t="s">
        <v>1055</v>
      </c>
      <c r="E1544" s="45" t="s">
        <v>1960</v>
      </c>
      <c r="F1544" s="45" t="s">
        <v>17</v>
      </c>
      <c r="G1544" s="45"/>
      <c r="H1544" s="45" t="s">
        <v>2386</v>
      </c>
      <c r="I1544" s="45"/>
      <c r="J1544" s="45" t="s">
        <v>2280</v>
      </c>
      <c r="K1544" s="39" t="str">
        <f>VLOOKUP(A1544,'Va-Ku'!$A$2:$B$150,2,0)</f>
        <v>v</v>
      </c>
      <c r="L1544" s="40" t="str">
        <f>IF(K1544="v",VLOOKUP(A1544,'Va-Ku'!$A$2:$C$150,3,0),VLOOKUP(A1544,Kunnat!$B$2:$D$410,3,0))</f>
        <v>Maa- ja metsätalousministeriö</v>
      </c>
      <c r="M1544" s="40" t="str">
        <f>IF(K1544&lt;&gt;"v",VLOOKUP(A1544,Kunnat!$B$2:$F$411,5,0),"")</f>
        <v/>
      </c>
      <c r="N1544" s="41" t="str">
        <f>IF(J1544="","",VLOOKUP(J1544,Lait!$B$3:$C$60,2,0))</f>
        <v/>
      </c>
      <c r="O1544" s="41"/>
      <c r="P1544" s="41"/>
    </row>
    <row r="1545" spans="1:16" s="23" customFormat="1" x14ac:dyDescent="0.35">
      <c r="A1545" s="45" t="s">
        <v>1050</v>
      </c>
      <c r="B1545" s="45" t="s">
        <v>1054</v>
      </c>
      <c r="C1545" s="45" t="s">
        <v>4450</v>
      </c>
      <c r="D1545" s="45" t="s">
        <v>1054</v>
      </c>
      <c r="E1545" s="45" t="s">
        <v>1960</v>
      </c>
      <c r="F1545" s="45" t="s">
        <v>7</v>
      </c>
      <c r="G1545" s="45" t="s">
        <v>22</v>
      </c>
      <c r="H1545" s="45" t="s">
        <v>2386</v>
      </c>
      <c r="I1545" s="45" t="s">
        <v>4414</v>
      </c>
      <c r="J1545" s="45" t="s">
        <v>2280</v>
      </c>
      <c r="K1545" s="39" t="str">
        <f>VLOOKUP(A1545,'Va-Ku'!$A$2:$B$150,2,0)</f>
        <v>v</v>
      </c>
      <c r="L1545" s="40" t="str">
        <f>IF(K1545="v",VLOOKUP(A1545,'Va-Ku'!$A$2:$C$150,3,0),VLOOKUP(A1545,Kunnat!$B$2:$D$410,3,0))</f>
        <v>Maa- ja metsätalousministeriö</v>
      </c>
      <c r="M1545" s="40" t="str">
        <f>IF(K1545&lt;&gt;"v",VLOOKUP(A1545,Kunnat!$B$2:$F$411,5,0),"")</f>
        <v/>
      </c>
      <c r="N1545" s="41" t="str">
        <f>IF(J1545="","",VLOOKUP(J1545,Lait!$B$3:$C$60,2,0))</f>
        <v/>
      </c>
      <c r="O1545" s="41"/>
      <c r="P1545" s="41"/>
    </row>
    <row r="1546" spans="1:16" s="23" customFormat="1" x14ac:dyDescent="0.35">
      <c r="A1546" s="45" t="s">
        <v>1050</v>
      </c>
      <c r="B1546" s="45" t="s">
        <v>1053</v>
      </c>
      <c r="C1546" s="45" t="s">
        <v>4451</v>
      </c>
      <c r="D1546" s="45" t="s">
        <v>1053</v>
      </c>
      <c r="E1546" s="45" t="s">
        <v>1960</v>
      </c>
      <c r="F1546" s="45" t="s">
        <v>7</v>
      </c>
      <c r="G1546" s="45" t="s">
        <v>22</v>
      </c>
      <c r="H1546" s="45" t="s">
        <v>2386</v>
      </c>
      <c r="I1546" s="45" t="s">
        <v>4414</v>
      </c>
      <c r="J1546" s="45" t="s">
        <v>2280</v>
      </c>
      <c r="K1546" s="39" t="str">
        <f>VLOOKUP(A1546,'Va-Ku'!$A$2:$B$150,2,0)</f>
        <v>v</v>
      </c>
      <c r="L1546" s="40" t="str">
        <f>IF(K1546="v",VLOOKUP(A1546,'Va-Ku'!$A$2:$C$150,3,0),VLOOKUP(A1546,Kunnat!$B$2:$D$410,3,0))</f>
        <v>Maa- ja metsätalousministeriö</v>
      </c>
      <c r="M1546" s="40" t="str">
        <f>IF(K1546&lt;&gt;"v",VLOOKUP(A1546,Kunnat!$B$2:$F$411,5,0),"")</f>
        <v/>
      </c>
      <c r="N1546" s="41" t="str">
        <f>IF(J1546="","",VLOOKUP(J1546,Lait!$B$3:$C$60,2,0))</f>
        <v/>
      </c>
      <c r="O1546" s="41"/>
      <c r="P1546" s="41"/>
    </row>
    <row r="1547" spans="1:16" s="23" customFormat="1" x14ac:dyDescent="0.35">
      <c r="A1547" s="45" t="s">
        <v>1050</v>
      </c>
      <c r="B1547" s="45" t="s">
        <v>1063</v>
      </c>
      <c r="C1547" s="45" t="s">
        <v>4452</v>
      </c>
      <c r="D1547" s="45" t="s">
        <v>1063</v>
      </c>
      <c r="E1547" s="45" t="s">
        <v>1958</v>
      </c>
      <c r="F1547" s="45" t="s">
        <v>10</v>
      </c>
      <c r="G1547" s="45" t="s">
        <v>22</v>
      </c>
      <c r="H1547" s="45" t="s">
        <v>2386</v>
      </c>
      <c r="I1547" s="45" t="s">
        <v>4399</v>
      </c>
      <c r="J1547" s="45" t="s">
        <v>2280</v>
      </c>
      <c r="K1547" s="39" t="str">
        <f>VLOOKUP(A1547,'Va-Ku'!$A$2:$B$150,2,0)</f>
        <v>v</v>
      </c>
      <c r="L1547" s="40" t="str">
        <f>IF(K1547="v",VLOOKUP(A1547,'Va-Ku'!$A$2:$C$150,3,0),VLOOKUP(A1547,Kunnat!$B$2:$D$410,3,0))</f>
        <v>Maa- ja metsätalousministeriö</v>
      </c>
      <c r="M1547" s="40" t="str">
        <f>IF(K1547&lt;&gt;"v",VLOOKUP(A1547,Kunnat!$B$2:$F$411,5,0),"")</f>
        <v/>
      </c>
      <c r="N1547" s="41" t="str">
        <f>IF(J1547="","",VLOOKUP(J1547,Lait!$B$3:$C$60,2,0))</f>
        <v/>
      </c>
      <c r="O1547" s="41"/>
      <c r="P1547" s="41"/>
    </row>
    <row r="1548" spans="1:16" s="23" customFormat="1" x14ac:dyDescent="0.35">
      <c r="A1548" s="45" t="s">
        <v>1050</v>
      </c>
      <c r="B1548" s="45" t="s">
        <v>1104</v>
      </c>
      <c r="C1548" s="45" t="s">
        <v>4453</v>
      </c>
      <c r="D1548" s="45" t="s">
        <v>1104</v>
      </c>
      <c r="E1548" s="45" t="s">
        <v>1960</v>
      </c>
      <c r="F1548" s="45" t="s">
        <v>7</v>
      </c>
      <c r="G1548" s="45" t="s">
        <v>8</v>
      </c>
      <c r="H1548" s="45" t="s">
        <v>2386</v>
      </c>
      <c r="I1548" s="45" t="s">
        <v>4454</v>
      </c>
      <c r="J1548" s="45" t="s">
        <v>2280</v>
      </c>
      <c r="K1548" s="39" t="str">
        <f>VLOOKUP(A1548,'Va-Ku'!$A$2:$B$150,2,0)</f>
        <v>v</v>
      </c>
      <c r="L1548" s="40" t="str">
        <f>IF(K1548="v",VLOOKUP(A1548,'Va-Ku'!$A$2:$C$150,3,0),VLOOKUP(A1548,Kunnat!$B$2:$D$410,3,0))</f>
        <v>Maa- ja metsätalousministeriö</v>
      </c>
      <c r="M1548" s="40" t="str">
        <f>IF(K1548&lt;&gt;"v",VLOOKUP(A1548,Kunnat!$B$2:$F$411,5,0),"")</f>
        <v/>
      </c>
      <c r="N1548" s="41" t="str">
        <f>IF(J1548="","",VLOOKUP(J1548,Lait!$B$3:$C$60,2,0))</f>
        <v/>
      </c>
      <c r="O1548" s="41"/>
      <c r="P1548" s="41"/>
    </row>
    <row r="1549" spans="1:16" s="23" customFormat="1" x14ac:dyDescent="0.35">
      <c r="A1549" s="45" t="s">
        <v>1050</v>
      </c>
      <c r="B1549" s="45" t="s">
        <v>1100</v>
      </c>
      <c r="C1549" s="45" t="s">
        <v>4455</v>
      </c>
      <c r="D1549" s="45" t="s">
        <v>1100</v>
      </c>
      <c r="E1549" s="45" t="s">
        <v>1960</v>
      </c>
      <c r="F1549" s="45" t="s">
        <v>10</v>
      </c>
      <c r="G1549" s="45" t="s">
        <v>8</v>
      </c>
      <c r="H1549" s="45" t="s">
        <v>2386</v>
      </c>
      <c r="I1549" s="45" t="s">
        <v>4456</v>
      </c>
      <c r="J1549" s="45" t="s">
        <v>2280</v>
      </c>
      <c r="K1549" s="39" t="str">
        <f>VLOOKUP(A1549,'Va-Ku'!$A$2:$B$150,2,0)</f>
        <v>v</v>
      </c>
      <c r="L1549" s="40" t="str">
        <f>IF(K1549="v",VLOOKUP(A1549,'Va-Ku'!$A$2:$C$150,3,0),VLOOKUP(A1549,Kunnat!$B$2:$D$410,3,0))</f>
        <v>Maa- ja metsätalousministeriö</v>
      </c>
      <c r="M1549" s="40" t="str">
        <f>IF(K1549&lt;&gt;"v",VLOOKUP(A1549,Kunnat!$B$2:$F$411,5,0),"")</f>
        <v/>
      </c>
      <c r="N1549" s="41" t="str">
        <f>IF(J1549="","",VLOOKUP(J1549,Lait!$B$3:$C$60,2,0))</f>
        <v/>
      </c>
      <c r="O1549" s="41"/>
      <c r="P1549" s="41"/>
    </row>
    <row r="1550" spans="1:16" s="23" customFormat="1" x14ac:dyDescent="0.35">
      <c r="A1550" s="45" t="s">
        <v>1050</v>
      </c>
      <c r="B1550" s="45" t="s">
        <v>1101</v>
      </c>
      <c r="C1550" s="45" t="s">
        <v>4457</v>
      </c>
      <c r="D1550" s="45" t="s">
        <v>1101</v>
      </c>
      <c r="E1550" s="45" t="s">
        <v>1960</v>
      </c>
      <c r="F1550" s="45" t="s">
        <v>7</v>
      </c>
      <c r="G1550" s="45" t="s">
        <v>8</v>
      </c>
      <c r="H1550" s="45" t="s">
        <v>2386</v>
      </c>
      <c r="I1550" s="45" t="s">
        <v>4456</v>
      </c>
      <c r="J1550" s="45" t="s">
        <v>2280</v>
      </c>
      <c r="K1550" s="39" t="str">
        <f>VLOOKUP(A1550,'Va-Ku'!$A$2:$B$150,2,0)</f>
        <v>v</v>
      </c>
      <c r="L1550" s="40" t="str">
        <f>IF(K1550="v",VLOOKUP(A1550,'Va-Ku'!$A$2:$C$150,3,0),VLOOKUP(A1550,Kunnat!$B$2:$D$410,3,0))</f>
        <v>Maa- ja metsätalousministeriö</v>
      </c>
      <c r="M1550" s="40" t="str">
        <f>IF(K1550&lt;&gt;"v",VLOOKUP(A1550,Kunnat!$B$2:$F$411,5,0),"")</f>
        <v/>
      </c>
      <c r="N1550" s="41" t="str">
        <f>IF(J1550="","",VLOOKUP(J1550,Lait!$B$3:$C$60,2,0))</f>
        <v/>
      </c>
      <c r="O1550" s="41"/>
      <c r="P1550" s="41"/>
    </row>
    <row r="1551" spans="1:16" s="23" customFormat="1" x14ac:dyDescent="0.35">
      <c r="A1551" s="45" t="s">
        <v>1050</v>
      </c>
      <c r="B1551" s="45" t="s">
        <v>1102</v>
      </c>
      <c r="C1551" s="45" t="s">
        <v>4458</v>
      </c>
      <c r="D1551" s="45" t="s">
        <v>1102</v>
      </c>
      <c r="E1551" s="45" t="s">
        <v>1960</v>
      </c>
      <c r="F1551" s="45" t="s">
        <v>7</v>
      </c>
      <c r="G1551" s="45" t="s">
        <v>8</v>
      </c>
      <c r="H1551" s="45" t="s">
        <v>2386</v>
      </c>
      <c r="I1551" s="45" t="s">
        <v>4456</v>
      </c>
      <c r="J1551" s="45" t="s">
        <v>2280</v>
      </c>
      <c r="K1551" s="39" t="str">
        <f>VLOOKUP(A1551,'Va-Ku'!$A$2:$B$150,2,0)</f>
        <v>v</v>
      </c>
      <c r="L1551" s="40" t="str">
        <f>IF(K1551="v",VLOOKUP(A1551,'Va-Ku'!$A$2:$C$150,3,0),VLOOKUP(A1551,Kunnat!$B$2:$D$410,3,0))</f>
        <v>Maa- ja metsätalousministeriö</v>
      </c>
      <c r="M1551" s="40" t="str">
        <f>IF(K1551&lt;&gt;"v",VLOOKUP(A1551,Kunnat!$B$2:$F$411,5,0),"")</f>
        <v/>
      </c>
      <c r="N1551" s="41" t="str">
        <f>IF(J1551="","",VLOOKUP(J1551,Lait!$B$3:$C$60,2,0))</f>
        <v/>
      </c>
      <c r="O1551" s="41"/>
      <c r="P1551" s="41"/>
    </row>
    <row r="1552" spans="1:16" s="23" customFormat="1" x14ac:dyDescent="0.35">
      <c r="A1552" s="45" t="s">
        <v>1050</v>
      </c>
      <c r="B1552" s="45" t="s">
        <v>1098</v>
      </c>
      <c r="C1552" s="45" t="s">
        <v>4459</v>
      </c>
      <c r="D1552" s="45" t="s">
        <v>1098</v>
      </c>
      <c r="E1552" s="45" t="s">
        <v>1960</v>
      </c>
      <c r="F1552" s="45" t="s">
        <v>5</v>
      </c>
      <c r="G1552" s="45"/>
      <c r="H1552" s="45" t="s">
        <v>2386</v>
      </c>
      <c r="I1552" s="45"/>
      <c r="J1552" s="45" t="s">
        <v>2280</v>
      </c>
      <c r="K1552" s="39" t="str">
        <f>VLOOKUP(A1552,'Va-Ku'!$A$2:$B$150,2,0)</f>
        <v>v</v>
      </c>
      <c r="L1552" s="40" t="str">
        <f>IF(K1552="v",VLOOKUP(A1552,'Va-Ku'!$A$2:$C$150,3,0),VLOOKUP(A1552,Kunnat!$B$2:$D$410,3,0))</f>
        <v>Maa- ja metsätalousministeriö</v>
      </c>
      <c r="M1552" s="40" t="str">
        <f>IF(K1552&lt;&gt;"v",VLOOKUP(A1552,Kunnat!$B$2:$F$411,5,0),"")</f>
        <v/>
      </c>
      <c r="N1552" s="41" t="str">
        <f>IF(J1552="","",VLOOKUP(J1552,Lait!$B$3:$C$60,2,0))</f>
        <v/>
      </c>
      <c r="O1552" s="41"/>
      <c r="P1552" s="41"/>
    </row>
    <row r="1553" spans="1:16" s="23" customFormat="1" x14ac:dyDescent="0.35">
      <c r="A1553" s="45" t="s">
        <v>1050</v>
      </c>
      <c r="B1553" s="45" t="s">
        <v>1099</v>
      </c>
      <c r="C1553" s="45" t="s">
        <v>4460</v>
      </c>
      <c r="D1553" s="45" t="s">
        <v>1099</v>
      </c>
      <c r="E1553" s="45" t="s">
        <v>1960</v>
      </c>
      <c r="F1553" s="45" t="s">
        <v>7</v>
      </c>
      <c r="G1553" s="45" t="s">
        <v>8</v>
      </c>
      <c r="H1553" s="45" t="s">
        <v>2386</v>
      </c>
      <c r="I1553" s="45" t="s">
        <v>4364</v>
      </c>
      <c r="J1553" s="45" t="s">
        <v>2280</v>
      </c>
      <c r="K1553" s="39" t="str">
        <f>VLOOKUP(A1553,'Va-Ku'!$A$2:$B$150,2,0)</f>
        <v>v</v>
      </c>
      <c r="L1553" s="40" t="str">
        <f>IF(K1553="v",VLOOKUP(A1553,'Va-Ku'!$A$2:$C$150,3,0),VLOOKUP(A1553,Kunnat!$B$2:$D$410,3,0))</f>
        <v>Maa- ja metsätalousministeriö</v>
      </c>
      <c r="M1553" s="40" t="str">
        <f>IF(K1553&lt;&gt;"v",VLOOKUP(A1553,Kunnat!$B$2:$F$411,5,0),"")</f>
        <v/>
      </c>
      <c r="N1553" s="41" t="str">
        <f>IF(J1553="","",VLOOKUP(J1553,Lait!$B$3:$C$60,2,0))</f>
        <v/>
      </c>
      <c r="O1553" s="41"/>
      <c r="P1553" s="41"/>
    </row>
    <row r="1554" spans="1:16" s="23" customFormat="1" x14ac:dyDescent="0.35">
      <c r="A1554" s="45" t="s">
        <v>1050</v>
      </c>
      <c r="B1554" s="45" t="s">
        <v>1103</v>
      </c>
      <c r="C1554" s="45" t="s">
        <v>4461</v>
      </c>
      <c r="D1554" s="45" t="s">
        <v>1103</v>
      </c>
      <c r="E1554" s="45" t="s">
        <v>1960</v>
      </c>
      <c r="F1554" s="45" t="s">
        <v>5</v>
      </c>
      <c r="G1554" s="45"/>
      <c r="H1554" s="45" t="s">
        <v>2386</v>
      </c>
      <c r="I1554" s="45"/>
      <c r="J1554" s="45" t="s">
        <v>2280</v>
      </c>
      <c r="K1554" s="39" t="str">
        <f>VLOOKUP(A1554,'Va-Ku'!$A$2:$B$150,2,0)</f>
        <v>v</v>
      </c>
      <c r="L1554" s="40" t="str">
        <f>IF(K1554="v",VLOOKUP(A1554,'Va-Ku'!$A$2:$C$150,3,0),VLOOKUP(A1554,Kunnat!$B$2:$D$410,3,0))</f>
        <v>Maa- ja metsätalousministeriö</v>
      </c>
      <c r="M1554" s="40" t="str">
        <f>IF(K1554&lt;&gt;"v",VLOOKUP(A1554,Kunnat!$B$2:$F$411,5,0),"")</f>
        <v/>
      </c>
      <c r="N1554" s="41" t="str">
        <f>IF(J1554="","",VLOOKUP(J1554,Lait!$B$3:$C$60,2,0))</f>
        <v/>
      </c>
      <c r="O1554" s="41"/>
      <c r="P1554" s="41"/>
    </row>
    <row r="1555" spans="1:16" s="23" customFormat="1" x14ac:dyDescent="0.35">
      <c r="A1555" s="45" t="s">
        <v>1050</v>
      </c>
      <c r="B1555" s="45" t="s">
        <v>4789</v>
      </c>
      <c r="C1555" s="45" t="s">
        <v>4464</v>
      </c>
      <c r="D1555" s="45" t="s">
        <v>4465</v>
      </c>
      <c r="E1555" s="45" t="s">
        <v>1958</v>
      </c>
      <c r="F1555" s="45" t="s">
        <v>5</v>
      </c>
      <c r="G1555" s="45"/>
      <c r="H1555" s="45" t="s">
        <v>2382</v>
      </c>
      <c r="I1555" s="45"/>
      <c r="J1555" s="45"/>
      <c r="K1555" s="39" t="str">
        <f>VLOOKUP(A1555,'Va-Ku'!$A$2:$B$150,2,0)</f>
        <v>v</v>
      </c>
      <c r="L1555" s="40" t="str">
        <f>IF(K1555="v",VLOOKUP(A1555,'Va-Ku'!$A$2:$C$150,3,0),VLOOKUP(A1555,Kunnat!$B$2:$D$410,3,0))</f>
        <v>Maa- ja metsätalousministeriö</v>
      </c>
      <c r="M1555" s="40" t="str">
        <f>IF(K1555&lt;&gt;"v",VLOOKUP(A1555,Kunnat!$B$2:$F$411,5,0),"")</f>
        <v/>
      </c>
      <c r="N1555" s="41" t="str">
        <f>IF(J1555="","",VLOOKUP(J1555,Lait!$B$3:$C$60,2,0))</f>
        <v/>
      </c>
      <c r="O1555" s="41"/>
      <c r="P1555" s="41"/>
    </row>
    <row r="1556" spans="1:16" s="23" customFormat="1" x14ac:dyDescent="0.35">
      <c r="A1556" s="45" t="s">
        <v>1050</v>
      </c>
      <c r="B1556" s="45" t="s">
        <v>4391</v>
      </c>
      <c r="C1556" s="45" t="s">
        <v>4390</v>
      </c>
      <c r="D1556" s="45" t="s">
        <v>4391</v>
      </c>
      <c r="E1556" s="45" t="s">
        <v>1959</v>
      </c>
      <c r="F1556" s="45" t="s">
        <v>7</v>
      </c>
      <c r="G1556" s="45" t="s">
        <v>22</v>
      </c>
      <c r="H1556" s="45" t="s">
        <v>2386</v>
      </c>
      <c r="I1556" s="45" t="s">
        <v>4392</v>
      </c>
      <c r="J1556" s="45"/>
      <c r="K1556" s="39" t="str">
        <f>VLOOKUP(A1556,'Va-Ku'!$A$2:$B$150,2,0)</f>
        <v>v</v>
      </c>
      <c r="L1556" s="40" t="str">
        <f>IF(K1556="v",VLOOKUP(A1556,'Va-Ku'!$A$2:$C$150,3,0),VLOOKUP(A1556,Kunnat!$B$2:$D$410,3,0))</f>
        <v>Maa- ja metsätalousministeriö</v>
      </c>
      <c r="M1556" s="40" t="str">
        <f>IF(K1556&lt;&gt;"v",VLOOKUP(A1556,Kunnat!$B$2:$F$411,5,0),"")</f>
        <v/>
      </c>
      <c r="N1556" s="41" t="str">
        <f>IF(J1556="","",VLOOKUP(J1556,Lait!$B$3:$C$60,2,0))</f>
        <v/>
      </c>
      <c r="O1556" s="41"/>
      <c r="P1556" s="41"/>
    </row>
    <row r="1557" spans="1:16" s="23" customFormat="1" x14ac:dyDescent="0.35">
      <c r="A1557" s="45" t="s">
        <v>2366</v>
      </c>
      <c r="B1557" s="45" t="s">
        <v>129</v>
      </c>
      <c r="C1557" s="45" t="s">
        <v>3103</v>
      </c>
      <c r="D1557" s="45" t="s">
        <v>129</v>
      </c>
      <c r="E1557" s="45" t="s">
        <v>1960</v>
      </c>
      <c r="F1557" s="46" t="s">
        <v>5</v>
      </c>
      <c r="G1557" s="45"/>
      <c r="H1557" s="45" t="s">
        <v>2382</v>
      </c>
      <c r="I1557" s="45"/>
      <c r="J1557" s="45" t="s">
        <v>2301</v>
      </c>
      <c r="K1557" s="39" t="str">
        <f>VLOOKUP(A1557,'Va-Ku'!$A$2:$B$150,2,0)</f>
        <v>k</v>
      </c>
      <c r="L1557" s="40" t="str">
        <f>IF(K1557="v",VLOOKUP(A1557,'Va-Ku'!$A$2:$C$150,3,0),VLOOKUP(A1557,Kunnat!$B$2:$D$410,3,0))</f>
        <v>Etelä-Karjala</v>
      </c>
      <c r="M1557" s="40" t="str">
        <f>IF(K1557&lt;&gt;"v",VLOOKUP(A1557,Kunnat!$B$2:$F$411,5,0),"")</f>
        <v>alle 6001</v>
      </c>
      <c r="N1557" s="41" t="str">
        <f>IF(J1557="","",VLOOKUP(J1557,Lait!$B$3:$C$60,2,0))</f>
        <v>Ympäristöministeriö</v>
      </c>
      <c r="O1557" s="41"/>
      <c r="P1557" s="41"/>
    </row>
    <row r="1558" spans="1:16" s="23" customFormat="1" x14ac:dyDescent="0.35">
      <c r="A1558" s="45" t="s">
        <v>2366</v>
      </c>
      <c r="B1558" s="45" t="s">
        <v>1997</v>
      </c>
      <c r="C1558" s="45" t="s">
        <v>3103</v>
      </c>
      <c r="D1558" s="45" t="s">
        <v>1997</v>
      </c>
      <c r="E1558" s="45" t="s">
        <v>1960</v>
      </c>
      <c r="F1558" s="46" t="s">
        <v>5</v>
      </c>
      <c r="G1558" s="45"/>
      <c r="H1558" s="45" t="s">
        <v>2382</v>
      </c>
      <c r="I1558" s="45"/>
      <c r="J1558" s="45" t="s">
        <v>2301</v>
      </c>
      <c r="K1558" s="39" t="str">
        <f>VLOOKUP(A1558,'Va-Ku'!$A$2:$B$150,2,0)</f>
        <v>k</v>
      </c>
      <c r="L1558" s="40" t="str">
        <f>IF(K1558="v",VLOOKUP(A1558,'Va-Ku'!$A$2:$C$150,3,0),VLOOKUP(A1558,Kunnat!$B$2:$D$410,3,0))</f>
        <v>Etelä-Karjala</v>
      </c>
      <c r="M1558" s="40" t="str">
        <f>IF(K1558&lt;&gt;"v",VLOOKUP(A1558,Kunnat!$B$2:$F$411,5,0),"")</f>
        <v>alle 6001</v>
      </c>
      <c r="N1558" s="41" t="str">
        <f>IF(J1558="","",VLOOKUP(J1558,Lait!$B$3:$C$60,2,0))</f>
        <v>Ympäristöministeriö</v>
      </c>
      <c r="O1558" s="41"/>
      <c r="P1558" s="41"/>
    </row>
    <row r="1559" spans="1:16" s="23" customFormat="1" x14ac:dyDescent="0.35">
      <c r="A1559" s="45" t="s">
        <v>2366</v>
      </c>
      <c r="B1559" s="45" t="s">
        <v>513</v>
      </c>
      <c r="C1559" s="45" t="s">
        <v>3103</v>
      </c>
      <c r="D1559" s="45" t="s">
        <v>275</v>
      </c>
      <c r="E1559" s="45" t="s">
        <v>1960</v>
      </c>
      <c r="F1559" s="46" t="s">
        <v>5</v>
      </c>
      <c r="G1559" s="45"/>
      <c r="H1559" s="45" t="s">
        <v>2382</v>
      </c>
      <c r="I1559" s="45"/>
      <c r="J1559" s="45" t="s">
        <v>2301</v>
      </c>
      <c r="K1559" s="39" t="str">
        <f>VLOOKUP(A1559,'Va-Ku'!$A$2:$B$150,2,0)</f>
        <v>k</v>
      </c>
      <c r="L1559" s="40" t="str">
        <f>IF(K1559="v",VLOOKUP(A1559,'Va-Ku'!$A$2:$C$150,3,0),VLOOKUP(A1559,Kunnat!$B$2:$D$410,3,0))</f>
        <v>Etelä-Karjala</v>
      </c>
      <c r="M1559" s="40" t="str">
        <f>IF(K1559&lt;&gt;"v",VLOOKUP(A1559,Kunnat!$B$2:$F$411,5,0),"")</f>
        <v>alle 6001</v>
      </c>
      <c r="N1559" s="41" t="str">
        <f>IF(J1559="","",VLOOKUP(J1559,Lait!$B$3:$C$60,2,0))</f>
        <v>Ympäristöministeriö</v>
      </c>
      <c r="O1559" s="41"/>
      <c r="P1559" s="41"/>
    </row>
    <row r="1560" spans="1:16" s="23" customFormat="1" x14ac:dyDescent="0.35">
      <c r="A1560" s="45" t="s">
        <v>2366</v>
      </c>
      <c r="B1560" s="45" t="s">
        <v>1999</v>
      </c>
      <c r="C1560" s="45" t="s">
        <v>3103</v>
      </c>
      <c r="D1560" s="45" t="s">
        <v>1999</v>
      </c>
      <c r="E1560" s="45" t="s">
        <v>1960</v>
      </c>
      <c r="F1560" s="46" t="s">
        <v>5</v>
      </c>
      <c r="G1560" s="45"/>
      <c r="H1560" s="45" t="s">
        <v>2382</v>
      </c>
      <c r="I1560" s="45"/>
      <c r="J1560" s="45" t="s">
        <v>2301</v>
      </c>
      <c r="K1560" s="39" t="str">
        <f>VLOOKUP(A1560,'Va-Ku'!$A$2:$B$150,2,0)</f>
        <v>k</v>
      </c>
      <c r="L1560" s="40" t="str">
        <f>IF(K1560="v",VLOOKUP(A1560,'Va-Ku'!$A$2:$C$150,3,0),VLOOKUP(A1560,Kunnat!$B$2:$D$410,3,0))</f>
        <v>Etelä-Karjala</v>
      </c>
      <c r="M1560" s="40" t="str">
        <f>IF(K1560&lt;&gt;"v",VLOOKUP(A1560,Kunnat!$B$2:$F$411,5,0),"")</f>
        <v>alle 6001</v>
      </c>
      <c r="N1560" s="41" t="str">
        <f>IF(J1560="","",VLOOKUP(J1560,Lait!$B$3:$C$60,2,0))</f>
        <v>Ympäristöministeriö</v>
      </c>
      <c r="O1560" s="41"/>
      <c r="P1560" s="41"/>
    </row>
    <row r="1561" spans="1:16" s="23" customFormat="1" x14ac:dyDescent="0.35">
      <c r="A1561" s="45" t="s">
        <v>2366</v>
      </c>
      <c r="B1561" s="45" t="s">
        <v>2000</v>
      </c>
      <c r="C1561" s="45" t="s">
        <v>3103</v>
      </c>
      <c r="D1561" s="45" t="s">
        <v>2000</v>
      </c>
      <c r="E1561" s="45" t="s">
        <v>1960</v>
      </c>
      <c r="F1561" s="46" t="s">
        <v>5</v>
      </c>
      <c r="G1561" s="45"/>
      <c r="H1561" s="45" t="s">
        <v>2382</v>
      </c>
      <c r="I1561" s="45"/>
      <c r="J1561" s="45" t="s">
        <v>2301</v>
      </c>
      <c r="K1561" s="39" t="str">
        <f>VLOOKUP(A1561,'Va-Ku'!$A$2:$B$150,2,0)</f>
        <v>k</v>
      </c>
      <c r="L1561" s="40" t="str">
        <f>IF(K1561="v",VLOOKUP(A1561,'Va-Ku'!$A$2:$C$150,3,0),VLOOKUP(A1561,Kunnat!$B$2:$D$410,3,0))</f>
        <v>Etelä-Karjala</v>
      </c>
      <c r="M1561" s="40" t="str">
        <f>IF(K1561&lt;&gt;"v",VLOOKUP(A1561,Kunnat!$B$2:$F$411,5,0),"")</f>
        <v>alle 6001</v>
      </c>
      <c r="N1561" s="41" t="str">
        <f>IF(J1561="","",VLOOKUP(J1561,Lait!$B$3:$C$60,2,0))</f>
        <v>Ympäristöministeriö</v>
      </c>
      <c r="O1561" s="41"/>
      <c r="P1561" s="41"/>
    </row>
    <row r="1562" spans="1:16" s="23" customFormat="1" x14ac:dyDescent="0.35">
      <c r="A1562" s="45" t="s">
        <v>2366</v>
      </c>
      <c r="B1562" s="45" t="s">
        <v>121</v>
      </c>
      <c r="C1562" s="45" t="s">
        <v>3103</v>
      </c>
      <c r="D1562" s="45" t="s">
        <v>2105</v>
      </c>
      <c r="E1562" s="45" t="s">
        <v>1960</v>
      </c>
      <c r="F1562" s="46" t="s">
        <v>5</v>
      </c>
      <c r="G1562" s="45"/>
      <c r="H1562" s="45" t="s">
        <v>2382</v>
      </c>
      <c r="I1562" s="45"/>
      <c r="J1562" s="45" t="s">
        <v>2301</v>
      </c>
      <c r="K1562" s="39" t="str">
        <f>VLOOKUP(A1562,'Va-Ku'!$A$2:$B$150,2,0)</f>
        <v>k</v>
      </c>
      <c r="L1562" s="40" t="str">
        <f>IF(K1562="v",VLOOKUP(A1562,'Va-Ku'!$A$2:$C$150,3,0),VLOOKUP(A1562,Kunnat!$B$2:$D$410,3,0))</f>
        <v>Etelä-Karjala</v>
      </c>
      <c r="M1562" s="40" t="str">
        <f>IF(K1562&lt;&gt;"v",VLOOKUP(A1562,Kunnat!$B$2:$F$411,5,0),"")</f>
        <v>alle 6001</v>
      </c>
      <c r="N1562" s="41" t="str">
        <f>IF(J1562="","",VLOOKUP(J1562,Lait!$B$3:$C$60,2,0))</f>
        <v>Ympäristöministeriö</v>
      </c>
      <c r="O1562" s="41"/>
      <c r="P1562" s="41"/>
    </row>
    <row r="1563" spans="1:16" s="23" customFormat="1" x14ac:dyDescent="0.35">
      <c r="A1563" s="45" t="s">
        <v>2366</v>
      </c>
      <c r="B1563" s="45" t="s">
        <v>1998</v>
      </c>
      <c r="C1563" s="45" t="s">
        <v>3103</v>
      </c>
      <c r="D1563" s="45" t="s">
        <v>1998</v>
      </c>
      <c r="E1563" s="45" t="s">
        <v>1960</v>
      </c>
      <c r="F1563" s="46" t="s">
        <v>5</v>
      </c>
      <c r="G1563" s="45"/>
      <c r="H1563" s="45" t="s">
        <v>2382</v>
      </c>
      <c r="I1563" s="45"/>
      <c r="J1563" s="45" t="s">
        <v>2301</v>
      </c>
      <c r="K1563" s="39" t="str">
        <f>VLOOKUP(A1563,'Va-Ku'!$A$2:$B$150,2,0)</f>
        <v>k</v>
      </c>
      <c r="L1563" s="40" t="str">
        <f>IF(K1563="v",VLOOKUP(A1563,'Va-Ku'!$A$2:$C$150,3,0),VLOOKUP(A1563,Kunnat!$B$2:$D$410,3,0))</f>
        <v>Etelä-Karjala</v>
      </c>
      <c r="M1563" s="40" t="str">
        <f>IF(K1563&lt;&gt;"v",VLOOKUP(A1563,Kunnat!$B$2:$F$411,5,0),"")</f>
        <v>alle 6001</v>
      </c>
      <c r="N1563" s="41" t="str">
        <f>IF(J1563="","",VLOOKUP(J1563,Lait!$B$3:$C$60,2,0))</f>
        <v>Ympäristöministeriö</v>
      </c>
      <c r="O1563" s="41"/>
      <c r="P1563" s="41"/>
    </row>
    <row r="1564" spans="1:16" s="23" customFormat="1" x14ac:dyDescent="0.35">
      <c r="A1564" s="45" t="s">
        <v>2366</v>
      </c>
      <c r="B1564" s="45" t="s">
        <v>1996</v>
      </c>
      <c r="C1564" s="45" t="s">
        <v>3103</v>
      </c>
      <c r="D1564" s="45" t="s">
        <v>1996</v>
      </c>
      <c r="E1564" s="45" t="s">
        <v>1960</v>
      </c>
      <c r="F1564" s="46" t="s">
        <v>5</v>
      </c>
      <c r="G1564" s="45"/>
      <c r="H1564" s="45" t="s">
        <v>2382</v>
      </c>
      <c r="I1564" s="45"/>
      <c r="J1564" s="45" t="s">
        <v>2301</v>
      </c>
      <c r="K1564" s="39" t="str">
        <f>VLOOKUP(A1564,'Va-Ku'!$A$2:$B$150,2,0)</f>
        <v>k</v>
      </c>
      <c r="L1564" s="40" t="str">
        <f>IF(K1564="v",VLOOKUP(A1564,'Va-Ku'!$A$2:$C$150,3,0),VLOOKUP(A1564,Kunnat!$B$2:$D$410,3,0))</f>
        <v>Etelä-Karjala</v>
      </c>
      <c r="M1564" s="40" t="str">
        <f>IF(K1564&lt;&gt;"v",VLOOKUP(A1564,Kunnat!$B$2:$F$411,5,0),"")</f>
        <v>alle 6001</v>
      </c>
      <c r="N1564" s="41" t="str">
        <f>IF(J1564="","",VLOOKUP(J1564,Lait!$B$3:$C$60,2,0))</f>
        <v>Ympäristöministeriö</v>
      </c>
      <c r="O1564" s="41"/>
      <c r="P1564" s="41"/>
    </row>
    <row r="1565" spans="1:16" s="23" customFormat="1" x14ac:dyDescent="0.35">
      <c r="A1565" s="45" t="s">
        <v>2366</v>
      </c>
      <c r="B1565" s="45" t="s">
        <v>1176</v>
      </c>
      <c r="C1565" s="45"/>
      <c r="D1565" s="45" t="s">
        <v>1176</v>
      </c>
      <c r="E1565" s="45" t="s">
        <v>2699</v>
      </c>
      <c r="F1565" s="46" t="s">
        <v>7</v>
      </c>
      <c r="G1565" s="46" t="s">
        <v>22</v>
      </c>
      <c r="H1565" s="45" t="s">
        <v>2382</v>
      </c>
      <c r="I1565" s="45" t="s">
        <v>4184</v>
      </c>
      <c r="J1565" s="45" t="s">
        <v>2305</v>
      </c>
      <c r="K1565" s="39" t="str">
        <f>VLOOKUP(A1565,'Va-Ku'!$A$2:$B$150,2,0)</f>
        <v>k</v>
      </c>
      <c r="L1565" s="40" t="str">
        <f>IF(K1565="v",VLOOKUP(A1565,'Va-Ku'!$A$2:$C$150,3,0),VLOOKUP(A1565,Kunnat!$B$2:$D$410,3,0))</f>
        <v>Etelä-Karjala</v>
      </c>
      <c r="M1565" s="40" t="str">
        <f>IF(K1565&lt;&gt;"v",VLOOKUP(A1565,Kunnat!$B$2:$F$411,5,0),"")</f>
        <v>alle 6001</v>
      </c>
      <c r="N1565" s="41" t="str">
        <f>IF(J1565="","",VLOOKUP(J1565,Lait!$B$3:$C$60,2,0))</f>
        <v>Maa- ja metsätalousministeriö</v>
      </c>
      <c r="O1565" s="41"/>
      <c r="P1565" s="41"/>
    </row>
    <row r="1566" spans="1:16" s="23" customFormat="1" x14ac:dyDescent="0.35">
      <c r="A1566" s="45" t="s">
        <v>2366</v>
      </c>
      <c r="B1566" s="45" t="s">
        <v>1168</v>
      </c>
      <c r="C1566" s="45"/>
      <c r="D1566" s="45" t="s">
        <v>1168</v>
      </c>
      <c r="E1566" s="45" t="s">
        <v>1958</v>
      </c>
      <c r="F1566" s="46" t="s">
        <v>7</v>
      </c>
      <c r="G1566" s="46" t="s">
        <v>22</v>
      </c>
      <c r="H1566" s="45" t="s">
        <v>2382</v>
      </c>
      <c r="I1566" s="45"/>
      <c r="J1566" s="45" t="s">
        <v>2300</v>
      </c>
      <c r="K1566" s="39" t="str">
        <f>VLOOKUP(A1566,'Va-Ku'!$A$2:$B$150,2,0)</f>
        <v>k</v>
      </c>
      <c r="L1566" s="40" t="str">
        <f>IF(K1566="v",VLOOKUP(A1566,'Va-Ku'!$A$2:$C$150,3,0),VLOOKUP(A1566,Kunnat!$B$2:$D$410,3,0))</f>
        <v>Etelä-Karjala</v>
      </c>
      <c r="M1566" s="40" t="str">
        <f>IF(K1566&lt;&gt;"v",VLOOKUP(A1566,Kunnat!$B$2:$F$411,5,0),"")</f>
        <v>alle 6001</v>
      </c>
      <c r="N1566" s="41" t="str">
        <f>IF(J1566="","",VLOOKUP(J1566,Lait!$B$3:$C$60,2,0))</f>
        <v>Liikenne- ja viestintäministeriö</v>
      </c>
      <c r="O1566" s="41"/>
      <c r="P1566" s="41"/>
    </row>
    <row r="1567" spans="1:16" s="23" customFormat="1" x14ac:dyDescent="0.35">
      <c r="A1567" s="45" t="s">
        <v>1183</v>
      </c>
      <c r="B1567" s="45" t="s">
        <v>4187</v>
      </c>
      <c r="C1567" s="45" t="s">
        <v>4187</v>
      </c>
      <c r="D1567" s="45" t="s">
        <v>4188</v>
      </c>
      <c r="E1567" s="45" t="s">
        <v>1958</v>
      </c>
      <c r="F1567" s="46" t="s">
        <v>21</v>
      </c>
      <c r="G1567" s="46" t="s">
        <v>8</v>
      </c>
      <c r="H1567" s="45" t="s">
        <v>2386</v>
      </c>
      <c r="I1567" s="45"/>
      <c r="J1567" s="45"/>
      <c r="K1567" s="39" t="str">
        <f>VLOOKUP(A1567,'Va-Ku'!$A$2:$B$150,2,0)</f>
        <v>v</v>
      </c>
      <c r="L1567" s="40" t="str">
        <f>IF(K1567="v",VLOOKUP(A1567,'Va-Ku'!$A$2:$C$150,3,0),VLOOKUP(A1567,Kunnat!$B$2:$D$410,3,0))</f>
        <v>Sisäministeriö</v>
      </c>
      <c r="M1567" s="40" t="str">
        <f>IF(K1567&lt;&gt;"v",VLOOKUP(A1567,Kunnat!$B$2:$F$411,5,0),"")</f>
        <v/>
      </c>
      <c r="N1567" s="41" t="str">
        <f>IF(J1567="","",VLOOKUP(J1567,Lait!$B$3:$C$60,2,0))</f>
        <v/>
      </c>
      <c r="O1567" s="41"/>
      <c r="P1567" s="41"/>
    </row>
    <row r="1568" spans="1:16" s="23" customFormat="1" x14ac:dyDescent="0.35">
      <c r="A1568" s="45" t="s">
        <v>1183</v>
      </c>
      <c r="B1568" s="45" t="s">
        <v>4185</v>
      </c>
      <c r="C1568" s="45" t="s">
        <v>4185</v>
      </c>
      <c r="D1568" s="45" t="s">
        <v>4186</v>
      </c>
      <c r="E1568" s="45" t="s">
        <v>1958</v>
      </c>
      <c r="F1568" s="46" t="s">
        <v>5</v>
      </c>
      <c r="G1568" s="45"/>
      <c r="H1568" s="45" t="s">
        <v>2386</v>
      </c>
      <c r="I1568" s="45"/>
      <c r="J1568" s="45"/>
      <c r="K1568" s="39" t="str">
        <f>VLOOKUP(A1568,'Va-Ku'!$A$2:$B$150,2,0)</f>
        <v>v</v>
      </c>
      <c r="L1568" s="40" t="str">
        <f>IF(K1568="v",VLOOKUP(A1568,'Va-Ku'!$A$2:$C$150,3,0),VLOOKUP(A1568,Kunnat!$B$2:$D$410,3,0))</f>
        <v>Sisäministeriö</v>
      </c>
      <c r="M1568" s="40" t="str">
        <f>IF(K1568&lt;&gt;"v",VLOOKUP(A1568,Kunnat!$B$2:$F$411,5,0),"")</f>
        <v/>
      </c>
      <c r="N1568" s="41" t="str">
        <f>IF(J1568="","",VLOOKUP(J1568,Lait!$B$3:$C$60,2,0))</f>
        <v/>
      </c>
      <c r="O1568" s="41"/>
      <c r="P1568" s="41"/>
    </row>
    <row r="1569" spans="1:16" s="23" customFormat="1" x14ac:dyDescent="0.35">
      <c r="A1569" s="45" t="s">
        <v>1183</v>
      </c>
      <c r="B1569" s="45" t="s">
        <v>4189</v>
      </c>
      <c r="C1569" s="45" t="s">
        <v>4190</v>
      </c>
      <c r="D1569" s="45" t="s">
        <v>4189</v>
      </c>
      <c r="E1569" s="45" t="s">
        <v>1958</v>
      </c>
      <c r="F1569" s="46" t="s">
        <v>7</v>
      </c>
      <c r="G1569" s="46" t="s">
        <v>61</v>
      </c>
      <c r="H1569" s="45" t="s">
        <v>2382</v>
      </c>
      <c r="I1569" s="45" t="s">
        <v>4191</v>
      </c>
      <c r="J1569" s="45"/>
      <c r="K1569" s="39" t="str">
        <f>VLOOKUP(A1569,'Va-Ku'!$A$2:$B$150,2,0)</f>
        <v>v</v>
      </c>
      <c r="L1569" s="40" t="str">
        <f>IF(K1569="v",VLOOKUP(A1569,'Va-Ku'!$A$2:$C$150,3,0),VLOOKUP(A1569,Kunnat!$B$2:$D$410,3,0))</f>
        <v>Sisäministeriö</v>
      </c>
      <c r="M1569" s="40" t="str">
        <f>IF(K1569&lt;&gt;"v",VLOOKUP(A1569,Kunnat!$B$2:$F$411,5,0),"")</f>
        <v/>
      </c>
      <c r="N1569" s="41" t="str">
        <f>IF(J1569="","",VLOOKUP(J1569,Lait!$B$3:$C$60,2,0))</f>
        <v/>
      </c>
      <c r="O1569" s="41"/>
      <c r="P1569" s="41"/>
    </row>
    <row r="1570" spans="1:16" s="23" customFormat="1" x14ac:dyDescent="0.35">
      <c r="A1570" s="45" t="s">
        <v>1229</v>
      </c>
      <c r="B1570" s="45" t="s">
        <v>1949</v>
      </c>
      <c r="C1570" s="45" t="s">
        <v>3332</v>
      </c>
      <c r="D1570" s="45" t="s">
        <v>1949</v>
      </c>
      <c r="E1570" s="45" t="s">
        <v>1960</v>
      </c>
      <c r="F1570" s="46" t="s">
        <v>21</v>
      </c>
      <c r="G1570" s="45"/>
      <c r="H1570" s="45" t="s">
        <v>2386</v>
      </c>
      <c r="I1570" s="45"/>
      <c r="J1570" s="45" t="s">
        <v>3333</v>
      </c>
      <c r="K1570" s="39" t="str">
        <f>VLOOKUP(A1570,'Va-Ku'!$A$2:$B$150,2,0)</f>
        <v>v</v>
      </c>
      <c r="L1570" s="40" t="str">
        <f>IF(K1570="v",VLOOKUP(A1570,'Va-Ku'!$A$2:$C$150,3,0),VLOOKUP(A1570,Kunnat!$B$2:$D$410,3,0))</f>
        <v>Sosiaali- ja terveysministeriö</v>
      </c>
      <c r="M1570" s="40" t="str">
        <f>IF(K1570&lt;&gt;"v",VLOOKUP(A1570,Kunnat!$B$2:$F$411,5,0),"")</f>
        <v/>
      </c>
      <c r="N1570" s="41" t="str">
        <f>IF(J1570="","",VLOOKUP(J1570,Lait!$B$3:$C$60,2,0))</f>
        <v>Sosiaali- ja terveysministeriö</v>
      </c>
      <c r="O1570" s="41"/>
      <c r="P1570" s="41"/>
    </row>
    <row r="1571" spans="1:16" s="23" customFormat="1" x14ac:dyDescent="0.35">
      <c r="A1571" s="45" t="s">
        <v>1229</v>
      </c>
      <c r="B1571" s="45" t="s">
        <v>1947</v>
      </c>
      <c r="C1571" s="45" t="s">
        <v>3334</v>
      </c>
      <c r="D1571" s="45" t="s">
        <v>1947</v>
      </c>
      <c r="E1571" s="45" t="s">
        <v>1958</v>
      </c>
      <c r="F1571" s="46" t="s">
        <v>21</v>
      </c>
      <c r="G1571" s="45"/>
      <c r="H1571" s="45" t="s">
        <v>2386</v>
      </c>
      <c r="I1571" s="45"/>
      <c r="J1571" s="45" t="s">
        <v>3335</v>
      </c>
      <c r="K1571" s="39" t="str">
        <f>VLOOKUP(A1571,'Va-Ku'!$A$2:$B$150,2,0)</f>
        <v>v</v>
      </c>
      <c r="L1571" s="40" t="str">
        <f>IF(K1571="v",VLOOKUP(A1571,'Va-Ku'!$A$2:$C$150,3,0),VLOOKUP(A1571,Kunnat!$B$2:$D$410,3,0))</f>
        <v>Sosiaali- ja terveysministeriö</v>
      </c>
      <c r="M1571" s="40" t="str">
        <f>IF(K1571&lt;&gt;"v",VLOOKUP(A1571,Kunnat!$B$2:$F$411,5,0),"")</f>
        <v/>
      </c>
      <c r="N1571" s="41" t="str">
        <f>IF(J1571="","",VLOOKUP(J1571,Lait!$B$3:$C$60,2,0))</f>
        <v>Valtiovarainministeriö</v>
      </c>
      <c r="O1571" s="41"/>
      <c r="P1571" s="41"/>
    </row>
    <row r="1572" spans="1:16" s="23" customFormat="1" x14ac:dyDescent="0.35">
      <c r="A1572" s="45" t="s">
        <v>1229</v>
      </c>
      <c r="B1572" s="45" t="s">
        <v>1948</v>
      </c>
      <c r="C1572" s="45" t="s">
        <v>3336</v>
      </c>
      <c r="D1572" s="45" t="s">
        <v>1948</v>
      </c>
      <c r="E1572" s="45" t="s">
        <v>1958</v>
      </c>
      <c r="F1572" s="46" t="s">
        <v>7</v>
      </c>
      <c r="G1572" s="45"/>
      <c r="H1572" s="45" t="s">
        <v>2386</v>
      </c>
      <c r="I1572" s="45"/>
      <c r="J1572" s="45" t="s">
        <v>3335</v>
      </c>
      <c r="K1572" s="39" t="str">
        <f>VLOOKUP(A1572,'Va-Ku'!$A$2:$B$150,2,0)</f>
        <v>v</v>
      </c>
      <c r="L1572" s="40" t="str">
        <f>IF(K1572="v",VLOOKUP(A1572,'Va-Ku'!$A$2:$C$150,3,0),VLOOKUP(A1572,Kunnat!$B$2:$D$410,3,0))</f>
        <v>Sosiaali- ja terveysministeriö</v>
      </c>
      <c r="M1572" s="40" t="str">
        <f>IF(K1572&lt;&gt;"v",VLOOKUP(A1572,Kunnat!$B$2:$F$411,5,0),"")</f>
        <v/>
      </c>
      <c r="N1572" s="41" t="str">
        <f>IF(J1572="","",VLOOKUP(J1572,Lait!$B$3:$C$60,2,0))</f>
        <v>Valtiovarainministeriö</v>
      </c>
      <c r="O1572" s="41"/>
      <c r="P1572" s="41"/>
    </row>
    <row r="1573" spans="1:16" s="23" customFormat="1" x14ac:dyDescent="0.35">
      <c r="A1573" s="45" t="s">
        <v>1184</v>
      </c>
      <c r="B1573" s="45" t="s">
        <v>1188</v>
      </c>
      <c r="C1573" s="45" t="s">
        <v>4476</v>
      </c>
      <c r="D1573" s="45" t="s">
        <v>1188</v>
      </c>
      <c r="E1573" s="45" t="s">
        <v>2699</v>
      </c>
      <c r="F1573" s="46" t="s">
        <v>5</v>
      </c>
      <c r="G1573" s="45"/>
      <c r="H1573" s="45" t="s">
        <v>2382</v>
      </c>
      <c r="I1573" s="45" t="s">
        <v>4477</v>
      </c>
      <c r="J1573" s="45"/>
      <c r="K1573" s="39" t="str">
        <f>VLOOKUP(A1573,'Va-Ku'!$A$2:$B$150,2,0)</f>
        <v>v</v>
      </c>
      <c r="L1573" s="40" t="str">
        <f>IF(K1573="v",VLOOKUP(A1573,'Va-Ku'!$A$2:$C$150,3,0),VLOOKUP(A1573,Kunnat!$B$2:$D$410,3,0))</f>
        <v>Opetus- ja kulttuuriministeriö</v>
      </c>
      <c r="M1573" s="40" t="str">
        <f>IF(K1573&lt;&gt;"v",VLOOKUP(A1573,Kunnat!$B$2:$F$411,5,0),"")</f>
        <v/>
      </c>
      <c r="N1573" s="41" t="str">
        <f>IF(J1573="","",VLOOKUP(J1573,Lait!$B$3:$C$60,2,0))</f>
        <v/>
      </c>
      <c r="O1573" s="41"/>
      <c r="P1573" s="41"/>
    </row>
    <row r="1574" spans="1:16" s="23" customFormat="1" x14ac:dyDescent="0.35">
      <c r="A1574" s="45" t="s">
        <v>1184</v>
      </c>
      <c r="B1574" s="45" t="s">
        <v>1950</v>
      </c>
      <c r="C1574" s="45" t="s">
        <v>4474</v>
      </c>
      <c r="D1574" s="45" t="s">
        <v>1950</v>
      </c>
      <c r="E1574" s="45" t="s">
        <v>2699</v>
      </c>
      <c r="F1574" s="46" t="s">
        <v>17</v>
      </c>
      <c r="G1574" s="46" t="s">
        <v>22</v>
      </c>
      <c r="H1574" s="45" t="s">
        <v>2382</v>
      </c>
      <c r="I1574" s="45" t="s">
        <v>4475</v>
      </c>
      <c r="J1574" s="45"/>
      <c r="K1574" s="39" t="str">
        <f>VLOOKUP(A1574,'Va-Ku'!$A$2:$B$150,2,0)</f>
        <v>v</v>
      </c>
      <c r="L1574" s="40" t="str">
        <f>IF(K1574="v",VLOOKUP(A1574,'Va-Ku'!$A$2:$C$150,3,0),VLOOKUP(A1574,Kunnat!$B$2:$D$410,3,0))</f>
        <v>Opetus- ja kulttuuriministeriö</v>
      </c>
      <c r="M1574" s="40" t="str">
        <f>IF(K1574&lt;&gt;"v",VLOOKUP(A1574,Kunnat!$B$2:$F$411,5,0),"")</f>
        <v/>
      </c>
      <c r="N1574" s="41" t="str">
        <f>IF(J1574="","",VLOOKUP(J1574,Lait!$B$3:$C$60,2,0))</f>
        <v/>
      </c>
      <c r="O1574" s="41"/>
      <c r="P1574" s="41"/>
    </row>
    <row r="1575" spans="1:16" s="23" customFormat="1" x14ac:dyDescent="0.35">
      <c r="A1575" s="45" t="s">
        <v>1184</v>
      </c>
      <c r="B1575" s="45" t="s">
        <v>1185</v>
      </c>
      <c r="C1575" s="45" t="s">
        <v>4798</v>
      </c>
      <c r="D1575" s="45" t="s">
        <v>1185</v>
      </c>
      <c r="E1575" s="45" t="s">
        <v>1896</v>
      </c>
      <c r="F1575" s="46" t="s">
        <v>5</v>
      </c>
      <c r="G1575" s="45"/>
      <c r="H1575" s="45" t="s">
        <v>2386</v>
      </c>
      <c r="I1575" s="45"/>
      <c r="J1575" s="45"/>
      <c r="K1575" s="39" t="str">
        <f>VLOOKUP(A1575,'Va-Ku'!$A$2:$B$150,2,0)</f>
        <v>v</v>
      </c>
      <c r="L1575" s="40" t="str">
        <f>IF(K1575="v",VLOOKUP(A1575,'Va-Ku'!$A$2:$C$150,3,0),VLOOKUP(A1575,Kunnat!$B$2:$D$410,3,0))</f>
        <v>Opetus- ja kulttuuriministeriö</v>
      </c>
      <c r="M1575" s="40" t="str">
        <f>IF(K1575&lt;&gt;"v",VLOOKUP(A1575,Kunnat!$B$2:$F$411,5,0),"")</f>
        <v/>
      </c>
      <c r="N1575" s="41" t="str">
        <f>IF(J1575="","",VLOOKUP(J1575,Lait!$B$3:$C$60,2,0))</f>
        <v/>
      </c>
      <c r="O1575" s="41"/>
      <c r="P1575" s="41"/>
    </row>
    <row r="1576" spans="1:16" s="23" customFormat="1" x14ac:dyDescent="0.35">
      <c r="A1576" s="45" t="s">
        <v>1184</v>
      </c>
      <c r="B1576" s="45" t="s">
        <v>1187</v>
      </c>
      <c r="C1576" s="45" t="s">
        <v>4472</v>
      </c>
      <c r="D1576" s="45" t="s">
        <v>4473</v>
      </c>
      <c r="E1576" s="45" t="s">
        <v>1896</v>
      </c>
      <c r="F1576" s="46" t="s">
        <v>354</v>
      </c>
      <c r="G1576" s="45"/>
      <c r="H1576" s="45" t="s">
        <v>2382</v>
      </c>
      <c r="I1576" s="45"/>
      <c r="J1576" s="45"/>
      <c r="K1576" s="39" t="str">
        <f>VLOOKUP(A1576,'Va-Ku'!$A$2:$B$150,2,0)</f>
        <v>v</v>
      </c>
      <c r="L1576" s="40" t="str">
        <f>IF(K1576="v",VLOOKUP(A1576,'Va-Ku'!$A$2:$C$150,3,0),VLOOKUP(A1576,Kunnat!$B$2:$D$410,3,0))</f>
        <v>Opetus- ja kulttuuriministeriö</v>
      </c>
      <c r="M1576" s="40" t="str">
        <f>IF(K1576&lt;&gt;"v",VLOOKUP(A1576,Kunnat!$B$2:$F$411,5,0),"")</f>
        <v/>
      </c>
      <c r="N1576" s="41" t="str">
        <f>IF(J1576="","",VLOOKUP(J1576,Lait!$B$3:$C$60,2,0))</f>
        <v/>
      </c>
      <c r="O1576" s="41"/>
      <c r="P1576" s="41"/>
    </row>
    <row r="1577" spans="1:16" s="23" customFormat="1" x14ac:dyDescent="0.35">
      <c r="A1577" s="45" t="s">
        <v>1184</v>
      </c>
      <c r="B1577" s="45" t="s">
        <v>4478</v>
      </c>
      <c r="C1577" s="45" t="s">
        <v>4479</v>
      </c>
      <c r="D1577" s="45" t="s">
        <v>4478</v>
      </c>
      <c r="E1577" s="45" t="s">
        <v>1896</v>
      </c>
      <c r="F1577" s="46" t="s">
        <v>5</v>
      </c>
      <c r="G1577" s="45"/>
      <c r="H1577" s="45" t="s">
        <v>2382</v>
      </c>
      <c r="I1577" s="45"/>
      <c r="J1577" s="45"/>
      <c r="K1577" s="39" t="str">
        <f>VLOOKUP(A1577,'Va-Ku'!$A$2:$B$150,2,0)</f>
        <v>v</v>
      </c>
      <c r="L1577" s="40" t="str">
        <f>IF(K1577="v",VLOOKUP(A1577,'Va-Ku'!$A$2:$C$150,3,0),VLOOKUP(A1577,Kunnat!$B$2:$D$410,3,0))</f>
        <v>Opetus- ja kulttuuriministeriö</v>
      </c>
      <c r="M1577" s="40" t="str">
        <f>IF(K1577&lt;&gt;"v",VLOOKUP(A1577,Kunnat!$B$2:$F$411,5,0),"")</f>
        <v/>
      </c>
      <c r="N1577" s="41" t="str">
        <f>IF(J1577="","",VLOOKUP(J1577,Lait!$B$3:$C$60,2,0))</f>
        <v/>
      </c>
      <c r="O1577" s="41"/>
      <c r="P1577" s="41"/>
    </row>
    <row r="1578" spans="1:16" s="23" customFormat="1" x14ac:dyDescent="0.35">
      <c r="A1578" s="45" t="s">
        <v>1184</v>
      </c>
      <c r="B1578" s="45" t="s">
        <v>977</v>
      </c>
      <c r="C1578" s="45" t="s">
        <v>4793</v>
      </c>
      <c r="D1578" s="45" t="s">
        <v>977</v>
      </c>
      <c r="E1578" s="45" t="s">
        <v>2699</v>
      </c>
      <c r="F1578" s="46" t="s">
        <v>17</v>
      </c>
      <c r="G1578" s="46" t="s">
        <v>8</v>
      </c>
      <c r="H1578" s="45" t="s">
        <v>2382</v>
      </c>
      <c r="I1578" s="45" t="s">
        <v>4794</v>
      </c>
      <c r="J1578" s="45"/>
      <c r="K1578" s="39" t="str">
        <f>VLOOKUP(A1578,'Va-Ku'!$A$2:$B$150,2,0)</f>
        <v>v</v>
      </c>
      <c r="L1578" s="40" t="str">
        <f>IF(K1578="v",VLOOKUP(A1578,'Va-Ku'!$A$2:$C$150,3,0),VLOOKUP(A1578,Kunnat!$B$2:$D$410,3,0))</f>
        <v>Opetus- ja kulttuuriministeriö</v>
      </c>
      <c r="M1578" s="40" t="str">
        <f>IF(K1578&lt;&gt;"v",VLOOKUP(A1578,Kunnat!$B$2:$F$411,5,0),"")</f>
        <v/>
      </c>
      <c r="N1578" s="41" t="str">
        <f>IF(J1578="","",VLOOKUP(J1578,Lait!$B$3:$C$60,2,0))</f>
        <v/>
      </c>
      <c r="O1578" s="41"/>
      <c r="P1578" s="41"/>
    </row>
    <row r="1579" spans="1:16" s="23" customFormat="1" x14ac:dyDescent="0.35">
      <c r="A1579" s="45" t="s">
        <v>1184</v>
      </c>
      <c r="B1579" s="45" t="s">
        <v>1186</v>
      </c>
      <c r="C1579" s="45" t="s">
        <v>4795</v>
      </c>
      <c r="D1579" s="45" t="s">
        <v>1186</v>
      </c>
      <c r="E1579" s="45" t="s">
        <v>2699</v>
      </c>
      <c r="F1579" s="46" t="s">
        <v>7</v>
      </c>
      <c r="G1579" s="46" t="s">
        <v>299</v>
      </c>
      <c r="H1579" s="45" t="s">
        <v>2382</v>
      </c>
      <c r="I1579" s="45"/>
      <c r="J1579" s="45"/>
      <c r="K1579" s="39" t="str">
        <f>VLOOKUP(A1579,'Va-Ku'!$A$2:$B$150,2,0)</f>
        <v>v</v>
      </c>
      <c r="L1579" s="40" t="str">
        <f>IF(K1579="v",VLOOKUP(A1579,'Va-Ku'!$A$2:$C$150,3,0),VLOOKUP(A1579,Kunnat!$B$2:$D$410,3,0))</f>
        <v>Opetus- ja kulttuuriministeriö</v>
      </c>
      <c r="M1579" s="40" t="str">
        <f>IF(K1579&lt;&gt;"v",VLOOKUP(A1579,Kunnat!$B$2:$F$411,5,0),"")</f>
        <v/>
      </c>
      <c r="N1579" s="41" t="str">
        <f>IF(J1579="","",VLOOKUP(J1579,Lait!$B$3:$C$60,2,0))</f>
        <v/>
      </c>
      <c r="O1579" s="41"/>
      <c r="P1579" s="41"/>
    </row>
    <row r="1580" spans="1:16" s="23" customFormat="1" x14ac:dyDescent="0.35">
      <c r="A1580" s="45" t="s">
        <v>0</v>
      </c>
      <c r="B1580" s="45" t="s">
        <v>4220</v>
      </c>
      <c r="C1580" s="45" t="s">
        <v>4221</v>
      </c>
      <c r="D1580" s="45" t="s">
        <v>4220</v>
      </c>
      <c r="E1580" s="45" t="s">
        <v>1960</v>
      </c>
      <c r="F1580" s="46" t="s">
        <v>17</v>
      </c>
      <c r="G1580" s="46" t="s">
        <v>22</v>
      </c>
      <c r="H1580" s="45" t="s">
        <v>2386</v>
      </c>
      <c r="I1580" s="45" t="s">
        <v>4212</v>
      </c>
      <c r="J1580" s="45"/>
      <c r="K1580" s="39" t="str">
        <f>VLOOKUP(A1580,'Va-Ku'!$A$2:$B$150,2,0)</f>
        <v>v</v>
      </c>
      <c r="L1580" s="40" t="str">
        <f>IF(K1580="v",VLOOKUP(A1580,'Va-Ku'!$A$2:$C$150,3,0),VLOOKUP(A1580,Kunnat!$B$2:$D$410,3,0))</f>
        <v>Sosiaali- ja terveysministeriö</v>
      </c>
      <c r="M1580" s="40" t="str">
        <f>IF(K1580&lt;&gt;"v",VLOOKUP(A1580,Kunnat!$B$2:$F$411,5,0),"")</f>
        <v/>
      </c>
      <c r="N1580" s="41" t="str">
        <f>IF(J1580="","",VLOOKUP(J1580,Lait!$B$3:$C$60,2,0))</f>
        <v/>
      </c>
      <c r="O1580" s="41"/>
      <c r="P1580" s="41"/>
    </row>
    <row r="1581" spans="1:16" s="23" customFormat="1" x14ac:dyDescent="0.35">
      <c r="A1581" s="45" t="s">
        <v>0</v>
      </c>
      <c r="B1581" s="45" t="s">
        <v>6</v>
      </c>
      <c r="C1581" s="45" t="s">
        <v>4195</v>
      </c>
      <c r="D1581" s="45" t="s">
        <v>6</v>
      </c>
      <c r="E1581" s="45" t="s">
        <v>1959</v>
      </c>
      <c r="F1581" s="46" t="s">
        <v>7</v>
      </c>
      <c r="G1581" s="46" t="s">
        <v>22</v>
      </c>
      <c r="H1581" s="45" t="s">
        <v>2386</v>
      </c>
      <c r="I1581" s="45"/>
      <c r="J1581" s="45"/>
      <c r="K1581" s="39" t="str">
        <f>VLOOKUP(A1581,'Va-Ku'!$A$2:$B$150,2,0)</f>
        <v>v</v>
      </c>
      <c r="L1581" s="40" t="str">
        <f>IF(K1581="v",VLOOKUP(A1581,'Va-Ku'!$A$2:$C$150,3,0),VLOOKUP(A1581,Kunnat!$B$2:$D$410,3,0))</f>
        <v>Sosiaali- ja terveysministeriö</v>
      </c>
      <c r="M1581" s="40" t="str">
        <f>IF(K1581&lt;&gt;"v",VLOOKUP(A1581,Kunnat!$B$2:$F$411,5,0),"")</f>
        <v/>
      </c>
      <c r="N1581" s="41" t="str">
        <f>IF(J1581="","",VLOOKUP(J1581,Lait!$B$3:$C$60,2,0))</f>
        <v/>
      </c>
      <c r="O1581" s="41"/>
      <c r="P1581" s="41"/>
    </row>
    <row r="1582" spans="1:16" s="23" customFormat="1" x14ac:dyDescent="0.35">
      <c r="A1582" s="45" t="s">
        <v>0</v>
      </c>
      <c r="B1582" s="45" t="s">
        <v>4218</v>
      </c>
      <c r="C1582" s="45" t="s">
        <v>4219</v>
      </c>
      <c r="D1582" s="45" t="s">
        <v>4218</v>
      </c>
      <c r="E1582" s="45" t="s">
        <v>1959</v>
      </c>
      <c r="F1582" s="46" t="s">
        <v>17</v>
      </c>
      <c r="G1582" s="46" t="s">
        <v>22</v>
      </c>
      <c r="H1582" s="45" t="s">
        <v>2382</v>
      </c>
      <c r="I1582" s="45" t="s">
        <v>4217</v>
      </c>
      <c r="J1582" s="45" t="s">
        <v>2303</v>
      </c>
      <c r="K1582" s="39" t="str">
        <f>VLOOKUP(A1582,'Va-Ku'!$A$2:$B$150,2,0)</f>
        <v>v</v>
      </c>
      <c r="L1582" s="40" t="str">
        <f>IF(K1582="v",VLOOKUP(A1582,'Va-Ku'!$A$2:$C$150,3,0),VLOOKUP(A1582,Kunnat!$B$2:$D$410,3,0))</f>
        <v>Sosiaali- ja terveysministeriö</v>
      </c>
      <c r="M1582" s="40" t="str">
        <f>IF(K1582&lt;&gt;"v",VLOOKUP(A1582,Kunnat!$B$2:$F$411,5,0),"")</f>
        <v/>
      </c>
      <c r="N1582" s="41" t="str">
        <f>IF(J1582="","",VLOOKUP(J1582,Lait!$B$3:$C$60,2,0))</f>
        <v>Sosiaali- ja terveysministeriö</v>
      </c>
      <c r="O1582" s="41"/>
      <c r="P1582" s="41"/>
    </row>
    <row r="1583" spans="1:16" s="23" customFormat="1" x14ac:dyDescent="0.35">
      <c r="A1583" s="45" t="s">
        <v>0</v>
      </c>
      <c r="B1583" s="45" t="s">
        <v>15</v>
      </c>
      <c r="C1583" s="45" t="s">
        <v>4205</v>
      </c>
      <c r="D1583" s="45" t="s">
        <v>15</v>
      </c>
      <c r="E1583" s="45" t="s">
        <v>1959</v>
      </c>
      <c r="F1583" s="46" t="s">
        <v>5</v>
      </c>
      <c r="G1583" s="45"/>
      <c r="H1583" s="45" t="s">
        <v>2386</v>
      </c>
      <c r="I1583" s="45"/>
      <c r="J1583" s="45"/>
      <c r="K1583" s="39" t="str">
        <f>VLOOKUP(A1583,'Va-Ku'!$A$2:$B$150,2,0)</f>
        <v>v</v>
      </c>
      <c r="L1583" s="40" t="str">
        <f>IF(K1583="v",VLOOKUP(A1583,'Va-Ku'!$A$2:$C$150,3,0),VLOOKUP(A1583,Kunnat!$B$2:$D$410,3,0))</f>
        <v>Sosiaali- ja terveysministeriö</v>
      </c>
      <c r="M1583" s="40" t="str">
        <f>IF(K1583&lt;&gt;"v",VLOOKUP(A1583,Kunnat!$B$2:$F$411,5,0),"")</f>
        <v/>
      </c>
      <c r="N1583" s="41" t="str">
        <f>IF(J1583="","",VLOOKUP(J1583,Lait!$B$3:$C$60,2,0))</f>
        <v/>
      </c>
      <c r="O1583" s="41"/>
      <c r="P1583" s="41"/>
    </row>
    <row r="1584" spans="1:16" s="23" customFormat="1" x14ac:dyDescent="0.35">
      <c r="A1584" s="45" t="s">
        <v>0</v>
      </c>
      <c r="B1584" s="45" t="s">
        <v>14</v>
      </c>
      <c r="C1584" s="45" t="s">
        <v>4204</v>
      </c>
      <c r="D1584" s="45" t="s">
        <v>14</v>
      </c>
      <c r="E1584" s="45" t="s">
        <v>1959</v>
      </c>
      <c r="F1584" s="46" t="s">
        <v>5</v>
      </c>
      <c r="G1584" s="45"/>
      <c r="H1584" s="45" t="s">
        <v>2386</v>
      </c>
      <c r="I1584" s="45"/>
      <c r="J1584" s="45"/>
      <c r="K1584" s="39" t="str">
        <f>VLOOKUP(A1584,'Va-Ku'!$A$2:$B$150,2,0)</f>
        <v>v</v>
      </c>
      <c r="L1584" s="40" t="str">
        <f>IF(K1584="v",VLOOKUP(A1584,'Va-Ku'!$A$2:$C$150,3,0),VLOOKUP(A1584,Kunnat!$B$2:$D$410,3,0))</f>
        <v>Sosiaali- ja terveysministeriö</v>
      </c>
      <c r="M1584" s="40" t="str">
        <f>IF(K1584&lt;&gt;"v",VLOOKUP(A1584,Kunnat!$B$2:$F$411,5,0),"")</f>
        <v/>
      </c>
      <c r="N1584" s="41" t="str">
        <f>IF(J1584="","",VLOOKUP(J1584,Lait!$B$3:$C$60,2,0))</f>
        <v/>
      </c>
      <c r="O1584" s="41"/>
      <c r="P1584" s="41"/>
    </row>
    <row r="1585" spans="1:16" s="23" customFormat="1" x14ac:dyDescent="0.35">
      <c r="A1585" s="45" t="s">
        <v>0</v>
      </c>
      <c r="B1585" s="45" t="s">
        <v>9</v>
      </c>
      <c r="C1585" s="45" t="s">
        <v>4198</v>
      </c>
      <c r="D1585" s="45" t="s">
        <v>9</v>
      </c>
      <c r="E1585" s="45" t="s">
        <v>2699</v>
      </c>
      <c r="F1585" s="46" t="s">
        <v>10</v>
      </c>
      <c r="G1585" s="46" t="s">
        <v>22</v>
      </c>
      <c r="H1585" s="45" t="s">
        <v>2386</v>
      </c>
      <c r="I1585" s="45" t="s">
        <v>4199</v>
      </c>
      <c r="J1585" s="45"/>
      <c r="K1585" s="39" t="str">
        <f>VLOOKUP(A1585,'Va-Ku'!$A$2:$B$150,2,0)</f>
        <v>v</v>
      </c>
      <c r="L1585" s="40" t="str">
        <f>IF(K1585="v",VLOOKUP(A1585,'Va-Ku'!$A$2:$C$150,3,0),VLOOKUP(A1585,Kunnat!$B$2:$D$410,3,0))</f>
        <v>Sosiaali- ja terveysministeriö</v>
      </c>
      <c r="M1585" s="40" t="str">
        <f>IF(K1585&lt;&gt;"v",VLOOKUP(A1585,Kunnat!$B$2:$F$411,5,0),"")</f>
        <v/>
      </c>
      <c r="N1585" s="41" t="str">
        <f>IF(J1585="","",VLOOKUP(J1585,Lait!$B$3:$C$60,2,0))</f>
        <v/>
      </c>
      <c r="O1585" s="41"/>
      <c r="P1585" s="41"/>
    </row>
    <row r="1586" spans="1:16" s="23" customFormat="1" x14ac:dyDescent="0.35">
      <c r="A1586" s="45" t="s">
        <v>0</v>
      </c>
      <c r="B1586" s="45" t="s">
        <v>4210</v>
      </c>
      <c r="C1586" s="45" t="s">
        <v>4211</v>
      </c>
      <c r="D1586" s="45" t="s">
        <v>4210</v>
      </c>
      <c r="E1586" s="45" t="s">
        <v>1960</v>
      </c>
      <c r="F1586" s="46" t="s">
        <v>17</v>
      </c>
      <c r="G1586" s="46" t="s">
        <v>22</v>
      </c>
      <c r="H1586" s="45" t="s">
        <v>2386</v>
      </c>
      <c r="I1586" s="45" t="s">
        <v>4212</v>
      </c>
      <c r="J1586" s="45"/>
      <c r="K1586" s="39" t="str">
        <f>VLOOKUP(A1586,'Va-Ku'!$A$2:$B$150,2,0)</f>
        <v>v</v>
      </c>
      <c r="L1586" s="40" t="str">
        <f>IF(K1586="v",VLOOKUP(A1586,'Va-Ku'!$A$2:$C$150,3,0),VLOOKUP(A1586,Kunnat!$B$2:$D$410,3,0))</f>
        <v>Sosiaali- ja terveysministeriö</v>
      </c>
      <c r="M1586" s="40" t="str">
        <f>IF(K1586&lt;&gt;"v",VLOOKUP(A1586,Kunnat!$B$2:$F$411,5,0),"")</f>
        <v/>
      </c>
      <c r="N1586" s="41" t="str">
        <f>IF(J1586="","",VLOOKUP(J1586,Lait!$B$3:$C$60,2,0))</f>
        <v/>
      </c>
      <c r="O1586" s="41"/>
      <c r="P1586" s="41"/>
    </row>
    <row r="1587" spans="1:16" s="23" customFormat="1" x14ac:dyDescent="0.35">
      <c r="A1587" s="45" t="s">
        <v>0</v>
      </c>
      <c r="B1587" s="45" t="s">
        <v>4196</v>
      </c>
      <c r="C1587" s="45" t="s">
        <v>4197</v>
      </c>
      <c r="D1587" s="45" t="s">
        <v>4196</v>
      </c>
      <c r="E1587" s="45" t="s">
        <v>2699</v>
      </c>
      <c r="F1587" s="46" t="s">
        <v>3</v>
      </c>
      <c r="G1587" s="45"/>
      <c r="H1587" s="45" t="s">
        <v>2382</v>
      </c>
      <c r="I1587" s="45"/>
      <c r="J1587" s="45"/>
      <c r="K1587" s="39" t="str">
        <f>VLOOKUP(A1587,'Va-Ku'!$A$2:$B$150,2,0)</f>
        <v>v</v>
      </c>
      <c r="L1587" s="40" t="str">
        <f>IF(K1587="v",VLOOKUP(A1587,'Va-Ku'!$A$2:$C$150,3,0),VLOOKUP(A1587,Kunnat!$B$2:$D$410,3,0))</f>
        <v>Sosiaali- ja terveysministeriö</v>
      </c>
      <c r="M1587" s="40" t="str">
        <f>IF(K1587&lt;&gt;"v",VLOOKUP(A1587,Kunnat!$B$2:$F$411,5,0),"")</f>
        <v/>
      </c>
      <c r="N1587" s="41" t="str">
        <f>IF(J1587="","",VLOOKUP(J1587,Lait!$B$3:$C$60,2,0))</f>
        <v/>
      </c>
      <c r="O1587" s="41"/>
      <c r="P1587" s="41"/>
    </row>
    <row r="1588" spans="1:16" s="23" customFormat="1" x14ac:dyDescent="0.35">
      <c r="A1588" s="45" t="s">
        <v>0</v>
      </c>
      <c r="B1588" s="45" t="s">
        <v>12</v>
      </c>
      <c r="C1588" s="45" t="s">
        <v>4201</v>
      </c>
      <c r="D1588" s="45" t="s">
        <v>12</v>
      </c>
      <c r="E1588" s="45" t="s">
        <v>1960</v>
      </c>
      <c r="F1588" s="46" t="s">
        <v>5</v>
      </c>
      <c r="G1588" s="45"/>
      <c r="H1588" s="45" t="s">
        <v>2386</v>
      </c>
      <c r="I1588" s="45"/>
      <c r="J1588" s="45"/>
      <c r="K1588" s="39" t="str">
        <f>VLOOKUP(A1588,'Va-Ku'!$A$2:$B$150,2,0)</f>
        <v>v</v>
      </c>
      <c r="L1588" s="40" t="str">
        <f>IF(K1588="v",VLOOKUP(A1588,'Va-Ku'!$A$2:$C$150,3,0),VLOOKUP(A1588,Kunnat!$B$2:$D$410,3,0))</f>
        <v>Sosiaali- ja terveysministeriö</v>
      </c>
      <c r="M1588" s="40" t="str">
        <f>IF(K1588&lt;&gt;"v",VLOOKUP(A1588,Kunnat!$B$2:$F$411,5,0),"")</f>
        <v/>
      </c>
      <c r="N1588" s="41" t="str">
        <f>IF(J1588="","",VLOOKUP(J1588,Lait!$B$3:$C$60,2,0))</f>
        <v/>
      </c>
      <c r="O1588" s="41"/>
      <c r="P1588" s="41"/>
    </row>
    <row r="1589" spans="1:16" s="23" customFormat="1" x14ac:dyDescent="0.35">
      <c r="A1589" s="45" t="s">
        <v>0</v>
      </c>
      <c r="B1589" s="45" t="s">
        <v>11</v>
      </c>
      <c r="C1589" s="45" t="s">
        <v>4200</v>
      </c>
      <c r="D1589" s="45" t="s">
        <v>11</v>
      </c>
      <c r="E1589" s="45" t="s">
        <v>1960</v>
      </c>
      <c r="F1589" s="46" t="s">
        <v>5</v>
      </c>
      <c r="G1589" s="45"/>
      <c r="H1589" s="45" t="s">
        <v>2386</v>
      </c>
      <c r="I1589" s="45"/>
      <c r="J1589" s="45"/>
      <c r="K1589" s="39" t="str">
        <f>VLOOKUP(A1589,'Va-Ku'!$A$2:$B$150,2,0)</f>
        <v>v</v>
      </c>
      <c r="L1589" s="40" t="str">
        <f>IF(K1589="v",VLOOKUP(A1589,'Va-Ku'!$A$2:$C$150,3,0),VLOOKUP(A1589,Kunnat!$B$2:$D$410,3,0))</f>
        <v>Sosiaali- ja terveysministeriö</v>
      </c>
      <c r="M1589" s="40" t="str">
        <f>IF(K1589&lt;&gt;"v",VLOOKUP(A1589,Kunnat!$B$2:$F$411,5,0),"")</f>
        <v/>
      </c>
      <c r="N1589" s="41" t="str">
        <f>IF(J1589="","",VLOOKUP(J1589,Lait!$B$3:$C$60,2,0))</f>
        <v/>
      </c>
      <c r="O1589" s="41"/>
      <c r="P1589" s="41"/>
    </row>
    <row r="1590" spans="1:16" s="23" customFormat="1" x14ac:dyDescent="0.35">
      <c r="A1590" s="45" t="s">
        <v>0</v>
      </c>
      <c r="B1590" s="45" t="s">
        <v>19</v>
      </c>
      <c r="C1590" s="45" t="s">
        <v>4209</v>
      </c>
      <c r="D1590" s="45" t="s">
        <v>19</v>
      </c>
      <c r="E1590" s="45" t="s">
        <v>1960</v>
      </c>
      <c r="F1590" s="46" t="s">
        <v>10</v>
      </c>
      <c r="G1590" s="46" t="s">
        <v>61</v>
      </c>
      <c r="H1590" s="45" t="s">
        <v>2386</v>
      </c>
      <c r="I1590" s="45"/>
      <c r="J1590" s="45"/>
      <c r="K1590" s="39" t="str">
        <f>VLOOKUP(A1590,'Va-Ku'!$A$2:$B$150,2,0)</f>
        <v>v</v>
      </c>
      <c r="L1590" s="40" t="str">
        <f>IF(K1590="v",VLOOKUP(A1590,'Va-Ku'!$A$2:$C$150,3,0),VLOOKUP(A1590,Kunnat!$B$2:$D$410,3,0))</f>
        <v>Sosiaali- ja terveysministeriö</v>
      </c>
      <c r="M1590" s="40" t="str">
        <f>IF(K1590&lt;&gt;"v",VLOOKUP(A1590,Kunnat!$B$2:$F$411,5,0),"")</f>
        <v/>
      </c>
      <c r="N1590" s="41" t="str">
        <f>IF(J1590="","",VLOOKUP(J1590,Lait!$B$3:$C$60,2,0))</f>
        <v/>
      </c>
      <c r="O1590" s="41"/>
      <c r="P1590" s="41"/>
    </row>
    <row r="1591" spans="1:16" s="23" customFormat="1" x14ac:dyDescent="0.35">
      <c r="A1591" s="45" t="s">
        <v>0</v>
      </c>
      <c r="B1591" s="45" t="s">
        <v>4225</v>
      </c>
      <c r="C1591" s="45" t="s">
        <v>4226</v>
      </c>
      <c r="D1591" s="45" t="s">
        <v>4225</v>
      </c>
      <c r="E1591" s="45" t="s">
        <v>1959</v>
      </c>
      <c r="F1591" s="46" t="s">
        <v>7</v>
      </c>
      <c r="G1591" s="46" t="s">
        <v>22</v>
      </c>
      <c r="H1591" s="45" t="s">
        <v>2386</v>
      </c>
      <c r="I1591" s="45"/>
      <c r="J1591" s="45"/>
      <c r="K1591" s="39" t="str">
        <f>VLOOKUP(A1591,'Va-Ku'!$A$2:$B$150,2,0)</f>
        <v>v</v>
      </c>
      <c r="L1591" s="40" t="str">
        <f>IF(K1591="v",VLOOKUP(A1591,'Va-Ku'!$A$2:$C$150,3,0),VLOOKUP(A1591,Kunnat!$B$2:$D$410,3,0))</f>
        <v>Sosiaali- ja terveysministeriö</v>
      </c>
      <c r="M1591" s="40" t="str">
        <f>IF(K1591&lt;&gt;"v",VLOOKUP(A1591,Kunnat!$B$2:$F$411,5,0),"")</f>
        <v/>
      </c>
      <c r="N1591" s="41" t="str">
        <f>IF(J1591="","",VLOOKUP(J1591,Lait!$B$3:$C$60,2,0))</f>
        <v/>
      </c>
      <c r="O1591" s="41"/>
      <c r="P1591" s="41"/>
    </row>
    <row r="1592" spans="1:16" s="23" customFormat="1" x14ac:dyDescent="0.35">
      <c r="A1592" s="45" t="s">
        <v>0</v>
      </c>
      <c r="B1592" s="45" t="s">
        <v>4215</v>
      </c>
      <c r="C1592" s="45" t="s">
        <v>4216</v>
      </c>
      <c r="D1592" s="45" t="s">
        <v>4215</v>
      </c>
      <c r="E1592" s="45" t="s">
        <v>1959</v>
      </c>
      <c r="F1592" s="46" t="s">
        <v>17</v>
      </c>
      <c r="G1592" s="46" t="s">
        <v>22</v>
      </c>
      <c r="H1592" s="45" t="s">
        <v>2386</v>
      </c>
      <c r="I1592" s="45" t="s">
        <v>4217</v>
      </c>
      <c r="J1592" s="45" t="s">
        <v>2303</v>
      </c>
      <c r="K1592" s="39" t="str">
        <f>VLOOKUP(A1592,'Va-Ku'!$A$2:$B$150,2,0)</f>
        <v>v</v>
      </c>
      <c r="L1592" s="40" t="str">
        <f>IF(K1592="v",VLOOKUP(A1592,'Va-Ku'!$A$2:$C$150,3,0),VLOOKUP(A1592,Kunnat!$B$2:$D$410,3,0))</f>
        <v>Sosiaali- ja terveysministeriö</v>
      </c>
      <c r="M1592" s="40" t="str">
        <f>IF(K1592&lt;&gt;"v",VLOOKUP(A1592,Kunnat!$B$2:$F$411,5,0),"")</f>
        <v/>
      </c>
      <c r="N1592" s="41" t="str">
        <f>IF(J1592="","",VLOOKUP(J1592,Lait!$B$3:$C$60,2,0))</f>
        <v>Sosiaali- ja terveysministeriö</v>
      </c>
      <c r="O1592" s="41"/>
      <c r="P1592" s="41"/>
    </row>
    <row r="1593" spans="1:16" s="23" customFormat="1" x14ac:dyDescent="0.35">
      <c r="A1593" s="45" t="s">
        <v>0</v>
      </c>
      <c r="B1593" s="45" t="s">
        <v>4213</v>
      </c>
      <c r="C1593" s="45" t="s">
        <v>4214</v>
      </c>
      <c r="D1593" s="45" t="s">
        <v>4213</v>
      </c>
      <c r="E1593" s="45" t="s">
        <v>2699</v>
      </c>
      <c r="F1593" s="46" t="s">
        <v>5</v>
      </c>
      <c r="G1593" s="45"/>
      <c r="H1593" s="45" t="s">
        <v>2382</v>
      </c>
      <c r="I1593" s="45"/>
      <c r="J1593" s="45"/>
      <c r="K1593" s="39" t="str">
        <f>VLOOKUP(A1593,'Va-Ku'!$A$2:$B$150,2,0)</f>
        <v>v</v>
      </c>
      <c r="L1593" s="40" t="str">
        <f>IF(K1593="v",VLOOKUP(A1593,'Va-Ku'!$A$2:$C$150,3,0),VLOOKUP(A1593,Kunnat!$B$2:$D$410,3,0))</f>
        <v>Sosiaali- ja terveysministeriö</v>
      </c>
      <c r="M1593" s="40" t="str">
        <f>IF(K1593&lt;&gt;"v",VLOOKUP(A1593,Kunnat!$B$2:$F$411,5,0),"")</f>
        <v/>
      </c>
      <c r="N1593" s="41" t="str">
        <f>IF(J1593="","",VLOOKUP(J1593,Lait!$B$3:$C$60,2,0))</f>
        <v/>
      </c>
      <c r="O1593" s="41"/>
      <c r="P1593" s="41"/>
    </row>
    <row r="1594" spans="1:16" s="23" customFormat="1" x14ac:dyDescent="0.35">
      <c r="A1594" s="45" t="s">
        <v>0</v>
      </c>
      <c r="B1594" s="45" t="s">
        <v>2</v>
      </c>
      <c r="C1594" s="45" t="s">
        <v>4192</v>
      </c>
      <c r="D1594" s="45" t="s">
        <v>2</v>
      </c>
      <c r="E1594" s="45" t="s">
        <v>1959</v>
      </c>
      <c r="F1594" s="46" t="s">
        <v>3</v>
      </c>
      <c r="G1594" s="45"/>
      <c r="H1594" s="45" t="s">
        <v>2386</v>
      </c>
      <c r="I1594" s="45"/>
      <c r="J1594" s="45"/>
      <c r="K1594" s="39" t="str">
        <f>VLOOKUP(A1594,'Va-Ku'!$A$2:$B$150,2,0)</f>
        <v>v</v>
      </c>
      <c r="L1594" s="40" t="str">
        <f>IF(K1594="v",VLOOKUP(A1594,'Va-Ku'!$A$2:$C$150,3,0),VLOOKUP(A1594,Kunnat!$B$2:$D$410,3,0))</f>
        <v>Sosiaali- ja terveysministeriö</v>
      </c>
      <c r="M1594" s="40" t="str">
        <f>IF(K1594&lt;&gt;"v",VLOOKUP(A1594,Kunnat!$B$2:$F$411,5,0),"")</f>
        <v/>
      </c>
      <c r="N1594" s="41" t="str">
        <f>IF(J1594="","",VLOOKUP(J1594,Lait!$B$3:$C$60,2,0))</f>
        <v/>
      </c>
      <c r="O1594" s="41"/>
      <c r="P1594" s="41"/>
    </row>
    <row r="1595" spans="1:16" s="23" customFormat="1" x14ac:dyDescent="0.35">
      <c r="A1595" s="45" t="s">
        <v>0</v>
      </c>
      <c r="B1595" s="45" t="s">
        <v>16</v>
      </c>
      <c r="C1595" s="45" t="s">
        <v>4206</v>
      </c>
      <c r="D1595" s="45" t="s">
        <v>16</v>
      </c>
      <c r="E1595" s="45" t="s">
        <v>1960</v>
      </c>
      <c r="F1595" s="46" t="s">
        <v>17</v>
      </c>
      <c r="G1595" s="46" t="s">
        <v>22</v>
      </c>
      <c r="H1595" s="45" t="s">
        <v>2386</v>
      </c>
      <c r="I1595" s="45" t="s">
        <v>4207</v>
      </c>
      <c r="J1595" s="45"/>
      <c r="K1595" s="39" t="str">
        <f>VLOOKUP(A1595,'Va-Ku'!$A$2:$B$150,2,0)</f>
        <v>v</v>
      </c>
      <c r="L1595" s="40" t="str">
        <f>IF(K1595="v",VLOOKUP(A1595,'Va-Ku'!$A$2:$C$150,3,0),VLOOKUP(A1595,Kunnat!$B$2:$D$410,3,0))</f>
        <v>Sosiaali- ja terveysministeriö</v>
      </c>
      <c r="M1595" s="40" t="str">
        <f>IF(K1595&lt;&gt;"v",VLOOKUP(A1595,Kunnat!$B$2:$F$411,5,0),"")</f>
        <v/>
      </c>
      <c r="N1595" s="41" t="str">
        <f>IF(J1595="","",VLOOKUP(J1595,Lait!$B$3:$C$60,2,0))</f>
        <v/>
      </c>
      <c r="O1595" s="41"/>
      <c r="P1595" s="41"/>
    </row>
    <row r="1596" spans="1:16" s="23" customFormat="1" x14ac:dyDescent="0.35">
      <c r="A1596" s="45" t="s">
        <v>0</v>
      </c>
      <c r="B1596" s="45" t="s">
        <v>4222</v>
      </c>
      <c r="C1596" s="45" t="s">
        <v>4223</v>
      </c>
      <c r="D1596" s="45" t="s">
        <v>4222</v>
      </c>
      <c r="E1596" s="45" t="s">
        <v>1960</v>
      </c>
      <c r="F1596" s="46" t="s">
        <v>17</v>
      </c>
      <c r="G1596" s="46" t="s">
        <v>8</v>
      </c>
      <c r="H1596" s="45" t="s">
        <v>2386</v>
      </c>
      <c r="I1596" s="45" t="s">
        <v>4224</v>
      </c>
      <c r="J1596" s="45"/>
      <c r="K1596" s="39" t="str">
        <f>VLOOKUP(A1596,'Va-Ku'!$A$2:$B$150,2,0)</f>
        <v>v</v>
      </c>
      <c r="L1596" s="40" t="str">
        <f>IF(K1596="v",VLOOKUP(A1596,'Va-Ku'!$A$2:$C$150,3,0),VLOOKUP(A1596,Kunnat!$B$2:$D$410,3,0))</f>
        <v>Sosiaali- ja terveysministeriö</v>
      </c>
      <c r="M1596" s="40" t="str">
        <f>IF(K1596&lt;&gt;"v",VLOOKUP(A1596,Kunnat!$B$2:$F$411,5,0),"")</f>
        <v/>
      </c>
      <c r="N1596" s="41" t="str">
        <f>IF(J1596="","",VLOOKUP(J1596,Lait!$B$3:$C$60,2,0))</f>
        <v/>
      </c>
      <c r="O1596" s="41"/>
      <c r="P1596" s="41"/>
    </row>
    <row r="1597" spans="1:16" s="23" customFormat="1" x14ac:dyDescent="0.35">
      <c r="A1597" s="45" t="s">
        <v>0</v>
      </c>
      <c r="B1597" s="45" t="s">
        <v>18</v>
      </c>
      <c r="C1597" s="45" t="s">
        <v>4208</v>
      </c>
      <c r="D1597" s="45" t="s">
        <v>18</v>
      </c>
      <c r="E1597" s="45" t="s">
        <v>1960</v>
      </c>
      <c r="F1597" s="46" t="s">
        <v>17</v>
      </c>
      <c r="G1597" s="46" t="s">
        <v>22</v>
      </c>
      <c r="H1597" s="45" t="s">
        <v>2386</v>
      </c>
      <c r="I1597" s="45" t="s">
        <v>4207</v>
      </c>
      <c r="J1597" s="45"/>
      <c r="K1597" s="39" t="str">
        <f>VLOOKUP(A1597,'Va-Ku'!$A$2:$B$150,2,0)</f>
        <v>v</v>
      </c>
      <c r="L1597" s="40" t="str">
        <f>IF(K1597="v",VLOOKUP(A1597,'Va-Ku'!$A$2:$C$150,3,0),VLOOKUP(A1597,Kunnat!$B$2:$D$410,3,0))</f>
        <v>Sosiaali- ja terveysministeriö</v>
      </c>
      <c r="M1597" s="40" t="str">
        <f>IF(K1597&lt;&gt;"v",VLOOKUP(A1597,Kunnat!$B$2:$F$411,5,0),"")</f>
        <v/>
      </c>
      <c r="N1597" s="41" t="str">
        <f>IF(J1597="","",VLOOKUP(J1597,Lait!$B$3:$C$60,2,0))</f>
        <v/>
      </c>
      <c r="O1597" s="41"/>
      <c r="P1597" s="41"/>
    </row>
    <row r="1598" spans="1:16" s="23" customFormat="1" x14ac:dyDescent="0.35">
      <c r="A1598" s="45" t="s">
        <v>0</v>
      </c>
      <c r="B1598" s="45" t="s">
        <v>13</v>
      </c>
      <c r="C1598" s="45" t="s">
        <v>4202</v>
      </c>
      <c r="D1598" s="45" t="s">
        <v>13</v>
      </c>
      <c r="E1598" s="45" t="s">
        <v>1960</v>
      </c>
      <c r="F1598" s="46" t="s">
        <v>10</v>
      </c>
      <c r="G1598" s="46" t="s">
        <v>22</v>
      </c>
      <c r="H1598" s="45" t="s">
        <v>2386</v>
      </c>
      <c r="I1598" s="45" t="s">
        <v>4203</v>
      </c>
      <c r="J1598" s="45"/>
      <c r="K1598" s="39" t="str">
        <f>VLOOKUP(A1598,'Va-Ku'!$A$2:$B$150,2,0)</f>
        <v>v</v>
      </c>
      <c r="L1598" s="40" t="str">
        <f>IF(K1598="v",VLOOKUP(A1598,'Va-Ku'!$A$2:$C$150,3,0),VLOOKUP(A1598,Kunnat!$B$2:$D$410,3,0))</f>
        <v>Sosiaali- ja terveysministeriö</v>
      </c>
      <c r="M1598" s="40" t="str">
        <f>IF(K1598&lt;&gt;"v",VLOOKUP(A1598,Kunnat!$B$2:$F$411,5,0),"")</f>
        <v/>
      </c>
      <c r="N1598" s="41" t="str">
        <f>IF(J1598="","",VLOOKUP(J1598,Lait!$B$3:$C$60,2,0))</f>
        <v/>
      </c>
      <c r="O1598" s="41"/>
      <c r="P1598" s="41"/>
    </row>
    <row r="1599" spans="1:16" s="23" customFormat="1" x14ac:dyDescent="0.35">
      <c r="A1599" s="45" t="s">
        <v>0</v>
      </c>
      <c r="B1599" s="45" t="s">
        <v>4</v>
      </c>
      <c r="C1599" s="45" t="s">
        <v>4193</v>
      </c>
      <c r="D1599" s="45" t="s">
        <v>4</v>
      </c>
      <c r="E1599" s="45" t="s">
        <v>1960</v>
      </c>
      <c r="F1599" s="46" t="s">
        <v>5</v>
      </c>
      <c r="G1599" s="45"/>
      <c r="H1599" s="45" t="s">
        <v>2386</v>
      </c>
      <c r="I1599" s="45" t="s">
        <v>4194</v>
      </c>
      <c r="J1599" s="45"/>
      <c r="K1599" s="39" t="str">
        <f>VLOOKUP(A1599,'Va-Ku'!$A$2:$B$150,2,0)</f>
        <v>v</v>
      </c>
      <c r="L1599" s="40" t="str">
        <f>IF(K1599="v",VLOOKUP(A1599,'Va-Ku'!$A$2:$C$150,3,0),VLOOKUP(A1599,Kunnat!$B$2:$D$410,3,0))</f>
        <v>Sosiaali- ja terveysministeriö</v>
      </c>
      <c r="M1599" s="40" t="str">
        <f>IF(K1599&lt;&gt;"v",VLOOKUP(A1599,Kunnat!$B$2:$F$411,5,0),"")</f>
        <v/>
      </c>
      <c r="N1599" s="41" t="str">
        <f>IF(J1599="","",VLOOKUP(J1599,Lait!$B$3:$C$60,2,0))</f>
        <v/>
      </c>
      <c r="O1599" s="41"/>
      <c r="P1599" s="41"/>
    </row>
    <row r="1600" spans="1:16" s="23" customFormat="1" x14ac:dyDescent="0.35">
      <c r="A1600" s="45" t="s">
        <v>2045</v>
      </c>
      <c r="B1600" s="45" t="s">
        <v>2204</v>
      </c>
      <c r="C1600" s="45" t="s">
        <v>2617</v>
      </c>
      <c r="D1600" s="45" t="s">
        <v>1995</v>
      </c>
      <c r="E1600" s="45" t="s">
        <v>1960</v>
      </c>
      <c r="F1600" s="46" t="s">
        <v>7</v>
      </c>
      <c r="G1600" s="46" t="s">
        <v>55</v>
      </c>
      <c r="H1600" s="45" t="s">
        <v>2382</v>
      </c>
      <c r="I1600" s="45" t="s">
        <v>2614</v>
      </c>
      <c r="J1600" s="45" t="s">
        <v>2291</v>
      </c>
      <c r="K1600" s="39" t="str">
        <f>VLOOKUP(A1600,'Va-Ku'!$A$2:$B$150,2,0)</f>
        <v>k</v>
      </c>
      <c r="L1600" s="40" t="str">
        <f>IF(K1600="v",VLOOKUP(A1600,'Va-Ku'!$A$2:$C$150,3,0),VLOOKUP(A1600,Kunnat!$B$2:$D$410,3,0))</f>
        <v>Pirkanmaa</v>
      </c>
      <c r="M1600" s="40" t="str">
        <f>IF(K1600&lt;&gt;"v",VLOOKUP(A1600,Kunnat!$B$2:$F$411,5,0),"")</f>
        <v>yli 100 000</v>
      </c>
      <c r="N1600" s="41" t="str">
        <f>IF(J1600="","",VLOOKUP(J1600,Lait!$B$3:$C$60,2,0))</f>
        <v>Ympäristöministeriö</v>
      </c>
      <c r="O1600" s="41"/>
      <c r="P1600" s="41"/>
    </row>
    <row r="1601" spans="1:16" s="23" customFormat="1" x14ac:dyDescent="0.35">
      <c r="A1601" s="45" t="s">
        <v>2045</v>
      </c>
      <c r="B1601" s="45" t="s">
        <v>2201</v>
      </c>
      <c r="C1601" s="45" t="s">
        <v>2613</v>
      </c>
      <c r="D1601" s="45" t="s">
        <v>275</v>
      </c>
      <c r="E1601" s="45" t="s">
        <v>1960</v>
      </c>
      <c r="F1601" s="46" t="s">
        <v>5</v>
      </c>
      <c r="G1601" s="46" t="s">
        <v>61</v>
      </c>
      <c r="H1601" s="45" t="s">
        <v>2382</v>
      </c>
      <c r="I1601" s="45" t="s">
        <v>2614</v>
      </c>
      <c r="J1601" s="45" t="s">
        <v>2301</v>
      </c>
      <c r="K1601" s="39" t="str">
        <f>VLOOKUP(A1601,'Va-Ku'!$A$2:$B$150,2,0)</f>
        <v>k</v>
      </c>
      <c r="L1601" s="40" t="str">
        <f>IF(K1601="v",VLOOKUP(A1601,'Va-Ku'!$A$2:$C$150,3,0),VLOOKUP(A1601,Kunnat!$B$2:$D$410,3,0))</f>
        <v>Pirkanmaa</v>
      </c>
      <c r="M1601" s="40" t="str">
        <f>IF(K1601&lt;&gt;"v",VLOOKUP(A1601,Kunnat!$B$2:$F$411,5,0),"")</f>
        <v>yli 100 000</v>
      </c>
      <c r="N1601" s="41" t="str">
        <f>IF(J1601="","",VLOOKUP(J1601,Lait!$B$3:$C$60,2,0))</f>
        <v>Ympäristöministeriö</v>
      </c>
      <c r="O1601" s="41"/>
      <c r="P1601" s="41"/>
    </row>
    <row r="1602" spans="1:16" s="23" customFormat="1" x14ac:dyDescent="0.35">
      <c r="A1602" s="45" t="s">
        <v>2045</v>
      </c>
      <c r="B1602" s="45" t="s">
        <v>2218</v>
      </c>
      <c r="C1602" s="45" t="s">
        <v>2634</v>
      </c>
      <c r="D1602" s="45" t="s">
        <v>330</v>
      </c>
      <c r="E1602" s="45" t="s">
        <v>1960</v>
      </c>
      <c r="F1602" s="46" t="s">
        <v>7</v>
      </c>
      <c r="G1602" s="46" t="s">
        <v>61</v>
      </c>
      <c r="H1602" s="45" t="s">
        <v>2382</v>
      </c>
      <c r="I1602" s="45"/>
      <c r="J1602" s="45"/>
      <c r="K1602" s="39" t="str">
        <f>VLOOKUP(A1602,'Va-Ku'!$A$2:$B$150,2,0)</f>
        <v>k</v>
      </c>
      <c r="L1602" s="40" t="str">
        <f>IF(K1602="v",VLOOKUP(A1602,'Va-Ku'!$A$2:$C$150,3,0),VLOOKUP(A1602,Kunnat!$B$2:$D$410,3,0))</f>
        <v>Pirkanmaa</v>
      </c>
      <c r="M1602" s="40" t="str">
        <f>IF(K1602&lt;&gt;"v",VLOOKUP(A1602,Kunnat!$B$2:$F$411,5,0),"")</f>
        <v>yli 100 000</v>
      </c>
      <c r="N1602" s="41" t="str">
        <f>IF(J1602="","",VLOOKUP(J1602,Lait!$B$3:$C$60,2,0))</f>
        <v/>
      </c>
      <c r="O1602" s="41"/>
      <c r="P1602" s="41"/>
    </row>
    <row r="1603" spans="1:16" s="23" customFormat="1" x14ac:dyDescent="0.35">
      <c r="A1603" s="45" t="s">
        <v>2045</v>
      </c>
      <c r="B1603" s="45" t="s">
        <v>2203</v>
      </c>
      <c r="C1603" s="45" t="s">
        <v>2616</v>
      </c>
      <c r="D1603" s="45" t="s">
        <v>330</v>
      </c>
      <c r="E1603" s="45" t="s">
        <v>1960</v>
      </c>
      <c r="F1603" s="46" t="s">
        <v>5</v>
      </c>
      <c r="G1603" s="46" t="s">
        <v>61</v>
      </c>
      <c r="H1603" s="45" t="s">
        <v>2382</v>
      </c>
      <c r="I1603" s="45" t="s">
        <v>2614</v>
      </c>
      <c r="J1603" s="45"/>
      <c r="K1603" s="39" t="str">
        <f>VLOOKUP(A1603,'Va-Ku'!$A$2:$B$150,2,0)</f>
        <v>k</v>
      </c>
      <c r="L1603" s="40" t="str">
        <f>IF(K1603="v",VLOOKUP(A1603,'Va-Ku'!$A$2:$C$150,3,0),VLOOKUP(A1603,Kunnat!$B$2:$D$410,3,0))</f>
        <v>Pirkanmaa</v>
      </c>
      <c r="M1603" s="40" t="str">
        <f>IF(K1603&lt;&gt;"v",VLOOKUP(A1603,Kunnat!$B$2:$F$411,5,0),"")</f>
        <v>yli 100 000</v>
      </c>
      <c r="N1603" s="41" t="str">
        <f>IF(J1603="","",VLOOKUP(J1603,Lait!$B$3:$C$60,2,0))</f>
        <v/>
      </c>
      <c r="O1603" s="41"/>
      <c r="P1603" s="41"/>
    </row>
    <row r="1604" spans="1:16" s="23" customFormat="1" x14ac:dyDescent="0.35">
      <c r="A1604" s="45" t="s">
        <v>2045</v>
      </c>
      <c r="B1604" s="45" t="s">
        <v>2217</v>
      </c>
      <c r="C1604" s="45" t="s">
        <v>2633</v>
      </c>
      <c r="D1604" s="45" t="s">
        <v>2217</v>
      </c>
      <c r="E1604" s="45" t="s">
        <v>2699</v>
      </c>
      <c r="F1604" s="46" t="s">
        <v>17</v>
      </c>
      <c r="G1604" s="46" t="s">
        <v>61</v>
      </c>
      <c r="H1604" s="45" t="s">
        <v>2382</v>
      </c>
      <c r="I1604" s="45"/>
      <c r="J1604" s="45"/>
      <c r="K1604" s="39" t="str">
        <f>VLOOKUP(A1604,'Va-Ku'!$A$2:$B$150,2,0)</f>
        <v>k</v>
      </c>
      <c r="L1604" s="40" t="str">
        <f>IF(K1604="v",VLOOKUP(A1604,'Va-Ku'!$A$2:$C$150,3,0),VLOOKUP(A1604,Kunnat!$B$2:$D$410,3,0))</f>
        <v>Pirkanmaa</v>
      </c>
      <c r="M1604" s="40" t="str">
        <f>IF(K1604&lt;&gt;"v",VLOOKUP(A1604,Kunnat!$B$2:$F$411,5,0),"")</f>
        <v>yli 100 000</v>
      </c>
      <c r="N1604" s="41" t="str">
        <f>IF(J1604="","",VLOOKUP(J1604,Lait!$B$3:$C$60,2,0))</f>
        <v/>
      </c>
      <c r="O1604" s="41"/>
      <c r="P1604" s="41"/>
    </row>
    <row r="1605" spans="1:16" s="23" customFormat="1" x14ac:dyDescent="0.35">
      <c r="A1605" s="45" t="s">
        <v>2045</v>
      </c>
      <c r="B1605" s="45" t="s">
        <v>2216</v>
      </c>
      <c r="C1605" s="45" t="s">
        <v>2632</v>
      </c>
      <c r="D1605" s="45" t="s">
        <v>2216</v>
      </c>
      <c r="E1605" s="45" t="s">
        <v>2699</v>
      </c>
      <c r="F1605" s="46" t="s">
        <v>5</v>
      </c>
      <c r="G1605" s="46" t="s">
        <v>61</v>
      </c>
      <c r="H1605" s="45" t="s">
        <v>2382</v>
      </c>
      <c r="I1605" s="45"/>
      <c r="J1605" s="45"/>
      <c r="K1605" s="39" t="str">
        <f>VLOOKUP(A1605,'Va-Ku'!$A$2:$B$150,2,0)</f>
        <v>k</v>
      </c>
      <c r="L1605" s="40" t="str">
        <f>IF(K1605="v",VLOOKUP(A1605,'Va-Ku'!$A$2:$C$150,3,0),VLOOKUP(A1605,Kunnat!$B$2:$D$410,3,0))</f>
        <v>Pirkanmaa</v>
      </c>
      <c r="M1605" s="40" t="str">
        <f>IF(K1605&lt;&gt;"v",VLOOKUP(A1605,Kunnat!$B$2:$F$411,5,0),"")</f>
        <v>yli 100 000</v>
      </c>
      <c r="N1605" s="41" t="str">
        <f>IF(J1605="","",VLOOKUP(J1605,Lait!$B$3:$C$60,2,0))</f>
        <v/>
      </c>
      <c r="O1605" s="41"/>
      <c r="P1605" s="41"/>
    </row>
    <row r="1606" spans="1:16" s="23" customFormat="1" x14ac:dyDescent="0.35">
      <c r="A1606" s="45" t="s">
        <v>2045</v>
      </c>
      <c r="B1606" s="45" t="s">
        <v>2202</v>
      </c>
      <c r="C1606" s="45" t="s">
        <v>2615</v>
      </c>
      <c r="D1606" s="45" t="s">
        <v>3952</v>
      </c>
      <c r="E1606" s="45" t="s">
        <v>295</v>
      </c>
      <c r="F1606" s="46" t="s">
        <v>7</v>
      </c>
      <c r="G1606" s="46" t="s">
        <v>84</v>
      </c>
      <c r="H1606" s="45" t="s">
        <v>2382</v>
      </c>
      <c r="I1606" s="45" t="s">
        <v>2614</v>
      </c>
      <c r="J1606" s="45" t="s">
        <v>2292</v>
      </c>
      <c r="K1606" s="39" t="str">
        <f>VLOOKUP(A1606,'Va-Ku'!$A$2:$B$150,2,0)</f>
        <v>k</v>
      </c>
      <c r="L1606" s="40" t="str">
        <f>IF(K1606="v",VLOOKUP(A1606,'Va-Ku'!$A$2:$C$150,3,0),VLOOKUP(A1606,Kunnat!$B$2:$D$410,3,0))</f>
        <v>Pirkanmaa</v>
      </c>
      <c r="M1606" s="40" t="str">
        <f>IF(K1606&lt;&gt;"v",VLOOKUP(A1606,Kunnat!$B$2:$F$411,5,0),"")</f>
        <v>yli 100 000</v>
      </c>
      <c r="N1606" s="41" t="str">
        <f>IF(J1606="","",VLOOKUP(J1606,Lait!$B$3:$C$60,2,0))</f>
        <v>Ympäristöministeriö</v>
      </c>
      <c r="O1606" s="41"/>
      <c r="P1606" s="41"/>
    </row>
    <row r="1607" spans="1:16" s="23" customFormat="1" x14ac:dyDescent="0.35">
      <c r="A1607" s="45" t="s">
        <v>2045</v>
      </c>
      <c r="B1607" s="45" t="s">
        <v>2212</v>
      </c>
      <c r="C1607" s="45" t="s">
        <v>2627</v>
      </c>
      <c r="D1607" s="45" t="s">
        <v>2212</v>
      </c>
      <c r="E1607" s="45" t="s">
        <v>295</v>
      </c>
      <c r="F1607" s="46" t="s">
        <v>17</v>
      </c>
      <c r="G1607" s="46" t="s">
        <v>22</v>
      </c>
      <c r="H1607" s="45" t="s">
        <v>2382</v>
      </c>
      <c r="I1607" s="45"/>
      <c r="J1607" s="45"/>
      <c r="K1607" s="39" t="str">
        <f>VLOOKUP(A1607,'Va-Ku'!$A$2:$B$150,2,0)</f>
        <v>k</v>
      </c>
      <c r="L1607" s="40" t="str">
        <f>IF(K1607="v",VLOOKUP(A1607,'Va-Ku'!$A$2:$C$150,3,0),VLOOKUP(A1607,Kunnat!$B$2:$D$410,3,0))</f>
        <v>Pirkanmaa</v>
      </c>
      <c r="M1607" s="40" t="str">
        <f>IF(K1607&lt;&gt;"v",VLOOKUP(A1607,Kunnat!$B$2:$F$411,5,0),"")</f>
        <v>yli 100 000</v>
      </c>
      <c r="N1607" s="41" t="str">
        <f>IF(J1607="","",VLOOKUP(J1607,Lait!$B$3:$C$60,2,0))</f>
        <v/>
      </c>
      <c r="O1607" s="41"/>
      <c r="P1607" s="41"/>
    </row>
    <row r="1608" spans="1:16" s="23" customFormat="1" x14ac:dyDescent="0.35">
      <c r="A1608" s="45" t="s">
        <v>2045</v>
      </c>
      <c r="B1608" s="45" t="s">
        <v>2209</v>
      </c>
      <c r="C1608" s="45" t="s">
        <v>2623</v>
      </c>
      <c r="D1608" s="45" t="s">
        <v>2209</v>
      </c>
      <c r="E1608" s="45" t="s">
        <v>295</v>
      </c>
      <c r="F1608" s="46" t="s">
        <v>17</v>
      </c>
      <c r="G1608" s="46" t="s">
        <v>22</v>
      </c>
      <c r="H1608" s="45" t="s">
        <v>2382</v>
      </c>
      <c r="I1608" s="45"/>
      <c r="J1608" s="45"/>
      <c r="K1608" s="39" t="str">
        <f>VLOOKUP(A1608,'Va-Ku'!$A$2:$B$150,2,0)</f>
        <v>k</v>
      </c>
      <c r="L1608" s="40" t="str">
        <f>IF(K1608="v",VLOOKUP(A1608,'Va-Ku'!$A$2:$C$150,3,0),VLOOKUP(A1608,Kunnat!$B$2:$D$410,3,0))</f>
        <v>Pirkanmaa</v>
      </c>
      <c r="M1608" s="40" t="str">
        <f>IF(K1608&lt;&gt;"v",VLOOKUP(A1608,Kunnat!$B$2:$F$411,5,0),"")</f>
        <v>yli 100 000</v>
      </c>
      <c r="N1608" s="41" t="str">
        <f>IF(J1608="","",VLOOKUP(J1608,Lait!$B$3:$C$60,2,0))</f>
        <v/>
      </c>
      <c r="O1608" s="41"/>
      <c r="P1608" s="41"/>
    </row>
    <row r="1609" spans="1:16" s="23" customFormat="1" x14ac:dyDescent="0.35">
      <c r="A1609" s="45" t="s">
        <v>2045</v>
      </c>
      <c r="B1609" s="45" t="s">
        <v>2208</v>
      </c>
      <c r="C1609" s="45" t="s">
        <v>2622</v>
      </c>
      <c r="D1609" s="45" t="s">
        <v>1935</v>
      </c>
      <c r="E1609" s="45" t="s">
        <v>295</v>
      </c>
      <c r="F1609" s="46" t="s">
        <v>17</v>
      </c>
      <c r="G1609" s="46" t="s">
        <v>8</v>
      </c>
      <c r="H1609" s="45" t="s">
        <v>2382</v>
      </c>
      <c r="I1609" s="45"/>
      <c r="J1609" s="45"/>
      <c r="K1609" s="39" t="str">
        <f>VLOOKUP(A1609,'Va-Ku'!$A$2:$B$150,2,0)</f>
        <v>k</v>
      </c>
      <c r="L1609" s="40" t="str">
        <f>IF(K1609="v",VLOOKUP(A1609,'Va-Ku'!$A$2:$C$150,3,0),VLOOKUP(A1609,Kunnat!$B$2:$D$410,3,0))</f>
        <v>Pirkanmaa</v>
      </c>
      <c r="M1609" s="40" t="str">
        <f>IF(K1609&lt;&gt;"v",VLOOKUP(A1609,Kunnat!$B$2:$F$411,5,0),"")</f>
        <v>yli 100 000</v>
      </c>
      <c r="N1609" s="41" t="str">
        <f>IF(J1609="","",VLOOKUP(J1609,Lait!$B$3:$C$60,2,0))</f>
        <v/>
      </c>
      <c r="O1609" s="41"/>
      <c r="P1609" s="41"/>
    </row>
    <row r="1610" spans="1:16" s="23" customFormat="1" x14ac:dyDescent="0.35">
      <c r="A1610" s="45" t="s">
        <v>2045</v>
      </c>
      <c r="B1610" s="45" t="s">
        <v>2207</v>
      </c>
      <c r="C1610" s="45" t="s">
        <v>2621</v>
      </c>
      <c r="D1610" s="45" t="s">
        <v>1935</v>
      </c>
      <c r="E1610" s="45" t="s">
        <v>295</v>
      </c>
      <c r="F1610" s="46" t="s">
        <v>7</v>
      </c>
      <c r="G1610" s="45"/>
      <c r="H1610" s="45" t="s">
        <v>2386</v>
      </c>
      <c r="I1610" s="45"/>
      <c r="J1610" s="45"/>
      <c r="K1610" s="39" t="str">
        <f>VLOOKUP(A1610,'Va-Ku'!$A$2:$B$150,2,0)</f>
        <v>k</v>
      </c>
      <c r="L1610" s="40" t="str">
        <f>IF(K1610="v",VLOOKUP(A1610,'Va-Ku'!$A$2:$C$150,3,0),VLOOKUP(A1610,Kunnat!$B$2:$D$410,3,0))</f>
        <v>Pirkanmaa</v>
      </c>
      <c r="M1610" s="40" t="str">
        <f>IF(K1610&lt;&gt;"v",VLOOKUP(A1610,Kunnat!$B$2:$F$411,5,0),"")</f>
        <v>yli 100 000</v>
      </c>
      <c r="N1610" s="41" t="str">
        <f>IF(J1610="","",VLOOKUP(J1610,Lait!$B$3:$C$60,2,0))</f>
        <v/>
      </c>
      <c r="O1610" s="41"/>
      <c r="P1610" s="41"/>
    </row>
    <row r="1611" spans="1:16" s="23" customFormat="1" x14ac:dyDescent="0.35">
      <c r="A1611" s="45" t="s">
        <v>2045</v>
      </c>
      <c r="B1611" s="45" t="s">
        <v>2206</v>
      </c>
      <c r="C1611" s="45" t="s">
        <v>2619</v>
      </c>
      <c r="D1611" s="45" t="s">
        <v>1935</v>
      </c>
      <c r="E1611" s="45" t="s">
        <v>295</v>
      </c>
      <c r="F1611" s="46" t="s">
        <v>21</v>
      </c>
      <c r="G1611" s="46" t="s">
        <v>8</v>
      </c>
      <c r="H1611" s="45" t="s">
        <v>2382</v>
      </c>
      <c r="I1611" s="45" t="s">
        <v>2620</v>
      </c>
      <c r="J1611" s="45"/>
      <c r="K1611" s="39" t="str">
        <f>VLOOKUP(A1611,'Va-Ku'!$A$2:$B$150,2,0)</f>
        <v>k</v>
      </c>
      <c r="L1611" s="40" t="str">
        <f>IF(K1611="v",VLOOKUP(A1611,'Va-Ku'!$A$2:$C$150,3,0),VLOOKUP(A1611,Kunnat!$B$2:$D$410,3,0))</f>
        <v>Pirkanmaa</v>
      </c>
      <c r="M1611" s="40" t="str">
        <f>IF(K1611&lt;&gt;"v",VLOOKUP(A1611,Kunnat!$B$2:$F$411,5,0),"")</f>
        <v>yli 100 000</v>
      </c>
      <c r="N1611" s="41" t="str">
        <f>IF(J1611="","",VLOOKUP(J1611,Lait!$B$3:$C$60,2,0))</f>
        <v/>
      </c>
      <c r="O1611" s="41"/>
      <c r="P1611" s="41"/>
    </row>
    <row r="1612" spans="1:16" s="23" customFormat="1" x14ac:dyDescent="0.35">
      <c r="A1612" s="45" t="s">
        <v>2045</v>
      </c>
      <c r="B1612" s="45" t="s">
        <v>2205</v>
      </c>
      <c r="C1612" s="45" t="s">
        <v>2618</v>
      </c>
      <c r="D1612" s="45" t="s">
        <v>4809</v>
      </c>
      <c r="E1612" s="45" t="s">
        <v>295</v>
      </c>
      <c r="F1612" s="46" t="s">
        <v>7</v>
      </c>
      <c r="G1612" s="46" t="s">
        <v>8</v>
      </c>
      <c r="H1612" s="45" t="s">
        <v>2386</v>
      </c>
      <c r="I1612" s="45"/>
      <c r="J1612" s="45"/>
      <c r="K1612" s="39" t="str">
        <f>VLOOKUP(A1612,'Va-Ku'!$A$2:$B$150,2,0)</f>
        <v>k</v>
      </c>
      <c r="L1612" s="40" t="str">
        <f>IF(K1612="v",VLOOKUP(A1612,'Va-Ku'!$A$2:$C$150,3,0),VLOOKUP(A1612,Kunnat!$B$2:$D$410,3,0))</f>
        <v>Pirkanmaa</v>
      </c>
      <c r="M1612" s="40" t="str">
        <f>IF(K1612&lt;&gt;"v",VLOOKUP(A1612,Kunnat!$B$2:$F$411,5,0),"")</f>
        <v>yli 100 000</v>
      </c>
      <c r="N1612" s="41" t="str">
        <f>IF(J1612="","",VLOOKUP(J1612,Lait!$B$3:$C$60,2,0))</f>
        <v/>
      </c>
      <c r="O1612" s="41"/>
      <c r="P1612" s="41"/>
    </row>
    <row r="1613" spans="1:16" s="23" customFormat="1" x14ac:dyDescent="0.35">
      <c r="A1613" s="45" t="s">
        <v>2045</v>
      </c>
      <c r="B1613" s="45" t="s">
        <v>2214</v>
      </c>
      <c r="C1613" s="45" t="s">
        <v>2630</v>
      </c>
      <c r="D1613" s="45" t="s">
        <v>4802</v>
      </c>
      <c r="E1613" s="45" t="s">
        <v>295</v>
      </c>
      <c r="F1613" s="46" t="s">
        <v>7</v>
      </c>
      <c r="G1613" s="46" t="s">
        <v>55</v>
      </c>
      <c r="H1613" s="45" t="s">
        <v>2382</v>
      </c>
      <c r="I1613" s="45"/>
      <c r="J1613" s="45"/>
      <c r="K1613" s="39" t="str">
        <f>VLOOKUP(A1613,'Va-Ku'!$A$2:$B$150,2,0)</f>
        <v>k</v>
      </c>
      <c r="L1613" s="40" t="str">
        <f>IF(K1613="v",VLOOKUP(A1613,'Va-Ku'!$A$2:$C$150,3,0),VLOOKUP(A1613,Kunnat!$B$2:$D$410,3,0))</f>
        <v>Pirkanmaa</v>
      </c>
      <c r="M1613" s="40" t="str">
        <f>IF(K1613&lt;&gt;"v",VLOOKUP(A1613,Kunnat!$B$2:$F$411,5,0),"")</f>
        <v>yli 100 000</v>
      </c>
      <c r="N1613" s="41" t="str">
        <f>IF(J1613="","",VLOOKUP(J1613,Lait!$B$3:$C$60,2,0))</f>
        <v/>
      </c>
      <c r="O1613" s="41"/>
      <c r="P1613" s="41"/>
    </row>
    <row r="1614" spans="1:16" s="23" customFormat="1" x14ac:dyDescent="0.35">
      <c r="A1614" s="45" t="s">
        <v>2045</v>
      </c>
      <c r="B1614" s="45" t="s">
        <v>2213</v>
      </c>
      <c r="C1614" s="45" t="s">
        <v>2628</v>
      </c>
      <c r="D1614" s="45" t="s">
        <v>2213</v>
      </c>
      <c r="E1614" s="45" t="s">
        <v>1896</v>
      </c>
      <c r="F1614" s="46" t="s">
        <v>5</v>
      </c>
      <c r="G1614" s="46" t="s">
        <v>61</v>
      </c>
      <c r="H1614" s="45" t="s">
        <v>2382</v>
      </c>
      <c r="I1614" s="45" t="s">
        <v>2629</v>
      </c>
      <c r="J1614" s="45"/>
      <c r="K1614" s="39" t="str">
        <f>VLOOKUP(A1614,'Va-Ku'!$A$2:$B$150,2,0)</f>
        <v>k</v>
      </c>
      <c r="L1614" s="40" t="str">
        <f>IF(K1614="v",VLOOKUP(A1614,'Va-Ku'!$A$2:$C$150,3,0),VLOOKUP(A1614,Kunnat!$B$2:$D$410,3,0))</f>
        <v>Pirkanmaa</v>
      </c>
      <c r="M1614" s="40" t="str">
        <f>IF(K1614&lt;&gt;"v",VLOOKUP(A1614,Kunnat!$B$2:$F$411,5,0),"")</f>
        <v>yli 100 000</v>
      </c>
      <c r="N1614" s="41" t="str">
        <f>IF(J1614="","",VLOOKUP(J1614,Lait!$B$3:$C$60,2,0))</f>
        <v/>
      </c>
      <c r="O1614" s="41"/>
      <c r="P1614" s="41"/>
    </row>
    <row r="1615" spans="1:16" s="23" customFormat="1" x14ac:dyDescent="0.35">
      <c r="A1615" s="45" t="s">
        <v>2045</v>
      </c>
      <c r="B1615" s="45" t="s">
        <v>2126</v>
      </c>
      <c r="C1615" s="45" t="s">
        <v>2626</v>
      </c>
      <c r="D1615" s="45" t="s">
        <v>2126</v>
      </c>
      <c r="E1615" s="45" t="s">
        <v>1896</v>
      </c>
      <c r="F1615" s="46" t="s">
        <v>5</v>
      </c>
      <c r="G1615" s="46" t="s">
        <v>61</v>
      </c>
      <c r="H1615" s="45" t="s">
        <v>2382</v>
      </c>
      <c r="I1615" s="45"/>
      <c r="J1615" s="45"/>
      <c r="K1615" s="39" t="str">
        <f>VLOOKUP(A1615,'Va-Ku'!$A$2:$B$150,2,0)</f>
        <v>k</v>
      </c>
      <c r="L1615" s="40" t="str">
        <f>IF(K1615="v",VLOOKUP(A1615,'Va-Ku'!$A$2:$C$150,3,0),VLOOKUP(A1615,Kunnat!$B$2:$D$410,3,0))</f>
        <v>Pirkanmaa</v>
      </c>
      <c r="M1615" s="40" t="str">
        <f>IF(K1615&lt;&gt;"v",VLOOKUP(A1615,Kunnat!$B$2:$F$411,5,0),"")</f>
        <v>yli 100 000</v>
      </c>
      <c r="N1615" s="41" t="str">
        <f>IF(J1615="","",VLOOKUP(J1615,Lait!$B$3:$C$60,2,0))</f>
        <v/>
      </c>
      <c r="O1615" s="41"/>
      <c r="P1615" s="41"/>
    </row>
    <row r="1616" spans="1:16" s="23" customFormat="1" x14ac:dyDescent="0.35">
      <c r="A1616" s="45" t="s">
        <v>2045</v>
      </c>
      <c r="B1616" s="45" t="s">
        <v>2215</v>
      </c>
      <c r="C1616" s="45" t="s">
        <v>2631</v>
      </c>
      <c r="D1616" s="45" t="s">
        <v>133</v>
      </c>
      <c r="E1616" s="45" t="s">
        <v>1896</v>
      </c>
      <c r="F1616" s="46" t="s">
        <v>17</v>
      </c>
      <c r="G1616" s="46" t="s">
        <v>22</v>
      </c>
      <c r="H1616" s="45" t="s">
        <v>2386</v>
      </c>
      <c r="I1616" s="45"/>
      <c r="J1616" s="45"/>
      <c r="K1616" s="39" t="str">
        <f>VLOOKUP(A1616,'Va-Ku'!$A$2:$B$150,2,0)</f>
        <v>k</v>
      </c>
      <c r="L1616" s="40" t="str">
        <f>IF(K1616="v",VLOOKUP(A1616,'Va-Ku'!$A$2:$C$150,3,0),VLOOKUP(A1616,Kunnat!$B$2:$D$410,3,0))</f>
        <v>Pirkanmaa</v>
      </c>
      <c r="M1616" s="40" t="str">
        <f>IF(K1616&lt;&gt;"v",VLOOKUP(A1616,Kunnat!$B$2:$F$411,5,0),"")</f>
        <v>yli 100 000</v>
      </c>
      <c r="N1616" s="41" t="str">
        <f>IF(J1616="","",VLOOKUP(J1616,Lait!$B$3:$C$60,2,0))</f>
        <v/>
      </c>
      <c r="O1616" s="41"/>
      <c r="P1616" s="41"/>
    </row>
    <row r="1617" spans="1:16" s="23" customFormat="1" x14ac:dyDescent="0.35">
      <c r="A1617" s="45" t="s">
        <v>2045</v>
      </c>
      <c r="B1617" s="45" t="s">
        <v>2211</v>
      </c>
      <c r="C1617" s="45" t="s">
        <v>2625</v>
      </c>
      <c r="D1617" s="45" t="s">
        <v>2009</v>
      </c>
      <c r="E1617" s="45" t="s">
        <v>1958</v>
      </c>
      <c r="F1617" s="46" t="s">
        <v>5</v>
      </c>
      <c r="G1617" s="46" t="s">
        <v>61</v>
      </c>
      <c r="H1617" s="45" t="s">
        <v>2386</v>
      </c>
      <c r="I1617" s="45"/>
      <c r="J1617" s="45"/>
      <c r="K1617" s="39" t="str">
        <f>VLOOKUP(A1617,'Va-Ku'!$A$2:$B$150,2,0)</f>
        <v>k</v>
      </c>
      <c r="L1617" s="40" t="str">
        <f>IF(K1617="v",VLOOKUP(A1617,'Va-Ku'!$A$2:$C$150,3,0),VLOOKUP(A1617,Kunnat!$B$2:$D$410,3,0))</f>
        <v>Pirkanmaa</v>
      </c>
      <c r="M1617" s="40" t="str">
        <f>IF(K1617&lt;&gt;"v",VLOOKUP(A1617,Kunnat!$B$2:$F$411,5,0),"")</f>
        <v>yli 100 000</v>
      </c>
      <c r="N1617" s="41" t="str">
        <f>IF(J1617="","",VLOOKUP(J1617,Lait!$B$3:$C$60,2,0))</f>
        <v/>
      </c>
      <c r="O1617" s="41"/>
      <c r="P1617" s="41"/>
    </row>
    <row r="1618" spans="1:16" s="23" customFormat="1" x14ac:dyDescent="0.35">
      <c r="A1618" s="45" t="s">
        <v>2045</v>
      </c>
      <c r="B1618" s="45" t="s">
        <v>2210</v>
      </c>
      <c r="C1618" s="45" t="s">
        <v>2624</v>
      </c>
      <c r="D1618" s="45" t="s">
        <v>2007</v>
      </c>
      <c r="E1618" s="45" t="s">
        <v>1958</v>
      </c>
      <c r="F1618" s="46" t="s">
        <v>21</v>
      </c>
      <c r="G1618" s="46" t="s">
        <v>34</v>
      </c>
      <c r="H1618" s="45" t="s">
        <v>2386</v>
      </c>
      <c r="I1618" s="45"/>
      <c r="J1618" s="45" t="s">
        <v>2287</v>
      </c>
      <c r="K1618" s="39" t="str">
        <f>VLOOKUP(A1618,'Va-Ku'!$A$2:$B$150,2,0)</f>
        <v>k</v>
      </c>
      <c r="L1618" s="40" t="str">
        <f>IF(K1618="v",VLOOKUP(A1618,'Va-Ku'!$A$2:$C$150,3,0),VLOOKUP(A1618,Kunnat!$B$2:$D$410,3,0))</f>
        <v>Pirkanmaa</v>
      </c>
      <c r="M1618" s="40" t="str">
        <f>IF(K1618&lt;&gt;"v",VLOOKUP(A1618,Kunnat!$B$2:$F$411,5,0),"")</f>
        <v>yli 100 000</v>
      </c>
      <c r="N1618" s="41" t="str">
        <f>IF(J1618="","",VLOOKUP(J1618,Lait!$B$3:$C$60,2,0))</f>
        <v>Sosiaali- ja terveysministeriö</v>
      </c>
      <c r="O1618" s="41"/>
      <c r="P1618" s="41"/>
    </row>
    <row r="1619" spans="1:16" s="23" customFormat="1" x14ac:dyDescent="0.35">
      <c r="A1619" s="45" t="s">
        <v>535</v>
      </c>
      <c r="B1619" s="45" t="s">
        <v>537</v>
      </c>
      <c r="C1619" s="45" t="s">
        <v>2684</v>
      </c>
      <c r="D1619" s="45" t="s">
        <v>537</v>
      </c>
      <c r="E1619" s="45" t="s">
        <v>295</v>
      </c>
      <c r="F1619" s="46" t="s">
        <v>7</v>
      </c>
      <c r="G1619" s="46" t="s">
        <v>22</v>
      </c>
      <c r="H1619" s="45" t="s">
        <v>2386</v>
      </c>
      <c r="I1619" s="45" t="s">
        <v>2685</v>
      </c>
      <c r="J1619" s="45"/>
      <c r="K1619" s="39" t="str">
        <f>VLOOKUP(A1619,'Va-Ku'!$A$2:$B$150,2,0)</f>
        <v>v</v>
      </c>
      <c r="L1619" s="40" t="str">
        <f>IF(K1619="v",VLOOKUP(A1619,'Va-Ku'!$A$2:$C$150,3,0),VLOOKUP(A1619,Kunnat!$B$2:$D$410,3,0))</f>
        <v>Oikeusministeriö</v>
      </c>
      <c r="M1619" s="40" t="str">
        <f>IF(K1619&lt;&gt;"v",VLOOKUP(A1619,Kunnat!$B$2:$F$411,5,0),"")</f>
        <v/>
      </c>
      <c r="N1619" s="41" t="str">
        <f>IF(J1619="","",VLOOKUP(J1619,Lait!$B$3:$C$60,2,0))</f>
        <v/>
      </c>
      <c r="O1619" s="41"/>
      <c r="P1619" s="41"/>
    </row>
    <row r="1620" spans="1:16" s="23" customFormat="1" x14ac:dyDescent="0.35">
      <c r="A1620" s="45" t="s">
        <v>2368</v>
      </c>
      <c r="B1620" s="45" t="s">
        <v>43</v>
      </c>
      <c r="C1620" s="45"/>
      <c r="D1620" s="45" t="s">
        <v>545</v>
      </c>
      <c r="E1620" s="45" t="s">
        <v>1959</v>
      </c>
      <c r="F1620" s="46" t="s">
        <v>10</v>
      </c>
      <c r="G1620" s="46" t="s">
        <v>22</v>
      </c>
      <c r="H1620" s="45" t="s">
        <v>2382</v>
      </c>
      <c r="I1620" s="45" t="s">
        <v>2639</v>
      </c>
      <c r="J1620" s="45" t="s">
        <v>2296</v>
      </c>
      <c r="K1620" s="39" t="str">
        <f>VLOOKUP(A1620,'Va-Ku'!$A$2:$B$150,2,0)</f>
        <v>e</v>
      </c>
      <c r="L1620" s="40" t="str">
        <f>IF(K1620="v",VLOOKUP(A1620,'Va-Ku'!$A$2:$C$150,3,0),VLOOKUP(A1620,Kunnat!$B$2:$D$410,3,0))</f>
        <v>Etelä-Pohjanmaa</v>
      </c>
      <c r="M1620" s="40" t="str">
        <f>IF(K1620&lt;&gt;"v",VLOOKUP(A1620,Kunnat!$B$2:$F$411,5,0),"")</f>
        <v>alle 6001</v>
      </c>
      <c r="N1620" s="41" t="str">
        <f>IF(J1620="","",VLOOKUP(J1620,Lait!$B$3:$C$60,2,0))</f>
        <v>Maa- ja metsätalousministeriö</v>
      </c>
      <c r="O1620" s="41"/>
      <c r="P1620" s="41"/>
    </row>
    <row r="1621" spans="1:16" s="23" customFormat="1" x14ac:dyDescent="0.35">
      <c r="A1621" s="45" t="s">
        <v>2368</v>
      </c>
      <c r="B1621" s="45" t="s">
        <v>2221</v>
      </c>
      <c r="C1621" s="45"/>
      <c r="D1621" s="45" t="s">
        <v>543</v>
      </c>
      <c r="E1621" s="45" t="s">
        <v>1959</v>
      </c>
      <c r="F1621" s="46" t="s">
        <v>10</v>
      </c>
      <c r="G1621" s="46" t="s">
        <v>22</v>
      </c>
      <c r="H1621" s="45" t="s">
        <v>2386</v>
      </c>
      <c r="I1621" s="45" t="s">
        <v>2639</v>
      </c>
      <c r="J1621" s="45" t="s">
        <v>2296</v>
      </c>
      <c r="K1621" s="39" t="str">
        <f>VLOOKUP(A1621,'Va-Ku'!$A$2:$B$150,2,0)</f>
        <v>e</v>
      </c>
      <c r="L1621" s="40" t="str">
        <f>IF(K1621="v",VLOOKUP(A1621,'Va-Ku'!$A$2:$C$150,3,0),VLOOKUP(A1621,Kunnat!$B$2:$D$410,3,0))</f>
        <v>Etelä-Pohjanmaa</v>
      </c>
      <c r="M1621" s="40" t="str">
        <f>IF(K1621&lt;&gt;"v",VLOOKUP(A1621,Kunnat!$B$2:$F$411,5,0),"")</f>
        <v>alle 6001</v>
      </c>
      <c r="N1621" s="41" t="str">
        <f>IF(J1621="","",VLOOKUP(J1621,Lait!$B$3:$C$60,2,0))</f>
        <v>Maa- ja metsätalousministeriö</v>
      </c>
      <c r="O1621" s="41"/>
      <c r="P1621" s="41"/>
    </row>
    <row r="1622" spans="1:16" s="23" customFormat="1" x14ac:dyDescent="0.35">
      <c r="A1622" s="45" t="s">
        <v>2368</v>
      </c>
      <c r="B1622" s="45" t="s">
        <v>2222</v>
      </c>
      <c r="C1622" s="45"/>
      <c r="D1622" s="45" t="s">
        <v>543</v>
      </c>
      <c r="E1622" s="45" t="s">
        <v>1959</v>
      </c>
      <c r="F1622" s="46" t="s">
        <v>10</v>
      </c>
      <c r="G1622" s="46" t="s">
        <v>22</v>
      </c>
      <c r="H1622" s="45" t="s">
        <v>2386</v>
      </c>
      <c r="I1622" s="45" t="s">
        <v>2639</v>
      </c>
      <c r="J1622" s="45" t="s">
        <v>2296</v>
      </c>
      <c r="K1622" s="39" t="str">
        <f>VLOOKUP(A1622,'Va-Ku'!$A$2:$B$150,2,0)</f>
        <v>e</v>
      </c>
      <c r="L1622" s="40" t="str">
        <f>IF(K1622="v",VLOOKUP(A1622,'Va-Ku'!$A$2:$C$150,3,0),VLOOKUP(A1622,Kunnat!$B$2:$D$410,3,0))</f>
        <v>Etelä-Pohjanmaa</v>
      </c>
      <c r="M1622" s="40" t="str">
        <f>IF(K1622&lt;&gt;"v",VLOOKUP(A1622,Kunnat!$B$2:$F$411,5,0),"")</f>
        <v>alle 6001</v>
      </c>
      <c r="N1622" s="41" t="str">
        <f>IF(J1622="","",VLOOKUP(J1622,Lait!$B$3:$C$60,2,0))</f>
        <v>Maa- ja metsätalousministeriö</v>
      </c>
      <c r="O1622" s="41"/>
      <c r="P1622" s="41"/>
    </row>
    <row r="1623" spans="1:16" s="23" customFormat="1" x14ac:dyDescent="0.35">
      <c r="A1623" s="45" t="s">
        <v>2368</v>
      </c>
      <c r="B1623" s="45" t="s">
        <v>162</v>
      </c>
      <c r="C1623" s="45"/>
      <c r="D1623" s="45" t="s">
        <v>1987</v>
      </c>
      <c r="E1623" s="45" t="s">
        <v>1959</v>
      </c>
      <c r="F1623" s="46" t="s">
        <v>10</v>
      </c>
      <c r="G1623" s="46" t="s">
        <v>22</v>
      </c>
      <c r="H1623" s="45" t="s">
        <v>2382</v>
      </c>
      <c r="I1623" s="45" t="s">
        <v>2639</v>
      </c>
      <c r="J1623" s="45" t="s">
        <v>2291</v>
      </c>
      <c r="K1623" s="39" t="str">
        <f>VLOOKUP(A1623,'Va-Ku'!$A$2:$B$150,2,0)</f>
        <v>e</v>
      </c>
      <c r="L1623" s="40" t="str">
        <f>IF(K1623="v",VLOOKUP(A1623,'Va-Ku'!$A$2:$C$150,3,0),VLOOKUP(A1623,Kunnat!$B$2:$D$410,3,0))</f>
        <v>Etelä-Pohjanmaa</v>
      </c>
      <c r="M1623" s="40" t="str">
        <f>IF(K1623&lt;&gt;"v",VLOOKUP(A1623,Kunnat!$B$2:$F$411,5,0),"")</f>
        <v>alle 6001</v>
      </c>
      <c r="N1623" s="41" t="str">
        <f>IF(J1623="","",VLOOKUP(J1623,Lait!$B$3:$C$60,2,0))</f>
        <v>Ympäristöministeriö</v>
      </c>
      <c r="O1623" s="41"/>
      <c r="P1623" s="41"/>
    </row>
    <row r="1624" spans="1:16" s="23" customFormat="1" x14ac:dyDescent="0.35">
      <c r="A1624" s="45" t="s">
        <v>2368</v>
      </c>
      <c r="B1624" s="45" t="s">
        <v>2223</v>
      </c>
      <c r="C1624" s="45"/>
      <c r="D1624" s="45" t="s">
        <v>1987</v>
      </c>
      <c r="E1624" s="45" t="s">
        <v>1959</v>
      </c>
      <c r="F1624" s="46" t="s">
        <v>10</v>
      </c>
      <c r="G1624" s="46" t="s">
        <v>22</v>
      </c>
      <c r="H1624" s="45" t="s">
        <v>2386</v>
      </c>
      <c r="I1624" s="45" t="s">
        <v>2639</v>
      </c>
      <c r="J1624" s="45" t="s">
        <v>2291</v>
      </c>
      <c r="K1624" s="39" t="str">
        <f>VLOOKUP(A1624,'Va-Ku'!$A$2:$B$150,2,0)</f>
        <v>e</v>
      </c>
      <c r="L1624" s="40" t="str">
        <f>IF(K1624="v",VLOOKUP(A1624,'Va-Ku'!$A$2:$C$150,3,0),VLOOKUP(A1624,Kunnat!$B$2:$D$410,3,0))</f>
        <v>Etelä-Pohjanmaa</v>
      </c>
      <c r="M1624" s="40" t="str">
        <f>IF(K1624&lt;&gt;"v",VLOOKUP(A1624,Kunnat!$B$2:$F$411,5,0),"")</f>
        <v>alle 6001</v>
      </c>
      <c r="N1624" s="41" t="str">
        <f>IF(J1624="","",VLOOKUP(J1624,Lait!$B$3:$C$60,2,0))</f>
        <v>Ympäristöministeriö</v>
      </c>
      <c r="O1624" s="41"/>
      <c r="P1624" s="41"/>
    </row>
    <row r="1625" spans="1:16" s="23" customFormat="1" x14ac:dyDescent="0.35">
      <c r="A1625" s="45" t="s">
        <v>2368</v>
      </c>
      <c r="B1625" s="45" t="s">
        <v>51</v>
      </c>
      <c r="C1625" s="45"/>
      <c r="D1625" s="45" t="s">
        <v>2011</v>
      </c>
      <c r="E1625" s="45" t="s">
        <v>1959</v>
      </c>
      <c r="F1625" s="46" t="s">
        <v>10</v>
      </c>
      <c r="G1625" s="46" t="s">
        <v>22</v>
      </c>
      <c r="H1625" s="45" t="s">
        <v>2382</v>
      </c>
      <c r="I1625" s="45" t="s">
        <v>2639</v>
      </c>
      <c r="J1625" s="45"/>
      <c r="K1625" s="39" t="str">
        <f>VLOOKUP(A1625,'Va-Ku'!$A$2:$B$150,2,0)</f>
        <v>e</v>
      </c>
      <c r="L1625" s="40" t="str">
        <f>IF(K1625="v",VLOOKUP(A1625,'Va-Ku'!$A$2:$C$150,3,0),VLOOKUP(A1625,Kunnat!$B$2:$D$410,3,0))</f>
        <v>Etelä-Pohjanmaa</v>
      </c>
      <c r="M1625" s="40" t="str">
        <f>IF(K1625&lt;&gt;"v",VLOOKUP(A1625,Kunnat!$B$2:$F$411,5,0),"")</f>
        <v>alle 6001</v>
      </c>
      <c r="N1625" s="41" t="str">
        <f>IF(J1625="","",VLOOKUP(J1625,Lait!$B$3:$C$60,2,0))</f>
        <v/>
      </c>
      <c r="O1625" s="41"/>
      <c r="P1625" s="41"/>
    </row>
    <row r="1626" spans="1:16" s="23" customFormat="1" x14ac:dyDescent="0.35">
      <c r="A1626" s="45" t="s">
        <v>2368</v>
      </c>
      <c r="B1626" s="45" t="s">
        <v>2220</v>
      </c>
      <c r="C1626" s="45" t="s">
        <v>2638</v>
      </c>
      <c r="D1626" s="45" t="s">
        <v>275</v>
      </c>
      <c r="E1626" s="45" t="s">
        <v>1960</v>
      </c>
      <c r="F1626" s="46" t="s">
        <v>10</v>
      </c>
      <c r="G1626" s="46" t="s">
        <v>22</v>
      </c>
      <c r="H1626" s="45" t="s">
        <v>2382</v>
      </c>
      <c r="I1626" s="45"/>
      <c r="J1626" s="45" t="s">
        <v>2301</v>
      </c>
      <c r="K1626" s="39" t="str">
        <f>VLOOKUP(A1626,'Va-Ku'!$A$2:$B$150,2,0)</f>
        <v>e</v>
      </c>
      <c r="L1626" s="40" t="str">
        <f>IF(K1626="v",VLOOKUP(A1626,'Va-Ku'!$A$2:$C$150,3,0),VLOOKUP(A1626,Kunnat!$B$2:$D$410,3,0))</f>
        <v>Etelä-Pohjanmaa</v>
      </c>
      <c r="M1626" s="40" t="str">
        <f>IF(K1626&lt;&gt;"v",VLOOKUP(A1626,Kunnat!$B$2:$F$411,5,0),"")</f>
        <v>alle 6001</v>
      </c>
      <c r="N1626" s="41" t="str">
        <f>IF(J1626="","",VLOOKUP(J1626,Lait!$B$3:$C$60,2,0))</f>
        <v>Ympäristöministeriö</v>
      </c>
      <c r="O1626" s="41"/>
      <c r="P1626" s="41"/>
    </row>
    <row r="1627" spans="1:16" s="23" customFormat="1" x14ac:dyDescent="0.35">
      <c r="A1627" s="45" t="s">
        <v>2368</v>
      </c>
      <c r="B1627" s="45" t="s">
        <v>2224</v>
      </c>
      <c r="C1627" s="45"/>
      <c r="D1627" s="45" t="s">
        <v>2224</v>
      </c>
      <c r="E1627" s="45" t="s">
        <v>1960</v>
      </c>
      <c r="F1627" s="46" t="s">
        <v>7</v>
      </c>
      <c r="G1627" s="46" t="s">
        <v>22</v>
      </c>
      <c r="H1627" s="45" t="s">
        <v>2386</v>
      </c>
      <c r="I1627" s="45" t="s">
        <v>2639</v>
      </c>
      <c r="J1627" s="45" t="s">
        <v>2294</v>
      </c>
      <c r="K1627" s="39" t="str">
        <f>VLOOKUP(A1627,'Va-Ku'!$A$2:$B$150,2,0)</f>
        <v>e</v>
      </c>
      <c r="L1627" s="40" t="str">
        <f>IF(K1627="v",VLOOKUP(A1627,'Va-Ku'!$A$2:$C$150,3,0),VLOOKUP(A1627,Kunnat!$B$2:$D$410,3,0))</f>
        <v>Etelä-Pohjanmaa</v>
      </c>
      <c r="M1627" s="40" t="str">
        <f>IF(K1627&lt;&gt;"v",VLOOKUP(A1627,Kunnat!$B$2:$F$411,5,0),"")</f>
        <v>alle 6001</v>
      </c>
      <c r="N1627" s="41" t="str">
        <f>IF(J1627="","",VLOOKUP(J1627,Lait!$B$3:$C$60,2,0))</f>
        <v>Sosiaali- ja terveysministeriö</v>
      </c>
      <c r="O1627" s="41"/>
      <c r="P1627" s="41"/>
    </row>
    <row r="1628" spans="1:16" s="23" customFormat="1" x14ac:dyDescent="0.35">
      <c r="A1628" s="45" t="s">
        <v>2368</v>
      </c>
      <c r="B1628" s="45" t="s">
        <v>160</v>
      </c>
      <c r="C1628" s="45"/>
      <c r="D1628" s="45" t="s">
        <v>321</v>
      </c>
      <c r="E1628" s="45" t="s">
        <v>1960</v>
      </c>
      <c r="F1628" s="46" t="s">
        <v>10</v>
      </c>
      <c r="G1628" s="46" t="s">
        <v>22</v>
      </c>
      <c r="H1628" s="45" t="s">
        <v>2382</v>
      </c>
      <c r="I1628" s="45" t="s">
        <v>2639</v>
      </c>
      <c r="J1628" s="45"/>
      <c r="K1628" s="39" t="str">
        <f>VLOOKUP(A1628,'Va-Ku'!$A$2:$B$150,2,0)</f>
        <v>e</v>
      </c>
      <c r="L1628" s="40" t="str">
        <f>IF(K1628="v",VLOOKUP(A1628,'Va-Ku'!$A$2:$C$150,3,0),VLOOKUP(A1628,Kunnat!$B$2:$D$410,3,0))</f>
        <v>Etelä-Pohjanmaa</v>
      </c>
      <c r="M1628" s="40" t="str">
        <f>IF(K1628&lt;&gt;"v",VLOOKUP(A1628,Kunnat!$B$2:$F$411,5,0),"")</f>
        <v>alle 6001</v>
      </c>
      <c r="N1628" s="41" t="str">
        <f>IF(J1628="","",VLOOKUP(J1628,Lait!$B$3:$C$60,2,0))</f>
        <v/>
      </c>
      <c r="O1628" s="41"/>
      <c r="P1628" s="41"/>
    </row>
    <row r="1629" spans="1:16" s="23" customFormat="1" x14ac:dyDescent="0.35">
      <c r="A1629" s="45" t="s">
        <v>2368</v>
      </c>
      <c r="B1629" s="45" t="s">
        <v>2219</v>
      </c>
      <c r="C1629" s="45" t="s">
        <v>2636</v>
      </c>
      <c r="D1629" s="45" t="s">
        <v>2008</v>
      </c>
      <c r="E1629" s="45" t="s">
        <v>1958</v>
      </c>
      <c r="F1629" s="46" t="s">
        <v>5</v>
      </c>
      <c r="G1629" s="46" t="s">
        <v>22</v>
      </c>
      <c r="H1629" s="45" t="s">
        <v>2386</v>
      </c>
      <c r="I1629" s="45" t="s">
        <v>2637</v>
      </c>
      <c r="J1629" s="45"/>
      <c r="K1629" s="39" t="str">
        <f>VLOOKUP(A1629,'Va-Ku'!$A$2:$B$150,2,0)</f>
        <v>e</v>
      </c>
      <c r="L1629" s="40" t="str">
        <f>IF(K1629="v",VLOOKUP(A1629,'Va-Ku'!$A$2:$C$150,3,0),VLOOKUP(A1629,Kunnat!$B$2:$D$410,3,0))</f>
        <v>Etelä-Pohjanmaa</v>
      </c>
      <c r="M1629" s="40" t="str">
        <f>IF(K1629&lt;&gt;"v",VLOOKUP(A1629,Kunnat!$B$2:$F$411,5,0),"")</f>
        <v>alle 6001</v>
      </c>
      <c r="N1629" s="41" t="str">
        <f>IF(J1629="","",VLOOKUP(J1629,Lait!$B$3:$C$60,2,0))</f>
        <v/>
      </c>
      <c r="O1629" s="41"/>
      <c r="P1629" s="41"/>
    </row>
    <row r="1630" spans="1:16" s="23" customFormat="1" x14ac:dyDescent="0.35">
      <c r="A1630" s="45" t="s">
        <v>2368</v>
      </c>
      <c r="B1630" s="45" t="s">
        <v>127</v>
      </c>
      <c r="C1630" s="45" t="s">
        <v>2635</v>
      </c>
      <c r="D1630" s="45" t="s">
        <v>2009</v>
      </c>
      <c r="E1630" s="45" t="s">
        <v>1958</v>
      </c>
      <c r="F1630" s="46" t="s">
        <v>10</v>
      </c>
      <c r="G1630" s="46" t="s">
        <v>22</v>
      </c>
      <c r="H1630" s="45" t="s">
        <v>2382</v>
      </c>
      <c r="I1630" s="45"/>
      <c r="J1630" s="45"/>
      <c r="K1630" s="39" t="str">
        <f>VLOOKUP(A1630,'Va-Ku'!$A$2:$B$150,2,0)</f>
        <v>e</v>
      </c>
      <c r="L1630" s="40" t="str">
        <f>IF(K1630="v",VLOOKUP(A1630,'Va-Ku'!$A$2:$C$150,3,0),VLOOKUP(A1630,Kunnat!$B$2:$D$410,3,0))</f>
        <v>Etelä-Pohjanmaa</v>
      </c>
      <c r="M1630" s="40" t="str">
        <f>IF(K1630&lt;&gt;"v",VLOOKUP(A1630,Kunnat!$B$2:$F$411,5,0),"")</f>
        <v>alle 6001</v>
      </c>
      <c r="N1630" s="41" t="str">
        <f>IF(J1630="","",VLOOKUP(J1630,Lait!$B$3:$C$60,2,0))</f>
        <v/>
      </c>
      <c r="O1630" s="41"/>
      <c r="P1630" s="41"/>
    </row>
    <row r="1631" spans="1:16" s="23" customFormat="1" x14ac:dyDescent="0.35">
      <c r="A1631" s="45" t="s">
        <v>548</v>
      </c>
      <c r="B1631" s="45" t="s">
        <v>568</v>
      </c>
      <c r="C1631" s="45" t="s">
        <v>4258</v>
      </c>
      <c r="D1631" s="45" t="s">
        <v>568</v>
      </c>
      <c r="E1631" s="45" t="s">
        <v>2699</v>
      </c>
      <c r="F1631" s="46" t="s">
        <v>10</v>
      </c>
      <c r="G1631" s="46" t="s">
        <v>8</v>
      </c>
      <c r="H1631" s="45" t="s">
        <v>2382</v>
      </c>
      <c r="I1631" s="45" t="s">
        <v>4249</v>
      </c>
      <c r="J1631" s="45"/>
      <c r="K1631" s="39" t="str">
        <f>VLOOKUP(A1631,'Va-Ku'!$A$2:$B$150,2,0)</f>
        <v>v</v>
      </c>
      <c r="L1631" s="40" t="str">
        <f>IF(K1631="v",VLOOKUP(A1631,'Va-Ku'!$A$2:$C$150,3,0),VLOOKUP(A1631,Kunnat!$B$2:$D$410,3,0))</f>
        <v>Sosiaali- ja terveysministeriö</v>
      </c>
      <c r="M1631" s="40" t="str">
        <f>IF(K1631&lt;&gt;"v",VLOOKUP(A1631,Kunnat!$B$2:$F$411,5,0),"")</f>
        <v/>
      </c>
      <c r="N1631" s="41" t="str">
        <f>IF(J1631="","",VLOOKUP(J1631,Lait!$B$3:$C$60,2,0))</f>
        <v/>
      </c>
      <c r="O1631" s="41"/>
      <c r="P1631" s="41"/>
    </row>
    <row r="1632" spans="1:16" s="23" customFormat="1" x14ac:dyDescent="0.35">
      <c r="A1632" s="45" t="s">
        <v>548</v>
      </c>
      <c r="B1632" s="45" t="s">
        <v>555</v>
      </c>
      <c r="C1632" s="45" t="s">
        <v>4238</v>
      </c>
      <c r="D1632" s="45" t="s">
        <v>555</v>
      </c>
      <c r="E1632" s="45" t="s">
        <v>4796</v>
      </c>
      <c r="F1632" s="46" t="s">
        <v>5</v>
      </c>
      <c r="G1632" s="45"/>
      <c r="H1632" s="45" t="s">
        <v>2382</v>
      </c>
      <c r="I1632" s="45" t="s">
        <v>4239</v>
      </c>
      <c r="J1632" s="45"/>
      <c r="K1632" s="39" t="str">
        <f>VLOOKUP(A1632,'Va-Ku'!$A$2:$B$150,2,0)</f>
        <v>v</v>
      </c>
      <c r="L1632" s="40" t="str">
        <f>IF(K1632="v",VLOOKUP(A1632,'Va-Ku'!$A$2:$C$150,3,0),VLOOKUP(A1632,Kunnat!$B$2:$D$410,3,0))</f>
        <v>Sosiaali- ja terveysministeriö</v>
      </c>
      <c r="M1632" s="40" t="str">
        <f>IF(K1632&lt;&gt;"v",VLOOKUP(A1632,Kunnat!$B$2:$F$411,5,0),"")</f>
        <v/>
      </c>
      <c r="N1632" s="41" t="str">
        <f>IF(J1632="","",VLOOKUP(J1632,Lait!$B$3:$C$60,2,0))</f>
        <v/>
      </c>
      <c r="O1632" s="41"/>
      <c r="P1632" s="41"/>
    </row>
    <row r="1633" spans="1:16" s="23" customFormat="1" x14ac:dyDescent="0.35">
      <c r="A1633" s="45" t="s">
        <v>548</v>
      </c>
      <c r="B1633" s="45" t="s">
        <v>551</v>
      </c>
      <c r="C1633" s="45" t="s">
        <v>4230</v>
      </c>
      <c r="D1633" s="45" t="s">
        <v>551</v>
      </c>
      <c r="E1633" s="45" t="s">
        <v>1896</v>
      </c>
      <c r="F1633" s="46" t="s">
        <v>5</v>
      </c>
      <c r="G1633" s="45"/>
      <c r="H1633" s="45"/>
      <c r="I1633" s="45"/>
      <c r="J1633" s="45"/>
      <c r="K1633" s="39" t="str">
        <f>VLOOKUP(A1633,'Va-Ku'!$A$2:$B$150,2,0)</f>
        <v>v</v>
      </c>
      <c r="L1633" s="40" t="str">
        <f>IF(K1633="v",VLOOKUP(A1633,'Va-Ku'!$A$2:$C$150,3,0),VLOOKUP(A1633,Kunnat!$B$2:$D$410,3,0))</f>
        <v>Sosiaali- ja terveysministeriö</v>
      </c>
      <c r="M1633" s="40" t="str">
        <f>IF(K1633&lt;&gt;"v",VLOOKUP(A1633,Kunnat!$B$2:$F$411,5,0),"")</f>
        <v/>
      </c>
      <c r="N1633" s="41" t="str">
        <f>IF(J1633="","",VLOOKUP(J1633,Lait!$B$3:$C$60,2,0))</f>
        <v/>
      </c>
      <c r="O1633" s="41"/>
      <c r="P1633" s="41"/>
    </row>
    <row r="1634" spans="1:16" s="23" customFormat="1" x14ac:dyDescent="0.35">
      <c r="A1634" s="45" t="s">
        <v>548</v>
      </c>
      <c r="B1634" s="45" t="s">
        <v>552</v>
      </c>
      <c r="C1634" s="45" t="s">
        <v>4231</v>
      </c>
      <c r="D1634" s="45" t="s">
        <v>552</v>
      </c>
      <c r="E1634" s="45" t="s">
        <v>1896</v>
      </c>
      <c r="F1634" s="46" t="s">
        <v>5</v>
      </c>
      <c r="G1634" s="45"/>
      <c r="H1634" s="45" t="s">
        <v>2382</v>
      </c>
      <c r="I1634" s="45"/>
      <c r="J1634" s="45"/>
      <c r="K1634" s="39" t="str">
        <f>VLOOKUP(A1634,'Va-Ku'!$A$2:$B$150,2,0)</f>
        <v>v</v>
      </c>
      <c r="L1634" s="40" t="str">
        <f>IF(K1634="v",VLOOKUP(A1634,'Va-Ku'!$A$2:$C$150,3,0),VLOOKUP(A1634,Kunnat!$B$2:$D$410,3,0))</f>
        <v>Sosiaali- ja terveysministeriö</v>
      </c>
      <c r="M1634" s="40" t="str">
        <f>IF(K1634&lt;&gt;"v",VLOOKUP(A1634,Kunnat!$B$2:$F$411,5,0),"")</f>
        <v/>
      </c>
      <c r="N1634" s="41" t="str">
        <f>IF(J1634="","",VLOOKUP(J1634,Lait!$B$3:$C$60,2,0))</f>
        <v/>
      </c>
      <c r="O1634" s="41"/>
      <c r="P1634" s="41"/>
    </row>
    <row r="1635" spans="1:16" s="23" customFormat="1" x14ac:dyDescent="0.35">
      <c r="A1635" s="45" t="s">
        <v>548</v>
      </c>
      <c r="B1635" s="45" t="s">
        <v>566</v>
      </c>
      <c r="C1635" s="45" t="s">
        <v>4255</v>
      </c>
      <c r="D1635" s="45" t="s">
        <v>566</v>
      </c>
      <c r="E1635" s="45" t="s">
        <v>2699</v>
      </c>
      <c r="F1635" s="46" t="s">
        <v>10</v>
      </c>
      <c r="G1635" s="46" t="s">
        <v>8</v>
      </c>
      <c r="H1635" s="45"/>
      <c r="I1635" s="45" t="s">
        <v>4249</v>
      </c>
      <c r="J1635" s="45"/>
      <c r="K1635" s="39" t="str">
        <f>VLOOKUP(A1635,'Va-Ku'!$A$2:$B$150,2,0)</f>
        <v>v</v>
      </c>
      <c r="L1635" s="40" t="str">
        <f>IF(K1635="v",VLOOKUP(A1635,'Va-Ku'!$A$2:$C$150,3,0),VLOOKUP(A1635,Kunnat!$B$2:$D$410,3,0))</f>
        <v>Sosiaali- ja terveysministeriö</v>
      </c>
      <c r="M1635" s="40" t="str">
        <f>IF(K1635&lt;&gt;"v",VLOOKUP(A1635,Kunnat!$B$2:$F$411,5,0),"")</f>
        <v/>
      </c>
      <c r="N1635" s="41" t="str">
        <f>IF(J1635="","",VLOOKUP(J1635,Lait!$B$3:$C$60,2,0))</f>
        <v/>
      </c>
      <c r="O1635" s="41"/>
      <c r="P1635" s="41"/>
    </row>
    <row r="1636" spans="1:16" s="23" customFormat="1" x14ac:dyDescent="0.35">
      <c r="A1636" s="45" t="s">
        <v>548</v>
      </c>
      <c r="B1636" s="45" t="s">
        <v>562</v>
      </c>
      <c r="C1636" s="45" t="s">
        <v>4248</v>
      </c>
      <c r="D1636" s="45" t="s">
        <v>562</v>
      </c>
      <c r="E1636" s="45" t="s">
        <v>2699</v>
      </c>
      <c r="F1636" s="46" t="s">
        <v>7</v>
      </c>
      <c r="G1636" s="46" t="s">
        <v>22</v>
      </c>
      <c r="H1636" s="45" t="s">
        <v>2382</v>
      </c>
      <c r="I1636" s="45" t="s">
        <v>4249</v>
      </c>
      <c r="J1636" s="45"/>
      <c r="K1636" s="39" t="str">
        <f>VLOOKUP(A1636,'Va-Ku'!$A$2:$B$150,2,0)</f>
        <v>v</v>
      </c>
      <c r="L1636" s="40" t="str">
        <f>IF(K1636="v",VLOOKUP(A1636,'Va-Ku'!$A$2:$C$150,3,0),VLOOKUP(A1636,Kunnat!$B$2:$D$410,3,0))</f>
        <v>Sosiaali- ja terveysministeriö</v>
      </c>
      <c r="M1636" s="40" t="str">
        <f>IF(K1636&lt;&gt;"v",VLOOKUP(A1636,Kunnat!$B$2:$F$411,5,0),"")</f>
        <v/>
      </c>
      <c r="N1636" s="41" t="str">
        <f>IF(J1636="","",VLOOKUP(J1636,Lait!$B$3:$C$60,2,0))</f>
        <v/>
      </c>
      <c r="O1636" s="41"/>
      <c r="P1636" s="41"/>
    </row>
    <row r="1637" spans="1:16" s="23" customFormat="1" x14ac:dyDescent="0.35">
      <c r="A1637" s="45" t="s">
        <v>548</v>
      </c>
      <c r="B1637" s="45" t="s">
        <v>575</v>
      </c>
      <c r="C1637" s="45" t="s">
        <v>4270</v>
      </c>
      <c r="D1637" s="45" t="s">
        <v>575</v>
      </c>
      <c r="E1637" s="45" t="s">
        <v>2699</v>
      </c>
      <c r="F1637" s="46" t="s">
        <v>7</v>
      </c>
      <c r="G1637" s="46" t="s">
        <v>8</v>
      </c>
      <c r="H1637" s="45" t="s">
        <v>2382</v>
      </c>
      <c r="I1637" s="45" t="s">
        <v>4271</v>
      </c>
      <c r="J1637" s="45"/>
      <c r="K1637" s="39" t="str">
        <f>VLOOKUP(A1637,'Va-Ku'!$A$2:$B$150,2,0)</f>
        <v>v</v>
      </c>
      <c r="L1637" s="40" t="str">
        <f>IF(K1637="v",VLOOKUP(A1637,'Va-Ku'!$A$2:$C$150,3,0),VLOOKUP(A1637,Kunnat!$B$2:$D$410,3,0))</f>
        <v>Sosiaali- ja terveysministeriö</v>
      </c>
      <c r="M1637" s="40" t="str">
        <f>IF(K1637&lt;&gt;"v",VLOOKUP(A1637,Kunnat!$B$2:$F$411,5,0),"")</f>
        <v/>
      </c>
      <c r="N1637" s="41" t="str">
        <f>IF(J1637="","",VLOOKUP(J1637,Lait!$B$3:$C$60,2,0))</f>
        <v/>
      </c>
      <c r="O1637" s="41"/>
      <c r="P1637" s="41"/>
    </row>
    <row r="1638" spans="1:16" s="23" customFormat="1" x14ac:dyDescent="0.35">
      <c r="A1638" s="45" t="s">
        <v>548</v>
      </c>
      <c r="B1638" s="45" t="s">
        <v>559</v>
      </c>
      <c r="C1638" s="45" t="s">
        <v>4243</v>
      </c>
      <c r="D1638" s="45" t="s">
        <v>559</v>
      </c>
      <c r="E1638" s="45" t="s">
        <v>1896</v>
      </c>
      <c r="F1638" s="46" t="s">
        <v>5</v>
      </c>
      <c r="G1638" s="45"/>
      <c r="H1638" s="45" t="s">
        <v>2382</v>
      </c>
      <c r="I1638" s="45"/>
      <c r="J1638" s="45"/>
      <c r="K1638" s="39" t="str">
        <f>VLOOKUP(A1638,'Va-Ku'!$A$2:$B$150,2,0)</f>
        <v>v</v>
      </c>
      <c r="L1638" s="40" t="str">
        <f>IF(K1638="v",VLOOKUP(A1638,'Va-Ku'!$A$2:$C$150,3,0),VLOOKUP(A1638,Kunnat!$B$2:$D$410,3,0))</f>
        <v>Sosiaali- ja terveysministeriö</v>
      </c>
      <c r="M1638" s="40" t="str">
        <f>IF(K1638&lt;&gt;"v",VLOOKUP(A1638,Kunnat!$B$2:$F$411,5,0),"")</f>
        <v/>
      </c>
      <c r="N1638" s="41" t="str">
        <f>IF(J1638="","",VLOOKUP(J1638,Lait!$B$3:$C$60,2,0))</f>
        <v/>
      </c>
      <c r="O1638" s="41"/>
      <c r="P1638" s="41"/>
    </row>
    <row r="1639" spans="1:16" s="23" customFormat="1" x14ac:dyDescent="0.35">
      <c r="A1639" s="45" t="s">
        <v>548</v>
      </c>
      <c r="B1639" s="45" t="s">
        <v>4244</v>
      </c>
      <c r="C1639" s="45" t="s">
        <v>4245</v>
      </c>
      <c r="D1639" s="45" t="s">
        <v>4244</v>
      </c>
      <c r="E1639" s="45" t="s">
        <v>2699</v>
      </c>
      <c r="F1639" s="46" t="s">
        <v>5</v>
      </c>
      <c r="G1639" s="46" t="s">
        <v>22</v>
      </c>
      <c r="H1639" s="45" t="s">
        <v>2382</v>
      </c>
      <c r="I1639" s="45"/>
      <c r="J1639" s="45"/>
      <c r="K1639" s="39" t="str">
        <f>VLOOKUP(A1639,'Va-Ku'!$A$2:$B$150,2,0)</f>
        <v>v</v>
      </c>
      <c r="L1639" s="40" t="str">
        <f>IF(K1639="v",VLOOKUP(A1639,'Va-Ku'!$A$2:$C$150,3,0),VLOOKUP(A1639,Kunnat!$B$2:$D$410,3,0))</f>
        <v>Sosiaali- ja terveysministeriö</v>
      </c>
      <c r="M1639" s="40" t="str">
        <f>IF(K1639&lt;&gt;"v",VLOOKUP(A1639,Kunnat!$B$2:$F$411,5,0),"")</f>
        <v/>
      </c>
      <c r="N1639" s="41" t="str">
        <f>IF(J1639="","",VLOOKUP(J1639,Lait!$B$3:$C$60,2,0))</f>
        <v/>
      </c>
      <c r="O1639" s="41"/>
      <c r="P1639" s="41"/>
    </row>
    <row r="1640" spans="1:16" s="23" customFormat="1" x14ac:dyDescent="0.35">
      <c r="A1640" s="45" t="s">
        <v>548</v>
      </c>
      <c r="B1640" s="45" t="s">
        <v>560</v>
      </c>
      <c r="C1640" s="45" t="s">
        <v>4246</v>
      </c>
      <c r="D1640" s="45" t="s">
        <v>560</v>
      </c>
      <c r="E1640" s="45" t="s">
        <v>1960</v>
      </c>
      <c r="F1640" s="46" t="s">
        <v>21</v>
      </c>
      <c r="G1640" s="46" t="s">
        <v>146</v>
      </c>
      <c r="H1640" s="45"/>
      <c r="I1640" s="45"/>
      <c r="J1640" s="45"/>
      <c r="K1640" s="39" t="str">
        <f>VLOOKUP(A1640,'Va-Ku'!$A$2:$B$150,2,0)</f>
        <v>v</v>
      </c>
      <c r="L1640" s="40" t="str">
        <f>IF(K1640="v",VLOOKUP(A1640,'Va-Ku'!$A$2:$C$150,3,0),VLOOKUP(A1640,Kunnat!$B$2:$D$410,3,0))</f>
        <v>Sosiaali- ja terveysministeriö</v>
      </c>
      <c r="M1640" s="40" t="str">
        <f>IF(K1640&lt;&gt;"v",VLOOKUP(A1640,Kunnat!$B$2:$F$411,5,0),"")</f>
        <v/>
      </c>
      <c r="N1640" s="41" t="str">
        <f>IF(J1640="","",VLOOKUP(J1640,Lait!$B$3:$C$60,2,0))</f>
        <v/>
      </c>
      <c r="O1640" s="41"/>
      <c r="P1640" s="41"/>
    </row>
    <row r="1641" spans="1:16" s="23" customFormat="1" x14ac:dyDescent="0.35">
      <c r="A1641" s="45" t="s">
        <v>548</v>
      </c>
      <c r="B1641" s="45" t="s">
        <v>569</v>
      </c>
      <c r="C1641" s="45" t="s">
        <v>4261</v>
      </c>
      <c r="D1641" s="45" t="s">
        <v>569</v>
      </c>
      <c r="E1641" s="45" t="s">
        <v>2699</v>
      </c>
      <c r="F1641" s="46" t="s">
        <v>7</v>
      </c>
      <c r="G1641" s="45"/>
      <c r="H1641" s="45" t="s">
        <v>2382</v>
      </c>
      <c r="I1641" s="45" t="s">
        <v>4262</v>
      </c>
      <c r="J1641" s="45"/>
      <c r="K1641" s="39" t="str">
        <f>VLOOKUP(A1641,'Va-Ku'!$A$2:$B$150,2,0)</f>
        <v>v</v>
      </c>
      <c r="L1641" s="40" t="str">
        <f>IF(K1641="v",VLOOKUP(A1641,'Va-Ku'!$A$2:$C$150,3,0),VLOOKUP(A1641,Kunnat!$B$2:$D$410,3,0))</f>
        <v>Sosiaali- ja terveysministeriö</v>
      </c>
      <c r="M1641" s="40" t="str">
        <f>IF(K1641&lt;&gt;"v",VLOOKUP(A1641,Kunnat!$B$2:$F$411,5,0),"")</f>
        <v/>
      </c>
      <c r="N1641" s="41" t="str">
        <f>IF(J1641="","",VLOOKUP(J1641,Lait!$B$3:$C$60,2,0))</f>
        <v/>
      </c>
      <c r="O1641" s="41"/>
      <c r="P1641" s="41"/>
    </row>
    <row r="1642" spans="1:16" s="23" customFormat="1" x14ac:dyDescent="0.35">
      <c r="A1642" s="45" t="s">
        <v>548</v>
      </c>
      <c r="B1642" s="45" t="s">
        <v>570</v>
      </c>
      <c r="C1642" s="45" t="s">
        <v>4263</v>
      </c>
      <c r="D1642" s="45" t="s">
        <v>570</v>
      </c>
      <c r="E1642" s="45" t="s">
        <v>1958</v>
      </c>
      <c r="F1642" s="46" t="s">
        <v>7</v>
      </c>
      <c r="G1642" s="46" t="s">
        <v>22</v>
      </c>
      <c r="H1642" s="45" t="s">
        <v>2382</v>
      </c>
      <c r="I1642" s="45" t="s">
        <v>4264</v>
      </c>
      <c r="J1642" s="45"/>
      <c r="K1642" s="39" t="str">
        <f>VLOOKUP(A1642,'Va-Ku'!$A$2:$B$150,2,0)</f>
        <v>v</v>
      </c>
      <c r="L1642" s="40" t="str">
        <f>IF(K1642="v",VLOOKUP(A1642,'Va-Ku'!$A$2:$C$150,3,0),VLOOKUP(A1642,Kunnat!$B$2:$D$410,3,0))</f>
        <v>Sosiaali- ja terveysministeriö</v>
      </c>
      <c r="M1642" s="40" t="str">
        <f>IF(K1642&lt;&gt;"v",VLOOKUP(A1642,Kunnat!$B$2:$F$411,5,0),"")</f>
        <v/>
      </c>
      <c r="N1642" s="41" t="str">
        <f>IF(J1642="","",VLOOKUP(J1642,Lait!$B$3:$C$60,2,0))</f>
        <v/>
      </c>
      <c r="O1642" s="41"/>
      <c r="P1642" s="41"/>
    </row>
    <row r="1643" spans="1:16" s="23" customFormat="1" x14ac:dyDescent="0.35">
      <c r="A1643" s="45" t="s">
        <v>548</v>
      </c>
      <c r="B1643" s="45" t="s">
        <v>576</v>
      </c>
      <c r="C1643" s="45" t="s">
        <v>4272</v>
      </c>
      <c r="D1643" s="45" t="s">
        <v>576</v>
      </c>
      <c r="E1643" s="45" t="s">
        <v>295</v>
      </c>
      <c r="F1643" s="46" t="s">
        <v>7</v>
      </c>
      <c r="G1643" s="46" t="s">
        <v>22</v>
      </c>
      <c r="H1643" s="45" t="s">
        <v>2382</v>
      </c>
      <c r="I1643" s="45" t="s">
        <v>4273</v>
      </c>
      <c r="J1643" s="45"/>
      <c r="K1643" s="39" t="str">
        <f>VLOOKUP(A1643,'Va-Ku'!$A$2:$B$150,2,0)</f>
        <v>v</v>
      </c>
      <c r="L1643" s="40" t="str">
        <f>IF(K1643="v",VLOOKUP(A1643,'Va-Ku'!$A$2:$C$150,3,0),VLOOKUP(A1643,Kunnat!$B$2:$D$410,3,0))</f>
        <v>Sosiaali- ja terveysministeriö</v>
      </c>
      <c r="M1643" s="40" t="str">
        <f>IF(K1643&lt;&gt;"v",VLOOKUP(A1643,Kunnat!$B$2:$F$411,5,0),"")</f>
        <v/>
      </c>
      <c r="N1643" s="41" t="str">
        <f>IF(J1643="","",VLOOKUP(J1643,Lait!$B$3:$C$60,2,0))</f>
        <v/>
      </c>
      <c r="O1643" s="41"/>
      <c r="P1643" s="41"/>
    </row>
    <row r="1644" spans="1:16" s="23" customFormat="1" x14ac:dyDescent="0.35">
      <c r="A1644" s="45" t="s">
        <v>548</v>
      </c>
      <c r="B1644" s="45" t="s">
        <v>577</v>
      </c>
      <c r="C1644" s="45" t="s">
        <v>4274</v>
      </c>
      <c r="D1644" s="45" t="s">
        <v>577</v>
      </c>
      <c r="E1644" s="45" t="s">
        <v>295</v>
      </c>
      <c r="F1644" s="46" t="s">
        <v>7</v>
      </c>
      <c r="G1644" s="45"/>
      <c r="H1644" s="45" t="s">
        <v>2382</v>
      </c>
      <c r="I1644" s="45" t="s">
        <v>4275</v>
      </c>
      <c r="J1644" s="45"/>
      <c r="K1644" s="39" t="str">
        <f>VLOOKUP(A1644,'Va-Ku'!$A$2:$B$150,2,0)</f>
        <v>v</v>
      </c>
      <c r="L1644" s="40" t="str">
        <f>IF(K1644="v",VLOOKUP(A1644,'Va-Ku'!$A$2:$C$150,3,0),VLOOKUP(A1644,Kunnat!$B$2:$D$410,3,0))</f>
        <v>Sosiaali- ja terveysministeriö</v>
      </c>
      <c r="M1644" s="40" t="str">
        <f>IF(K1644&lt;&gt;"v",VLOOKUP(A1644,Kunnat!$B$2:$F$411,5,0),"")</f>
        <v/>
      </c>
      <c r="N1644" s="41" t="str">
        <f>IF(J1644="","",VLOOKUP(J1644,Lait!$B$3:$C$60,2,0))</f>
        <v/>
      </c>
      <c r="O1644" s="41"/>
      <c r="P1644" s="41"/>
    </row>
    <row r="1645" spans="1:16" s="23" customFormat="1" x14ac:dyDescent="0.35">
      <c r="A1645" s="45" t="s">
        <v>548</v>
      </c>
      <c r="B1645" s="45" t="s">
        <v>563</v>
      </c>
      <c r="C1645" s="45" t="s">
        <v>4250</v>
      </c>
      <c r="D1645" s="45" t="s">
        <v>563</v>
      </c>
      <c r="E1645" s="45" t="s">
        <v>2699</v>
      </c>
      <c r="F1645" s="46" t="s">
        <v>10</v>
      </c>
      <c r="G1645" s="46" t="s">
        <v>8</v>
      </c>
      <c r="H1645" s="45"/>
      <c r="I1645" s="45" t="s">
        <v>4249</v>
      </c>
      <c r="J1645" s="45"/>
      <c r="K1645" s="39" t="str">
        <f>VLOOKUP(A1645,'Va-Ku'!$A$2:$B$150,2,0)</f>
        <v>v</v>
      </c>
      <c r="L1645" s="40" t="str">
        <f>IF(K1645="v",VLOOKUP(A1645,'Va-Ku'!$A$2:$C$150,3,0),VLOOKUP(A1645,Kunnat!$B$2:$D$410,3,0))</f>
        <v>Sosiaali- ja terveysministeriö</v>
      </c>
      <c r="M1645" s="40" t="str">
        <f>IF(K1645&lt;&gt;"v",VLOOKUP(A1645,Kunnat!$B$2:$F$411,5,0),"")</f>
        <v/>
      </c>
      <c r="N1645" s="41" t="str">
        <f>IF(J1645="","",VLOOKUP(J1645,Lait!$B$3:$C$60,2,0))</f>
        <v/>
      </c>
      <c r="O1645" s="41"/>
      <c r="P1645" s="41"/>
    </row>
    <row r="1646" spans="1:16" s="23" customFormat="1" x14ac:dyDescent="0.35">
      <c r="A1646" s="45" t="s">
        <v>548</v>
      </c>
      <c r="B1646" s="45" t="s">
        <v>573</v>
      </c>
      <c r="C1646" s="45" t="s">
        <v>4267</v>
      </c>
      <c r="D1646" s="45" t="s">
        <v>573</v>
      </c>
      <c r="E1646" s="45" t="s">
        <v>2699</v>
      </c>
      <c r="F1646" s="46" t="s">
        <v>7</v>
      </c>
      <c r="G1646" s="46" t="s">
        <v>8</v>
      </c>
      <c r="H1646" s="45"/>
      <c r="I1646" s="45" t="s">
        <v>4268</v>
      </c>
      <c r="J1646" s="45"/>
      <c r="K1646" s="39" t="str">
        <f>VLOOKUP(A1646,'Va-Ku'!$A$2:$B$150,2,0)</f>
        <v>v</v>
      </c>
      <c r="L1646" s="40" t="str">
        <f>IF(K1646="v",VLOOKUP(A1646,'Va-Ku'!$A$2:$C$150,3,0),VLOOKUP(A1646,Kunnat!$B$2:$D$410,3,0))</f>
        <v>Sosiaali- ja terveysministeriö</v>
      </c>
      <c r="M1646" s="40" t="str">
        <f>IF(K1646&lt;&gt;"v",VLOOKUP(A1646,Kunnat!$B$2:$F$411,5,0),"")</f>
        <v/>
      </c>
      <c r="N1646" s="41" t="str">
        <f>IF(J1646="","",VLOOKUP(J1646,Lait!$B$3:$C$60,2,0))</f>
        <v/>
      </c>
      <c r="O1646" s="41"/>
      <c r="P1646" s="41"/>
    </row>
    <row r="1647" spans="1:16" s="23" customFormat="1" x14ac:dyDescent="0.35">
      <c r="A1647" s="45" t="s">
        <v>548</v>
      </c>
      <c r="B1647" s="45" t="s">
        <v>574</v>
      </c>
      <c r="C1647" s="45" t="s">
        <v>4269</v>
      </c>
      <c r="D1647" s="45" t="s">
        <v>574</v>
      </c>
      <c r="E1647" s="45" t="s">
        <v>2699</v>
      </c>
      <c r="F1647" s="46" t="s">
        <v>7</v>
      </c>
      <c r="G1647" s="46" t="s">
        <v>8</v>
      </c>
      <c r="H1647" s="45"/>
      <c r="I1647" s="45" t="s">
        <v>4268</v>
      </c>
      <c r="J1647" s="45"/>
      <c r="K1647" s="39" t="str">
        <f>VLOOKUP(A1647,'Va-Ku'!$A$2:$B$150,2,0)</f>
        <v>v</v>
      </c>
      <c r="L1647" s="40" t="str">
        <f>IF(K1647="v",VLOOKUP(A1647,'Va-Ku'!$A$2:$C$150,3,0),VLOOKUP(A1647,Kunnat!$B$2:$D$410,3,0))</f>
        <v>Sosiaali- ja terveysministeriö</v>
      </c>
      <c r="M1647" s="40" t="str">
        <f>IF(K1647&lt;&gt;"v",VLOOKUP(A1647,Kunnat!$B$2:$F$411,5,0),"")</f>
        <v/>
      </c>
      <c r="N1647" s="41" t="str">
        <f>IF(J1647="","",VLOOKUP(J1647,Lait!$B$3:$C$60,2,0))</f>
        <v/>
      </c>
      <c r="O1647" s="41"/>
      <c r="P1647" s="41"/>
    </row>
    <row r="1648" spans="1:16" s="23" customFormat="1" x14ac:dyDescent="0.35">
      <c r="A1648" s="45" t="s">
        <v>548</v>
      </c>
      <c r="B1648" s="45" t="s">
        <v>556</v>
      </c>
      <c r="C1648" s="45" t="s">
        <v>4240</v>
      </c>
      <c r="D1648" s="45" t="s">
        <v>556</v>
      </c>
      <c r="E1648" s="45" t="s">
        <v>2699</v>
      </c>
      <c r="F1648" s="46" t="s">
        <v>5</v>
      </c>
      <c r="G1648" s="45"/>
      <c r="H1648" s="45"/>
      <c r="I1648" s="45"/>
      <c r="J1648" s="45"/>
      <c r="K1648" s="39" t="str">
        <f>VLOOKUP(A1648,'Va-Ku'!$A$2:$B$150,2,0)</f>
        <v>v</v>
      </c>
      <c r="L1648" s="40" t="str">
        <f>IF(K1648="v",VLOOKUP(A1648,'Va-Ku'!$A$2:$C$150,3,0),VLOOKUP(A1648,Kunnat!$B$2:$D$410,3,0))</f>
        <v>Sosiaali- ja terveysministeriö</v>
      </c>
      <c r="M1648" s="40" t="str">
        <f>IF(K1648&lt;&gt;"v",VLOOKUP(A1648,Kunnat!$B$2:$F$411,5,0),"")</f>
        <v/>
      </c>
      <c r="N1648" s="41" t="str">
        <f>IF(J1648="","",VLOOKUP(J1648,Lait!$B$3:$C$60,2,0))</f>
        <v/>
      </c>
      <c r="O1648" s="41"/>
      <c r="P1648" s="41"/>
    </row>
    <row r="1649" spans="1:16" s="23" customFormat="1" x14ac:dyDescent="0.35">
      <c r="A1649" s="45" t="s">
        <v>548</v>
      </c>
      <c r="B1649" s="45" t="s">
        <v>571</v>
      </c>
      <c r="C1649" s="45" t="s">
        <v>4265</v>
      </c>
      <c r="D1649" s="45" t="s">
        <v>571</v>
      </c>
      <c r="E1649" s="45" t="s">
        <v>1958</v>
      </c>
      <c r="F1649" s="46" t="s">
        <v>7</v>
      </c>
      <c r="G1649" s="46" t="s">
        <v>22</v>
      </c>
      <c r="H1649" s="45"/>
      <c r="I1649" s="45" t="s">
        <v>4264</v>
      </c>
      <c r="J1649" s="45"/>
      <c r="K1649" s="39" t="str">
        <f>VLOOKUP(A1649,'Va-Ku'!$A$2:$B$150,2,0)</f>
        <v>v</v>
      </c>
      <c r="L1649" s="40" t="str">
        <f>IF(K1649="v",VLOOKUP(A1649,'Va-Ku'!$A$2:$C$150,3,0),VLOOKUP(A1649,Kunnat!$B$2:$D$410,3,0))</f>
        <v>Sosiaali- ja terveysministeriö</v>
      </c>
      <c r="M1649" s="40" t="str">
        <f>IF(K1649&lt;&gt;"v",VLOOKUP(A1649,Kunnat!$B$2:$F$411,5,0),"")</f>
        <v/>
      </c>
      <c r="N1649" s="41" t="str">
        <f>IF(J1649="","",VLOOKUP(J1649,Lait!$B$3:$C$60,2,0))</f>
        <v/>
      </c>
      <c r="O1649" s="41"/>
      <c r="P1649" s="41"/>
    </row>
    <row r="1650" spans="1:16" s="23" customFormat="1" x14ac:dyDescent="0.35">
      <c r="A1650" s="45" t="s">
        <v>548</v>
      </c>
      <c r="B1650" s="45" t="s">
        <v>564</v>
      </c>
      <c r="C1650" s="45" t="s">
        <v>4251</v>
      </c>
      <c r="D1650" s="45" t="s">
        <v>564</v>
      </c>
      <c r="E1650" s="45" t="s">
        <v>2699</v>
      </c>
      <c r="F1650" s="46" t="s">
        <v>10</v>
      </c>
      <c r="G1650" s="46" t="s">
        <v>8</v>
      </c>
      <c r="H1650" s="45"/>
      <c r="I1650" s="45" t="s">
        <v>4249</v>
      </c>
      <c r="J1650" s="45"/>
      <c r="K1650" s="39" t="str">
        <f>VLOOKUP(A1650,'Va-Ku'!$A$2:$B$150,2,0)</f>
        <v>v</v>
      </c>
      <c r="L1650" s="40" t="str">
        <f>IF(K1650="v",VLOOKUP(A1650,'Va-Ku'!$A$2:$C$150,3,0),VLOOKUP(A1650,Kunnat!$B$2:$D$410,3,0))</f>
        <v>Sosiaali- ja terveysministeriö</v>
      </c>
      <c r="M1650" s="40" t="str">
        <f>IF(K1650&lt;&gt;"v",VLOOKUP(A1650,Kunnat!$B$2:$F$411,5,0),"")</f>
        <v/>
      </c>
      <c r="N1650" s="41" t="str">
        <f>IF(J1650="","",VLOOKUP(J1650,Lait!$B$3:$C$60,2,0))</f>
        <v/>
      </c>
      <c r="O1650" s="41"/>
      <c r="P1650" s="41"/>
    </row>
    <row r="1651" spans="1:16" s="23" customFormat="1" x14ac:dyDescent="0.35">
      <c r="A1651" s="45" t="s">
        <v>548</v>
      </c>
      <c r="B1651" s="45" t="s">
        <v>565</v>
      </c>
      <c r="C1651" s="45" t="s">
        <v>4252</v>
      </c>
      <c r="D1651" s="45" t="s">
        <v>565</v>
      </c>
      <c r="E1651" s="45" t="s">
        <v>2699</v>
      </c>
      <c r="F1651" s="46" t="s">
        <v>10</v>
      </c>
      <c r="G1651" s="46" t="s">
        <v>8</v>
      </c>
      <c r="H1651" s="45"/>
      <c r="I1651" s="45" t="s">
        <v>4249</v>
      </c>
      <c r="J1651" s="45"/>
      <c r="K1651" s="39" t="str">
        <f>VLOOKUP(A1651,'Va-Ku'!$A$2:$B$150,2,0)</f>
        <v>v</v>
      </c>
      <c r="L1651" s="40" t="str">
        <f>IF(K1651="v",VLOOKUP(A1651,'Va-Ku'!$A$2:$C$150,3,0),VLOOKUP(A1651,Kunnat!$B$2:$D$410,3,0))</f>
        <v>Sosiaali- ja terveysministeriö</v>
      </c>
      <c r="M1651" s="40" t="str">
        <f>IF(K1651&lt;&gt;"v",VLOOKUP(A1651,Kunnat!$B$2:$F$411,5,0),"")</f>
        <v/>
      </c>
      <c r="N1651" s="41" t="str">
        <f>IF(J1651="","",VLOOKUP(J1651,Lait!$B$3:$C$60,2,0))</f>
        <v/>
      </c>
      <c r="O1651" s="41"/>
      <c r="P1651" s="41"/>
    </row>
    <row r="1652" spans="1:16" s="23" customFormat="1" x14ac:dyDescent="0.35">
      <c r="A1652" s="45" t="s">
        <v>548</v>
      </c>
      <c r="B1652" s="45" t="s">
        <v>4234</v>
      </c>
      <c r="C1652" s="45" t="s">
        <v>4235</v>
      </c>
      <c r="D1652" s="45" t="s">
        <v>4234</v>
      </c>
      <c r="E1652" s="45" t="s">
        <v>1959</v>
      </c>
      <c r="F1652" s="46" t="s">
        <v>5</v>
      </c>
      <c r="G1652" s="45"/>
      <c r="H1652" s="45" t="s">
        <v>2382</v>
      </c>
      <c r="I1652" s="45"/>
      <c r="J1652" s="45"/>
      <c r="K1652" s="39" t="str">
        <f>VLOOKUP(A1652,'Va-Ku'!$A$2:$B$150,2,0)</f>
        <v>v</v>
      </c>
      <c r="L1652" s="40" t="str">
        <f>IF(K1652="v",VLOOKUP(A1652,'Va-Ku'!$A$2:$C$150,3,0),VLOOKUP(A1652,Kunnat!$B$2:$D$410,3,0))</f>
        <v>Sosiaali- ja terveysministeriö</v>
      </c>
      <c r="M1652" s="40" t="str">
        <f>IF(K1652&lt;&gt;"v",VLOOKUP(A1652,Kunnat!$B$2:$F$411,5,0),"")</f>
        <v/>
      </c>
      <c r="N1652" s="41" t="str">
        <f>IF(J1652="","",VLOOKUP(J1652,Lait!$B$3:$C$60,2,0))</f>
        <v/>
      </c>
      <c r="O1652" s="41"/>
      <c r="P1652" s="41"/>
    </row>
    <row r="1653" spans="1:16" s="23" customFormat="1" x14ac:dyDescent="0.35">
      <c r="A1653" s="45" t="s">
        <v>548</v>
      </c>
      <c r="B1653" s="45" t="s">
        <v>578</v>
      </c>
      <c r="C1653" s="45" t="s">
        <v>4276</v>
      </c>
      <c r="D1653" s="45" t="s">
        <v>578</v>
      </c>
      <c r="E1653" s="45" t="s">
        <v>295</v>
      </c>
      <c r="F1653" s="46" t="s">
        <v>7</v>
      </c>
      <c r="G1653" s="45"/>
      <c r="H1653" s="45" t="s">
        <v>2382</v>
      </c>
      <c r="I1653" s="45" t="s">
        <v>4277</v>
      </c>
      <c r="J1653" s="45"/>
      <c r="K1653" s="39" t="str">
        <f>VLOOKUP(A1653,'Va-Ku'!$A$2:$B$150,2,0)</f>
        <v>v</v>
      </c>
      <c r="L1653" s="40" t="str">
        <f>IF(K1653="v",VLOOKUP(A1653,'Va-Ku'!$A$2:$C$150,3,0),VLOOKUP(A1653,Kunnat!$B$2:$D$410,3,0))</f>
        <v>Sosiaali- ja terveysministeriö</v>
      </c>
      <c r="M1653" s="40" t="str">
        <f>IF(K1653&lt;&gt;"v",VLOOKUP(A1653,Kunnat!$B$2:$F$411,5,0),"")</f>
        <v/>
      </c>
      <c r="N1653" s="41" t="str">
        <f>IF(J1653="","",VLOOKUP(J1653,Lait!$B$3:$C$60,2,0))</f>
        <v/>
      </c>
      <c r="O1653" s="41"/>
      <c r="P1653" s="41"/>
    </row>
    <row r="1654" spans="1:16" s="23" customFormat="1" x14ac:dyDescent="0.35">
      <c r="A1654" s="45" t="s">
        <v>548</v>
      </c>
      <c r="B1654" s="45" t="s">
        <v>4253</v>
      </c>
      <c r="C1654" s="45" t="s">
        <v>4254</v>
      </c>
      <c r="D1654" s="45" t="s">
        <v>4253</v>
      </c>
      <c r="E1654" s="45" t="s">
        <v>2699</v>
      </c>
      <c r="F1654" s="46" t="s">
        <v>10</v>
      </c>
      <c r="G1654" s="46" t="s">
        <v>8</v>
      </c>
      <c r="H1654" s="45"/>
      <c r="I1654" s="45" t="s">
        <v>4249</v>
      </c>
      <c r="J1654" s="45"/>
      <c r="K1654" s="39" t="str">
        <f>VLOOKUP(A1654,'Va-Ku'!$A$2:$B$150,2,0)</f>
        <v>v</v>
      </c>
      <c r="L1654" s="40" t="str">
        <f>IF(K1654="v",VLOOKUP(A1654,'Va-Ku'!$A$2:$C$150,3,0),VLOOKUP(A1654,Kunnat!$B$2:$D$410,3,0))</f>
        <v>Sosiaali- ja terveysministeriö</v>
      </c>
      <c r="M1654" s="40" t="str">
        <f>IF(K1654&lt;&gt;"v",VLOOKUP(A1654,Kunnat!$B$2:$F$411,5,0),"")</f>
        <v/>
      </c>
      <c r="N1654" s="41" t="str">
        <f>IF(J1654="","",VLOOKUP(J1654,Lait!$B$3:$C$60,2,0))</f>
        <v/>
      </c>
      <c r="O1654" s="41"/>
      <c r="P1654" s="41"/>
    </row>
    <row r="1655" spans="1:16" s="23" customFormat="1" x14ac:dyDescent="0.35">
      <c r="A1655" s="45" t="s">
        <v>548</v>
      </c>
      <c r="B1655" s="45" t="s">
        <v>554</v>
      </c>
      <c r="C1655" s="45" t="s">
        <v>4236</v>
      </c>
      <c r="D1655" s="45" t="s">
        <v>554</v>
      </c>
      <c r="E1655" s="45" t="s">
        <v>1958</v>
      </c>
      <c r="F1655" s="46" t="s">
        <v>5</v>
      </c>
      <c r="G1655" s="45"/>
      <c r="H1655" s="45"/>
      <c r="I1655" s="45" t="s">
        <v>4237</v>
      </c>
      <c r="J1655" s="45"/>
      <c r="K1655" s="39" t="str">
        <f>VLOOKUP(A1655,'Va-Ku'!$A$2:$B$150,2,0)</f>
        <v>v</v>
      </c>
      <c r="L1655" s="40" t="str">
        <f>IF(K1655="v",VLOOKUP(A1655,'Va-Ku'!$A$2:$C$150,3,0),VLOOKUP(A1655,Kunnat!$B$2:$D$410,3,0))</f>
        <v>Sosiaali- ja terveysministeriö</v>
      </c>
      <c r="M1655" s="40" t="str">
        <f>IF(K1655&lt;&gt;"v",VLOOKUP(A1655,Kunnat!$B$2:$F$411,5,0),"")</f>
        <v/>
      </c>
      <c r="N1655" s="41" t="str">
        <f>IF(J1655="","",VLOOKUP(J1655,Lait!$B$3:$C$60,2,0))</f>
        <v/>
      </c>
      <c r="O1655" s="41"/>
      <c r="P1655" s="41"/>
    </row>
    <row r="1656" spans="1:16" s="23" customFormat="1" x14ac:dyDescent="0.35">
      <c r="A1656" s="45" t="s">
        <v>548</v>
      </c>
      <c r="B1656" s="45" t="s">
        <v>557</v>
      </c>
      <c r="C1656" s="45" t="s">
        <v>4241</v>
      </c>
      <c r="D1656" s="45" t="s">
        <v>557</v>
      </c>
      <c r="E1656" s="45" t="s">
        <v>2699</v>
      </c>
      <c r="F1656" s="46" t="s">
        <v>5</v>
      </c>
      <c r="G1656" s="45"/>
      <c r="H1656" s="45"/>
      <c r="I1656" s="45"/>
      <c r="J1656" s="45"/>
      <c r="K1656" s="39" t="str">
        <f>VLOOKUP(A1656,'Va-Ku'!$A$2:$B$150,2,0)</f>
        <v>v</v>
      </c>
      <c r="L1656" s="40" t="str">
        <f>IF(K1656="v",VLOOKUP(A1656,'Va-Ku'!$A$2:$C$150,3,0),VLOOKUP(A1656,Kunnat!$B$2:$D$410,3,0))</f>
        <v>Sosiaali- ja terveysministeriö</v>
      </c>
      <c r="M1656" s="40" t="str">
        <f>IF(K1656&lt;&gt;"v",VLOOKUP(A1656,Kunnat!$B$2:$F$411,5,0),"")</f>
        <v/>
      </c>
      <c r="N1656" s="41" t="str">
        <f>IF(J1656="","",VLOOKUP(J1656,Lait!$B$3:$C$60,2,0))</f>
        <v/>
      </c>
      <c r="O1656" s="41"/>
      <c r="P1656" s="41"/>
    </row>
    <row r="1657" spans="1:16" s="23" customFormat="1" x14ac:dyDescent="0.35">
      <c r="A1657" s="45" t="s">
        <v>548</v>
      </c>
      <c r="B1657" s="45" t="s">
        <v>553</v>
      </c>
      <c r="C1657" s="45" t="s">
        <v>4232</v>
      </c>
      <c r="D1657" s="45" t="s">
        <v>553</v>
      </c>
      <c r="E1657" s="45" t="s">
        <v>1896</v>
      </c>
      <c r="F1657" s="46" t="s">
        <v>5</v>
      </c>
      <c r="G1657" s="45"/>
      <c r="H1657" s="45"/>
      <c r="I1657" s="45" t="s">
        <v>4233</v>
      </c>
      <c r="J1657" s="45"/>
      <c r="K1657" s="39" t="str">
        <f>VLOOKUP(A1657,'Va-Ku'!$A$2:$B$150,2,0)</f>
        <v>v</v>
      </c>
      <c r="L1657" s="40" t="str">
        <f>IF(K1657="v",VLOOKUP(A1657,'Va-Ku'!$A$2:$C$150,3,0),VLOOKUP(A1657,Kunnat!$B$2:$D$410,3,0))</f>
        <v>Sosiaali- ja terveysministeriö</v>
      </c>
      <c r="M1657" s="40" t="str">
        <f>IF(K1657&lt;&gt;"v",VLOOKUP(A1657,Kunnat!$B$2:$F$411,5,0),"")</f>
        <v/>
      </c>
      <c r="N1657" s="41" t="str">
        <f>IF(J1657="","",VLOOKUP(J1657,Lait!$B$3:$C$60,2,0))</f>
        <v/>
      </c>
      <c r="O1657" s="41"/>
      <c r="P1657" s="41"/>
    </row>
    <row r="1658" spans="1:16" s="23" customFormat="1" x14ac:dyDescent="0.35">
      <c r="A1658" s="45" t="s">
        <v>548</v>
      </c>
      <c r="B1658" s="45" t="s">
        <v>4278</v>
      </c>
      <c r="C1658" s="45" t="s">
        <v>4279</v>
      </c>
      <c r="D1658" s="45" t="s">
        <v>4278</v>
      </c>
      <c r="E1658" s="45" t="s">
        <v>1896</v>
      </c>
      <c r="F1658" s="46" t="s">
        <v>5</v>
      </c>
      <c r="G1658" s="45"/>
      <c r="H1658" s="45" t="s">
        <v>2382</v>
      </c>
      <c r="I1658" s="45"/>
      <c r="J1658" s="45"/>
      <c r="K1658" s="39" t="str">
        <f>VLOOKUP(A1658,'Va-Ku'!$A$2:$B$150,2,0)</f>
        <v>v</v>
      </c>
      <c r="L1658" s="40" t="str">
        <f>IF(K1658="v",VLOOKUP(A1658,'Va-Ku'!$A$2:$C$150,3,0),VLOOKUP(A1658,Kunnat!$B$2:$D$410,3,0))</f>
        <v>Sosiaali- ja terveysministeriö</v>
      </c>
      <c r="M1658" s="40" t="str">
        <f>IF(K1658&lt;&gt;"v",VLOOKUP(A1658,Kunnat!$B$2:$F$411,5,0),"")</f>
        <v/>
      </c>
      <c r="N1658" s="41" t="str">
        <f>IF(J1658="","",VLOOKUP(J1658,Lait!$B$3:$C$60,2,0))</f>
        <v/>
      </c>
      <c r="O1658" s="41"/>
      <c r="P1658" s="41"/>
    </row>
    <row r="1659" spans="1:16" s="23" customFormat="1" x14ac:dyDescent="0.35">
      <c r="A1659" s="45" t="s">
        <v>548</v>
      </c>
      <c r="B1659" s="45" t="s">
        <v>561</v>
      </c>
      <c r="C1659" s="45" t="s">
        <v>4247</v>
      </c>
      <c r="D1659" s="45" t="s">
        <v>561</v>
      </c>
      <c r="E1659" s="45" t="s">
        <v>1960</v>
      </c>
      <c r="F1659" s="46" t="s">
        <v>21</v>
      </c>
      <c r="G1659" s="46" t="s">
        <v>55</v>
      </c>
      <c r="H1659" s="45"/>
      <c r="I1659" s="45"/>
      <c r="J1659" s="45"/>
      <c r="K1659" s="39" t="str">
        <f>VLOOKUP(A1659,'Va-Ku'!$A$2:$B$150,2,0)</f>
        <v>v</v>
      </c>
      <c r="L1659" s="40" t="str">
        <f>IF(K1659="v",VLOOKUP(A1659,'Va-Ku'!$A$2:$C$150,3,0),VLOOKUP(A1659,Kunnat!$B$2:$D$410,3,0))</f>
        <v>Sosiaali- ja terveysministeriö</v>
      </c>
      <c r="M1659" s="40" t="str">
        <f>IF(K1659&lt;&gt;"v",VLOOKUP(A1659,Kunnat!$B$2:$F$411,5,0),"")</f>
        <v/>
      </c>
      <c r="N1659" s="41" t="str">
        <f>IF(J1659="","",VLOOKUP(J1659,Lait!$B$3:$C$60,2,0))</f>
        <v/>
      </c>
      <c r="O1659" s="41"/>
      <c r="P1659" s="41"/>
    </row>
    <row r="1660" spans="1:16" s="23" customFormat="1" x14ac:dyDescent="0.35">
      <c r="A1660" s="45" t="s">
        <v>548</v>
      </c>
      <c r="B1660" s="45" t="s">
        <v>572</v>
      </c>
      <c r="C1660" s="45" t="s">
        <v>4266</v>
      </c>
      <c r="D1660" s="45" t="s">
        <v>572</v>
      </c>
      <c r="E1660" s="45" t="s">
        <v>1958</v>
      </c>
      <c r="F1660" s="46" t="s">
        <v>7</v>
      </c>
      <c r="G1660" s="46" t="s">
        <v>22</v>
      </c>
      <c r="H1660" s="45"/>
      <c r="I1660" s="45" t="s">
        <v>4264</v>
      </c>
      <c r="J1660" s="45"/>
      <c r="K1660" s="39" t="str">
        <f>VLOOKUP(A1660,'Va-Ku'!$A$2:$B$150,2,0)</f>
        <v>v</v>
      </c>
      <c r="L1660" s="40" t="str">
        <f>IF(K1660="v",VLOOKUP(A1660,'Va-Ku'!$A$2:$C$150,3,0),VLOOKUP(A1660,Kunnat!$B$2:$D$410,3,0))</f>
        <v>Sosiaali- ja terveysministeriö</v>
      </c>
      <c r="M1660" s="40" t="str">
        <f>IF(K1660&lt;&gt;"v",VLOOKUP(A1660,Kunnat!$B$2:$F$411,5,0),"")</f>
        <v/>
      </c>
      <c r="N1660" s="41" t="str">
        <f>IF(J1660="","",VLOOKUP(J1660,Lait!$B$3:$C$60,2,0))</f>
        <v/>
      </c>
      <c r="O1660" s="41"/>
      <c r="P1660" s="41"/>
    </row>
    <row r="1661" spans="1:16" s="23" customFormat="1" x14ac:dyDescent="0.35">
      <c r="A1661" s="45" t="s">
        <v>548</v>
      </c>
      <c r="B1661" s="45" t="s">
        <v>558</v>
      </c>
      <c r="C1661" s="45" t="s">
        <v>4242</v>
      </c>
      <c r="D1661" s="45" t="s">
        <v>558</v>
      </c>
      <c r="E1661" s="45" t="s">
        <v>2699</v>
      </c>
      <c r="F1661" s="46" t="s">
        <v>5</v>
      </c>
      <c r="G1661" s="45"/>
      <c r="H1661" s="45"/>
      <c r="I1661" s="45"/>
      <c r="J1661" s="45"/>
      <c r="K1661" s="39" t="str">
        <f>VLOOKUP(A1661,'Va-Ku'!$A$2:$B$150,2,0)</f>
        <v>v</v>
      </c>
      <c r="L1661" s="40" t="str">
        <f>IF(K1661="v",VLOOKUP(A1661,'Va-Ku'!$A$2:$C$150,3,0),VLOOKUP(A1661,Kunnat!$B$2:$D$410,3,0))</f>
        <v>Sosiaali- ja terveysministeriö</v>
      </c>
      <c r="M1661" s="40" t="str">
        <f>IF(K1661&lt;&gt;"v",VLOOKUP(A1661,Kunnat!$B$2:$F$411,5,0),"")</f>
        <v/>
      </c>
      <c r="N1661" s="41" t="str">
        <f>IF(J1661="","",VLOOKUP(J1661,Lait!$B$3:$C$60,2,0))</f>
        <v/>
      </c>
      <c r="O1661" s="41"/>
      <c r="P1661" s="41"/>
    </row>
    <row r="1662" spans="1:16" s="23" customFormat="1" x14ac:dyDescent="0.35">
      <c r="A1662" s="45" t="s">
        <v>548</v>
      </c>
      <c r="B1662" s="45" t="s">
        <v>550</v>
      </c>
      <c r="C1662" s="45" t="s">
        <v>4227</v>
      </c>
      <c r="D1662" s="45" t="s">
        <v>4228</v>
      </c>
      <c r="E1662" s="45" t="s">
        <v>2699</v>
      </c>
      <c r="F1662" s="46" t="s">
        <v>3</v>
      </c>
      <c r="G1662" s="45"/>
      <c r="H1662" s="45" t="s">
        <v>2382</v>
      </c>
      <c r="I1662" s="45" t="s">
        <v>4229</v>
      </c>
      <c r="J1662" s="45"/>
      <c r="K1662" s="39" t="str">
        <f>VLOOKUP(A1662,'Va-Ku'!$A$2:$B$150,2,0)</f>
        <v>v</v>
      </c>
      <c r="L1662" s="40" t="str">
        <f>IF(K1662="v",VLOOKUP(A1662,'Va-Ku'!$A$2:$C$150,3,0),VLOOKUP(A1662,Kunnat!$B$2:$D$410,3,0))</f>
        <v>Sosiaali- ja terveysministeriö</v>
      </c>
      <c r="M1662" s="40" t="str">
        <f>IF(K1662&lt;&gt;"v",VLOOKUP(A1662,Kunnat!$B$2:$F$411,5,0),"")</f>
        <v/>
      </c>
      <c r="N1662" s="41" t="str">
        <f>IF(J1662="","",VLOOKUP(J1662,Lait!$B$3:$C$60,2,0))</f>
        <v/>
      </c>
      <c r="O1662" s="41"/>
      <c r="P1662" s="41"/>
    </row>
    <row r="1663" spans="1:16" s="23" customFormat="1" x14ac:dyDescent="0.35">
      <c r="A1663" s="45" t="s">
        <v>548</v>
      </c>
      <c r="B1663" s="45" t="s">
        <v>4259</v>
      </c>
      <c r="C1663" s="45" t="s">
        <v>4260</v>
      </c>
      <c r="D1663" s="45" t="s">
        <v>4259</v>
      </c>
      <c r="E1663" s="45" t="s">
        <v>2699</v>
      </c>
      <c r="F1663" s="46" t="s">
        <v>7</v>
      </c>
      <c r="G1663" s="46" t="s">
        <v>22</v>
      </c>
      <c r="H1663" s="45"/>
      <c r="I1663" s="45" t="s">
        <v>4249</v>
      </c>
      <c r="J1663" s="45"/>
      <c r="K1663" s="39" t="str">
        <f>VLOOKUP(A1663,'Va-Ku'!$A$2:$B$150,2,0)</f>
        <v>v</v>
      </c>
      <c r="L1663" s="40" t="str">
        <f>IF(K1663="v",VLOOKUP(A1663,'Va-Ku'!$A$2:$C$150,3,0),VLOOKUP(A1663,Kunnat!$B$2:$D$410,3,0))</f>
        <v>Sosiaali- ja terveysministeriö</v>
      </c>
      <c r="M1663" s="40" t="str">
        <f>IF(K1663&lt;&gt;"v",VLOOKUP(A1663,Kunnat!$B$2:$F$411,5,0),"")</f>
        <v/>
      </c>
      <c r="N1663" s="41" t="str">
        <f>IF(J1663="","",VLOOKUP(J1663,Lait!$B$3:$C$60,2,0))</f>
        <v/>
      </c>
      <c r="O1663" s="41"/>
      <c r="P1663" s="41"/>
    </row>
    <row r="1664" spans="1:16" s="23" customFormat="1" x14ac:dyDescent="0.35">
      <c r="A1664" s="45" t="s">
        <v>548</v>
      </c>
      <c r="B1664" s="45" t="s">
        <v>567</v>
      </c>
      <c r="C1664" s="45" t="s">
        <v>4256</v>
      </c>
      <c r="D1664" s="45" t="s">
        <v>567</v>
      </c>
      <c r="E1664" s="45" t="s">
        <v>2699</v>
      </c>
      <c r="F1664" s="46" t="s">
        <v>7</v>
      </c>
      <c r="G1664" s="46" t="s">
        <v>8</v>
      </c>
      <c r="H1664" s="45" t="s">
        <v>2382</v>
      </c>
      <c r="I1664" s="45" t="s">
        <v>4257</v>
      </c>
      <c r="J1664" s="45"/>
      <c r="K1664" s="39" t="str">
        <f>VLOOKUP(A1664,'Va-Ku'!$A$2:$B$150,2,0)</f>
        <v>v</v>
      </c>
      <c r="L1664" s="40" t="str">
        <f>IF(K1664="v",VLOOKUP(A1664,'Va-Ku'!$A$2:$C$150,3,0),VLOOKUP(A1664,Kunnat!$B$2:$D$410,3,0))</f>
        <v>Sosiaali- ja terveysministeriö</v>
      </c>
      <c r="M1664" s="40" t="str">
        <f>IF(K1664&lt;&gt;"v",VLOOKUP(A1664,Kunnat!$B$2:$F$411,5,0),"")</f>
        <v/>
      </c>
      <c r="N1664" s="41" t="str">
        <f>IF(J1664="","",VLOOKUP(J1664,Lait!$B$3:$C$60,2,0))</f>
        <v/>
      </c>
      <c r="O1664" s="41"/>
      <c r="P1664" s="41"/>
    </row>
    <row r="1665" spans="1:16" s="23" customFormat="1" x14ac:dyDescent="0.35">
      <c r="A1665" s="45" t="s">
        <v>579</v>
      </c>
      <c r="B1665" s="45" t="s">
        <v>580</v>
      </c>
      <c r="C1665" s="45" t="s">
        <v>4280</v>
      </c>
      <c r="D1665" s="45" t="s">
        <v>580</v>
      </c>
      <c r="E1665" s="45" t="s">
        <v>2699</v>
      </c>
      <c r="F1665" s="46" t="s">
        <v>7</v>
      </c>
      <c r="G1665" s="46" t="s">
        <v>22</v>
      </c>
      <c r="H1665" s="45" t="s">
        <v>2386</v>
      </c>
      <c r="I1665" s="45" t="s">
        <v>4281</v>
      </c>
      <c r="J1665" s="45"/>
      <c r="K1665" s="39" t="str">
        <f>VLOOKUP(A1665,'Va-Ku'!$A$2:$B$150,2,0)</f>
        <v>v</v>
      </c>
      <c r="L1665" s="40" t="str">
        <f>IF(K1665="v",VLOOKUP(A1665,'Va-Ku'!$A$2:$C$150,3,0),VLOOKUP(A1665,Kunnat!$B$2:$D$410,3,0))</f>
        <v>Valtiovarainministeriö</v>
      </c>
      <c r="M1665" s="40" t="str">
        <f>IF(K1665&lt;&gt;"v",VLOOKUP(A1665,Kunnat!$B$2:$F$411,5,0),"")</f>
        <v/>
      </c>
      <c r="N1665" s="41" t="str">
        <f>IF(J1665="","",VLOOKUP(J1665,Lait!$B$3:$C$60,2,0))</f>
        <v/>
      </c>
      <c r="O1665" s="41"/>
      <c r="P1665" s="41"/>
    </row>
    <row r="1666" spans="1:16" s="23" customFormat="1" x14ac:dyDescent="0.35">
      <c r="A1666" s="45" t="s">
        <v>579</v>
      </c>
      <c r="B1666" s="45" t="s">
        <v>581</v>
      </c>
      <c r="C1666" s="45" t="s">
        <v>4282</v>
      </c>
      <c r="D1666" s="45" t="s">
        <v>581</v>
      </c>
      <c r="E1666" s="45" t="s">
        <v>2699</v>
      </c>
      <c r="F1666" s="46" t="s">
        <v>21</v>
      </c>
      <c r="G1666" s="46" t="s">
        <v>22</v>
      </c>
      <c r="H1666" s="45" t="s">
        <v>2382</v>
      </c>
      <c r="I1666" s="45" t="s">
        <v>4283</v>
      </c>
      <c r="J1666" s="45"/>
      <c r="K1666" s="39" t="str">
        <f>VLOOKUP(A1666,'Va-Ku'!$A$2:$B$150,2,0)</f>
        <v>v</v>
      </c>
      <c r="L1666" s="40" t="str">
        <f>IF(K1666="v",VLOOKUP(A1666,'Va-Ku'!$A$2:$C$150,3,0),VLOOKUP(A1666,Kunnat!$B$2:$D$410,3,0))</f>
        <v>Valtiovarainministeriö</v>
      </c>
      <c r="M1666" s="40" t="str">
        <f>IF(K1666&lt;&gt;"v",VLOOKUP(A1666,Kunnat!$B$2:$F$411,5,0),"")</f>
        <v/>
      </c>
      <c r="N1666" s="41" t="str">
        <f>IF(J1666="","",VLOOKUP(J1666,Lait!$B$3:$C$60,2,0))</f>
        <v/>
      </c>
      <c r="O1666" s="41"/>
      <c r="P1666" s="41"/>
    </row>
    <row r="1667" spans="1:16" s="23" customFormat="1" x14ac:dyDescent="0.35">
      <c r="A1667" s="45" t="s">
        <v>579</v>
      </c>
      <c r="B1667" s="45" t="s">
        <v>582</v>
      </c>
      <c r="C1667" s="45" t="s">
        <v>4284</v>
      </c>
      <c r="D1667" s="45" t="s">
        <v>582</v>
      </c>
      <c r="E1667" s="45" t="s">
        <v>1896</v>
      </c>
      <c r="F1667" s="46" t="s">
        <v>21</v>
      </c>
      <c r="G1667" s="46" t="s">
        <v>55</v>
      </c>
      <c r="H1667" s="45" t="s">
        <v>2382</v>
      </c>
      <c r="I1667" s="45" t="s">
        <v>4285</v>
      </c>
      <c r="J1667" s="45"/>
      <c r="K1667" s="39" t="str">
        <f>VLOOKUP(A1667,'Va-Ku'!$A$2:$B$150,2,0)</f>
        <v>v</v>
      </c>
      <c r="L1667" s="40" t="str">
        <f>IF(K1667="v",VLOOKUP(A1667,'Va-Ku'!$A$2:$C$150,3,0),VLOOKUP(A1667,Kunnat!$B$2:$D$410,3,0))</f>
        <v>Valtiovarainministeriö</v>
      </c>
      <c r="M1667" s="40" t="str">
        <f>IF(K1667&lt;&gt;"v",VLOOKUP(A1667,Kunnat!$B$2:$F$411,5,0),"")</f>
        <v/>
      </c>
      <c r="N1667" s="41" t="str">
        <f>IF(J1667="","",VLOOKUP(J1667,Lait!$B$3:$C$60,2,0))</f>
        <v/>
      </c>
      <c r="O1667" s="41"/>
      <c r="P1667" s="41"/>
    </row>
    <row r="1668" spans="1:16" s="23" customFormat="1" x14ac:dyDescent="0.35">
      <c r="A1668" s="45" t="s">
        <v>884</v>
      </c>
      <c r="B1668" s="45" t="s">
        <v>892</v>
      </c>
      <c r="C1668" s="45" t="s">
        <v>3372</v>
      </c>
      <c r="D1668" s="45" t="s">
        <v>892</v>
      </c>
      <c r="E1668" s="45" t="s">
        <v>1959</v>
      </c>
      <c r="F1668" s="46" t="s">
        <v>3</v>
      </c>
      <c r="G1668" s="45"/>
      <c r="H1668" s="45" t="s">
        <v>2386</v>
      </c>
      <c r="I1668" s="45"/>
      <c r="J1668" s="45"/>
      <c r="K1668" s="39" t="str">
        <f>VLOOKUP(A1668,'Va-Ku'!$A$2:$B$150,2,0)</f>
        <v>v</v>
      </c>
      <c r="L1668" s="40" t="str">
        <f>IF(K1668="v",VLOOKUP(A1668,'Va-Ku'!$A$2:$C$150,3,0),VLOOKUP(A1668,Kunnat!$B$2:$D$410,3,0))</f>
        <v>Valtiovarainministeriö</v>
      </c>
      <c r="M1668" s="40" t="str">
        <f>IF(K1668&lt;&gt;"v",VLOOKUP(A1668,Kunnat!$B$2:$F$411,5,0),"")</f>
        <v/>
      </c>
      <c r="N1668" s="41" t="str">
        <f>IF(J1668="","",VLOOKUP(J1668,Lait!$B$3:$C$60,2,0))</f>
        <v/>
      </c>
      <c r="O1668" s="41"/>
      <c r="P1668" s="41"/>
    </row>
    <row r="1669" spans="1:16" s="23" customFormat="1" x14ac:dyDescent="0.35">
      <c r="A1669" s="45" t="s">
        <v>884</v>
      </c>
      <c r="B1669" s="45" t="s">
        <v>923</v>
      </c>
      <c r="C1669" s="45" t="s">
        <v>3373</v>
      </c>
      <c r="D1669" s="45" t="s">
        <v>923</v>
      </c>
      <c r="E1669" s="45" t="s">
        <v>1960</v>
      </c>
      <c r="F1669" s="46" t="s">
        <v>7</v>
      </c>
      <c r="G1669" s="46" t="s">
        <v>8</v>
      </c>
      <c r="H1669" s="45" t="s">
        <v>2386</v>
      </c>
      <c r="I1669" s="45"/>
      <c r="J1669" s="45"/>
      <c r="K1669" s="39" t="str">
        <f>VLOOKUP(A1669,'Va-Ku'!$A$2:$B$150,2,0)</f>
        <v>v</v>
      </c>
      <c r="L1669" s="40" t="str">
        <f>IF(K1669="v",VLOOKUP(A1669,'Va-Ku'!$A$2:$C$150,3,0),VLOOKUP(A1669,Kunnat!$B$2:$D$410,3,0))</f>
        <v>Valtiovarainministeriö</v>
      </c>
      <c r="M1669" s="40" t="str">
        <f>IF(K1669&lt;&gt;"v",VLOOKUP(A1669,Kunnat!$B$2:$F$411,5,0),"")</f>
        <v/>
      </c>
      <c r="N1669" s="41" t="str">
        <f>IF(J1669="","",VLOOKUP(J1669,Lait!$B$3:$C$60,2,0))</f>
        <v/>
      </c>
      <c r="O1669" s="41"/>
      <c r="P1669" s="41"/>
    </row>
    <row r="1670" spans="1:16" s="23" customFormat="1" x14ac:dyDescent="0.35">
      <c r="A1670" s="45" t="s">
        <v>884</v>
      </c>
      <c r="B1670" s="45" t="s">
        <v>929</v>
      </c>
      <c r="C1670" s="45" t="s">
        <v>3374</v>
      </c>
      <c r="D1670" s="45" t="s">
        <v>929</v>
      </c>
      <c r="E1670" s="45" t="s">
        <v>1959</v>
      </c>
      <c r="F1670" s="46" t="s">
        <v>7</v>
      </c>
      <c r="G1670" s="46" t="s">
        <v>22</v>
      </c>
      <c r="H1670" s="45" t="s">
        <v>2382</v>
      </c>
      <c r="I1670" s="45"/>
      <c r="J1670" s="45"/>
      <c r="K1670" s="39" t="str">
        <f>VLOOKUP(A1670,'Va-Ku'!$A$2:$B$150,2,0)</f>
        <v>v</v>
      </c>
      <c r="L1670" s="40" t="str">
        <f>IF(K1670="v",VLOOKUP(A1670,'Va-Ku'!$A$2:$C$150,3,0),VLOOKUP(A1670,Kunnat!$B$2:$D$410,3,0))</f>
        <v>Valtiovarainministeriö</v>
      </c>
      <c r="M1670" s="40" t="str">
        <f>IF(K1670&lt;&gt;"v",VLOOKUP(A1670,Kunnat!$B$2:$F$411,5,0),"")</f>
        <v/>
      </c>
      <c r="N1670" s="41" t="str">
        <f>IF(J1670="","",VLOOKUP(J1670,Lait!$B$3:$C$60,2,0))</f>
        <v/>
      </c>
      <c r="O1670" s="41"/>
      <c r="P1670" s="41"/>
    </row>
    <row r="1671" spans="1:16" s="23" customFormat="1" x14ac:dyDescent="0.35">
      <c r="A1671" s="45" t="s">
        <v>884</v>
      </c>
      <c r="B1671" s="45" t="s">
        <v>885</v>
      </c>
      <c r="C1671" s="45" t="s">
        <v>3375</v>
      </c>
      <c r="D1671" s="45" t="s">
        <v>885</v>
      </c>
      <c r="E1671" s="45" t="s">
        <v>1960</v>
      </c>
      <c r="F1671" s="46" t="s">
        <v>3</v>
      </c>
      <c r="G1671" s="45"/>
      <c r="H1671" s="45" t="s">
        <v>2386</v>
      </c>
      <c r="I1671" s="45"/>
      <c r="J1671" s="45"/>
      <c r="K1671" s="39" t="str">
        <f>VLOOKUP(A1671,'Va-Ku'!$A$2:$B$150,2,0)</f>
        <v>v</v>
      </c>
      <c r="L1671" s="40" t="str">
        <f>IF(K1671="v",VLOOKUP(A1671,'Va-Ku'!$A$2:$C$150,3,0),VLOOKUP(A1671,Kunnat!$B$2:$D$410,3,0))</f>
        <v>Valtiovarainministeriö</v>
      </c>
      <c r="M1671" s="40" t="str">
        <f>IF(K1671&lt;&gt;"v",VLOOKUP(A1671,Kunnat!$B$2:$F$411,5,0),"")</f>
        <v/>
      </c>
      <c r="N1671" s="41" t="str">
        <f>IF(J1671="","",VLOOKUP(J1671,Lait!$B$3:$C$60,2,0))</f>
        <v/>
      </c>
      <c r="O1671" s="41"/>
      <c r="P1671" s="41"/>
    </row>
    <row r="1672" spans="1:16" s="23" customFormat="1" x14ac:dyDescent="0.35">
      <c r="A1672" s="45" t="s">
        <v>884</v>
      </c>
      <c r="B1672" s="45" t="s">
        <v>893</v>
      </c>
      <c r="C1672" s="45" t="s">
        <v>3376</v>
      </c>
      <c r="D1672" s="45" t="s">
        <v>893</v>
      </c>
      <c r="E1672" s="45" t="s">
        <v>1960</v>
      </c>
      <c r="F1672" s="46" t="s">
        <v>7</v>
      </c>
      <c r="G1672" s="45"/>
      <c r="H1672" s="45" t="s">
        <v>2386</v>
      </c>
      <c r="I1672" s="45" t="s">
        <v>3377</v>
      </c>
      <c r="J1672" s="45"/>
      <c r="K1672" s="39" t="str">
        <f>VLOOKUP(A1672,'Va-Ku'!$A$2:$B$150,2,0)</f>
        <v>v</v>
      </c>
      <c r="L1672" s="40" t="str">
        <f>IF(K1672="v",VLOOKUP(A1672,'Va-Ku'!$A$2:$C$150,3,0),VLOOKUP(A1672,Kunnat!$B$2:$D$410,3,0))</f>
        <v>Valtiovarainministeriö</v>
      </c>
      <c r="M1672" s="40" t="str">
        <f>IF(K1672&lt;&gt;"v",VLOOKUP(A1672,Kunnat!$B$2:$F$411,5,0),"")</f>
        <v/>
      </c>
      <c r="N1672" s="41" t="str">
        <f>IF(J1672="","",VLOOKUP(J1672,Lait!$B$3:$C$60,2,0))</f>
        <v/>
      </c>
      <c r="O1672" s="41"/>
      <c r="P1672" s="41"/>
    </row>
    <row r="1673" spans="1:16" s="23" customFormat="1" x14ac:dyDescent="0.35">
      <c r="A1673" s="45" t="s">
        <v>884</v>
      </c>
      <c r="B1673" s="45" t="s">
        <v>894</v>
      </c>
      <c r="C1673" s="45" t="s">
        <v>3378</v>
      </c>
      <c r="D1673" s="45" t="s">
        <v>894</v>
      </c>
      <c r="E1673" s="45" t="s">
        <v>1960</v>
      </c>
      <c r="F1673" s="46" t="s">
        <v>7</v>
      </c>
      <c r="G1673" s="45"/>
      <c r="H1673" s="45" t="s">
        <v>2386</v>
      </c>
      <c r="I1673" s="45" t="s">
        <v>3377</v>
      </c>
      <c r="J1673" s="45"/>
      <c r="K1673" s="39" t="str">
        <f>VLOOKUP(A1673,'Va-Ku'!$A$2:$B$150,2,0)</f>
        <v>v</v>
      </c>
      <c r="L1673" s="40" t="str">
        <f>IF(K1673="v",VLOOKUP(A1673,'Va-Ku'!$A$2:$C$150,3,0),VLOOKUP(A1673,Kunnat!$B$2:$D$410,3,0))</f>
        <v>Valtiovarainministeriö</v>
      </c>
      <c r="M1673" s="40" t="str">
        <f>IF(K1673&lt;&gt;"v",VLOOKUP(A1673,Kunnat!$B$2:$F$411,5,0),"")</f>
        <v/>
      </c>
      <c r="N1673" s="41" t="str">
        <f>IF(J1673="","",VLOOKUP(J1673,Lait!$B$3:$C$60,2,0))</f>
        <v/>
      </c>
      <c r="O1673" s="41"/>
      <c r="P1673" s="41"/>
    </row>
    <row r="1674" spans="1:16" s="23" customFormat="1" x14ac:dyDescent="0.35">
      <c r="A1674" s="45" t="s">
        <v>884</v>
      </c>
      <c r="B1674" s="45" t="s">
        <v>930</v>
      </c>
      <c r="C1674" s="45" t="s">
        <v>3379</v>
      </c>
      <c r="D1674" s="45" t="s">
        <v>930</v>
      </c>
      <c r="E1674" s="45" t="s">
        <v>1960</v>
      </c>
      <c r="F1674" s="46" t="s">
        <v>17</v>
      </c>
      <c r="G1674" s="46" t="s">
        <v>22</v>
      </c>
      <c r="H1674" s="45" t="s">
        <v>2382</v>
      </c>
      <c r="I1674" s="45" t="s">
        <v>3380</v>
      </c>
      <c r="J1674" s="45"/>
      <c r="K1674" s="39" t="str">
        <f>VLOOKUP(A1674,'Va-Ku'!$A$2:$B$150,2,0)</f>
        <v>v</v>
      </c>
      <c r="L1674" s="40" t="str">
        <f>IF(K1674="v",VLOOKUP(A1674,'Va-Ku'!$A$2:$C$150,3,0),VLOOKUP(A1674,Kunnat!$B$2:$D$410,3,0))</f>
        <v>Valtiovarainministeriö</v>
      </c>
      <c r="M1674" s="40" t="str">
        <f>IF(K1674&lt;&gt;"v",VLOOKUP(A1674,Kunnat!$B$2:$F$411,5,0),"")</f>
        <v/>
      </c>
      <c r="N1674" s="41" t="str">
        <f>IF(J1674="","",VLOOKUP(J1674,Lait!$B$3:$C$60,2,0))</f>
        <v/>
      </c>
      <c r="O1674" s="41"/>
      <c r="P1674" s="41"/>
    </row>
    <row r="1675" spans="1:16" s="23" customFormat="1" x14ac:dyDescent="0.35">
      <c r="A1675" s="45" t="s">
        <v>884</v>
      </c>
      <c r="B1675" s="45" t="s">
        <v>886</v>
      </c>
      <c r="C1675" s="45" t="s">
        <v>3381</v>
      </c>
      <c r="D1675" s="45" t="s">
        <v>886</v>
      </c>
      <c r="E1675" s="45" t="s">
        <v>1959</v>
      </c>
      <c r="F1675" s="46" t="s">
        <v>3</v>
      </c>
      <c r="G1675" s="45"/>
      <c r="H1675" s="45" t="s">
        <v>2386</v>
      </c>
      <c r="I1675" s="45"/>
      <c r="J1675" s="45"/>
      <c r="K1675" s="39" t="str">
        <f>VLOOKUP(A1675,'Va-Ku'!$A$2:$B$150,2,0)</f>
        <v>v</v>
      </c>
      <c r="L1675" s="40" t="str">
        <f>IF(K1675="v",VLOOKUP(A1675,'Va-Ku'!$A$2:$C$150,3,0),VLOOKUP(A1675,Kunnat!$B$2:$D$410,3,0))</f>
        <v>Valtiovarainministeriö</v>
      </c>
      <c r="M1675" s="40" t="str">
        <f>IF(K1675&lt;&gt;"v",VLOOKUP(A1675,Kunnat!$B$2:$F$411,5,0),"")</f>
        <v/>
      </c>
      <c r="N1675" s="41" t="str">
        <f>IF(J1675="","",VLOOKUP(J1675,Lait!$B$3:$C$60,2,0))</f>
        <v/>
      </c>
      <c r="O1675" s="41"/>
      <c r="P1675" s="41"/>
    </row>
    <row r="1676" spans="1:16" s="23" customFormat="1" x14ac:dyDescent="0.35">
      <c r="A1676" s="45" t="s">
        <v>884</v>
      </c>
      <c r="B1676" s="45" t="s">
        <v>936</v>
      </c>
      <c r="C1676" s="45" t="s">
        <v>3382</v>
      </c>
      <c r="D1676" s="45" t="s">
        <v>936</v>
      </c>
      <c r="E1676" s="45" t="s">
        <v>1959</v>
      </c>
      <c r="F1676" s="46" t="s">
        <v>354</v>
      </c>
      <c r="G1676" s="45"/>
      <c r="H1676" s="45" t="s">
        <v>2386</v>
      </c>
      <c r="I1676" s="45"/>
      <c r="J1676" s="45"/>
      <c r="K1676" s="39" t="str">
        <f>VLOOKUP(A1676,'Va-Ku'!$A$2:$B$150,2,0)</f>
        <v>v</v>
      </c>
      <c r="L1676" s="40" t="str">
        <f>IF(K1676="v",VLOOKUP(A1676,'Va-Ku'!$A$2:$C$150,3,0),VLOOKUP(A1676,Kunnat!$B$2:$D$410,3,0))</f>
        <v>Valtiovarainministeriö</v>
      </c>
      <c r="M1676" s="40" t="str">
        <f>IF(K1676&lt;&gt;"v",VLOOKUP(A1676,Kunnat!$B$2:$F$411,5,0),"")</f>
        <v/>
      </c>
      <c r="N1676" s="41" t="str">
        <f>IF(J1676="","",VLOOKUP(J1676,Lait!$B$3:$C$60,2,0))</f>
        <v/>
      </c>
      <c r="O1676" s="41"/>
      <c r="P1676" s="41"/>
    </row>
    <row r="1677" spans="1:16" s="23" customFormat="1" x14ac:dyDescent="0.35">
      <c r="A1677" s="45" t="s">
        <v>884</v>
      </c>
      <c r="B1677" s="45" t="s">
        <v>895</v>
      </c>
      <c r="C1677" s="45" t="s">
        <v>3383</v>
      </c>
      <c r="D1677" s="45" t="s">
        <v>895</v>
      </c>
      <c r="E1677" s="45" t="s">
        <v>1960</v>
      </c>
      <c r="F1677" s="46" t="s">
        <v>3</v>
      </c>
      <c r="G1677" s="45"/>
      <c r="H1677" s="45" t="s">
        <v>2386</v>
      </c>
      <c r="I1677" s="45"/>
      <c r="J1677" s="45"/>
      <c r="K1677" s="39" t="str">
        <f>VLOOKUP(A1677,'Va-Ku'!$A$2:$B$150,2,0)</f>
        <v>v</v>
      </c>
      <c r="L1677" s="40" t="str">
        <f>IF(K1677="v",VLOOKUP(A1677,'Va-Ku'!$A$2:$C$150,3,0),VLOOKUP(A1677,Kunnat!$B$2:$D$410,3,0))</f>
        <v>Valtiovarainministeriö</v>
      </c>
      <c r="M1677" s="40" t="str">
        <f>IF(K1677&lt;&gt;"v",VLOOKUP(A1677,Kunnat!$B$2:$F$411,5,0),"")</f>
        <v/>
      </c>
      <c r="N1677" s="41" t="str">
        <f>IF(J1677="","",VLOOKUP(J1677,Lait!$B$3:$C$60,2,0))</f>
        <v/>
      </c>
      <c r="O1677" s="41"/>
      <c r="P1677" s="41"/>
    </row>
    <row r="1678" spans="1:16" s="23" customFormat="1" x14ac:dyDescent="0.35">
      <c r="A1678" s="45" t="s">
        <v>884</v>
      </c>
      <c r="B1678" s="45" t="s">
        <v>896</v>
      </c>
      <c r="C1678" s="45" t="s">
        <v>3384</v>
      </c>
      <c r="D1678" s="45" t="s">
        <v>896</v>
      </c>
      <c r="E1678" s="45" t="s">
        <v>1960</v>
      </c>
      <c r="F1678" s="46" t="s">
        <v>7</v>
      </c>
      <c r="G1678" s="46" t="s">
        <v>55</v>
      </c>
      <c r="H1678" s="45" t="s">
        <v>2386</v>
      </c>
      <c r="I1678" s="45"/>
      <c r="J1678" s="45"/>
      <c r="K1678" s="39" t="str">
        <f>VLOOKUP(A1678,'Va-Ku'!$A$2:$B$150,2,0)</f>
        <v>v</v>
      </c>
      <c r="L1678" s="40" t="str">
        <f>IF(K1678="v",VLOOKUP(A1678,'Va-Ku'!$A$2:$C$150,3,0),VLOOKUP(A1678,Kunnat!$B$2:$D$410,3,0))</f>
        <v>Valtiovarainministeriö</v>
      </c>
      <c r="M1678" s="40" t="str">
        <f>IF(K1678&lt;&gt;"v",VLOOKUP(A1678,Kunnat!$B$2:$F$411,5,0),"")</f>
        <v/>
      </c>
      <c r="N1678" s="41" t="str">
        <f>IF(J1678="","",VLOOKUP(J1678,Lait!$B$3:$C$60,2,0))</f>
        <v/>
      </c>
      <c r="O1678" s="41"/>
      <c r="P1678" s="41"/>
    </row>
    <row r="1679" spans="1:16" s="23" customFormat="1" x14ac:dyDescent="0.35">
      <c r="A1679" s="45" t="s">
        <v>884</v>
      </c>
      <c r="B1679" s="45" t="s">
        <v>897</v>
      </c>
      <c r="C1679" s="45" t="s">
        <v>3385</v>
      </c>
      <c r="D1679" s="45" t="s">
        <v>897</v>
      </c>
      <c r="E1679" s="45" t="s">
        <v>1960</v>
      </c>
      <c r="F1679" s="46" t="s">
        <v>3</v>
      </c>
      <c r="G1679" s="45"/>
      <c r="H1679" s="45" t="s">
        <v>2386</v>
      </c>
      <c r="I1679" s="45"/>
      <c r="J1679" s="45"/>
      <c r="K1679" s="39" t="str">
        <f>VLOOKUP(A1679,'Va-Ku'!$A$2:$B$150,2,0)</f>
        <v>v</v>
      </c>
      <c r="L1679" s="40" t="str">
        <f>IF(K1679="v",VLOOKUP(A1679,'Va-Ku'!$A$2:$C$150,3,0),VLOOKUP(A1679,Kunnat!$B$2:$D$410,3,0))</f>
        <v>Valtiovarainministeriö</v>
      </c>
      <c r="M1679" s="40" t="str">
        <f>IF(K1679&lt;&gt;"v",VLOOKUP(A1679,Kunnat!$B$2:$F$411,5,0),"")</f>
        <v/>
      </c>
      <c r="N1679" s="41" t="str">
        <f>IF(J1679="","",VLOOKUP(J1679,Lait!$B$3:$C$60,2,0))</f>
        <v/>
      </c>
      <c r="O1679" s="41"/>
      <c r="P1679" s="41"/>
    </row>
    <row r="1680" spans="1:16" s="23" customFormat="1" x14ac:dyDescent="0.35">
      <c r="A1680" s="45" t="s">
        <v>884</v>
      </c>
      <c r="B1680" s="45" t="s">
        <v>898</v>
      </c>
      <c r="C1680" s="45" t="s">
        <v>3386</v>
      </c>
      <c r="D1680" s="45" t="s">
        <v>898</v>
      </c>
      <c r="E1680" s="45" t="s">
        <v>1960</v>
      </c>
      <c r="F1680" s="46" t="s">
        <v>3</v>
      </c>
      <c r="G1680" s="45"/>
      <c r="H1680" s="45" t="s">
        <v>2386</v>
      </c>
      <c r="I1680" s="45"/>
      <c r="J1680" s="45"/>
      <c r="K1680" s="39" t="str">
        <f>VLOOKUP(A1680,'Va-Ku'!$A$2:$B$150,2,0)</f>
        <v>v</v>
      </c>
      <c r="L1680" s="40" t="str">
        <f>IF(K1680="v",VLOOKUP(A1680,'Va-Ku'!$A$2:$C$150,3,0),VLOOKUP(A1680,Kunnat!$B$2:$D$410,3,0))</f>
        <v>Valtiovarainministeriö</v>
      </c>
      <c r="M1680" s="40" t="str">
        <f>IF(K1680&lt;&gt;"v",VLOOKUP(A1680,Kunnat!$B$2:$F$411,5,0),"")</f>
        <v/>
      </c>
      <c r="N1680" s="41" t="str">
        <f>IF(J1680="","",VLOOKUP(J1680,Lait!$B$3:$C$60,2,0))</f>
        <v/>
      </c>
      <c r="O1680" s="41"/>
      <c r="P1680" s="41"/>
    </row>
    <row r="1681" spans="1:16" s="23" customFormat="1" x14ac:dyDescent="0.35">
      <c r="A1681" s="45" t="s">
        <v>884</v>
      </c>
      <c r="B1681" s="45" t="s">
        <v>899</v>
      </c>
      <c r="C1681" s="45" t="s">
        <v>3387</v>
      </c>
      <c r="D1681" s="45" t="s">
        <v>899</v>
      </c>
      <c r="E1681" s="45" t="s">
        <v>1960</v>
      </c>
      <c r="F1681" s="46" t="s">
        <v>7</v>
      </c>
      <c r="G1681" s="46" t="s">
        <v>55</v>
      </c>
      <c r="H1681" s="45" t="s">
        <v>2382</v>
      </c>
      <c r="I1681" s="45"/>
      <c r="J1681" s="45"/>
      <c r="K1681" s="39" t="str">
        <f>VLOOKUP(A1681,'Va-Ku'!$A$2:$B$150,2,0)</f>
        <v>v</v>
      </c>
      <c r="L1681" s="40" t="str">
        <f>IF(K1681="v",VLOOKUP(A1681,'Va-Ku'!$A$2:$C$150,3,0),VLOOKUP(A1681,Kunnat!$B$2:$D$410,3,0))</f>
        <v>Valtiovarainministeriö</v>
      </c>
      <c r="M1681" s="40" t="str">
        <f>IF(K1681&lt;&gt;"v",VLOOKUP(A1681,Kunnat!$B$2:$F$411,5,0),"")</f>
        <v/>
      </c>
      <c r="N1681" s="41" t="str">
        <f>IF(J1681="","",VLOOKUP(J1681,Lait!$B$3:$C$60,2,0))</f>
        <v/>
      </c>
      <c r="O1681" s="41"/>
      <c r="P1681" s="41"/>
    </row>
    <row r="1682" spans="1:16" s="23" customFormat="1" x14ac:dyDescent="0.35">
      <c r="A1682" s="45" t="s">
        <v>884</v>
      </c>
      <c r="B1682" s="45" t="s">
        <v>900</v>
      </c>
      <c r="C1682" s="45" t="s">
        <v>3388</v>
      </c>
      <c r="D1682" s="45" t="s">
        <v>900</v>
      </c>
      <c r="E1682" s="45" t="s">
        <v>1960</v>
      </c>
      <c r="F1682" s="46" t="s">
        <v>3</v>
      </c>
      <c r="G1682" s="45"/>
      <c r="H1682" s="45" t="s">
        <v>2386</v>
      </c>
      <c r="I1682" s="45"/>
      <c r="J1682" s="45"/>
      <c r="K1682" s="39" t="str">
        <f>VLOOKUP(A1682,'Va-Ku'!$A$2:$B$150,2,0)</f>
        <v>v</v>
      </c>
      <c r="L1682" s="40" t="str">
        <f>IF(K1682="v",VLOOKUP(A1682,'Va-Ku'!$A$2:$C$150,3,0),VLOOKUP(A1682,Kunnat!$B$2:$D$410,3,0))</f>
        <v>Valtiovarainministeriö</v>
      </c>
      <c r="M1682" s="40" t="str">
        <f>IF(K1682&lt;&gt;"v",VLOOKUP(A1682,Kunnat!$B$2:$F$411,5,0),"")</f>
        <v/>
      </c>
      <c r="N1682" s="41" t="str">
        <f>IF(J1682="","",VLOOKUP(J1682,Lait!$B$3:$C$60,2,0))</f>
        <v/>
      </c>
      <c r="O1682" s="41"/>
      <c r="P1682" s="41"/>
    </row>
    <row r="1683" spans="1:16" s="23" customFormat="1" x14ac:dyDescent="0.35">
      <c r="A1683" s="45" t="s">
        <v>884</v>
      </c>
      <c r="B1683" s="45" t="s">
        <v>901</v>
      </c>
      <c r="C1683" s="45" t="s">
        <v>3389</v>
      </c>
      <c r="D1683" s="45" t="s">
        <v>901</v>
      </c>
      <c r="E1683" s="45" t="s">
        <v>1960</v>
      </c>
      <c r="F1683" s="46" t="s">
        <v>3</v>
      </c>
      <c r="G1683" s="45"/>
      <c r="H1683" s="45" t="s">
        <v>2386</v>
      </c>
      <c r="I1683" s="45"/>
      <c r="J1683" s="45"/>
      <c r="K1683" s="39" t="str">
        <f>VLOOKUP(A1683,'Va-Ku'!$A$2:$B$150,2,0)</f>
        <v>v</v>
      </c>
      <c r="L1683" s="40" t="str">
        <f>IF(K1683="v",VLOOKUP(A1683,'Va-Ku'!$A$2:$C$150,3,0),VLOOKUP(A1683,Kunnat!$B$2:$D$410,3,0))</f>
        <v>Valtiovarainministeriö</v>
      </c>
      <c r="M1683" s="40" t="str">
        <f>IF(K1683&lt;&gt;"v",VLOOKUP(A1683,Kunnat!$B$2:$F$411,5,0),"")</f>
        <v/>
      </c>
      <c r="N1683" s="41" t="str">
        <f>IF(J1683="","",VLOOKUP(J1683,Lait!$B$3:$C$60,2,0))</f>
        <v/>
      </c>
      <c r="O1683" s="41"/>
      <c r="P1683" s="41"/>
    </row>
    <row r="1684" spans="1:16" s="23" customFormat="1" x14ac:dyDescent="0.35">
      <c r="A1684" s="45" t="s">
        <v>884</v>
      </c>
      <c r="B1684" s="45" t="s">
        <v>902</v>
      </c>
      <c r="C1684" s="45" t="s">
        <v>3390</v>
      </c>
      <c r="D1684" s="45" t="s">
        <v>902</v>
      </c>
      <c r="E1684" s="45" t="s">
        <v>1960</v>
      </c>
      <c r="F1684" s="46" t="s">
        <v>3</v>
      </c>
      <c r="G1684" s="45"/>
      <c r="H1684" s="45" t="s">
        <v>2386</v>
      </c>
      <c r="I1684" s="45"/>
      <c r="J1684" s="45"/>
      <c r="K1684" s="39" t="str">
        <f>VLOOKUP(A1684,'Va-Ku'!$A$2:$B$150,2,0)</f>
        <v>v</v>
      </c>
      <c r="L1684" s="40" t="str">
        <f>IF(K1684="v",VLOOKUP(A1684,'Va-Ku'!$A$2:$C$150,3,0),VLOOKUP(A1684,Kunnat!$B$2:$D$410,3,0))</f>
        <v>Valtiovarainministeriö</v>
      </c>
      <c r="M1684" s="40" t="str">
        <f>IF(K1684&lt;&gt;"v",VLOOKUP(A1684,Kunnat!$B$2:$F$411,5,0),"")</f>
        <v/>
      </c>
      <c r="N1684" s="41" t="str">
        <f>IF(J1684="","",VLOOKUP(J1684,Lait!$B$3:$C$60,2,0))</f>
        <v/>
      </c>
      <c r="O1684" s="41"/>
      <c r="P1684" s="41"/>
    </row>
    <row r="1685" spans="1:16" s="23" customFormat="1" x14ac:dyDescent="0.35">
      <c r="A1685" s="45" t="s">
        <v>884</v>
      </c>
      <c r="B1685" s="45" t="s">
        <v>903</v>
      </c>
      <c r="C1685" s="45" t="s">
        <v>3391</v>
      </c>
      <c r="D1685" s="45" t="s">
        <v>903</v>
      </c>
      <c r="E1685" s="45" t="s">
        <v>1960</v>
      </c>
      <c r="F1685" s="46" t="s">
        <v>7</v>
      </c>
      <c r="G1685" s="46" t="s">
        <v>55</v>
      </c>
      <c r="H1685" s="45" t="s">
        <v>2386</v>
      </c>
      <c r="I1685" s="45"/>
      <c r="J1685" s="45"/>
      <c r="K1685" s="39" t="str">
        <f>VLOOKUP(A1685,'Va-Ku'!$A$2:$B$150,2,0)</f>
        <v>v</v>
      </c>
      <c r="L1685" s="40" t="str">
        <f>IF(K1685="v",VLOOKUP(A1685,'Va-Ku'!$A$2:$C$150,3,0),VLOOKUP(A1685,Kunnat!$B$2:$D$410,3,0))</f>
        <v>Valtiovarainministeriö</v>
      </c>
      <c r="M1685" s="40" t="str">
        <f>IF(K1685&lt;&gt;"v",VLOOKUP(A1685,Kunnat!$B$2:$F$411,5,0),"")</f>
        <v/>
      </c>
      <c r="N1685" s="41" t="str">
        <f>IF(J1685="","",VLOOKUP(J1685,Lait!$B$3:$C$60,2,0))</f>
        <v/>
      </c>
      <c r="O1685" s="41"/>
      <c r="P1685" s="41"/>
    </row>
    <row r="1686" spans="1:16" s="23" customFormat="1" x14ac:dyDescent="0.35">
      <c r="A1686" s="45" t="s">
        <v>884</v>
      </c>
      <c r="B1686" s="45" t="s">
        <v>904</v>
      </c>
      <c r="C1686" s="45" t="s">
        <v>3376</v>
      </c>
      <c r="D1686" s="45" t="s">
        <v>904</v>
      </c>
      <c r="E1686" s="45" t="s">
        <v>1960</v>
      </c>
      <c r="F1686" s="46" t="s">
        <v>3</v>
      </c>
      <c r="G1686" s="45"/>
      <c r="H1686" s="45" t="s">
        <v>2386</v>
      </c>
      <c r="I1686" s="45"/>
      <c r="J1686" s="45"/>
      <c r="K1686" s="39" t="str">
        <f>VLOOKUP(A1686,'Va-Ku'!$A$2:$B$150,2,0)</f>
        <v>v</v>
      </c>
      <c r="L1686" s="40" t="str">
        <f>IF(K1686="v",VLOOKUP(A1686,'Va-Ku'!$A$2:$C$150,3,0),VLOOKUP(A1686,Kunnat!$B$2:$D$410,3,0))</f>
        <v>Valtiovarainministeriö</v>
      </c>
      <c r="M1686" s="40" t="str">
        <f>IF(K1686&lt;&gt;"v",VLOOKUP(A1686,Kunnat!$B$2:$F$411,5,0),"")</f>
        <v/>
      </c>
      <c r="N1686" s="41" t="str">
        <f>IF(J1686="","",VLOOKUP(J1686,Lait!$B$3:$C$60,2,0))</f>
        <v/>
      </c>
      <c r="O1686" s="41"/>
      <c r="P1686" s="41"/>
    </row>
    <row r="1687" spans="1:16" s="23" customFormat="1" x14ac:dyDescent="0.35">
      <c r="A1687" s="45" t="s">
        <v>884</v>
      </c>
      <c r="B1687" s="45" t="s">
        <v>905</v>
      </c>
      <c r="C1687" s="45" t="s">
        <v>3392</v>
      </c>
      <c r="D1687" s="45" t="s">
        <v>905</v>
      </c>
      <c r="E1687" s="45" t="s">
        <v>1960</v>
      </c>
      <c r="F1687" s="46" t="s">
        <v>3</v>
      </c>
      <c r="G1687" s="45"/>
      <c r="H1687" s="45" t="s">
        <v>2386</v>
      </c>
      <c r="I1687" s="45"/>
      <c r="J1687" s="45"/>
      <c r="K1687" s="39" t="str">
        <f>VLOOKUP(A1687,'Va-Ku'!$A$2:$B$150,2,0)</f>
        <v>v</v>
      </c>
      <c r="L1687" s="40" t="str">
        <f>IF(K1687="v",VLOOKUP(A1687,'Va-Ku'!$A$2:$C$150,3,0),VLOOKUP(A1687,Kunnat!$B$2:$D$410,3,0))</f>
        <v>Valtiovarainministeriö</v>
      </c>
      <c r="M1687" s="40" t="str">
        <f>IF(K1687&lt;&gt;"v",VLOOKUP(A1687,Kunnat!$B$2:$F$411,5,0),"")</f>
        <v/>
      </c>
      <c r="N1687" s="41" t="str">
        <f>IF(J1687="","",VLOOKUP(J1687,Lait!$B$3:$C$60,2,0))</f>
        <v/>
      </c>
      <c r="O1687" s="41"/>
      <c r="P1687" s="41"/>
    </row>
    <row r="1688" spans="1:16" s="23" customFormat="1" x14ac:dyDescent="0.35">
      <c r="A1688" s="45" t="s">
        <v>884</v>
      </c>
      <c r="B1688" s="45" t="s">
        <v>906</v>
      </c>
      <c r="C1688" s="45" t="s">
        <v>3393</v>
      </c>
      <c r="D1688" s="45" t="s">
        <v>906</v>
      </c>
      <c r="E1688" s="45" t="s">
        <v>1960</v>
      </c>
      <c r="F1688" s="46" t="s">
        <v>3</v>
      </c>
      <c r="G1688" s="45"/>
      <c r="H1688" s="45" t="s">
        <v>2386</v>
      </c>
      <c r="I1688" s="45"/>
      <c r="J1688" s="45"/>
      <c r="K1688" s="39" t="str">
        <f>VLOOKUP(A1688,'Va-Ku'!$A$2:$B$150,2,0)</f>
        <v>v</v>
      </c>
      <c r="L1688" s="40" t="str">
        <f>IF(K1688="v",VLOOKUP(A1688,'Va-Ku'!$A$2:$C$150,3,0),VLOOKUP(A1688,Kunnat!$B$2:$D$410,3,0))</f>
        <v>Valtiovarainministeriö</v>
      </c>
      <c r="M1688" s="40" t="str">
        <f>IF(K1688&lt;&gt;"v",VLOOKUP(A1688,Kunnat!$B$2:$F$411,5,0),"")</f>
        <v/>
      </c>
      <c r="N1688" s="41" t="str">
        <f>IF(J1688="","",VLOOKUP(J1688,Lait!$B$3:$C$60,2,0))</f>
        <v/>
      </c>
      <c r="O1688" s="41"/>
      <c r="P1688" s="41"/>
    </row>
    <row r="1689" spans="1:16" s="23" customFormat="1" x14ac:dyDescent="0.35">
      <c r="A1689" s="45" t="s">
        <v>884</v>
      </c>
      <c r="B1689" s="45" t="s">
        <v>907</v>
      </c>
      <c r="C1689" s="45" t="s">
        <v>3394</v>
      </c>
      <c r="D1689" s="45" t="s">
        <v>907</v>
      </c>
      <c r="E1689" s="45" t="s">
        <v>1960</v>
      </c>
      <c r="F1689" s="46" t="s">
        <v>3</v>
      </c>
      <c r="G1689" s="45"/>
      <c r="H1689" s="45" t="s">
        <v>2386</v>
      </c>
      <c r="I1689" s="45"/>
      <c r="J1689" s="45"/>
      <c r="K1689" s="39" t="str">
        <f>VLOOKUP(A1689,'Va-Ku'!$A$2:$B$150,2,0)</f>
        <v>v</v>
      </c>
      <c r="L1689" s="40" t="str">
        <f>IF(K1689="v",VLOOKUP(A1689,'Va-Ku'!$A$2:$C$150,3,0),VLOOKUP(A1689,Kunnat!$B$2:$D$410,3,0))</f>
        <v>Valtiovarainministeriö</v>
      </c>
      <c r="M1689" s="40" t="str">
        <f>IF(K1689&lt;&gt;"v",VLOOKUP(A1689,Kunnat!$B$2:$F$411,5,0),"")</f>
        <v/>
      </c>
      <c r="N1689" s="41" t="str">
        <f>IF(J1689="","",VLOOKUP(J1689,Lait!$B$3:$C$60,2,0))</f>
        <v/>
      </c>
      <c r="O1689" s="41"/>
      <c r="P1689" s="41"/>
    </row>
    <row r="1690" spans="1:16" s="23" customFormat="1" x14ac:dyDescent="0.35">
      <c r="A1690" s="45" t="s">
        <v>884</v>
      </c>
      <c r="B1690" s="45" t="s">
        <v>908</v>
      </c>
      <c r="C1690" s="45" t="s">
        <v>3395</v>
      </c>
      <c r="D1690" s="45" t="s">
        <v>908</v>
      </c>
      <c r="E1690" s="45" t="s">
        <v>1960</v>
      </c>
      <c r="F1690" s="46" t="s">
        <v>7</v>
      </c>
      <c r="G1690" s="46" t="s">
        <v>55</v>
      </c>
      <c r="H1690" s="45" t="s">
        <v>2386</v>
      </c>
      <c r="I1690" s="45"/>
      <c r="J1690" s="45"/>
      <c r="K1690" s="39" t="str">
        <f>VLOOKUP(A1690,'Va-Ku'!$A$2:$B$150,2,0)</f>
        <v>v</v>
      </c>
      <c r="L1690" s="40" t="str">
        <f>IF(K1690="v",VLOOKUP(A1690,'Va-Ku'!$A$2:$C$150,3,0),VLOOKUP(A1690,Kunnat!$B$2:$D$410,3,0))</f>
        <v>Valtiovarainministeriö</v>
      </c>
      <c r="M1690" s="40" t="str">
        <f>IF(K1690&lt;&gt;"v",VLOOKUP(A1690,Kunnat!$B$2:$F$411,5,0),"")</f>
        <v/>
      </c>
      <c r="N1690" s="41" t="str">
        <f>IF(J1690="","",VLOOKUP(J1690,Lait!$B$3:$C$60,2,0))</f>
        <v/>
      </c>
      <c r="O1690" s="41"/>
      <c r="P1690" s="41"/>
    </row>
    <row r="1691" spans="1:16" s="23" customFormat="1" x14ac:dyDescent="0.35">
      <c r="A1691" s="45" t="s">
        <v>884</v>
      </c>
      <c r="B1691" s="45" t="s">
        <v>909</v>
      </c>
      <c r="C1691" s="45" t="s">
        <v>3396</v>
      </c>
      <c r="D1691" s="45" t="s">
        <v>909</v>
      </c>
      <c r="E1691" s="45" t="s">
        <v>1960</v>
      </c>
      <c r="F1691" s="46" t="s">
        <v>3</v>
      </c>
      <c r="G1691" s="45"/>
      <c r="H1691" s="45" t="s">
        <v>2386</v>
      </c>
      <c r="I1691" s="45"/>
      <c r="J1691" s="45"/>
      <c r="K1691" s="39" t="str">
        <f>VLOOKUP(A1691,'Va-Ku'!$A$2:$B$150,2,0)</f>
        <v>v</v>
      </c>
      <c r="L1691" s="40" t="str">
        <f>IF(K1691="v",VLOOKUP(A1691,'Va-Ku'!$A$2:$C$150,3,0),VLOOKUP(A1691,Kunnat!$B$2:$D$410,3,0))</f>
        <v>Valtiovarainministeriö</v>
      </c>
      <c r="M1691" s="40" t="str">
        <f>IF(K1691&lt;&gt;"v",VLOOKUP(A1691,Kunnat!$B$2:$F$411,5,0),"")</f>
        <v/>
      </c>
      <c r="N1691" s="41" t="str">
        <f>IF(J1691="","",VLOOKUP(J1691,Lait!$B$3:$C$60,2,0))</f>
        <v/>
      </c>
      <c r="O1691" s="41"/>
      <c r="P1691" s="41"/>
    </row>
    <row r="1692" spans="1:16" s="23" customFormat="1" x14ac:dyDescent="0.35">
      <c r="A1692" s="45" t="s">
        <v>884</v>
      </c>
      <c r="B1692" s="45" t="s">
        <v>910</v>
      </c>
      <c r="C1692" s="45" t="s">
        <v>3390</v>
      </c>
      <c r="D1692" s="45" t="s">
        <v>910</v>
      </c>
      <c r="E1692" s="45" t="s">
        <v>1960</v>
      </c>
      <c r="F1692" s="46" t="s">
        <v>3</v>
      </c>
      <c r="G1692" s="45"/>
      <c r="H1692" s="45" t="s">
        <v>2386</v>
      </c>
      <c r="I1692" s="45"/>
      <c r="J1692" s="45"/>
      <c r="K1692" s="39" t="str">
        <f>VLOOKUP(A1692,'Va-Ku'!$A$2:$B$150,2,0)</f>
        <v>v</v>
      </c>
      <c r="L1692" s="40" t="str">
        <f>IF(K1692="v",VLOOKUP(A1692,'Va-Ku'!$A$2:$C$150,3,0),VLOOKUP(A1692,Kunnat!$B$2:$D$410,3,0))</f>
        <v>Valtiovarainministeriö</v>
      </c>
      <c r="M1692" s="40" t="str">
        <f>IF(K1692&lt;&gt;"v",VLOOKUP(A1692,Kunnat!$B$2:$F$411,5,0),"")</f>
        <v/>
      </c>
      <c r="N1692" s="41" t="str">
        <f>IF(J1692="","",VLOOKUP(J1692,Lait!$B$3:$C$60,2,0))</f>
        <v/>
      </c>
      <c r="O1692" s="41"/>
      <c r="P1692" s="41"/>
    </row>
    <row r="1693" spans="1:16" s="23" customFormat="1" x14ac:dyDescent="0.35">
      <c r="A1693" s="45" t="s">
        <v>884</v>
      </c>
      <c r="B1693" s="45" t="s">
        <v>928</v>
      </c>
      <c r="C1693" s="45" t="s">
        <v>3397</v>
      </c>
      <c r="D1693" s="45" t="s">
        <v>928</v>
      </c>
      <c r="E1693" s="45" t="s">
        <v>1960</v>
      </c>
      <c r="F1693" s="46" t="s">
        <v>7</v>
      </c>
      <c r="G1693" s="46" t="s">
        <v>22</v>
      </c>
      <c r="H1693" s="45" t="s">
        <v>2382</v>
      </c>
      <c r="I1693" s="45"/>
      <c r="J1693" s="45"/>
      <c r="K1693" s="39" t="str">
        <f>VLOOKUP(A1693,'Va-Ku'!$A$2:$B$150,2,0)</f>
        <v>v</v>
      </c>
      <c r="L1693" s="40" t="str">
        <f>IF(K1693="v",VLOOKUP(A1693,'Va-Ku'!$A$2:$C$150,3,0),VLOOKUP(A1693,Kunnat!$B$2:$D$410,3,0))</f>
        <v>Valtiovarainministeriö</v>
      </c>
      <c r="M1693" s="40" t="str">
        <f>IF(K1693&lt;&gt;"v",VLOOKUP(A1693,Kunnat!$B$2:$F$411,5,0),"")</f>
        <v/>
      </c>
      <c r="N1693" s="41" t="str">
        <f>IF(J1693="","",VLOOKUP(J1693,Lait!$B$3:$C$60,2,0))</f>
        <v/>
      </c>
      <c r="O1693" s="41"/>
      <c r="P1693" s="41"/>
    </row>
    <row r="1694" spans="1:16" s="23" customFormat="1" x14ac:dyDescent="0.35">
      <c r="A1694" s="45" t="s">
        <v>884</v>
      </c>
      <c r="B1694" s="45" t="s">
        <v>911</v>
      </c>
      <c r="C1694" s="45" t="s">
        <v>3398</v>
      </c>
      <c r="D1694" s="45" t="s">
        <v>911</v>
      </c>
      <c r="E1694" s="45" t="s">
        <v>1960</v>
      </c>
      <c r="F1694" s="46" t="s">
        <v>3</v>
      </c>
      <c r="G1694" s="45"/>
      <c r="H1694" s="45" t="s">
        <v>2386</v>
      </c>
      <c r="I1694" s="45"/>
      <c r="J1694" s="45"/>
      <c r="K1694" s="39" t="str">
        <f>VLOOKUP(A1694,'Va-Ku'!$A$2:$B$150,2,0)</f>
        <v>v</v>
      </c>
      <c r="L1694" s="40" t="str">
        <f>IF(K1694="v",VLOOKUP(A1694,'Va-Ku'!$A$2:$C$150,3,0),VLOOKUP(A1694,Kunnat!$B$2:$D$410,3,0))</f>
        <v>Valtiovarainministeriö</v>
      </c>
      <c r="M1694" s="40" t="str">
        <f>IF(K1694&lt;&gt;"v",VLOOKUP(A1694,Kunnat!$B$2:$F$411,5,0),"")</f>
        <v/>
      </c>
      <c r="N1694" s="41" t="str">
        <f>IF(J1694="","",VLOOKUP(J1694,Lait!$B$3:$C$60,2,0))</f>
        <v/>
      </c>
      <c r="O1694" s="41"/>
      <c r="P1694" s="41"/>
    </row>
    <row r="1695" spans="1:16" s="23" customFormat="1" x14ac:dyDescent="0.35">
      <c r="A1695" s="45" t="s">
        <v>884</v>
      </c>
      <c r="B1695" s="45" t="s">
        <v>912</v>
      </c>
      <c r="C1695" s="45" t="s">
        <v>3376</v>
      </c>
      <c r="D1695" s="45" t="s">
        <v>912</v>
      </c>
      <c r="E1695" s="45" t="s">
        <v>1960</v>
      </c>
      <c r="F1695" s="46" t="s">
        <v>7</v>
      </c>
      <c r="G1695" s="45"/>
      <c r="H1695" s="45" t="s">
        <v>2386</v>
      </c>
      <c r="I1695" s="45" t="s">
        <v>3377</v>
      </c>
      <c r="J1695" s="45"/>
      <c r="K1695" s="39" t="str">
        <f>VLOOKUP(A1695,'Va-Ku'!$A$2:$B$150,2,0)</f>
        <v>v</v>
      </c>
      <c r="L1695" s="40" t="str">
        <f>IF(K1695="v",VLOOKUP(A1695,'Va-Ku'!$A$2:$C$150,3,0),VLOOKUP(A1695,Kunnat!$B$2:$D$410,3,0))</f>
        <v>Valtiovarainministeriö</v>
      </c>
      <c r="M1695" s="40" t="str">
        <f>IF(K1695&lt;&gt;"v",VLOOKUP(A1695,Kunnat!$B$2:$F$411,5,0),"")</f>
        <v/>
      </c>
      <c r="N1695" s="41" t="str">
        <f>IF(J1695="","",VLOOKUP(J1695,Lait!$B$3:$C$60,2,0))</f>
        <v/>
      </c>
      <c r="O1695" s="41"/>
      <c r="P1695" s="41"/>
    </row>
    <row r="1696" spans="1:16" s="23" customFormat="1" x14ac:dyDescent="0.35">
      <c r="A1696" s="45" t="s">
        <v>884</v>
      </c>
      <c r="B1696" s="45" t="s">
        <v>913</v>
      </c>
      <c r="C1696" s="45" t="s">
        <v>3399</v>
      </c>
      <c r="D1696" s="45" t="s">
        <v>913</v>
      </c>
      <c r="E1696" s="45" t="s">
        <v>1960</v>
      </c>
      <c r="F1696" s="46" t="s">
        <v>7</v>
      </c>
      <c r="G1696" s="46" t="s">
        <v>22</v>
      </c>
      <c r="H1696" s="45" t="s">
        <v>2386</v>
      </c>
      <c r="I1696" s="45" t="s">
        <v>3400</v>
      </c>
      <c r="J1696" s="45"/>
      <c r="K1696" s="39" t="str">
        <f>VLOOKUP(A1696,'Va-Ku'!$A$2:$B$150,2,0)</f>
        <v>v</v>
      </c>
      <c r="L1696" s="40" t="str">
        <f>IF(K1696="v",VLOOKUP(A1696,'Va-Ku'!$A$2:$C$150,3,0),VLOOKUP(A1696,Kunnat!$B$2:$D$410,3,0))</f>
        <v>Valtiovarainministeriö</v>
      </c>
      <c r="M1696" s="40" t="str">
        <f>IF(K1696&lt;&gt;"v",VLOOKUP(A1696,Kunnat!$B$2:$F$411,5,0),"")</f>
        <v/>
      </c>
      <c r="N1696" s="41" t="str">
        <f>IF(J1696="","",VLOOKUP(J1696,Lait!$B$3:$C$60,2,0))</f>
        <v/>
      </c>
      <c r="O1696" s="41"/>
      <c r="P1696" s="41"/>
    </row>
    <row r="1697" spans="1:16" s="23" customFormat="1" x14ac:dyDescent="0.35">
      <c r="A1697" s="45" t="s">
        <v>884</v>
      </c>
      <c r="B1697" s="45" t="s">
        <v>937</v>
      </c>
      <c r="C1697" s="45" t="s">
        <v>3401</v>
      </c>
      <c r="D1697" s="45" t="s">
        <v>937</v>
      </c>
      <c r="E1697" s="45" t="s">
        <v>1959</v>
      </c>
      <c r="F1697" s="46" t="s">
        <v>354</v>
      </c>
      <c r="G1697" s="45"/>
      <c r="H1697" s="45" t="s">
        <v>2386</v>
      </c>
      <c r="I1697" s="45"/>
      <c r="J1697" s="45"/>
      <c r="K1697" s="39" t="str">
        <f>VLOOKUP(A1697,'Va-Ku'!$A$2:$B$150,2,0)</f>
        <v>v</v>
      </c>
      <c r="L1697" s="40" t="str">
        <f>IF(K1697="v",VLOOKUP(A1697,'Va-Ku'!$A$2:$C$150,3,0),VLOOKUP(A1697,Kunnat!$B$2:$D$410,3,0))</f>
        <v>Valtiovarainministeriö</v>
      </c>
      <c r="M1697" s="40" t="str">
        <f>IF(K1697&lt;&gt;"v",VLOOKUP(A1697,Kunnat!$B$2:$F$411,5,0),"")</f>
        <v/>
      </c>
      <c r="N1697" s="41" t="str">
        <f>IF(J1697="","",VLOOKUP(J1697,Lait!$B$3:$C$60,2,0))</f>
        <v/>
      </c>
      <c r="O1697" s="41"/>
      <c r="P1697" s="41"/>
    </row>
    <row r="1698" spans="1:16" s="23" customFormat="1" x14ac:dyDescent="0.35">
      <c r="A1698" s="45" t="s">
        <v>884</v>
      </c>
      <c r="B1698" s="45" t="s">
        <v>887</v>
      </c>
      <c r="C1698" s="45" t="s">
        <v>3402</v>
      </c>
      <c r="D1698" s="45" t="s">
        <v>887</v>
      </c>
      <c r="E1698" s="45" t="s">
        <v>1896</v>
      </c>
      <c r="F1698" s="46" t="s">
        <v>3</v>
      </c>
      <c r="G1698" s="45"/>
      <c r="H1698" s="45" t="s">
        <v>2382</v>
      </c>
      <c r="I1698" s="45"/>
      <c r="J1698" s="45"/>
      <c r="K1698" s="39" t="str">
        <f>VLOOKUP(A1698,'Va-Ku'!$A$2:$B$150,2,0)</f>
        <v>v</v>
      </c>
      <c r="L1698" s="40" t="str">
        <f>IF(K1698="v",VLOOKUP(A1698,'Va-Ku'!$A$2:$C$150,3,0),VLOOKUP(A1698,Kunnat!$B$2:$D$410,3,0))</f>
        <v>Valtiovarainministeriö</v>
      </c>
      <c r="M1698" s="40" t="str">
        <f>IF(K1698&lt;&gt;"v",VLOOKUP(A1698,Kunnat!$B$2:$F$411,5,0),"")</f>
        <v/>
      </c>
      <c r="N1698" s="41" t="str">
        <f>IF(J1698="","",VLOOKUP(J1698,Lait!$B$3:$C$60,2,0))</f>
        <v/>
      </c>
      <c r="O1698" s="41"/>
      <c r="P1698" s="41"/>
    </row>
    <row r="1699" spans="1:16" s="23" customFormat="1" x14ac:dyDescent="0.35">
      <c r="A1699" s="45" t="s">
        <v>884</v>
      </c>
      <c r="B1699" s="45" t="s">
        <v>924</v>
      </c>
      <c r="C1699" s="45" t="s">
        <v>3403</v>
      </c>
      <c r="D1699" s="45" t="s">
        <v>924</v>
      </c>
      <c r="E1699" s="45" t="s">
        <v>1960</v>
      </c>
      <c r="F1699" s="46" t="s">
        <v>7</v>
      </c>
      <c r="G1699" s="46" t="s">
        <v>299</v>
      </c>
      <c r="H1699" s="45" t="s">
        <v>2386</v>
      </c>
      <c r="I1699" s="45" t="s">
        <v>3404</v>
      </c>
      <c r="J1699" s="45"/>
      <c r="K1699" s="39" t="str">
        <f>VLOOKUP(A1699,'Va-Ku'!$A$2:$B$150,2,0)</f>
        <v>v</v>
      </c>
      <c r="L1699" s="40" t="str">
        <f>IF(K1699="v",VLOOKUP(A1699,'Va-Ku'!$A$2:$C$150,3,0),VLOOKUP(A1699,Kunnat!$B$2:$D$410,3,0))</f>
        <v>Valtiovarainministeriö</v>
      </c>
      <c r="M1699" s="40" t="str">
        <f>IF(K1699&lt;&gt;"v",VLOOKUP(A1699,Kunnat!$B$2:$F$411,5,0),"")</f>
        <v/>
      </c>
      <c r="N1699" s="41" t="str">
        <f>IF(J1699="","",VLOOKUP(J1699,Lait!$B$3:$C$60,2,0))</f>
        <v/>
      </c>
      <c r="O1699" s="41"/>
      <c r="P1699" s="41"/>
    </row>
    <row r="1700" spans="1:16" s="23" customFormat="1" x14ac:dyDescent="0.35">
      <c r="A1700" s="45" t="s">
        <v>884</v>
      </c>
      <c r="B1700" s="45" t="s">
        <v>931</v>
      </c>
      <c r="C1700" s="45" t="s">
        <v>3405</v>
      </c>
      <c r="D1700" s="45" t="s">
        <v>931</v>
      </c>
      <c r="E1700" s="45" t="s">
        <v>1960</v>
      </c>
      <c r="F1700" s="46" t="s">
        <v>7</v>
      </c>
      <c r="G1700" s="46" t="s">
        <v>55</v>
      </c>
      <c r="H1700" s="45" t="s">
        <v>2386</v>
      </c>
      <c r="I1700" s="45"/>
      <c r="J1700" s="45"/>
      <c r="K1700" s="39" t="str">
        <f>VLOOKUP(A1700,'Va-Ku'!$A$2:$B$150,2,0)</f>
        <v>v</v>
      </c>
      <c r="L1700" s="40" t="str">
        <f>IF(K1700="v",VLOOKUP(A1700,'Va-Ku'!$A$2:$C$150,3,0),VLOOKUP(A1700,Kunnat!$B$2:$D$410,3,0))</f>
        <v>Valtiovarainministeriö</v>
      </c>
      <c r="M1700" s="40" t="str">
        <f>IF(K1700&lt;&gt;"v",VLOOKUP(A1700,Kunnat!$B$2:$F$411,5,0),"")</f>
        <v/>
      </c>
      <c r="N1700" s="41" t="str">
        <f>IF(J1700="","",VLOOKUP(J1700,Lait!$B$3:$C$60,2,0))</f>
        <v/>
      </c>
      <c r="O1700" s="41"/>
      <c r="P1700" s="41"/>
    </row>
    <row r="1701" spans="1:16" s="23" customFormat="1" x14ac:dyDescent="0.35">
      <c r="A1701" s="45" t="s">
        <v>884</v>
      </c>
      <c r="B1701" s="45" t="s">
        <v>925</v>
      </c>
      <c r="C1701" s="45" t="s">
        <v>3406</v>
      </c>
      <c r="D1701" s="45" t="s">
        <v>925</v>
      </c>
      <c r="E1701" s="45" t="s">
        <v>1960</v>
      </c>
      <c r="F1701" s="46" t="s">
        <v>7</v>
      </c>
      <c r="G1701" s="46" t="s">
        <v>8</v>
      </c>
      <c r="H1701" s="45" t="s">
        <v>2386</v>
      </c>
      <c r="I1701" s="45"/>
      <c r="J1701" s="45"/>
      <c r="K1701" s="39" t="str">
        <f>VLOOKUP(A1701,'Va-Ku'!$A$2:$B$150,2,0)</f>
        <v>v</v>
      </c>
      <c r="L1701" s="40" t="str">
        <f>IF(K1701="v",VLOOKUP(A1701,'Va-Ku'!$A$2:$C$150,3,0),VLOOKUP(A1701,Kunnat!$B$2:$D$410,3,0))</f>
        <v>Valtiovarainministeriö</v>
      </c>
      <c r="M1701" s="40" t="str">
        <f>IF(K1701&lt;&gt;"v",VLOOKUP(A1701,Kunnat!$B$2:$F$411,5,0),"")</f>
        <v/>
      </c>
      <c r="N1701" s="41" t="str">
        <f>IF(J1701="","",VLOOKUP(J1701,Lait!$B$3:$C$60,2,0))</f>
        <v/>
      </c>
      <c r="O1701" s="41"/>
      <c r="P1701" s="41"/>
    </row>
    <row r="1702" spans="1:16" s="23" customFormat="1" x14ac:dyDescent="0.35">
      <c r="A1702" s="45" t="s">
        <v>884</v>
      </c>
      <c r="B1702" s="45" t="s">
        <v>941</v>
      </c>
      <c r="C1702" s="45" t="s">
        <v>3407</v>
      </c>
      <c r="D1702" s="45" t="s">
        <v>941</v>
      </c>
      <c r="E1702" s="45" t="s">
        <v>1959</v>
      </c>
      <c r="F1702" s="46" t="s">
        <v>354</v>
      </c>
      <c r="G1702" s="45"/>
      <c r="H1702" s="45" t="s">
        <v>2386</v>
      </c>
      <c r="I1702" s="45"/>
      <c r="J1702" s="45"/>
      <c r="K1702" s="39" t="str">
        <f>VLOOKUP(A1702,'Va-Ku'!$A$2:$B$150,2,0)</f>
        <v>v</v>
      </c>
      <c r="L1702" s="40" t="str">
        <f>IF(K1702="v",VLOOKUP(A1702,'Va-Ku'!$A$2:$C$150,3,0),VLOOKUP(A1702,Kunnat!$B$2:$D$410,3,0))</f>
        <v>Valtiovarainministeriö</v>
      </c>
      <c r="M1702" s="40" t="str">
        <f>IF(K1702&lt;&gt;"v",VLOOKUP(A1702,Kunnat!$B$2:$F$411,5,0),"")</f>
        <v/>
      </c>
      <c r="N1702" s="41" t="str">
        <f>IF(J1702="","",VLOOKUP(J1702,Lait!$B$3:$C$60,2,0))</f>
        <v/>
      </c>
      <c r="O1702" s="41"/>
      <c r="P1702" s="41"/>
    </row>
    <row r="1703" spans="1:16" s="23" customFormat="1" x14ac:dyDescent="0.35">
      <c r="A1703" s="45" t="s">
        <v>884</v>
      </c>
      <c r="B1703" s="45" t="s">
        <v>891</v>
      </c>
      <c r="C1703" s="45" t="s">
        <v>3408</v>
      </c>
      <c r="D1703" s="45" t="s">
        <v>891</v>
      </c>
      <c r="E1703" s="45" t="s">
        <v>1959</v>
      </c>
      <c r="F1703" s="46" t="s">
        <v>3</v>
      </c>
      <c r="G1703" s="45"/>
      <c r="H1703" s="45" t="s">
        <v>2386</v>
      </c>
      <c r="I1703" s="45"/>
      <c r="J1703" s="45"/>
      <c r="K1703" s="39" t="str">
        <f>VLOOKUP(A1703,'Va-Ku'!$A$2:$B$150,2,0)</f>
        <v>v</v>
      </c>
      <c r="L1703" s="40" t="str">
        <f>IF(K1703="v",VLOOKUP(A1703,'Va-Ku'!$A$2:$C$150,3,0),VLOOKUP(A1703,Kunnat!$B$2:$D$410,3,0))</f>
        <v>Valtiovarainministeriö</v>
      </c>
      <c r="M1703" s="40" t="str">
        <f>IF(K1703&lt;&gt;"v",VLOOKUP(A1703,Kunnat!$B$2:$F$411,5,0),"")</f>
        <v/>
      </c>
      <c r="N1703" s="41" t="str">
        <f>IF(J1703="","",VLOOKUP(J1703,Lait!$B$3:$C$60,2,0))</f>
        <v/>
      </c>
      <c r="O1703" s="41"/>
      <c r="P1703" s="41"/>
    </row>
    <row r="1704" spans="1:16" s="23" customFormat="1" x14ac:dyDescent="0.35">
      <c r="A1704" s="45" t="s">
        <v>884</v>
      </c>
      <c r="B1704" s="45" t="s">
        <v>932</v>
      </c>
      <c r="C1704" s="45" t="s">
        <v>3409</v>
      </c>
      <c r="D1704" s="45" t="s">
        <v>932</v>
      </c>
      <c r="E1704" s="45" t="s">
        <v>1960</v>
      </c>
      <c r="F1704" s="46" t="s">
        <v>3</v>
      </c>
      <c r="G1704" s="45"/>
      <c r="H1704" s="45" t="s">
        <v>2386</v>
      </c>
      <c r="I1704" s="45"/>
      <c r="J1704" s="45"/>
      <c r="K1704" s="39" t="str">
        <f>VLOOKUP(A1704,'Va-Ku'!$A$2:$B$150,2,0)</f>
        <v>v</v>
      </c>
      <c r="L1704" s="40" t="str">
        <f>IF(K1704="v",VLOOKUP(A1704,'Va-Ku'!$A$2:$C$150,3,0),VLOOKUP(A1704,Kunnat!$B$2:$D$410,3,0))</f>
        <v>Valtiovarainministeriö</v>
      </c>
      <c r="M1704" s="40" t="str">
        <f>IF(K1704&lt;&gt;"v",VLOOKUP(A1704,Kunnat!$B$2:$F$411,5,0),"")</f>
        <v/>
      </c>
      <c r="N1704" s="41" t="str">
        <f>IF(J1704="","",VLOOKUP(J1704,Lait!$B$3:$C$60,2,0))</f>
        <v/>
      </c>
      <c r="O1704" s="41"/>
      <c r="P1704" s="41"/>
    </row>
    <row r="1705" spans="1:16" s="23" customFormat="1" x14ac:dyDescent="0.35">
      <c r="A1705" s="45" t="s">
        <v>884</v>
      </c>
      <c r="B1705" s="45" t="s">
        <v>914</v>
      </c>
      <c r="C1705" s="45" t="s">
        <v>3410</v>
      </c>
      <c r="D1705" s="45" t="s">
        <v>914</v>
      </c>
      <c r="E1705" s="45" t="s">
        <v>1960</v>
      </c>
      <c r="F1705" s="46" t="s">
        <v>3</v>
      </c>
      <c r="G1705" s="45"/>
      <c r="H1705" s="45" t="s">
        <v>2386</v>
      </c>
      <c r="I1705" s="45"/>
      <c r="J1705" s="45"/>
      <c r="K1705" s="39" t="str">
        <f>VLOOKUP(A1705,'Va-Ku'!$A$2:$B$150,2,0)</f>
        <v>v</v>
      </c>
      <c r="L1705" s="40" t="str">
        <f>IF(K1705="v",VLOOKUP(A1705,'Va-Ku'!$A$2:$C$150,3,0),VLOOKUP(A1705,Kunnat!$B$2:$D$410,3,0))</f>
        <v>Valtiovarainministeriö</v>
      </c>
      <c r="M1705" s="40" t="str">
        <f>IF(K1705&lt;&gt;"v",VLOOKUP(A1705,Kunnat!$B$2:$F$411,5,0),"")</f>
        <v/>
      </c>
      <c r="N1705" s="41" t="str">
        <f>IF(J1705="","",VLOOKUP(J1705,Lait!$B$3:$C$60,2,0))</f>
        <v/>
      </c>
      <c r="O1705" s="41"/>
      <c r="P1705" s="41"/>
    </row>
    <row r="1706" spans="1:16" s="23" customFormat="1" x14ac:dyDescent="0.35">
      <c r="A1706" s="45" t="s">
        <v>884</v>
      </c>
      <c r="B1706" s="45" t="s">
        <v>934</v>
      </c>
      <c r="C1706" s="45" t="s">
        <v>3411</v>
      </c>
      <c r="D1706" s="45" t="s">
        <v>934</v>
      </c>
      <c r="E1706" s="45" t="s">
        <v>1959</v>
      </c>
      <c r="F1706" s="46" t="s">
        <v>17</v>
      </c>
      <c r="G1706" s="46" t="s">
        <v>22</v>
      </c>
      <c r="H1706" s="45" t="s">
        <v>2386</v>
      </c>
      <c r="I1706" s="45"/>
      <c r="J1706" s="45"/>
      <c r="K1706" s="39" t="str">
        <f>VLOOKUP(A1706,'Va-Ku'!$A$2:$B$150,2,0)</f>
        <v>v</v>
      </c>
      <c r="L1706" s="40" t="str">
        <f>IF(K1706="v",VLOOKUP(A1706,'Va-Ku'!$A$2:$C$150,3,0),VLOOKUP(A1706,Kunnat!$B$2:$D$410,3,0))</f>
        <v>Valtiovarainministeriö</v>
      </c>
      <c r="M1706" s="40" t="str">
        <f>IF(K1706&lt;&gt;"v",VLOOKUP(A1706,Kunnat!$B$2:$F$411,5,0),"")</f>
        <v/>
      </c>
      <c r="N1706" s="41" t="str">
        <f>IF(J1706="","",VLOOKUP(J1706,Lait!$B$3:$C$60,2,0))</f>
        <v/>
      </c>
      <c r="O1706" s="41"/>
      <c r="P1706" s="41"/>
    </row>
    <row r="1707" spans="1:16" s="23" customFormat="1" x14ac:dyDescent="0.35">
      <c r="A1707" s="45" t="s">
        <v>884</v>
      </c>
      <c r="B1707" s="45" t="s">
        <v>916</v>
      </c>
      <c r="C1707" s="45" t="s">
        <v>3412</v>
      </c>
      <c r="D1707" s="45" t="s">
        <v>916</v>
      </c>
      <c r="E1707" s="45" t="s">
        <v>1960</v>
      </c>
      <c r="F1707" s="46" t="s">
        <v>7</v>
      </c>
      <c r="G1707" s="46" t="s">
        <v>8</v>
      </c>
      <c r="H1707" s="45" t="s">
        <v>2386</v>
      </c>
      <c r="I1707" s="45"/>
      <c r="J1707" s="45"/>
      <c r="K1707" s="39" t="str">
        <f>VLOOKUP(A1707,'Va-Ku'!$A$2:$B$150,2,0)</f>
        <v>v</v>
      </c>
      <c r="L1707" s="40" t="str">
        <f>IF(K1707="v",VLOOKUP(A1707,'Va-Ku'!$A$2:$C$150,3,0),VLOOKUP(A1707,Kunnat!$B$2:$D$410,3,0))</f>
        <v>Valtiovarainministeriö</v>
      </c>
      <c r="M1707" s="40" t="str">
        <f>IF(K1707&lt;&gt;"v",VLOOKUP(A1707,Kunnat!$B$2:$F$411,5,0),"")</f>
        <v/>
      </c>
      <c r="N1707" s="41" t="str">
        <f>IF(J1707="","",VLOOKUP(J1707,Lait!$B$3:$C$60,2,0))</f>
        <v/>
      </c>
      <c r="O1707" s="41"/>
      <c r="P1707" s="41"/>
    </row>
    <row r="1708" spans="1:16" s="23" customFormat="1" x14ac:dyDescent="0.35">
      <c r="A1708" s="45" t="s">
        <v>884</v>
      </c>
      <c r="B1708" s="45" t="s">
        <v>933</v>
      </c>
      <c r="C1708" s="45" t="s">
        <v>3413</v>
      </c>
      <c r="D1708" s="45" t="s">
        <v>933</v>
      </c>
      <c r="E1708" s="45" t="s">
        <v>1960</v>
      </c>
      <c r="F1708" s="46" t="s">
        <v>17</v>
      </c>
      <c r="G1708" s="46" t="s">
        <v>22</v>
      </c>
      <c r="H1708" s="45" t="s">
        <v>2386</v>
      </c>
      <c r="I1708" s="45" t="s">
        <v>3414</v>
      </c>
      <c r="J1708" s="45"/>
      <c r="K1708" s="39" t="str">
        <f>VLOOKUP(A1708,'Va-Ku'!$A$2:$B$150,2,0)</f>
        <v>v</v>
      </c>
      <c r="L1708" s="40" t="str">
        <f>IF(K1708="v",VLOOKUP(A1708,'Va-Ku'!$A$2:$C$150,3,0),VLOOKUP(A1708,Kunnat!$B$2:$D$410,3,0))</f>
        <v>Valtiovarainministeriö</v>
      </c>
      <c r="M1708" s="40" t="str">
        <f>IF(K1708&lt;&gt;"v",VLOOKUP(A1708,Kunnat!$B$2:$F$411,5,0),"")</f>
        <v/>
      </c>
      <c r="N1708" s="41" t="str">
        <f>IF(J1708="","",VLOOKUP(J1708,Lait!$B$3:$C$60,2,0))</f>
        <v/>
      </c>
      <c r="O1708" s="41"/>
      <c r="P1708" s="41"/>
    </row>
    <row r="1709" spans="1:16" s="23" customFormat="1" x14ac:dyDescent="0.35">
      <c r="A1709" s="45" t="s">
        <v>884</v>
      </c>
      <c r="B1709" s="45" t="s">
        <v>915</v>
      </c>
      <c r="C1709" s="45" t="s">
        <v>3415</v>
      </c>
      <c r="D1709" s="45" t="s">
        <v>915</v>
      </c>
      <c r="E1709" s="45" t="s">
        <v>1960</v>
      </c>
      <c r="F1709" s="46" t="s">
        <v>7</v>
      </c>
      <c r="G1709" s="46" t="s">
        <v>55</v>
      </c>
      <c r="H1709" s="45" t="s">
        <v>2386</v>
      </c>
      <c r="I1709" s="45"/>
      <c r="J1709" s="45"/>
      <c r="K1709" s="39" t="str">
        <f>VLOOKUP(A1709,'Va-Ku'!$A$2:$B$150,2,0)</f>
        <v>v</v>
      </c>
      <c r="L1709" s="40" t="str">
        <f>IF(K1709="v",VLOOKUP(A1709,'Va-Ku'!$A$2:$C$150,3,0),VLOOKUP(A1709,Kunnat!$B$2:$D$410,3,0))</f>
        <v>Valtiovarainministeriö</v>
      </c>
      <c r="M1709" s="40" t="str">
        <f>IF(K1709&lt;&gt;"v",VLOOKUP(A1709,Kunnat!$B$2:$F$411,5,0),"")</f>
        <v/>
      </c>
      <c r="N1709" s="41" t="str">
        <f>IF(J1709="","",VLOOKUP(J1709,Lait!$B$3:$C$60,2,0))</f>
        <v/>
      </c>
      <c r="O1709" s="41"/>
      <c r="P1709" s="41"/>
    </row>
    <row r="1710" spans="1:16" s="23" customFormat="1" x14ac:dyDescent="0.35">
      <c r="A1710" s="45" t="s">
        <v>884</v>
      </c>
      <c r="B1710" s="45" t="s">
        <v>926</v>
      </c>
      <c r="C1710" s="45" t="s">
        <v>3416</v>
      </c>
      <c r="D1710" s="45" t="s">
        <v>926</v>
      </c>
      <c r="E1710" s="45" t="s">
        <v>1960</v>
      </c>
      <c r="F1710" s="46" t="s">
        <v>7</v>
      </c>
      <c r="G1710" s="46" t="s">
        <v>22</v>
      </c>
      <c r="H1710" s="45" t="s">
        <v>2382</v>
      </c>
      <c r="I1710" s="45"/>
      <c r="J1710" s="45"/>
      <c r="K1710" s="39" t="str">
        <f>VLOOKUP(A1710,'Va-Ku'!$A$2:$B$150,2,0)</f>
        <v>v</v>
      </c>
      <c r="L1710" s="40" t="str">
        <f>IF(K1710="v",VLOOKUP(A1710,'Va-Ku'!$A$2:$C$150,3,0),VLOOKUP(A1710,Kunnat!$B$2:$D$410,3,0))</f>
        <v>Valtiovarainministeriö</v>
      </c>
      <c r="M1710" s="40" t="str">
        <f>IF(K1710&lt;&gt;"v",VLOOKUP(A1710,Kunnat!$B$2:$F$411,5,0),"")</f>
        <v/>
      </c>
      <c r="N1710" s="41" t="str">
        <f>IF(J1710="","",VLOOKUP(J1710,Lait!$B$3:$C$60,2,0))</f>
        <v/>
      </c>
      <c r="O1710" s="41"/>
      <c r="P1710" s="41"/>
    </row>
    <row r="1711" spans="1:16" s="23" customFormat="1" x14ac:dyDescent="0.35">
      <c r="A1711" s="45" t="s">
        <v>884</v>
      </c>
      <c r="B1711" s="45" t="s">
        <v>927</v>
      </c>
      <c r="C1711" s="45" t="s">
        <v>3417</v>
      </c>
      <c r="D1711" s="45" t="s">
        <v>927</v>
      </c>
      <c r="E1711" s="45" t="s">
        <v>1960</v>
      </c>
      <c r="F1711" s="46" t="s">
        <v>7</v>
      </c>
      <c r="G1711" s="46" t="s">
        <v>55</v>
      </c>
      <c r="H1711" s="45" t="s">
        <v>2386</v>
      </c>
      <c r="I1711" s="45"/>
      <c r="J1711" s="45"/>
      <c r="K1711" s="39" t="str">
        <f>VLOOKUP(A1711,'Va-Ku'!$A$2:$B$150,2,0)</f>
        <v>v</v>
      </c>
      <c r="L1711" s="40" t="str">
        <f>IF(K1711="v",VLOOKUP(A1711,'Va-Ku'!$A$2:$C$150,3,0),VLOOKUP(A1711,Kunnat!$B$2:$D$410,3,0))</f>
        <v>Valtiovarainministeriö</v>
      </c>
      <c r="M1711" s="40" t="str">
        <f>IF(K1711&lt;&gt;"v",VLOOKUP(A1711,Kunnat!$B$2:$F$411,5,0),"")</f>
        <v/>
      </c>
      <c r="N1711" s="41" t="str">
        <f>IF(J1711="","",VLOOKUP(J1711,Lait!$B$3:$C$60,2,0))</f>
        <v/>
      </c>
      <c r="O1711" s="41"/>
      <c r="P1711" s="41"/>
    </row>
    <row r="1712" spans="1:16" s="23" customFormat="1" x14ac:dyDescent="0.35">
      <c r="A1712" s="45" t="s">
        <v>884</v>
      </c>
      <c r="B1712" s="45" t="s">
        <v>917</v>
      </c>
      <c r="C1712" s="45" t="s">
        <v>3418</v>
      </c>
      <c r="D1712" s="45" t="s">
        <v>917</v>
      </c>
      <c r="E1712" s="45" t="s">
        <v>1960</v>
      </c>
      <c r="F1712" s="46" t="s">
        <v>7</v>
      </c>
      <c r="G1712" s="46" t="s">
        <v>8</v>
      </c>
      <c r="H1712" s="45" t="s">
        <v>2382</v>
      </c>
      <c r="I1712" s="45"/>
      <c r="J1712" s="45"/>
      <c r="K1712" s="39" t="str">
        <f>VLOOKUP(A1712,'Va-Ku'!$A$2:$B$150,2,0)</f>
        <v>v</v>
      </c>
      <c r="L1712" s="40" t="str">
        <f>IF(K1712="v",VLOOKUP(A1712,'Va-Ku'!$A$2:$C$150,3,0),VLOOKUP(A1712,Kunnat!$B$2:$D$410,3,0))</f>
        <v>Valtiovarainministeriö</v>
      </c>
      <c r="M1712" s="40" t="str">
        <f>IF(K1712&lt;&gt;"v",VLOOKUP(A1712,Kunnat!$B$2:$F$411,5,0),"")</f>
        <v/>
      </c>
      <c r="N1712" s="41" t="str">
        <f>IF(J1712="","",VLOOKUP(J1712,Lait!$B$3:$C$60,2,0))</f>
        <v/>
      </c>
      <c r="O1712" s="41"/>
      <c r="P1712" s="41"/>
    </row>
    <row r="1713" spans="1:16" s="23" customFormat="1" x14ac:dyDescent="0.35">
      <c r="A1713" s="45" t="s">
        <v>884</v>
      </c>
      <c r="B1713" s="45" t="s">
        <v>940</v>
      </c>
      <c r="C1713" s="45" t="s">
        <v>3419</v>
      </c>
      <c r="D1713" s="45" t="s">
        <v>940</v>
      </c>
      <c r="E1713" s="45" t="s">
        <v>1959</v>
      </c>
      <c r="F1713" s="46" t="s">
        <v>354</v>
      </c>
      <c r="G1713" s="45"/>
      <c r="H1713" s="45" t="s">
        <v>2386</v>
      </c>
      <c r="I1713" s="45"/>
      <c r="J1713" s="45"/>
      <c r="K1713" s="39" t="str">
        <f>VLOOKUP(A1713,'Va-Ku'!$A$2:$B$150,2,0)</f>
        <v>v</v>
      </c>
      <c r="L1713" s="40" t="str">
        <f>IF(K1713="v",VLOOKUP(A1713,'Va-Ku'!$A$2:$C$150,3,0),VLOOKUP(A1713,Kunnat!$B$2:$D$410,3,0))</f>
        <v>Valtiovarainministeriö</v>
      </c>
      <c r="M1713" s="40" t="str">
        <f>IF(K1713&lt;&gt;"v",VLOOKUP(A1713,Kunnat!$B$2:$F$411,5,0),"")</f>
        <v/>
      </c>
      <c r="N1713" s="41" t="str">
        <f>IF(J1713="","",VLOOKUP(J1713,Lait!$B$3:$C$60,2,0))</f>
        <v/>
      </c>
      <c r="O1713" s="41"/>
      <c r="P1713" s="41"/>
    </row>
    <row r="1714" spans="1:16" s="23" customFormat="1" x14ac:dyDescent="0.35">
      <c r="A1714" s="45" t="s">
        <v>884</v>
      </c>
      <c r="B1714" s="45" t="s">
        <v>890</v>
      </c>
      <c r="C1714" s="45" t="s">
        <v>3420</v>
      </c>
      <c r="D1714" s="45" t="s">
        <v>890</v>
      </c>
      <c r="E1714" s="45" t="s">
        <v>1959</v>
      </c>
      <c r="F1714" s="46" t="s">
        <v>3</v>
      </c>
      <c r="G1714" s="45"/>
      <c r="H1714" s="45" t="s">
        <v>2382</v>
      </c>
      <c r="I1714" s="45"/>
      <c r="J1714" s="45"/>
      <c r="K1714" s="39" t="str">
        <f>VLOOKUP(A1714,'Va-Ku'!$A$2:$B$150,2,0)</f>
        <v>v</v>
      </c>
      <c r="L1714" s="40" t="str">
        <f>IF(K1714="v",VLOOKUP(A1714,'Va-Ku'!$A$2:$C$150,3,0),VLOOKUP(A1714,Kunnat!$B$2:$D$410,3,0))</f>
        <v>Valtiovarainministeriö</v>
      </c>
      <c r="M1714" s="40" t="str">
        <f>IF(K1714&lt;&gt;"v",VLOOKUP(A1714,Kunnat!$B$2:$F$411,5,0),"")</f>
        <v/>
      </c>
      <c r="N1714" s="41" t="str">
        <f>IF(J1714="","",VLOOKUP(J1714,Lait!$B$3:$C$60,2,0))</f>
        <v/>
      </c>
      <c r="O1714" s="41"/>
      <c r="P1714" s="41"/>
    </row>
    <row r="1715" spans="1:16" s="23" customFormat="1" x14ac:dyDescent="0.35">
      <c r="A1715" s="45" t="s">
        <v>884</v>
      </c>
      <c r="B1715" s="45" t="s">
        <v>3424</v>
      </c>
      <c r="C1715" s="45" t="s">
        <v>3425</v>
      </c>
      <c r="D1715" s="45" t="s">
        <v>3426</v>
      </c>
      <c r="E1715" s="45" t="s">
        <v>1959</v>
      </c>
      <c r="F1715" s="46" t="s">
        <v>3</v>
      </c>
      <c r="G1715" s="45"/>
      <c r="H1715" s="45" t="s">
        <v>2386</v>
      </c>
      <c r="I1715" s="45"/>
      <c r="J1715" s="45"/>
      <c r="K1715" s="39" t="str">
        <f>VLOOKUP(A1715,'Va-Ku'!$A$2:$B$150,2,0)</f>
        <v>v</v>
      </c>
      <c r="L1715" s="40" t="str">
        <f>IF(K1715="v",VLOOKUP(A1715,'Va-Ku'!$A$2:$C$150,3,0),VLOOKUP(A1715,Kunnat!$B$2:$D$410,3,0))</f>
        <v>Valtiovarainministeriö</v>
      </c>
      <c r="M1715" s="40" t="str">
        <f>IF(K1715&lt;&gt;"v",VLOOKUP(A1715,Kunnat!$B$2:$F$411,5,0),"")</f>
        <v/>
      </c>
      <c r="N1715" s="41" t="str">
        <f>IF(J1715="","",VLOOKUP(J1715,Lait!$B$3:$C$60,2,0))</f>
        <v/>
      </c>
      <c r="O1715" s="41"/>
      <c r="P1715" s="41"/>
    </row>
    <row r="1716" spans="1:16" s="23" customFormat="1" x14ac:dyDescent="0.35">
      <c r="A1716" s="45" t="s">
        <v>884</v>
      </c>
      <c r="B1716" s="45" t="s">
        <v>939</v>
      </c>
      <c r="C1716" s="45" t="s">
        <v>3421</v>
      </c>
      <c r="D1716" s="45" t="s">
        <v>939</v>
      </c>
      <c r="E1716" s="45" t="s">
        <v>1959</v>
      </c>
      <c r="F1716" s="46" t="s">
        <v>354</v>
      </c>
      <c r="G1716" s="45"/>
      <c r="H1716" s="45" t="s">
        <v>2386</v>
      </c>
      <c r="I1716" s="45"/>
      <c r="J1716" s="45"/>
      <c r="K1716" s="39" t="str">
        <f>VLOOKUP(A1716,'Va-Ku'!$A$2:$B$150,2,0)</f>
        <v>v</v>
      </c>
      <c r="L1716" s="40" t="str">
        <f>IF(K1716="v",VLOOKUP(A1716,'Va-Ku'!$A$2:$C$150,3,0),VLOOKUP(A1716,Kunnat!$B$2:$D$410,3,0))</f>
        <v>Valtiovarainministeriö</v>
      </c>
      <c r="M1716" s="40" t="str">
        <f>IF(K1716&lt;&gt;"v",VLOOKUP(A1716,Kunnat!$B$2:$F$411,5,0),"")</f>
        <v/>
      </c>
      <c r="N1716" s="41" t="str">
        <f>IF(J1716="","",VLOOKUP(J1716,Lait!$B$3:$C$60,2,0))</f>
        <v/>
      </c>
      <c r="O1716" s="41"/>
      <c r="P1716" s="41"/>
    </row>
    <row r="1717" spans="1:16" s="23" customFormat="1" x14ac:dyDescent="0.35">
      <c r="A1717" s="45" t="s">
        <v>884</v>
      </c>
      <c r="B1717" s="45" t="s">
        <v>3422</v>
      </c>
      <c r="C1717" s="45" t="s">
        <v>3423</v>
      </c>
      <c r="D1717" s="45" t="s">
        <v>889</v>
      </c>
      <c r="E1717" s="45" t="s">
        <v>1959</v>
      </c>
      <c r="F1717" s="46" t="s">
        <v>3</v>
      </c>
      <c r="G1717" s="45"/>
      <c r="H1717" s="45" t="s">
        <v>2386</v>
      </c>
      <c r="I1717" s="45"/>
      <c r="J1717" s="45"/>
      <c r="K1717" s="39" t="str">
        <f>VLOOKUP(A1717,'Va-Ku'!$A$2:$B$150,2,0)</f>
        <v>v</v>
      </c>
      <c r="L1717" s="40" t="str">
        <f>IF(K1717="v",VLOOKUP(A1717,'Va-Ku'!$A$2:$C$150,3,0),VLOOKUP(A1717,Kunnat!$B$2:$D$410,3,0))</f>
        <v>Valtiovarainministeriö</v>
      </c>
      <c r="M1717" s="40" t="str">
        <f>IF(K1717&lt;&gt;"v",VLOOKUP(A1717,Kunnat!$B$2:$F$411,5,0),"")</f>
        <v/>
      </c>
      <c r="N1717" s="41" t="str">
        <f>IF(J1717="","",VLOOKUP(J1717,Lait!$B$3:$C$60,2,0))</f>
        <v/>
      </c>
      <c r="O1717" s="41"/>
      <c r="P1717" s="41"/>
    </row>
    <row r="1718" spans="1:16" s="23" customFormat="1" x14ac:dyDescent="0.35">
      <c r="A1718" s="45" t="s">
        <v>884</v>
      </c>
      <c r="B1718" s="45" t="s">
        <v>918</v>
      </c>
      <c r="C1718" s="45" t="s">
        <v>3429</v>
      </c>
      <c r="D1718" s="45" t="s">
        <v>918</v>
      </c>
      <c r="E1718" s="45" t="s">
        <v>1960</v>
      </c>
      <c r="F1718" s="46" t="s">
        <v>3</v>
      </c>
      <c r="G1718" s="45"/>
      <c r="H1718" s="45" t="s">
        <v>2386</v>
      </c>
      <c r="I1718" s="45"/>
      <c r="J1718" s="45"/>
      <c r="K1718" s="39" t="str">
        <f>VLOOKUP(A1718,'Va-Ku'!$A$2:$B$150,2,0)</f>
        <v>v</v>
      </c>
      <c r="L1718" s="40" t="str">
        <f>IF(K1718="v",VLOOKUP(A1718,'Va-Ku'!$A$2:$C$150,3,0),VLOOKUP(A1718,Kunnat!$B$2:$D$410,3,0))</f>
        <v>Valtiovarainministeriö</v>
      </c>
      <c r="M1718" s="40" t="str">
        <f>IF(K1718&lt;&gt;"v",VLOOKUP(A1718,Kunnat!$B$2:$F$411,5,0),"")</f>
        <v/>
      </c>
      <c r="N1718" s="41" t="str">
        <f>IF(J1718="","",VLOOKUP(J1718,Lait!$B$3:$C$60,2,0))</f>
        <v/>
      </c>
      <c r="O1718" s="41"/>
      <c r="P1718" s="41"/>
    </row>
    <row r="1719" spans="1:16" s="23" customFormat="1" x14ac:dyDescent="0.35">
      <c r="A1719" s="45" t="s">
        <v>884</v>
      </c>
      <c r="B1719" s="45" t="s">
        <v>919</v>
      </c>
      <c r="C1719" s="45" t="s">
        <v>3430</v>
      </c>
      <c r="D1719" s="45" t="s">
        <v>919</v>
      </c>
      <c r="E1719" s="45" t="s">
        <v>1960</v>
      </c>
      <c r="F1719" s="46" t="s">
        <v>3</v>
      </c>
      <c r="G1719" s="45"/>
      <c r="H1719" s="45" t="s">
        <v>2386</v>
      </c>
      <c r="I1719" s="45"/>
      <c r="J1719" s="45"/>
      <c r="K1719" s="39" t="str">
        <f>VLOOKUP(A1719,'Va-Ku'!$A$2:$B$150,2,0)</f>
        <v>v</v>
      </c>
      <c r="L1719" s="40" t="str">
        <f>IF(K1719="v",VLOOKUP(A1719,'Va-Ku'!$A$2:$C$150,3,0),VLOOKUP(A1719,Kunnat!$B$2:$D$410,3,0))</f>
        <v>Valtiovarainministeriö</v>
      </c>
      <c r="M1719" s="40" t="str">
        <f>IF(K1719&lt;&gt;"v",VLOOKUP(A1719,Kunnat!$B$2:$F$411,5,0),"")</f>
        <v/>
      </c>
      <c r="N1719" s="41" t="str">
        <f>IF(J1719="","",VLOOKUP(J1719,Lait!$B$3:$C$60,2,0))</f>
        <v/>
      </c>
      <c r="O1719" s="41"/>
      <c r="P1719" s="41"/>
    </row>
    <row r="1720" spans="1:16" s="23" customFormat="1" x14ac:dyDescent="0.35">
      <c r="A1720" s="45" t="s">
        <v>884</v>
      </c>
      <c r="B1720" s="45" t="s">
        <v>920</v>
      </c>
      <c r="C1720" s="45" t="s">
        <v>3431</v>
      </c>
      <c r="D1720" s="45" t="s">
        <v>920</v>
      </c>
      <c r="E1720" s="45" t="s">
        <v>1960</v>
      </c>
      <c r="F1720" s="46" t="s">
        <v>7</v>
      </c>
      <c r="G1720" s="46" t="s">
        <v>8</v>
      </c>
      <c r="H1720" s="45" t="s">
        <v>2386</v>
      </c>
      <c r="I1720" s="45"/>
      <c r="J1720" s="45"/>
      <c r="K1720" s="39" t="str">
        <f>VLOOKUP(A1720,'Va-Ku'!$A$2:$B$150,2,0)</f>
        <v>v</v>
      </c>
      <c r="L1720" s="40" t="str">
        <f>IF(K1720="v",VLOOKUP(A1720,'Va-Ku'!$A$2:$C$150,3,0),VLOOKUP(A1720,Kunnat!$B$2:$D$410,3,0))</f>
        <v>Valtiovarainministeriö</v>
      </c>
      <c r="M1720" s="40" t="str">
        <f>IF(K1720&lt;&gt;"v",VLOOKUP(A1720,Kunnat!$B$2:$F$411,5,0),"")</f>
        <v/>
      </c>
      <c r="N1720" s="41" t="str">
        <f>IF(J1720="","",VLOOKUP(J1720,Lait!$B$3:$C$60,2,0))</f>
        <v/>
      </c>
      <c r="O1720" s="41"/>
      <c r="P1720" s="41"/>
    </row>
    <row r="1721" spans="1:16" s="23" customFormat="1" x14ac:dyDescent="0.35">
      <c r="A1721" s="45" t="s">
        <v>884</v>
      </c>
      <c r="B1721" s="45" t="s">
        <v>3439</v>
      </c>
      <c r="C1721" s="45" t="s">
        <v>3440</v>
      </c>
      <c r="D1721" s="45" t="s">
        <v>3439</v>
      </c>
      <c r="E1721" s="45" t="s">
        <v>1960</v>
      </c>
      <c r="F1721" s="46" t="s">
        <v>7</v>
      </c>
      <c r="G1721" s="46" t="s">
        <v>22</v>
      </c>
      <c r="H1721" s="45" t="s">
        <v>2386</v>
      </c>
      <c r="I1721" s="45"/>
      <c r="J1721" s="45"/>
      <c r="K1721" s="39" t="str">
        <f>VLOOKUP(A1721,'Va-Ku'!$A$2:$B$150,2,0)</f>
        <v>v</v>
      </c>
      <c r="L1721" s="40" t="str">
        <f>IF(K1721="v",VLOOKUP(A1721,'Va-Ku'!$A$2:$C$150,3,0),VLOOKUP(A1721,Kunnat!$B$2:$D$410,3,0))</f>
        <v>Valtiovarainministeriö</v>
      </c>
      <c r="M1721" s="40" t="str">
        <f>IF(K1721&lt;&gt;"v",VLOOKUP(A1721,Kunnat!$B$2:$F$411,5,0),"")</f>
        <v/>
      </c>
      <c r="N1721" s="41" t="str">
        <f>IF(J1721="","",VLOOKUP(J1721,Lait!$B$3:$C$60,2,0))</f>
        <v/>
      </c>
      <c r="O1721" s="41"/>
      <c r="P1721" s="41"/>
    </row>
    <row r="1722" spans="1:16" s="23" customFormat="1" x14ac:dyDescent="0.35">
      <c r="A1722" s="45" t="s">
        <v>884</v>
      </c>
      <c r="B1722" s="45" t="s">
        <v>935</v>
      </c>
      <c r="C1722" s="45" t="s">
        <v>3432</v>
      </c>
      <c r="D1722" s="45" t="s">
        <v>935</v>
      </c>
      <c r="E1722" s="45" t="s">
        <v>1960</v>
      </c>
      <c r="F1722" s="46" t="s">
        <v>7</v>
      </c>
      <c r="G1722" s="46" t="s">
        <v>22</v>
      </c>
      <c r="H1722" s="45" t="s">
        <v>2382</v>
      </c>
      <c r="I1722" s="45"/>
      <c r="J1722" s="45"/>
      <c r="K1722" s="39" t="str">
        <f>VLOOKUP(A1722,'Va-Ku'!$A$2:$B$150,2,0)</f>
        <v>v</v>
      </c>
      <c r="L1722" s="40" t="str">
        <f>IF(K1722="v",VLOOKUP(A1722,'Va-Ku'!$A$2:$C$150,3,0),VLOOKUP(A1722,Kunnat!$B$2:$D$410,3,0))</f>
        <v>Valtiovarainministeriö</v>
      </c>
      <c r="M1722" s="40" t="str">
        <f>IF(K1722&lt;&gt;"v",VLOOKUP(A1722,Kunnat!$B$2:$F$411,5,0),"")</f>
        <v/>
      </c>
      <c r="N1722" s="41" t="str">
        <f>IF(J1722="","",VLOOKUP(J1722,Lait!$B$3:$C$60,2,0))</f>
        <v/>
      </c>
      <c r="O1722" s="41"/>
      <c r="P1722" s="41"/>
    </row>
    <row r="1723" spans="1:16" s="23" customFormat="1" x14ac:dyDescent="0.35">
      <c r="A1723" s="45" t="s">
        <v>884</v>
      </c>
      <c r="B1723" s="45" t="s">
        <v>3427</v>
      </c>
      <c r="C1723" s="45" t="s">
        <v>3428</v>
      </c>
      <c r="D1723" s="45" t="s">
        <v>3427</v>
      </c>
      <c r="E1723" s="45" t="s">
        <v>1959</v>
      </c>
      <c r="F1723" s="46" t="s">
        <v>3</v>
      </c>
      <c r="G1723" s="45"/>
      <c r="H1723" s="45" t="s">
        <v>2386</v>
      </c>
      <c r="I1723" s="45"/>
      <c r="J1723" s="45"/>
      <c r="K1723" s="39" t="str">
        <f>VLOOKUP(A1723,'Va-Ku'!$A$2:$B$150,2,0)</f>
        <v>v</v>
      </c>
      <c r="L1723" s="40" t="str">
        <f>IF(K1723="v",VLOOKUP(A1723,'Va-Ku'!$A$2:$C$150,3,0),VLOOKUP(A1723,Kunnat!$B$2:$D$410,3,0))</f>
        <v>Valtiovarainministeriö</v>
      </c>
      <c r="M1723" s="40" t="str">
        <f>IF(K1723&lt;&gt;"v",VLOOKUP(A1723,Kunnat!$B$2:$F$411,5,0),"")</f>
        <v/>
      </c>
      <c r="N1723" s="41" t="str">
        <f>IF(J1723="","",VLOOKUP(J1723,Lait!$B$3:$C$60,2,0))</f>
        <v/>
      </c>
      <c r="O1723" s="41"/>
      <c r="P1723" s="41"/>
    </row>
    <row r="1724" spans="1:16" s="23" customFormat="1" x14ac:dyDescent="0.35">
      <c r="A1724" s="45" t="s">
        <v>884</v>
      </c>
      <c r="B1724" s="45" t="s">
        <v>942</v>
      </c>
      <c r="C1724" s="45" t="s">
        <v>3433</v>
      </c>
      <c r="D1724" s="45" t="s">
        <v>942</v>
      </c>
      <c r="E1724" s="45" t="s">
        <v>1960</v>
      </c>
      <c r="F1724" s="45"/>
      <c r="G1724" s="45"/>
      <c r="H1724" s="45"/>
      <c r="I1724" s="45" t="s">
        <v>3434</v>
      </c>
      <c r="J1724" s="45"/>
      <c r="K1724" s="39" t="str">
        <f>VLOOKUP(A1724,'Va-Ku'!$A$2:$B$150,2,0)</f>
        <v>v</v>
      </c>
      <c r="L1724" s="40" t="str">
        <f>IF(K1724="v",VLOOKUP(A1724,'Va-Ku'!$A$2:$C$150,3,0),VLOOKUP(A1724,Kunnat!$B$2:$D$410,3,0))</f>
        <v>Valtiovarainministeriö</v>
      </c>
      <c r="M1724" s="40" t="str">
        <f>IF(K1724&lt;&gt;"v",VLOOKUP(A1724,Kunnat!$B$2:$F$411,5,0),"")</f>
        <v/>
      </c>
      <c r="N1724" s="41" t="str">
        <f>IF(J1724="","",VLOOKUP(J1724,Lait!$B$3:$C$60,2,0))</f>
        <v/>
      </c>
      <c r="O1724" s="41"/>
      <c r="P1724" s="41"/>
    </row>
    <row r="1725" spans="1:16" s="23" customFormat="1" x14ac:dyDescent="0.35">
      <c r="A1725" s="45" t="s">
        <v>884</v>
      </c>
      <c r="B1725" s="45" t="s">
        <v>938</v>
      </c>
      <c r="C1725" s="45" t="s">
        <v>3435</v>
      </c>
      <c r="D1725" s="45" t="s">
        <v>938</v>
      </c>
      <c r="E1725" s="45" t="s">
        <v>1959</v>
      </c>
      <c r="F1725" s="46" t="s">
        <v>354</v>
      </c>
      <c r="G1725" s="45"/>
      <c r="H1725" s="45" t="s">
        <v>2386</v>
      </c>
      <c r="I1725" s="45"/>
      <c r="J1725" s="45"/>
      <c r="K1725" s="39" t="str">
        <f>VLOOKUP(A1725,'Va-Ku'!$A$2:$B$150,2,0)</f>
        <v>v</v>
      </c>
      <c r="L1725" s="40" t="str">
        <f>IF(K1725="v",VLOOKUP(A1725,'Va-Ku'!$A$2:$C$150,3,0),VLOOKUP(A1725,Kunnat!$B$2:$D$410,3,0))</f>
        <v>Valtiovarainministeriö</v>
      </c>
      <c r="M1725" s="40" t="str">
        <f>IF(K1725&lt;&gt;"v",VLOOKUP(A1725,Kunnat!$B$2:$F$411,5,0),"")</f>
        <v/>
      </c>
      <c r="N1725" s="41" t="str">
        <f>IF(J1725="","",VLOOKUP(J1725,Lait!$B$3:$C$60,2,0))</f>
        <v/>
      </c>
      <c r="O1725" s="41"/>
      <c r="P1725" s="41"/>
    </row>
    <row r="1726" spans="1:16" s="23" customFormat="1" x14ac:dyDescent="0.35">
      <c r="A1726" s="45" t="s">
        <v>884</v>
      </c>
      <c r="B1726" s="45" t="s">
        <v>888</v>
      </c>
      <c r="C1726" s="45" t="s">
        <v>3436</v>
      </c>
      <c r="D1726" s="45" t="s">
        <v>888</v>
      </c>
      <c r="E1726" s="45" t="s">
        <v>1959</v>
      </c>
      <c r="F1726" s="46" t="s">
        <v>3</v>
      </c>
      <c r="G1726" s="45"/>
      <c r="H1726" s="45" t="s">
        <v>2382</v>
      </c>
      <c r="I1726" s="45"/>
      <c r="J1726" s="45"/>
      <c r="K1726" s="39" t="str">
        <f>VLOOKUP(A1726,'Va-Ku'!$A$2:$B$150,2,0)</f>
        <v>v</v>
      </c>
      <c r="L1726" s="40" t="str">
        <f>IF(K1726="v",VLOOKUP(A1726,'Va-Ku'!$A$2:$C$150,3,0),VLOOKUP(A1726,Kunnat!$B$2:$D$410,3,0))</f>
        <v>Valtiovarainministeriö</v>
      </c>
      <c r="M1726" s="40" t="str">
        <f>IF(K1726&lt;&gt;"v",VLOOKUP(A1726,Kunnat!$B$2:$F$411,5,0),"")</f>
        <v/>
      </c>
      <c r="N1726" s="41" t="str">
        <f>IF(J1726="","",VLOOKUP(J1726,Lait!$B$3:$C$60,2,0))</f>
        <v/>
      </c>
      <c r="O1726" s="41"/>
      <c r="P1726" s="41"/>
    </row>
    <row r="1727" spans="1:16" s="23" customFormat="1" x14ac:dyDescent="0.35">
      <c r="A1727" s="45" t="s">
        <v>884</v>
      </c>
      <c r="B1727" s="45" t="s">
        <v>921</v>
      </c>
      <c r="C1727" s="45" t="s">
        <v>3437</v>
      </c>
      <c r="D1727" s="45" t="s">
        <v>921</v>
      </c>
      <c r="E1727" s="45" t="s">
        <v>1960</v>
      </c>
      <c r="F1727" s="46" t="s">
        <v>7</v>
      </c>
      <c r="G1727" s="46" t="s">
        <v>8</v>
      </c>
      <c r="H1727" s="45" t="s">
        <v>2386</v>
      </c>
      <c r="I1727" s="45"/>
      <c r="J1727" s="45"/>
      <c r="K1727" s="39" t="str">
        <f>VLOOKUP(A1727,'Va-Ku'!$A$2:$B$150,2,0)</f>
        <v>v</v>
      </c>
      <c r="L1727" s="40" t="str">
        <f>IF(K1727="v",VLOOKUP(A1727,'Va-Ku'!$A$2:$C$150,3,0),VLOOKUP(A1727,Kunnat!$B$2:$D$410,3,0))</f>
        <v>Valtiovarainministeriö</v>
      </c>
      <c r="M1727" s="40" t="str">
        <f>IF(K1727&lt;&gt;"v",VLOOKUP(A1727,Kunnat!$B$2:$F$411,5,0),"")</f>
        <v/>
      </c>
      <c r="N1727" s="41" t="str">
        <f>IF(J1727="","",VLOOKUP(J1727,Lait!$B$3:$C$60,2,0))</f>
        <v/>
      </c>
      <c r="O1727" s="41"/>
      <c r="P1727" s="41"/>
    </row>
    <row r="1728" spans="1:16" s="23" customFormat="1" x14ac:dyDescent="0.35">
      <c r="A1728" s="45" t="s">
        <v>884</v>
      </c>
      <c r="B1728" s="45" t="s">
        <v>922</v>
      </c>
      <c r="C1728" s="45" t="s">
        <v>3438</v>
      </c>
      <c r="D1728" s="45" t="s">
        <v>922</v>
      </c>
      <c r="E1728" s="45" t="s">
        <v>1960</v>
      </c>
      <c r="F1728" s="46" t="s">
        <v>3</v>
      </c>
      <c r="G1728" s="45"/>
      <c r="H1728" s="45" t="s">
        <v>2386</v>
      </c>
      <c r="I1728" s="45"/>
      <c r="J1728" s="45"/>
      <c r="K1728" s="39" t="str">
        <f>VLOOKUP(A1728,'Va-Ku'!$A$2:$B$150,2,0)</f>
        <v>v</v>
      </c>
      <c r="L1728" s="40" t="str">
        <f>IF(K1728="v",VLOOKUP(A1728,'Va-Ku'!$A$2:$C$150,3,0),VLOOKUP(A1728,Kunnat!$B$2:$D$410,3,0))</f>
        <v>Valtiovarainministeriö</v>
      </c>
      <c r="M1728" s="40" t="str">
        <f>IF(K1728&lt;&gt;"v",VLOOKUP(A1728,Kunnat!$B$2:$F$411,5,0),"")</f>
        <v/>
      </c>
      <c r="N1728" s="41" t="str">
        <f>IF(J1728="","",VLOOKUP(J1728,Lait!$B$3:$C$60,2,0))</f>
        <v/>
      </c>
      <c r="O1728" s="41"/>
      <c r="P1728" s="41"/>
    </row>
    <row r="1729" spans="1:16" s="23" customFormat="1" x14ac:dyDescent="0.35">
      <c r="A1729" s="45" t="s">
        <v>1189</v>
      </c>
      <c r="B1729" s="45" t="s">
        <v>1190</v>
      </c>
      <c r="C1729" s="45" t="s">
        <v>3441</v>
      </c>
      <c r="D1729" s="45" t="s">
        <v>1190</v>
      </c>
      <c r="E1729" s="45" t="s">
        <v>1960</v>
      </c>
      <c r="F1729" s="46" t="s">
        <v>7</v>
      </c>
      <c r="G1729" s="46" t="s">
        <v>55</v>
      </c>
      <c r="H1729" s="45" t="s">
        <v>2382</v>
      </c>
      <c r="I1729" s="45"/>
      <c r="J1729" s="45"/>
      <c r="K1729" s="39" t="str">
        <f>VLOOKUP(A1729,'Va-Ku'!$A$2:$B$150,2,0)</f>
        <v>v</v>
      </c>
      <c r="L1729" s="40" t="str">
        <f>IF(K1729="v",VLOOKUP(A1729,'Va-Ku'!$A$2:$C$150,3,0),VLOOKUP(A1729,Kunnat!$B$2:$D$410,3,0))</f>
        <v>Oikeusministeriö</v>
      </c>
      <c r="M1729" s="40" t="str">
        <f>IF(K1729&lt;&gt;"v",VLOOKUP(A1729,Kunnat!$B$2:$F$411,5,0),"")</f>
        <v/>
      </c>
      <c r="N1729" s="41" t="str">
        <f>IF(J1729="","",VLOOKUP(J1729,Lait!$B$3:$C$60,2,0))</f>
        <v/>
      </c>
      <c r="O1729" s="41"/>
      <c r="P1729" s="41"/>
    </row>
    <row r="1730" spans="1:16" s="23" customFormat="1" x14ac:dyDescent="0.35">
      <c r="A1730" s="45" t="s">
        <v>1189</v>
      </c>
      <c r="B1730" s="45" t="s">
        <v>1190</v>
      </c>
      <c r="C1730" s="45" t="s">
        <v>3442</v>
      </c>
      <c r="D1730" s="45" t="s">
        <v>1190</v>
      </c>
      <c r="E1730" s="45" t="s">
        <v>1960</v>
      </c>
      <c r="F1730" s="46" t="s">
        <v>5</v>
      </c>
      <c r="G1730" s="45"/>
      <c r="H1730" s="45" t="s">
        <v>2382</v>
      </c>
      <c r="I1730" s="45"/>
      <c r="J1730" s="45"/>
      <c r="K1730" s="39" t="str">
        <f>VLOOKUP(A1730,'Va-Ku'!$A$2:$B$150,2,0)</f>
        <v>v</v>
      </c>
      <c r="L1730" s="40" t="str">
        <f>IF(K1730="v",VLOOKUP(A1730,'Va-Ku'!$A$2:$C$150,3,0),VLOOKUP(A1730,Kunnat!$B$2:$D$410,3,0))</f>
        <v>Oikeusministeriö</v>
      </c>
      <c r="M1730" s="40" t="str">
        <f>IF(K1730&lt;&gt;"v",VLOOKUP(A1730,Kunnat!$B$2:$F$411,5,0),"")</f>
        <v/>
      </c>
      <c r="N1730" s="41" t="str">
        <f>IF(J1730="","",VLOOKUP(J1730,Lait!$B$3:$C$60,2,0))</f>
        <v/>
      </c>
      <c r="O1730" s="41"/>
      <c r="P1730" s="41"/>
    </row>
    <row r="1731" spans="1:16" s="23" customFormat="1" x14ac:dyDescent="0.35">
      <c r="A1731" s="45" t="s">
        <v>1189</v>
      </c>
      <c r="B1731" s="45" t="s">
        <v>1191</v>
      </c>
      <c r="C1731" s="45" t="s">
        <v>3443</v>
      </c>
      <c r="D1731" s="45" t="s">
        <v>1191</v>
      </c>
      <c r="E1731" s="45" t="s">
        <v>1960</v>
      </c>
      <c r="F1731" s="46" t="s">
        <v>7</v>
      </c>
      <c r="G1731" s="45"/>
      <c r="H1731" s="45" t="s">
        <v>2382</v>
      </c>
      <c r="I1731" s="45" t="s">
        <v>3444</v>
      </c>
      <c r="J1731" s="45"/>
      <c r="K1731" s="39" t="str">
        <f>VLOOKUP(A1731,'Va-Ku'!$A$2:$B$150,2,0)</f>
        <v>v</v>
      </c>
      <c r="L1731" s="40" t="str">
        <f>IF(K1731="v",VLOOKUP(A1731,'Va-Ku'!$A$2:$C$150,3,0),VLOOKUP(A1731,Kunnat!$B$2:$D$410,3,0))</f>
        <v>Oikeusministeriö</v>
      </c>
      <c r="M1731" s="40" t="str">
        <f>IF(K1731&lt;&gt;"v",VLOOKUP(A1731,Kunnat!$B$2:$F$411,5,0),"")</f>
        <v/>
      </c>
      <c r="N1731" s="41" t="str">
        <f>IF(J1731="","",VLOOKUP(J1731,Lait!$B$3:$C$60,2,0))</f>
        <v/>
      </c>
      <c r="O1731" s="41"/>
      <c r="P1731" s="41"/>
    </row>
    <row r="1732" spans="1:16" s="23" customFormat="1" x14ac:dyDescent="0.35">
      <c r="A1732" s="45" t="s">
        <v>1189</v>
      </c>
      <c r="B1732" s="45" t="s">
        <v>1192</v>
      </c>
      <c r="C1732" s="45" t="s">
        <v>3445</v>
      </c>
      <c r="D1732" s="45" t="s">
        <v>1192</v>
      </c>
      <c r="E1732" s="45" t="s">
        <v>1960</v>
      </c>
      <c r="F1732" s="46" t="s">
        <v>7</v>
      </c>
      <c r="G1732" s="46" t="s">
        <v>8</v>
      </c>
      <c r="H1732" s="45" t="s">
        <v>2382</v>
      </c>
      <c r="I1732" s="45"/>
      <c r="J1732" s="45"/>
      <c r="K1732" s="39" t="str">
        <f>VLOOKUP(A1732,'Va-Ku'!$A$2:$B$150,2,0)</f>
        <v>v</v>
      </c>
      <c r="L1732" s="40" t="str">
        <f>IF(K1732="v",VLOOKUP(A1732,'Va-Ku'!$A$2:$C$150,3,0),VLOOKUP(A1732,Kunnat!$B$2:$D$410,3,0))</f>
        <v>Oikeusministeriö</v>
      </c>
      <c r="M1732" s="40" t="str">
        <f>IF(K1732&lt;&gt;"v",VLOOKUP(A1732,Kunnat!$B$2:$F$411,5,0),"")</f>
        <v/>
      </c>
      <c r="N1732" s="41" t="str">
        <f>IF(J1732="","",VLOOKUP(J1732,Lait!$B$3:$C$60,2,0))</f>
        <v/>
      </c>
      <c r="O1732" s="41"/>
      <c r="P1732" s="41"/>
    </row>
    <row r="1733" spans="1:16" s="23" customFormat="1" x14ac:dyDescent="0.35">
      <c r="A1733" s="45" t="s">
        <v>1193</v>
      </c>
      <c r="B1733" s="45" t="s">
        <v>36</v>
      </c>
      <c r="C1733" s="45" t="s">
        <v>3447</v>
      </c>
      <c r="D1733" s="45" t="s">
        <v>545</v>
      </c>
      <c r="E1733" s="45" t="s">
        <v>1959</v>
      </c>
      <c r="F1733" s="46" t="s">
        <v>7</v>
      </c>
      <c r="G1733" s="46"/>
      <c r="H1733" s="45" t="s">
        <v>2382</v>
      </c>
      <c r="I1733" s="45" t="s">
        <v>3448</v>
      </c>
      <c r="J1733" s="45" t="s">
        <v>3449</v>
      </c>
      <c r="K1733" s="39" t="str">
        <f>VLOOKUP(A1733,'Va-Ku'!$A$2:$B$150,2,0)</f>
        <v>k</v>
      </c>
      <c r="L1733" s="40" t="str">
        <f>IF(K1733="v",VLOOKUP(A1733,'Va-Ku'!$A$2:$C$150,3,0),VLOOKUP(A1733,Kunnat!$B$2:$D$410,3,0))</f>
        <v>Varsinais-Suomi</v>
      </c>
      <c r="M1733" s="40" t="str">
        <f>IF(K1733&lt;&gt;"v",VLOOKUP(A1733,Kunnat!$B$2:$F$411,5,0),"")</f>
        <v>yli 100 000</v>
      </c>
      <c r="N1733" s="41" t="str">
        <f>IF(J1733="","",VLOOKUP(J1733,Lait!$B$3:$C$60,2,0))</f>
        <v>Maa- ja metsätalousministeriö</v>
      </c>
      <c r="O1733" s="41"/>
      <c r="P1733" s="41"/>
    </row>
    <row r="1734" spans="1:16" s="23" customFormat="1" x14ac:dyDescent="0.35">
      <c r="A1734" s="45" t="s">
        <v>1193</v>
      </c>
      <c r="B1734" s="45" t="s">
        <v>145</v>
      </c>
      <c r="C1734" s="45" t="s">
        <v>3455</v>
      </c>
      <c r="D1734" s="45" t="s">
        <v>145</v>
      </c>
      <c r="E1734" s="45" t="s">
        <v>1959</v>
      </c>
      <c r="F1734" s="46" t="s">
        <v>10</v>
      </c>
      <c r="G1734" s="46"/>
      <c r="H1734" s="45" t="s">
        <v>2382</v>
      </c>
      <c r="I1734" s="45" t="s">
        <v>3456</v>
      </c>
      <c r="J1734" s="45" t="s">
        <v>2291</v>
      </c>
      <c r="K1734" s="39" t="str">
        <f>VLOOKUP(A1734,'Va-Ku'!$A$2:$B$150,2,0)</f>
        <v>k</v>
      </c>
      <c r="L1734" s="40" t="str">
        <f>IF(K1734="v",VLOOKUP(A1734,'Va-Ku'!$A$2:$C$150,3,0),VLOOKUP(A1734,Kunnat!$B$2:$D$410,3,0))</f>
        <v>Varsinais-Suomi</v>
      </c>
      <c r="M1734" s="40" t="str">
        <f>IF(K1734&lt;&gt;"v",VLOOKUP(A1734,Kunnat!$B$2:$F$411,5,0),"")</f>
        <v>yli 100 000</v>
      </c>
      <c r="N1734" s="41" t="str">
        <f>IF(J1734="","",VLOOKUP(J1734,Lait!$B$3:$C$60,2,0))</f>
        <v>Ympäristöministeriö</v>
      </c>
      <c r="O1734" s="41"/>
      <c r="P1734" s="41"/>
    </row>
    <row r="1735" spans="1:16" s="23" customFormat="1" x14ac:dyDescent="0.35">
      <c r="A1735" s="45" t="s">
        <v>1193</v>
      </c>
      <c r="B1735" s="45" t="s">
        <v>46</v>
      </c>
      <c r="C1735" s="45" t="s">
        <v>3070</v>
      </c>
      <c r="D1735" s="45" t="s">
        <v>543</v>
      </c>
      <c r="E1735" s="45" t="s">
        <v>1959</v>
      </c>
      <c r="F1735" s="46" t="s">
        <v>7</v>
      </c>
      <c r="G1735" s="46" t="s">
        <v>22</v>
      </c>
      <c r="H1735" s="45" t="s">
        <v>2382</v>
      </c>
      <c r="I1735" s="45" t="s">
        <v>3493</v>
      </c>
      <c r="J1735" s="45" t="s">
        <v>3449</v>
      </c>
      <c r="K1735" s="39" t="str">
        <f>VLOOKUP(A1735,'Va-Ku'!$A$2:$B$150,2,0)</f>
        <v>k</v>
      </c>
      <c r="L1735" s="40" t="str">
        <f>IF(K1735="v",VLOOKUP(A1735,'Va-Ku'!$A$2:$C$150,3,0),VLOOKUP(A1735,Kunnat!$B$2:$D$410,3,0))</f>
        <v>Varsinais-Suomi</v>
      </c>
      <c r="M1735" s="40" t="str">
        <f>IF(K1735&lt;&gt;"v",VLOOKUP(A1735,Kunnat!$B$2:$F$411,5,0),"")</f>
        <v>yli 100 000</v>
      </c>
      <c r="N1735" s="41" t="str">
        <f>IF(J1735="","",VLOOKUP(J1735,Lait!$B$3:$C$60,2,0))</f>
        <v>Maa- ja metsätalousministeriö</v>
      </c>
      <c r="O1735" s="41"/>
      <c r="P1735" s="41"/>
    </row>
    <row r="1736" spans="1:16" s="23" customFormat="1" x14ac:dyDescent="0.35">
      <c r="A1736" s="45" t="s">
        <v>1193</v>
      </c>
      <c r="B1736" s="45" t="s">
        <v>38</v>
      </c>
      <c r="C1736" s="45" t="s">
        <v>3035</v>
      </c>
      <c r="D1736" s="45" t="s">
        <v>543</v>
      </c>
      <c r="E1736" s="45" t="s">
        <v>1959</v>
      </c>
      <c r="F1736" s="46" t="s">
        <v>21</v>
      </c>
      <c r="G1736" s="45"/>
      <c r="H1736" s="45" t="s">
        <v>2382</v>
      </c>
      <c r="I1736" s="45" t="s">
        <v>3457</v>
      </c>
      <c r="J1736" s="45" t="s">
        <v>3449</v>
      </c>
      <c r="K1736" s="39" t="str">
        <f>VLOOKUP(A1736,'Va-Ku'!$A$2:$B$150,2,0)</f>
        <v>k</v>
      </c>
      <c r="L1736" s="40" t="str">
        <f>IF(K1736="v",VLOOKUP(A1736,'Va-Ku'!$A$2:$C$150,3,0),VLOOKUP(A1736,Kunnat!$B$2:$D$410,3,0))</f>
        <v>Varsinais-Suomi</v>
      </c>
      <c r="M1736" s="40" t="str">
        <f>IF(K1736&lt;&gt;"v",VLOOKUP(A1736,Kunnat!$B$2:$F$411,5,0),"")</f>
        <v>yli 100 000</v>
      </c>
      <c r="N1736" s="41" t="str">
        <f>IF(J1736="","",VLOOKUP(J1736,Lait!$B$3:$C$60,2,0))</f>
        <v>Maa- ja metsätalousministeriö</v>
      </c>
      <c r="O1736" s="41"/>
      <c r="P1736" s="41"/>
    </row>
    <row r="1737" spans="1:16" s="23" customFormat="1" x14ac:dyDescent="0.35">
      <c r="A1737" s="45" t="s">
        <v>1193</v>
      </c>
      <c r="B1737" s="45" t="s">
        <v>39</v>
      </c>
      <c r="C1737" s="45" t="s">
        <v>3037</v>
      </c>
      <c r="D1737" s="45" t="s">
        <v>2004</v>
      </c>
      <c r="E1737" s="45" t="s">
        <v>1959</v>
      </c>
      <c r="F1737" s="46" t="s">
        <v>21</v>
      </c>
      <c r="G1737" s="45"/>
      <c r="H1737" s="45" t="s">
        <v>2382</v>
      </c>
      <c r="I1737" s="45" t="s">
        <v>3457</v>
      </c>
      <c r="J1737" s="45" t="s">
        <v>3449</v>
      </c>
      <c r="K1737" s="39" t="str">
        <f>VLOOKUP(A1737,'Va-Ku'!$A$2:$B$150,2,0)</f>
        <v>k</v>
      </c>
      <c r="L1737" s="40" t="str">
        <f>IF(K1737="v",VLOOKUP(A1737,'Va-Ku'!$A$2:$C$150,3,0),VLOOKUP(A1737,Kunnat!$B$2:$D$410,3,0))</f>
        <v>Varsinais-Suomi</v>
      </c>
      <c r="M1737" s="40" t="str">
        <f>IF(K1737&lt;&gt;"v",VLOOKUP(A1737,Kunnat!$B$2:$F$411,5,0),"")</f>
        <v>yli 100 000</v>
      </c>
      <c r="N1737" s="41" t="str">
        <f>IF(J1737="","",VLOOKUP(J1737,Lait!$B$3:$C$60,2,0))</f>
        <v>Maa- ja metsätalousministeriö</v>
      </c>
      <c r="O1737" s="41"/>
      <c r="P1737" s="41"/>
    </row>
    <row r="1738" spans="1:16" s="23" customFormat="1" x14ac:dyDescent="0.35">
      <c r="A1738" s="45" t="s">
        <v>1193</v>
      </c>
      <c r="B1738" s="45" t="s">
        <v>3466</v>
      </c>
      <c r="C1738" s="45" t="s">
        <v>3467</v>
      </c>
      <c r="D1738" s="45" t="s">
        <v>2283</v>
      </c>
      <c r="E1738" s="45" t="s">
        <v>1959</v>
      </c>
      <c r="F1738" s="46" t="s">
        <v>5</v>
      </c>
      <c r="G1738" s="45"/>
      <c r="H1738" s="45" t="s">
        <v>2382</v>
      </c>
      <c r="I1738" s="45"/>
      <c r="J1738" s="45" t="s">
        <v>2307</v>
      </c>
      <c r="K1738" s="39" t="str">
        <f>VLOOKUP(A1738,'Va-Ku'!$A$2:$B$150,2,0)</f>
        <v>k</v>
      </c>
      <c r="L1738" s="40" t="str">
        <f>IF(K1738="v",VLOOKUP(A1738,'Va-Ku'!$A$2:$C$150,3,0),VLOOKUP(A1738,Kunnat!$B$2:$D$410,3,0))</f>
        <v>Varsinais-Suomi</v>
      </c>
      <c r="M1738" s="40" t="str">
        <f>IF(K1738&lt;&gt;"v",VLOOKUP(A1738,Kunnat!$B$2:$F$411,5,0),"")</f>
        <v>yli 100 000</v>
      </c>
      <c r="N1738" s="41" t="str">
        <f>IF(J1738="","",VLOOKUP(J1738,Lait!$B$3:$C$60,2,0))</f>
        <v>Maa- ja metsätalousministeriö</v>
      </c>
      <c r="O1738" s="41"/>
      <c r="P1738" s="41"/>
    </row>
    <row r="1739" spans="1:16" s="23" customFormat="1" x14ac:dyDescent="0.35">
      <c r="A1739" s="45" t="s">
        <v>1193</v>
      </c>
      <c r="B1739" s="45" t="s">
        <v>49</v>
      </c>
      <c r="C1739" s="45" t="s">
        <v>3461</v>
      </c>
      <c r="D1739" s="45" t="s">
        <v>49</v>
      </c>
      <c r="E1739" s="45" t="s">
        <v>1959</v>
      </c>
      <c r="F1739" s="46" t="s">
        <v>5</v>
      </c>
      <c r="G1739" s="45"/>
      <c r="H1739" s="45" t="s">
        <v>2382</v>
      </c>
      <c r="I1739" s="45"/>
      <c r="J1739" s="45" t="s">
        <v>2308</v>
      </c>
      <c r="K1739" s="39" t="str">
        <f>VLOOKUP(A1739,'Va-Ku'!$A$2:$B$150,2,0)</f>
        <v>k</v>
      </c>
      <c r="L1739" s="40" t="str">
        <f>IF(K1739="v",VLOOKUP(A1739,'Va-Ku'!$A$2:$C$150,3,0),VLOOKUP(A1739,Kunnat!$B$2:$D$410,3,0))</f>
        <v>Varsinais-Suomi</v>
      </c>
      <c r="M1739" s="40" t="str">
        <f>IF(K1739&lt;&gt;"v",VLOOKUP(A1739,Kunnat!$B$2:$F$411,5,0),"")</f>
        <v>yli 100 000</v>
      </c>
      <c r="N1739" s="41" t="str">
        <f>IF(J1739="","",VLOOKUP(J1739,Lait!$B$3:$C$60,2,0))</f>
        <v>Maa- ja metsätalousministeriö</v>
      </c>
      <c r="O1739" s="41"/>
      <c r="P1739" s="41"/>
    </row>
    <row r="1740" spans="1:16" s="23" customFormat="1" x14ac:dyDescent="0.35">
      <c r="A1740" s="45" t="s">
        <v>1193</v>
      </c>
      <c r="B1740" s="45" t="s">
        <v>50</v>
      </c>
      <c r="C1740" s="45" t="s">
        <v>3045</v>
      </c>
      <c r="D1740" s="45" t="s">
        <v>50</v>
      </c>
      <c r="E1740" s="45" t="s">
        <v>1959</v>
      </c>
      <c r="F1740" s="46" t="s">
        <v>7</v>
      </c>
      <c r="G1740" s="46" t="s">
        <v>22</v>
      </c>
      <c r="H1740" s="45" t="s">
        <v>2382</v>
      </c>
      <c r="I1740" s="45" t="s">
        <v>3468</v>
      </c>
      <c r="J1740" s="45" t="s">
        <v>2296</v>
      </c>
      <c r="K1740" s="39" t="str">
        <f>VLOOKUP(A1740,'Va-Ku'!$A$2:$B$150,2,0)</f>
        <v>k</v>
      </c>
      <c r="L1740" s="40" t="str">
        <f>IF(K1740="v",VLOOKUP(A1740,'Va-Ku'!$A$2:$C$150,3,0),VLOOKUP(A1740,Kunnat!$B$2:$D$410,3,0))</f>
        <v>Varsinais-Suomi</v>
      </c>
      <c r="M1740" s="40" t="str">
        <f>IF(K1740&lt;&gt;"v",VLOOKUP(A1740,Kunnat!$B$2:$F$411,5,0),"")</f>
        <v>yli 100 000</v>
      </c>
      <c r="N1740" s="41" t="str">
        <f>IF(J1740="","",VLOOKUP(J1740,Lait!$B$3:$C$60,2,0))</f>
        <v>Maa- ja metsätalousministeriö</v>
      </c>
      <c r="O1740" s="41"/>
      <c r="P1740" s="41"/>
    </row>
    <row r="1741" spans="1:16" s="23" customFormat="1" x14ac:dyDescent="0.35">
      <c r="A1741" s="45" t="s">
        <v>1193</v>
      </c>
      <c r="B1741" s="45" t="s">
        <v>533</v>
      </c>
      <c r="C1741" s="45" t="s">
        <v>3472</v>
      </c>
      <c r="D1741" s="45" t="s">
        <v>533</v>
      </c>
      <c r="E1741" s="45" t="s">
        <v>1959</v>
      </c>
      <c r="F1741" s="46" t="s">
        <v>10</v>
      </c>
      <c r="G1741" s="46" t="s">
        <v>22</v>
      </c>
      <c r="H1741" s="45" t="s">
        <v>2382</v>
      </c>
      <c r="I1741" s="45" t="s">
        <v>3473</v>
      </c>
      <c r="J1741" s="45"/>
      <c r="K1741" s="39" t="str">
        <f>VLOOKUP(A1741,'Va-Ku'!$A$2:$B$150,2,0)</f>
        <v>k</v>
      </c>
      <c r="L1741" s="40" t="str">
        <f>IF(K1741="v",VLOOKUP(A1741,'Va-Ku'!$A$2:$C$150,3,0),VLOOKUP(A1741,Kunnat!$B$2:$D$410,3,0))</f>
        <v>Varsinais-Suomi</v>
      </c>
      <c r="M1741" s="40" t="str">
        <f>IF(K1741&lt;&gt;"v",VLOOKUP(A1741,Kunnat!$B$2:$F$411,5,0),"")</f>
        <v>yli 100 000</v>
      </c>
      <c r="N1741" s="41" t="str">
        <f>IF(J1741="","",VLOOKUP(J1741,Lait!$B$3:$C$60,2,0))</f>
        <v/>
      </c>
      <c r="O1741" s="41"/>
      <c r="P1741" s="41"/>
    </row>
    <row r="1742" spans="1:16" s="23" customFormat="1" x14ac:dyDescent="0.35">
      <c r="A1742" s="45" t="s">
        <v>1193</v>
      </c>
      <c r="B1742" s="45" t="s">
        <v>151</v>
      </c>
      <c r="C1742" s="45" t="s">
        <v>3046</v>
      </c>
      <c r="D1742" s="45" t="s">
        <v>1985</v>
      </c>
      <c r="E1742" s="45" t="s">
        <v>1959</v>
      </c>
      <c r="F1742" s="46" t="s">
        <v>7</v>
      </c>
      <c r="G1742" s="46" t="s">
        <v>3469</v>
      </c>
      <c r="H1742" s="45" t="s">
        <v>2386</v>
      </c>
      <c r="I1742" s="45"/>
      <c r="J1742" s="45" t="s">
        <v>2292</v>
      </c>
      <c r="K1742" s="39" t="str">
        <f>VLOOKUP(A1742,'Va-Ku'!$A$2:$B$150,2,0)</f>
        <v>k</v>
      </c>
      <c r="L1742" s="40" t="str">
        <f>IF(K1742="v",VLOOKUP(A1742,'Va-Ku'!$A$2:$C$150,3,0),VLOOKUP(A1742,Kunnat!$B$2:$D$410,3,0))</f>
        <v>Varsinais-Suomi</v>
      </c>
      <c r="M1742" s="40" t="str">
        <f>IF(K1742&lt;&gt;"v",VLOOKUP(A1742,Kunnat!$B$2:$F$411,5,0),"")</f>
        <v>yli 100 000</v>
      </c>
      <c r="N1742" s="41" t="str">
        <f>IF(J1742="","",VLOOKUP(J1742,Lait!$B$3:$C$60,2,0))</f>
        <v>Ympäristöministeriö</v>
      </c>
      <c r="O1742" s="41"/>
      <c r="P1742" s="41"/>
    </row>
    <row r="1743" spans="1:16" s="23" customFormat="1" x14ac:dyDescent="0.35">
      <c r="A1743" s="45" t="s">
        <v>1193</v>
      </c>
      <c r="B1743" s="45" t="s">
        <v>149</v>
      </c>
      <c r="C1743" s="45" t="s">
        <v>3068</v>
      </c>
      <c r="D1743" s="45" t="s">
        <v>277</v>
      </c>
      <c r="E1743" s="45" t="s">
        <v>1959</v>
      </c>
      <c r="F1743" s="46" t="s">
        <v>7</v>
      </c>
      <c r="G1743" s="46" t="s">
        <v>3469</v>
      </c>
      <c r="H1743" s="45" t="s">
        <v>2386</v>
      </c>
      <c r="I1743" s="45" t="s">
        <v>3470</v>
      </c>
      <c r="J1743" s="45" t="s">
        <v>2303</v>
      </c>
      <c r="K1743" s="39" t="str">
        <f>VLOOKUP(A1743,'Va-Ku'!$A$2:$B$150,2,0)</f>
        <v>k</v>
      </c>
      <c r="L1743" s="40" t="str">
        <f>IF(K1743="v",VLOOKUP(A1743,'Va-Ku'!$A$2:$C$150,3,0),VLOOKUP(A1743,Kunnat!$B$2:$D$410,3,0))</f>
        <v>Varsinais-Suomi</v>
      </c>
      <c r="M1743" s="40" t="str">
        <f>IF(K1743&lt;&gt;"v",VLOOKUP(A1743,Kunnat!$B$2:$F$411,5,0),"")</f>
        <v>yli 100 000</v>
      </c>
      <c r="N1743" s="41" t="str">
        <f>IF(J1743="","",VLOOKUP(J1743,Lait!$B$3:$C$60,2,0))</f>
        <v>Sosiaali- ja terveysministeriö</v>
      </c>
      <c r="O1743" s="41"/>
      <c r="P1743" s="41"/>
    </row>
    <row r="1744" spans="1:16" s="23" customFormat="1" x14ac:dyDescent="0.35">
      <c r="A1744" s="45" t="s">
        <v>1193</v>
      </c>
      <c r="B1744" s="45" t="s">
        <v>47</v>
      </c>
      <c r="C1744" s="45" t="s">
        <v>3084</v>
      </c>
      <c r="D1744" s="45" t="s">
        <v>1980</v>
      </c>
      <c r="E1744" s="45" t="s">
        <v>1959</v>
      </c>
      <c r="F1744" s="46" t="s">
        <v>21</v>
      </c>
      <c r="G1744" s="45"/>
      <c r="H1744" s="45" t="s">
        <v>2382</v>
      </c>
      <c r="I1744" s="45" t="s">
        <v>3457</v>
      </c>
      <c r="J1744" s="45" t="s">
        <v>2303</v>
      </c>
      <c r="K1744" s="39" t="str">
        <f>VLOOKUP(A1744,'Va-Ku'!$A$2:$B$150,2,0)</f>
        <v>k</v>
      </c>
      <c r="L1744" s="40" t="str">
        <f>IF(K1744="v",VLOOKUP(A1744,'Va-Ku'!$A$2:$C$150,3,0),VLOOKUP(A1744,Kunnat!$B$2:$D$410,3,0))</f>
        <v>Varsinais-Suomi</v>
      </c>
      <c r="M1744" s="40" t="str">
        <f>IF(K1744&lt;&gt;"v",VLOOKUP(A1744,Kunnat!$B$2:$F$411,5,0),"")</f>
        <v>yli 100 000</v>
      </c>
      <c r="N1744" s="41" t="str">
        <f>IF(J1744="","",VLOOKUP(J1744,Lait!$B$3:$C$60,2,0))</f>
        <v>Sosiaali- ja terveysministeriö</v>
      </c>
      <c r="O1744" s="41"/>
      <c r="P1744" s="41"/>
    </row>
    <row r="1745" spans="1:16" s="23" customFormat="1" x14ac:dyDescent="0.35">
      <c r="A1745" s="45" t="s">
        <v>1193</v>
      </c>
      <c r="B1745" s="45" t="s">
        <v>128</v>
      </c>
      <c r="C1745" s="45" t="s">
        <v>3471</v>
      </c>
      <c r="D1745" s="45" t="s">
        <v>1970</v>
      </c>
      <c r="E1745" s="45" t="s">
        <v>1959</v>
      </c>
      <c r="F1745" s="46" t="s">
        <v>7</v>
      </c>
      <c r="G1745" s="46" t="s">
        <v>3469</v>
      </c>
      <c r="H1745" s="45" t="s">
        <v>2382</v>
      </c>
      <c r="I1745" s="45"/>
      <c r="J1745" s="45" t="s">
        <v>2291</v>
      </c>
      <c r="K1745" s="39" t="str">
        <f>VLOOKUP(A1745,'Va-Ku'!$A$2:$B$150,2,0)</f>
        <v>k</v>
      </c>
      <c r="L1745" s="40" t="str">
        <f>IF(K1745="v",VLOOKUP(A1745,'Va-Ku'!$A$2:$C$150,3,0),VLOOKUP(A1745,Kunnat!$B$2:$D$410,3,0))</f>
        <v>Varsinais-Suomi</v>
      </c>
      <c r="M1745" s="40" t="str">
        <f>IF(K1745&lt;&gt;"v",VLOOKUP(A1745,Kunnat!$B$2:$F$411,5,0),"")</f>
        <v>yli 100 000</v>
      </c>
      <c r="N1745" s="41" t="str">
        <f>IF(J1745="","",VLOOKUP(J1745,Lait!$B$3:$C$60,2,0))</f>
        <v>Ympäristöministeriö</v>
      </c>
      <c r="O1745" s="41"/>
      <c r="P1745" s="41"/>
    </row>
    <row r="1746" spans="1:16" s="23" customFormat="1" x14ac:dyDescent="0.35">
      <c r="A1746" s="45" t="s">
        <v>1193</v>
      </c>
      <c r="B1746" s="45" t="s">
        <v>3509</v>
      </c>
      <c r="C1746" s="45" t="s">
        <v>3510</v>
      </c>
      <c r="D1746" s="45" t="s">
        <v>3509</v>
      </c>
      <c r="E1746" s="45" t="s">
        <v>1959</v>
      </c>
      <c r="F1746" s="46" t="s">
        <v>21</v>
      </c>
      <c r="G1746" s="45"/>
      <c r="H1746" s="45" t="s">
        <v>2382</v>
      </c>
      <c r="I1746" s="45" t="s">
        <v>3457</v>
      </c>
      <c r="J1746" s="45" t="s">
        <v>3449</v>
      </c>
      <c r="K1746" s="39" t="str">
        <f>VLOOKUP(A1746,'Va-Ku'!$A$2:$B$150,2,0)</f>
        <v>k</v>
      </c>
      <c r="L1746" s="40" t="str">
        <f>IF(K1746="v",VLOOKUP(A1746,'Va-Ku'!$A$2:$C$150,3,0),VLOOKUP(A1746,Kunnat!$B$2:$D$410,3,0))</f>
        <v>Varsinais-Suomi</v>
      </c>
      <c r="M1746" s="40" t="str">
        <f>IF(K1746&lt;&gt;"v",VLOOKUP(A1746,Kunnat!$B$2:$F$411,5,0),"")</f>
        <v>yli 100 000</v>
      </c>
      <c r="N1746" s="41" t="str">
        <f>IF(J1746="","",VLOOKUP(J1746,Lait!$B$3:$C$60,2,0))</f>
        <v>Maa- ja metsätalousministeriö</v>
      </c>
      <c r="O1746" s="41"/>
      <c r="P1746" s="41"/>
    </row>
    <row r="1747" spans="1:16" s="23" customFormat="1" x14ac:dyDescent="0.35">
      <c r="A1747" s="45" t="s">
        <v>1193</v>
      </c>
      <c r="B1747" s="45" t="s">
        <v>51</v>
      </c>
      <c r="C1747" s="45" t="s">
        <v>3052</v>
      </c>
      <c r="D1747" s="45" t="s">
        <v>2011</v>
      </c>
      <c r="E1747" s="45" t="s">
        <v>1959</v>
      </c>
      <c r="F1747" s="46" t="s">
        <v>10</v>
      </c>
      <c r="G1747" s="46" t="s">
        <v>22</v>
      </c>
      <c r="H1747" s="45" t="s">
        <v>2382</v>
      </c>
      <c r="I1747" s="45" t="s">
        <v>3474</v>
      </c>
      <c r="J1747" s="45" t="s">
        <v>2303</v>
      </c>
      <c r="K1747" s="39" t="str">
        <f>VLOOKUP(A1747,'Va-Ku'!$A$2:$B$150,2,0)</f>
        <v>k</v>
      </c>
      <c r="L1747" s="40" t="str">
        <f>IF(K1747="v",VLOOKUP(A1747,'Va-Ku'!$A$2:$C$150,3,0),VLOOKUP(A1747,Kunnat!$B$2:$D$410,3,0))</f>
        <v>Varsinais-Suomi</v>
      </c>
      <c r="M1747" s="40" t="str">
        <f>IF(K1747&lt;&gt;"v",VLOOKUP(A1747,Kunnat!$B$2:$F$411,5,0),"")</f>
        <v>yli 100 000</v>
      </c>
      <c r="N1747" s="41" t="str">
        <f>IF(J1747="","",VLOOKUP(J1747,Lait!$B$3:$C$60,2,0))</f>
        <v>Sosiaali- ja terveysministeriö</v>
      </c>
      <c r="O1747" s="41"/>
      <c r="P1747" s="41"/>
    </row>
    <row r="1748" spans="1:16" s="23" customFormat="1" x14ac:dyDescent="0.35">
      <c r="A1748" s="45" t="s">
        <v>1193</v>
      </c>
      <c r="B1748" s="45" t="s">
        <v>3522</v>
      </c>
      <c r="C1748" s="45" t="s">
        <v>3523</v>
      </c>
      <c r="D1748" s="45" t="s">
        <v>2251</v>
      </c>
      <c r="E1748" s="45" t="s">
        <v>1959</v>
      </c>
      <c r="F1748" s="46" t="s">
        <v>7</v>
      </c>
      <c r="G1748" s="45"/>
      <c r="H1748" s="45" t="s">
        <v>2386</v>
      </c>
      <c r="I1748" s="45"/>
      <c r="J1748" s="45" t="s">
        <v>2292</v>
      </c>
      <c r="K1748" s="39" t="str">
        <f>VLOOKUP(A1748,'Va-Ku'!$A$2:$B$150,2,0)</f>
        <v>k</v>
      </c>
      <c r="L1748" s="40" t="str">
        <f>IF(K1748="v",VLOOKUP(A1748,'Va-Ku'!$A$2:$C$150,3,0),VLOOKUP(A1748,Kunnat!$B$2:$D$410,3,0))</f>
        <v>Varsinais-Suomi</v>
      </c>
      <c r="M1748" s="40" t="str">
        <f>IF(K1748&lt;&gt;"v",VLOOKUP(A1748,Kunnat!$B$2:$F$411,5,0),"")</f>
        <v>yli 100 000</v>
      </c>
      <c r="N1748" s="41" t="str">
        <f>IF(J1748="","",VLOOKUP(J1748,Lait!$B$3:$C$60,2,0))</f>
        <v>Ympäristöministeriö</v>
      </c>
      <c r="O1748" s="41"/>
      <c r="P1748" s="41"/>
    </row>
    <row r="1749" spans="1:16" s="23" customFormat="1" x14ac:dyDescent="0.35">
      <c r="A1749" s="45" t="s">
        <v>1193</v>
      </c>
      <c r="B1749" s="45" t="s">
        <v>1204</v>
      </c>
      <c r="C1749" s="45" t="s">
        <v>3453</v>
      </c>
      <c r="D1749" s="45" t="s">
        <v>339</v>
      </c>
      <c r="E1749" s="45" t="s">
        <v>1959</v>
      </c>
      <c r="F1749" s="46" t="s">
        <v>7</v>
      </c>
      <c r="G1749" s="46"/>
      <c r="H1749" s="45" t="s">
        <v>2382</v>
      </c>
      <c r="I1749" s="45" t="s">
        <v>3454</v>
      </c>
      <c r="J1749" s="45" t="s">
        <v>2303</v>
      </c>
      <c r="K1749" s="39" t="str">
        <f>VLOOKUP(A1749,'Va-Ku'!$A$2:$B$150,2,0)</f>
        <v>k</v>
      </c>
      <c r="L1749" s="40" t="str">
        <f>IF(K1749="v",VLOOKUP(A1749,'Va-Ku'!$A$2:$C$150,3,0),VLOOKUP(A1749,Kunnat!$B$2:$D$410,3,0))</f>
        <v>Varsinais-Suomi</v>
      </c>
      <c r="M1749" s="40" t="str">
        <f>IF(K1749&lt;&gt;"v",VLOOKUP(A1749,Kunnat!$B$2:$F$411,5,0),"")</f>
        <v>yli 100 000</v>
      </c>
      <c r="N1749" s="41" t="str">
        <f>IF(J1749="","",VLOOKUP(J1749,Lait!$B$3:$C$60,2,0))</f>
        <v>Sosiaali- ja terveysministeriö</v>
      </c>
      <c r="O1749" s="41"/>
      <c r="P1749" s="41"/>
    </row>
    <row r="1750" spans="1:16" s="23" customFormat="1" x14ac:dyDescent="0.35">
      <c r="A1750" s="45" t="s">
        <v>1193</v>
      </c>
      <c r="B1750" s="45" t="s">
        <v>158</v>
      </c>
      <c r="C1750" s="45" t="s">
        <v>3516</v>
      </c>
      <c r="D1750" s="45" t="s">
        <v>158</v>
      </c>
      <c r="E1750" s="45" t="s">
        <v>1959</v>
      </c>
      <c r="F1750" s="46" t="s">
        <v>7</v>
      </c>
      <c r="G1750" s="46" t="s">
        <v>3469</v>
      </c>
      <c r="H1750" s="45" t="s">
        <v>2386</v>
      </c>
      <c r="I1750" s="45"/>
      <c r="J1750" s="45" t="s">
        <v>2291</v>
      </c>
      <c r="K1750" s="39" t="str">
        <f>VLOOKUP(A1750,'Va-Ku'!$A$2:$B$150,2,0)</f>
        <v>k</v>
      </c>
      <c r="L1750" s="40" t="str">
        <f>IF(K1750="v",VLOOKUP(A1750,'Va-Ku'!$A$2:$C$150,3,0),VLOOKUP(A1750,Kunnat!$B$2:$D$410,3,0))</f>
        <v>Varsinais-Suomi</v>
      </c>
      <c r="M1750" s="40" t="str">
        <f>IF(K1750&lt;&gt;"v",VLOOKUP(A1750,Kunnat!$B$2:$F$411,5,0),"")</f>
        <v>yli 100 000</v>
      </c>
      <c r="N1750" s="41" t="str">
        <f>IF(J1750="","",VLOOKUP(J1750,Lait!$B$3:$C$60,2,0))</f>
        <v>Ympäristöministeriö</v>
      </c>
      <c r="O1750" s="41"/>
      <c r="P1750" s="41"/>
    </row>
    <row r="1751" spans="1:16" s="23" customFormat="1" x14ac:dyDescent="0.35">
      <c r="A1751" s="45" t="s">
        <v>1193</v>
      </c>
      <c r="B1751" s="45" t="s">
        <v>3525</v>
      </c>
      <c r="C1751" s="45" t="s">
        <v>3526</v>
      </c>
      <c r="D1751" s="45" t="s">
        <v>1981</v>
      </c>
      <c r="E1751" s="45" t="s">
        <v>1959</v>
      </c>
      <c r="F1751" s="46" t="s">
        <v>10</v>
      </c>
      <c r="G1751" s="46" t="s">
        <v>3469</v>
      </c>
      <c r="H1751" s="45" t="s">
        <v>2386</v>
      </c>
      <c r="I1751" s="45" t="s">
        <v>3470</v>
      </c>
      <c r="J1751" s="45" t="s">
        <v>2291</v>
      </c>
      <c r="K1751" s="39" t="str">
        <f>VLOOKUP(A1751,'Va-Ku'!$A$2:$B$150,2,0)</f>
        <v>k</v>
      </c>
      <c r="L1751" s="40" t="str">
        <f>IF(K1751="v",VLOOKUP(A1751,'Va-Ku'!$A$2:$C$150,3,0),VLOOKUP(A1751,Kunnat!$B$2:$D$410,3,0))</f>
        <v>Varsinais-Suomi</v>
      </c>
      <c r="M1751" s="40" t="str">
        <f>IF(K1751&lt;&gt;"v",VLOOKUP(A1751,Kunnat!$B$2:$F$411,5,0),"")</f>
        <v>yli 100 000</v>
      </c>
      <c r="N1751" s="41" t="str">
        <f>IF(J1751="","",VLOOKUP(J1751,Lait!$B$3:$C$60,2,0))</f>
        <v>Ympäristöministeriö</v>
      </c>
      <c r="O1751" s="41"/>
      <c r="P1751" s="41"/>
    </row>
    <row r="1752" spans="1:16" s="23" customFormat="1" x14ac:dyDescent="0.35">
      <c r="A1752" s="45" t="s">
        <v>1193</v>
      </c>
      <c r="B1752" s="45" t="s">
        <v>153</v>
      </c>
      <c r="C1752" s="45" t="s">
        <v>3050</v>
      </c>
      <c r="D1752" s="45" t="s">
        <v>1981</v>
      </c>
      <c r="E1752" s="45" t="s">
        <v>1959</v>
      </c>
      <c r="F1752" s="46" t="s">
        <v>7</v>
      </c>
      <c r="G1752" s="46" t="s">
        <v>3469</v>
      </c>
      <c r="H1752" s="45" t="s">
        <v>2386</v>
      </c>
      <c r="I1752" s="45" t="s">
        <v>3470</v>
      </c>
      <c r="J1752" s="45" t="s">
        <v>2291</v>
      </c>
      <c r="K1752" s="39" t="str">
        <f>VLOOKUP(A1752,'Va-Ku'!$A$2:$B$150,2,0)</f>
        <v>k</v>
      </c>
      <c r="L1752" s="40" t="str">
        <f>IF(K1752="v",VLOOKUP(A1752,'Va-Ku'!$A$2:$C$150,3,0),VLOOKUP(A1752,Kunnat!$B$2:$D$410,3,0))</f>
        <v>Varsinais-Suomi</v>
      </c>
      <c r="M1752" s="40" t="str">
        <f>IF(K1752&lt;&gt;"v",VLOOKUP(A1752,Kunnat!$B$2:$F$411,5,0),"")</f>
        <v>yli 100 000</v>
      </c>
      <c r="N1752" s="41" t="str">
        <f>IF(J1752="","",VLOOKUP(J1752,Lait!$B$3:$C$60,2,0))</f>
        <v>Ympäristöministeriö</v>
      </c>
      <c r="O1752" s="41"/>
      <c r="P1752" s="41"/>
    </row>
    <row r="1753" spans="1:16" s="23" customFormat="1" x14ac:dyDescent="0.35">
      <c r="A1753" s="45" t="s">
        <v>1193</v>
      </c>
      <c r="B1753" s="45" t="s">
        <v>1203</v>
      </c>
      <c r="C1753" s="45" t="s">
        <v>3450</v>
      </c>
      <c r="D1753" s="45" t="s">
        <v>1203</v>
      </c>
      <c r="E1753" s="45" t="s">
        <v>1960</v>
      </c>
      <c r="F1753" s="46" t="s">
        <v>7</v>
      </c>
      <c r="G1753" s="46"/>
      <c r="H1753" s="45" t="s">
        <v>2386</v>
      </c>
      <c r="I1753" s="45" t="s">
        <v>3451</v>
      </c>
      <c r="J1753" s="45" t="s">
        <v>2303</v>
      </c>
      <c r="K1753" s="39" t="str">
        <f>VLOOKUP(A1753,'Va-Ku'!$A$2:$B$150,2,0)</f>
        <v>k</v>
      </c>
      <c r="L1753" s="40" t="str">
        <f>IF(K1753="v",VLOOKUP(A1753,'Va-Ku'!$A$2:$C$150,3,0),VLOOKUP(A1753,Kunnat!$B$2:$D$410,3,0))</f>
        <v>Varsinais-Suomi</v>
      </c>
      <c r="M1753" s="40" t="str">
        <f>IF(K1753&lt;&gt;"v",VLOOKUP(A1753,Kunnat!$B$2:$F$411,5,0),"")</f>
        <v>yli 100 000</v>
      </c>
      <c r="N1753" s="41" t="str">
        <f>IF(J1753="","",VLOOKUP(J1753,Lait!$B$3:$C$60,2,0))</f>
        <v>Sosiaali- ja terveysministeriö</v>
      </c>
      <c r="O1753" s="41"/>
      <c r="P1753" s="41"/>
    </row>
    <row r="1754" spans="1:16" s="23" customFormat="1" x14ac:dyDescent="0.35">
      <c r="A1754" s="45" t="s">
        <v>1193</v>
      </c>
      <c r="B1754" s="45" t="s">
        <v>37</v>
      </c>
      <c r="C1754" s="45" t="s">
        <v>3034</v>
      </c>
      <c r="D1754" s="45" t="s">
        <v>37</v>
      </c>
      <c r="E1754" s="45" t="s">
        <v>1960</v>
      </c>
      <c r="F1754" s="46" t="s">
        <v>7</v>
      </c>
      <c r="G1754" s="46"/>
      <c r="H1754" s="45" t="s">
        <v>2382</v>
      </c>
      <c r="I1754" s="45" t="s">
        <v>3448</v>
      </c>
      <c r="J1754" s="45" t="s">
        <v>3449</v>
      </c>
      <c r="K1754" s="39" t="str">
        <f>VLOOKUP(A1754,'Va-Ku'!$A$2:$B$150,2,0)</f>
        <v>k</v>
      </c>
      <c r="L1754" s="40" t="str">
        <f>IF(K1754="v",VLOOKUP(A1754,'Va-Ku'!$A$2:$C$150,3,0),VLOOKUP(A1754,Kunnat!$B$2:$D$410,3,0))</f>
        <v>Varsinais-Suomi</v>
      </c>
      <c r="M1754" s="40" t="str">
        <f>IF(K1754&lt;&gt;"v",VLOOKUP(A1754,Kunnat!$B$2:$F$411,5,0),"")</f>
        <v>yli 100 000</v>
      </c>
      <c r="N1754" s="41" t="str">
        <f>IF(J1754="","",VLOOKUP(J1754,Lait!$B$3:$C$60,2,0))</f>
        <v>Maa- ja metsätalousministeriö</v>
      </c>
      <c r="O1754" s="41"/>
      <c r="P1754" s="41"/>
    </row>
    <row r="1755" spans="1:16" s="23" customFormat="1" x14ac:dyDescent="0.35">
      <c r="A1755" s="45" t="s">
        <v>1193</v>
      </c>
      <c r="B1755" s="45" t="s">
        <v>40</v>
      </c>
      <c r="C1755" s="45" t="s">
        <v>3458</v>
      </c>
      <c r="D1755" s="45" t="s">
        <v>37</v>
      </c>
      <c r="E1755" s="45" t="s">
        <v>1960</v>
      </c>
      <c r="F1755" s="46" t="s">
        <v>7</v>
      </c>
      <c r="G1755" s="46"/>
      <c r="H1755" s="45" t="s">
        <v>2382</v>
      </c>
      <c r="I1755" s="45" t="s">
        <v>3448</v>
      </c>
      <c r="J1755" s="45" t="s">
        <v>3449</v>
      </c>
      <c r="K1755" s="39" t="str">
        <f>VLOOKUP(A1755,'Va-Ku'!$A$2:$B$150,2,0)</f>
        <v>k</v>
      </c>
      <c r="L1755" s="40" t="str">
        <f>IF(K1755="v",VLOOKUP(A1755,'Va-Ku'!$A$2:$C$150,3,0),VLOOKUP(A1755,Kunnat!$B$2:$D$410,3,0))</f>
        <v>Varsinais-Suomi</v>
      </c>
      <c r="M1755" s="40" t="str">
        <f>IF(K1755&lt;&gt;"v",VLOOKUP(A1755,Kunnat!$B$2:$F$411,5,0),"")</f>
        <v>yli 100 000</v>
      </c>
      <c r="N1755" s="41" t="str">
        <f>IF(J1755="","",VLOOKUP(J1755,Lait!$B$3:$C$60,2,0))</f>
        <v>Maa- ja metsätalousministeriö</v>
      </c>
      <c r="O1755" s="41"/>
      <c r="P1755" s="41"/>
    </row>
    <row r="1756" spans="1:16" s="23" customFormat="1" x14ac:dyDescent="0.35">
      <c r="A1756" s="45" t="s">
        <v>1193</v>
      </c>
      <c r="B1756" s="45" t="s">
        <v>3511</v>
      </c>
      <c r="C1756" s="45" t="s">
        <v>3512</v>
      </c>
      <c r="D1756" s="45" t="s">
        <v>1993</v>
      </c>
      <c r="E1756" s="45" t="s">
        <v>1960</v>
      </c>
      <c r="F1756" s="46" t="s">
        <v>10</v>
      </c>
      <c r="G1756" s="46"/>
      <c r="H1756" s="45" t="s">
        <v>2382</v>
      </c>
      <c r="I1756" s="45" t="s">
        <v>3457</v>
      </c>
      <c r="J1756" s="45" t="s">
        <v>2296</v>
      </c>
      <c r="K1756" s="39" t="str">
        <f>VLOOKUP(A1756,'Va-Ku'!$A$2:$B$150,2,0)</f>
        <v>k</v>
      </c>
      <c r="L1756" s="40" t="str">
        <f>IF(K1756="v",VLOOKUP(A1756,'Va-Ku'!$A$2:$C$150,3,0),VLOOKUP(A1756,Kunnat!$B$2:$D$410,3,0))</f>
        <v>Varsinais-Suomi</v>
      </c>
      <c r="M1756" s="40" t="str">
        <f>IF(K1756&lt;&gt;"v",VLOOKUP(A1756,Kunnat!$B$2:$F$411,5,0),"")</f>
        <v>yli 100 000</v>
      </c>
      <c r="N1756" s="41" t="str">
        <f>IF(J1756="","",VLOOKUP(J1756,Lait!$B$3:$C$60,2,0))</f>
        <v>Maa- ja metsätalousministeriö</v>
      </c>
      <c r="O1756" s="41"/>
      <c r="P1756" s="41"/>
    </row>
    <row r="1757" spans="1:16" s="23" customFormat="1" x14ac:dyDescent="0.35">
      <c r="A1757" s="45" t="s">
        <v>1193</v>
      </c>
      <c r="B1757" s="45" t="s">
        <v>1194</v>
      </c>
      <c r="C1757" s="45" t="s">
        <v>3505</v>
      </c>
      <c r="D1757" s="45" t="s">
        <v>2260</v>
      </c>
      <c r="E1757" s="45" t="s">
        <v>1960</v>
      </c>
      <c r="F1757" s="46" t="s">
        <v>10</v>
      </c>
      <c r="G1757" s="45"/>
      <c r="H1757" s="45" t="s">
        <v>2382</v>
      </c>
      <c r="I1757" s="45" t="s">
        <v>3506</v>
      </c>
      <c r="J1757" s="45"/>
      <c r="K1757" s="39" t="str">
        <f>VLOOKUP(A1757,'Va-Ku'!$A$2:$B$150,2,0)</f>
        <v>k</v>
      </c>
      <c r="L1757" s="40" t="str">
        <f>IF(K1757="v",VLOOKUP(A1757,'Va-Ku'!$A$2:$C$150,3,0),VLOOKUP(A1757,Kunnat!$B$2:$D$410,3,0))</f>
        <v>Varsinais-Suomi</v>
      </c>
      <c r="M1757" s="40" t="str">
        <f>IF(K1757&lt;&gt;"v",VLOOKUP(A1757,Kunnat!$B$2:$F$411,5,0),"")</f>
        <v>yli 100 000</v>
      </c>
      <c r="N1757" s="41" t="str">
        <f>IF(J1757="","",VLOOKUP(J1757,Lait!$B$3:$C$60,2,0))</f>
        <v/>
      </c>
      <c r="O1757" s="41"/>
      <c r="P1757" s="41"/>
    </row>
    <row r="1758" spans="1:16" s="23" customFormat="1" x14ac:dyDescent="0.35">
      <c r="A1758" s="45" t="s">
        <v>1193</v>
      </c>
      <c r="B1758" s="45" t="s">
        <v>541</v>
      </c>
      <c r="C1758" s="45" t="s">
        <v>3459</v>
      </c>
      <c r="D1758" s="45" t="s">
        <v>2260</v>
      </c>
      <c r="E1758" s="45" t="s">
        <v>1960</v>
      </c>
      <c r="F1758" s="46" t="s">
        <v>7</v>
      </c>
      <c r="G1758" s="45"/>
      <c r="H1758" s="45" t="s">
        <v>2386</v>
      </c>
      <c r="I1758" s="45" t="s">
        <v>3460</v>
      </c>
      <c r="J1758" s="45"/>
      <c r="K1758" s="39" t="str">
        <f>VLOOKUP(A1758,'Va-Ku'!$A$2:$B$150,2,0)</f>
        <v>k</v>
      </c>
      <c r="L1758" s="40" t="str">
        <f>IF(K1758="v",VLOOKUP(A1758,'Va-Ku'!$A$2:$C$150,3,0),VLOOKUP(A1758,Kunnat!$B$2:$D$410,3,0))</f>
        <v>Varsinais-Suomi</v>
      </c>
      <c r="M1758" s="40" t="str">
        <f>IF(K1758&lt;&gt;"v",VLOOKUP(A1758,Kunnat!$B$2:$F$411,5,0),"")</f>
        <v>yli 100 000</v>
      </c>
      <c r="N1758" s="41" t="str">
        <f>IF(J1758="","",VLOOKUP(J1758,Lait!$B$3:$C$60,2,0))</f>
        <v/>
      </c>
      <c r="O1758" s="41"/>
      <c r="P1758" s="41"/>
    </row>
    <row r="1759" spans="1:16" s="23" customFormat="1" x14ac:dyDescent="0.35">
      <c r="A1759" s="45" t="s">
        <v>1193</v>
      </c>
      <c r="B1759" s="45" t="s">
        <v>131</v>
      </c>
      <c r="C1759" s="45" t="s">
        <v>3055</v>
      </c>
      <c r="D1759" s="45" t="s">
        <v>292</v>
      </c>
      <c r="E1759" s="45" t="s">
        <v>1960</v>
      </c>
      <c r="F1759" s="46" t="s">
        <v>21</v>
      </c>
      <c r="G1759" s="45"/>
      <c r="H1759" s="45" t="s">
        <v>2382</v>
      </c>
      <c r="I1759" s="45"/>
      <c r="J1759" s="45" t="s">
        <v>2301</v>
      </c>
      <c r="K1759" s="39" t="str">
        <f>VLOOKUP(A1759,'Va-Ku'!$A$2:$B$150,2,0)</f>
        <v>k</v>
      </c>
      <c r="L1759" s="40" t="str">
        <f>IF(K1759="v",VLOOKUP(A1759,'Va-Ku'!$A$2:$C$150,3,0),VLOOKUP(A1759,Kunnat!$B$2:$D$410,3,0))</f>
        <v>Varsinais-Suomi</v>
      </c>
      <c r="M1759" s="40" t="str">
        <f>IF(K1759&lt;&gt;"v",VLOOKUP(A1759,Kunnat!$B$2:$F$411,5,0),"")</f>
        <v>yli 100 000</v>
      </c>
      <c r="N1759" s="41" t="str">
        <f>IF(J1759="","",VLOOKUP(J1759,Lait!$B$3:$C$60,2,0))</f>
        <v>Ympäristöministeriö</v>
      </c>
      <c r="O1759" s="41"/>
      <c r="P1759" s="41"/>
    </row>
    <row r="1760" spans="1:16" s="23" customFormat="1" x14ac:dyDescent="0.35">
      <c r="A1760" s="45" t="s">
        <v>1193</v>
      </c>
      <c r="B1760" s="45" t="s">
        <v>3481</v>
      </c>
      <c r="C1760" s="45" t="s">
        <v>3482</v>
      </c>
      <c r="D1760" s="45" t="s">
        <v>3481</v>
      </c>
      <c r="E1760" s="45" t="s">
        <v>1960</v>
      </c>
      <c r="F1760" s="46" t="s">
        <v>10</v>
      </c>
      <c r="G1760" s="45"/>
      <c r="H1760" s="45" t="s">
        <v>2386</v>
      </c>
      <c r="I1760" s="45" t="s">
        <v>3483</v>
      </c>
      <c r="J1760" s="45"/>
      <c r="K1760" s="39" t="str">
        <f>VLOOKUP(A1760,'Va-Ku'!$A$2:$B$150,2,0)</f>
        <v>k</v>
      </c>
      <c r="L1760" s="40" t="str">
        <f>IF(K1760="v",VLOOKUP(A1760,'Va-Ku'!$A$2:$C$150,3,0),VLOOKUP(A1760,Kunnat!$B$2:$D$410,3,0))</f>
        <v>Varsinais-Suomi</v>
      </c>
      <c r="M1760" s="40" t="str">
        <f>IF(K1760&lt;&gt;"v",VLOOKUP(A1760,Kunnat!$B$2:$F$411,5,0),"")</f>
        <v>yli 100 000</v>
      </c>
      <c r="N1760" s="41" t="str">
        <f>IF(J1760="","",VLOOKUP(J1760,Lait!$B$3:$C$60,2,0))</f>
        <v/>
      </c>
      <c r="O1760" s="41"/>
      <c r="P1760" s="41"/>
    </row>
    <row r="1761" spans="1:16" s="23" customFormat="1" x14ac:dyDescent="0.35">
      <c r="A1761" s="45" t="s">
        <v>1193</v>
      </c>
      <c r="B1761" s="45" t="s">
        <v>323</v>
      </c>
      <c r="C1761" s="45" t="s">
        <v>3446</v>
      </c>
      <c r="D1761" s="45" t="s">
        <v>1972</v>
      </c>
      <c r="E1761" s="45" t="s">
        <v>1960</v>
      </c>
      <c r="F1761" s="46" t="s">
        <v>5</v>
      </c>
      <c r="G1761" s="45"/>
      <c r="H1761" s="45" t="s">
        <v>2382</v>
      </c>
      <c r="I1761" s="45"/>
      <c r="J1761" s="45"/>
      <c r="K1761" s="39" t="str">
        <f>VLOOKUP(A1761,'Va-Ku'!$A$2:$B$150,2,0)</f>
        <v>k</v>
      </c>
      <c r="L1761" s="40" t="str">
        <f>IF(K1761="v",VLOOKUP(A1761,'Va-Ku'!$A$2:$C$150,3,0),VLOOKUP(A1761,Kunnat!$B$2:$D$410,3,0))</f>
        <v>Varsinais-Suomi</v>
      </c>
      <c r="M1761" s="40" t="str">
        <f>IF(K1761&lt;&gt;"v",VLOOKUP(A1761,Kunnat!$B$2:$F$411,5,0),"")</f>
        <v>yli 100 000</v>
      </c>
      <c r="N1761" s="41" t="str">
        <f>IF(J1761="","",VLOOKUP(J1761,Lait!$B$3:$C$60,2,0))</f>
        <v/>
      </c>
      <c r="O1761" s="41"/>
      <c r="P1761" s="41"/>
    </row>
    <row r="1762" spans="1:16" s="23" customFormat="1" x14ac:dyDescent="0.35">
      <c r="A1762" s="45" t="s">
        <v>1193</v>
      </c>
      <c r="B1762" s="45" t="s">
        <v>269</v>
      </c>
      <c r="C1762" s="45" t="s">
        <v>3069</v>
      </c>
      <c r="D1762" s="45" t="s">
        <v>287</v>
      </c>
      <c r="E1762" s="45" t="s">
        <v>1960</v>
      </c>
      <c r="F1762" s="46" t="s">
        <v>17</v>
      </c>
      <c r="G1762" s="45"/>
      <c r="H1762" s="45" t="s">
        <v>2386</v>
      </c>
      <c r="I1762" s="45" t="s">
        <v>3492</v>
      </c>
      <c r="J1762" s="45" t="s">
        <v>2304</v>
      </c>
      <c r="K1762" s="39" t="str">
        <f>VLOOKUP(A1762,'Va-Ku'!$A$2:$B$150,2,0)</f>
        <v>k</v>
      </c>
      <c r="L1762" s="40" t="str">
        <f>IF(K1762="v",VLOOKUP(A1762,'Va-Ku'!$A$2:$C$150,3,0),VLOOKUP(A1762,Kunnat!$B$2:$D$410,3,0))</f>
        <v>Varsinais-Suomi</v>
      </c>
      <c r="M1762" s="40" t="str">
        <f>IF(K1762&lt;&gt;"v",VLOOKUP(A1762,Kunnat!$B$2:$F$411,5,0),"")</f>
        <v>yli 100 000</v>
      </c>
      <c r="N1762" s="41" t="str">
        <f>IF(J1762="","",VLOOKUP(J1762,Lait!$B$3:$C$60,2,0))</f>
        <v>Liikenne- ja viestintäministeriö</v>
      </c>
      <c r="O1762" s="41"/>
      <c r="P1762" s="41"/>
    </row>
    <row r="1763" spans="1:16" s="23" customFormat="1" x14ac:dyDescent="0.35">
      <c r="A1763" s="45" t="s">
        <v>1193</v>
      </c>
      <c r="B1763" s="45" t="s">
        <v>156</v>
      </c>
      <c r="C1763" s="45" t="s">
        <v>3071</v>
      </c>
      <c r="D1763" s="45" t="s">
        <v>289</v>
      </c>
      <c r="E1763" s="45" t="s">
        <v>1960</v>
      </c>
      <c r="F1763" s="46" t="s">
        <v>7</v>
      </c>
      <c r="G1763" s="46" t="s">
        <v>3469</v>
      </c>
      <c r="H1763" s="45" t="s">
        <v>2382</v>
      </c>
      <c r="I1763" s="45" t="s">
        <v>3470</v>
      </c>
      <c r="J1763" s="45" t="s">
        <v>2289</v>
      </c>
      <c r="K1763" s="39" t="str">
        <f>VLOOKUP(A1763,'Va-Ku'!$A$2:$B$150,2,0)</f>
        <v>k</v>
      </c>
      <c r="L1763" s="40" t="str">
        <f>IF(K1763="v",VLOOKUP(A1763,'Va-Ku'!$A$2:$C$150,3,0),VLOOKUP(A1763,Kunnat!$B$2:$D$410,3,0))</f>
        <v>Varsinais-Suomi</v>
      </c>
      <c r="M1763" s="40" t="str">
        <f>IF(K1763&lt;&gt;"v",VLOOKUP(A1763,Kunnat!$B$2:$F$411,5,0),"")</f>
        <v>yli 100 000</v>
      </c>
      <c r="N1763" s="41" t="str">
        <f>IF(J1763="","",VLOOKUP(J1763,Lait!$B$3:$C$60,2,0))</f>
        <v>Ympäristöministeriö</v>
      </c>
      <c r="O1763" s="41"/>
      <c r="P1763" s="41"/>
    </row>
    <row r="1764" spans="1:16" s="23" customFormat="1" x14ac:dyDescent="0.35">
      <c r="A1764" s="45" t="s">
        <v>1193</v>
      </c>
      <c r="B1764" s="45" t="s">
        <v>157</v>
      </c>
      <c r="C1764" s="45" t="s">
        <v>3496</v>
      </c>
      <c r="D1764" s="45" t="s">
        <v>1978</v>
      </c>
      <c r="E1764" s="45" t="s">
        <v>1960</v>
      </c>
      <c r="F1764" s="46" t="s">
        <v>7</v>
      </c>
      <c r="G1764" s="46" t="s">
        <v>3469</v>
      </c>
      <c r="H1764" s="45" t="s">
        <v>2382</v>
      </c>
      <c r="I1764" s="45" t="s">
        <v>3470</v>
      </c>
      <c r="J1764" s="45" t="s">
        <v>2290</v>
      </c>
      <c r="K1764" s="39" t="str">
        <f>VLOOKUP(A1764,'Va-Ku'!$A$2:$B$150,2,0)</f>
        <v>k</v>
      </c>
      <c r="L1764" s="40" t="str">
        <f>IF(K1764="v",VLOOKUP(A1764,'Va-Ku'!$A$2:$C$150,3,0),VLOOKUP(A1764,Kunnat!$B$2:$D$410,3,0))</f>
        <v>Varsinais-Suomi</v>
      </c>
      <c r="M1764" s="40" t="str">
        <f>IF(K1764&lt;&gt;"v",VLOOKUP(A1764,Kunnat!$B$2:$F$411,5,0),"")</f>
        <v>yli 100 000</v>
      </c>
      <c r="N1764" s="41" t="str">
        <f>IF(J1764="","",VLOOKUP(J1764,Lait!$B$3:$C$60,2,0))</f>
        <v>Ympäristöministeriö</v>
      </c>
      <c r="O1764" s="41"/>
      <c r="P1764" s="41"/>
    </row>
    <row r="1765" spans="1:16" s="23" customFormat="1" x14ac:dyDescent="0.35">
      <c r="A1765" s="45" t="s">
        <v>1193</v>
      </c>
      <c r="B1765" s="45" t="s">
        <v>270</v>
      </c>
      <c r="C1765" s="45" t="s">
        <v>3497</v>
      </c>
      <c r="D1765" s="45" t="s">
        <v>270</v>
      </c>
      <c r="E1765" s="45" t="s">
        <v>1960</v>
      </c>
      <c r="F1765" s="46" t="s">
        <v>10</v>
      </c>
      <c r="G1765" s="45"/>
      <c r="H1765" s="45" t="s">
        <v>2382</v>
      </c>
      <c r="I1765" s="45"/>
      <c r="J1765" s="45"/>
      <c r="K1765" s="39" t="str">
        <f>VLOOKUP(A1765,'Va-Ku'!$A$2:$B$150,2,0)</f>
        <v>k</v>
      </c>
      <c r="L1765" s="40" t="str">
        <f>IF(K1765="v",VLOOKUP(A1765,'Va-Ku'!$A$2:$C$150,3,0),VLOOKUP(A1765,Kunnat!$B$2:$D$410,3,0))</f>
        <v>Varsinais-Suomi</v>
      </c>
      <c r="M1765" s="40" t="str">
        <f>IF(K1765&lt;&gt;"v",VLOOKUP(A1765,Kunnat!$B$2:$F$411,5,0),"")</f>
        <v>yli 100 000</v>
      </c>
      <c r="N1765" s="41" t="str">
        <f>IF(J1765="","",VLOOKUP(J1765,Lait!$B$3:$C$60,2,0))</f>
        <v/>
      </c>
      <c r="O1765" s="41"/>
      <c r="P1765" s="41"/>
    </row>
    <row r="1766" spans="1:16" s="23" customFormat="1" x14ac:dyDescent="0.35">
      <c r="A1766" s="45" t="s">
        <v>1193</v>
      </c>
      <c r="B1766" s="45" t="s">
        <v>129</v>
      </c>
      <c r="C1766" s="45" t="s">
        <v>3074</v>
      </c>
      <c r="D1766" s="45" t="s">
        <v>129</v>
      </c>
      <c r="E1766" s="45" t="s">
        <v>1960</v>
      </c>
      <c r="F1766" s="46" t="s">
        <v>5</v>
      </c>
      <c r="G1766" s="45"/>
      <c r="H1766" s="45" t="s">
        <v>2382</v>
      </c>
      <c r="I1766" s="45"/>
      <c r="J1766" s="45" t="s">
        <v>2301</v>
      </c>
      <c r="K1766" s="39" t="str">
        <f>VLOOKUP(A1766,'Va-Ku'!$A$2:$B$150,2,0)</f>
        <v>k</v>
      </c>
      <c r="L1766" s="40" t="str">
        <f>IF(K1766="v",VLOOKUP(A1766,'Va-Ku'!$A$2:$C$150,3,0),VLOOKUP(A1766,Kunnat!$B$2:$D$410,3,0))</f>
        <v>Varsinais-Suomi</v>
      </c>
      <c r="M1766" s="40" t="str">
        <f>IF(K1766&lt;&gt;"v",VLOOKUP(A1766,Kunnat!$B$2:$F$411,5,0),"")</f>
        <v>yli 100 000</v>
      </c>
      <c r="N1766" s="41" t="str">
        <f>IF(J1766="","",VLOOKUP(J1766,Lait!$B$3:$C$60,2,0))</f>
        <v>Ympäristöministeriö</v>
      </c>
      <c r="O1766" s="41"/>
      <c r="P1766" s="41"/>
    </row>
    <row r="1767" spans="1:16" s="23" customFormat="1" x14ac:dyDescent="0.35">
      <c r="A1767" s="45" t="s">
        <v>1193</v>
      </c>
      <c r="B1767" s="45" t="s">
        <v>325</v>
      </c>
      <c r="C1767" s="45" t="s">
        <v>3479</v>
      </c>
      <c r="D1767" s="45" t="s">
        <v>291</v>
      </c>
      <c r="E1767" s="45" t="s">
        <v>1960</v>
      </c>
      <c r="F1767" s="46" t="s">
        <v>21</v>
      </c>
      <c r="G1767" s="45"/>
      <c r="H1767" s="45" t="s">
        <v>2382</v>
      </c>
      <c r="I1767" s="45" t="s">
        <v>3480</v>
      </c>
      <c r="J1767" s="45"/>
      <c r="K1767" s="39" t="str">
        <f>VLOOKUP(A1767,'Va-Ku'!$A$2:$B$150,2,0)</f>
        <v>k</v>
      </c>
      <c r="L1767" s="40" t="str">
        <f>IF(K1767="v",VLOOKUP(A1767,'Va-Ku'!$A$2:$C$150,3,0),VLOOKUP(A1767,Kunnat!$B$2:$D$410,3,0))</f>
        <v>Varsinais-Suomi</v>
      </c>
      <c r="M1767" s="40" t="str">
        <f>IF(K1767&lt;&gt;"v",VLOOKUP(A1767,Kunnat!$B$2:$F$411,5,0),"")</f>
        <v>yli 100 000</v>
      </c>
      <c r="N1767" s="41" t="str">
        <f>IF(J1767="","",VLOOKUP(J1767,Lait!$B$3:$C$60,2,0))</f>
        <v/>
      </c>
      <c r="O1767" s="41"/>
      <c r="P1767" s="41"/>
    </row>
    <row r="1768" spans="1:16" s="23" customFormat="1" x14ac:dyDescent="0.35">
      <c r="A1768" s="45" t="s">
        <v>1193</v>
      </c>
      <c r="B1768" s="45" t="s">
        <v>327</v>
      </c>
      <c r="C1768" s="45" t="s">
        <v>3058</v>
      </c>
      <c r="D1768" s="45" t="s">
        <v>291</v>
      </c>
      <c r="E1768" s="45" t="s">
        <v>1960</v>
      </c>
      <c r="F1768" s="46" t="s">
        <v>17</v>
      </c>
      <c r="G1768" s="45"/>
      <c r="H1768" s="45" t="s">
        <v>2386</v>
      </c>
      <c r="I1768" s="45" t="s">
        <v>3485</v>
      </c>
      <c r="J1768" s="45"/>
      <c r="K1768" s="39" t="str">
        <f>VLOOKUP(A1768,'Va-Ku'!$A$2:$B$150,2,0)</f>
        <v>k</v>
      </c>
      <c r="L1768" s="40" t="str">
        <f>IF(K1768="v",VLOOKUP(A1768,'Va-Ku'!$A$2:$C$150,3,0),VLOOKUP(A1768,Kunnat!$B$2:$D$410,3,0))</f>
        <v>Varsinais-Suomi</v>
      </c>
      <c r="M1768" s="40" t="str">
        <f>IF(K1768&lt;&gt;"v",VLOOKUP(A1768,Kunnat!$B$2:$F$411,5,0),"")</f>
        <v>yli 100 000</v>
      </c>
      <c r="N1768" s="41" t="str">
        <f>IF(J1768="","",VLOOKUP(J1768,Lait!$B$3:$C$60,2,0))</f>
        <v/>
      </c>
      <c r="O1768" s="41"/>
      <c r="P1768" s="41"/>
    </row>
    <row r="1769" spans="1:16" s="23" customFormat="1" x14ac:dyDescent="0.35">
      <c r="A1769" s="45" t="s">
        <v>1193</v>
      </c>
      <c r="B1769" s="45" t="s">
        <v>328</v>
      </c>
      <c r="C1769" s="45" t="s">
        <v>3489</v>
      </c>
      <c r="D1769" s="45" t="s">
        <v>291</v>
      </c>
      <c r="E1769" s="45" t="s">
        <v>1960</v>
      </c>
      <c r="F1769" s="46" t="s">
        <v>17</v>
      </c>
      <c r="G1769" s="45"/>
      <c r="H1769" s="45" t="s">
        <v>2386</v>
      </c>
      <c r="I1769" s="45" t="s">
        <v>3490</v>
      </c>
      <c r="J1769" s="45"/>
      <c r="K1769" s="39" t="str">
        <f>VLOOKUP(A1769,'Va-Ku'!$A$2:$B$150,2,0)</f>
        <v>k</v>
      </c>
      <c r="L1769" s="40" t="str">
        <f>IF(K1769="v",VLOOKUP(A1769,'Va-Ku'!$A$2:$C$150,3,0),VLOOKUP(A1769,Kunnat!$B$2:$D$410,3,0))</f>
        <v>Varsinais-Suomi</v>
      </c>
      <c r="M1769" s="40" t="str">
        <f>IF(K1769&lt;&gt;"v",VLOOKUP(A1769,Kunnat!$B$2:$F$411,5,0),"")</f>
        <v>yli 100 000</v>
      </c>
      <c r="N1769" s="41" t="str">
        <f>IF(J1769="","",VLOOKUP(J1769,Lait!$B$3:$C$60,2,0))</f>
        <v/>
      </c>
      <c r="O1769" s="41"/>
      <c r="P1769" s="41"/>
    </row>
    <row r="1770" spans="1:16" s="23" customFormat="1" x14ac:dyDescent="0.35">
      <c r="A1770" s="45" t="s">
        <v>1193</v>
      </c>
      <c r="B1770" s="45" t="s">
        <v>45</v>
      </c>
      <c r="C1770" s="45" t="s">
        <v>3475</v>
      </c>
      <c r="D1770" s="45" t="s">
        <v>1971</v>
      </c>
      <c r="E1770" s="45" t="s">
        <v>1960</v>
      </c>
      <c r="F1770" s="46" t="s">
        <v>7</v>
      </c>
      <c r="G1770" s="46" t="s">
        <v>22</v>
      </c>
      <c r="H1770" s="45" t="s">
        <v>2386</v>
      </c>
      <c r="I1770" s="45" t="s">
        <v>3476</v>
      </c>
      <c r="J1770" s="45" t="s">
        <v>2293</v>
      </c>
      <c r="K1770" s="39" t="str">
        <f>VLOOKUP(A1770,'Va-Ku'!$A$2:$B$150,2,0)</f>
        <v>k</v>
      </c>
      <c r="L1770" s="40" t="str">
        <f>IF(K1770="v",VLOOKUP(A1770,'Va-Ku'!$A$2:$C$150,3,0),VLOOKUP(A1770,Kunnat!$B$2:$D$410,3,0))</f>
        <v>Varsinais-Suomi</v>
      </c>
      <c r="M1770" s="40" t="str">
        <f>IF(K1770&lt;&gt;"v",VLOOKUP(A1770,Kunnat!$B$2:$F$411,5,0),"")</f>
        <v>yli 100 000</v>
      </c>
      <c r="N1770" s="41" t="str">
        <f>IF(J1770="","",VLOOKUP(J1770,Lait!$B$3:$C$60,2,0))</f>
        <v>Sosiaali- ja terveysministeriö</v>
      </c>
      <c r="O1770" s="41"/>
      <c r="P1770" s="41"/>
    </row>
    <row r="1771" spans="1:16" s="23" customFormat="1" x14ac:dyDescent="0.35">
      <c r="A1771" s="45" t="s">
        <v>1193</v>
      </c>
      <c r="B1771" s="45" t="s">
        <v>271</v>
      </c>
      <c r="C1771" s="45" t="s">
        <v>3498</v>
      </c>
      <c r="D1771" s="45" t="s">
        <v>2006</v>
      </c>
      <c r="E1771" s="45" t="s">
        <v>1960</v>
      </c>
      <c r="F1771" s="46" t="s">
        <v>7</v>
      </c>
      <c r="G1771" s="46"/>
      <c r="H1771" s="45" t="s">
        <v>2386</v>
      </c>
      <c r="I1771" s="45" t="s">
        <v>3499</v>
      </c>
      <c r="J1771" s="45"/>
      <c r="K1771" s="39" t="str">
        <f>VLOOKUP(A1771,'Va-Ku'!$A$2:$B$150,2,0)</f>
        <v>k</v>
      </c>
      <c r="L1771" s="40" t="str">
        <f>IF(K1771="v",VLOOKUP(A1771,'Va-Ku'!$A$2:$C$150,3,0),VLOOKUP(A1771,Kunnat!$B$2:$D$410,3,0))</f>
        <v>Varsinais-Suomi</v>
      </c>
      <c r="M1771" s="40" t="str">
        <f>IF(K1771&lt;&gt;"v",VLOOKUP(A1771,Kunnat!$B$2:$F$411,5,0),"")</f>
        <v>yli 100 000</v>
      </c>
      <c r="N1771" s="41" t="str">
        <f>IF(J1771="","",VLOOKUP(J1771,Lait!$B$3:$C$60,2,0))</f>
        <v/>
      </c>
      <c r="O1771" s="41"/>
      <c r="P1771" s="41"/>
    </row>
    <row r="1772" spans="1:16" s="23" customFormat="1" x14ac:dyDescent="0.35">
      <c r="A1772" s="45" t="s">
        <v>1193</v>
      </c>
      <c r="B1772" s="45" t="s">
        <v>274</v>
      </c>
      <c r="C1772" s="45" t="s">
        <v>3077</v>
      </c>
      <c r="D1772" s="45" t="s">
        <v>1997</v>
      </c>
      <c r="E1772" s="45" t="s">
        <v>1960</v>
      </c>
      <c r="F1772" s="46" t="s">
        <v>5</v>
      </c>
      <c r="G1772" s="45"/>
      <c r="H1772" s="45" t="s">
        <v>2382</v>
      </c>
      <c r="I1772" s="45"/>
      <c r="J1772" s="45" t="s">
        <v>2301</v>
      </c>
      <c r="K1772" s="39" t="str">
        <f>VLOOKUP(A1772,'Va-Ku'!$A$2:$B$150,2,0)</f>
        <v>k</v>
      </c>
      <c r="L1772" s="40" t="str">
        <f>IF(K1772="v",VLOOKUP(A1772,'Va-Ku'!$A$2:$C$150,3,0),VLOOKUP(A1772,Kunnat!$B$2:$D$410,3,0))</f>
        <v>Varsinais-Suomi</v>
      </c>
      <c r="M1772" s="40" t="str">
        <f>IF(K1772&lt;&gt;"v",VLOOKUP(A1772,Kunnat!$B$2:$F$411,5,0),"")</f>
        <v>yli 100 000</v>
      </c>
      <c r="N1772" s="41" t="str">
        <f>IF(J1772="","",VLOOKUP(J1772,Lait!$B$3:$C$60,2,0))</f>
        <v>Ympäristöministeriö</v>
      </c>
      <c r="O1772" s="41"/>
      <c r="P1772" s="41"/>
    </row>
    <row r="1773" spans="1:16" s="23" customFormat="1" x14ac:dyDescent="0.35">
      <c r="A1773" s="45" t="s">
        <v>1193</v>
      </c>
      <c r="B1773" s="45" t="s">
        <v>275</v>
      </c>
      <c r="C1773" s="45" t="s">
        <v>3079</v>
      </c>
      <c r="D1773" s="45" t="s">
        <v>275</v>
      </c>
      <c r="E1773" s="45" t="s">
        <v>1960</v>
      </c>
      <c r="F1773" s="46" t="s">
        <v>5</v>
      </c>
      <c r="G1773" s="45"/>
      <c r="H1773" s="45" t="s">
        <v>2382</v>
      </c>
      <c r="I1773" s="45"/>
      <c r="J1773" s="45" t="s">
        <v>2301</v>
      </c>
      <c r="K1773" s="39" t="str">
        <f>VLOOKUP(A1773,'Va-Ku'!$A$2:$B$150,2,0)</f>
        <v>k</v>
      </c>
      <c r="L1773" s="40" t="str">
        <f>IF(K1773="v",VLOOKUP(A1773,'Va-Ku'!$A$2:$C$150,3,0),VLOOKUP(A1773,Kunnat!$B$2:$D$410,3,0))</f>
        <v>Varsinais-Suomi</v>
      </c>
      <c r="M1773" s="40" t="str">
        <f>IF(K1773&lt;&gt;"v",VLOOKUP(A1773,Kunnat!$B$2:$F$411,5,0),"")</f>
        <v>yli 100 000</v>
      </c>
      <c r="N1773" s="41" t="str">
        <f>IF(J1773="","",VLOOKUP(J1773,Lait!$B$3:$C$60,2,0))</f>
        <v>Ympäristöministeriö</v>
      </c>
      <c r="O1773" s="41"/>
      <c r="P1773" s="41"/>
    </row>
    <row r="1774" spans="1:16" s="23" customFormat="1" x14ac:dyDescent="0.35">
      <c r="A1774" s="45" t="s">
        <v>1193</v>
      </c>
      <c r="B1774" s="45" t="s">
        <v>121</v>
      </c>
      <c r="C1774" s="45" t="s">
        <v>3504</v>
      </c>
      <c r="D1774" s="45" t="s">
        <v>2105</v>
      </c>
      <c r="E1774" s="45" t="s">
        <v>1960</v>
      </c>
      <c r="F1774" s="46" t="s">
        <v>21</v>
      </c>
      <c r="G1774" s="45"/>
      <c r="H1774" s="45" t="s">
        <v>2382</v>
      </c>
      <c r="I1774" s="45"/>
      <c r="J1774" s="45" t="s">
        <v>2301</v>
      </c>
      <c r="K1774" s="39" t="str">
        <f>VLOOKUP(A1774,'Va-Ku'!$A$2:$B$150,2,0)</f>
        <v>k</v>
      </c>
      <c r="L1774" s="40" t="str">
        <f>IF(K1774="v",VLOOKUP(A1774,'Va-Ku'!$A$2:$C$150,3,0),VLOOKUP(A1774,Kunnat!$B$2:$D$410,3,0))</f>
        <v>Varsinais-Suomi</v>
      </c>
      <c r="M1774" s="40" t="str">
        <f>IF(K1774&lt;&gt;"v",VLOOKUP(A1774,Kunnat!$B$2:$F$411,5,0),"")</f>
        <v>yli 100 000</v>
      </c>
      <c r="N1774" s="41" t="str">
        <f>IF(J1774="","",VLOOKUP(J1774,Lait!$B$3:$C$60,2,0))</f>
        <v>Ympäristöministeriö</v>
      </c>
      <c r="O1774" s="41"/>
      <c r="P1774" s="41"/>
    </row>
    <row r="1775" spans="1:16" s="23" customFormat="1" x14ac:dyDescent="0.35">
      <c r="A1775" s="45" t="s">
        <v>1193</v>
      </c>
      <c r="B1775" s="45" t="s">
        <v>349</v>
      </c>
      <c r="C1775" s="45" t="s">
        <v>3515</v>
      </c>
      <c r="D1775" s="45" t="s">
        <v>1996</v>
      </c>
      <c r="E1775" s="45" t="s">
        <v>1960</v>
      </c>
      <c r="F1775" s="46" t="s">
        <v>5</v>
      </c>
      <c r="G1775" s="45"/>
      <c r="H1775" s="45" t="s">
        <v>2382</v>
      </c>
      <c r="I1775" s="45"/>
      <c r="J1775" s="45" t="s">
        <v>2301</v>
      </c>
      <c r="K1775" s="39" t="str">
        <f>VLOOKUP(A1775,'Va-Ku'!$A$2:$B$150,2,0)</f>
        <v>k</v>
      </c>
      <c r="L1775" s="40" t="str">
        <f>IF(K1775="v",VLOOKUP(A1775,'Va-Ku'!$A$2:$C$150,3,0),VLOOKUP(A1775,Kunnat!$B$2:$D$410,3,0))</f>
        <v>Varsinais-Suomi</v>
      </c>
      <c r="M1775" s="40" t="str">
        <f>IF(K1775&lt;&gt;"v",VLOOKUP(A1775,Kunnat!$B$2:$F$411,5,0),"")</f>
        <v>yli 100 000</v>
      </c>
      <c r="N1775" s="41" t="str">
        <f>IF(J1775="","",VLOOKUP(J1775,Lait!$B$3:$C$60,2,0))</f>
        <v>Ympäristöministeriö</v>
      </c>
      <c r="O1775" s="41"/>
      <c r="P1775" s="41"/>
    </row>
    <row r="1776" spans="1:16" s="23" customFormat="1" x14ac:dyDescent="0.35">
      <c r="A1776" s="45" t="s">
        <v>1193</v>
      </c>
      <c r="B1776" s="45" t="s">
        <v>1202</v>
      </c>
      <c r="C1776" s="45" t="s">
        <v>3508</v>
      </c>
      <c r="D1776" s="45" t="s">
        <v>1202</v>
      </c>
      <c r="E1776" s="45" t="s">
        <v>1960</v>
      </c>
      <c r="F1776" s="46" t="s">
        <v>10</v>
      </c>
      <c r="G1776" s="46"/>
      <c r="H1776" s="45" t="s">
        <v>2382</v>
      </c>
      <c r="I1776" s="45" t="s">
        <v>3451</v>
      </c>
      <c r="J1776" s="45" t="s">
        <v>3449</v>
      </c>
      <c r="K1776" s="39" t="str">
        <f>VLOOKUP(A1776,'Va-Ku'!$A$2:$B$150,2,0)</f>
        <v>k</v>
      </c>
      <c r="L1776" s="40" t="str">
        <f>IF(K1776="v",VLOOKUP(A1776,'Va-Ku'!$A$2:$C$150,3,0),VLOOKUP(A1776,Kunnat!$B$2:$D$410,3,0))</f>
        <v>Varsinais-Suomi</v>
      </c>
      <c r="M1776" s="40" t="str">
        <f>IF(K1776&lt;&gt;"v",VLOOKUP(A1776,Kunnat!$B$2:$F$411,5,0),"")</f>
        <v>yli 100 000</v>
      </c>
      <c r="N1776" s="41" t="str">
        <f>IF(J1776="","",VLOOKUP(J1776,Lait!$B$3:$C$60,2,0))</f>
        <v>Maa- ja metsätalousministeriö</v>
      </c>
      <c r="O1776" s="41"/>
      <c r="P1776" s="41"/>
    </row>
    <row r="1777" spans="1:16" s="23" customFormat="1" x14ac:dyDescent="0.35">
      <c r="A1777" s="45" t="s">
        <v>1193</v>
      </c>
      <c r="B1777" s="45" t="s">
        <v>48</v>
      </c>
      <c r="C1777" s="45" t="s">
        <v>3517</v>
      </c>
      <c r="D1777" s="45" t="s">
        <v>2224</v>
      </c>
      <c r="E1777" s="45" t="s">
        <v>1960</v>
      </c>
      <c r="F1777" s="46" t="s">
        <v>5</v>
      </c>
      <c r="G1777" s="45"/>
      <c r="H1777" s="45" t="s">
        <v>2386</v>
      </c>
      <c r="I1777" s="45"/>
      <c r="J1777" s="45" t="s">
        <v>2294</v>
      </c>
      <c r="K1777" s="39" t="str">
        <f>VLOOKUP(A1777,'Va-Ku'!$A$2:$B$150,2,0)</f>
        <v>k</v>
      </c>
      <c r="L1777" s="40" t="str">
        <f>IF(K1777="v",VLOOKUP(A1777,'Va-Ku'!$A$2:$C$150,3,0),VLOOKUP(A1777,Kunnat!$B$2:$D$410,3,0))</f>
        <v>Varsinais-Suomi</v>
      </c>
      <c r="M1777" s="40" t="str">
        <f>IF(K1777&lt;&gt;"v",VLOOKUP(A1777,Kunnat!$B$2:$F$411,5,0),"")</f>
        <v>yli 100 000</v>
      </c>
      <c r="N1777" s="41" t="str">
        <f>IF(J1777="","",VLOOKUP(J1777,Lait!$B$3:$C$60,2,0))</f>
        <v>Sosiaali- ja terveysministeriö</v>
      </c>
      <c r="O1777" s="41"/>
      <c r="P1777" s="41"/>
    </row>
    <row r="1778" spans="1:16" s="23" customFormat="1" x14ac:dyDescent="0.35">
      <c r="A1778" s="45" t="s">
        <v>1193</v>
      </c>
      <c r="B1778" s="45" t="s">
        <v>42</v>
      </c>
      <c r="C1778" s="45" t="s">
        <v>3462</v>
      </c>
      <c r="D1778" s="45" t="s">
        <v>1975</v>
      </c>
      <c r="E1778" s="45" t="s">
        <v>1960</v>
      </c>
      <c r="F1778" s="46" t="s">
        <v>7</v>
      </c>
      <c r="G1778" s="46"/>
      <c r="H1778" s="45" t="s">
        <v>2382</v>
      </c>
      <c r="I1778" s="45" t="s">
        <v>3448</v>
      </c>
      <c r="J1778" s="45" t="s">
        <v>2305</v>
      </c>
      <c r="K1778" s="39" t="str">
        <f>VLOOKUP(A1778,'Va-Ku'!$A$2:$B$150,2,0)</f>
        <v>k</v>
      </c>
      <c r="L1778" s="40" t="str">
        <f>IF(K1778="v",VLOOKUP(A1778,'Va-Ku'!$A$2:$C$150,3,0),VLOOKUP(A1778,Kunnat!$B$2:$D$410,3,0))</f>
        <v>Varsinais-Suomi</v>
      </c>
      <c r="M1778" s="40" t="str">
        <f>IF(K1778&lt;&gt;"v",VLOOKUP(A1778,Kunnat!$B$2:$F$411,5,0),"")</f>
        <v>yli 100 000</v>
      </c>
      <c r="N1778" s="41" t="str">
        <f>IF(J1778="","",VLOOKUP(J1778,Lait!$B$3:$C$60,2,0))</f>
        <v>Maa- ja metsätalousministeriö</v>
      </c>
      <c r="O1778" s="41"/>
      <c r="P1778" s="41"/>
    </row>
    <row r="1779" spans="1:16" s="23" customFormat="1" x14ac:dyDescent="0.35">
      <c r="A1779" s="45" t="s">
        <v>1193</v>
      </c>
      <c r="B1779" s="45" t="s">
        <v>259</v>
      </c>
      <c r="C1779" s="45" t="s">
        <v>3486</v>
      </c>
      <c r="D1779" s="45" t="s">
        <v>330</v>
      </c>
      <c r="E1779" s="45" t="s">
        <v>1960</v>
      </c>
      <c r="F1779" s="46" t="s">
        <v>21</v>
      </c>
      <c r="G1779" s="45"/>
      <c r="H1779" s="45" t="s">
        <v>2382</v>
      </c>
      <c r="I1779" s="45"/>
      <c r="J1779" s="45"/>
      <c r="K1779" s="39" t="str">
        <f>VLOOKUP(A1779,'Va-Ku'!$A$2:$B$150,2,0)</f>
        <v>k</v>
      </c>
      <c r="L1779" s="40" t="str">
        <f>IF(K1779="v",VLOOKUP(A1779,'Va-Ku'!$A$2:$C$150,3,0),VLOOKUP(A1779,Kunnat!$B$2:$D$410,3,0))</f>
        <v>Varsinais-Suomi</v>
      </c>
      <c r="M1779" s="40" t="str">
        <f>IF(K1779&lt;&gt;"v",VLOOKUP(A1779,Kunnat!$B$2:$F$411,5,0),"")</f>
        <v>yli 100 000</v>
      </c>
      <c r="N1779" s="41" t="str">
        <f>IF(J1779="","",VLOOKUP(J1779,Lait!$B$3:$C$60,2,0))</f>
        <v/>
      </c>
      <c r="O1779" s="41"/>
      <c r="P1779" s="41"/>
    </row>
    <row r="1780" spans="1:16" s="23" customFormat="1" x14ac:dyDescent="0.35">
      <c r="A1780" s="45" t="s">
        <v>1193</v>
      </c>
      <c r="B1780" s="45" t="s">
        <v>329</v>
      </c>
      <c r="C1780" s="45" t="s">
        <v>3513</v>
      </c>
      <c r="D1780" s="45" t="s">
        <v>330</v>
      </c>
      <c r="E1780" s="45" t="s">
        <v>1960</v>
      </c>
      <c r="F1780" s="46" t="s">
        <v>21</v>
      </c>
      <c r="G1780" s="45"/>
      <c r="H1780" s="45" t="s">
        <v>2386</v>
      </c>
      <c r="I1780" s="45"/>
      <c r="J1780" s="45"/>
      <c r="K1780" s="39" t="str">
        <f>VLOOKUP(A1780,'Va-Ku'!$A$2:$B$150,2,0)</f>
        <v>k</v>
      </c>
      <c r="L1780" s="40" t="str">
        <f>IF(K1780="v",VLOOKUP(A1780,'Va-Ku'!$A$2:$C$150,3,0),VLOOKUP(A1780,Kunnat!$B$2:$D$410,3,0))</f>
        <v>Varsinais-Suomi</v>
      </c>
      <c r="M1780" s="40" t="str">
        <f>IF(K1780&lt;&gt;"v",VLOOKUP(A1780,Kunnat!$B$2:$F$411,5,0),"")</f>
        <v>yli 100 000</v>
      </c>
      <c r="N1780" s="41" t="str">
        <f>IF(J1780="","",VLOOKUP(J1780,Lait!$B$3:$C$60,2,0))</f>
        <v/>
      </c>
      <c r="O1780" s="41"/>
      <c r="P1780" s="41"/>
    </row>
    <row r="1781" spans="1:16" s="23" customFormat="1" x14ac:dyDescent="0.35">
      <c r="A1781" s="45" t="s">
        <v>1193</v>
      </c>
      <c r="B1781" s="45" t="s">
        <v>448</v>
      </c>
      <c r="C1781" s="45" t="s">
        <v>3091</v>
      </c>
      <c r="D1781" s="45" t="s">
        <v>330</v>
      </c>
      <c r="E1781" s="45" t="s">
        <v>1960</v>
      </c>
      <c r="F1781" s="46" t="s">
        <v>17</v>
      </c>
      <c r="G1781" s="45"/>
      <c r="H1781" s="45" t="s">
        <v>2382</v>
      </c>
      <c r="I1781" s="45" t="s">
        <v>3494</v>
      </c>
      <c r="J1781" s="45"/>
      <c r="K1781" s="39" t="str">
        <f>VLOOKUP(A1781,'Va-Ku'!$A$2:$B$150,2,0)</f>
        <v>k</v>
      </c>
      <c r="L1781" s="40" t="str">
        <f>IF(K1781="v",VLOOKUP(A1781,'Va-Ku'!$A$2:$C$150,3,0),VLOOKUP(A1781,Kunnat!$B$2:$D$410,3,0))</f>
        <v>Varsinais-Suomi</v>
      </c>
      <c r="M1781" s="40" t="str">
        <f>IF(K1781&lt;&gt;"v",VLOOKUP(A1781,Kunnat!$B$2:$F$411,5,0),"")</f>
        <v>yli 100 000</v>
      </c>
      <c r="N1781" s="41" t="str">
        <f>IF(J1781="","",VLOOKUP(J1781,Lait!$B$3:$C$60,2,0))</f>
        <v/>
      </c>
      <c r="O1781" s="41"/>
      <c r="P1781" s="41"/>
    </row>
    <row r="1782" spans="1:16" s="23" customFormat="1" x14ac:dyDescent="0.35">
      <c r="A1782" s="45" t="s">
        <v>1193</v>
      </c>
      <c r="B1782" s="45" t="s">
        <v>155</v>
      </c>
      <c r="C1782" s="45" t="s">
        <v>3495</v>
      </c>
      <c r="D1782" s="45" t="s">
        <v>2259</v>
      </c>
      <c r="E1782" s="45" t="s">
        <v>1960</v>
      </c>
      <c r="F1782" s="46" t="s">
        <v>10</v>
      </c>
      <c r="G1782" s="45"/>
      <c r="H1782" s="45" t="s">
        <v>2382</v>
      </c>
      <c r="I1782" s="45"/>
      <c r="J1782" s="45" t="s">
        <v>2291</v>
      </c>
      <c r="K1782" s="39" t="str">
        <f>VLOOKUP(A1782,'Va-Ku'!$A$2:$B$150,2,0)</f>
        <v>k</v>
      </c>
      <c r="L1782" s="40" t="str">
        <f>IF(K1782="v",VLOOKUP(A1782,'Va-Ku'!$A$2:$C$150,3,0),VLOOKUP(A1782,Kunnat!$B$2:$D$410,3,0))</f>
        <v>Varsinais-Suomi</v>
      </c>
      <c r="M1782" s="40" t="str">
        <f>IF(K1782&lt;&gt;"v",VLOOKUP(A1782,Kunnat!$B$2:$F$411,5,0),"")</f>
        <v>yli 100 000</v>
      </c>
      <c r="N1782" s="41" t="str">
        <f>IF(J1782="","",VLOOKUP(J1782,Lait!$B$3:$C$60,2,0))</f>
        <v>Ympäristöministeriö</v>
      </c>
      <c r="O1782" s="41"/>
      <c r="P1782" s="41"/>
    </row>
    <row r="1783" spans="1:16" s="23" customFormat="1" x14ac:dyDescent="0.35">
      <c r="A1783" s="45" t="s">
        <v>1193</v>
      </c>
      <c r="B1783" s="45" t="s">
        <v>27</v>
      </c>
      <c r="C1783" s="45" t="s">
        <v>3477</v>
      </c>
      <c r="D1783" s="45" t="s">
        <v>27</v>
      </c>
      <c r="E1783" s="45" t="s">
        <v>2699</v>
      </c>
      <c r="F1783" s="46" t="s">
        <v>21</v>
      </c>
      <c r="G1783" s="45"/>
      <c r="H1783" s="45" t="s">
        <v>2382</v>
      </c>
      <c r="I1783" s="45" t="s">
        <v>3478</v>
      </c>
      <c r="J1783" s="45" t="s">
        <v>2301</v>
      </c>
      <c r="K1783" s="39" t="str">
        <f>VLOOKUP(A1783,'Va-Ku'!$A$2:$B$150,2,0)</f>
        <v>k</v>
      </c>
      <c r="L1783" s="40" t="str">
        <f>IF(K1783="v",VLOOKUP(A1783,'Va-Ku'!$A$2:$C$150,3,0),VLOOKUP(A1783,Kunnat!$B$2:$D$410,3,0))</f>
        <v>Varsinais-Suomi</v>
      </c>
      <c r="M1783" s="40" t="str">
        <f>IF(K1783&lt;&gt;"v",VLOOKUP(A1783,Kunnat!$B$2:$F$411,5,0),"")</f>
        <v>yli 100 000</v>
      </c>
      <c r="N1783" s="41" t="str">
        <f>IF(J1783="","",VLOOKUP(J1783,Lait!$B$3:$C$60,2,0))</f>
        <v>Ympäristöministeriö</v>
      </c>
      <c r="O1783" s="41"/>
      <c r="P1783" s="41"/>
    </row>
    <row r="1784" spans="1:16" s="23" customFormat="1" x14ac:dyDescent="0.35">
      <c r="A1784" s="45" t="s">
        <v>1193</v>
      </c>
      <c r="B1784" s="45" t="s">
        <v>3501</v>
      </c>
      <c r="C1784" s="45" t="s">
        <v>3502</v>
      </c>
      <c r="D1784" s="45" t="s">
        <v>3501</v>
      </c>
      <c r="E1784" s="45" t="s">
        <v>2699</v>
      </c>
      <c r="F1784" s="46" t="s">
        <v>21</v>
      </c>
      <c r="G1784" s="45"/>
      <c r="H1784" s="45" t="s">
        <v>2382</v>
      </c>
      <c r="I1784" s="45" t="s">
        <v>3503</v>
      </c>
      <c r="J1784" s="45" t="s">
        <v>2301</v>
      </c>
      <c r="K1784" s="39" t="str">
        <f>VLOOKUP(A1784,'Va-Ku'!$A$2:$B$150,2,0)</f>
        <v>k</v>
      </c>
      <c r="L1784" s="40" t="str">
        <f>IF(K1784="v",VLOOKUP(A1784,'Va-Ku'!$A$2:$C$150,3,0),VLOOKUP(A1784,Kunnat!$B$2:$D$410,3,0))</f>
        <v>Varsinais-Suomi</v>
      </c>
      <c r="M1784" s="40" t="str">
        <f>IF(K1784&lt;&gt;"v",VLOOKUP(A1784,Kunnat!$B$2:$F$411,5,0),"")</f>
        <v>yli 100 000</v>
      </c>
      <c r="N1784" s="41" t="str">
        <f>IF(J1784="","",VLOOKUP(J1784,Lait!$B$3:$C$60,2,0))</f>
        <v>Ympäristöministeriö</v>
      </c>
      <c r="O1784" s="41"/>
      <c r="P1784" s="41"/>
    </row>
    <row r="1785" spans="1:16" s="23" customFormat="1" x14ac:dyDescent="0.35">
      <c r="A1785" s="45" t="s">
        <v>1193</v>
      </c>
      <c r="B1785" s="45" t="s">
        <v>1201</v>
      </c>
      <c r="C1785" s="45" t="s">
        <v>3500</v>
      </c>
      <c r="D1785" s="45" t="s">
        <v>3501</v>
      </c>
      <c r="E1785" s="45" t="s">
        <v>2699</v>
      </c>
      <c r="F1785" s="46" t="s">
        <v>21</v>
      </c>
      <c r="G1785" s="45"/>
      <c r="H1785" s="45" t="s">
        <v>2382</v>
      </c>
      <c r="I1785" s="45"/>
      <c r="J1785" s="45" t="s">
        <v>2301</v>
      </c>
      <c r="K1785" s="39" t="str">
        <f>VLOOKUP(A1785,'Va-Ku'!$A$2:$B$150,2,0)</f>
        <v>k</v>
      </c>
      <c r="L1785" s="40" t="str">
        <f>IF(K1785="v",VLOOKUP(A1785,'Va-Ku'!$A$2:$C$150,3,0),VLOOKUP(A1785,Kunnat!$B$2:$D$410,3,0))</f>
        <v>Varsinais-Suomi</v>
      </c>
      <c r="M1785" s="40" t="str">
        <f>IF(K1785&lt;&gt;"v",VLOOKUP(A1785,Kunnat!$B$2:$F$411,5,0),"")</f>
        <v>yli 100 000</v>
      </c>
      <c r="N1785" s="41" t="str">
        <f>IF(J1785="","",VLOOKUP(J1785,Lait!$B$3:$C$60,2,0))</f>
        <v>Ympäristöministeriö</v>
      </c>
      <c r="O1785" s="41"/>
      <c r="P1785" s="41"/>
    </row>
    <row r="1786" spans="1:16" s="23" customFormat="1" x14ac:dyDescent="0.35">
      <c r="A1786" s="45" t="s">
        <v>1193</v>
      </c>
      <c r="B1786" s="45" t="s">
        <v>159</v>
      </c>
      <c r="C1786" s="45" t="s">
        <v>3524</v>
      </c>
      <c r="D1786" s="45" t="s">
        <v>159</v>
      </c>
      <c r="E1786" s="45" t="s">
        <v>2699</v>
      </c>
      <c r="F1786" s="46" t="s">
        <v>7</v>
      </c>
      <c r="G1786" s="46" t="s">
        <v>3469</v>
      </c>
      <c r="H1786" s="45" t="s">
        <v>2382</v>
      </c>
      <c r="I1786" s="45"/>
      <c r="J1786" s="45" t="s">
        <v>2292</v>
      </c>
      <c r="K1786" s="39" t="str">
        <f>VLOOKUP(A1786,'Va-Ku'!$A$2:$B$150,2,0)</f>
        <v>k</v>
      </c>
      <c r="L1786" s="40" t="str">
        <f>IF(K1786="v",VLOOKUP(A1786,'Va-Ku'!$A$2:$C$150,3,0),VLOOKUP(A1786,Kunnat!$B$2:$D$410,3,0))</f>
        <v>Varsinais-Suomi</v>
      </c>
      <c r="M1786" s="40" t="str">
        <f>IF(K1786&lt;&gt;"v",VLOOKUP(A1786,Kunnat!$B$2:$F$411,5,0),"")</f>
        <v>yli 100 000</v>
      </c>
      <c r="N1786" s="41" t="str">
        <f>IF(J1786="","",VLOOKUP(J1786,Lait!$B$3:$C$60,2,0))</f>
        <v>Ympäristöministeriö</v>
      </c>
      <c r="O1786" s="41"/>
      <c r="P1786" s="41"/>
    </row>
    <row r="1787" spans="1:16" s="23" customFormat="1" x14ac:dyDescent="0.35">
      <c r="A1787" s="45" t="s">
        <v>1193</v>
      </c>
      <c r="B1787" s="45" t="s">
        <v>1198</v>
      </c>
      <c r="C1787" s="45" t="s">
        <v>3452</v>
      </c>
      <c r="D1787" s="45" t="s">
        <v>1198</v>
      </c>
      <c r="E1787" s="45" t="s">
        <v>1896</v>
      </c>
      <c r="F1787" s="46" t="s">
        <v>21</v>
      </c>
      <c r="G1787" s="45"/>
      <c r="H1787" s="45" t="s">
        <v>2382</v>
      </c>
      <c r="I1787" s="45"/>
      <c r="J1787" s="45"/>
      <c r="K1787" s="39" t="str">
        <f>VLOOKUP(A1787,'Va-Ku'!$A$2:$B$150,2,0)</f>
        <v>k</v>
      </c>
      <c r="L1787" s="40" t="str">
        <f>IF(K1787="v",VLOOKUP(A1787,'Va-Ku'!$A$2:$C$150,3,0),VLOOKUP(A1787,Kunnat!$B$2:$D$410,3,0))</f>
        <v>Varsinais-Suomi</v>
      </c>
      <c r="M1787" s="40" t="str">
        <f>IF(K1787&lt;&gt;"v",VLOOKUP(A1787,Kunnat!$B$2:$F$411,5,0),"")</f>
        <v>yli 100 000</v>
      </c>
      <c r="N1787" s="41" t="str">
        <f>IF(J1787="","",VLOOKUP(J1787,Lait!$B$3:$C$60,2,0))</f>
        <v/>
      </c>
      <c r="O1787" s="41"/>
      <c r="P1787" s="41"/>
    </row>
    <row r="1788" spans="1:16" s="23" customFormat="1" x14ac:dyDescent="0.35">
      <c r="A1788" s="45" t="s">
        <v>1193</v>
      </c>
      <c r="B1788" s="45" t="s">
        <v>1199</v>
      </c>
      <c r="C1788" s="45" t="s">
        <v>3484</v>
      </c>
      <c r="D1788" s="45" t="s">
        <v>58</v>
      </c>
      <c r="E1788" s="45" t="s">
        <v>1896</v>
      </c>
      <c r="F1788" s="46" t="s">
        <v>21</v>
      </c>
      <c r="G1788" s="45"/>
      <c r="H1788" s="45" t="s">
        <v>2382</v>
      </c>
      <c r="I1788" s="45"/>
      <c r="J1788" s="45" t="s">
        <v>2301</v>
      </c>
      <c r="K1788" s="39" t="str">
        <f>VLOOKUP(A1788,'Va-Ku'!$A$2:$B$150,2,0)</f>
        <v>k</v>
      </c>
      <c r="L1788" s="40" t="str">
        <f>IF(K1788="v",VLOOKUP(A1788,'Va-Ku'!$A$2:$C$150,3,0),VLOOKUP(A1788,Kunnat!$B$2:$D$410,3,0))</f>
        <v>Varsinais-Suomi</v>
      </c>
      <c r="M1788" s="40" t="str">
        <f>IF(K1788&lt;&gt;"v",VLOOKUP(A1788,Kunnat!$B$2:$F$411,5,0),"")</f>
        <v>yli 100 000</v>
      </c>
      <c r="N1788" s="41" t="str">
        <f>IF(J1788="","",VLOOKUP(J1788,Lait!$B$3:$C$60,2,0))</f>
        <v>Ympäristöministeriö</v>
      </c>
      <c r="O1788" s="41"/>
      <c r="P1788" s="41"/>
    </row>
    <row r="1789" spans="1:16" s="23" customFormat="1" x14ac:dyDescent="0.35">
      <c r="A1789" s="45" t="s">
        <v>1193</v>
      </c>
      <c r="B1789" s="45" t="s">
        <v>1200</v>
      </c>
      <c r="C1789" s="45" t="s">
        <v>3514</v>
      </c>
      <c r="D1789" s="45" t="s">
        <v>1200</v>
      </c>
      <c r="E1789" s="45" t="s">
        <v>1896</v>
      </c>
      <c r="F1789" s="46" t="s">
        <v>21</v>
      </c>
      <c r="G1789" s="45"/>
      <c r="H1789" s="45" t="s">
        <v>2382</v>
      </c>
      <c r="I1789" s="45"/>
      <c r="J1789" s="45"/>
      <c r="K1789" s="39" t="str">
        <f>VLOOKUP(A1789,'Va-Ku'!$A$2:$B$150,2,0)</f>
        <v>k</v>
      </c>
      <c r="L1789" s="40" t="str">
        <f>IF(K1789="v",VLOOKUP(A1789,'Va-Ku'!$A$2:$C$150,3,0),VLOOKUP(A1789,Kunnat!$B$2:$D$410,3,0))</f>
        <v>Varsinais-Suomi</v>
      </c>
      <c r="M1789" s="40" t="str">
        <f>IF(K1789&lt;&gt;"v",VLOOKUP(A1789,Kunnat!$B$2:$F$411,5,0),"")</f>
        <v>yli 100 000</v>
      </c>
      <c r="N1789" s="41" t="str">
        <f>IF(J1789="","",VLOOKUP(J1789,Lait!$B$3:$C$60,2,0))</f>
        <v/>
      </c>
      <c r="O1789" s="41"/>
      <c r="P1789" s="41"/>
    </row>
    <row r="1790" spans="1:16" s="23" customFormat="1" x14ac:dyDescent="0.35">
      <c r="A1790" s="45" t="s">
        <v>1193</v>
      </c>
      <c r="B1790" s="45" t="s">
        <v>28</v>
      </c>
      <c r="C1790" s="45" t="s">
        <v>3042</v>
      </c>
      <c r="D1790" s="45" t="s">
        <v>2001</v>
      </c>
      <c r="E1790" s="45" t="s">
        <v>1958</v>
      </c>
      <c r="F1790" s="46" t="s">
        <v>10</v>
      </c>
      <c r="G1790" s="45"/>
      <c r="H1790" s="45" t="s">
        <v>2386</v>
      </c>
      <c r="I1790" s="45" t="s">
        <v>3465</v>
      </c>
      <c r="J1790" s="45"/>
      <c r="K1790" s="39" t="str">
        <f>VLOOKUP(A1790,'Va-Ku'!$A$2:$B$150,2,0)</f>
        <v>k</v>
      </c>
      <c r="L1790" s="40" t="str">
        <f>IF(K1790="v",VLOOKUP(A1790,'Va-Ku'!$A$2:$C$150,3,0),VLOOKUP(A1790,Kunnat!$B$2:$D$410,3,0))</f>
        <v>Varsinais-Suomi</v>
      </c>
      <c r="M1790" s="40" t="str">
        <f>IF(K1790&lt;&gt;"v",VLOOKUP(A1790,Kunnat!$B$2:$F$411,5,0),"")</f>
        <v>yli 100 000</v>
      </c>
      <c r="N1790" s="41" t="str">
        <f>IF(J1790="","",VLOOKUP(J1790,Lait!$B$3:$C$60,2,0))</f>
        <v/>
      </c>
      <c r="O1790" s="41"/>
      <c r="P1790" s="41"/>
    </row>
    <row r="1791" spans="1:16" s="23" customFormat="1" x14ac:dyDescent="0.35">
      <c r="A1791" s="45" t="s">
        <v>1193</v>
      </c>
      <c r="B1791" s="45" t="s">
        <v>122</v>
      </c>
      <c r="C1791" s="45" t="s">
        <v>3062</v>
      </c>
      <c r="D1791" s="45" t="s">
        <v>2282</v>
      </c>
      <c r="E1791" s="45" t="s">
        <v>1958</v>
      </c>
      <c r="F1791" s="46" t="s">
        <v>7</v>
      </c>
      <c r="G1791" s="45"/>
      <c r="H1791" s="45" t="s">
        <v>2386</v>
      </c>
      <c r="I1791" s="45"/>
      <c r="J1791" s="45" t="s">
        <v>2306</v>
      </c>
      <c r="K1791" s="39" t="str">
        <f>VLOOKUP(A1791,'Va-Ku'!$A$2:$B$150,2,0)</f>
        <v>k</v>
      </c>
      <c r="L1791" s="40" t="str">
        <f>IF(K1791="v",VLOOKUP(A1791,'Va-Ku'!$A$2:$C$150,3,0),VLOOKUP(A1791,Kunnat!$B$2:$D$410,3,0))</f>
        <v>Varsinais-Suomi</v>
      </c>
      <c r="M1791" s="40" t="str">
        <f>IF(K1791&lt;&gt;"v",VLOOKUP(A1791,Kunnat!$B$2:$F$411,5,0),"")</f>
        <v>yli 100 000</v>
      </c>
      <c r="N1791" s="41" t="str">
        <f>IF(J1791="","",VLOOKUP(J1791,Lait!$B$3:$C$60,2,0))</f>
        <v>Ympäristöministeriö</v>
      </c>
      <c r="O1791" s="41"/>
      <c r="P1791" s="41"/>
    </row>
    <row r="1792" spans="1:16" s="23" customFormat="1" x14ac:dyDescent="0.35">
      <c r="A1792" s="45" t="s">
        <v>1193</v>
      </c>
      <c r="B1792" s="45" t="s">
        <v>1197</v>
      </c>
      <c r="C1792" s="45" t="s">
        <v>3491</v>
      </c>
      <c r="D1792" s="45" t="s">
        <v>2008</v>
      </c>
      <c r="E1792" s="45" t="s">
        <v>1958</v>
      </c>
      <c r="F1792" s="46" t="s">
        <v>5</v>
      </c>
      <c r="G1792" s="45"/>
      <c r="H1792" s="45" t="s">
        <v>2386</v>
      </c>
      <c r="I1792" s="45"/>
      <c r="J1792" s="45"/>
      <c r="K1792" s="39" t="str">
        <f>VLOOKUP(A1792,'Va-Ku'!$A$2:$B$150,2,0)</f>
        <v>k</v>
      </c>
      <c r="L1792" s="40" t="str">
        <f>IF(K1792="v",VLOOKUP(A1792,'Va-Ku'!$A$2:$C$150,3,0),VLOOKUP(A1792,Kunnat!$B$2:$D$410,3,0))</f>
        <v>Varsinais-Suomi</v>
      </c>
      <c r="M1792" s="40" t="str">
        <f>IF(K1792&lt;&gt;"v",VLOOKUP(A1792,Kunnat!$B$2:$F$411,5,0),"")</f>
        <v>yli 100 000</v>
      </c>
      <c r="N1792" s="41" t="str">
        <f>IF(J1792="","",VLOOKUP(J1792,Lait!$B$3:$C$60,2,0))</f>
        <v/>
      </c>
      <c r="O1792" s="41"/>
      <c r="P1792" s="41"/>
    </row>
    <row r="1793" spans="1:16" s="23" customFormat="1" x14ac:dyDescent="0.35">
      <c r="A1793" s="45" t="s">
        <v>1193</v>
      </c>
      <c r="B1793" s="45" t="s">
        <v>127</v>
      </c>
      <c r="C1793" s="45" t="s">
        <v>2635</v>
      </c>
      <c r="D1793" s="45" t="s">
        <v>2009</v>
      </c>
      <c r="E1793" s="45" t="s">
        <v>1958</v>
      </c>
      <c r="F1793" s="46" t="s">
        <v>5</v>
      </c>
      <c r="G1793" s="45"/>
      <c r="H1793" s="45" t="s">
        <v>2382</v>
      </c>
      <c r="I1793" s="45"/>
      <c r="J1793" s="45"/>
      <c r="K1793" s="39" t="str">
        <f>VLOOKUP(A1793,'Va-Ku'!$A$2:$B$150,2,0)</f>
        <v>k</v>
      </c>
      <c r="L1793" s="40" t="str">
        <f>IF(K1793="v",VLOOKUP(A1793,'Va-Ku'!$A$2:$C$150,3,0),VLOOKUP(A1793,Kunnat!$B$2:$D$410,3,0))</f>
        <v>Varsinais-Suomi</v>
      </c>
      <c r="M1793" s="40" t="str">
        <f>IF(K1793&lt;&gt;"v",VLOOKUP(A1793,Kunnat!$B$2:$F$411,5,0),"")</f>
        <v>yli 100 000</v>
      </c>
      <c r="N1793" s="41" t="str">
        <f>IF(J1793="","",VLOOKUP(J1793,Lait!$B$3:$C$60,2,0))</f>
        <v/>
      </c>
      <c r="O1793" s="41"/>
      <c r="P1793" s="41"/>
    </row>
    <row r="1794" spans="1:16" s="23" customFormat="1" x14ac:dyDescent="0.35">
      <c r="A1794" s="45" t="s">
        <v>1193</v>
      </c>
      <c r="B1794" s="45" t="s">
        <v>319</v>
      </c>
      <c r="C1794" s="45" t="s">
        <v>3487</v>
      </c>
      <c r="D1794" s="45" t="s">
        <v>2007</v>
      </c>
      <c r="E1794" s="45" t="s">
        <v>1958</v>
      </c>
      <c r="F1794" s="46" t="s">
        <v>7</v>
      </c>
      <c r="G1794" s="45"/>
      <c r="H1794" s="45" t="s">
        <v>2386</v>
      </c>
      <c r="I1794" s="45" t="s">
        <v>3488</v>
      </c>
      <c r="J1794" s="45" t="s">
        <v>2287</v>
      </c>
      <c r="K1794" s="39" t="str">
        <f>VLOOKUP(A1794,'Va-Ku'!$A$2:$B$150,2,0)</f>
        <v>k</v>
      </c>
      <c r="L1794" s="40" t="str">
        <f>IF(K1794="v",VLOOKUP(A1794,'Va-Ku'!$A$2:$C$150,3,0),VLOOKUP(A1794,Kunnat!$B$2:$D$410,3,0))</f>
        <v>Varsinais-Suomi</v>
      </c>
      <c r="M1794" s="40" t="str">
        <f>IF(K1794&lt;&gt;"v",VLOOKUP(A1794,Kunnat!$B$2:$F$411,5,0),"")</f>
        <v>yli 100 000</v>
      </c>
      <c r="N1794" s="41" t="str">
        <f>IF(J1794="","",VLOOKUP(J1794,Lait!$B$3:$C$60,2,0))</f>
        <v>Sosiaali- ja terveysministeriö</v>
      </c>
      <c r="O1794" s="41"/>
      <c r="P1794" s="41"/>
    </row>
    <row r="1795" spans="1:16" s="23" customFormat="1" x14ac:dyDescent="0.35">
      <c r="A1795" s="45" t="s">
        <v>1193</v>
      </c>
      <c r="B1795" s="45" t="s">
        <v>3463</v>
      </c>
      <c r="C1795" s="45" t="s">
        <v>3464</v>
      </c>
      <c r="D1795" s="45" t="s">
        <v>2007</v>
      </c>
      <c r="E1795" s="45" t="s">
        <v>1958</v>
      </c>
      <c r="F1795" s="46" t="s">
        <v>7</v>
      </c>
      <c r="G1795" s="45"/>
      <c r="H1795" s="45" t="s">
        <v>2386</v>
      </c>
      <c r="I1795" s="45"/>
      <c r="J1795" s="45" t="s">
        <v>2287</v>
      </c>
      <c r="K1795" s="39" t="str">
        <f>VLOOKUP(A1795,'Va-Ku'!$A$2:$B$150,2,0)</f>
        <v>k</v>
      </c>
      <c r="L1795" s="40" t="str">
        <f>IF(K1795="v",VLOOKUP(A1795,'Va-Ku'!$A$2:$C$150,3,0),VLOOKUP(A1795,Kunnat!$B$2:$D$410,3,0))</f>
        <v>Varsinais-Suomi</v>
      </c>
      <c r="M1795" s="40" t="str">
        <f>IF(K1795&lt;&gt;"v",VLOOKUP(A1795,Kunnat!$B$2:$F$411,5,0),"")</f>
        <v>yli 100 000</v>
      </c>
      <c r="N1795" s="41" t="str">
        <f>IF(J1795="","",VLOOKUP(J1795,Lait!$B$3:$C$60,2,0))</f>
        <v>Sosiaali- ja terveysministeriö</v>
      </c>
      <c r="O1795" s="41"/>
      <c r="P1795" s="41"/>
    </row>
    <row r="1796" spans="1:16" s="23" customFormat="1" x14ac:dyDescent="0.35">
      <c r="A1796" s="45" t="s">
        <v>1193</v>
      </c>
      <c r="B1796" s="45" t="s">
        <v>1195</v>
      </c>
      <c r="C1796" s="45" t="s">
        <v>3507</v>
      </c>
      <c r="D1796" s="45" t="s">
        <v>2007</v>
      </c>
      <c r="E1796" s="45" t="s">
        <v>1958</v>
      </c>
      <c r="F1796" s="46" t="s">
        <v>5</v>
      </c>
      <c r="G1796" s="45"/>
      <c r="H1796" s="45" t="s">
        <v>2386</v>
      </c>
      <c r="I1796" s="45"/>
      <c r="J1796" s="45" t="s">
        <v>2287</v>
      </c>
      <c r="K1796" s="39" t="str">
        <f>VLOOKUP(A1796,'Va-Ku'!$A$2:$B$150,2,0)</f>
        <v>k</v>
      </c>
      <c r="L1796" s="40" t="str">
        <f>IF(K1796="v",VLOOKUP(A1796,'Va-Ku'!$A$2:$C$150,3,0),VLOOKUP(A1796,Kunnat!$B$2:$D$410,3,0))</f>
        <v>Varsinais-Suomi</v>
      </c>
      <c r="M1796" s="40" t="str">
        <f>IF(K1796&lt;&gt;"v",VLOOKUP(A1796,Kunnat!$B$2:$F$411,5,0),"")</f>
        <v>yli 100 000</v>
      </c>
      <c r="N1796" s="41" t="str">
        <f>IF(J1796="","",VLOOKUP(J1796,Lait!$B$3:$C$60,2,0))</f>
        <v>Sosiaali- ja terveysministeriö</v>
      </c>
      <c r="O1796" s="41"/>
      <c r="P1796" s="41"/>
    </row>
    <row r="1797" spans="1:16" s="23" customFormat="1" x14ac:dyDescent="0.35">
      <c r="A1797" s="45" t="s">
        <v>1193</v>
      </c>
      <c r="B1797" s="45" t="s">
        <v>1196</v>
      </c>
      <c r="C1797" s="45" t="s">
        <v>3518</v>
      </c>
      <c r="D1797" s="45" t="s">
        <v>2007</v>
      </c>
      <c r="E1797" s="45" t="s">
        <v>1958</v>
      </c>
      <c r="F1797" s="46" t="s">
        <v>5</v>
      </c>
      <c r="G1797" s="45"/>
      <c r="H1797" s="45" t="s">
        <v>2386</v>
      </c>
      <c r="I1797" s="45"/>
      <c r="J1797" s="45" t="s">
        <v>2287</v>
      </c>
      <c r="K1797" s="39" t="str">
        <f>VLOOKUP(A1797,'Va-Ku'!$A$2:$B$150,2,0)</f>
        <v>k</v>
      </c>
      <c r="L1797" s="40" t="str">
        <f>IF(K1797="v",VLOOKUP(A1797,'Va-Ku'!$A$2:$C$150,3,0),VLOOKUP(A1797,Kunnat!$B$2:$D$410,3,0))</f>
        <v>Varsinais-Suomi</v>
      </c>
      <c r="M1797" s="40" t="str">
        <f>IF(K1797&lt;&gt;"v",VLOOKUP(A1797,Kunnat!$B$2:$F$411,5,0),"")</f>
        <v>yli 100 000</v>
      </c>
      <c r="N1797" s="41" t="str">
        <f>IF(J1797="","",VLOOKUP(J1797,Lait!$B$3:$C$60,2,0))</f>
        <v>Sosiaali- ja terveysministeriö</v>
      </c>
      <c r="O1797" s="41"/>
      <c r="P1797" s="41"/>
    </row>
    <row r="1798" spans="1:16" s="23" customFormat="1" x14ac:dyDescent="0.35">
      <c r="A1798" s="45" t="s">
        <v>1193</v>
      </c>
      <c r="B1798" s="45" t="s">
        <v>3519</v>
      </c>
      <c r="C1798" s="45" t="s">
        <v>3520</v>
      </c>
      <c r="D1798" s="45" t="s">
        <v>1168</v>
      </c>
      <c r="E1798" s="45" t="s">
        <v>1958</v>
      </c>
      <c r="F1798" s="46" t="s">
        <v>7</v>
      </c>
      <c r="G1798" s="46" t="s">
        <v>8</v>
      </c>
      <c r="H1798" s="45" t="s">
        <v>2386</v>
      </c>
      <c r="I1798" s="45" t="s">
        <v>3521</v>
      </c>
      <c r="J1798" s="45" t="s">
        <v>2300</v>
      </c>
      <c r="K1798" s="39" t="str">
        <f>VLOOKUP(A1798,'Va-Ku'!$A$2:$B$150,2,0)</f>
        <v>k</v>
      </c>
      <c r="L1798" s="40" t="str">
        <f>IF(K1798="v",VLOOKUP(A1798,'Va-Ku'!$A$2:$C$150,3,0),VLOOKUP(A1798,Kunnat!$B$2:$D$410,3,0))</f>
        <v>Varsinais-Suomi</v>
      </c>
      <c r="M1798" s="40" t="str">
        <f>IF(K1798&lt;&gt;"v",VLOOKUP(A1798,Kunnat!$B$2:$F$411,5,0),"")</f>
        <v>yli 100 000</v>
      </c>
      <c r="N1798" s="41" t="str">
        <f>IF(J1798="","",VLOOKUP(J1798,Lait!$B$3:$C$60,2,0))</f>
        <v>Liikenne- ja viestintäministeriö</v>
      </c>
      <c r="O1798" s="41"/>
      <c r="P1798" s="41"/>
    </row>
    <row r="1799" spans="1:16" s="23" customFormat="1" x14ac:dyDescent="0.35">
      <c r="A1799" s="45" t="s">
        <v>2325</v>
      </c>
      <c r="B1799" s="45" t="s">
        <v>882</v>
      </c>
      <c r="C1799" s="45"/>
      <c r="D1799" s="45" t="s">
        <v>882</v>
      </c>
      <c r="E1799" s="45" t="s">
        <v>1960</v>
      </c>
      <c r="F1799" s="46" t="s">
        <v>7</v>
      </c>
      <c r="G1799" s="46" t="s">
        <v>22</v>
      </c>
      <c r="H1799" s="45" t="s">
        <v>2386</v>
      </c>
      <c r="I1799" s="45" t="s">
        <v>3337</v>
      </c>
      <c r="J1799" s="45"/>
      <c r="K1799" s="39" t="str">
        <f>VLOOKUP(A1799,'Va-Ku'!$A$2:$B$150,2,0)</f>
        <v>v</v>
      </c>
      <c r="L1799" s="40" t="str">
        <f>IF(K1799="v",VLOOKUP(A1799,'Va-Ku'!$A$2:$C$150,3,0),VLOOKUP(A1799,Kunnat!$B$2:$D$410,3,0))</f>
        <v>Työ- ja elinkeinoministeriö</v>
      </c>
      <c r="M1799" s="40" t="str">
        <f>IF(K1799&lt;&gt;"v",VLOOKUP(A1799,Kunnat!$B$2:$F$411,5,0),"")</f>
        <v/>
      </c>
      <c r="N1799" s="41" t="str">
        <f>IF(J1799="","",VLOOKUP(J1799,Lait!$B$3:$C$60,2,0))</f>
        <v/>
      </c>
      <c r="O1799" s="41"/>
      <c r="P1799" s="41"/>
    </row>
    <row r="1800" spans="1:16" s="23" customFormat="1" x14ac:dyDescent="0.35">
      <c r="A1800" s="45" t="s">
        <v>2325</v>
      </c>
      <c r="B1800" s="45" t="s">
        <v>883</v>
      </c>
      <c r="C1800" s="45"/>
      <c r="D1800" s="45" t="s">
        <v>883</v>
      </c>
      <c r="E1800" s="45" t="s">
        <v>1960</v>
      </c>
      <c r="F1800" s="46" t="s">
        <v>7</v>
      </c>
      <c r="G1800" s="46" t="s">
        <v>22</v>
      </c>
      <c r="H1800" s="45" t="s">
        <v>2386</v>
      </c>
      <c r="I1800" s="45" t="s">
        <v>3337</v>
      </c>
      <c r="J1800" s="45"/>
      <c r="K1800" s="39" t="str">
        <f>VLOOKUP(A1800,'Va-Ku'!$A$2:$B$150,2,0)</f>
        <v>v</v>
      </c>
      <c r="L1800" s="40" t="str">
        <f>IF(K1800="v",VLOOKUP(A1800,'Va-Ku'!$A$2:$C$150,3,0),VLOOKUP(A1800,Kunnat!$B$2:$D$410,3,0))</f>
        <v>Työ- ja elinkeinoministeriö</v>
      </c>
      <c r="M1800" s="40" t="str">
        <f>IF(K1800&lt;&gt;"v",VLOOKUP(A1800,Kunnat!$B$2:$F$411,5,0),"")</f>
        <v/>
      </c>
      <c r="N1800" s="41" t="str">
        <f>IF(J1800="","",VLOOKUP(J1800,Lait!$B$3:$C$60,2,0))</f>
        <v/>
      </c>
      <c r="O1800" s="41"/>
      <c r="P1800" s="41"/>
    </row>
    <row r="1801" spans="1:16" s="23" customFormat="1" x14ac:dyDescent="0.35">
      <c r="A1801" s="45" t="s">
        <v>2325</v>
      </c>
      <c r="B1801" s="45" t="s">
        <v>875</v>
      </c>
      <c r="C1801" s="45" t="s">
        <v>3338</v>
      </c>
      <c r="D1801" s="45" t="s">
        <v>875</v>
      </c>
      <c r="E1801" s="45" t="s">
        <v>1960</v>
      </c>
      <c r="F1801" s="46" t="s">
        <v>7</v>
      </c>
      <c r="G1801" s="46" t="s">
        <v>22</v>
      </c>
      <c r="H1801" s="45" t="s">
        <v>2386</v>
      </c>
      <c r="I1801" s="45" t="s">
        <v>3339</v>
      </c>
      <c r="J1801" s="45"/>
      <c r="K1801" s="39" t="str">
        <f>VLOOKUP(A1801,'Va-Ku'!$A$2:$B$150,2,0)</f>
        <v>v</v>
      </c>
      <c r="L1801" s="40" t="str">
        <f>IF(K1801="v",VLOOKUP(A1801,'Va-Ku'!$A$2:$C$150,3,0),VLOOKUP(A1801,Kunnat!$B$2:$D$410,3,0))</f>
        <v>Työ- ja elinkeinoministeriö</v>
      </c>
      <c r="M1801" s="40" t="str">
        <f>IF(K1801&lt;&gt;"v",VLOOKUP(A1801,Kunnat!$B$2:$F$411,5,0),"")</f>
        <v/>
      </c>
      <c r="N1801" s="41" t="str">
        <f>IF(J1801="","",VLOOKUP(J1801,Lait!$B$3:$C$60,2,0))</f>
        <v/>
      </c>
      <c r="O1801" s="41"/>
      <c r="P1801" s="41"/>
    </row>
    <row r="1802" spans="1:16" s="23" customFormat="1" x14ac:dyDescent="0.35">
      <c r="A1802" s="45" t="s">
        <v>2325</v>
      </c>
      <c r="B1802" s="45" t="s">
        <v>863</v>
      </c>
      <c r="C1802" s="45" t="s">
        <v>3340</v>
      </c>
      <c r="D1802" s="45" t="s">
        <v>863</v>
      </c>
      <c r="E1802" s="45" t="s">
        <v>1960</v>
      </c>
      <c r="F1802" s="46" t="s">
        <v>7</v>
      </c>
      <c r="G1802" s="46" t="s">
        <v>8</v>
      </c>
      <c r="H1802" s="45" t="s">
        <v>2386</v>
      </c>
      <c r="I1802" s="45" t="s">
        <v>3337</v>
      </c>
      <c r="J1802" s="45"/>
      <c r="K1802" s="39" t="str">
        <f>VLOOKUP(A1802,'Va-Ku'!$A$2:$B$150,2,0)</f>
        <v>v</v>
      </c>
      <c r="L1802" s="40" t="str">
        <f>IF(K1802="v",VLOOKUP(A1802,'Va-Ku'!$A$2:$C$150,3,0),VLOOKUP(A1802,Kunnat!$B$2:$D$410,3,0))</f>
        <v>Työ- ja elinkeinoministeriö</v>
      </c>
      <c r="M1802" s="40" t="str">
        <f>IF(K1802&lt;&gt;"v",VLOOKUP(A1802,Kunnat!$B$2:$F$411,5,0),"")</f>
        <v/>
      </c>
      <c r="N1802" s="41" t="str">
        <f>IF(J1802="","",VLOOKUP(J1802,Lait!$B$3:$C$60,2,0))</f>
        <v/>
      </c>
      <c r="O1802" s="41"/>
      <c r="P1802" s="41"/>
    </row>
    <row r="1803" spans="1:16" s="23" customFormat="1" x14ac:dyDescent="0.35">
      <c r="A1803" s="45" t="s">
        <v>2325</v>
      </c>
      <c r="B1803" s="45" t="s">
        <v>876</v>
      </c>
      <c r="C1803" s="45"/>
      <c r="D1803" s="45" t="s">
        <v>876</v>
      </c>
      <c r="E1803" s="45" t="s">
        <v>1960</v>
      </c>
      <c r="F1803" s="46" t="s">
        <v>7</v>
      </c>
      <c r="G1803" s="46" t="s">
        <v>8</v>
      </c>
      <c r="H1803" s="45" t="s">
        <v>2382</v>
      </c>
      <c r="I1803" s="45" t="s">
        <v>3337</v>
      </c>
      <c r="J1803" s="45"/>
      <c r="K1803" s="39" t="str">
        <f>VLOOKUP(A1803,'Va-Ku'!$A$2:$B$150,2,0)</f>
        <v>v</v>
      </c>
      <c r="L1803" s="40" t="str">
        <f>IF(K1803="v",VLOOKUP(A1803,'Va-Ku'!$A$2:$C$150,3,0),VLOOKUP(A1803,Kunnat!$B$2:$D$410,3,0))</f>
        <v>Työ- ja elinkeinoministeriö</v>
      </c>
      <c r="M1803" s="40" t="str">
        <f>IF(K1803&lt;&gt;"v",VLOOKUP(A1803,Kunnat!$B$2:$F$411,5,0),"")</f>
        <v/>
      </c>
      <c r="N1803" s="41" t="str">
        <f>IF(J1803="","",VLOOKUP(J1803,Lait!$B$3:$C$60,2,0))</f>
        <v/>
      </c>
      <c r="O1803" s="41"/>
      <c r="P1803" s="41"/>
    </row>
    <row r="1804" spans="1:16" s="23" customFormat="1" x14ac:dyDescent="0.35">
      <c r="A1804" s="45" t="s">
        <v>2325</v>
      </c>
      <c r="B1804" s="45" t="s">
        <v>859</v>
      </c>
      <c r="C1804" s="45" t="s">
        <v>3341</v>
      </c>
      <c r="D1804" s="45" t="s">
        <v>859</v>
      </c>
      <c r="E1804" s="45" t="s">
        <v>1959</v>
      </c>
      <c r="F1804" s="46" t="s">
        <v>5</v>
      </c>
      <c r="G1804" s="45"/>
      <c r="H1804" s="45" t="s">
        <v>2386</v>
      </c>
      <c r="I1804" s="45"/>
      <c r="J1804" s="45"/>
      <c r="K1804" s="39" t="str">
        <f>VLOOKUP(A1804,'Va-Ku'!$A$2:$B$150,2,0)</f>
        <v>v</v>
      </c>
      <c r="L1804" s="40" t="str">
        <f>IF(K1804="v",VLOOKUP(A1804,'Va-Ku'!$A$2:$C$150,3,0),VLOOKUP(A1804,Kunnat!$B$2:$D$410,3,0))</f>
        <v>Työ- ja elinkeinoministeriö</v>
      </c>
      <c r="M1804" s="40" t="str">
        <f>IF(K1804&lt;&gt;"v",VLOOKUP(A1804,Kunnat!$B$2:$F$411,5,0),"")</f>
        <v/>
      </c>
      <c r="N1804" s="41" t="str">
        <f>IF(J1804="","",VLOOKUP(J1804,Lait!$B$3:$C$60,2,0))</f>
        <v/>
      </c>
      <c r="O1804" s="41"/>
      <c r="P1804" s="41"/>
    </row>
    <row r="1805" spans="1:16" s="23" customFormat="1" x14ac:dyDescent="0.35">
      <c r="A1805" s="45" t="s">
        <v>2325</v>
      </c>
      <c r="B1805" s="45" t="s">
        <v>862</v>
      </c>
      <c r="C1805" s="45" t="s">
        <v>3342</v>
      </c>
      <c r="D1805" s="45" t="s">
        <v>862</v>
      </c>
      <c r="E1805" s="45" t="s">
        <v>1959</v>
      </c>
      <c r="F1805" s="46" t="s">
        <v>5</v>
      </c>
      <c r="G1805" s="45"/>
      <c r="H1805" s="45" t="s">
        <v>2382</v>
      </c>
      <c r="I1805" s="45"/>
      <c r="J1805" s="45"/>
      <c r="K1805" s="39" t="str">
        <f>VLOOKUP(A1805,'Va-Ku'!$A$2:$B$150,2,0)</f>
        <v>v</v>
      </c>
      <c r="L1805" s="40" t="str">
        <f>IF(K1805="v",VLOOKUP(A1805,'Va-Ku'!$A$2:$C$150,3,0),VLOOKUP(A1805,Kunnat!$B$2:$D$410,3,0))</f>
        <v>Työ- ja elinkeinoministeriö</v>
      </c>
      <c r="M1805" s="40" t="str">
        <f>IF(K1805&lt;&gt;"v",VLOOKUP(A1805,Kunnat!$B$2:$F$411,5,0),"")</f>
        <v/>
      </c>
      <c r="N1805" s="41" t="str">
        <f>IF(J1805="","",VLOOKUP(J1805,Lait!$B$3:$C$60,2,0))</f>
        <v/>
      </c>
      <c r="O1805" s="41"/>
      <c r="P1805" s="41"/>
    </row>
    <row r="1806" spans="1:16" s="23" customFormat="1" x14ac:dyDescent="0.35">
      <c r="A1806" s="45" t="s">
        <v>2325</v>
      </c>
      <c r="B1806" s="45" t="s">
        <v>864</v>
      </c>
      <c r="C1806" s="45" t="s">
        <v>3343</v>
      </c>
      <c r="D1806" s="45" t="s">
        <v>864</v>
      </c>
      <c r="E1806" s="45" t="s">
        <v>1959</v>
      </c>
      <c r="F1806" s="46" t="s">
        <v>7</v>
      </c>
      <c r="G1806" s="46" t="s">
        <v>146</v>
      </c>
      <c r="H1806" s="45" t="s">
        <v>2386</v>
      </c>
      <c r="I1806" s="45" t="s">
        <v>3337</v>
      </c>
      <c r="J1806" s="45"/>
      <c r="K1806" s="39" t="str">
        <f>VLOOKUP(A1806,'Va-Ku'!$A$2:$B$150,2,0)</f>
        <v>v</v>
      </c>
      <c r="L1806" s="40" t="str">
        <f>IF(K1806="v",VLOOKUP(A1806,'Va-Ku'!$A$2:$C$150,3,0),VLOOKUP(A1806,Kunnat!$B$2:$D$410,3,0))</f>
        <v>Työ- ja elinkeinoministeriö</v>
      </c>
      <c r="M1806" s="40" t="str">
        <f>IF(K1806&lt;&gt;"v",VLOOKUP(A1806,Kunnat!$B$2:$F$411,5,0),"")</f>
        <v/>
      </c>
      <c r="N1806" s="41" t="str">
        <f>IF(J1806="","",VLOOKUP(J1806,Lait!$B$3:$C$60,2,0))</f>
        <v/>
      </c>
      <c r="O1806" s="41"/>
      <c r="P1806" s="41"/>
    </row>
    <row r="1807" spans="1:16" s="23" customFormat="1" x14ac:dyDescent="0.35">
      <c r="A1807" s="45" t="s">
        <v>2325</v>
      </c>
      <c r="B1807" s="45" t="s">
        <v>865</v>
      </c>
      <c r="C1807" s="45" t="s">
        <v>3344</v>
      </c>
      <c r="D1807" s="45" t="s">
        <v>865</v>
      </c>
      <c r="E1807" s="45" t="s">
        <v>1959</v>
      </c>
      <c r="F1807" s="46" t="s">
        <v>7</v>
      </c>
      <c r="G1807" s="46" t="s">
        <v>61</v>
      </c>
      <c r="H1807" s="45" t="s">
        <v>2382</v>
      </c>
      <c r="I1807" s="45" t="s">
        <v>3337</v>
      </c>
      <c r="J1807" s="45"/>
      <c r="K1807" s="39" t="str">
        <f>VLOOKUP(A1807,'Va-Ku'!$A$2:$B$150,2,0)</f>
        <v>v</v>
      </c>
      <c r="L1807" s="40" t="str">
        <f>IF(K1807="v",VLOOKUP(A1807,'Va-Ku'!$A$2:$C$150,3,0),VLOOKUP(A1807,Kunnat!$B$2:$D$410,3,0))</f>
        <v>Työ- ja elinkeinoministeriö</v>
      </c>
      <c r="M1807" s="40" t="str">
        <f>IF(K1807&lt;&gt;"v",VLOOKUP(A1807,Kunnat!$B$2:$F$411,5,0),"")</f>
        <v/>
      </c>
      <c r="N1807" s="41" t="str">
        <f>IF(J1807="","",VLOOKUP(J1807,Lait!$B$3:$C$60,2,0))</f>
        <v/>
      </c>
      <c r="O1807" s="41"/>
      <c r="P1807" s="41"/>
    </row>
    <row r="1808" spans="1:16" s="23" customFormat="1" x14ac:dyDescent="0.35">
      <c r="A1808" s="45" t="s">
        <v>2325</v>
      </c>
      <c r="B1808" s="45" t="s">
        <v>877</v>
      </c>
      <c r="C1808" s="45"/>
      <c r="D1808" s="45" t="s">
        <v>877</v>
      </c>
      <c r="E1808" s="45" t="s">
        <v>1959</v>
      </c>
      <c r="F1808" s="46" t="s">
        <v>7</v>
      </c>
      <c r="G1808" s="46" t="s">
        <v>8</v>
      </c>
      <c r="H1808" s="45" t="s">
        <v>2382</v>
      </c>
      <c r="I1808" s="45" t="s">
        <v>3337</v>
      </c>
      <c r="J1808" s="45"/>
      <c r="K1808" s="39" t="str">
        <f>VLOOKUP(A1808,'Va-Ku'!$A$2:$B$150,2,0)</f>
        <v>v</v>
      </c>
      <c r="L1808" s="40" t="str">
        <f>IF(K1808="v",VLOOKUP(A1808,'Va-Ku'!$A$2:$C$150,3,0),VLOOKUP(A1808,Kunnat!$B$2:$D$410,3,0))</f>
        <v>Työ- ja elinkeinoministeriö</v>
      </c>
      <c r="M1808" s="40" t="str">
        <f>IF(K1808&lt;&gt;"v",VLOOKUP(A1808,Kunnat!$B$2:$F$411,5,0),"")</f>
        <v/>
      </c>
      <c r="N1808" s="41" t="str">
        <f>IF(J1808="","",VLOOKUP(J1808,Lait!$B$3:$C$60,2,0))</f>
        <v/>
      </c>
      <c r="O1808" s="41"/>
      <c r="P1808" s="41"/>
    </row>
    <row r="1809" spans="1:16" s="23" customFormat="1" x14ac:dyDescent="0.35">
      <c r="A1809" s="45" t="s">
        <v>2325</v>
      </c>
      <c r="B1809" s="45" t="s">
        <v>3345</v>
      </c>
      <c r="C1809" s="45"/>
      <c r="D1809" s="45" t="s">
        <v>3346</v>
      </c>
      <c r="E1809" s="45" t="s">
        <v>1959</v>
      </c>
      <c r="F1809" s="46" t="s">
        <v>7</v>
      </c>
      <c r="G1809" s="46" t="s">
        <v>22</v>
      </c>
      <c r="H1809" s="45" t="s">
        <v>2382</v>
      </c>
      <c r="I1809" s="45" t="s">
        <v>3337</v>
      </c>
      <c r="J1809" s="45"/>
      <c r="K1809" s="39" t="str">
        <f>VLOOKUP(A1809,'Va-Ku'!$A$2:$B$150,2,0)</f>
        <v>v</v>
      </c>
      <c r="L1809" s="40" t="str">
        <f>IF(K1809="v",VLOOKUP(A1809,'Va-Ku'!$A$2:$C$150,3,0),VLOOKUP(A1809,Kunnat!$B$2:$D$410,3,0))</f>
        <v>Työ- ja elinkeinoministeriö</v>
      </c>
      <c r="M1809" s="40" t="str">
        <f>IF(K1809&lt;&gt;"v",VLOOKUP(A1809,Kunnat!$B$2:$F$411,5,0),"")</f>
        <v/>
      </c>
      <c r="N1809" s="41" t="str">
        <f>IF(J1809="","",VLOOKUP(J1809,Lait!$B$3:$C$60,2,0))</f>
        <v/>
      </c>
      <c r="O1809" s="41"/>
      <c r="P1809" s="41"/>
    </row>
    <row r="1810" spans="1:16" s="23" customFormat="1" x14ac:dyDescent="0.35">
      <c r="A1810" s="45" t="s">
        <v>2325</v>
      </c>
      <c r="B1810" s="45" t="s">
        <v>868</v>
      </c>
      <c r="C1810" s="45"/>
      <c r="D1810" s="45" t="s">
        <v>868</v>
      </c>
      <c r="E1810" s="45" t="s">
        <v>1960</v>
      </c>
      <c r="F1810" s="46" t="s">
        <v>7</v>
      </c>
      <c r="G1810" s="46" t="s">
        <v>8</v>
      </c>
      <c r="H1810" s="45" t="s">
        <v>2386</v>
      </c>
      <c r="I1810" s="45" t="s">
        <v>3347</v>
      </c>
      <c r="J1810" s="45"/>
      <c r="K1810" s="39" t="str">
        <f>VLOOKUP(A1810,'Va-Ku'!$A$2:$B$150,2,0)</f>
        <v>v</v>
      </c>
      <c r="L1810" s="40" t="str">
        <f>IF(K1810="v",VLOOKUP(A1810,'Va-Ku'!$A$2:$C$150,3,0),VLOOKUP(A1810,Kunnat!$B$2:$D$410,3,0))</f>
        <v>Työ- ja elinkeinoministeriö</v>
      </c>
      <c r="M1810" s="40" t="str">
        <f>IF(K1810&lt;&gt;"v",VLOOKUP(A1810,Kunnat!$B$2:$F$411,5,0),"")</f>
        <v/>
      </c>
      <c r="N1810" s="41" t="str">
        <f>IF(J1810="","",VLOOKUP(J1810,Lait!$B$3:$C$60,2,0))</f>
        <v/>
      </c>
      <c r="O1810" s="41"/>
      <c r="P1810" s="41"/>
    </row>
    <row r="1811" spans="1:16" s="23" customFormat="1" x14ac:dyDescent="0.35">
      <c r="A1811" s="45" t="s">
        <v>2325</v>
      </c>
      <c r="B1811" s="45" t="s">
        <v>869</v>
      </c>
      <c r="C1811" s="45"/>
      <c r="D1811" s="45" t="s">
        <v>869</v>
      </c>
      <c r="E1811" s="45" t="s">
        <v>1960</v>
      </c>
      <c r="F1811" s="46" t="s">
        <v>7</v>
      </c>
      <c r="G1811" s="46" t="s">
        <v>8</v>
      </c>
      <c r="H1811" s="45" t="s">
        <v>2386</v>
      </c>
      <c r="I1811" s="45" t="s">
        <v>3347</v>
      </c>
      <c r="J1811" s="45"/>
      <c r="K1811" s="39" t="str">
        <f>VLOOKUP(A1811,'Va-Ku'!$A$2:$B$150,2,0)</f>
        <v>v</v>
      </c>
      <c r="L1811" s="40" t="str">
        <f>IF(K1811="v",VLOOKUP(A1811,'Va-Ku'!$A$2:$C$150,3,0),VLOOKUP(A1811,Kunnat!$B$2:$D$410,3,0))</f>
        <v>Työ- ja elinkeinoministeriö</v>
      </c>
      <c r="M1811" s="40" t="str">
        <f>IF(K1811&lt;&gt;"v",VLOOKUP(A1811,Kunnat!$B$2:$F$411,5,0),"")</f>
        <v/>
      </c>
      <c r="N1811" s="41" t="str">
        <f>IF(J1811="","",VLOOKUP(J1811,Lait!$B$3:$C$60,2,0))</f>
        <v/>
      </c>
      <c r="O1811" s="41"/>
      <c r="P1811" s="41"/>
    </row>
    <row r="1812" spans="1:16" s="23" customFormat="1" x14ac:dyDescent="0.35">
      <c r="A1812" s="45" t="s">
        <v>2325</v>
      </c>
      <c r="B1812" s="45" t="s">
        <v>878</v>
      </c>
      <c r="C1812" s="45" t="s">
        <v>3348</v>
      </c>
      <c r="D1812" s="45" t="s">
        <v>878</v>
      </c>
      <c r="E1812" s="45" t="s">
        <v>1959</v>
      </c>
      <c r="F1812" s="46" t="s">
        <v>7</v>
      </c>
      <c r="G1812" s="46" t="s">
        <v>22</v>
      </c>
      <c r="H1812" s="45" t="s">
        <v>2386</v>
      </c>
      <c r="I1812" s="45" t="s">
        <v>3339</v>
      </c>
      <c r="J1812" s="45"/>
      <c r="K1812" s="39" t="str">
        <f>VLOOKUP(A1812,'Va-Ku'!$A$2:$B$150,2,0)</f>
        <v>v</v>
      </c>
      <c r="L1812" s="40" t="str">
        <f>IF(K1812="v",VLOOKUP(A1812,'Va-Ku'!$A$2:$C$150,3,0),VLOOKUP(A1812,Kunnat!$B$2:$D$410,3,0))</f>
        <v>Työ- ja elinkeinoministeriö</v>
      </c>
      <c r="M1812" s="40" t="str">
        <f>IF(K1812&lt;&gt;"v",VLOOKUP(A1812,Kunnat!$B$2:$F$411,5,0),"")</f>
        <v/>
      </c>
      <c r="N1812" s="41" t="str">
        <f>IF(J1812="","",VLOOKUP(J1812,Lait!$B$3:$C$60,2,0))</f>
        <v/>
      </c>
      <c r="O1812" s="41"/>
      <c r="P1812" s="41"/>
    </row>
    <row r="1813" spans="1:16" s="23" customFormat="1" x14ac:dyDescent="0.35">
      <c r="A1813" s="45" t="s">
        <v>2325</v>
      </c>
      <c r="B1813" s="45" t="s">
        <v>879</v>
      </c>
      <c r="C1813" s="45"/>
      <c r="D1813" s="45" t="s">
        <v>879</v>
      </c>
      <c r="E1813" s="45" t="s">
        <v>1960</v>
      </c>
      <c r="F1813" s="46" t="s">
        <v>7</v>
      </c>
      <c r="G1813" s="46" t="s">
        <v>146</v>
      </c>
      <c r="H1813" s="45" t="s">
        <v>2382</v>
      </c>
      <c r="I1813" s="45" t="s">
        <v>3337</v>
      </c>
      <c r="J1813" s="45"/>
      <c r="K1813" s="39" t="str">
        <f>VLOOKUP(A1813,'Va-Ku'!$A$2:$B$150,2,0)</f>
        <v>v</v>
      </c>
      <c r="L1813" s="40" t="str">
        <f>IF(K1813="v",VLOOKUP(A1813,'Va-Ku'!$A$2:$C$150,3,0),VLOOKUP(A1813,Kunnat!$B$2:$D$410,3,0))</f>
        <v>Työ- ja elinkeinoministeriö</v>
      </c>
      <c r="M1813" s="40" t="str">
        <f>IF(K1813&lt;&gt;"v",VLOOKUP(A1813,Kunnat!$B$2:$F$411,5,0),"")</f>
        <v/>
      </c>
      <c r="N1813" s="41" t="str">
        <f>IF(J1813="","",VLOOKUP(J1813,Lait!$B$3:$C$60,2,0))</f>
        <v/>
      </c>
      <c r="O1813" s="41"/>
      <c r="P1813" s="41"/>
    </row>
    <row r="1814" spans="1:16" s="23" customFormat="1" x14ac:dyDescent="0.35">
      <c r="A1814" s="45" t="s">
        <v>2325</v>
      </c>
      <c r="B1814" s="45" t="s">
        <v>874</v>
      </c>
      <c r="C1814" s="45" t="s">
        <v>3349</v>
      </c>
      <c r="D1814" s="45" t="s">
        <v>874</v>
      </c>
      <c r="E1814" s="45" t="s">
        <v>1959</v>
      </c>
      <c r="F1814" s="46" t="s">
        <v>5</v>
      </c>
      <c r="G1814" s="45"/>
      <c r="H1814" s="45" t="s">
        <v>2386</v>
      </c>
      <c r="I1814" s="45"/>
      <c r="J1814" s="45"/>
      <c r="K1814" s="39" t="str">
        <f>VLOOKUP(A1814,'Va-Ku'!$A$2:$B$150,2,0)</f>
        <v>v</v>
      </c>
      <c r="L1814" s="40" t="str">
        <f>IF(K1814="v",VLOOKUP(A1814,'Va-Ku'!$A$2:$C$150,3,0),VLOOKUP(A1814,Kunnat!$B$2:$D$410,3,0))</f>
        <v>Työ- ja elinkeinoministeriö</v>
      </c>
      <c r="M1814" s="40" t="str">
        <f>IF(K1814&lt;&gt;"v",VLOOKUP(A1814,Kunnat!$B$2:$F$411,5,0),"")</f>
        <v/>
      </c>
      <c r="N1814" s="41" t="str">
        <f>IF(J1814="","",VLOOKUP(J1814,Lait!$B$3:$C$60,2,0))</f>
        <v/>
      </c>
      <c r="O1814" s="41"/>
      <c r="P1814" s="41"/>
    </row>
    <row r="1815" spans="1:16" s="23" customFormat="1" x14ac:dyDescent="0.35">
      <c r="A1815" s="45" t="s">
        <v>2325</v>
      </c>
      <c r="B1815" s="45" t="s">
        <v>3370</v>
      </c>
      <c r="C1815" s="45"/>
      <c r="D1815" s="45" t="s">
        <v>3371</v>
      </c>
      <c r="E1815" s="45" t="s">
        <v>295</v>
      </c>
      <c r="F1815" s="46" t="s">
        <v>5</v>
      </c>
      <c r="G1815" s="45"/>
      <c r="H1815" s="45" t="s">
        <v>2386</v>
      </c>
      <c r="I1815" s="45"/>
      <c r="J1815" s="45"/>
      <c r="K1815" s="39" t="str">
        <f>VLOOKUP(A1815,'Va-Ku'!$A$2:$B$150,2,0)</f>
        <v>v</v>
      </c>
      <c r="L1815" s="40" t="str">
        <f>IF(K1815="v",VLOOKUP(A1815,'Va-Ku'!$A$2:$C$150,3,0),VLOOKUP(A1815,Kunnat!$B$2:$D$410,3,0))</f>
        <v>Työ- ja elinkeinoministeriö</v>
      </c>
      <c r="M1815" s="40" t="str">
        <f>IF(K1815&lt;&gt;"v",VLOOKUP(A1815,Kunnat!$B$2:$F$411,5,0),"")</f>
        <v/>
      </c>
      <c r="N1815" s="41" t="str">
        <f>IF(J1815="","",VLOOKUP(J1815,Lait!$B$3:$C$60,2,0))</f>
        <v/>
      </c>
      <c r="O1815" s="41"/>
      <c r="P1815" s="41"/>
    </row>
    <row r="1816" spans="1:16" s="23" customFormat="1" x14ac:dyDescent="0.35">
      <c r="A1816" s="45" t="s">
        <v>2325</v>
      </c>
      <c r="B1816" s="45" t="s">
        <v>860</v>
      </c>
      <c r="C1816" s="45" t="s">
        <v>3350</v>
      </c>
      <c r="D1816" s="45" t="s">
        <v>860</v>
      </c>
      <c r="E1816" s="45" t="s">
        <v>1960</v>
      </c>
      <c r="F1816" s="46" t="s">
        <v>5</v>
      </c>
      <c r="G1816" s="45"/>
      <c r="H1816" s="45" t="s">
        <v>2386</v>
      </c>
      <c r="I1816" s="45"/>
      <c r="J1816" s="45"/>
      <c r="K1816" s="39" t="str">
        <f>VLOOKUP(A1816,'Va-Ku'!$A$2:$B$150,2,0)</f>
        <v>v</v>
      </c>
      <c r="L1816" s="40" t="str">
        <f>IF(K1816="v",VLOOKUP(A1816,'Va-Ku'!$A$2:$C$150,3,0),VLOOKUP(A1816,Kunnat!$B$2:$D$410,3,0))</f>
        <v>Työ- ja elinkeinoministeriö</v>
      </c>
      <c r="M1816" s="40" t="str">
        <f>IF(K1816&lt;&gt;"v",VLOOKUP(A1816,Kunnat!$B$2:$F$411,5,0),"")</f>
        <v/>
      </c>
      <c r="N1816" s="41" t="str">
        <f>IF(J1816="","",VLOOKUP(J1816,Lait!$B$3:$C$60,2,0))</f>
        <v/>
      </c>
      <c r="O1816" s="41"/>
      <c r="P1816" s="41"/>
    </row>
    <row r="1817" spans="1:16" s="23" customFormat="1" x14ac:dyDescent="0.35">
      <c r="A1817" s="45" t="s">
        <v>2325</v>
      </c>
      <c r="B1817" s="45" t="s">
        <v>866</v>
      </c>
      <c r="C1817" s="45" t="s">
        <v>3351</v>
      </c>
      <c r="D1817" s="45" t="s">
        <v>866</v>
      </c>
      <c r="E1817" s="45" t="s">
        <v>1960</v>
      </c>
      <c r="F1817" s="46" t="s">
        <v>7</v>
      </c>
      <c r="G1817" s="46" t="s">
        <v>299</v>
      </c>
      <c r="H1817" s="45" t="s">
        <v>2382</v>
      </c>
      <c r="I1817" s="45" t="s">
        <v>3347</v>
      </c>
      <c r="J1817" s="45"/>
      <c r="K1817" s="39" t="str">
        <f>VLOOKUP(A1817,'Va-Ku'!$A$2:$B$150,2,0)</f>
        <v>v</v>
      </c>
      <c r="L1817" s="40" t="str">
        <f>IF(K1817="v",VLOOKUP(A1817,'Va-Ku'!$A$2:$C$150,3,0),VLOOKUP(A1817,Kunnat!$B$2:$D$410,3,0))</f>
        <v>Työ- ja elinkeinoministeriö</v>
      </c>
      <c r="M1817" s="40" t="str">
        <f>IF(K1817&lt;&gt;"v",VLOOKUP(A1817,Kunnat!$B$2:$F$411,5,0),"")</f>
        <v/>
      </c>
      <c r="N1817" s="41" t="str">
        <f>IF(J1817="","",VLOOKUP(J1817,Lait!$B$3:$C$60,2,0))</f>
        <v/>
      </c>
      <c r="O1817" s="41"/>
      <c r="P1817" s="41"/>
    </row>
    <row r="1818" spans="1:16" s="23" customFormat="1" x14ac:dyDescent="0.35">
      <c r="A1818" s="45" t="s">
        <v>2325</v>
      </c>
      <c r="B1818" s="45" t="s">
        <v>854</v>
      </c>
      <c r="C1818" s="45" t="s">
        <v>3352</v>
      </c>
      <c r="D1818" s="45" t="s">
        <v>854</v>
      </c>
      <c r="E1818" s="45" t="s">
        <v>1960</v>
      </c>
      <c r="F1818" s="46" t="s">
        <v>5</v>
      </c>
      <c r="G1818" s="45"/>
      <c r="H1818" s="45" t="s">
        <v>2382</v>
      </c>
      <c r="I1818" s="45"/>
      <c r="J1818" s="45"/>
      <c r="K1818" s="39" t="str">
        <f>VLOOKUP(A1818,'Va-Ku'!$A$2:$B$150,2,0)</f>
        <v>v</v>
      </c>
      <c r="L1818" s="40" t="str">
        <f>IF(K1818="v",VLOOKUP(A1818,'Va-Ku'!$A$2:$C$150,3,0),VLOOKUP(A1818,Kunnat!$B$2:$D$410,3,0))</f>
        <v>Työ- ja elinkeinoministeriö</v>
      </c>
      <c r="M1818" s="40" t="str">
        <f>IF(K1818&lt;&gt;"v",VLOOKUP(A1818,Kunnat!$B$2:$F$411,5,0),"")</f>
        <v/>
      </c>
      <c r="N1818" s="41" t="str">
        <f>IF(J1818="","",VLOOKUP(J1818,Lait!$B$3:$C$60,2,0))</f>
        <v/>
      </c>
      <c r="O1818" s="41"/>
      <c r="P1818" s="41"/>
    </row>
    <row r="1819" spans="1:16" s="23" customFormat="1" x14ac:dyDescent="0.35">
      <c r="A1819" s="45" t="s">
        <v>2325</v>
      </c>
      <c r="B1819" s="45" t="s">
        <v>855</v>
      </c>
      <c r="C1819" s="45" t="s">
        <v>3353</v>
      </c>
      <c r="D1819" s="45" t="s">
        <v>855</v>
      </c>
      <c r="E1819" s="45" t="s">
        <v>1959</v>
      </c>
      <c r="F1819" s="46" t="s">
        <v>5</v>
      </c>
      <c r="G1819" s="45"/>
      <c r="H1819" s="45" t="s">
        <v>2386</v>
      </c>
      <c r="I1819" s="45"/>
      <c r="J1819" s="45"/>
      <c r="K1819" s="39" t="str">
        <f>VLOOKUP(A1819,'Va-Ku'!$A$2:$B$150,2,0)</f>
        <v>v</v>
      </c>
      <c r="L1819" s="40" t="str">
        <f>IF(K1819="v",VLOOKUP(A1819,'Va-Ku'!$A$2:$C$150,3,0),VLOOKUP(A1819,Kunnat!$B$2:$D$410,3,0))</f>
        <v>Työ- ja elinkeinoministeriö</v>
      </c>
      <c r="M1819" s="40" t="str">
        <f>IF(K1819&lt;&gt;"v",VLOOKUP(A1819,Kunnat!$B$2:$F$411,5,0),"")</f>
        <v/>
      </c>
      <c r="N1819" s="41" t="str">
        <f>IF(J1819="","",VLOOKUP(J1819,Lait!$B$3:$C$60,2,0))</f>
        <v/>
      </c>
      <c r="O1819" s="41"/>
      <c r="P1819" s="41"/>
    </row>
    <row r="1820" spans="1:16" s="23" customFormat="1" x14ac:dyDescent="0.35">
      <c r="A1820" s="45" t="s">
        <v>2325</v>
      </c>
      <c r="B1820" s="45" t="s">
        <v>861</v>
      </c>
      <c r="C1820" s="45" t="s">
        <v>3354</v>
      </c>
      <c r="D1820" s="45" t="s">
        <v>861</v>
      </c>
      <c r="E1820" s="45" t="s">
        <v>1960</v>
      </c>
      <c r="F1820" s="46" t="s">
        <v>5</v>
      </c>
      <c r="G1820" s="45"/>
      <c r="H1820" s="45" t="s">
        <v>2386</v>
      </c>
      <c r="I1820" s="45"/>
      <c r="J1820" s="45"/>
      <c r="K1820" s="39" t="str">
        <f>VLOOKUP(A1820,'Va-Ku'!$A$2:$B$150,2,0)</f>
        <v>v</v>
      </c>
      <c r="L1820" s="40" t="str">
        <f>IF(K1820="v",VLOOKUP(A1820,'Va-Ku'!$A$2:$C$150,3,0),VLOOKUP(A1820,Kunnat!$B$2:$D$410,3,0))</f>
        <v>Työ- ja elinkeinoministeriö</v>
      </c>
      <c r="M1820" s="40" t="str">
        <f>IF(K1820&lt;&gt;"v",VLOOKUP(A1820,Kunnat!$B$2:$F$411,5,0),"")</f>
        <v/>
      </c>
      <c r="N1820" s="41" t="str">
        <f>IF(J1820="","",VLOOKUP(J1820,Lait!$B$3:$C$60,2,0))</f>
        <v/>
      </c>
      <c r="O1820" s="41"/>
      <c r="P1820" s="41"/>
    </row>
    <row r="1821" spans="1:16" s="23" customFormat="1" x14ac:dyDescent="0.35">
      <c r="A1821" s="45" t="s">
        <v>2325</v>
      </c>
      <c r="B1821" s="45" t="s">
        <v>867</v>
      </c>
      <c r="C1821" s="45" t="s">
        <v>3355</v>
      </c>
      <c r="D1821" s="45" t="s">
        <v>867</v>
      </c>
      <c r="E1821" s="45" t="s">
        <v>1960</v>
      </c>
      <c r="F1821" s="46" t="s">
        <v>7</v>
      </c>
      <c r="G1821" s="46" t="s">
        <v>299</v>
      </c>
      <c r="H1821" s="45" t="s">
        <v>2386</v>
      </c>
      <c r="I1821" s="45" t="s">
        <v>3347</v>
      </c>
      <c r="J1821" s="45"/>
      <c r="K1821" s="39" t="str">
        <f>VLOOKUP(A1821,'Va-Ku'!$A$2:$B$150,2,0)</f>
        <v>v</v>
      </c>
      <c r="L1821" s="40" t="str">
        <f>IF(K1821="v",VLOOKUP(A1821,'Va-Ku'!$A$2:$C$150,3,0),VLOOKUP(A1821,Kunnat!$B$2:$D$410,3,0))</f>
        <v>Työ- ja elinkeinoministeriö</v>
      </c>
      <c r="M1821" s="40" t="str">
        <f>IF(K1821&lt;&gt;"v",VLOOKUP(A1821,Kunnat!$B$2:$F$411,5,0),"")</f>
        <v/>
      </c>
      <c r="N1821" s="41" t="str">
        <f>IF(J1821="","",VLOOKUP(J1821,Lait!$B$3:$C$60,2,0))</f>
        <v/>
      </c>
      <c r="O1821" s="41"/>
      <c r="P1821" s="41"/>
    </row>
    <row r="1822" spans="1:16" s="23" customFormat="1" x14ac:dyDescent="0.35">
      <c r="A1822" s="45" t="s">
        <v>2325</v>
      </c>
      <c r="B1822" s="45" t="s">
        <v>881</v>
      </c>
      <c r="C1822" s="45"/>
      <c r="D1822" s="45" t="s">
        <v>881</v>
      </c>
      <c r="E1822" s="45" t="s">
        <v>1959</v>
      </c>
      <c r="F1822" s="46" t="s">
        <v>5</v>
      </c>
      <c r="G1822" s="45"/>
      <c r="H1822" s="45" t="s">
        <v>2386</v>
      </c>
      <c r="I1822" s="45"/>
      <c r="J1822" s="45"/>
      <c r="K1822" s="39" t="str">
        <f>VLOOKUP(A1822,'Va-Ku'!$A$2:$B$150,2,0)</f>
        <v>v</v>
      </c>
      <c r="L1822" s="40" t="str">
        <f>IF(K1822="v",VLOOKUP(A1822,'Va-Ku'!$A$2:$C$150,3,0),VLOOKUP(A1822,Kunnat!$B$2:$D$410,3,0))</f>
        <v>Työ- ja elinkeinoministeriö</v>
      </c>
      <c r="M1822" s="40" t="str">
        <f>IF(K1822&lt;&gt;"v",VLOOKUP(A1822,Kunnat!$B$2:$F$411,5,0),"")</f>
        <v/>
      </c>
      <c r="N1822" s="41" t="str">
        <f>IF(J1822="","",VLOOKUP(J1822,Lait!$B$3:$C$60,2,0))</f>
        <v/>
      </c>
      <c r="O1822" s="41"/>
      <c r="P1822" s="41"/>
    </row>
    <row r="1823" spans="1:16" s="23" customFormat="1" x14ac:dyDescent="0.35">
      <c r="A1823" s="45" t="s">
        <v>2325</v>
      </c>
      <c r="B1823" s="45" t="s">
        <v>880</v>
      </c>
      <c r="C1823" s="45"/>
      <c r="D1823" s="45" t="s">
        <v>880</v>
      </c>
      <c r="E1823" s="45" t="s">
        <v>1959</v>
      </c>
      <c r="F1823" s="46" t="s">
        <v>5</v>
      </c>
      <c r="G1823" s="45"/>
      <c r="H1823" s="45" t="s">
        <v>2386</v>
      </c>
      <c r="I1823" s="45"/>
      <c r="J1823" s="45"/>
      <c r="K1823" s="39" t="str">
        <f>VLOOKUP(A1823,'Va-Ku'!$A$2:$B$150,2,0)</f>
        <v>v</v>
      </c>
      <c r="L1823" s="40" t="str">
        <f>IF(K1823="v",VLOOKUP(A1823,'Va-Ku'!$A$2:$C$150,3,0),VLOOKUP(A1823,Kunnat!$B$2:$D$410,3,0))</f>
        <v>Työ- ja elinkeinoministeriö</v>
      </c>
      <c r="M1823" s="40" t="str">
        <f>IF(K1823&lt;&gt;"v",VLOOKUP(A1823,Kunnat!$B$2:$F$411,5,0),"")</f>
        <v/>
      </c>
      <c r="N1823" s="41" t="str">
        <f>IF(J1823="","",VLOOKUP(J1823,Lait!$B$3:$C$60,2,0))</f>
        <v/>
      </c>
      <c r="O1823" s="41"/>
      <c r="P1823" s="41"/>
    </row>
    <row r="1824" spans="1:16" s="23" customFormat="1" x14ac:dyDescent="0.35">
      <c r="A1824" s="45" t="s">
        <v>2325</v>
      </c>
      <c r="B1824" s="45" t="s">
        <v>858</v>
      </c>
      <c r="C1824" s="45" t="s">
        <v>3356</v>
      </c>
      <c r="D1824" s="45" t="s">
        <v>858</v>
      </c>
      <c r="E1824" s="45" t="s">
        <v>1959</v>
      </c>
      <c r="F1824" s="46" t="s">
        <v>5</v>
      </c>
      <c r="G1824" s="45"/>
      <c r="H1824" s="45" t="s">
        <v>2386</v>
      </c>
      <c r="I1824" s="45"/>
      <c r="J1824" s="45"/>
      <c r="K1824" s="39" t="str">
        <f>VLOOKUP(A1824,'Va-Ku'!$A$2:$B$150,2,0)</f>
        <v>v</v>
      </c>
      <c r="L1824" s="40" t="str">
        <f>IF(K1824="v",VLOOKUP(A1824,'Va-Ku'!$A$2:$C$150,3,0),VLOOKUP(A1824,Kunnat!$B$2:$D$410,3,0))</f>
        <v>Työ- ja elinkeinoministeriö</v>
      </c>
      <c r="M1824" s="40" t="str">
        <f>IF(K1824&lt;&gt;"v",VLOOKUP(A1824,Kunnat!$B$2:$F$411,5,0),"")</f>
        <v/>
      </c>
      <c r="N1824" s="41" t="str">
        <f>IF(J1824="","",VLOOKUP(J1824,Lait!$B$3:$C$60,2,0))</f>
        <v/>
      </c>
      <c r="O1824" s="41"/>
      <c r="P1824" s="41"/>
    </row>
    <row r="1825" spans="1:16" s="23" customFormat="1" x14ac:dyDescent="0.35">
      <c r="A1825" s="45" t="s">
        <v>2325</v>
      </c>
      <c r="B1825" s="45" t="s">
        <v>871</v>
      </c>
      <c r="C1825" s="45" t="s">
        <v>3357</v>
      </c>
      <c r="D1825" s="45" t="s">
        <v>871</v>
      </c>
      <c r="E1825" s="45" t="s">
        <v>1959</v>
      </c>
      <c r="F1825" s="46" t="s">
        <v>7</v>
      </c>
      <c r="G1825" s="46" t="s">
        <v>299</v>
      </c>
      <c r="H1825" s="45" t="s">
        <v>2386</v>
      </c>
      <c r="I1825" s="45" t="s">
        <v>3337</v>
      </c>
      <c r="J1825" s="45"/>
      <c r="K1825" s="39" t="str">
        <f>VLOOKUP(A1825,'Va-Ku'!$A$2:$B$150,2,0)</f>
        <v>v</v>
      </c>
      <c r="L1825" s="40" t="str">
        <f>IF(K1825="v",VLOOKUP(A1825,'Va-Ku'!$A$2:$C$150,3,0),VLOOKUP(A1825,Kunnat!$B$2:$D$410,3,0))</f>
        <v>Työ- ja elinkeinoministeriö</v>
      </c>
      <c r="M1825" s="40" t="str">
        <f>IF(K1825&lt;&gt;"v",VLOOKUP(A1825,Kunnat!$B$2:$F$411,5,0),"")</f>
        <v/>
      </c>
      <c r="N1825" s="41" t="str">
        <f>IF(J1825="","",VLOOKUP(J1825,Lait!$B$3:$C$60,2,0))</f>
        <v/>
      </c>
      <c r="O1825" s="41"/>
      <c r="P1825" s="41"/>
    </row>
    <row r="1826" spans="1:16" s="23" customFormat="1" x14ac:dyDescent="0.35">
      <c r="A1826" s="45" t="s">
        <v>2325</v>
      </c>
      <c r="B1826" s="45" t="s">
        <v>872</v>
      </c>
      <c r="C1826" s="45" t="s">
        <v>3358</v>
      </c>
      <c r="D1826" s="45" t="s">
        <v>872</v>
      </c>
      <c r="E1826" s="45" t="s">
        <v>1959</v>
      </c>
      <c r="F1826" s="46" t="s">
        <v>7</v>
      </c>
      <c r="G1826" s="46" t="s">
        <v>146</v>
      </c>
      <c r="H1826" s="45" t="s">
        <v>2382</v>
      </c>
      <c r="I1826" s="45" t="s">
        <v>3337</v>
      </c>
      <c r="J1826" s="45"/>
      <c r="K1826" s="39" t="str">
        <f>VLOOKUP(A1826,'Va-Ku'!$A$2:$B$150,2,0)</f>
        <v>v</v>
      </c>
      <c r="L1826" s="40" t="str">
        <f>IF(K1826="v",VLOOKUP(A1826,'Va-Ku'!$A$2:$C$150,3,0),VLOOKUP(A1826,Kunnat!$B$2:$D$410,3,0))</f>
        <v>Työ- ja elinkeinoministeriö</v>
      </c>
      <c r="M1826" s="40" t="str">
        <f>IF(K1826&lt;&gt;"v",VLOOKUP(A1826,Kunnat!$B$2:$F$411,5,0),"")</f>
        <v/>
      </c>
      <c r="N1826" s="41" t="str">
        <f>IF(J1826="","",VLOOKUP(J1826,Lait!$B$3:$C$60,2,0))</f>
        <v/>
      </c>
      <c r="O1826" s="41"/>
      <c r="P1826" s="41"/>
    </row>
    <row r="1827" spans="1:16" s="23" customFormat="1" x14ac:dyDescent="0.35">
      <c r="A1827" s="45" t="s">
        <v>2325</v>
      </c>
      <c r="B1827" s="45" t="s">
        <v>857</v>
      </c>
      <c r="C1827" s="45" t="s">
        <v>3359</v>
      </c>
      <c r="D1827" s="45" t="s">
        <v>857</v>
      </c>
      <c r="E1827" s="45" t="s">
        <v>1959</v>
      </c>
      <c r="F1827" s="46" t="s">
        <v>5</v>
      </c>
      <c r="G1827" s="45"/>
      <c r="H1827" s="45" t="s">
        <v>2386</v>
      </c>
      <c r="I1827" s="45"/>
      <c r="J1827" s="45"/>
      <c r="K1827" s="39" t="str">
        <f>VLOOKUP(A1827,'Va-Ku'!$A$2:$B$150,2,0)</f>
        <v>v</v>
      </c>
      <c r="L1827" s="40" t="str">
        <f>IF(K1827="v",VLOOKUP(A1827,'Va-Ku'!$A$2:$C$150,3,0),VLOOKUP(A1827,Kunnat!$B$2:$D$410,3,0))</f>
        <v>Työ- ja elinkeinoministeriö</v>
      </c>
      <c r="M1827" s="40" t="str">
        <f>IF(K1827&lt;&gt;"v",VLOOKUP(A1827,Kunnat!$B$2:$F$411,5,0),"")</f>
        <v/>
      </c>
      <c r="N1827" s="41" t="str">
        <f>IF(J1827="","",VLOOKUP(J1827,Lait!$B$3:$C$60,2,0))</f>
        <v/>
      </c>
      <c r="O1827" s="41"/>
      <c r="P1827" s="41"/>
    </row>
    <row r="1828" spans="1:16" s="23" customFormat="1" x14ac:dyDescent="0.35">
      <c r="A1828" s="45" t="s">
        <v>2325</v>
      </c>
      <c r="B1828" s="45" t="s">
        <v>856</v>
      </c>
      <c r="C1828" s="45" t="s">
        <v>3360</v>
      </c>
      <c r="D1828" s="45" t="s">
        <v>856</v>
      </c>
      <c r="E1828" s="45" t="s">
        <v>1960</v>
      </c>
      <c r="F1828" s="46" t="s">
        <v>5</v>
      </c>
      <c r="G1828" s="45"/>
      <c r="H1828" s="45" t="s">
        <v>2382</v>
      </c>
      <c r="I1828" s="45"/>
      <c r="J1828" s="45"/>
      <c r="K1828" s="39" t="str">
        <f>VLOOKUP(A1828,'Va-Ku'!$A$2:$B$150,2,0)</f>
        <v>v</v>
      </c>
      <c r="L1828" s="40" t="str">
        <f>IF(K1828="v",VLOOKUP(A1828,'Va-Ku'!$A$2:$C$150,3,0),VLOOKUP(A1828,Kunnat!$B$2:$D$410,3,0))</f>
        <v>Työ- ja elinkeinoministeriö</v>
      </c>
      <c r="M1828" s="40" t="str">
        <f>IF(K1828&lt;&gt;"v",VLOOKUP(A1828,Kunnat!$B$2:$F$411,5,0),"")</f>
        <v/>
      </c>
      <c r="N1828" s="41" t="str">
        <f>IF(J1828="","",VLOOKUP(J1828,Lait!$B$3:$C$60,2,0))</f>
        <v/>
      </c>
      <c r="O1828" s="41"/>
      <c r="P1828" s="41"/>
    </row>
    <row r="1829" spans="1:16" s="23" customFormat="1" x14ac:dyDescent="0.35">
      <c r="A1829" s="45" t="s">
        <v>2325</v>
      </c>
      <c r="B1829" s="45" t="s">
        <v>873</v>
      </c>
      <c r="C1829" s="45" t="s">
        <v>3361</v>
      </c>
      <c r="D1829" s="45" t="s">
        <v>873</v>
      </c>
      <c r="E1829" s="45" t="s">
        <v>1960</v>
      </c>
      <c r="F1829" s="46" t="s">
        <v>7</v>
      </c>
      <c r="G1829" s="46" t="s">
        <v>146</v>
      </c>
      <c r="H1829" s="45" t="s">
        <v>2382</v>
      </c>
      <c r="I1829" s="45" t="s">
        <v>3337</v>
      </c>
      <c r="J1829" s="45"/>
      <c r="K1829" s="39" t="str">
        <f>VLOOKUP(A1829,'Va-Ku'!$A$2:$B$150,2,0)</f>
        <v>v</v>
      </c>
      <c r="L1829" s="40" t="str">
        <f>IF(K1829="v",VLOOKUP(A1829,'Va-Ku'!$A$2:$C$150,3,0),VLOOKUP(A1829,Kunnat!$B$2:$D$410,3,0))</f>
        <v>Työ- ja elinkeinoministeriö</v>
      </c>
      <c r="M1829" s="40" t="str">
        <f>IF(K1829&lt;&gt;"v",VLOOKUP(A1829,Kunnat!$B$2:$F$411,5,0),"")</f>
        <v/>
      </c>
      <c r="N1829" s="41" t="str">
        <f>IF(J1829="","",VLOOKUP(J1829,Lait!$B$3:$C$60,2,0))</f>
        <v/>
      </c>
      <c r="O1829" s="41"/>
      <c r="P1829" s="41"/>
    </row>
    <row r="1830" spans="1:16" s="23" customFormat="1" x14ac:dyDescent="0.35">
      <c r="A1830" s="45" t="s">
        <v>2325</v>
      </c>
      <c r="B1830" s="45" t="s">
        <v>870</v>
      </c>
      <c r="C1830" s="45"/>
      <c r="D1830" s="45" t="s">
        <v>870</v>
      </c>
      <c r="E1830" s="45" t="s">
        <v>1960</v>
      </c>
      <c r="F1830" s="46" t="s">
        <v>7</v>
      </c>
      <c r="G1830" s="46" t="s">
        <v>61</v>
      </c>
      <c r="H1830" s="45" t="s">
        <v>2386</v>
      </c>
      <c r="I1830" s="45" t="s">
        <v>3347</v>
      </c>
      <c r="J1830" s="45"/>
      <c r="K1830" s="39" t="str">
        <f>VLOOKUP(A1830,'Va-Ku'!$A$2:$B$150,2,0)</f>
        <v>v</v>
      </c>
      <c r="L1830" s="40" t="str">
        <f>IF(K1830="v",VLOOKUP(A1830,'Va-Ku'!$A$2:$C$150,3,0),VLOOKUP(A1830,Kunnat!$B$2:$D$410,3,0))</f>
        <v>Työ- ja elinkeinoministeriö</v>
      </c>
      <c r="M1830" s="40" t="str">
        <f>IF(K1830&lt;&gt;"v",VLOOKUP(A1830,Kunnat!$B$2:$F$411,5,0),"")</f>
        <v/>
      </c>
      <c r="N1830" s="41" t="str">
        <f>IF(J1830="","",VLOOKUP(J1830,Lait!$B$3:$C$60,2,0))</f>
        <v/>
      </c>
      <c r="O1830" s="41"/>
      <c r="P1830" s="41"/>
    </row>
    <row r="1831" spans="1:16" s="23" customFormat="1" x14ac:dyDescent="0.35">
      <c r="A1831" s="45" t="s">
        <v>2325</v>
      </c>
      <c r="B1831" s="45" t="s">
        <v>1917</v>
      </c>
      <c r="C1831" s="45" t="s">
        <v>3362</v>
      </c>
      <c r="D1831" s="45" t="s">
        <v>1917</v>
      </c>
      <c r="E1831" s="45" t="s">
        <v>2699</v>
      </c>
      <c r="F1831" s="46" t="s">
        <v>5</v>
      </c>
      <c r="G1831" s="45"/>
      <c r="H1831" s="45" t="s">
        <v>2382</v>
      </c>
      <c r="I1831" s="45"/>
      <c r="J1831" s="45"/>
      <c r="K1831" s="39" t="str">
        <f>VLOOKUP(A1831,'Va-Ku'!$A$2:$B$150,2,0)</f>
        <v>v</v>
      </c>
      <c r="L1831" s="40" t="str">
        <f>IF(K1831="v",VLOOKUP(A1831,'Va-Ku'!$A$2:$C$150,3,0),VLOOKUP(A1831,Kunnat!$B$2:$D$410,3,0))</f>
        <v>Työ- ja elinkeinoministeriö</v>
      </c>
      <c r="M1831" s="40" t="str">
        <f>IF(K1831&lt;&gt;"v",VLOOKUP(A1831,Kunnat!$B$2:$F$411,5,0),"")</f>
        <v/>
      </c>
      <c r="N1831" s="41" t="str">
        <f>IF(J1831="","",VLOOKUP(J1831,Lait!$B$3:$C$60,2,0))</f>
        <v/>
      </c>
      <c r="O1831" s="41"/>
      <c r="P1831" s="41"/>
    </row>
    <row r="1832" spans="1:16" s="23" customFormat="1" x14ac:dyDescent="0.35">
      <c r="A1832" s="45" t="s">
        <v>2325</v>
      </c>
      <c r="B1832" s="45" t="s">
        <v>852</v>
      </c>
      <c r="C1832" s="45" t="s">
        <v>3363</v>
      </c>
      <c r="D1832" s="45" t="s">
        <v>852</v>
      </c>
      <c r="E1832" s="45" t="s">
        <v>1959</v>
      </c>
      <c r="F1832" s="46" t="s">
        <v>5</v>
      </c>
      <c r="G1832" s="45"/>
      <c r="H1832" s="45" t="s">
        <v>2386</v>
      </c>
      <c r="I1832" s="45"/>
      <c r="J1832" s="45"/>
      <c r="K1832" s="39" t="str">
        <f>VLOOKUP(A1832,'Va-Ku'!$A$2:$B$150,2,0)</f>
        <v>v</v>
      </c>
      <c r="L1832" s="40" t="str">
        <f>IF(K1832="v",VLOOKUP(A1832,'Va-Ku'!$A$2:$C$150,3,0),VLOOKUP(A1832,Kunnat!$B$2:$D$410,3,0))</f>
        <v>Työ- ja elinkeinoministeriö</v>
      </c>
      <c r="M1832" s="40" t="str">
        <f>IF(K1832&lt;&gt;"v",VLOOKUP(A1832,Kunnat!$B$2:$F$411,5,0),"")</f>
        <v/>
      </c>
      <c r="N1832" s="41" t="str">
        <f>IF(J1832="","",VLOOKUP(J1832,Lait!$B$3:$C$60,2,0))</f>
        <v/>
      </c>
      <c r="O1832" s="41"/>
      <c r="P1832" s="41"/>
    </row>
    <row r="1833" spans="1:16" s="23" customFormat="1" x14ac:dyDescent="0.35">
      <c r="A1833" s="45" t="s">
        <v>2325</v>
      </c>
      <c r="B1833" s="45" t="s">
        <v>853</v>
      </c>
      <c r="C1833" s="45" t="s">
        <v>3364</v>
      </c>
      <c r="D1833" s="45" t="s">
        <v>853</v>
      </c>
      <c r="E1833" s="45" t="s">
        <v>1959</v>
      </c>
      <c r="F1833" s="46" t="s">
        <v>5</v>
      </c>
      <c r="G1833" s="45"/>
      <c r="H1833" s="45" t="s">
        <v>2386</v>
      </c>
      <c r="I1833" s="45"/>
      <c r="J1833" s="45"/>
      <c r="K1833" s="39" t="str">
        <f>VLOOKUP(A1833,'Va-Ku'!$A$2:$B$150,2,0)</f>
        <v>v</v>
      </c>
      <c r="L1833" s="40" t="str">
        <f>IF(K1833="v",VLOOKUP(A1833,'Va-Ku'!$A$2:$C$150,3,0),VLOOKUP(A1833,Kunnat!$B$2:$D$410,3,0))</f>
        <v>Työ- ja elinkeinoministeriö</v>
      </c>
      <c r="M1833" s="40" t="str">
        <f>IF(K1833&lt;&gt;"v",VLOOKUP(A1833,Kunnat!$B$2:$F$411,5,0),"")</f>
        <v/>
      </c>
      <c r="N1833" s="41" t="str">
        <f>IF(J1833="","",VLOOKUP(J1833,Lait!$B$3:$C$60,2,0))</f>
        <v/>
      </c>
      <c r="O1833" s="41"/>
      <c r="P1833" s="41"/>
    </row>
    <row r="1834" spans="1:16" s="23" customFormat="1" x14ac:dyDescent="0.35">
      <c r="A1834" s="45" t="s">
        <v>2325</v>
      </c>
      <c r="B1834" s="45" t="s">
        <v>3365</v>
      </c>
      <c r="C1834" s="45"/>
      <c r="D1834" s="45" t="s">
        <v>3366</v>
      </c>
      <c r="E1834" s="45" t="s">
        <v>1959</v>
      </c>
      <c r="F1834" s="46" t="s">
        <v>7</v>
      </c>
      <c r="G1834" s="46" t="s">
        <v>22</v>
      </c>
      <c r="H1834" s="45" t="s">
        <v>2386</v>
      </c>
      <c r="I1834" s="45" t="s">
        <v>3367</v>
      </c>
      <c r="J1834" s="45"/>
      <c r="K1834" s="39" t="str">
        <f>VLOOKUP(A1834,'Va-Ku'!$A$2:$B$150,2,0)</f>
        <v>v</v>
      </c>
      <c r="L1834" s="40" t="str">
        <f>IF(K1834="v",VLOOKUP(A1834,'Va-Ku'!$A$2:$C$150,3,0),VLOOKUP(A1834,Kunnat!$B$2:$D$410,3,0))</f>
        <v>Työ- ja elinkeinoministeriö</v>
      </c>
      <c r="M1834" s="40" t="str">
        <f>IF(K1834&lt;&gt;"v",VLOOKUP(A1834,Kunnat!$B$2:$F$411,5,0),"")</f>
        <v/>
      </c>
      <c r="N1834" s="41" t="str">
        <f>IF(J1834="","",VLOOKUP(J1834,Lait!$B$3:$C$60,2,0))</f>
        <v/>
      </c>
      <c r="O1834" s="41"/>
      <c r="P1834" s="41"/>
    </row>
    <row r="1835" spans="1:16" s="23" customFormat="1" x14ac:dyDescent="0.35">
      <c r="A1835" s="45" t="s">
        <v>2325</v>
      </c>
      <c r="B1835" s="45" t="s">
        <v>3368</v>
      </c>
      <c r="C1835" s="45"/>
      <c r="D1835" s="45" t="s">
        <v>3369</v>
      </c>
      <c r="E1835" s="45" t="s">
        <v>1959</v>
      </c>
      <c r="F1835" s="46" t="s">
        <v>7</v>
      </c>
      <c r="G1835" s="46" t="s">
        <v>299</v>
      </c>
      <c r="H1835" s="45" t="s">
        <v>2386</v>
      </c>
      <c r="I1835" s="45" t="s">
        <v>3347</v>
      </c>
      <c r="J1835" s="45"/>
      <c r="K1835" s="39" t="str">
        <f>VLOOKUP(A1835,'Va-Ku'!$A$2:$B$150,2,0)</f>
        <v>v</v>
      </c>
      <c r="L1835" s="40" t="str">
        <f>IF(K1835="v",VLOOKUP(A1835,'Va-Ku'!$A$2:$C$150,3,0),VLOOKUP(A1835,Kunnat!$B$2:$D$410,3,0))</f>
        <v>Työ- ja elinkeinoministeriö</v>
      </c>
      <c r="M1835" s="40" t="str">
        <f>IF(K1835&lt;&gt;"v",VLOOKUP(A1835,Kunnat!$B$2:$F$411,5,0),"")</f>
        <v/>
      </c>
      <c r="N1835" s="41" t="str">
        <f>IF(J1835="","",VLOOKUP(J1835,Lait!$B$3:$C$60,2,0))</f>
        <v/>
      </c>
      <c r="O1835" s="41"/>
      <c r="P1835" s="41"/>
    </row>
    <row r="1836" spans="1:16" s="23" customFormat="1" x14ac:dyDescent="0.35">
      <c r="A1836" s="45" t="s">
        <v>943</v>
      </c>
      <c r="B1836" s="45" t="s">
        <v>947</v>
      </c>
      <c r="C1836" s="45" t="s">
        <v>947</v>
      </c>
      <c r="D1836" s="45" t="s">
        <v>2003</v>
      </c>
      <c r="E1836" s="45" t="s">
        <v>1960</v>
      </c>
      <c r="F1836" s="46" t="s">
        <v>17</v>
      </c>
      <c r="G1836" s="46" t="s">
        <v>22</v>
      </c>
      <c r="H1836" s="45" t="s">
        <v>2386</v>
      </c>
      <c r="I1836" s="45"/>
      <c r="J1836" s="45"/>
      <c r="K1836" s="39" t="str">
        <f>VLOOKUP(A1836,'Va-Ku'!$A$2:$B$150,2,0)</f>
        <v>k</v>
      </c>
      <c r="L1836" s="40" t="str">
        <f>IF(K1836="v",VLOOKUP(A1836,'Va-Ku'!$A$2:$C$150,3,0),VLOOKUP(A1836,Kunnat!$B$2:$D$410,3,0))</f>
        <v>Uusimaa</v>
      </c>
      <c r="M1836" s="40" t="str">
        <f>IF(K1836&lt;&gt;"v",VLOOKUP(A1836,Kunnat!$B$2:$F$411,5,0),"")</f>
        <v>20 001 - 40 000</v>
      </c>
      <c r="N1836" s="41" t="str">
        <f>IF(J1836="","",VLOOKUP(J1836,Lait!$B$3:$C$60,2,0))</f>
        <v/>
      </c>
      <c r="O1836" s="41"/>
      <c r="P1836" s="41"/>
    </row>
    <row r="1837" spans="1:16" s="23" customFormat="1" x14ac:dyDescent="0.35">
      <c r="A1837" s="45" t="s">
        <v>943</v>
      </c>
      <c r="B1837" s="45" t="s">
        <v>946</v>
      </c>
      <c r="C1837" s="45" t="s">
        <v>2644</v>
      </c>
      <c r="D1837" s="45" t="s">
        <v>4154</v>
      </c>
      <c r="E1837" s="45" t="s">
        <v>2699</v>
      </c>
      <c r="F1837" s="46" t="s">
        <v>3</v>
      </c>
      <c r="G1837" s="45"/>
      <c r="H1837" s="45" t="s">
        <v>2382</v>
      </c>
      <c r="I1837" s="45"/>
      <c r="J1837" s="45"/>
      <c r="K1837" s="39" t="str">
        <f>VLOOKUP(A1837,'Va-Ku'!$A$2:$B$150,2,0)</f>
        <v>k</v>
      </c>
      <c r="L1837" s="40" t="str">
        <f>IF(K1837="v",VLOOKUP(A1837,'Va-Ku'!$A$2:$C$150,3,0),VLOOKUP(A1837,Kunnat!$B$2:$D$410,3,0))</f>
        <v>Uusimaa</v>
      </c>
      <c r="M1837" s="40" t="str">
        <f>IF(K1837&lt;&gt;"v",VLOOKUP(A1837,Kunnat!$B$2:$F$411,5,0),"")</f>
        <v>20 001 - 40 000</v>
      </c>
      <c r="N1837" s="41" t="str">
        <f>IF(J1837="","",VLOOKUP(J1837,Lait!$B$3:$C$60,2,0))</f>
        <v/>
      </c>
      <c r="O1837" s="41"/>
      <c r="P1837" s="41"/>
    </row>
    <row r="1838" spans="1:16" s="23" customFormat="1" x14ac:dyDescent="0.35">
      <c r="A1838" s="45" t="s">
        <v>943</v>
      </c>
      <c r="B1838" s="45" t="s">
        <v>945</v>
      </c>
      <c r="C1838" s="45" t="s">
        <v>2643</v>
      </c>
      <c r="D1838" s="45" t="s">
        <v>4781</v>
      </c>
      <c r="E1838" s="45" t="s">
        <v>2699</v>
      </c>
      <c r="F1838" s="46" t="s">
        <v>10</v>
      </c>
      <c r="G1838" s="46" t="s">
        <v>54</v>
      </c>
      <c r="H1838" s="45" t="s">
        <v>2386</v>
      </c>
      <c r="I1838" s="45"/>
      <c r="J1838" s="45"/>
      <c r="K1838" s="39" t="str">
        <f>VLOOKUP(A1838,'Va-Ku'!$A$2:$B$150,2,0)</f>
        <v>k</v>
      </c>
      <c r="L1838" s="40" t="str">
        <f>IF(K1838="v",VLOOKUP(A1838,'Va-Ku'!$A$2:$C$150,3,0),VLOOKUP(A1838,Kunnat!$B$2:$D$410,3,0))</f>
        <v>Uusimaa</v>
      </c>
      <c r="M1838" s="40" t="str">
        <f>IF(K1838&lt;&gt;"v",VLOOKUP(A1838,Kunnat!$B$2:$F$411,5,0),"")</f>
        <v>20 001 - 40 000</v>
      </c>
      <c r="N1838" s="41" t="str">
        <f>IF(J1838="","",VLOOKUP(J1838,Lait!$B$3:$C$60,2,0))</f>
        <v/>
      </c>
      <c r="O1838" s="41"/>
      <c r="P1838" s="41"/>
    </row>
    <row r="1839" spans="1:16" s="23" customFormat="1" x14ac:dyDescent="0.35">
      <c r="A1839" s="45" t="s">
        <v>943</v>
      </c>
      <c r="B1839" s="45" t="s">
        <v>508</v>
      </c>
      <c r="C1839" s="45" t="s">
        <v>2641</v>
      </c>
      <c r="D1839" s="45" t="s">
        <v>4802</v>
      </c>
      <c r="E1839" s="45" t="s">
        <v>295</v>
      </c>
      <c r="F1839" s="46" t="s">
        <v>7</v>
      </c>
      <c r="G1839" s="45"/>
      <c r="H1839" s="45" t="s">
        <v>2382</v>
      </c>
      <c r="I1839" s="45"/>
      <c r="J1839" s="45"/>
      <c r="K1839" s="39" t="str">
        <f>VLOOKUP(A1839,'Va-Ku'!$A$2:$B$150,2,0)</f>
        <v>k</v>
      </c>
      <c r="L1839" s="40" t="str">
        <f>IF(K1839="v",VLOOKUP(A1839,'Va-Ku'!$A$2:$C$150,3,0),VLOOKUP(A1839,Kunnat!$B$2:$D$410,3,0))</f>
        <v>Uusimaa</v>
      </c>
      <c r="M1839" s="40" t="str">
        <f>IF(K1839&lt;&gt;"v",VLOOKUP(A1839,Kunnat!$B$2:$F$411,5,0),"")</f>
        <v>20 001 - 40 000</v>
      </c>
      <c r="N1839" s="41" t="str">
        <f>IF(J1839="","",VLOOKUP(J1839,Lait!$B$3:$C$60,2,0))</f>
        <v/>
      </c>
      <c r="O1839" s="41"/>
      <c r="P1839" s="41"/>
    </row>
    <row r="1840" spans="1:16" s="23" customFormat="1" x14ac:dyDescent="0.35">
      <c r="A1840" s="45" t="s">
        <v>943</v>
      </c>
      <c r="B1840" s="45" t="s">
        <v>332</v>
      </c>
      <c r="C1840" s="45" t="s">
        <v>2640</v>
      </c>
      <c r="D1840" s="45" t="s">
        <v>522</v>
      </c>
      <c r="E1840" s="45" t="s">
        <v>1896</v>
      </c>
      <c r="F1840" s="46" t="s">
        <v>7</v>
      </c>
      <c r="G1840" s="45"/>
      <c r="H1840" s="45" t="s">
        <v>2386</v>
      </c>
      <c r="I1840" s="45"/>
      <c r="J1840" s="45"/>
      <c r="K1840" s="39" t="str">
        <f>VLOOKUP(A1840,'Va-Ku'!$A$2:$B$150,2,0)</f>
        <v>k</v>
      </c>
      <c r="L1840" s="40" t="str">
        <f>IF(K1840="v",VLOOKUP(A1840,'Va-Ku'!$A$2:$C$150,3,0),VLOOKUP(A1840,Kunnat!$B$2:$D$410,3,0))</f>
        <v>Uusimaa</v>
      </c>
      <c r="M1840" s="40" t="str">
        <f>IF(K1840&lt;&gt;"v",VLOOKUP(A1840,Kunnat!$B$2:$F$411,5,0),"")</f>
        <v>20 001 - 40 000</v>
      </c>
      <c r="N1840" s="41" t="str">
        <f>IF(J1840="","",VLOOKUP(J1840,Lait!$B$3:$C$60,2,0))</f>
        <v/>
      </c>
      <c r="O1840" s="41"/>
      <c r="P1840" s="41"/>
    </row>
    <row r="1841" spans="1:16" s="23" customFormat="1" x14ac:dyDescent="0.35">
      <c r="A1841" s="45" t="s">
        <v>943</v>
      </c>
      <c r="B1841" s="45" t="s">
        <v>944</v>
      </c>
      <c r="C1841" s="45" t="s">
        <v>2642</v>
      </c>
      <c r="D1841" s="45" t="s">
        <v>2009</v>
      </c>
      <c r="E1841" s="45" t="s">
        <v>1958</v>
      </c>
      <c r="F1841" s="46" t="s">
        <v>3</v>
      </c>
      <c r="G1841" s="45"/>
      <c r="H1841" s="45" t="s">
        <v>2386</v>
      </c>
      <c r="I1841" s="45"/>
      <c r="J1841" s="45"/>
      <c r="K1841" s="39" t="str">
        <f>VLOOKUP(A1841,'Va-Ku'!$A$2:$B$150,2,0)</f>
        <v>k</v>
      </c>
      <c r="L1841" s="40" t="str">
        <f>IF(K1841="v",VLOOKUP(A1841,'Va-Ku'!$A$2:$C$150,3,0),VLOOKUP(A1841,Kunnat!$B$2:$D$410,3,0))</f>
        <v>Uusimaa</v>
      </c>
      <c r="M1841" s="40" t="str">
        <f>IF(K1841&lt;&gt;"v",VLOOKUP(A1841,Kunnat!$B$2:$F$411,5,0),"")</f>
        <v>20 001 - 40 000</v>
      </c>
      <c r="N1841" s="41" t="str">
        <f>IF(J1841="","",VLOOKUP(J1841,Lait!$B$3:$C$60,2,0))</f>
        <v/>
      </c>
      <c r="O1841" s="41"/>
      <c r="P1841" s="41"/>
    </row>
    <row r="1842" spans="1:16" s="23" customFormat="1" x14ac:dyDescent="0.35">
      <c r="A1842" s="45" t="s">
        <v>1205</v>
      </c>
      <c r="B1842" s="45" t="s">
        <v>3527</v>
      </c>
      <c r="C1842" s="45" t="s">
        <v>3528</v>
      </c>
      <c r="D1842" s="45" t="s">
        <v>3529</v>
      </c>
      <c r="E1842" s="45" t="s">
        <v>1960</v>
      </c>
      <c r="F1842" s="46" t="s">
        <v>3</v>
      </c>
      <c r="G1842" s="45"/>
      <c r="H1842" s="45" t="s">
        <v>2382</v>
      </c>
      <c r="I1842" s="45"/>
      <c r="J1842" s="45"/>
      <c r="K1842" s="39" t="str">
        <f>VLOOKUP(A1842,'Va-Ku'!$A$2:$B$150,2,0)</f>
        <v>v</v>
      </c>
      <c r="L1842" s="40" t="str">
        <f>IF(K1842="v",VLOOKUP(A1842,'Va-Ku'!$A$2:$C$150,3,0),VLOOKUP(A1842,Kunnat!$B$2:$D$410,3,0))</f>
        <v>Ulkoministeriö</v>
      </c>
      <c r="M1842" s="40" t="str">
        <f>IF(K1842&lt;&gt;"v",VLOOKUP(A1842,Kunnat!$B$2:$F$411,5,0),"")</f>
        <v/>
      </c>
      <c r="N1842" s="41" t="str">
        <f>IF(J1842="","",VLOOKUP(J1842,Lait!$B$3:$C$60,2,0))</f>
        <v/>
      </c>
      <c r="O1842" s="41"/>
      <c r="P1842" s="41"/>
    </row>
    <row r="1843" spans="1:16" s="23" customFormat="1" x14ac:dyDescent="0.35">
      <c r="A1843" s="45" t="s">
        <v>1205</v>
      </c>
      <c r="B1843" s="45" t="s">
        <v>3530</v>
      </c>
      <c r="C1843" s="45" t="s">
        <v>3531</v>
      </c>
      <c r="D1843" s="45" t="s">
        <v>3532</v>
      </c>
      <c r="E1843" s="45" t="s">
        <v>1958</v>
      </c>
      <c r="F1843" s="46" t="s">
        <v>3</v>
      </c>
      <c r="G1843" s="45"/>
      <c r="H1843" s="45"/>
      <c r="I1843" s="45"/>
      <c r="J1843" s="45"/>
      <c r="K1843" s="39" t="str">
        <f>VLOOKUP(A1843,'Va-Ku'!$A$2:$B$150,2,0)</f>
        <v>v</v>
      </c>
      <c r="L1843" s="40" t="str">
        <f>IF(K1843="v",VLOOKUP(A1843,'Va-Ku'!$A$2:$C$150,3,0),VLOOKUP(A1843,Kunnat!$B$2:$D$410,3,0))</f>
        <v>Ulkoministeriö</v>
      </c>
      <c r="M1843" s="40" t="str">
        <f>IF(K1843&lt;&gt;"v",VLOOKUP(A1843,Kunnat!$B$2:$F$411,5,0),"")</f>
        <v/>
      </c>
      <c r="N1843" s="41" t="str">
        <f>IF(J1843="","",VLOOKUP(J1843,Lait!$B$3:$C$60,2,0))</f>
        <v/>
      </c>
      <c r="O1843" s="41"/>
      <c r="P1843" s="41"/>
    </row>
    <row r="1844" spans="1:16" s="23" customFormat="1" x14ac:dyDescent="0.35">
      <c r="A1844" s="45" t="s">
        <v>949</v>
      </c>
      <c r="B1844" s="45" t="s">
        <v>961</v>
      </c>
      <c r="C1844" s="45" t="s">
        <v>3538</v>
      </c>
      <c r="D1844" s="45" t="s">
        <v>1972</v>
      </c>
      <c r="E1844" s="45" t="s">
        <v>1960</v>
      </c>
      <c r="F1844" s="46" t="s">
        <v>5</v>
      </c>
      <c r="G1844" s="45"/>
      <c r="H1844" s="45" t="s">
        <v>2382</v>
      </c>
      <c r="I1844" s="45"/>
      <c r="J1844" s="45" t="s">
        <v>2334</v>
      </c>
      <c r="K1844" s="39" t="str">
        <f>VLOOKUP(A1844,'Va-Ku'!$A$2:$B$150,2,0)</f>
        <v>k</v>
      </c>
      <c r="L1844" s="40" t="str">
        <f>IF(K1844="v",VLOOKUP(A1844,'Va-Ku'!$A$2:$C$150,3,0),VLOOKUP(A1844,Kunnat!$B$2:$D$410,3,0))</f>
        <v>Pohjois-Pohjanmaa</v>
      </c>
      <c r="M1844" s="40" t="str">
        <f>IF(K1844&lt;&gt;"v",VLOOKUP(A1844,Kunnat!$B$2:$F$411,5,0),"")</f>
        <v>alle 6001</v>
      </c>
      <c r="N1844" s="41" t="str">
        <f>IF(J1844="","",VLOOKUP(J1844,Lait!$B$3:$C$60,2,0))</f>
        <v>Liikenne- ja viestintäministeriö</v>
      </c>
      <c r="O1844" s="41"/>
      <c r="P1844" s="41"/>
    </row>
    <row r="1845" spans="1:16" s="23" customFormat="1" x14ac:dyDescent="0.35">
      <c r="A1845" s="45" t="s">
        <v>949</v>
      </c>
      <c r="B1845" s="45" t="s">
        <v>971</v>
      </c>
      <c r="C1845" s="45" t="s">
        <v>3539</v>
      </c>
      <c r="D1845" s="45" t="s">
        <v>971</v>
      </c>
      <c r="E1845" s="45" t="s">
        <v>1960</v>
      </c>
      <c r="F1845" s="46" t="s">
        <v>17</v>
      </c>
      <c r="G1845" s="46" t="s">
        <v>8</v>
      </c>
      <c r="H1845" s="45" t="s">
        <v>2382</v>
      </c>
      <c r="I1845" s="45"/>
      <c r="J1845" s="45" t="s">
        <v>2335</v>
      </c>
      <c r="K1845" s="39" t="str">
        <f>VLOOKUP(A1845,'Va-Ku'!$A$2:$B$150,2,0)</f>
        <v>k</v>
      </c>
      <c r="L1845" s="40" t="str">
        <f>IF(K1845="v",VLOOKUP(A1845,'Va-Ku'!$A$2:$C$150,3,0),VLOOKUP(A1845,Kunnat!$B$2:$D$410,3,0))</f>
        <v>Pohjois-Pohjanmaa</v>
      </c>
      <c r="M1845" s="40" t="str">
        <f>IF(K1845&lt;&gt;"v",VLOOKUP(A1845,Kunnat!$B$2:$F$411,5,0),"")</f>
        <v>alle 6001</v>
      </c>
      <c r="N1845" s="41" t="str">
        <f>IF(J1845="","",VLOOKUP(J1845,Lait!$B$3:$C$60,2,0))</f>
        <v>Maa- ja metsätalousministeriö</v>
      </c>
      <c r="O1845" s="41"/>
      <c r="P1845" s="41"/>
    </row>
    <row r="1846" spans="1:16" s="23" customFormat="1" x14ac:dyDescent="0.35">
      <c r="A1846" s="45" t="s">
        <v>949</v>
      </c>
      <c r="B1846" s="45" t="s">
        <v>950</v>
      </c>
      <c r="C1846" s="45" t="s">
        <v>3549</v>
      </c>
      <c r="D1846" s="45" t="s">
        <v>950</v>
      </c>
      <c r="E1846" s="45" t="s">
        <v>1960</v>
      </c>
      <c r="F1846" s="46" t="s">
        <v>10</v>
      </c>
      <c r="G1846" s="46" t="s">
        <v>8</v>
      </c>
      <c r="H1846" s="45" t="s">
        <v>2382</v>
      </c>
      <c r="I1846" s="45"/>
      <c r="J1846" s="45" t="s">
        <v>2305</v>
      </c>
      <c r="K1846" s="39" t="str">
        <f>VLOOKUP(A1846,'Va-Ku'!$A$2:$B$150,2,0)</f>
        <v>k</v>
      </c>
      <c r="L1846" s="40" t="str">
        <f>IF(K1846="v",VLOOKUP(A1846,'Va-Ku'!$A$2:$C$150,3,0),VLOOKUP(A1846,Kunnat!$B$2:$D$410,3,0))</f>
        <v>Pohjois-Pohjanmaa</v>
      </c>
      <c r="M1846" s="40" t="str">
        <f>IF(K1846&lt;&gt;"v",VLOOKUP(A1846,Kunnat!$B$2:$F$411,5,0),"")</f>
        <v>alle 6001</v>
      </c>
      <c r="N1846" s="41" t="str">
        <f>IF(J1846="","",VLOOKUP(J1846,Lait!$B$3:$C$60,2,0))</f>
        <v>Maa- ja metsätalousministeriö</v>
      </c>
      <c r="O1846" s="41"/>
      <c r="P1846" s="41"/>
    </row>
    <row r="1847" spans="1:16" s="23" customFormat="1" x14ac:dyDescent="0.35">
      <c r="A1847" s="45" t="s">
        <v>949</v>
      </c>
      <c r="B1847" s="45" t="s">
        <v>129</v>
      </c>
      <c r="C1847" s="45" t="s">
        <v>3551</v>
      </c>
      <c r="D1847" s="45" t="s">
        <v>129</v>
      </c>
      <c r="E1847" s="45" t="s">
        <v>1960</v>
      </c>
      <c r="F1847" s="46" t="s">
        <v>5</v>
      </c>
      <c r="G1847" s="45"/>
      <c r="H1847" s="45" t="s">
        <v>2382</v>
      </c>
      <c r="I1847" s="45"/>
      <c r="J1847" s="45" t="s">
        <v>2301</v>
      </c>
      <c r="K1847" s="39" t="str">
        <f>VLOOKUP(A1847,'Va-Ku'!$A$2:$B$150,2,0)</f>
        <v>k</v>
      </c>
      <c r="L1847" s="40" t="str">
        <f>IF(K1847="v",VLOOKUP(A1847,'Va-Ku'!$A$2:$C$150,3,0),VLOOKUP(A1847,Kunnat!$B$2:$D$410,3,0))</f>
        <v>Pohjois-Pohjanmaa</v>
      </c>
      <c r="M1847" s="40" t="str">
        <f>IF(K1847&lt;&gt;"v",VLOOKUP(A1847,Kunnat!$B$2:$F$411,5,0),"")</f>
        <v>alle 6001</v>
      </c>
      <c r="N1847" s="41" t="str">
        <f>IF(J1847="","",VLOOKUP(J1847,Lait!$B$3:$C$60,2,0))</f>
        <v>Ympäristöministeriö</v>
      </c>
      <c r="O1847" s="41"/>
      <c r="P1847" s="41"/>
    </row>
    <row r="1848" spans="1:16" s="23" customFormat="1" x14ac:dyDescent="0.35">
      <c r="A1848" s="45" t="s">
        <v>949</v>
      </c>
      <c r="B1848" s="45" t="s">
        <v>274</v>
      </c>
      <c r="C1848" s="45" t="s">
        <v>3553</v>
      </c>
      <c r="D1848" s="45" t="s">
        <v>1997</v>
      </c>
      <c r="E1848" s="45" t="s">
        <v>1960</v>
      </c>
      <c r="F1848" s="46" t="s">
        <v>5</v>
      </c>
      <c r="G1848" s="45"/>
      <c r="H1848" s="45" t="s">
        <v>2382</v>
      </c>
      <c r="I1848" s="45"/>
      <c r="J1848" s="45" t="s">
        <v>2301</v>
      </c>
      <c r="K1848" s="39" t="str">
        <f>VLOOKUP(A1848,'Va-Ku'!$A$2:$B$150,2,0)</f>
        <v>k</v>
      </c>
      <c r="L1848" s="40" t="str">
        <f>IF(K1848="v",VLOOKUP(A1848,'Va-Ku'!$A$2:$C$150,3,0),VLOOKUP(A1848,Kunnat!$B$2:$D$410,3,0))</f>
        <v>Pohjois-Pohjanmaa</v>
      </c>
      <c r="M1848" s="40" t="str">
        <f>IF(K1848&lt;&gt;"v",VLOOKUP(A1848,Kunnat!$B$2:$F$411,5,0),"")</f>
        <v>alle 6001</v>
      </c>
      <c r="N1848" s="41" t="str">
        <f>IF(J1848="","",VLOOKUP(J1848,Lait!$B$3:$C$60,2,0))</f>
        <v>Ympäristöministeriö</v>
      </c>
      <c r="O1848" s="41"/>
      <c r="P1848" s="41"/>
    </row>
    <row r="1849" spans="1:16" s="23" customFormat="1" x14ac:dyDescent="0.35">
      <c r="A1849" s="45" t="s">
        <v>949</v>
      </c>
      <c r="B1849" s="45" t="s">
        <v>275</v>
      </c>
      <c r="C1849" s="45" t="s">
        <v>3554</v>
      </c>
      <c r="D1849" s="45" t="s">
        <v>275</v>
      </c>
      <c r="E1849" s="45" t="s">
        <v>1960</v>
      </c>
      <c r="F1849" s="46" t="s">
        <v>5</v>
      </c>
      <c r="G1849" s="45"/>
      <c r="H1849" s="45" t="s">
        <v>2382</v>
      </c>
      <c r="I1849" s="45"/>
      <c r="J1849" s="45" t="s">
        <v>2301</v>
      </c>
      <c r="K1849" s="39" t="str">
        <f>VLOOKUP(A1849,'Va-Ku'!$A$2:$B$150,2,0)</f>
        <v>k</v>
      </c>
      <c r="L1849" s="40" t="str">
        <f>IF(K1849="v",VLOOKUP(A1849,'Va-Ku'!$A$2:$C$150,3,0),VLOOKUP(A1849,Kunnat!$B$2:$D$410,3,0))</f>
        <v>Pohjois-Pohjanmaa</v>
      </c>
      <c r="M1849" s="40" t="str">
        <f>IF(K1849&lt;&gt;"v",VLOOKUP(A1849,Kunnat!$B$2:$F$411,5,0),"")</f>
        <v>alle 6001</v>
      </c>
      <c r="N1849" s="41" t="str">
        <f>IF(J1849="","",VLOOKUP(J1849,Lait!$B$3:$C$60,2,0))</f>
        <v>Ympäristöministeriö</v>
      </c>
      <c r="O1849" s="41"/>
      <c r="P1849" s="41"/>
    </row>
    <row r="1850" spans="1:16" s="23" customFormat="1" x14ac:dyDescent="0.35">
      <c r="A1850" s="45" t="s">
        <v>949</v>
      </c>
      <c r="B1850" s="45" t="s">
        <v>953</v>
      </c>
      <c r="C1850" s="45" t="s">
        <v>3557</v>
      </c>
      <c r="D1850" s="45" t="s">
        <v>1999</v>
      </c>
      <c r="E1850" s="45" t="s">
        <v>1960</v>
      </c>
      <c r="F1850" s="46" t="s">
        <v>5</v>
      </c>
      <c r="G1850" s="45"/>
      <c r="H1850" s="45" t="s">
        <v>2382</v>
      </c>
      <c r="I1850" s="45"/>
      <c r="J1850" s="45" t="s">
        <v>2301</v>
      </c>
      <c r="K1850" s="39" t="str">
        <f>VLOOKUP(A1850,'Va-Ku'!$A$2:$B$150,2,0)</f>
        <v>k</v>
      </c>
      <c r="L1850" s="40" t="str">
        <f>IF(K1850="v",VLOOKUP(A1850,'Va-Ku'!$A$2:$C$150,3,0),VLOOKUP(A1850,Kunnat!$B$2:$D$410,3,0))</f>
        <v>Pohjois-Pohjanmaa</v>
      </c>
      <c r="M1850" s="40" t="str">
        <f>IF(K1850&lt;&gt;"v",VLOOKUP(A1850,Kunnat!$B$2:$F$411,5,0),"")</f>
        <v>alle 6001</v>
      </c>
      <c r="N1850" s="41" t="str">
        <f>IF(J1850="","",VLOOKUP(J1850,Lait!$B$3:$C$60,2,0))</f>
        <v>Ympäristöministeriö</v>
      </c>
      <c r="O1850" s="41"/>
      <c r="P1850" s="41"/>
    </row>
    <row r="1851" spans="1:16" s="23" customFormat="1" x14ac:dyDescent="0.35">
      <c r="A1851" s="45" t="s">
        <v>949</v>
      </c>
      <c r="B1851" s="45" t="s">
        <v>955</v>
      </c>
      <c r="C1851" s="45" t="s">
        <v>3560</v>
      </c>
      <c r="D1851" s="45" t="s">
        <v>260</v>
      </c>
      <c r="E1851" s="45" t="s">
        <v>1960</v>
      </c>
      <c r="F1851" s="46" t="s">
        <v>7</v>
      </c>
      <c r="G1851" s="46" t="s">
        <v>22</v>
      </c>
      <c r="H1851" s="45" t="s">
        <v>2382</v>
      </c>
      <c r="I1851" s="45"/>
      <c r="J1851" s="45"/>
      <c r="K1851" s="39" t="str">
        <f>VLOOKUP(A1851,'Va-Ku'!$A$2:$B$150,2,0)</f>
        <v>k</v>
      </c>
      <c r="L1851" s="40" t="str">
        <f>IF(K1851="v",VLOOKUP(A1851,'Va-Ku'!$A$2:$C$150,3,0),VLOOKUP(A1851,Kunnat!$B$2:$D$410,3,0))</f>
        <v>Pohjois-Pohjanmaa</v>
      </c>
      <c r="M1851" s="40" t="str">
        <f>IF(K1851&lt;&gt;"v",VLOOKUP(A1851,Kunnat!$B$2:$F$411,5,0),"")</f>
        <v>alle 6001</v>
      </c>
      <c r="N1851" s="41" t="str">
        <f>IF(J1851="","",VLOOKUP(J1851,Lait!$B$3:$C$60,2,0))</f>
        <v/>
      </c>
      <c r="O1851" s="41"/>
      <c r="P1851" s="41"/>
    </row>
    <row r="1852" spans="1:16" s="23" customFormat="1" x14ac:dyDescent="0.35">
      <c r="A1852" s="45" t="s">
        <v>949</v>
      </c>
      <c r="B1852" s="45" t="s">
        <v>279</v>
      </c>
      <c r="C1852" s="45" t="s">
        <v>3558</v>
      </c>
      <c r="D1852" s="45" t="s">
        <v>260</v>
      </c>
      <c r="E1852" s="45" t="s">
        <v>1960</v>
      </c>
      <c r="F1852" s="46" t="s">
        <v>17</v>
      </c>
      <c r="G1852" s="46" t="s">
        <v>22</v>
      </c>
      <c r="H1852" s="45" t="s">
        <v>2382</v>
      </c>
      <c r="I1852" s="45"/>
      <c r="J1852" s="45"/>
      <c r="K1852" s="39" t="str">
        <f>VLOOKUP(A1852,'Va-Ku'!$A$2:$B$150,2,0)</f>
        <v>k</v>
      </c>
      <c r="L1852" s="40" t="str">
        <f>IF(K1852="v",VLOOKUP(A1852,'Va-Ku'!$A$2:$C$150,3,0),VLOOKUP(A1852,Kunnat!$B$2:$D$410,3,0))</f>
        <v>Pohjois-Pohjanmaa</v>
      </c>
      <c r="M1852" s="40" t="str">
        <f>IF(K1852&lt;&gt;"v",VLOOKUP(A1852,Kunnat!$B$2:$F$411,5,0),"")</f>
        <v>alle 6001</v>
      </c>
      <c r="N1852" s="41" t="str">
        <f>IF(J1852="","",VLOOKUP(J1852,Lait!$B$3:$C$60,2,0))</f>
        <v/>
      </c>
      <c r="O1852" s="41"/>
      <c r="P1852" s="41"/>
    </row>
    <row r="1853" spans="1:16" s="23" customFormat="1" x14ac:dyDescent="0.35">
      <c r="A1853" s="45" t="s">
        <v>949</v>
      </c>
      <c r="B1853" s="45" t="s">
        <v>970</v>
      </c>
      <c r="C1853" s="45" t="s">
        <v>3559</v>
      </c>
      <c r="D1853" s="45" t="s">
        <v>260</v>
      </c>
      <c r="E1853" s="45" t="s">
        <v>1960</v>
      </c>
      <c r="F1853" s="46" t="s">
        <v>17</v>
      </c>
      <c r="G1853" s="46" t="s">
        <v>8</v>
      </c>
      <c r="H1853" s="45" t="s">
        <v>2386</v>
      </c>
      <c r="I1853" s="45"/>
      <c r="J1853" s="45"/>
      <c r="K1853" s="39" t="str">
        <f>VLOOKUP(A1853,'Va-Ku'!$A$2:$B$150,2,0)</f>
        <v>k</v>
      </c>
      <c r="L1853" s="40" t="str">
        <f>IF(K1853="v",VLOOKUP(A1853,'Va-Ku'!$A$2:$C$150,3,0),VLOOKUP(A1853,Kunnat!$B$2:$D$410,3,0))</f>
        <v>Pohjois-Pohjanmaa</v>
      </c>
      <c r="M1853" s="40" t="str">
        <f>IF(K1853&lt;&gt;"v",VLOOKUP(A1853,Kunnat!$B$2:$F$411,5,0),"")</f>
        <v>alle 6001</v>
      </c>
      <c r="N1853" s="41" t="str">
        <f>IF(J1853="","",VLOOKUP(J1853,Lait!$B$3:$C$60,2,0))</f>
        <v/>
      </c>
      <c r="O1853" s="41"/>
      <c r="P1853" s="41"/>
    </row>
    <row r="1854" spans="1:16" s="23" customFormat="1" x14ac:dyDescent="0.35">
      <c r="A1854" s="45" t="s">
        <v>949</v>
      </c>
      <c r="B1854" s="45" t="s">
        <v>326</v>
      </c>
      <c r="C1854" s="45" t="s">
        <v>3537</v>
      </c>
      <c r="D1854" s="45" t="s">
        <v>330</v>
      </c>
      <c r="E1854" s="45" t="s">
        <v>1960</v>
      </c>
      <c r="F1854" s="46" t="s">
        <v>5</v>
      </c>
      <c r="G1854" s="45"/>
      <c r="H1854" s="45" t="s">
        <v>2382</v>
      </c>
      <c r="I1854" s="45"/>
      <c r="J1854" s="45"/>
      <c r="K1854" s="39" t="str">
        <f>VLOOKUP(A1854,'Va-Ku'!$A$2:$B$150,2,0)</f>
        <v>k</v>
      </c>
      <c r="L1854" s="40" t="str">
        <f>IF(K1854="v",VLOOKUP(A1854,'Va-Ku'!$A$2:$C$150,3,0),VLOOKUP(A1854,Kunnat!$B$2:$D$410,3,0))</f>
        <v>Pohjois-Pohjanmaa</v>
      </c>
      <c r="M1854" s="40" t="str">
        <f>IF(K1854&lt;&gt;"v",VLOOKUP(A1854,Kunnat!$B$2:$F$411,5,0),"")</f>
        <v>alle 6001</v>
      </c>
      <c r="N1854" s="41" t="str">
        <f>IF(J1854="","",VLOOKUP(J1854,Lait!$B$3:$C$60,2,0))</f>
        <v/>
      </c>
      <c r="O1854" s="41"/>
      <c r="P1854" s="41"/>
    </row>
    <row r="1855" spans="1:16" s="23" customFormat="1" x14ac:dyDescent="0.35">
      <c r="A1855" s="45" t="s">
        <v>949</v>
      </c>
      <c r="B1855" s="45" t="s">
        <v>960</v>
      </c>
      <c r="C1855" s="45" t="s">
        <v>3534</v>
      </c>
      <c r="D1855" s="45" t="s">
        <v>960</v>
      </c>
      <c r="E1855" s="45" t="s">
        <v>2699</v>
      </c>
      <c r="F1855" s="46" t="s">
        <v>17</v>
      </c>
      <c r="G1855" s="46" t="s">
        <v>146</v>
      </c>
      <c r="H1855" s="45" t="s">
        <v>2382</v>
      </c>
      <c r="I1855" s="45"/>
      <c r="J1855" s="45" t="s">
        <v>2296</v>
      </c>
      <c r="K1855" s="39" t="str">
        <f>VLOOKUP(A1855,'Va-Ku'!$A$2:$B$150,2,0)</f>
        <v>k</v>
      </c>
      <c r="L1855" s="40" t="str">
        <f>IF(K1855="v",VLOOKUP(A1855,'Va-Ku'!$A$2:$C$150,3,0),VLOOKUP(A1855,Kunnat!$B$2:$D$410,3,0))</f>
        <v>Pohjois-Pohjanmaa</v>
      </c>
      <c r="M1855" s="40" t="str">
        <f>IF(K1855&lt;&gt;"v",VLOOKUP(A1855,Kunnat!$B$2:$F$411,5,0),"")</f>
        <v>alle 6001</v>
      </c>
      <c r="N1855" s="41" t="str">
        <f>IF(J1855="","",VLOOKUP(J1855,Lait!$B$3:$C$60,2,0))</f>
        <v>Maa- ja metsätalousministeriö</v>
      </c>
      <c r="O1855" s="41"/>
      <c r="P1855" s="41"/>
    </row>
    <row r="1856" spans="1:16" s="23" customFormat="1" x14ac:dyDescent="0.35">
      <c r="A1856" s="45" t="s">
        <v>949</v>
      </c>
      <c r="B1856" s="45" t="s">
        <v>972</v>
      </c>
      <c r="C1856" s="45" t="s">
        <v>3536</v>
      </c>
      <c r="D1856" s="45" t="s">
        <v>972</v>
      </c>
      <c r="E1856" s="45" t="s">
        <v>2699</v>
      </c>
      <c r="F1856" s="46" t="s">
        <v>17</v>
      </c>
      <c r="G1856" s="46" t="s">
        <v>22</v>
      </c>
      <c r="H1856" s="45" t="s">
        <v>2386</v>
      </c>
      <c r="I1856" s="45"/>
      <c r="J1856" s="45"/>
      <c r="K1856" s="39" t="str">
        <f>VLOOKUP(A1856,'Va-Ku'!$A$2:$B$150,2,0)</f>
        <v>k</v>
      </c>
      <c r="L1856" s="40" t="str">
        <f>IF(K1856="v",VLOOKUP(A1856,'Va-Ku'!$A$2:$C$150,3,0),VLOOKUP(A1856,Kunnat!$B$2:$D$410,3,0))</f>
        <v>Pohjois-Pohjanmaa</v>
      </c>
      <c r="M1856" s="40" t="str">
        <f>IF(K1856&lt;&gt;"v",VLOOKUP(A1856,Kunnat!$B$2:$F$411,5,0),"")</f>
        <v>alle 6001</v>
      </c>
      <c r="N1856" s="41" t="str">
        <f>IF(J1856="","",VLOOKUP(J1856,Lait!$B$3:$C$60,2,0))</f>
        <v/>
      </c>
      <c r="O1856" s="41"/>
      <c r="P1856" s="41"/>
    </row>
    <row r="1857" spans="1:16" s="23" customFormat="1" x14ac:dyDescent="0.35">
      <c r="A1857" s="45" t="s">
        <v>949</v>
      </c>
      <c r="B1857" s="45" t="s">
        <v>962</v>
      </c>
      <c r="C1857" s="45" t="s">
        <v>3540</v>
      </c>
      <c r="D1857" s="45" t="s">
        <v>962</v>
      </c>
      <c r="E1857" s="45" t="s">
        <v>2699</v>
      </c>
      <c r="F1857" s="46" t="s">
        <v>5</v>
      </c>
      <c r="G1857" s="45"/>
      <c r="H1857" s="45" t="s">
        <v>2382</v>
      </c>
      <c r="I1857" s="45"/>
      <c r="J1857" s="45"/>
      <c r="K1857" s="39" t="str">
        <f>VLOOKUP(A1857,'Va-Ku'!$A$2:$B$150,2,0)</f>
        <v>k</v>
      </c>
      <c r="L1857" s="40" t="str">
        <f>IF(K1857="v",VLOOKUP(A1857,'Va-Ku'!$A$2:$C$150,3,0),VLOOKUP(A1857,Kunnat!$B$2:$D$410,3,0))</f>
        <v>Pohjois-Pohjanmaa</v>
      </c>
      <c r="M1857" s="40" t="str">
        <f>IF(K1857&lt;&gt;"v",VLOOKUP(A1857,Kunnat!$B$2:$F$411,5,0),"")</f>
        <v>alle 6001</v>
      </c>
      <c r="N1857" s="41" t="str">
        <f>IF(J1857="","",VLOOKUP(J1857,Lait!$B$3:$C$60,2,0))</f>
        <v/>
      </c>
      <c r="O1857" s="41"/>
      <c r="P1857" s="41"/>
    </row>
    <row r="1858" spans="1:16" s="23" customFormat="1" x14ac:dyDescent="0.35">
      <c r="A1858" s="45" t="s">
        <v>949</v>
      </c>
      <c r="B1858" s="45" t="s">
        <v>974</v>
      </c>
      <c r="C1858" s="45" t="s">
        <v>3541</v>
      </c>
      <c r="D1858" s="45" t="s">
        <v>974</v>
      </c>
      <c r="E1858" s="45" t="s">
        <v>2699</v>
      </c>
      <c r="F1858" s="46" t="s">
        <v>10</v>
      </c>
      <c r="G1858" s="46" t="s">
        <v>22</v>
      </c>
      <c r="H1858" s="45" t="s">
        <v>2386</v>
      </c>
      <c r="I1858" s="45"/>
      <c r="J1858" s="45"/>
      <c r="K1858" s="39" t="str">
        <f>VLOOKUP(A1858,'Va-Ku'!$A$2:$B$150,2,0)</f>
        <v>k</v>
      </c>
      <c r="L1858" s="40" t="str">
        <f>IF(K1858="v",VLOOKUP(A1858,'Va-Ku'!$A$2:$C$150,3,0),VLOOKUP(A1858,Kunnat!$B$2:$D$410,3,0))</f>
        <v>Pohjois-Pohjanmaa</v>
      </c>
      <c r="M1858" s="40" t="str">
        <f>IF(K1858&lt;&gt;"v",VLOOKUP(A1858,Kunnat!$B$2:$F$411,5,0),"")</f>
        <v>alle 6001</v>
      </c>
      <c r="N1858" s="41" t="str">
        <f>IF(J1858="","",VLOOKUP(J1858,Lait!$B$3:$C$60,2,0))</f>
        <v/>
      </c>
      <c r="O1858" s="41"/>
      <c r="P1858" s="41"/>
    </row>
    <row r="1859" spans="1:16" s="23" customFormat="1" x14ac:dyDescent="0.35">
      <c r="A1859" s="45" t="s">
        <v>949</v>
      </c>
      <c r="B1859" s="45" t="s">
        <v>973</v>
      </c>
      <c r="C1859" s="45" t="s">
        <v>3543</v>
      </c>
      <c r="D1859" s="45" t="s">
        <v>973</v>
      </c>
      <c r="E1859" s="45" t="s">
        <v>2699</v>
      </c>
      <c r="F1859" s="46" t="s">
        <v>17</v>
      </c>
      <c r="G1859" s="46" t="s">
        <v>22</v>
      </c>
      <c r="H1859" s="45" t="s">
        <v>2382</v>
      </c>
      <c r="I1859" s="45"/>
      <c r="J1859" s="45"/>
      <c r="K1859" s="39" t="str">
        <f>VLOOKUP(A1859,'Va-Ku'!$A$2:$B$150,2,0)</f>
        <v>k</v>
      </c>
      <c r="L1859" s="40" t="str">
        <f>IF(K1859="v",VLOOKUP(A1859,'Va-Ku'!$A$2:$C$150,3,0),VLOOKUP(A1859,Kunnat!$B$2:$D$410,3,0))</f>
        <v>Pohjois-Pohjanmaa</v>
      </c>
      <c r="M1859" s="40" t="str">
        <f>IF(K1859&lt;&gt;"v",VLOOKUP(A1859,Kunnat!$B$2:$F$411,5,0),"")</f>
        <v>alle 6001</v>
      </c>
      <c r="N1859" s="41" t="str">
        <f>IF(J1859="","",VLOOKUP(J1859,Lait!$B$3:$C$60,2,0))</f>
        <v/>
      </c>
      <c r="O1859" s="41"/>
      <c r="P1859" s="41"/>
    </row>
    <row r="1860" spans="1:16" s="23" customFormat="1" x14ac:dyDescent="0.35">
      <c r="A1860" s="45" t="s">
        <v>949</v>
      </c>
      <c r="B1860" s="45" t="s">
        <v>3544</v>
      </c>
      <c r="C1860" s="45" t="s">
        <v>3545</v>
      </c>
      <c r="D1860" s="45" t="s">
        <v>963</v>
      </c>
      <c r="E1860" s="45" t="s">
        <v>2699</v>
      </c>
      <c r="F1860" s="46" t="s">
        <v>17</v>
      </c>
      <c r="G1860" s="46" t="s">
        <v>8</v>
      </c>
      <c r="H1860" s="45" t="s">
        <v>2382</v>
      </c>
      <c r="I1860" s="45"/>
      <c r="J1860" s="45"/>
      <c r="K1860" s="39" t="str">
        <f>VLOOKUP(A1860,'Va-Ku'!$A$2:$B$150,2,0)</f>
        <v>k</v>
      </c>
      <c r="L1860" s="40" t="str">
        <f>IF(K1860="v",VLOOKUP(A1860,'Va-Ku'!$A$2:$C$150,3,0),VLOOKUP(A1860,Kunnat!$B$2:$D$410,3,0))</f>
        <v>Pohjois-Pohjanmaa</v>
      </c>
      <c r="M1860" s="40" t="str">
        <f>IF(K1860&lt;&gt;"v",VLOOKUP(A1860,Kunnat!$B$2:$F$411,5,0),"")</f>
        <v>alle 6001</v>
      </c>
      <c r="N1860" s="41" t="str">
        <f>IF(J1860="","",VLOOKUP(J1860,Lait!$B$3:$C$60,2,0))</f>
        <v/>
      </c>
      <c r="O1860" s="41"/>
      <c r="P1860" s="41"/>
    </row>
    <row r="1861" spans="1:16" s="23" customFormat="1" x14ac:dyDescent="0.35">
      <c r="A1861" s="45" t="s">
        <v>949</v>
      </c>
      <c r="B1861" s="45" t="s">
        <v>964</v>
      </c>
      <c r="C1861" s="45" t="s">
        <v>3546</v>
      </c>
      <c r="D1861" s="45" t="s">
        <v>964</v>
      </c>
      <c r="E1861" s="45" t="s">
        <v>2699</v>
      </c>
      <c r="F1861" s="46" t="s">
        <v>10</v>
      </c>
      <c r="G1861" s="46" t="s">
        <v>55</v>
      </c>
      <c r="H1861" s="45" t="s">
        <v>2382</v>
      </c>
      <c r="I1861" s="45"/>
      <c r="J1861" s="45"/>
      <c r="K1861" s="39" t="str">
        <f>VLOOKUP(A1861,'Va-Ku'!$A$2:$B$150,2,0)</f>
        <v>k</v>
      </c>
      <c r="L1861" s="40" t="str">
        <f>IF(K1861="v",VLOOKUP(A1861,'Va-Ku'!$A$2:$C$150,3,0),VLOOKUP(A1861,Kunnat!$B$2:$D$410,3,0))</f>
        <v>Pohjois-Pohjanmaa</v>
      </c>
      <c r="M1861" s="40" t="str">
        <f>IF(K1861&lt;&gt;"v",VLOOKUP(A1861,Kunnat!$B$2:$F$411,5,0),"")</f>
        <v>alle 6001</v>
      </c>
      <c r="N1861" s="41" t="str">
        <f>IF(J1861="","",VLOOKUP(J1861,Lait!$B$3:$C$60,2,0))</f>
        <v/>
      </c>
      <c r="O1861" s="41"/>
      <c r="P1861" s="41"/>
    </row>
    <row r="1862" spans="1:16" s="23" customFormat="1" x14ac:dyDescent="0.35">
      <c r="A1862" s="45" t="s">
        <v>949</v>
      </c>
      <c r="B1862" s="45" t="s">
        <v>967</v>
      </c>
      <c r="C1862" s="45" t="s">
        <v>3548</v>
      </c>
      <c r="D1862" s="45" t="s">
        <v>967</v>
      </c>
      <c r="E1862" s="45" t="s">
        <v>2699</v>
      </c>
      <c r="F1862" s="46" t="s">
        <v>5</v>
      </c>
      <c r="G1862" s="45"/>
      <c r="H1862" s="45" t="s">
        <v>2382</v>
      </c>
      <c r="I1862" s="45"/>
      <c r="J1862" s="45"/>
      <c r="K1862" s="39" t="str">
        <f>VLOOKUP(A1862,'Va-Ku'!$A$2:$B$150,2,0)</f>
        <v>k</v>
      </c>
      <c r="L1862" s="40" t="str">
        <f>IF(K1862="v",VLOOKUP(A1862,'Va-Ku'!$A$2:$C$150,3,0),VLOOKUP(A1862,Kunnat!$B$2:$D$410,3,0))</f>
        <v>Pohjois-Pohjanmaa</v>
      </c>
      <c r="M1862" s="40" t="str">
        <f>IF(K1862&lt;&gt;"v",VLOOKUP(A1862,Kunnat!$B$2:$F$411,5,0),"")</f>
        <v>alle 6001</v>
      </c>
      <c r="N1862" s="41" t="str">
        <f>IF(J1862="","",VLOOKUP(J1862,Lait!$B$3:$C$60,2,0))</f>
        <v/>
      </c>
      <c r="O1862" s="41"/>
      <c r="P1862" s="41"/>
    </row>
    <row r="1863" spans="1:16" s="23" customFormat="1" x14ac:dyDescent="0.35">
      <c r="A1863" s="45" t="s">
        <v>949</v>
      </c>
      <c r="B1863" s="45" t="s">
        <v>951</v>
      </c>
      <c r="C1863" s="45" t="s">
        <v>3550</v>
      </c>
      <c r="D1863" s="45" t="s">
        <v>951</v>
      </c>
      <c r="E1863" s="45" t="s">
        <v>2699</v>
      </c>
      <c r="F1863" s="46" t="s">
        <v>17</v>
      </c>
      <c r="G1863" s="46" t="s">
        <v>146</v>
      </c>
      <c r="H1863" s="45" t="s">
        <v>2382</v>
      </c>
      <c r="I1863" s="45"/>
      <c r="J1863" s="45"/>
      <c r="K1863" s="39" t="str">
        <f>VLOOKUP(A1863,'Va-Ku'!$A$2:$B$150,2,0)</f>
        <v>k</v>
      </c>
      <c r="L1863" s="40" t="str">
        <f>IF(K1863="v",VLOOKUP(A1863,'Va-Ku'!$A$2:$C$150,3,0),VLOOKUP(A1863,Kunnat!$B$2:$D$410,3,0))</f>
        <v>Pohjois-Pohjanmaa</v>
      </c>
      <c r="M1863" s="40" t="str">
        <f>IF(K1863&lt;&gt;"v",VLOOKUP(A1863,Kunnat!$B$2:$F$411,5,0),"")</f>
        <v>alle 6001</v>
      </c>
      <c r="N1863" s="41" t="str">
        <f>IF(J1863="","",VLOOKUP(J1863,Lait!$B$3:$C$60,2,0))</f>
        <v/>
      </c>
      <c r="O1863" s="41"/>
      <c r="P1863" s="41"/>
    </row>
    <row r="1864" spans="1:16" s="23" customFormat="1" x14ac:dyDescent="0.35">
      <c r="A1864" s="45" t="s">
        <v>949</v>
      </c>
      <c r="B1864" s="45" t="s">
        <v>966</v>
      </c>
      <c r="C1864" s="45" t="s">
        <v>3552</v>
      </c>
      <c r="D1864" s="45" t="s">
        <v>966</v>
      </c>
      <c r="E1864" s="45" t="s">
        <v>2699</v>
      </c>
      <c r="F1864" s="46" t="s">
        <v>7</v>
      </c>
      <c r="G1864" s="46" t="s">
        <v>22</v>
      </c>
      <c r="H1864" s="45" t="s">
        <v>2382</v>
      </c>
      <c r="I1864" s="45"/>
      <c r="J1864" s="45"/>
      <c r="K1864" s="39" t="str">
        <f>VLOOKUP(A1864,'Va-Ku'!$A$2:$B$150,2,0)</f>
        <v>k</v>
      </c>
      <c r="L1864" s="40" t="str">
        <f>IF(K1864="v",VLOOKUP(A1864,'Va-Ku'!$A$2:$C$150,3,0),VLOOKUP(A1864,Kunnat!$B$2:$D$410,3,0))</f>
        <v>Pohjois-Pohjanmaa</v>
      </c>
      <c r="M1864" s="40" t="str">
        <f>IF(K1864&lt;&gt;"v",VLOOKUP(A1864,Kunnat!$B$2:$F$411,5,0),"")</f>
        <v>alle 6001</v>
      </c>
      <c r="N1864" s="41" t="str">
        <f>IF(J1864="","",VLOOKUP(J1864,Lait!$B$3:$C$60,2,0))</f>
        <v/>
      </c>
      <c r="O1864" s="41"/>
      <c r="P1864" s="41"/>
    </row>
    <row r="1865" spans="1:16" s="23" customFormat="1" x14ac:dyDescent="0.35">
      <c r="A1865" s="45" t="s">
        <v>949</v>
      </c>
      <c r="B1865" s="45" t="s">
        <v>959</v>
      </c>
      <c r="C1865" s="45" t="s">
        <v>3555</v>
      </c>
      <c r="D1865" s="45" t="s">
        <v>3501</v>
      </c>
      <c r="E1865" s="45" t="s">
        <v>2699</v>
      </c>
      <c r="F1865" s="46" t="s">
        <v>10</v>
      </c>
      <c r="G1865" s="46" t="s">
        <v>61</v>
      </c>
      <c r="H1865" s="45" t="s">
        <v>2382</v>
      </c>
      <c r="I1865" s="45"/>
      <c r="J1865" s="45" t="s">
        <v>2301</v>
      </c>
      <c r="K1865" s="39" t="str">
        <f>VLOOKUP(A1865,'Va-Ku'!$A$2:$B$150,2,0)</f>
        <v>k</v>
      </c>
      <c r="L1865" s="40" t="str">
        <f>IF(K1865="v",VLOOKUP(A1865,'Va-Ku'!$A$2:$C$150,3,0),VLOOKUP(A1865,Kunnat!$B$2:$D$410,3,0))</f>
        <v>Pohjois-Pohjanmaa</v>
      </c>
      <c r="M1865" s="40" t="str">
        <f>IF(K1865&lt;&gt;"v",VLOOKUP(A1865,Kunnat!$B$2:$F$411,5,0),"")</f>
        <v>alle 6001</v>
      </c>
      <c r="N1865" s="41" t="str">
        <f>IF(J1865="","",VLOOKUP(J1865,Lait!$B$3:$C$60,2,0))</f>
        <v>Ympäristöministeriö</v>
      </c>
      <c r="O1865" s="41"/>
      <c r="P1865" s="41"/>
    </row>
    <row r="1866" spans="1:16" s="23" customFormat="1" x14ac:dyDescent="0.35">
      <c r="A1866" s="45" t="s">
        <v>949</v>
      </c>
      <c r="B1866" s="45" t="s">
        <v>952</v>
      </c>
      <c r="C1866" s="45" t="s">
        <v>3556</v>
      </c>
      <c r="D1866" s="45" t="s">
        <v>952</v>
      </c>
      <c r="E1866" s="45" t="s">
        <v>2699</v>
      </c>
      <c r="F1866" s="46" t="s">
        <v>17</v>
      </c>
      <c r="G1866" s="46" t="s">
        <v>146</v>
      </c>
      <c r="H1866" s="45" t="s">
        <v>2382</v>
      </c>
      <c r="I1866" s="45"/>
      <c r="J1866" s="45"/>
      <c r="K1866" s="39" t="str">
        <f>VLOOKUP(A1866,'Va-Ku'!$A$2:$B$150,2,0)</f>
        <v>k</v>
      </c>
      <c r="L1866" s="40" t="str">
        <f>IF(K1866="v",VLOOKUP(A1866,'Va-Ku'!$A$2:$C$150,3,0),VLOOKUP(A1866,Kunnat!$B$2:$D$410,3,0))</f>
        <v>Pohjois-Pohjanmaa</v>
      </c>
      <c r="M1866" s="40" t="str">
        <f>IF(K1866&lt;&gt;"v",VLOOKUP(A1866,Kunnat!$B$2:$F$411,5,0),"")</f>
        <v>alle 6001</v>
      </c>
      <c r="N1866" s="41" t="str">
        <f>IF(J1866="","",VLOOKUP(J1866,Lait!$B$3:$C$60,2,0))</f>
        <v/>
      </c>
      <c r="O1866" s="41"/>
      <c r="P1866" s="41"/>
    </row>
    <row r="1867" spans="1:16" s="23" customFormat="1" x14ac:dyDescent="0.35">
      <c r="A1867" s="45" t="s">
        <v>949</v>
      </c>
      <c r="B1867" s="45" t="s">
        <v>956</v>
      </c>
      <c r="C1867" s="45" t="s">
        <v>3561</v>
      </c>
      <c r="D1867" s="45" t="s">
        <v>956</v>
      </c>
      <c r="E1867" s="45" t="s">
        <v>2699</v>
      </c>
      <c r="F1867" s="46" t="s">
        <v>17</v>
      </c>
      <c r="G1867" s="46" t="s">
        <v>146</v>
      </c>
      <c r="H1867" s="45" t="s">
        <v>2382</v>
      </c>
      <c r="I1867" s="45"/>
      <c r="J1867" s="45" t="s">
        <v>3972</v>
      </c>
      <c r="K1867" s="39" t="str">
        <f>VLOOKUP(A1867,'Va-Ku'!$A$2:$B$150,2,0)</f>
        <v>k</v>
      </c>
      <c r="L1867" s="40" t="str">
        <f>IF(K1867="v",VLOOKUP(A1867,'Va-Ku'!$A$2:$C$150,3,0),VLOOKUP(A1867,Kunnat!$B$2:$D$410,3,0))</f>
        <v>Pohjois-Pohjanmaa</v>
      </c>
      <c r="M1867" s="40" t="str">
        <f>IF(K1867&lt;&gt;"v",VLOOKUP(A1867,Kunnat!$B$2:$F$411,5,0),"")</f>
        <v>alle 6001</v>
      </c>
      <c r="N1867" s="41" t="str">
        <f>IF(J1867="","",VLOOKUP(J1867,Lait!$B$3:$C$60,2,0))</f>
        <v>Ympäristöministeriö</v>
      </c>
      <c r="O1867" s="41"/>
      <c r="P1867" s="41"/>
    </row>
    <row r="1868" spans="1:16" s="23" customFormat="1" x14ac:dyDescent="0.35">
      <c r="A1868" s="45" t="s">
        <v>949</v>
      </c>
      <c r="B1868" s="45" t="s">
        <v>958</v>
      </c>
      <c r="C1868" s="45" t="s">
        <v>3563</v>
      </c>
      <c r="D1868" s="45" t="s">
        <v>958</v>
      </c>
      <c r="E1868" s="45" t="s">
        <v>2699</v>
      </c>
      <c r="F1868" s="46" t="s">
        <v>17</v>
      </c>
      <c r="G1868" s="46" t="s">
        <v>146</v>
      </c>
      <c r="H1868" s="45" t="s">
        <v>2382</v>
      </c>
      <c r="I1868" s="45"/>
      <c r="J1868" s="45" t="s">
        <v>2301</v>
      </c>
      <c r="K1868" s="39" t="str">
        <f>VLOOKUP(A1868,'Va-Ku'!$A$2:$B$150,2,0)</f>
        <v>k</v>
      </c>
      <c r="L1868" s="40" t="str">
        <f>IF(K1868="v",VLOOKUP(A1868,'Va-Ku'!$A$2:$C$150,3,0),VLOOKUP(A1868,Kunnat!$B$2:$D$410,3,0))</f>
        <v>Pohjois-Pohjanmaa</v>
      </c>
      <c r="M1868" s="40" t="str">
        <f>IF(K1868&lt;&gt;"v",VLOOKUP(A1868,Kunnat!$B$2:$F$411,5,0),"")</f>
        <v>alle 6001</v>
      </c>
      <c r="N1868" s="41" t="str">
        <f>IF(J1868="","",VLOOKUP(J1868,Lait!$B$3:$C$60,2,0))</f>
        <v>Ympäristöministeriö</v>
      </c>
      <c r="O1868" s="41"/>
      <c r="P1868" s="41"/>
    </row>
    <row r="1869" spans="1:16" s="23" customFormat="1" x14ac:dyDescent="0.35">
      <c r="A1869" s="45" t="s">
        <v>949</v>
      </c>
      <c r="B1869" s="45" t="s">
        <v>31</v>
      </c>
      <c r="C1869" s="45" t="s">
        <v>3535</v>
      </c>
      <c r="D1869" s="45" t="s">
        <v>4802</v>
      </c>
      <c r="E1869" s="45" t="s">
        <v>295</v>
      </c>
      <c r="F1869" s="46" t="s">
        <v>17</v>
      </c>
      <c r="G1869" s="46" t="s">
        <v>22</v>
      </c>
      <c r="H1869" s="45" t="s">
        <v>2382</v>
      </c>
      <c r="I1869" s="45"/>
      <c r="J1869" s="45"/>
      <c r="K1869" s="39" t="str">
        <f>VLOOKUP(A1869,'Va-Ku'!$A$2:$B$150,2,0)</f>
        <v>k</v>
      </c>
      <c r="L1869" s="40" t="str">
        <f>IF(K1869="v",VLOOKUP(A1869,'Va-Ku'!$A$2:$C$150,3,0),VLOOKUP(A1869,Kunnat!$B$2:$D$410,3,0))</f>
        <v>Pohjois-Pohjanmaa</v>
      </c>
      <c r="M1869" s="40" t="str">
        <f>IF(K1869&lt;&gt;"v",VLOOKUP(A1869,Kunnat!$B$2:$F$411,5,0),"")</f>
        <v>alle 6001</v>
      </c>
      <c r="N1869" s="41" t="str">
        <f>IF(J1869="","",VLOOKUP(J1869,Lait!$B$3:$C$60,2,0))</f>
        <v/>
      </c>
      <c r="O1869" s="41"/>
      <c r="P1869" s="41"/>
    </row>
    <row r="1870" spans="1:16" s="23" customFormat="1" x14ac:dyDescent="0.35">
      <c r="A1870" s="45" t="s">
        <v>949</v>
      </c>
      <c r="B1870" s="45" t="s">
        <v>508</v>
      </c>
      <c r="C1870" s="45" t="s">
        <v>3564</v>
      </c>
      <c r="D1870" s="45" t="s">
        <v>4802</v>
      </c>
      <c r="E1870" s="45" t="s">
        <v>295</v>
      </c>
      <c r="F1870" s="46" t="s">
        <v>17</v>
      </c>
      <c r="G1870" s="46" t="s">
        <v>8</v>
      </c>
      <c r="H1870" s="45" t="s">
        <v>2382</v>
      </c>
      <c r="I1870" s="45"/>
      <c r="J1870" s="45"/>
      <c r="K1870" s="39" t="str">
        <f>VLOOKUP(A1870,'Va-Ku'!$A$2:$B$150,2,0)</f>
        <v>k</v>
      </c>
      <c r="L1870" s="40" t="str">
        <f>IF(K1870="v",VLOOKUP(A1870,'Va-Ku'!$A$2:$C$150,3,0),VLOOKUP(A1870,Kunnat!$B$2:$D$410,3,0))</f>
        <v>Pohjois-Pohjanmaa</v>
      </c>
      <c r="M1870" s="40" t="str">
        <f>IF(K1870&lt;&gt;"v",VLOOKUP(A1870,Kunnat!$B$2:$F$411,5,0),"")</f>
        <v>alle 6001</v>
      </c>
      <c r="N1870" s="41" t="str">
        <f>IF(J1870="","",VLOOKUP(J1870,Lait!$B$3:$C$60,2,0))</f>
        <v/>
      </c>
      <c r="O1870" s="41"/>
      <c r="P1870" s="41"/>
    </row>
    <row r="1871" spans="1:16" s="23" customFormat="1" x14ac:dyDescent="0.35">
      <c r="A1871" s="45" t="s">
        <v>949</v>
      </c>
      <c r="B1871" s="45" t="s">
        <v>965</v>
      </c>
      <c r="C1871" s="45" t="s">
        <v>3533</v>
      </c>
      <c r="D1871" s="45" t="s">
        <v>965</v>
      </c>
      <c r="E1871" s="45" t="s">
        <v>1896</v>
      </c>
      <c r="F1871" s="46" t="s">
        <v>10</v>
      </c>
      <c r="G1871" s="46" t="s">
        <v>61</v>
      </c>
      <c r="H1871" s="45" t="s">
        <v>2382</v>
      </c>
      <c r="I1871" s="45"/>
      <c r="J1871" s="45" t="s">
        <v>4019</v>
      </c>
      <c r="K1871" s="39" t="str">
        <f>VLOOKUP(A1871,'Va-Ku'!$A$2:$B$150,2,0)</f>
        <v>k</v>
      </c>
      <c r="L1871" s="40" t="str">
        <f>IF(K1871="v",VLOOKUP(A1871,'Va-Ku'!$A$2:$C$150,3,0),VLOOKUP(A1871,Kunnat!$B$2:$D$410,3,0))</f>
        <v>Pohjois-Pohjanmaa</v>
      </c>
      <c r="M1871" s="40" t="str">
        <f>IF(K1871&lt;&gt;"v",VLOOKUP(A1871,Kunnat!$B$2:$F$411,5,0),"")</f>
        <v>alle 6001</v>
      </c>
      <c r="N1871" s="41" t="str">
        <f>IF(J1871="","",VLOOKUP(J1871,Lait!$B$3:$C$60,2,0))</f>
        <v>Oikeusministeriö</v>
      </c>
      <c r="O1871" s="41"/>
      <c r="P1871" s="41"/>
    </row>
    <row r="1872" spans="1:16" s="23" customFormat="1" x14ac:dyDescent="0.35">
      <c r="A1872" s="45" t="s">
        <v>949</v>
      </c>
      <c r="B1872" s="45" t="s">
        <v>968</v>
      </c>
      <c r="C1872" s="45" t="s">
        <v>3542</v>
      </c>
      <c r="D1872" s="45" t="s">
        <v>2012</v>
      </c>
      <c r="E1872" s="45" t="s">
        <v>1958</v>
      </c>
      <c r="F1872" s="46" t="s">
        <v>10</v>
      </c>
      <c r="G1872" s="46" t="s">
        <v>61</v>
      </c>
      <c r="H1872" s="45" t="s">
        <v>2386</v>
      </c>
      <c r="I1872" s="45"/>
      <c r="J1872" s="45"/>
      <c r="K1872" s="39" t="str">
        <f>VLOOKUP(A1872,'Va-Ku'!$A$2:$B$150,2,0)</f>
        <v>k</v>
      </c>
      <c r="L1872" s="40" t="str">
        <f>IF(K1872="v",VLOOKUP(A1872,'Va-Ku'!$A$2:$C$150,3,0),VLOOKUP(A1872,Kunnat!$B$2:$D$410,3,0))</f>
        <v>Pohjois-Pohjanmaa</v>
      </c>
      <c r="M1872" s="40" t="str">
        <f>IF(K1872&lt;&gt;"v",VLOOKUP(A1872,Kunnat!$B$2:$F$411,5,0),"")</f>
        <v>alle 6001</v>
      </c>
      <c r="N1872" s="41" t="str">
        <f>IF(J1872="","",VLOOKUP(J1872,Lait!$B$3:$C$60,2,0))</f>
        <v/>
      </c>
      <c r="O1872" s="41"/>
      <c r="P1872" s="41"/>
    </row>
    <row r="1873" spans="1:16" s="23" customFormat="1" x14ac:dyDescent="0.35">
      <c r="A1873" s="45" t="s">
        <v>949</v>
      </c>
      <c r="B1873" s="45" t="s">
        <v>969</v>
      </c>
      <c r="C1873" s="45" t="s">
        <v>3547</v>
      </c>
      <c r="D1873" s="45" t="s">
        <v>2012</v>
      </c>
      <c r="E1873" s="45" t="s">
        <v>1958</v>
      </c>
      <c r="F1873" s="46" t="s">
        <v>10</v>
      </c>
      <c r="G1873" s="46" t="s">
        <v>61</v>
      </c>
      <c r="H1873" s="45" t="s">
        <v>2386</v>
      </c>
      <c r="I1873" s="45"/>
      <c r="J1873" s="45"/>
      <c r="K1873" s="39" t="str">
        <f>VLOOKUP(A1873,'Va-Ku'!$A$2:$B$150,2,0)</f>
        <v>k</v>
      </c>
      <c r="L1873" s="40" t="str">
        <f>IF(K1873="v",VLOOKUP(A1873,'Va-Ku'!$A$2:$C$150,3,0),VLOOKUP(A1873,Kunnat!$B$2:$D$410,3,0))</f>
        <v>Pohjois-Pohjanmaa</v>
      </c>
      <c r="M1873" s="40" t="str">
        <f>IF(K1873&lt;&gt;"v",VLOOKUP(A1873,Kunnat!$B$2:$F$411,5,0),"")</f>
        <v>alle 6001</v>
      </c>
      <c r="N1873" s="41" t="str">
        <f>IF(J1873="","",VLOOKUP(J1873,Lait!$B$3:$C$60,2,0))</f>
        <v/>
      </c>
      <c r="O1873" s="41"/>
      <c r="P1873" s="41"/>
    </row>
    <row r="1874" spans="1:16" s="23" customFormat="1" x14ac:dyDescent="0.35">
      <c r="A1874" s="45" t="s">
        <v>949</v>
      </c>
      <c r="B1874" s="45" t="s">
        <v>957</v>
      </c>
      <c r="C1874" s="45" t="s">
        <v>3562</v>
      </c>
      <c r="D1874" s="45" t="s">
        <v>1168</v>
      </c>
      <c r="E1874" s="45" t="s">
        <v>1958</v>
      </c>
      <c r="F1874" s="46" t="s">
        <v>10</v>
      </c>
      <c r="G1874" s="46" t="s">
        <v>8</v>
      </c>
      <c r="H1874" s="45" t="s">
        <v>2386</v>
      </c>
      <c r="I1874" s="45"/>
      <c r="J1874" s="45" t="s">
        <v>2300</v>
      </c>
      <c r="K1874" s="39" t="str">
        <f>VLOOKUP(A1874,'Va-Ku'!$A$2:$B$150,2,0)</f>
        <v>k</v>
      </c>
      <c r="L1874" s="40" t="str">
        <f>IF(K1874="v",VLOOKUP(A1874,'Va-Ku'!$A$2:$C$150,3,0),VLOOKUP(A1874,Kunnat!$B$2:$D$410,3,0))</f>
        <v>Pohjois-Pohjanmaa</v>
      </c>
      <c r="M1874" s="40" t="str">
        <f>IF(K1874&lt;&gt;"v",VLOOKUP(A1874,Kunnat!$B$2:$F$411,5,0),"")</f>
        <v>alle 6001</v>
      </c>
      <c r="N1874" s="41" t="str">
        <f>IF(J1874="","",VLOOKUP(J1874,Lait!$B$3:$C$60,2,0))</f>
        <v>Liikenne- ja viestintäministeriö</v>
      </c>
      <c r="O1874" s="41"/>
      <c r="P1874" s="41"/>
    </row>
    <row r="1875" spans="1:16" s="23" customFormat="1" x14ac:dyDescent="0.35">
      <c r="A1875" s="45" t="s">
        <v>975</v>
      </c>
      <c r="B1875" s="45" t="s">
        <v>450</v>
      </c>
      <c r="C1875" s="45" t="s">
        <v>4327</v>
      </c>
      <c r="D1875" s="45" t="s">
        <v>450</v>
      </c>
      <c r="E1875" s="45" t="s">
        <v>1959</v>
      </c>
      <c r="F1875" s="46" t="s">
        <v>7</v>
      </c>
      <c r="G1875" s="46" t="s">
        <v>22</v>
      </c>
      <c r="H1875" s="45" t="s">
        <v>2382</v>
      </c>
      <c r="I1875" s="45"/>
      <c r="J1875" s="45" t="s">
        <v>2297</v>
      </c>
      <c r="K1875" s="39" t="str">
        <f>VLOOKUP(A1875,'Va-Ku'!$A$2:$B$150,2,0)</f>
        <v>k</v>
      </c>
      <c r="L1875" s="40" t="str">
        <f>IF(K1875="v",VLOOKUP(A1875,'Va-Ku'!$A$2:$C$150,3,0),VLOOKUP(A1875,Kunnat!$B$2:$D$410,3,0))</f>
        <v>Pohjanmaa</v>
      </c>
      <c r="M1875" s="40" t="str">
        <f>IF(K1875&lt;&gt;"v",VLOOKUP(A1875,Kunnat!$B$2:$F$411,5,0),"")</f>
        <v>40 001 - 100 000</v>
      </c>
      <c r="N1875" s="41" t="str">
        <f>IF(J1875="","",VLOOKUP(J1875,Lait!$B$3:$C$60,2,0))</f>
        <v>Liikenne- ja viestintäministeriö</v>
      </c>
      <c r="O1875" s="41"/>
      <c r="P1875" s="41"/>
    </row>
    <row r="1876" spans="1:16" s="23" customFormat="1" x14ac:dyDescent="0.35">
      <c r="A1876" s="45" t="s">
        <v>975</v>
      </c>
      <c r="B1876" s="45" t="s">
        <v>545</v>
      </c>
      <c r="C1876" s="45" t="s">
        <v>4291</v>
      </c>
      <c r="D1876" s="45" t="s">
        <v>545</v>
      </c>
      <c r="E1876" s="45" t="s">
        <v>1959</v>
      </c>
      <c r="F1876" s="46" t="s">
        <v>7</v>
      </c>
      <c r="G1876" s="46" t="s">
        <v>22</v>
      </c>
      <c r="H1876" s="45" t="s">
        <v>2386</v>
      </c>
      <c r="I1876" s="45" t="s">
        <v>4292</v>
      </c>
      <c r="J1876" s="45" t="s">
        <v>2296</v>
      </c>
      <c r="K1876" s="39" t="str">
        <f>VLOOKUP(A1876,'Va-Ku'!$A$2:$B$150,2,0)</f>
        <v>k</v>
      </c>
      <c r="L1876" s="40" t="str">
        <f>IF(K1876="v",VLOOKUP(A1876,'Va-Ku'!$A$2:$C$150,3,0),VLOOKUP(A1876,Kunnat!$B$2:$D$410,3,0))</f>
        <v>Pohjanmaa</v>
      </c>
      <c r="M1876" s="40" t="str">
        <f>IF(K1876&lt;&gt;"v",VLOOKUP(A1876,Kunnat!$B$2:$F$411,5,0),"")</f>
        <v>40 001 - 100 000</v>
      </c>
      <c r="N1876" s="41" t="str">
        <f>IF(J1876="","",VLOOKUP(J1876,Lait!$B$3:$C$60,2,0))</f>
        <v>Maa- ja metsätalousministeriö</v>
      </c>
      <c r="O1876" s="41"/>
      <c r="P1876" s="41"/>
    </row>
    <row r="1877" spans="1:16" s="23" customFormat="1" x14ac:dyDescent="0.35">
      <c r="A1877" s="45" t="s">
        <v>975</v>
      </c>
      <c r="B1877" s="45" t="s">
        <v>2004</v>
      </c>
      <c r="C1877" s="45" t="s">
        <v>4295</v>
      </c>
      <c r="D1877" s="45" t="s">
        <v>2004</v>
      </c>
      <c r="E1877" s="45" t="s">
        <v>1959</v>
      </c>
      <c r="F1877" s="46" t="s">
        <v>5</v>
      </c>
      <c r="G1877" s="45"/>
      <c r="H1877" s="45" t="s">
        <v>2386</v>
      </c>
      <c r="I1877" s="45"/>
      <c r="J1877" s="45" t="s">
        <v>2296</v>
      </c>
      <c r="K1877" s="39" t="str">
        <f>VLOOKUP(A1877,'Va-Ku'!$A$2:$B$150,2,0)</f>
        <v>k</v>
      </c>
      <c r="L1877" s="40" t="str">
        <f>IF(K1877="v",VLOOKUP(A1877,'Va-Ku'!$A$2:$C$150,3,0),VLOOKUP(A1877,Kunnat!$B$2:$D$410,3,0))</f>
        <v>Pohjanmaa</v>
      </c>
      <c r="M1877" s="40" t="str">
        <f>IF(K1877&lt;&gt;"v",VLOOKUP(A1877,Kunnat!$B$2:$F$411,5,0),"")</f>
        <v>40 001 - 100 000</v>
      </c>
      <c r="N1877" s="41" t="str">
        <f>IF(J1877="","",VLOOKUP(J1877,Lait!$B$3:$C$60,2,0))</f>
        <v>Maa- ja metsätalousministeriö</v>
      </c>
      <c r="O1877" s="41"/>
      <c r="P1877" s="41"/>
    </row>
    <row r="1878" spans="1:16" s="23" customFormat="1" x14ac:dyDescent="0.35">
      <c r="A1878" s="45" t="s">
        <v>975</v>
      </c>
      <c r="B1878" s="45" t="s">
        <v>1993</v>
      </c>
      <c r="C1878" s="45" t="s">
        <v>4296</v>
      </c>
      <c r="D1878" s="45" t="s">
        <v>1993</v>
      </c>
      <c r="E1878" s="45" t="s">
        <v>1959</v>
      </c>
      <c r="F1878" s="46" t="s">
        <v>7</v>
      </c>
      <c r="G1878" s="46" t="s">
        <v>22</v>
      </c>
      <c r="H1878" s="45" t="s">
        <v>2386</v>
      </c>
      <c r="I1878" s="45"/>
      <c r="J1878" s="45" t="s">
        <v>2296</v>
      </c>
      <c r="K1878" s="39" t="str">
        <f>VLOOKUP(A1878,'Va-Ku'!$A$2:$B$150,2,0)</f>
        <v>k</v>
      </c>
      <c r="L1878" s="40" t="str">
        <f>IF(K1878="v",VLOOKUP(A1878,'Va-Ku'!$A$2:$C$150,3,0),VLOOKUP(A1878,Kunnat!$B$2:$D$410,3,0))</f>
        <v>Pohjanmaa</v>
      </c>
      <c r="M1878" s="40" t="str">
        <f>IF(K1878&lt;&gt;"v",VLOOKUP(A1878,Kunnat!$B$2:$F$411,5,0),"")</f>
        <v>40 001 - 100 000</v>
      </c>
      <c r="N1878" s="41" t="str">
        <f>IF(J1878="","",VLOOKUP(J1878,Lait!$B$3:$C$60,2,0))</f>
        <v>Maa- ja metsätalousministeriö</v>
      </c>
      <c r="O1878" s="41"/>
      <c r="P1878" s="41"/>
    </row>
    <row r="1879" spans="1:16" s="23" customFormat="1" x14ac:dyDescent="0.35">
      <c r="A1879" s="45" t="s">
        <v>975</v>
      </c>
      <c r="B1879" s="45" t="s">
        <v>2005</v>
      </c>
      <c r="C1879" s="45" t="s">
        <v>4290</v>
      </c>
      <c r="D1879" s="45" t="s">
        <v>2005</v>
      </c>
      <c r="E1879" s="45" t="s">
        <v>1959</v>
      </c>
      <c r="F1879" s="46" t="s">
        <v>7</v>
      </c>
      <c r="G1879" s="46" t="s">
        <v>22</v>
      </c>
      <c r="H1879" s="45" t="s">
        <v>2386</v>
      </c>
      <c r="I1879" s="45"/>
      <c r="J1879" s="45" t="s">
        <v>2295</v>
      </c>
      <c r="K1879" s="39" t="str">
        <f>VLOOKUP(A1879,'Va-Ku'!$A$2:$B$150,2,0)</f>
        <v>k</v>
      </c>
      <c r="L1879" s="40" t="str">
        <f>IF(K1879="v",VLOOKUP(A1879,'Va-Ku'!$A$2:$C$150,3,0),VLOOKUP(A1879,Kunnat!$B$2:$D$410,3,0))</f>
        <v>Pohjanmaa</v>
      </c>
      <c r="M1879" s="40" t="str">
        <f>IF(K1879&lt;&gt;"v",VLOOKUP(A1879,Kunnat!$B$2:$F$411,5,0),"")</f>
        <v>40 001 - 100 000</v>
      </c>
      <c r="N1879" s="41" t="str">
        <f>IF(J1879="","",VLOOKUP(J1879,Lait!$B$3:$C$60,2,0))</f>
        <v>Maa- ja metsätalousministeriö</v>
      </c>
      <c r="O1879" s="41"/>
      <c r="P1879" s="41"/>
    </row>
    <row r="1880" spans="1:16" s="23" customFormat="1" x14ac:dyDescent="0.35">
      <c r="A1880" s="45" t="s">
        <v>975</v>
      </c>
      <c r="B1880" s="45" t="s">
        <v>3924</v>
      </c>
      <c r="C1880" s="45" t="s">
        <v>4293</v>
      </c>
      <c r="D1880" s="45" t="s">
        <v>3924</v>
      </c>
      <c r="E1880" s="45" t="s">
        <v>1959</v>
      </c>
      <c r="F1880" s="46" t="s">
        <v>5</v>
      </c>
      <c r="G1880" s="45"/>
      <c r="H1880" s="45" t="s">
        <v>2386</v>
      </c>
      <c r="I1880" s="45"/>
      <c r="J1880" s="45" t="s">
        <v>2296</v>
      </c>
      <c r="K1880" s="39" t="str">
        <f>VLOOKUP(A1880,'Va-Ku'!$A$2:$B$150,2,0)</f>
        <v>k</v>
      </c>
      <c r="L1880" s="40" t="str">
        <f>IF(K1880="v",VLOOKUP(A1880,'Va-Ku'!$A$2:$C$150,3,0),VLOOKUP(A1880,Kunnat!$B$2:$D$410,3,0))</f>
        <v>Pohjanmaa</v>
      </c>
      <c r="M1880" s="40" t="str">
        <f>IF(K1880&lt;&gt;"v",VLOOKUP(A1880,Kunnat!$B$2:$F$411,5,0),"")</f>
        <v>40 001 - 100 000</v>
      </c>
      <c r="N1880" s="41" t="str">
        <f>IF(J1880="","",VLOOKUP(J1880,Lait!$B$3:$C$60,2,0))</f>
        <v>Maa- ja metsätalousministeriö</v>
      </c>
      <c r="O1880" s="41"/>
      <c r="P1880" s="41"/>
    </row>
    <row r="1881" spans="1:16" s="23" customFormat="1" x14ac:dyDescent="0.35">
      <c r="A1881" s="45" t="s">
        <v>975</v>
      </c>
      <c r="B1881" s="45" t="s">
        <v>1991</v>
      </c>
      <c r="C1881" s="45" t="s">
        <v>4289</v>
      </c>
      <c r="D1881" s="45" t="s">
        <v>1048</v>
      </c>
      <c r="E1881" s="45" t="s">
        <v>1959</v>
      </c>
      <c r="F1881" s="46" t="s">
        <v>7</v>
      </c>
      <c r="G1881" s="46" t="s">
        <v>22</v>
      </c>
      <c r="H1881" s="45" t="s">
        <v>2382</v>
      </c>
      <c r="I1881" s="45"/>
      <c r="J1881" s="45" t="s">
        <v>2292</v>
      </c>
      <c r="K1881" s="39" t="str">
        <f>VLOOKUP(A1881,'Va-Ku'!$A$2:$B$150,2,0)</f>
        <v>k</v>
      </c>
      <c r="L1881" s="40" t="str">
        <f>IF(K1881="v",VLOOKUP(A1881,'Va-Ku'!$A$2:$C$150,3,0),VLOOKUP(A1881,Kunnat!$B$2:$D$410,3,0))</f>
        <v>Pohjanmaa</v>
      </c>
      <c r="M1881" s="40" t="str">
        <f>IF(K1881&lt;&gt;"v",VLOOKUP(A1881,Kunnat!$B$2:$F$411,5,0),"")</f>
        <v>40 001 - 100 000</v>
      </c>
      <c r="N1881" s="41" t="str">
        <f>IF(J1881="","",VLOOKUP(J1881,Lait!$B$3:$C$60,2,0))</f>
        <v>Ympäristöministeriö</v>
      </c>
      <c r="O1881" s="41"/>
      <c r="P1881" s="41"/>
    </row>
    <row r="1882" spans="1:16" s="23" customFormat="1" x14ac:dyDescent="0.35">
      <c r="A1882" s="45" t="s">
        <v>975</v>
      </c>
      <c r="B1882" s="45" t="s">
        <v>1995</v>
      </c>
      <c r="C1882" s="45" t="s">
        <v>4309</v>
      </c>
      <c r="D1882" s="45" t="s">
        <v>1995</v>
      </c>
      <c r="E1882" s="45" t="s">
        <v>1959</v>
      </c>
      <c r="F1882" s="46" t="s">
        <v>7</v>
      </c>
      <c r="G1882" s="45"/>
      <c r="H1882" s="45" t="s">
        <v>2382</v>
      </c>
      <c r="I1882" s="45"/>
      <c r="J1882" s="45" t="s">
        <v>2291</v>
      </c>
      <c r="K1882" s="39" t="str">
        <f>VLOOKUP(A1882,'Va-Ku'!$A$2:$B$150,2,0)</f>
        <v>k</v>
      </c>
      <c r="L1882" s="40" t="str">
        <f>IF(K1882="v",VLOOKUP(A1882,'Va-Ku'!$A$2:$C$150,3,0),VLOOKUP(A1882,Kunnat!$B$2:$D$410,3,0))</f>
        <v>Pohjanmaa</v>
      </c>
      <c r="M1882" s="40" t="str">
        <f>IF(K1882&lt;&gt;"v",VLOOKUP(A1882,Kunnat!$B$2:$F$411,5,0),"")</f>
        <v>40 001 - 100 000</v>
      </c>
      <c r="N1882" s="41" t="str">
        <f>IF(J1882="","",VLOOKUP(J1882,Lait!$B$3:$C$60,2,0))</f>
        <v>Ympäristöministeriö</v>
      </c>
      <c r="O1882" s="41"/>
      <c r="P1882" s="41"/>
    </row>
    <row r="1883" spans="1:16" s="23" customFormat="1" x14ac:dyDescent="0.35">
      <c r="A1883" s="45" t="s">
        <v>975</v>
      </c>
      <c r="B1883" s="45" t="s">
        <v>1985</v>
      </c>
      <c r="C1883" s="45" t="s">
        <v>4288</v>
      </c>
      <c r="D1883" s="45" t="s">
        <v>1985</v>
      </c>
      <c r="E1883" s="45" t="s">
        <v>1959</v>
      </c>
      <c r="F1883" s="46" t="s">
        <v>7</v>
      </c>
      <c r="G1883" s="45"/>
      <c r="H1883" s="45" t="s">
        <v>2386</v>
      </c>
      <c r="I1883" s="45"/>
      <c r="J1883" s="45" t="s">
        <v>2292</v>
      </c>
      <c r="K1883" s="39" t="str">
        <f>VLOOKUP(A1883,'Va-Ku'!$A$2:$B$150,2,0)</f>
        <v>k</v>
      </c>
      <c r="L1883" s="40" t="str">
        <f>IF(K1883="v",VLOOKUP(A1883,'Va-Ku'!$A$2:$C$150,3,0),VLOOKUP(A1883,Kunnat!$B$2:$D$410,3,0))</f>
        <v>Pohjanmaa</v>
      </c>
      <c r="M1883" s="40" t="str">
        <f>IF(K1883&lt;&gt;"v",VLOOKUP(A1883,Kunnat!$B$2:$F$411,5,0),"")</f>
        <v>40 001 - 100 000</v>
      </c>
      <c r="N1883" s="41" t="str">
        <f>IF(J1883="","",VLOOKUP(J1883,Lait!$B$3:$C$60,2,0))</f>
        <v>Ympäristöministeriö</v>
      </c>
      <c r="O1883" s="41"/>
      <c r="P1883" s="41"/>
    </row>
    <row r="1884" spans="1:16" s="23" customFormat="1" x14ac:dyDescent="0.35">
      <c r="A1884" s="45" t="s">
        <v>975</v>
      </c>
      <c r="B1884" s="45" t="s">
        <v>1976</v>
      </c>
      <c r="C1884" s="45" t="s">
        <v>4337</v>
      </c>
      <c r="D1884" s="45" t="s">
        <v>292</v>
      </c>
      <c r="E1884" s="45" t="s">
        <v>1959</v>
      </c>
      <c r="F1884" s="46" t="s">
        <v>5</v>
      </c>
      <c r="G1884" s="45"/>
      <c r="H1884" s="45" t="s">
        <v>2382</v>
      </c>
      <c r="I1884" s="45"/>
      <c r="J1884" s="45" t="s">
        <v>2301</v>
      </c>
      <c r="K1884" s="39" t="str">
        <f>VLOOKUP(A1884,'Va-Ku'!$A$2:$B$150,2,0)</f>
        <v>k</v>
      </c>
      <c r="L1884" s="40" t="str">
        <f>IF(K1884="v",VLOOKUP(A1884,'Va-Ku'!$A$2:$C$150,3,0),VLOOKUP(A1884,Kunnat!$B$2:$D$410,3,0))</f>
        <v>Pohjanmaa</v>
      </c>
      <c r="M1884" s="40" t="str">
        <f>IF(K1884&lt;&gt;"v",VLOOKUP(A1884,Kunnat!$B$2:$F$411,5,0),"")</f>
        <v>40 001 - 100 000</v>
      </c>
      <c r="N1884" s="41" t="str">
        <f>IF(J1884="","",VLOOKUP(J1884,Lait!$B$3:$C$60,2,0))</f>
        <v>Ympäristöministeriö</v>
      </c>
      <c r="O1884" s="41"/>
      <c r="P1884" s="41"/>
    </row>
    <row r="1885" spans="1:16" s="23" customFormat="1" x14ac:dyDescent="0.35">
      <c r="A1885" s="45" t="s">
        <v>975</v>
      </c>
      <c r="B1885" s="45" t="s">
        <v>277</v>
      </c>
      <c r="C1885" s="45" t="s">
        <v>4303</v>
      </c>
      <c r="D1885" s="45" t="s">
        <v>277</v>
      </c>
      <c r="E1885" s="45" t="s">
        <v>1959</v>
      </c>
      <c r="F1885" s="46" t="s">
        <v>7</v>
      </c>
      <c r="G1885" s="45"/>
      <c r="H1885" s="45" t="s">
        <v>2386</v>
      </c>
      <c r="I1885" s="45" t="s">
        <v>4304</v>
      </c>
      <c r="J1885" s="45" t="s">
        <v>2303</v>
      </c>
      <c r="K1885" s="39" t="str">
        <f>VLOOKUP(A1885,'Va-Ku'!$A$2:$B$150,2,0)</f>
        <v>k</v>
      </c>
      <c r="L1885" s="40" t="str">
        <f>IF(K1885="v",VLOOKUP(A1885,'Va-Ku'!$A$2:$C$150,3,0),VLOOKUP(A1885,Kunnat!$B$2:$D$410,3,0))</f>
        <v>Pohjanmaa</v>
      </c>
      <c r="M1885" s="40" t="str">
        <f>IF(K1885&lt;&gt;"v",VLOOKUP(A1885,Kunnat!$B$2:$F$411,5,0),"")</f>
        <v>40 001 - 100 000</v>
      </c>
      <c r="N1885" s="41" t="str">
        <f>IF(J1885="","",VLOOKUP(J1885,Lait!$B$3:$C$60,2,0))</f>
        <v>Sosiaali- ja terveysministeriö</v>
      </c>
      <c r="O1885" s="41"/>
      <c r="P1885" s="41"/>
    </row>
    <row r="1886" spans="1:16" s="23" customFormat="1" x14ac:dyDescent="0.35">
      <c r="A1886" s="45" t="s">
        <v>975</v>
      </c>
      <c r="B1886" s="45" t="s">
        <v>1980</v>
      </c>
      <c r="C1886" s="45" t="s">
        <v>4305</v>
      </c>
      <c r="D1886" s="45" t="s">
        <v>1980</v>
      </c>
      <c r="E1886" s="45" t="s">
        <v>1959</v>
      </c>
      <c r="F1886" s="46" t="s">
        <v>5</v>
      </c>
      <c r="G1886" s="45"/>
      <c r="H1886" s="45" t="s">
        <v>2386</v>
      </c>
      <c r="I1886" s="45"/>
      <c r="J1886" s="45" t="s">
        <v>2303</v>
      </c>
      <c r="K1886" s="39" t="str">
        <f>VLOOKUP(A1886,'Va-Ku'!$A$2:$B$150,2,0)</f>
        <v>k</v>
      </c>
      <c r="L1886" s="40" t="str">
        <f>IF(K1886="v",VLOOKUP(A1886,'Va-Ku'!$A$2:$C$150,3,0),VLOOKUP(A1886,Kunnat!$B$2:$D$410,3,0))</f>
        <v>Pohjanmaa</v>
      </c>
      <c r="M1886" s="40" t="str">
        <f>IF(K1886&lt;&gt;"v",VLOOKUP(A1886,Kunnat!$B$2:$F$411,5,0),"")</f>
        <v>40 001 - 100 000</v>
      </c>
      <c r="N1886" s="41" t="str">
        <f>IF(J1886="","",VLOOKUP(J1886,Lait!$B$3:$C$60,2,0))</f>
        <v>Sosiaali- ja terveysministeriö</v>
      </c>
      <c r="O1886" s="41"/>
      <c r="P1886" s="41"/>
    </row>
    <row r="1887" spans="1:16" s="23" customFormat="1" x14ac:dyDescent="0.35">
      <c r="A1887" s="45" t="s">
        <v>975</v>
      </c>
      <c r="B1887" s="45" t="s">
        <v>546</v>
      </c>
      <c r="C1887" s="45" t="s">
        <v>4306</v>
      </c>
      <c r="D1887" s="45" t="s">
        <v>2010</v>
      </c>
      <c r="E1887" s="45" t="s">
        <v>1959</v>
      </c>
      <c r="F1887" s="46" t="s">
        <v>5</v>
      </c>
      <c r="G1887" s="45"/>
      <c r="H1887" s="45" t="s">
        <v>2386</v>
      </c>
      <c r="I1887" s="45"/>
      <c r="J1887" s="45" t="s">
        <v>2299</v>
      </c>
      <c r="K1887" s="39" t="str">
        <f>VLOOKUP(A1887,'Va-Ku'!$A$2:$B$150,2,0)</f>
        <v>k</v>
      </c>
      <c r="L1887" s="40" t="str">
        <f>IF(K1887="v",VLOOKUP(A1887,'Va-Ku'!$A$2:$C$150,3,0),VLOOKUP(A1887,Kunnat!$B$2:$D$410,3,0))</f>
        <v>Pohjanmaa</v>
      </c>
      <c r="M1887" s="40" t="str">
        <f>IF(K1887&lt;&gt;"v",VLOOKUP(A1887,Kunnat!$B$2:$F$411,5,0),"")</f>
        <v>40 001 - 100 000</v>
      </c>
      <c r="N1887" s="41" t="str">
        <f>IF(J1887="","",VLOOKUP(J1887,Lait!$B$3:$C$60,2,0))</f>
        <v>Sosiaali- ja terveysministeriö</v>
      </c>
      <c r="O1887" s="41"/>
      <c r="P1887" s="41"/>
    </row>
    <row r="1888" spans="1:16" s="23" customFormat="1" x14ac:dyDescent="0.35">
      <c r="A1888" s="45" t="s">
        <v>975</v>
      </c>
      <c r="B1888" s="45" t="s">
        <v>1992</v>
      </c>
      <c r="C1888" s="45" t="s">
        <v>4307</v>
      </c>
      <c r="D1888" s="45" t="s">
        <v>1176</v>
      </c>
      <c r="E1888" s="45" t="s">
        <v>1959</v>
      </c>
      <c r="F1888" s="46" t="s">
        <v>7</v>
      </c>
      <c r="G1888" s="45"/>
      <c r="H1888" s="45" t="s">
        <v>2386</v>
      </c>
      <c r="I1888" s="45"/>
      <c r="J1888" s="45" t="s">
        <v>2305</v>
      </c>
      <c r="K1888" s="39" t="str">
        <f>VLOOKUP(A1888,'Va-Ku'!$A$2:$B$150,2,0)</f>
        <v>k</v>
      </c>
      <c r="L1888" s="40" t="str">
        <f>IF(K1888="v",VLOOKUP(A1888,'Va-Ku'!$A$2:$C$150,3,0),VLOOKUP(A1888,Kunnat!$B$2:$D$410,3,0))</f>
        <v>Pohjanmaa</v>
      </c>
      <c r="M1888" s="40" t="str">
        <f>IF(K1888&lt;&gt;"v",VLOOKUP(A1888,Kunnat!$B$2:$F$411,5,0),"")</f>
        <v>40 001 - 100 000</v>
      </c>
      <c r="N1888" s="41" t="str">
        <f>IF(J1888="","",VLOOKUP(J1888,Lait!$B$3:$C$60,2,0))</f>
        <v>Maa- ja metsätalousministeriö</v>
      </c>
      <c r="O1888" s="41"/>
      <c r="P1888" s="41"/>
    </row>
    <row r="1889" spans="1:16" s="23" customFormat="1" x14ac:dyDescent="0.35">
      <c r="A1889" s="45" t="s">
        <v>975</v>
      </c>
      <c r="B1889" s="45" t="s">
        <v>1176</v>
      </c>
      <c r="C1889" s="45" t="s">
        <v>4325</v>
      </c>
      <c r="D1889" s="45" t="s">
        <v>1176</v>
      </c>
      <c r="E1889" s="45" t="s">
        <v>1959</v>
      </c>
      <c r="F1889" s="46" t="s">
        <v>5</v>
      </c>
      <c r="G1889" s="45"/>
      <c r="H1889" s="45" t="s">
        <v>2382</v>
      </c>
      <c r="I1889" s="45"/>
      <c r="J1889" s="45" t="s">
        <v>2305</v>
      </c>
      <c r="K1889" s="39" t="str">
        <f>VLOOKUP(A1889,'Va-Ku'!$A$2:$B$150,2,0)</f>
        <v>k</v>
      </c>
      <c r="L1889" s="40" t="str">
        <f>IF(K1889="v",VLOOKUP(A1889,'Va-Ku'!$A$2:$C$150,3,0),VLOOKUP(A1889,Kunnat!$B$2:$D$410,3,0))</f>
        <v>Pohjanmaa</v>
      </c>
      <c r="M1889" s="40" t="str">
        <f>IF(K1889&lt;&gt;"v",VLOOKUP(A1889,Kunnat!$B$2:$F$411,5,0),"")</f>
        <v>40 001 - 100 000</v>
      </c>
      <c r="N1889" s="41" t="str">
        <f>IF(J1889="","",VLOOKUP(J1889,Lait!$B$3:$C$60,2,0))</f>
        <v>Maa- ja metsätalousministeriö</v>
      </c>
      <c r="O1889" s="41"/>
      <c r="P1889" s="41"/>
    </row>
    <row r="1890" spans="1:16" s="23" customFormat="1" x14ac:dyDescent="0.35">
      <c r="A1890" s="45" t="s">
        <v>975</v>
      </c>
      <c r="B1890" s="45" t="s">
        <v>1988</v>
      </c>
      <c r="C1890" s="45" t="s">
        <v>4300</v>
      </c>
      <c r="D1890" s="45" t="s">
        <v>1988</v>
      </c>
      <c r="E1890" s="45" t="s">
        <v>1959</v>
      </c>
      <c r="F1890" s="46" t="s">
        <v>7</v>
      </c>
      <c r="G1890" s="46" t="s">
        <v>22</v>
      </c>
      <c r="H1890" s="45" t="s">
        <v>2382</v>
      </c>
      <c r="I1890" s="45"/>
      <c r="J1890" s="45" t="s">
        <v>2302</v>
      </c>
      <c r="K1890" s="39" t="str">
        <f>VLOOKUP(A1890,'Va-Ku'!$A$2:$B$150,2,0)</f>
        <v>k</v>
      </c>
      <c r="L1890" s="40" t="str">
        <f>IF(K1890="v",VLOOKUP(A1890,'Va-Ku'!$A$2:$C$150,3,0),VLOOKUP(A1890,Kunnat!$B$2:$D$410,3,0))</f>
        <v>Pohjanmaa</v>
      </c>
      <c r="M1890" s="40" t="str">
        <f>IF(K1890&lt;&gt;"v",VLOOKUP(A1890,Kunnat!$B$2:$F$411,5,0),"")</f>
        <v>40 001 - 100 000</v>
      </c>
      <c r="N1890" s="41" t="str">
        <f>IF(J1890="","",VLOOKUP(J1890,Lait!$B$3:$C$60,2,0))</f>
        <v>Sosiaali- ja terveysministeriö</v>
      </c>
      <c r="O1890" s="41"/>
      <c r="P1890" s="41"/>
    </row>
    <row r="1891" spans="1:16" s="23" customFormat="1" x14ac:dyDescent="0.35">
      <c r="A1891" s="45" t="s">
        <v>975</v>
      </c>
      <c r="B1891" s="45" t="s">
        <v>1981</v>
      </c>
      <c r="C1891" s="45" t="s">
        <v>4313</v>
      </c>
      <c r="D1891" s="45" t="s">
        <v>1981</v>
      </c>
      <c r="E1891" s="45" t="s">
        <v>1959</v>
      </c>
      <c r="F1891" s="46" t="s">
        <v>7</v>
      </c>
      <c r="G1891" s="46" t="s">
        <v>22</v>
      </c>
      <c r="H1891" s="45" t="s">
        <v>2386</v>
      </c>
      <c r="I1891" s="45"/>
      <c r="J1891" s="45" t="s">
        <v>2291</v>
      </c>
      <c r="K1891" s="39" t="str">
        <f>VLOOKUP(A1891,'Va-Ku'!$A$2:$B$150,2,0)</f>
        <v>k</v>
      </c>
      <c r="L1891" s="40" t="str">
        <f>IF(K1891="v",VLOOKUP(A1891,'Va-Ku'!$A$2:$C$150,3,0),VLOOKUP(A1891,Kunnat!$B$2:$D$410,3,0))</f>
        <v>Pohjanmaa</v>
      </c>
      <c r="M1891" s="40" t="str">
        <f>IF(K1891&lt;&gt;"v",VLOOKUP(A1891,Kunnat!$B$2:$F$411,5,0),"")</f>
        <v>40 001 - 100 000</v>
      </c>
      <c r="N1891" s="41" t="str">
        <f>IF(J1891="","",VLOOKUP(J1891,Lait!$B$3:$C$60,2,0))</f>
        <v>Ympäristöministeriö</v>
      </c>
      <c r="O1891" s="41"/>
      <c r="P1891" s="41"/>
    </row>
    <row r="1892" spans="1:16" s="23" customFormat="1" x14ac:dyDescent="0.35">
      <c r="A1892" s="45" t="s">
        <v>975</v>
      </c>
      <c r="B1892" s="45" t="s">
        <v>4321</v>
      </c>
      <c r="C1892" s="45" t="s">
        <v>4322</v>
      </c>
      <c r="D1892" s="45" t="s">
        <v>545</v>
      </c>
      <c r="E1892" s="45" t="s">
        <v>1960</v>
      </c>
      <c r="F1892" s="46" t="s">
        <v>7</v>
      </c>
      <c r="G1892" s="46" t="s">
        <v>22</v>
      </c>
      <c r="H1892" s="45" t="s">
        <v>2386</v>
      </c>
      <c r="I1892" s="45"/>
      <c r="J1892" s="45" t="s">
        <v>4323</v>
      </c>
      <c r="K1892" s="39" t="str">
        <f>VLOOKUP(A1892,'Va-Ku'!$A$2:$B$150,2,0)</f>
        <v>k</v>
      </c>
      <c r="L1892" s="40" t="str">
        <f>IF(K1892="v",VLOOKUP(A1892,'Va-Ku'!$A$2:$C$150,3,0),VLOOKUP(A1892,Kunnat!$B$2:$D$410,3,0))</f>
        <v>Pohjanmaa</v>
      </c>
      <c r="M1892" s="40" t="str">
        <f>IF(K1892&lt;&gt;"v",VLOOKUP(A1892,Kunnat!$B$2:$F$411,5,0),"")</f>
        <v>40 001 - 100 000</v>
      </c>
      <c r="N1892" s="41" t="str">
        <f>IF(J1892="","",VLOOKUP(J1892,Lait!$B$3:$C$60,2,0))</f>
        <v>Maa- ja metsätalousministeriö</v>
      </c>
      <c r="O1892" s="41"/>
      <c r="P1892" s="41"/>
    </row>
    <row r="1893" spans="1:16" s="23" customFormat="1" x14ac:dyDescent="0.35">
      <c r="A1893" s="45" t="s">
        <v>975</v>
      </c>
      <c r="B1893" s="45" t="s">
        <v>37</v>
      </c>
      <c r="C1893" s="45" t="s">
        <v>4294</v>
      </c>
      <c r="D1893" s="45" t="s">
        <v>37</v>
      </c>
      <c r="E1893" s="45" t="s">
        <v>1960</v>
      </c>
      <c r="F1893" s="46" t="s">
        <v>5</v>
      </c>
      <c r="G1893" s="45"/>
      <c r="H1893" s="45" t="s">
        <v>2386</v>
      </c>
      <c r="I1893" s="45"/>
      <c r="J1893" s="45" t="s">
        <v>2296</v>
      </c>
      <c r="K1893" s="39" t="str">
        <f>VLOOKUP(A1893,'Va-Ku'!$A$2:$B$150,2,0)</f>
        <v>k</v>
      </c>
      <c r="L1893" s="40" t="str">
        <f>IF(K1893="v",VLOOKUP(A1893,'Va-Ku'!$A$2:$C$150,3,0),VLOOKUP(A1893,Kunnat!$B$2:$D$410,3,0))</f>
        <v>Pohjanmaa</v>
      </c>
      <c r="M1893" s="40" t="str">
        <f>IF(K1893&lt;&gt;"v",VLOOKUP(A1893,Kunnat!$B$2:$F$411,5,0),"")</f>
        <v>40 001 - 100 000</v>
      </c>
      <c r="N1893" s="41" t="str">
        <f>IF(J1893="","",VLOOKUP(J1893,Lait!$B$3:$C$60,2,0))</f>
        <v>Maa- ja metsätalousministeriö</v>
      </c>
      <c r="O1893" s="41"/>
      <c r="P1893" s="41"/>
    </row>
    <row r="1894" spans="1:16" s="23" customFormat="1" x14ac:dyDescent="0.35">
      <c r="A1894" s="45" t="s">
        <v>975</v>
      </c>
      <c r="B1894" s="45" t="s">
        <v>41</v>
      </c>
      <c r="C1894" s="45" t="s">
        <v>4298</v>
      </c>
      <c r="D1894" s="45" t="s">
        <v>41</v>
      </c>
      <c r="E1894" s="45" t="s">
        <v>1960</v>
      </c>
      <c r="F1894" s="46" t="s">
        <v>7</v>
      </c>
      <c r="G1894" s="46" t="s">
        <v>22</v>
      </c>
      <c r="H1894" s="45" t="s">
        <v>2386</v>
      </c>
      <c r="I1894" s="45"/>
      <c r="J1894" s="45" t="s">
        <v>2308</v>
      </c>
      <c r="K1894" s="39" t="str">
        <f>VLOOKUP(A1894,'Va-Ku'!$A$2:$B$150,2,0)</f>
        <v>k</v>
      </c>
      <c r="L1894" s="40" t="str">
        <f>IF(K1894="v",VLOOKUP(A1894,'Va-Ku'!$A$2:$C$150,3,0),VLOOKUP(A1894,Kunnat!$B$2:$D$410,3,0))</f>
        <v>Pohjanmaa</v>
      </c>
      <c r="M1894" s="40" t="str">
        <f>IF(K1894&lt;&gt;"v",VLOOKUP(A1894,Kunnat!$B$2:$F$411,5,0),"")</f>
        <v>40 001 - 100 000</v>
      </c>
      <c r="N1894" s="41" t="str">
        <f>IF(J1894="","",VLOOKUP(J1894,Lait!$B$3:$C$60,2,0))</f>
        <v>Maa- ja metsätalousministeriö</v>
      </c>
      <c r="O1894" s="41"/>
      <c r="P1894" s="41"/>
    </row>
    <row r="1895" spans="1:16" s="23" customFormat="1" x14ac:dyDescent="0.35">
      <c r="A1895" s="45" t="s">
        <v>975</v>
      </c>
      <c r="B1895" s="45" t="s">
        <v>154</v>
      </c>
      <c r="C1895" s="45" t="s">
        <v>4310</v>
      </c>
      <c r="D1895" s="45" t="s">
        <v>154</v>
      </c>
      <c r="E1895" s="45" t="s">
        <v>1960</v>
      </c>
      <c r="F1895" s="46" t="s">
        <v>7</v>
      </c>
      <c r="G1895" s="46" t="s">
        <v>22</v>
      </c>
      <c r="H1895" s="45" t="s">
        <v>2386</v>
      </c>
      <c r="I1895" s="45" t="s">
        <v>4311</v>
      </c>
      <c r="J1895" s="45" t="s">
        <v>2291</v>
      </c>
      <c r="K1895" s="39" t="str">
        <f>VLOOKUP(A1895,'Va-Ku'!$A$2:$B$150,2,0)</f>
        <v>k</v>
      </c>
      <c r="L1895" s="40" t="str">
        <f>IF(K1895="v",VLOOKUP(A1895,'Va-Ku'!$A$2:$C$150,3,0),VLOOKUP(A1895,Kunnat!$B$2:$D$410,3,0))</f>
        <v>Pohjanmaa</v>
      </c>
      <c r="M1895" s="40" t="str">
        <f>IF(K1895&lt;&gt;"v",VLOOKUP(A1895,Kunnat!$B$2:$F$411,5,0),"")</f>
        <v>40 001 - 100 000</v>
      </c>
      <c r="N1895" s="41" t="str">
        <f>IF(J1895="","",VLOOKUP(J1895,Lait!$B$3:$C$60,2,0))</f>
        <v>Ympäristöministeriö</v>
      </c>
      <c r="O1895" s="41"/>
      <c r="P1895" s="41"/>
    </row>
    <row r="1896" spans="1:16" s="23" customFormat="1" x14ac:dyDescent="0.35">
      <c r="A1896" s="45" t="s">
        <v>975</v>
      </c>
      <c r="B1896" s="45" t="s">
        <v>287</v>
      </c>
      <c r="C1896" s="45" t="s">
        <v>4327</v>
      </c>
      <c r="D1896" s="45" t="s">
        <v>287</v>
      </c>
      <c r="E1896" s="45" t="s">
        <v>1960</v>
      </c>
      <c r="F1896" s="46" t="s">
        <v>7</v>
      </c>
      <c r="G1896" s="46" t="s">
        <v>22</v>
      </c>
      <c r="H1896" s="45" t="s">
        <v>2382</v>
      </c>
      <c r="I1896" s="45"/>
      <c r="J1896" s="45" t="s">
        <v>2304</v>
      </c>
      <c r="K1896" s="39" t="str">
        <f>VLOOKUP(A1896,'Va-Ku'!$A$2:$B$150,2,0)</f>
        <v>k</v>
      </c>
      <c r="L1896" s="40" t="str">
        <f>IF(K1896="v",VLOOKUP(A1896,'Va-Ku'!$A$2:$C$150,3,0),VLOOKUP(A1896,Kunnat!$B$2:$D$410,3,0))</f>
        <v>Pohjanmaa</v>
      </c>
      <c r="M1896" s="40" t="str">
        <f>IF(K1896&lt;&gt;"v",VLOOKUP(A1896,Kunnat!$B$2:$F$411,5,0),"")</f>
        <v>40 001 - 100 000</v>
      </c>
      <c r="N1896" s="41" t="str">
        <f>IF(J1896="","",VLOOKUP(J1896,Lait!$B$3:$C$60,2,0))</f>
        <v>Liikenne- ja viestintäministeriö</v>
      </c>
      <c r="O1896" s="41"/>
      <c r="P1896" s="41"/>
    </row>
    <row r="1897" spans="1:16" s="23" customFormat="1" x14ac:dyDescent="0.35">
      <c r="A1897" s="45" t="s">
        <v>975</v>
      </c>
      <c r="B1897" s="45" t="s">
        <v>289</v>
      </c>
      <c r="C1897" s="45" t="s">
        <v>4286</v>
      </c>
      <c r="D1897" s="45" t="s">
        <v>289</v>
      </c>
      <c r="E1897" s="45" t="s">
        <v>1960</v>
      </c>
      <c r="F1897" s="46" t="s">
        <v>7</v>
      </c>
      <c r="G1897" s="46" t="s">
        <v>22</v>
      </c>
      <c r="H1897" s="45"/>
      <c r="I1897" s="45"/>
      <c r="J1897" s="45" t="s">
        <v>2289</v>
      </c>
      <c r="K1897" s="39" t="str">
        <f>VLOOKUP(A1897,'Va-Ku'!$A$2:$B$150,2,0)</f>
        <v>k</v>
      </c>
      <c r="L1897" s="40" t="str">
        <f>IF(K1897="v",VLOOKUP(A1897,'Va-Ku'!$A$2:$C$150,3,0),VLOOKUP(A1897,Kunnat!$B$2:$D$410,3,0))</f>
        <v>Pohjanmaa</v>
      </c>
      <c r="M1897" s="40" t="str">
        <f>IF(K1897&lt;&gt;"v",VLOOKUP(A1897,Kunnat!$B$2:$F$411,5,0),"")</f>
        <v>40 001 - 100 000</v>
      </c>
      <c r="N1897" s="41" t="str">
        <f>IF(J1897="","",VLOOKUP(J1897,Lait!$B$3:$C$60,2,0))</f>
        <v>Ympäristöministeriö</v>
      </c>
      <c r="O1897" s="41"/>
      <c r="P1897" s="41"/>
    </row>
    <row r="1898" spans="1:16" s="23" customFormat="1" x14ac:dyDescent="0.35">
      <c r="A1898" s="45" t="s">
        <v>975</v>
      </c>
      <c r="B1898" s="45" t="s">
        <v>1978</v>
      </c>
      <c r="C1898" s="45" t="s">
        <v>4316</v>
      </c>
      <c r="D1898" s="45" t="s">
        <v>1978</v>
      </c>
      <c r="E1898" s="45" t="s">
        <v>1960</v>
      </c>
      <c r="F1898" s="46" t="s">
        <v>7</v>
      </c>
      <c r="G1898" s="46" t="s">
        <v>22</v>
      </c>
      <c r="H1898" s="45" t="s">
        <v>2382</v>
      </c>
      <c r="I1898" s="45"/>
      <c r="J1898" s="45" t="s">
        <v>2290</v>
      </c>
      <c r="K1898" s="39" t="str">
        <f>VLOOKUP(A1898,'Va-Ku'!$A$2:$B$150,2,0)</f>
        <v>k</v>
      </c>
      <c r="L1898" s="40" t="str">
        <f>IF(K1898="v",VLOOKUP(A1898,'Va-Ku'!$A$2:$C$150,3,0),VLOOKUP(A1898,Kunnat!$B$2:$D$410,3,0))</f>
        <v>Pohjanmaa</v>
      </c>
      <c r="M1898" s="40" t="str">
        <f>IF(K1898&lt;&gt;"v",VLOOKUP(A1898,Kunnat!$B$2:$F$411,5,0),"")</f>
        <v>40 001 - 100 000</v>
      </c>
      <c r="N1898" s="41" t="str">
        <f>IF(J1898="","",VLOOKUP(J1898,Lait!$B$3:$C$60,2,0))</f>
        <v>Ympäristöministeriö</v>
      </c>
      <c r="O1898" s="41"/>
      <c r="P1898" s="41"/>
    </row>
    <row r="1899" spans="1:16" s="23" customFormat="1" x14ac:dyDescent="0.35">
      <c r="A1899" s="45" t="s">
        <v>975</v>
      </c>
      <c r="B1899" s="45" t="s">
        <v>1978</v>
      </c>
      <c r="C1899" s="45" t="s">
        <v>4327</v>
      </c>
      <c r="D1899" s="45" t="s">
        <v>1978</v>
      </c>
      <c r="E1899" s="45" t="s">
        <v>1960</v>
      </c>
      <c r="F1899" s="46" t="s">
        <v>7</v>
      </c>
      <c r="G1899" s="46" t="s">
        <v>22</v>
      </c>
      <c r="H1899" s="45" t="s">
        <v>2382</v>
      </c>
      <c r="I1899" s="45"/>
      <c r="J1899" s="45" t="s">
        <v>2290</v>
      </c>
      <c r="K1899" s="39" t="str">
        <f>VLOOKUP(A1899,'Va-Ku'!$A$2:$B$150,2,0)</f>
        <v>k</v>
      </c>
      <c r="L1899" s="40" t="str">
        <f>IF(K1899="v",VLOOKUP(A1899,'Va-Ku'!$A$2:$C$150,3,0),VLOOKUP(A1899,Kunnat!$B$2:$D$410,3,0))</f>
        <v>Pohjanmaa</v>
      </c>
      <c r="M1899" s="40" t="str">
        <f>IF(K1899&lt;&gt;"v",VLOOKUP(A1899,Kunnat!$B$2:$F$411,5,0),"")</f>
        <v>40 001 - 100 000</v>
      </c>
      <c r="N1899" s="41" t="str">
        <f>IF(J1899="","",VLOOKUP(J1899,Lait!$B$3:$C$60,2,0))</f>
        <v>Ympäristöministeriö</v>
      </c>
      <c r="O1899" s="41"/>
      <c r="P1899" s="41"/>
    </row>
    <row r="1900" spans="1:16" s="23" customFormat="1" x14ac:dyDescent="0.35">
      <c r="A1900" s="45" t="s">
        <v>975</v>
      </c>
      <c r="B1900" s="45" t="s">
        <v>129</v>
      </c>
      <c r="C1900" s="45" t="s">
        <v>4329</v>
      </c>
      <c r="D1900" s="45" t="s">
        <v>129</v>
      </c>
      <c r="E1900" s="45" t="s">
        <v>1960</v>
      </c>
      <c r="F1900" s="46" t="s">
        <v>7</v>
      </c>
      <c r="G1900" s="45"/>
      <c r="H1900" s="45" t="s">
        <v>2382</v>
      </c>
      <c r="I1900" s="45"/>
      <c r="J1900" s="45" t="s">
        <v>2301</v>
      </c>
      <c r="K1900" s="39" t="str">
        <f>VLOOKUP(A1900,'Va-Ku'!$A$2:$B$150,2,0)</f>
        <v>k</v>
      </c>
      <c r="L1900" s="40" t="str">
        <f>IF(K1900="v",VLOOKUP(A1900,'Va-Ku'!$A$2:$C$150,3,0),VLOOKUP(A1900,Kunnat!$B$2:$D$410,3,0))</f>
        <v>Pohjanmaa</v>
      </c>
      <c r="M1900" s="40" t="str">
        <f>IF(K1900&lt;&gt;"v",VLOOKUP(A1900,Kunnat!$B$2:$F$411,5,0),"")</f>
        <v>40 001 - 100 000</v>
      </c>
      <c r="N1900" s="41" t="str">
        <f>IF(J1900="","",VLOOKUP(J1900,Lait!$B$3:$C$60,2,0))</f>
        <v>Ympäristöministeriö</v>
      </c>
      <c r="O1900" s="41"/>
      <c r="P1900" s="41"/>
    </row>
    <row r="1901" spans="1:16" s="23" customFormat="1" x14ac:dyDescent="0.35">
      <c r="A1901" s="45" t="s">
        <v>975</v>
      </c>
      <c r="B1901" s="45" t="s">
        <v>1977</v>
      </c>
      <c r="C1901" s="45" t="s">
        <v>4317</v>
      </c>
      <c r="D1901" s="45" t="s">
        <v>1977</v>
      </c>
      <c r="E1901" s="45" t="s">
        <v>1960</v>
      </c>
      <c r="F1901" s="46" t="s">
        <v>7</v>
      </c>
      <c r="G1901" s="46" t="s">
        <v>22</v>
      </c>
      <c r="H1901" s="45" t="s">
        <v>2382</v>
      </c>
      <c r="I1901" s="45"/>
      <c r="J1901" s="45" t="s">
        <v>2290</v>
      </c>
      <c r="K1901" s="39" t="str">
        <f>VLOOKUP(A1901,'Va-Ku'!$A$2:$B$150,2,0)</f>
        <v>k</v>
      </c>
      <c r="L1901" s="40" t="str">
        <f>IF(K1901="v",VLOOKUP(A1901,'Va-Ku'!$A$2:$C$150,3,0),VLOOKUP(A1901,Kunnat!$B$2:$D$410,3,0))</f>
        <v>Pohjanmaa</v>
      </c>
      <c r="M1901" s="40" t="str">
        <f>IF(K1901&lt;&gt;"v",VLOOKUP(A1901,Kunnat!$B$2:$F$411,5,0),"")</f>
        <v>40 001 - 100 000</v>
      </c>
      <c r="N1901" s="41" t="str">
        <f>IF(J1901="","",VLOOKUP(J1901,Lait!$B$3:$C$60,2,0))</f>
        <v>Ympäristöministeriö</v>
      </c>
      <c r="O1901" s="41"/>
      <c r="P1901" s="41"/>
    </row>
    <row r="1902" spans="1:16" s="23" customFormat="1" x14ac:dyDescent="0.35">
      <c r="A1902" s="45" t="s">
        <v>975</v>
      </c>
      <c r="B1902" s="45" t="s">
        <v>1977</v>
      </c>
      <c r="C1902" s="45" t="s">
        <v>4327</v>
      </c>
      <c r="D1902" s="45" t="s">
        <v>1977</v>
      </c>
      <c r="E1902" s="45" t="s">
        <v>1960</v>
      </c>
      <c r="F1902" s="46" t="s">
        <v>7</v>
      </c>
      <c r="G1902" s="46" t="s">
        <v>22</v>
      </c>
      <c r="H1902" s="45" t="s">
        <v>2382</v>
      </c>
      <c r="I1902" s="45"/>
      <c r="J1902" s="45" t="s">
        <v>2290</v>
      </c>
      <c r="K1902" s="39" t="str">
        <f>VLOOKUP(A1902,'Va-Ku'!$A$2:$B$150,2,0)</f>
        <v>k</v>
      </c>
      <c r="L1902" s="40" t="str">
        <f>IF(K1902="v",VLOOKUP(A1902,'Va-Ku'!$A$2:$C$150,3,0),VLOOKUP(A1902,Kunnat!$B$2:$D$410,3,0))</f>
        <v>Pohjanmaa</v>
      </c>
      <c r="M1902" s="40" t="str">
        <f>IF(K1902&lt;&gt;"v",VLOOKUP(A1902,Kunnat!$B$2:$F$411,5,0),"")</f>
        <v>40 001 - 100 000</v>
      </c>
      <c r="N1902" s="41" t="str">
        <f>IF(J1902="","",VLOOKUP(J1902,Lait!$B$3:$C$60,2,0))</f>
        <v>Ympäristöministeriö</v>
      </c>
      <c r="O1902" s="41"/>
      <c r="P1902" s="41"/>
    </row>
    <row r="1903" spans="1:16" s="23" customFormat="1" x14ac:dyDescent="0.35">
      <c r="A1903" s="45" t="s">
        <v>975</v>
      </c>
      <c r="B1903" s="45" t="s">
        <v>1971</v>
      </c>
      <c r="C1903" s="45" t="s">
        <v>4299</v>
      </c>
      <c r="D1903" s="45" t="s">
        <v>1971</v>
      </c>
      <c r="E1903" s="45" t="s">
        <v>1960</v>
      </c>
      <c r="F1903" s="46" t="s">
        <v>5</v>
      </c>
      <c r="G1903" s="45"/>
      <c r="H1903" s="45" t="s">
        <v>2386</v>
      </c>
      <c r="I1903" s="45"/>
      <c r="J1903" s="45" t="s">
        <v>2293</v>
      </c>
      <c r="K1903" s="39" t="str">
        <f>VLOOKUP(A1903,'Va-Ku'!$A$2:$B$150,2,0)</f>
        <v>k</v>
      </c>
      <c r="L1903" s="40" t="str">
        <f>IF(K1903="v",VLOOKUP(A1903,'Va-Ku'!$A$2:$C$150,3,0),VLOOKUP(A1903,Kunnat!$B$2:$D$410,3,0))</f>
        <v>Pohjanmaa</v>
      </c>
      <c r="M1903" s="40" t="str">
        <f>IF(K1903&lt;&gt;"v",VLOOKUP(A1903,Kunnat!$B$2:$F$411,5,0),"")</f>
        <v>40 001 - 100 000</v>
      </c>
      <c r="N1903" s="41" t="str">
        <f>IF(J1903="","",VLOOKUP(J1903,Lait!$B$3:$C$60,2,0))</f>
        <v>Sosiaali- ja terveysministeriö</v>
      </c>
      <c r="O1903" s="41"/>
      <c r="P1903" s="41"/>
    </row>
    <row r="1904" spans="1:16" s="23" customFormat="1" x14ac:dyDescent="0.35">
      <c r="A1904" s="45" t="s">
        <v>975</v>
      </c>
      <c r="B1904" s="45" t="s">
        <v>1997</v>
      </c>
      <c r="C1904" s="45" t="s">
        <v>4330</v>
      </c>
      <c r="D1904" s="45" t="s">
        <v>1997</v>
      </c>
      <c r="E1904" s="45" t="s">
        <v>1960</v>
      </c>
      <c r="F1904" s="46" t="s">
        <v>5</v>
      </c>
      <c r="G1904" s="45"/>
      <c r="H1904" s="45" t="s">
        <v>2382</v>
      </c>
      <c r="I1904" s="45"/>
      <c r="J1904" s="45" t="s">
        <v>2301</v>
      </c>
      <c r="K1904" s="39" t="str">
        <f>VLOOKUP(A1904,'Va-Ku'!$A$2:$B$150,2,0)</f>
        <v>k</v>
      </c>
      <c r="L1904" s="40" t="str">
        <f>IF(K1904="v",VLOOKUP(A1904,'Va-Ku'!$A$2:$C$150,3,0),VLOOKUP(A1904,Kunnat!$B$2:$D$410,3,0))</f>
        <v>Pohjanmaa</v>
      </c>
      <c r="M1904" s="40" t="str">
        <f>IF(K1904&lt;&gt;"v",VLOOKUP(A1904,Kunnat!$B$2:$F$411,5,0),"")</f>
        <v>40 001 - 100 000</v>
      </c>
      <c r="N1904" s="41" t="str">
        <f>IF(J1904="","",VLOOKUP(J1904,Lait!$B$3:$C$60,2,0))</f>
        <v>Ympäristöministeriö</v>
      </c>
      <c r="O1904" s="41"/>
      <c r="P1904" s="41"/>
    </row>
    <row r="1905" spans="1:16" s="23" customFormat="1" x14ac:dyDescent="0.35">
      <c r="A1905" s="45" t="s">
        <v>975</v>
      </c>
      <c r="B1905" s="45" t="s">
        <v>275</v>
      </c>
      <c r="C1905" s="45" t="s">
        <v>4331</v>
      </c>
      <c r="D1905" s="45" t="s">
        <v>275</v>
      </c>
      <c r="E1905" s="45" t="s">
        <v>1960</v>
      </c>
      <c r="F1905" s="46" t="s">
        <v>5</v>
      </c>
      <c r="G1905" s="45"/>
      <c r="H1905" s="45" t="s">
        <v>2382</v>
      </c>
      <c r="I1905" s="45"/>
      <c r="J1905" s="45" t="s">
        <v>2301</v>
      </c>
      <c r="K1905" s="39" t="str">
        <f>VLOOKUP(A1905,'Va-Ku'!$A$2:$B$150,2,0)</f>
        <v>k</v>
      </c>
      <c r="L1905" s="40" t="str">
        <f>IF(K1905="v",VLOOKUP(A1905,'Va-Ku'!$A$2:$C$150,3,0),VLOOKUP(A1905,Kunnat!$B$2:$D$410,3,0))</f>
        <v>Pohjanmaa</v>
      </c>
      <c r="M1905" s="40" t="str">
        <f>IF(K1905&lt;&gt;"v",VLOOKUP(A1905,Kunnat!$B$2:$F$411,5,0),"")</f>
        <v>40 001 - 100 000</v>
      </c>
      <c r="N1905" s="41" t="str">
        <f>IF(J1905="","",VLOOKUP(J1905,Lait!$B$3:$C$60,2,0))</f>
        <v>Ympäristöministeriö</v>
      </c>
      <c r="O1905" s="41"/>
      <c r="P1905" s="41"/>
    </row>
    <row r="1906" spans="1:16" s="23" customFormat="1" x14ac:dyDescent="0.35">
      <c r="A1906" s="45" t="s">
        <v>975</v>
      </c>
      <c r="B1906" s="45" t="s">
        <v>35</v>
      </c>
      <c r="C1906" s="45" t="s">
        <v>4332</v>
      </c>
      <c r="D1906" s="45" t="s">
        <v>1999</v>
      </c>
      <c r="E1906" s="45" t="s">
        <v>1960</v>
      </c>
      <c r="F1906" s="46" t="s">
        <v>21</v>
      </c>
      <c r="G1906" s="45"/>
      <c r="H1906" s="45" t="s">
        <v>2382</v>
      </c>
      <c r="I1906" s="45"/>
      <c r="J1906" s="45" t="s">
        <v>2301</v>
      </c>
      <c r="K1906" s="39" t="str">
        <f>VLOOKUP(A1906,'Va-Ku'!$A$2:$B$150,2,0)</f>
        <v>k</v>
      </c>
      <c r="L1906" s="40" t="str">
        <f>IF(K1906="v",VLOOKUP(A1906,'Va-Ku'!$A$2:$C$150,3,0),VLOOKUP(A1906,Kunnat!$B$2:$D$410,3,0))</f>
        <v>Pohjanmaa</v>
      </c>
      <c r="M1906" s="40" t="str">
        <f>IF(K1906&lt;&gt;"v",VLOOKUP(A1906,Kunnat!$B$2:$F$411,5,0),"")</f>
        <v>40 001 - 100 000</v>
      </c>
      <c r="N1906" s="41" t="str">
        <f>IF(J1906="","",VLOOKUP(J1906,Lait!$B$3:$C$60,2,0))</f>
        <v>Ympäristöministeriö</v>
      </c>
      <c r="O1906" s="41"/>
      <c r="P1906" s="41"/>
    </row>
    <row r="1907" spans="1:16" s="23" customFormat="1" x14ac:dyDescent="0.35">
      <c r="A1907" s="45" t="s">
        <v>975</v>
      </c>
      <c r="B1907" s="45" t="s">
        <v>2000</v>
      </c>
      <c r="C1907" s="45" t="s">
        <v>4333</v>
      </c>
      <c r="D1907" s="45" t="s">
        <v>2000</v>
      </c>
      <c r="E1907" s="45" t="s">
        <v>1960</v>
      </c>
      <c r="F1907" s="46" t="s">
        <v>5</v>
      </c>
      <c r="G1907" s="45"/>
      <c r="H1907" s="45" t="s">
        <v>2382</v>
      </c>
      <c r="I1907" s="45"/>
      <c r="J1907" s="45" t="s">
        <v>2301</v>
      </c>
      <c r="K1907" s="39" t="str">
        <f>VLOOKUP(A1907,'Va-Ku'!$A$2:$B$150,2,0)</f>
        <v>k</v>
      </c>
      <c r="L1907" s="40" t="str">
        <f>IF(K1907="v",VLOOKUP(A1907,'Va-Ku'!$A$2:$C$150,3,0),VLOOKUP(A1907,Kunnat!$B$2:$D$410,3,0))</f>
        <v>Pohjanmaa</v>
      </c>
      <c r="M1907" s="40" t="str">
        <f>IF(K1907&lt;&gt;"v",VLOOKUP(A1907,Kunnat!$B$2:$F$411,5,0),"")</f>
        <v>40 001 - 100 000</v>
      </c>
      <c r="N1907" s="41" t="str">
        <f>IF(J1907="","",VLOOKUP(J1907,Lait!$B$3:$C$60,2,0))</f>
        <v>Ympäristöministeriö</v>
      </c>
      <c r="O1907" s="41"/>
      <c r="P1907" s="41"/>
    </row>
    <row r="1908" spans="1:16" s="23" customFormat="1" x14ac:dyDescent="0.35">
      <c r="A1908" s="45" t="s">
        <v>975</v>
      </c>
      <c r="B1908" s="45" t="s">
        <v>121</v>
      </c>
      <c r="C1908" s="45" t="s">
        <v>4334</v>
      </c>
      <c r="D1908" s="45" t="s">
        <v>2105</v>
      </c>
      <c r="E1908" s="45" t="s">
        <v>1960</v>
      </c>
      <c r="F1908" s="46" t="s">
        <v>5</v>
      </c>
      <c r="G1908" s="45"/>
      <c r="H1908" s="45" t="s">
        <v>2382</v>
      </c>
      <c r="I1908" s="45"/>
      <c r="J1908" s="45" t="s">
        <v>2301</v>
      </c>
      <c r="K1908" s="39" t="str">
        <f>VLOOKUP(A1908,'Va-Ku'!$A$2:$B$150,2,0)</f>
        <v>k</v>
      </c>
      <c r="L1908" s="40" t="str">
        <f>IF(K1908="v",VLOOKUP(A1908,'Va-Ku'!$A$2:$C$150,3,0),VLOOKUP(A1908,Kunnat!$B$2:$D$410,3,0))</f>
        <v>Pohjanmaa</v>
      </c>
      <c r="M1908" s="40" t="str">
        <f>IF(K1908&lt;&gt;"v",VLOOKUP(A1908,Kunnat!$B$2:$F$411,5,0),"")</f>
        <v>40 001 - 100 000</v>
      </c>
      <c r="N1908" s="41" t="str">
        <f>IF(J1908="","",VLOOKUP(J1908,Lait!$B$3:$C$60,2,0))</f>
        <v>Ympäristöministeriö</v>
      </c>
      <c r="O1908" s="41"/>
      <c r="P1908" s="41"/>
    </row>
    <row r="1909" spans="1:16" s="23" customFormat="1" x14ac:dyDescent="0.35">
      <c r="A1909" s="45" t="s">
        <v>975</v>
      </c>
      <c r="B1909" s="45" t="s">
        <v>1998</v>
      </c>
      <c r="C1909" s="45" t="s">
        <v>4335</v>
      </c>
      <c r="D1909" s="45" t="s">
        <v>1998</v>
      </c>
      <c r="E1909" s="45" t="s">
        <v>1960</v>
      </c>
      <c r="F1909" s="46" t="s">
        <v>5</v>
      </c>
      <c r="G1909" s="45"/>
      <c r="H1909" s="45" t="s">
        <v>2382</v>
      </c>
      <c r="I1909" s="45"/>
      <c r="J1909" s="45" t="s">
        <v>2301</v>
      </c>
      <c r="K1909" s="39" t="str">
        <f>VLOOKUP(A1909,'Va-Ku'!$A$2:$B$150,2,0)</f>
        <v>k</v>
      </c>
      <c r="L1909" s="40" t="str">
        <f>IF(K1909="v",VLOOKUP(A1909,'Va-Ku'!$A$2:$C$150,3,0),VLOOKUP(A1909,Kunnat!$B$2:$D$410,3,0))</f>
        <v>Pohjanmaa</v>
      </c>
      <c r="M1909" s="40" t="str">
        <f>IF(K1909&lt;&gt;"v",VLOOKUP(A1909,Kunnat!$B$2:$F$411,5,0),"")</f>
        <v>40 001 - 100 000</v>
      </c>
      <c r="N1909" s="41" t="str">
        <f>IF(J1909="","",VLOOKUP(J1909,Lait!$B$3:$C$60,2,0))</f>
        <v>Ympäristöministeriö</v>
      </c>
      <c r="O1909" s="41"/>
      <c r="P1909" s="41"/>
    </row>
    <row r="1910" spans="1:16" s="23" customFormat="1" x14ac:dyDescent="0.35">
      <c r="A1910" s="45" t="s">
        <v>975</v>
      </c>
      <c r="B1910" s="45" t="s">
        <v>1996</v>
      </c>
      <c r="C1910" s="45" t="s">
        <v>4336</v>
      </c>
      <c r="D1910" s="45" t="s">
        <v>1996</v>
      </c>
      <c r="E1910" s="45" t="s">
        <v>1960</v>
      </c>
      <c r="F1910" s="46" t="s">
        <v>5</v>
      </c>
      <c r="G1910" s="45"/>
      <c r="H1910" s="45" t="s">
        <v>2382</v>
      </c>
      <c r="I1910" s="45"/>
      <c r="J1910" s="45" t="s">
        <v>2301</v>
      </c>
      <c r="K1910" s="39" t="str">
        <f>VLOOKUP(A1910,'Va-Ku'!$A$2:$B$150,2,0)</f>
        <v>k</v>
      </c>
      <c r="L1910" s="40" t="str">
        <f>IF(K1910="v",VLOOKUP(A1910,'Va-Ku'!$A$2:$C$150,3,0),VLOOKUP(A1910,Kunnat!$B$2:$D$410,3,0))</f>
        <v>Pohjanmaa</v>
      </c>
      <c r="M1910" s="40" t="str">
        <f>IF(K1910&lt;&gt;"v",VLOOKUP(A1910,Kunnat!$B$2:$F$411,5,0),"")</f>
        <v>40 001 - 100 000</v>
      </c>
      <c r="N1910" s="41" t="str">
        <f>IF(J1910="","",VLOOKUP(J1910,Lait!$B$3:$C$60,2,0))</f>
        <v>Ympäristöministeriö</v>
      </c>
      <c r="O1910" s="41"/>
      <c r="P1910" s="41"/>
    </row>
    <row r="1911" spans="1:16" s="23" customFormat="1" x14ac:dyDescent="0.35">
      <c r="A1911" s="45" t="s">
        <v>975</v>
      </c>
      <c r="B1911" s="45" t="s">
        <v>2224</v>
      </c>
      <c r="C1911" s="45" t="s">
        <v>4301</v>
      </c>
      <c r="D1911" s="45" t="s">
        <v>2224</v>
      </c>
      <c r="E1911" s="45" t="s">
        <v>1960</v>
      </c>
      <c r="F1911" s="46" t="s">
        <v>5</v>
      </c>
      <c r="G1911" s="45"/>
      <c r="H1911" s="45" t="s">
        <v>2386</v>
      </c>
      <c r="I1911" s="45"/>
      <c r="J1911" s="45" t="s">
        <v>2294</v>
      </c>
      <c r="K1911" s="39" t="str">
        <f>VLOOKUP(A1911,'Va-Ku'!$A$2:$B$150,2,0)</f>
        <v>k</v>
      </c>
      <c r="L1911" s="40" t="str">
        <f>IF(K1911="v",VLOOKUP(A1911,'Va-Ku'!$A$2:$C$150,3,0),VLOOKUP(A1911,Kunnat!$B$2:$D$410,3,0))</f>
        <v>Pohjanmaa</v>
      </c>
      <c r="M1911" s="40" t="str">
        <f>IF(K1911&lt;&gt;"v",VLOOKUP(A1911,Kunnat!$B$2:$F$411,5,0),"")</f>
        <v>40 001 - 100 000</v>
      </c>
      <c r="N1911" s="41" t="str">
        <f>IF(J1911="","",VLOOKUP(J1911,Lait!$B$3:$C$60,2,0))</f>
        <v>Sosiaali- ja terveysministeriö</v>
      </c>
      <c r="O1911" s="41"/>
      <c r="P1911" s="41"/>
    </row>
    <row r="1912" spans="1:16" s="23" customFormat="1" x14ac:dyDescent="0.35">
      <c r="A1912" s="45" t="s">
        <v>975</v>
      </c>
      <c r="B1912" s="45" t="s">
        <v>4318</v>
      </c>
      <c r="C1912" s="45" t="s">
        <v>4319</v>
      </c>
      <c r="D1912" s="45" t="s">
        <v>1973</v>
      </c>
      <c r="E1912" s="45" t="s">
        <v>1960</v>
      </c>
      <c r="F1912" s="46" t="s">
        <v>7</v>
      </c>
      <c r="G1912" s="46" t="s">
        <v>22</v>
      </c>
      <c r="H1912" s="45" t="s">
        <v>2386</v>
      </c>
      <c r="I1912" s="45" t="s">
        <v>4320</v>
      </c>
      <c r="J1912" s="45" t="s">
        <v>2294</v>
      </c>
      <c r="K1912" s="39" t="str">
        <f>VLOOKUP(A1912,'Va-Ku'!$A$2:$B$150,2,0)</f>
        <v>k</v>
      </c>
      <c r="L1912" s="40" t="str">
        <f>IF(K1912="v",VLOOKUP(A1912,'Va-Ku'!$A$2:$C$150,3,0),VLOOKUP(A1912,Kunnat!$B$2:$D$410,3,0))</f>
        <v>Pohjanmaa</v>
      </c>
      <c r="M1912" s="40" t="str">
        <f>IF(K1912&lt;&gt;"v",VLOOKUP(A1912,Kunnat!$B$2:$F$411,5,0),"")</f>
        <v>40 001 - 100 000</v>
      </c>
      <c r="N1912" s="41" t="str">
        <f>IF(J1912="","",VLOOKUP(J1912,Lait!$B$3:$C$60,2,0))</f>
        <v>Sosiaali- ja terveysministeriö</v>
      </c>
      <c r="O1912" s="41"/>
      <c r="P1912" s="41"/>
    </row>
    <row r="1913" spans="1:16" s="23" customFormat="1" x14ac:dyDescent="0.35">
      <c r="A1913" s="45" t="s">
        <v>975</v>
      </c>
      <c r="B1913" s="45" t="s">
        <v>1975</v>
      </c>
      <c r="C1913" s="45" t="s">
        <v>4308</v>
      </c>
      <c r="D1913" s="45" t="s">
        <v>1975</v>
      </c>
      <c r="E1913" s="45" t="s">
        <v>1960</v>
      </c>
      <c r="F1913" s="46" t="s">
        <v>7</v>
      </c>
      <c r="G1913" s="45"/>
      <c r="H1913" s="45" t="s">
        <v>2386</v>
      </c>
      <c r="I1913" s="45"/>
      <c r="J1913" s="45" t="s">
        <v>2305</v>
      </c>
      <c r="K1913" s="39" t="str">
        <f>VLOOKUP(A1913,'Va-Ku'!$A$2:$B$150,2,0)</f>
        <v>k</v>
      </c>
      <c r="L1913" s="40" t="str">
        <f>IF(K1913="v",VLOOKUP(A1913,'Va-Ku'!$A$2:$C$150,3,0),VLOOKUP(A1913,Kunnat!$B$2:$D$410,3,0))</f>
        <v>Pohjanmaa</v>
      </c>
      <c r="M1913" s="40" t="str">
        <f>IF(K1913&lt;&gt;"v",VLOOKUP(A1913,Kunnat!$B$2:$F$411,5,0),"")</f>
        <v>40 001 - 100 000</v>
      </c>
      <c r="N1913" s="41" t="str">
        <f>IF(J1913="","",VLOOKUP(J1913,Lait!$B$3:$C$60,2,0))</f>
        <v>Maa- ja metsätalousministeriö</v>
      </c>
      <c r="O1913" s="41"/>
      <c r="P1913" s="41"/>
    </row>
    <row r="1914" spans="1:16" s="23" customFormat="1" x14ac:dyDescent="0.35">
      <c r="A1914" s="45" t="s">
        <v>975</v>
      </c>
      <c r="B1914" s="45" t="s">
        <v>1989</v>
      </c>
      <c r="C1914" s="45" t="s">
        <v>4326</v>
      </c>
      <c r="D1914" s="45" t="s">
        <v>1975</v>
      </c>
      <c r="E1914" s="45" t="s">
        <v>1960</v>
      </c>
      <c r="F1914" s="46" t="s">
        <v>7</v>
      </c>
      <c r="G1914" s="45"/>
      <c r="H1914" s="45" t="s">
        <v>2382</v>
      </c>
      <c r="I1914" s="45"/>
      <c r="J1914" s="45" t="s">
        <v>2305</v>
      </c>
      <c r="K1914" s="39" t="str">
        <f>VLOOKUP(A1914,'Va-Ku'!$A$2:$B$150,2,0)</f>
        <v>k</v>
      </c>
      <c r="L1914" s="40" t="str">
        <f>IF(K1914="v",VLOOKUP(A1914,'Va-Ku'!$A$2:$C$150,3,0),VLOOKUP(A1914,Kunnat!$B$2:$D$410,3,0))</f>
        <v>Pohjanmaa</v>
      </c>
      <c r="M1914" s="40" t="str">
        <f>IF(K1914&lt;&gt;"v",VLOOKUP(A1914,Kunnat!$B$2:$F$411,5,0),"")</f>
        <v>40 001 - 100 000</v>
      </c>
      <c r="N1914" s="41" t="str">
        <f>IF(J1914="","",VLOOKUP(J1914,Lait!$B$3:$C$60,2,0))</f>
        <v>Maa- ja metsätalousministeriö</v>
      </c>
      <c r="O1914" s="41"/>
      <c r="P1914" s="41"/>
    </row>
    <row r="1915" spans="1:16" s="23" customFormat="1" x14ac:dyDescent="0.35">
      <c r="A1915" s="45" t="s">
        <v>975</v>
      </c>
      <c r="B1915" s="45" t="s">
        <v>321</v>
      </c>
      <c r="C1915" s="45" t="s">
        <v>4312</v>
      </c>
      <c r="D1915" s="45" t="s">
        <v>321</v>
      </c>
      <c r="E1915" s="45" t="s">
        <v>1960</v>
      </c>
      <c r="F1915" s="46" t="s">
        <v>7</v>
      </c>
      <c r="G1915" s="46" t="s">
        <v>22</v>
      </c>
      <c r="H1915" s="45" t="s">
        <v>2386</v>
      </c>
      <c r="I1915" s="45"/>
      <c r="J1915" s="45" t="s">
        <v>2291</v>
      </c>
      <c r="K1915" s="39" t="str">
        <f>VLOOKUP(A1915,'Va-Ku'!$A$2:$B$150,2,0)</f>
        <v>k</v>
      </c>
      <c r="L1915" s="40" t="str">
        <f>IF(K1915="v",VLOOKUP(A1915,'Va-Ku'!$A$2:$C$150,3,0),VLOOKUP(A1915,Kunnat!$B$2:$D$410,3,0))</f>
        <v>Pohjanmaa</v>
      </c>
      <c r="M1915" s="40" t="str">
        <f>IF(K1915&lt;&gt;"v",VLOOKUP(A1915,Kunnat!$B$2:$F$411,5,0),"")</f>
        <v>40 001 - 100 000</v>
      </c>
      <c r="N1915" s="41" t="str">
        <f>IF(J1915="","",VLOOKUP(J1915,Lait!$B$3:$C$60,2,0))</f>
        <v>Ympäristöministeriö</v>
      </c>
      <c r="O1915" s="41"/>
      <c r="P1915" s="41"/>
    </row>
    <row r="1916" spans="1:16" s="23" customFormat="1" x14ac:dyDescent="0.35">
      <c r="A1916" s="45" t="s">
        <v>975</v>
      </c>
      <c r="B1916" s="45" t="s">
        <v>2259</v>
      </c>
      <c r="C1916" s="45" t="s">
        <v>4315</v>
      </c>
      <c r="D1916" s="45" t="s">
        <v>2259</v>
      </c>
      <c r="E1916" s="45" t="s">
        <v>1960</v>
      </c>
      <c r="F1916" s="46" t="s">
        <v>7</v>
      </c>
      <c r="G1916" s="46" t="s">
        <v>22</v>
      </c>
      <c r="H1916" s="45" t="s">
        <v>2382</v>
      </c>
      <c r="I1916" s="45"/>
      <c r="J1916" s="45" t="s">
        <v>2291</v>
      </c>
      <c r="K1916" s="39" t="str">
        <f>VLOOKUP(A1916,'Va-Ku'!$A$2:$B$150,2,0)</f>
        <v>k</v>
      </c>
      <c r="L1916" s="40" t="str">
        <f>IF(K1916="v",VLOOKUP(A1916,'Va-Ku'!$A$2:$C$150,3,0),VLOOKUP(A1916,Kunnat!$B$2:$D$410,3,0))</f>
        <v>Pohjanmaa</v>
      </c>
      <c r="M1916" s="40" t="str">
        <f>IF(K1916&lt;&gt;"v",VLOOKUP(A1916,Kunnat!$B$2:$F$411,5,0),"")</f>
        <v>40 001 - 100 000</v>
      </c>
      <c r="N1916" s="41" t="str">
        <f>IF(J1916="","",VLOOKUP(J1916,Lait!$B$3:$C$60,2,0))</f>
        <v>Ympäristöministeriö</v>
      </c>
      <c r="O1916" s="41"/>
      <c r="P1916" s="41"/>
    </row>
    <row r="1917" spans="1:16" s="23" customFormat="1" x14ac:dyDescent="0.35">
      <c r="A1917" s="45" t="s">
        <v>975</v>
      </c>
      <c r="B1917" s="45" t="s">
        <v>3894</v>
      </c>
      <c r="C1917" s="45" t="s">
        <v>4297</v>
      </c>
      <c r="D1917" s="45" t="s">
        <v>3894</v>
      </c>
      <c r="E1917" s="45" t="s">
        <v>2699</v>
      </c>
      <c r="F1917" s="46" t="s">
        <v>7</v>
      </c>
      <c r="G1917" s="46" t="s">
        <v>22</v>
      </c>
      <c r="H1917" s="45" t="s">
        <v>2386</v>
      </c>
      <c r="I1917" s="45"/>
      <c r="J1917" s="45" t="s">
        <v>2307</v>
      </c>
      <c r="K1917" s="39" t="str">
        <f>VLOOKUP(A1917,'Va-Ku'!$A$2:$B$150,2,0)</f>
        <v>k</v>
      </c>
      <c r="L1917" s="40" t="str">
        <f>IF(K1917="v",VLOOKUP(A1917,'Va-Ku'!$A$2:$C$150,3,0),VLOOKUP(A1917,Kunnat!$B$2:$D$410,3,0))</f>
        <v>Pohjanmaa</v>
      </c>
      <c r="M1917" s="40" t="str">
        <f>IF(K1917&lt;&gt;"v",VLOOKUP(A1917,Kunnat!$B$2:$F$411,5,0),"")</f>
        <v>40 001 - 100 000</v>
      </c>
      <c r="N1917" s="41" t="str">
        <f>IF(J1917="","",VLOOKUP(J1917,Lait!$B$3:$C$60,2,0))</f>
        <v>Maa- ja metsätalousministeriö</v>
      </c>
      <c r="O1917" s="41"/>
      <c r="P1917" s="41"/>
    </row>
    <row r="1918" spans="1:16" s="23" customFormat="1" x14ac:dyDescent="0.35">
      <c r="A1918" s="45" t="s">
        <v>975</v>
      </c>
      <c r="B1918" s="45" t="s">
        <v>1979</v>
      </c>
      <c r="C1918" s="45" t="s">
        <v>4302</v>
      </c>
      <c r="D1918" s="45" t="s">
        <v>1979</v>
      </c>
      <c r="E1918" s="45" t="s">
        <v>2699</v>
      </c>
      <c r="F1918" s="46" t="s">
        <v>7</v>
      </c>
      <c r="G1918" s="45"/>
      <c r="H1918" s="45" t="s">
        <v>2382</v>
      </c>
      <c r="I1918" s="45"/>
      <c r="J1918" s="45" t="s">
        <v>2288</v>
      </c>
      <c r="K1918" s="39" t="str">
        <f>VLOOKUP(A1918,'Va-Ku'!$A$2:$B$150,2,0)</f>
        <v>k</v>
      </c>
      <c r="L1918" s="40" t="str">
        <f>IF(K1918="v",VLOOKUP(A1918,'Va-Ku'!$A$2:$C$150,3,0),VLOOKUP(A1918,Kunnat!$B$2:$D$410,3,0))</f>
        <v>Pohjanmaa</v>
      </c>
      <c r="M1918" s="40" t="str">
        <f>IF(K1918&lt;&gt;"v",VLOOKUP(A1918,Kunnat!$B$2:$F$411,5,0),"")</f>
        <v>40 001 - 100 000</v>
      </c>
      <c r="N1918" s="41" t="str">
        <f>IF(J1918="","",VLOOKUP(J1918,Lait!$B$3:$C$60,2,0))</f>
        <v>Ympäristöministeriö</v>
      </c>
      <c r="O1918" s="41"/>
      <c r="P1918" s="41"/>
    </row>
    <row r="1919" spans="1:16" s="23" customFormat="1" x14ac:dyDescent="0.35">
      <c r="A1919" s="45" t="s">
        <v>975</v>
      </c>
      <c r="B1919" s="45" t="s">
        <v>1148</v>
      </c>
      <c r="C1919" s="45" t="s">
        <v>4314</v>
      </c>
      <c r="D1919" s="45" t="s">
        <v>1148</v>
      </c>
      <c r="E1919" s="45" t="s">
        <v>2699</v>
      </c>
      <c r="F1919" s="46" t="s">
        <v>7</v>
      </c>
      <c r="G1919" s="46" t="s">
        <v>22</v>
      </c>
      <c r="H1919" s="45" t="s">
        <v>2386</v>
      </c>
      <c r="I1919" s="45"/>
      <c r="J1919" s="45" t="s">
        <v>2291</v>
      </c>
      <c r="K1919" s="39" t="str">
        <f>VLOOKUP(A1919,'Va-Ku'!$A$2:$B$150,2,0)</f>
        <v>k</v>
      </c>
      <c r="L1919" s="40" t="str">
        <f>IF(K1919="v",VLOOKUP(A1919,'Va-Ku'!$A$2:$C$150,3,0),VLOOKUP(A1919,Kunnat!$B$2:$D$410,3,0))</f>
        <v>Pohjanmaa</v>
      </c>
      <c r="M1919" s="40" t="str">
        <f>IF(K1919&lt;&gt;"v",VLOOKUP(A1919,Kunnat!$B$2:$F$411,5,0),"")</f>
        <v>40 001 - 100 000</v>
      </c>
      <c r="N1919" s="41" t="str">
        <f>IF(J1919="","",VLOOKUP(J1919,Lait!$B$3:$C$60,2,0))</f>
        <v>Ympäristöministeriö</v>
      </c>
      <c r="O1919" s="41"/>
      <c r="P1919" s="41"/>
    </row>
    <row r="1920" spans="1:16" s="23" customFormat="1" x14ac:dyDescent="0.35">
      <c r="A1920" s="45" t="s">
        <v>975</v>
      </c>
      <c r="B1920" s="45" t="s">
        <v>2282</v>
      </c>
      <c r="C1920" s="45" t="s">
        <v>4328</v>
      </c>
      <c r="D1920" s="45" t="s">
        <v>2282</v>
      </c>
      <c r="E1920" s="45" t="s">
        <v>1958</v>
      </c>
      <c r="F1920" s="46" t="s">
        <v>7</v>
      </c>
      <c r="G1920" s="45"/>
      <c r="H1920" s="45" t="s">
        <v>2382</v>
      </c>
      <c r="I1920" s="45"/>
      <c r="J1920" s="45" t="s">
        <v>2306</v>
      </c>
      <c r="K1920" s="39" t="str">
        <f>VLOOKUP(A1920,'Va-Ku'!$A$2:$B$150,2,0)</f>
        <v>k</v>
      </c>
      <c r="L1920" s="40" t="str">
        <f>IF(K1920="v",VLOOKUP(A1920,'Va-Ku'!$A$2:$C$150,3,0),VLOOKUP(A1920,Kunnat!$B$2:$D$410,3,0))</f>
        <v>Pohjanmaa</v>
      </c>
      <c r="M1920" s="40" t="str">
        <f>IF(K1920&lt;&gt;"v",VLOOKUP(A1920,Kunnat!$B$2:$F$411,5,0),"")</f>
        <v>40 001 - 100 000</v>
      </c>
      <c r="N1920" s="41" t="str">
        <f>IF(J1920="","",VLOOKUP(J1920,Lait!$B$3:$C$60,2,0))</f>
        <v>Ympäristöministeriö</v>
      </c>
      <c r="O1920" s="41"/>
      <c r="P1920" s="41"/>
    </row>
    <row r="1921" spans="1:16" s="23" customFormat="1" x14ac:dyDescent="0.35">
      <c r="A1921" s="45" t="s">
        <v>975</v>
      </c>
      <c r="B1921" s="45" t="s">
        <v>2284</v>
      </c>
      <c r="C1921" s="45" t="s">
        <v>4287</v>
      </c>
      <c r="D1921" s="45" t="s">
        <v>2284</v>
      </c>
      <c r="E1921" s="45" t="s">
        <v>1958</v>
      </c>
      <c r="F1921" s="46" t="s">
        <v>5</v>
      </c>
      <c r="G1921" s="45"/>
      <c r="H1921" s="45" t="s">
        <v>2386</v>
      </c>
      <c r="I1921" s="45"/>
      <c r="J1921" s="45" t="s">
        <v>2298</v>
      </c>
      <c r="K1921" s="39" t="str">
        <f>VLOOKUP(A1921,'Va-Ku'!$A$2:$B$150,2,0)</f>
        <v>k</v>
      </c>
      <c r="L1921" s="40" t="str">
        <f>IF(K1921="v",VLOOKUP(A1921,'Va-Ku'!$A$2:$C$150,3,0),VLOOKUP(A1921,Kunnat!$B$2:$D$410,3,0))</f>
        <v>Pohjanmaa</v>
      </c>
      <c r="M1921" s="40" t="str">
        <f>IF(K1921&lt;&gt;"v",VLOOKUP(A1921,Kunnat!$B$2:$F$411,5,0),"")</f>
        <v>40 001 - 100 000</v>
      </c>
      <c r="N1921" s="41" t="str">
        <f>IF(J1921="","",VLOOKUP(J1921,Lait!$B$3:$C$60,2,0))</f>
        <v>Maa- ja metsätalousministeriö</v>
      </c>
      <c r="O1921" s="41"/>
      <c r="P1921" s="41"/>
    </row>
    <row r="1922" spans="1:16" s="23" customFormat="1" x14ac:dyDescent="0.35">
      <c r="A1922" s="45" t="s">
        <v>975</v>
      </c>
      <c r="B1922" s="45" t="s">
        <v>2007</v>
      </c>
      <c r="C1922" s="45" t="s">
        <v>4324</v>
      </c>
      <c r="D1922" s="45" t="s">
        <v>2007</v>
      </c>
      <c r="E1922" s="45" t="s">
        <v>1958</v>
      </c>
      <c r="F1922" s="46" t="s">
        <v>5</v>
      </c>
      <c r="G1922" s="45"/>
      <c r="H1922" s="45" t="s">
        <v>2386</v>
      </c>
      <c r="I1922" s="45"/>
      <c r="J1922" s="45" t="s">
        <v>2287</v>
      </c>
      <c r="K1922" s="39" t="str">
        <f>VLOOKUP(A1922,'Va-Ku'!$A$2:$B$150,2,0)</f>
        <v>k</v>
      </c>
      <c r="L1922" s="40" t="str">
        <f>IF(K1922="v",VLOOKUP(A1922,'Va-Ku'!$A$2:$C$150,3,0),VLOOKUP(A1922,Kunnat!$B$2:$D$410,3,0))</f>
        <v>Pohjanmaa</v>
      </c>
      <c r="M1922" s="40" t="str">
        <f>IF(K1922&lt;&gt;"v",VLOOKUP(A1922,Kunnat!$B$2:$F$411,5,0),"")</f>
        <v>40 001 - 100 000</v>
      </c>
      <c r="N1922" s="41" t="str">
        <f>IF(J1922="","",VLOOKUP(J1922,Lait!$B$3:$C$60,2,0))</f>
        <v>Sosiaali- ja terveysministeriö</v>
      </c>
      <c r="O1922" s="41"/>
      <c r="P1922" s="41"/>
    </row>
    <row r="1923" spans="1:16" s="23" customFormat="1" x14ac:dyDescent="0.35">
      <c r="A1923" s="45" t="s">
        <v>975</v>
      </c>
      <c r="B1923" s="45" t="s">
        <v>1168</v>
      </c>
      <c r="C1923" s="45" t="s">
        <v>4327</v>
      </c>
      <c r="D1923" s="45" t="s">
        <v>1168</v>
      </c>
      <c r="E1923" s="45" t="s">
        <v>1958</v>
      </c>
      <c r="F1923" s="46" t="s">
        <v>7</v>
      </c>
      <c r="G1923" s="46" t="s">
        <v>22</v>
      </c>
      <c r="H1923" s="45" t="s">
        <v>2382</v>
      </c>
      <c r="I1923" s="45"/>
      <c r="J1923" s="45" t="s">
        <v>2300</v>
      </c>
      <c r="K1923" s="39" t="str">
        <f>VLOOKUP(A1923,'Va-Ku'!$A$2:$B$150,2,0)</f>
        <v>k</v>
      </c>
      <c r="L1923" s="40" t="str">
        <f>IF(K1923="v",VLOOKUP(A1923,'Va-Ku'!$A$2:$C$150,3,0),VLOOKUP(A1923,Kunnat!$B$2:$D$410,3,0))</f>
        <v>Pohjanmaa</v>
      </c>
      <c r="M1923" s="40" t="str">
        <f>IF(K1923&lt;&gt;"v",VLOOKUP(A1923,Kunnat!$B$2:$F$411,5,0),"")</f>
        <v>40 001 - 100 000</v>
      </c>
      <c r="N1923" s="41" t="str">
        <f>IF(J1923="","",VLOOKUP(J1923,Lait!$B$3:$C$60,2,0))</f>
        <v>Liikenne- ja viestintäministeriö</v>
      </c>
      <c r="O1923" s="41"/>
      <c r="P1923" s="41"/>
    </row>
    <row r="1924" spans="1:16" s="23" customFormat="1" x14ac:dyDescent="0.35">
      <c r="A1924" s="45" t="s">
        <v>2370</v>
      </c>
      <c r="B1924" s="45" t="s">
        <v>981</v>
      </c>
      <c r="C1924" s="45" t="s">
        <v>4340</v>
      </c>
      <c r="D1924" s="45" t="s">
        <v>981</v>
      </c>
      <c r="E1924" s="45" t="s">
        <v>2699</v>
      </c>
      <c r="F1924" s="46" t="s">
        <v>7</v>
      </c>
      <c r="G1924" s="46" t="s">
        <v>146</v>
      </c>
      <c r="H1924" s="45" t="s">
        <v>2386</v>
      </c>
      <c r="I1924" s="45"/>
      <c r="J1924" s="45"/>
      <c r="K1924" s="39" t="str">
        <f>VLOOKUP(A1924,'Va-Ku'!$A$2:$B$150,2,0)</f>
        <v>v</v>
      </c>
      <c r="L1924" s="40" t="str">
        <f>IF(K1924="v",VLOOKUP(A1924,'Va-Ku'!$A$2:$C$150,3,0),VLOOKUP(A1924,Kunnat!$B$2:$D$410,3,0))</f>
        <v>Sosiaali- ja terveysministeriö</v>
      </c>
      <c r="M1924" s="40" t="str">
        <f>IF(K1924&lt;&gt;"v",VLOOKUP(A1924,Kunnat!$B$2:$F$411,5,0),"")</f>
        <v/>
      </c>
      <c r="N1924" s="41" t="str">
        <f>IF(J1924="","",VLOOKUP(J1924,Lait!$B$3:$C$60,2,0))</f>
        <v/>
      </c>
      <c r="O1924" s="41"/>
      <c r="P1924" s="41"/>
    </row>
    <row r="1925" spans="1:16" s="23" customFormat="1" x14ac:dyDescent="0.35">
      <c r="A1925" s="45" t="s">
        <v>2370</v>
      </c>
      <c r="B1925" s="45" t="s">
        <v>979</v>
      </c>
      <c r="C1925" s="45" t="s">
        <v>4338</v>
      </c>
      <c r="D1925" s="45" t="s">
        <v>979</v>
      </c>
      <c r="E1925" s="45" t="s">
        <v>1960</v>
      </c>
      <c r="F1925" s="46" t="s">
        <v>10</v>
      </c>
      <c r="G1925" s="46" t="s">
        <v>146</v>
      </c>
      <c r="H1925" s="45" t="s">
        <v>2386</v>
      </c>
      <c r="I1925" s="45"/>
      <c r="J1925" s="45"/>
      <c r="K1925" s="39" t="str">
        <f>VLOOKUP(A1925,'Va-Ku'!$A$2:$B$150,2,0)</f>
        <v>v</v>
      </c>
      <c r="L1925" s="40" t="str">
        <f>IF(K1925="v",VLOOKUP(A1925,'Va-Ku'!$A$2:$C$150,3,0),VLOOKUP(A1925,Kunnat!$B$2:$D$410,3,0))</f>
        <v>Sosiaali- ja terveysministeriö</v>
      </c>
      <c r="M1925" s="40" t="str">
        <f>IF(K1925&lt;&gt;"v",VLOOKUP(A1925,Kunnat!$B$2:$F$411,5,0),"")</f>
        <v/>
      </c>
      <c r="N1925" s="41" t="str">
        <f>IF(J1925="","",VLOOKUP(J1925,Lait!$B$3:$C$60,2,0))</f>
        <v/>
      </c>
      <c r="O1925" s="41"/>
      <c r="P1925" s="41"/>
    </row>
    <row r="1926" spans="1:16" s="23" customFormat="1" x14ac:dyDescent="0.35">
      <c r="A1926" s="45" t="s">
        <v>2370</v>
      </c>
      <c r="B1926" s="45" t="s">
        <v>980</v>
      </c>
      <c r="C1926" s="45" t="s">
        <v>4339</v>
      </c>
      <c r="D1926" s="45" t="s">
        <v>980</v>
      </c>
      <c r="E1926" s="45" t="s">
        <v>1960</v>
      </c>
      <c r="F1926" s="46" t="s">
        <v>10</v>
      </c>
      <c r="G1926" s="46" t="s">
        <v>146</v>
      </c>
      <c r="H1926" s="45" t="s">
        <v>2386</v>
      </c>
      <c r="I1926" s="45"/>
      <c r="J1926" s="45"/>
      <c r="K1926" s="39" t="str">
        <f>VLOOKUP(A1926,'Va-Ku'!$A$2:$B$150,2,0)</f>
        <v>v</v>
      </c>
      <c r="L1926" s="40" t="str">
        <f>IF(K1926="v",VLOOKUP(A1926,'Va-Ku'!$A$2:$C$150,3,0),VLOOKUP(A1926,Kunnat!$B$2:$D$410,3,0))</f>
        <v>Sosiaali- ja terveysministeriö</v>
      </c>
      <c r="M1926" s="40" t="str">
        <f>IF(K1926&lt;&gt;"v",VLOOKUP(A1926,Kunnat!$B$2:$F$411,5,0),"")</f>
        <v/>
      </c>
      <c r="N1926" s="41" t="str">
        <f>IF(J1926="","",VLOOKUP(J1926,Lait!$B$3:$C$60,2,0))</f>
        <v/>
      </c>
      <c r="O1926" s="41"/>
      <c r="P1926" s="41"/>
    </row>
    <row r="1927" spans="1:16" s="23" customFormat="1" x14ac:dyDescent="0.35">
      <c r="A1927" s="45" t="s">
        <v>2370</v>
      </c>
      <c r="B1927" s="45" t="s">
        <v>982</v>
      </c>
      <c r="C1927" s="45" t="s">
        <v>4341</v>
      </c>
      <c r="D1927" s="45" t="s">
        <v>982</v>
      </c>
      <c r="E1927" s="45" t="s">
        <v>1960</v>
      </c>
      <c r="F1927" s="46" t="s">
        <v>17</v>
      </c>
      <c r="G1927" s="46" t="s">
        <v>61</v>
      </c>
      <c r="H1927" s="45" t="s">
        <v>2386</v>
      </c>
      <c r="I1927" s="45"/>
      <c r="J1927" s="45"/>
      <c r="K1927" s="39" t="str">
        <f>VLOOKUP(A1927,'Va-Ku'!$A$2:$B$150,2,0)</f>
        <v>v</v>
      </c>
      <c r="L1927" s="40" t="str">
        <f>IF(K1927="v",VLOOKUP(A1927,'Va-Ku'!$A$2:$C$150,3,0),VLOOKUP(A1927,Kunnat!$B$2:$D$410,3,0))</f>
        <v>Sosiaali- ja terveysministeriö</v>
      </c>
      <c r="M1927" s="40" t="str">
        <f>IF(K1927&lt;&gt;"v",VLOOKUP(A1927,Kunnat!$B$2:$F$411,5,0),"")</f>
        <v/>
      </c>
      <c r="N1927" s="41" t="str">
        <f>IF(J1927="","",VLOOKUP(J1927,Lait!$B$3:$C$60,2,0))</f>
        <v/>
      </c>
      <c r="O1927" s="41"/>
      <c r="P1927" s="41"/>
    </row>
    <row r="1928" spans="1:16" s="23" customFormat="1" x14ac:dyDescent="0.35">
      <c r="A1928" s="45" t="s">
        <v>2370</v>
      </c>
      <c r="B1928" s="45" t="s">
        <v>983</v>
      </c>
      <c r="C1928" s="45" t="s">
        <v>4342</v>
      </c>
      <c r="D1928" s="45" t="s">
        <v>983</v>
      </c>
      <c r="E1928" s="45" t="s">
        <v>1959</v>
      </c>
      <c r="F1928" s="46" t="s">
        <v>10</v>
      </c>
      <c r="G1928" s="46" t="s">
        <v>146</v>
      </c>
      <c r="H1928" s="45" t="s">
        <v>2386</v>
      </c>
      <c r="I1928" s="45"/>
      <c r="J1928" s="45"/>
      <c r="K1928" s="39" t="str">
        <f>VLOOKUP(A1928,'Va-Ku'!$A$2:$B$150,2,0)</f>
        <v>v</v>
      </c>
      <c r="L1928" s="40" t="str">
        <f>IF(K1928="v",VLOOKUP(A1928,'Va-Ku'!$A$2:$C$150,3,0),VLOOKUP(A1928,Kunnat!$B$2:$D$410,3,0))</f>
        <v>Sosiaali- ja terveysministeriö</v>
      </c>
      <c r="M1928" s="40" t="str">
        <f>IF(K1928&lt;&gt;"v",VLOOKUP(A1928,Kunnat!$B$2:$F$411,5,0),"")</f>
        <v/>
      </c>
      <c r="N1928" s="41" t="str">
        <f>IF(J1928="","",VLOOKUP(J1928,Lait!$B$3:$C$60,2,0))</f>
        <v/>
      </c>
      <c r="O1928" s="41"/>
      <c r="P1928" s="41"/>
    </row>
    <row r="1929" spans="1:16" s="23" customFormat="1" x14ac:dyDescent="0.35">
      <c r="A1929" s="45" t="s">
        <v>2370</v>
      </c>
      <c r="B1929" s="45" t="s">
        <v>984</v>
      </c>
      <c r="C1929" s="45" t="s">
        <v>4343</v>
      </c>
      <c r="D1929" s="45" t="s">
        <v>984</v>
      </c>
      <c r="E1929" s="45" t="s">
        <v>1959</v>
      </c>
      <c r="F1929" s="46" t="s">
        <v>7</v>
      </c>
      <c r="G1929" s="46" t="s">
        <v>8</v>
      </c>
      <c r="H1929" s="45" t="s">
        <v>2386</v>
      </c>
      <c r="I1929" s="45"/>
      <c r="J1929" s="45"/>
      <c r="K1929" s="39" t="str">
        <f>VLOOKUP(A1929,'Va-Ku'!$A$2:$B$150,2,0)</f>
        <v>v</v>
      </c>
      <c r="L1929" s="40" t="str">
        <f>IF(K1929="v",VLOOKUP(A1929,'Va-Ku'!$A$2:$C$150,3,0),VLOOKUP(A1929,Kunnat!$B$2:$D$410,3,0))</f>
        <v>Sosiaali- ja terveysministeriö</v>
      </c>
      <c r="M1929" s="40" t="str">
        <f>IF(K1929&lt;&gt;"v",VLOOKUP(A1929,Kunnat!$B$2:$F$411,5,0),"")</f>
        <v/>
      </c>
      <c r="N1929" s="41" t="str">
        <f>IF(J1929="","",VLOOKUP(J1929,Lait!$B$3:$C$60,2,0))</f>
        <v/>
      </c>
      <c r="O1929" s="41"/>
      <c r="P1929" s="41"/>
    </row>
    <row r="1930" spans="1:16" s="23" customFormat="1" x14ac:dyDescent="0.35">
      <c r="A1930" s="45" t="s">
        <v>2370</v>
      </c>
      <c r="B1930" s="45" t="s">
        <v>985</v>
      </c>
      <c r="C1930" s="45" t="s">
        <v>4344</v>
      </c>
      <c r="D1930" s="45" t="s">
        <v>985</v>
      </c>
      <c r="E1930" s="45" t="s">
        <v>1959</v>
      </c>
      <c r="F1930" s="46" t="s">
        <v>10</v>
      </c>
      <c r="G1930" s="46" t="s">
        <v>146</v>
      </c>
      <c r="H1930" s="45" t="s">
        <v>2386</v>
      </c>
      <c r="I1930" s="45"/>
      <c r="J1930" s="45"/>
      <c r="K1930" s="39" t="str">
        <f>VLOOKUP(A1930,'Va-Ku'!$A$2:$B$150,2,0)</f>
        <v>v</v>
      </c>
      <c r="L1930" s="40" t="str">
        <f>IF(K1930="v",VLOOKUP(A1930,'Va-Ku'!$A$2:$C$150,3,0),VLOOKUP(A1930,Kunnat!$B$2:$D$410,3,0))</f>
        <v>Sosiaali- ja terveysministeriö</v>
      </c>
      <c r="M1930" s="40" t="str">
        <f>IF(K1930&lt;&gt;"v",VLOOKUP(A1930,Kunnat!$B$2:$F$411,5,0),"")</f>
        <v/>
      </c>
      <c r="N1930" s="41" t="str">
        <f>IF(J1930="","",VLOOKUP(J1930,Lait!$B$3:$C$60,2,0))</f>
        <v/>
      </c>
      <c r="O1930" s="41"/>
      <c r="P1930" s="41"/>
    </row>
    <row r="1931" spans="1:16" s="23" customFormat="1" x14ac:dyDescent="0.35">
      <c r="A1931" s="45" t="s">
        <v>2370</v>
      </c>
      <c r="B1931" s="45" t="s">
        <v>986</v>
      </c>
      <c r="C1931" s="45" t="s">
        <v>4345</v>
      </c>
      <c r="D1931" s="45" t="s">
        <v>986</v>
      </c>
      <c r="E1931" s="45" t="s">
        <v>1960</v>
      </c>
      <c r="F1931" s="46" t="s">
        <v>17</v>
      </c>
      <c r="G1931" s="46" t="s">
        <v>146</v>
      </c>
      <c r="H1931" s="45" t="s">
        <v>2386</v>
      </c>
      <c r="I1931" s="45"/>
      <c r="J1931" s="45"/>
      <c r="K1931" s="39" t="str">
        <f>VLOOKUP(A1931,'Va-Ku'!$A$2:$B$150,2,0)</f>
        <v>v</v>
      </c>
      <c r="L1931" s="40" t="str">
        <f>IF(K1931="v",VLOOKUP(A1931,'Va-Ku'!$A$2:$C$150,3,0),VLOOKUP(A1931,Kunnat!$B$2:$D$410,3,0))</f>
        <v>Sosiaali- ja terveysministeriö</v>
      </c>
      <c r="M1931" s="40" t="str">
        <f>IF(K1931&lt;&gt;"v",VLOOKUP(A1931,Kunnat!$B$2:$F$411,5,0),"")</f>
        <v/>
      </c>
      <c r="N1931" s="41" t="str">
        <f>IF(J1931="","",VLOOKUP(J1931,Lait!$B$3:$C$60,2,0))</f>
        <v/>
      </c>
      <c r="O1931" s="41"/>
      <c r="P1931" s="41"/>
    </row>
    <row r="1932" spans="1:16" s="23" customFormat="1" x14ac:dyDescent="0.35">
      <c r="A1932" s="45" t="s">
        <v>2370</v>
      </c>
      <c r="B1932" s="45" t="s">
        <v>987</v>
      </c>
      <c r="C1932" s="45" t="s">
        <v>4346</v>
      </c>
      <c r="D1932" s="45" t="s">
        <v>987</v>
      </c>
      <c r="E1932" s="45" t="s">
        <v>1960</v>
      </c>
      <c r="F1932" s="46" t="s">
        <v>17</v>
      </c>
      <c r="G1932" s="46" t="s">
        <v>146</v>
      </c>
      <c r="H1932" s="45" t="s">
        <v>2386</v>
      </c>
      <c r="I1932" s="45"/>
      <c r="J1932" s="45"/>
      <c r="K1932" s="39" t="str">
        <f>VLOOKUP(A1932,'Va-Ku'!$A$2:$B$150,2,0)</f>
        <v>v</v>
      </c>
      <c r="L1932" s="40" t="str">
        <f>IF(K1932="v",VLOOKUP(A1932,'Va-Ku'!$A$2:$C$150,3,0),VLOOKUP(A1932,Kunnat!$B$2:$D$410,3,0))</f>
        <v>Sosiaali- ja terveysministeriö</v>
      </c>
      <c r="M1932" s="40" t="str">
        <f>IF(K1932&lt;&gt;"v",VLOOKUP(A1932,Kunnat!$B$2:$F$411,5,0),"")</f>
        <v/>
      </c>
      <c r="N1932" s="41" t="str">
        <f>IF(J1932="","",VLOOKUP(J1932,Lait!$B$3:$C$60,2,0))</f>
        <v/>
      </c>
      <c r="O1932" s="41"/>
      <c r="P1932" s="41"/>
    </row>
    <row r="1933" spans="1:16" s="23" customFormat="1" x14ac:dyDescent="0.35">
      <c r="A1933" s="45" t="s">
        <v>2370</v>
      </c>
      <c r="B1933" s="45" t="s">
        <v>988</v>
      </c>
      <c r="C1933" s="45" t="s">
        <v>4347</v>
      </c>
      <c r="D1933" s="45" t="s">
        <v>988</v>
      </c>
      <c r="E1933" s="45" t="s">
        <v>1960</v>
      </c>
      <c r="F1933" s="46" t="s">
        <v>17</v>
      </c>
      <c r="G1933" s="46" t="s">
        <v>8</v>
      </c>
      <c r="H1933" s="45" t="s">
        <v>2386</v>
      </c>
      <c r="I1933" s="45"/>
      <c r="J1933" s="45"/>
      <c r="K1933" s="39" t="str">
        <f>VLOOKUP(A1933,'Va-Ku'!$A$2:$B$150,2,0)</f>
        <v>v</v>
      </c>
      <c r="L1933" s="40" t="str">
        <f>IF(K1933="v",VLOOKUP(A1933,'Va-Ku'!$A$2:$C$150,3,0),VLOOKUP(A1933,Kunnat!$B$2:$D$410,3,0))</f>
        <v>Sosiaali- ja terveysministeriö</v>
      </c>
      <c r="M1933" s="40" t="str">
        <f>IF(K1933&lt;&gt;"v",VLOOKUP(A1933,Kunnat!$B$2:$F$411,5,0),"")</f>
        <v/>
      </c>
      <c r="N1933" s="41" t="str">
        <f>IF(J1933="","",VLOOKUP(J1933,Lait!$B$3:$C$60,2,0))</f>
        <v/>
      </c>
      <c r="O1933" s="41"/>
      <c r="P1933" s="41"/>
    </row>
    <row r="1934" spans="1:16" s="23" customFormat="1" x14ac:dyDescent="0.35">
      <c r="A1934" s="45" t="s">
        <v>2370</v>
      </c>
      <c r="B1934" s="45" t="s">
        <v>989</v>
      </c>
      <c r="C1934" s="45" t="s">
        <v>4348</v>
      </c>
      <c r="D1934" s="45" t="s">
        <v>989</v>
      </c>
      <c r="E1934" s="45" t="s">
        <v>1960</v>
      </c>
      <c r="F1934" s="46" t="s">
        <v>5</v>
      </c>
      <c r="G1934" s="45"/>
      <c r="H1934" s="45" t="s">
        <v>2386</v>
      </c>
      <c r="I1934" s="45"/>
      <c r="J1934" s="45"/>
      <c r="K1934" s="39" t="str">
        <f>VLOOKUP(A1934,'Va-Ku'!$A$2:$B$150,2,0)</f>
        <v>v</v>
      </c>
      <c r="L1934" s="40" t="str">
        <f>IF(K1934="v",VLOOKUP(A1934,'Va-Ku'!$A$2:$C$150,3,0),VLOOKUP(A1934,Kunnat!$B$2:$D$410,3,0))</f>
        <v>Sosiaali- ja terveysministeriö</v>
      </c>
      <c r="M1934" s="40" t="str">
        <f>IF(K1934&lt;&gt;"v",VLOOKUP(A1934,Kunnat!$B$2:$F$411,5,0),"")</f>
        <v/>
      </c>
      <c r="N1934" s="41" t="str">
        <f>IF(J1934="","",VLOOKUP(J1934,Lait!$B$3:$C$60,2,0))</f>
        <v/>
      </c>
      <c r="O1934" s="41"/>
      <c r="P1934" s="41"/>
    </row>
    <row r="1935" spans="1:16" s="23" customFormat="1" x14ac:dyDescent="0.35">
      <c r="A1935" s="45" t="s">
        <v>2370</v>
      </c>
      <c r="B1935" s="45" t="s">
        <v>990</v>
      </c>
      <c r="C1935" s="45" t="s">
        <v>4349</v>
      </c>
      <c r="D1935" s="45" t="s">
        <v>990</v>
      </c>
      <c r="E1935" s="45" t="s">
        <v>1960</v>
      </c>
      <c r="F1935" s="46" t="s">
        <v>5</v>
      </c>
      <c r="G1935" s="45"/>
      <c r="H1935" s="45" t="s">
        <v>2386</v>
      </c>
      <c r="I1935" s="45"/>
      <c r="J1935" s="45"/>
      <c r="K1935" s="39" t="str">
        <f>VLOOKUP(A1935,'Va-Ku'!$A$2:$B$150,2,0)</f>
        <v>v</v>
      </c>
      <c r="L1935" s="40" t="str">
        <f>IF(K1935="v",VLOOKUP(A1935,'Va-Ku'!$A$2:$C$150,3,0),VLOOKUP(A1935,Kunnat!$B$2:$D$410,3,0))</f>
        <v>Sosiaali- ja terveysministeriö</v>
      </c>
      <c r="M1935" s="40" t="str">
        <f>IF(K1935&lt;&gt;"v",VLOOKUP(A1935,Kunnat!$B$2:$F$411,5,0),"")</f>
        <v/>
      </c>
      <c r="N1935" s="41" t="str">
        <f>IF(J1935="","",VLOOKUP(J1935,Lait!$B$3:$C$60,2,0))</f>
        <v/>
      </c>
      <c r="O1935" s="41"/>
      <c r="P1935" s="41"/>
    </row>
    <row r="1936" spans="1:16" s="23" customFormat="1" x14ac:dyDescent="0.35">
      <c r="A1936" s="45" t="s">
        <v>2370</v>
      </c>
      <c r="B1936" s="45" t="s">
        <v>991</v>
      </c>
      <c r="C1936" s="45" t="s">
        <v>4350</v>
      </c>
      <c r="D1936" s="45" t="s">
        <v>991</v>
      </c>
      <c r="E1936" s="45" t="s">
        <v>1959</v>
      </c>
      <c r="F1936" s="46" t="s">
        <v>7</v>
      </c>
      <c r="G1936" s="46" t="s">
        <v>55</v>
      </c>
      <c r="H1936" s="45" t="s">
        <v>2386</v>
      </c>
      <c r="I1936" s="45"/>
      <c r="J1936" s="45"/>
      <c r="K1936" s="39" t="str">
        <f>VLOOKUP(A1936,'Va-Ku'!$A$2:$B$150,2,0)</f>
        <v>v</v>
      </c>
      <c r="L1936" s="40" t="str">
        <f>IF(K1936="v",VLOOKUP(A1936,'Va-Ku'!$A$2:$C$150,3,0),VLOOKUP(A1936,Kunnat!$B$2:$D$410,3,0))</f>
        <v>Sosiaali- ja terveysministeriö</v>
      </c>
      <c r="M1936" s="40" t="str">
        <f>IF(K1936&lt;&gt;"v",VLOOKUP(A1936,Kunnat!$B$2:$F$411,5,0),"")</f>
        <v/>
      </c>
      <c r="N1936" s="41" t="str">
        <f>IF(J1936="","",VLOOKUP(J1936,Lait!$B$3:$C$60,2,0))</f>
        <v/>
      </c>
      <c r="O1936" s="41"/>
      <c r="P1936" s="41"/>
    </row>
    <row r="1937" spans="1:16" s="23" customFormat="1" x14ac:dyDescent="0.35">
      <c r="A1937" s="45" t="s">
        <v>2370</v>
      </c>
      <c r="B1937" s="45" t="s">
        <v>993</v>
      </c>
      <c r="C1937" s="45" t="s">
        <v>4352</v>
      </c>
      <c r="D1937" s="45" t="s">
        <v>993</v>
      </c>
      <c r="E1937" s="45" t="s">
        <v>1960</v>
      </c>
      <c r="F1937" s="46" t="s">
        <v>17</v>
      </c>
      <c r="G1937" s="46" t="s">
        <v>61</v>
      </c>
      <c r="H1937" s="45" t="s">
        <v>2382</v>
      </c>
      <c r="I1937" s="45"/>
      <c r="J1937" s="45"/>
      <c r="K1937" s="39" t="str">
        <f>VLOOKUP(A1937,'Va-Ku'!$A$2:$B$150,2,0)</f>
        <v>v</v>
      </c>
      <c r="L1937" s="40" t="str">
        <f>IF(K1937="v",VLOOKUP(A1937,'Va-Ku'!$A$2:$C$150,3,0),VLOOKUP(A1937,Kunnat!$B$2:$D$410,3,0))</f>
        <v>Sosiaali- ja terveysministeriö</v>
      </c>
      <c r="M1937" s="40" t="str">
        <f>IF(K1937&lt;&gt;"v",VLOOKUP(A1937,Kunnat!$B$2:$F$411,5,0),"")</f>
        <v/>
      </c>
      <c r="N1937" s="41" t="str">
        <f>IF(J1937="","",VLOOKUP(J1937,Lait!$B$3:$C$60,2,0))</f>
        <v/>
      </c>
      <c r="O1937" s="41"/>
      <c r="P1937" s="41"/>
    </row>
    <row r="1938" spans="1:16" s="23" customFormat="1" x14ac:dyDescent="0.35">
      <c r="A1938" s="45" t="s">
        <v>2370</v>
      </c>
      <c r="B1938" s="45" t="s">
        <v>994</v>
      </c>
      <c r="C1938" s="45" t="s">
        <v>4353</v>
      </c>
      <c r="D1938" s="45" t="s">
        <v>994</v>
      </c>
      <c r="E1938" s="45" t="s">
        <v>1960</v>
      </c>
      <c r="F1938" s="46" t="s">
        <v>10</v>
      </c>
      <c r="G1938" s="46" t="s">
        <v>146</v>
      </c>
      <c r="H1938" s="45" t="s">
        <v>2386</v>
      </c>
      <c r="I1938" s="45"/>
      <c r="J1938" s="45"/>
      <c r="K1938" s="39" t="str">
        <f>VLOOKUP(A1938,'Va-Ku'!$A$2:$B$150,2,0)</f>
        <v>v</v>
      </c>
      <c r="L1938" s="40" t="str">
        <f>IF(K1938="v",VLOOKUP(A1938,'Va-Ku'!$A$2:$C$150,3,0),VLOOKUP(A1938,Kunnat!$B$2:$D$410,3,0))</f>
        <v>Sosiaali- ja terveysministeriö</v>
      </c>
      <c r="M1938" s="40" t="str">
        <f>IF(K1938&lt;&gt;"v",VLOOKUP(A1938,Kunnat!$B$2:$F$411,5,0),"")</f>
        <v/>
      </c>
      <c r="N1938" s="41" t="str">
        <f>IF(J1938="","",VLOOKUP(J1938,Lait!$B$3:$C$60,2,0))</f>
        <v/>
      </c>
      <c r="O1938" s="41"/>
      <c r="P1938" s="41"/>
    </row>
    <row r="1939" spans="1:16" s="23" customFormat="1" x14ac:dyDescent="0.35">
      <c r="A1939" s="45" t="s">
        <v>2370</v>
      </c>
      <c r="B1939" s="45" t="s">
        <v>4360</v>
      </c>
      <c r="C1939" s="45" t="s">
        <v>4361</v>
      </c>
      <c r="D1939" s="45" t="s">
        <v>4360</v>
      </c>
      <c r="E1939" s="45" t="s">
        <v>1959</v>
      </c>
      <c r="F1939" s="46" t="s">
        <v>7</v>
      </c>
      <c r="G1939" s="46" t="s">
        <v>146</v>
      </c>
      <c r="H1939" s="45" t="s">
        <v>2386</v>
      </c>
      <c r="I1939" s="45"/>
      <c r="J1939" s="45"/>
      <c r="K1939" s="39" t="str">
        <f>VLOOKUP(A1939,'Va-Ku'!$A$2:$B$150,2,0)</f>
        <v>v</v>
      </c>
      <c r="L1939" s="40" t="str">
        <f>IF(K1939="v",VLOOKUP(A1939,'Va-Ku'!$A$2:$C$150,3,0),VLOOKUP(A1939,Kunnat!$B$2:$D$410,3,0))</f>
        <v>Sosiaali- ja terveysministeriö</v>
      </c>
      <c r="M1939" s="40" t="str">
        <f>IF(K1939&lt;&gt;"v",VLOOKUP(A1939,Kunnat!$B$2:$F$411,5,0),"")</f>
        <v/>
      </c>
      <c r="N1939" s="41" t="str">
        <f>IF(J1939="","",VLOOKUP(J1939,Lait!$B$3:$C$60,2,0))</f>
        <v/>
      </c>
      <c r="O1939" s="41"/>
      <c r="P1939" s="41"/>
    </row>
    <row r="1940" spans="1:16" s="23" customFormat="1" x14ac:dyDescent="0.35">
      <c r="A1940" s="45" t="s">
        <v>2370</v>
      </c>
      <c r="B1940" s="45" t="s">
        <v>995</v>
      </c>
      <c r="C1940" s="45" t="s">
        <v>4354</v>
      </c>
      <c r="D1940" s="45" t="s">
        <v>995</v>
      </c>
      <c r="E1940" s="45" t="s">
        <v>1959</v>
      </c>
      <c r="F1940" s="46" t="s">
        <v>7</v>
      </c>
      <c r="G1940" s="45"/>
      <c r="H1940" s="45" t="s">
        <v>2386</v>
      </c>
      <c r="I1940" s="45" t="s">
        <v>4355</v>
      </c>
      <c r="J1940" s="45"/>
      <c r="K1940" s="39" t="str">
        <f>VLOOKUP(A1940,'Va-Ku'!$A$2:$B$150,2,0)</f>
        <v>v</v>
      </c>
      <c r="L1940" s="40" t="str">
        <f>IF(K1940="v",VLOOKUP(A1940,'Va-Ku'!$A$2:$C$150,3,0),VLOOKUP(A1940,Kunnat!$B$2:$D$410,3,0))</f>
        <v>Sosiaali- ja terveysministeriö</v>
      </c>
      <c r="M1940" s="40" t="str">
        <f>IF(K1940&lt;&gt;"v",VLOOKUP(A1940,Kunnat!$B$2:$F$411,5,0),"")</f>
        <v/>
      </c>
      <c r="N1940" s="41" t="str">
        <f>IF(J1940="","",VLOOKUP(J1940,Lait!$B$3:$C$60,2,0))</f>
        <v/>
      </c>
      <c r="O1940" s="41"/>
      <c r="P1940" s="41"/>
    </row>
    <row r="1941" spans="1:16" s="23" customFormat="1" x14ac:dyDescent="0.35">
      <c r="A1941" s="45" t="s">
        <v>2370</v>
      </c>
      <c r="B1941" s="45" t="s">
        <v>4356</v>
      </c>
      <c r="C1941" s="45" t="s">
        <v>4357</v>
      </c>
      <c r="D1941" s="45" t="s">
        <v>4356</v>
      </c>
      <c r="E1941" s="45" t="s">
        <v>1960</v>
      </c>
      <c r="F1941" s="46" t="s">
        <v>17</v>
      </c>
      <c r="G1941" s="46" t="s">
        <v>22</v>
      </c>
      <c r="H1941" s="45" t="s">
        <v>2386</v>
      </c>
      <c r="I1941" s="45"/>
      <c r="J1941" s="45"/>
      <c r="K1941" s="39" t="str">
        <f>VLOOKUP(A1941,'Va-Ku'!$A$2:$B$150,2,0)</f>
        <v>v</v>
      </c>
      <c r="L1941" s="40" t="str">
        <f>IF(K1941="v",VLOOKUP(A1941,'Va-Ku'!$A$2:$C$150,3,0),VLOOKUP(A1941,Kunnat!$B$2:$D$410,3,0))</f>
        <v>Sosiaali- ja terveysministeriö</v>
      </c>
      <c r="M1941" s="40" t="str">
        <f>IF(K1941&lt;&gt;"v",VLOOKUP(A1941,Kunnat!$B$2:$F$411,5,0),"")</f>
        <v/>
      </c>
      <c r="N1941" s="41" t="str">
        <f>IF(J1941="","",VLOOKUP(J1941,Lait!$B$3:$C$60,2,0))</f>
        <v/>
      </c>
      <c r="O1941" s="41"/>
      <c r="P1941" s="41"/>
    </row>
    <row r="1942" spans="1:16" s="23" customFormat="1" x14ac:dyDescent="0.35">
      <c r="A1942" s="45" t="s">
        <v>2370</v>
      </c>
      <c r="B1942" s="45" t="s">
        <v>992</v>
      </c>
      <c r="C1942" s="45" t="s">
        <v>4351</v>
      </c>
      <c r="D1942" s="45" t="s">
        <v>992</v>
      </c>
      <c r="E1942" s="45" t="s">
        <v>1960</v>
      </c>
      <c r="F1942" s="46" t="s">
        <v>17</v>
      </c>
      <c r="G1942" s="46" t="s">
        <v>61</v>
      </c>
      <c r="H1942" s="45" t="s">
        <v>2382</v>
      </c>
      <c r="I1942" s="45"/>
      <c r="J1942" s="45"/>
      <c r="K1942" s="39" t="str">
        <f>VLOOKUP(A1942,'Va-Ku'!$A$2:$B$150,2,0)</f>
        <v>v</v>
      </c>
      <c r="L1942" s="40" t="str">
        <f>IF(K1942="v",VLOOKUP(A1942,'Va-Ku'!$A$2:$C$150,3,0),VLOOKUP(A1942,Kunnat!$B$2:$D$410,3,0))</f>
        <v>Sosiaali- ja terveysministeriö</v>
      </c>
      <c r="M1942" s="40" t="str">
        <f>IF(K1942&lt;&gt;"v",VLOOKUP(A1942,Kunnat!$B$2:$F$411,5,0),"")</f>
        <v/>
      </c>
      <c r="N1942" s="41" t="str">
        <f>IF(J1942="","",VLOOKUP(J1942,Lait!$B$3:$C$60,2,0))</f>
        <v/>
      </c>
      <c r="O1942" s="41"/>
      <c r="P1942" s="41"/>
    </row>
    <row r="1943" spans="1:16" s="23" customFormat="1" x14ac:dyDescent="0.35">
      <c r="A1943" s="45" t="s">
        <v>2370</v>
      </c>
      <c r="B1943" s="45" t="s">
        <v>996</v>
      </c>
      <c r="C1943" s="45" t="s">
        <v>4358</v>
      </c>
      <c r="D1943" s="45" t="s">
        <v>996</v>
      </c>
      <c r="E1943" s="45" t="s">
        <v>1960</v>
      </c>
      <c r="F1943" s="46" t="s">
        <v>10</v>
      </c>
      <c r="G1943" s="46" t="s">
        <v>146</v>
      </c>
      <c r="H1943" s="45" t="s">
        <v>2386</v>
      </c>
      <c r="I1943" s="45"/>
      <c r="J1943" s="45"/>
      <c r="K1943" s="39" t="str">
        <f>VLOOKUP(A1943,'Va-Ku'!$A$2:$B$150,2,0)</f>
        <v>v</v>
      </c>
      <c r="L1943" s="40" t="str">
        <f>IF(K1943="v",VLOOKUP(A1943,'Va-Ku'!$A$2:$C$150,3,0),VLOOKUP(A1943,Kunnat!$B$2:$D$410,3,0))</f>
        <v>Sosiaali- ja terveysministeriö</v>
      </c>
      <c r="M1943" s="40" t="str">
        <f>IF(K1943&lt;&gt;"v",VLOOKUP(A1943,Kunnat!$B$2:$F$411,5,0),"")</f>
        <v/>
      </c>
      <c r="N1943" s="41" t="str">
        <f>IF(J1943="","",VLOOKUP(J1943,Lait!$B$3:$C$60,2,0))</f>
        <v/>
      </c>
      <c r="O1943" s="41"/>
      <c r="P1943" s="41"/>
    </row>
    <row r="1944" spans="1:16" s="23" customFormat="1" x14ac:dyDescent="0.35">
      <c r="A1944" s="45" t="s">
        <v>2370</v>
      </c>
      <c r="B1944" s="45" t="s">
        <v>997</v>
      </c>
      <c r="C1944" s="45" t="s">
        <v>4359</v>
      </c>
      <c r="D1944" s="45" t="s">
        <v>997</v>
      </c>
      <c r="E1944" s="45" t="s">
        <v>2699</v>
      </c>
      <c r="F1944" s="46" t="s">
        <v>21</v>
      </c>
      <c r="G1944" s="46" t="s">
        <v>8</v>
      </c>
      <c r="H1944" s="45" t="s">
        <v>2386</v>
      </c>
      <c r="I1944" s="45"/>
      <c r="J1944" s="45"/>
      <c r="K1944" s="39" t="str">
        <f>VLOOKUP(A1944,'Va-Ku'!$A$2:$B$150,2,0)</f>
        <v>v</v>
      </c>
      <c r="L1944" s="40" t="str">
        <f>IF(K1944="v",VLOOKUP(A1944,'Va-Ku'!$A$2:$C$150,3,0),VLOOKUP(A1944,Kunnat!$B$2:$D$410,3,0))</f>
        <v>Sosiaali- ja terveysministeriö</v>
      </c>
      <c r="M1944" s="40" t="str">
        <f>IF(K1944&lt;&gt;"v",VLOOKUP(A1944,Kunnat!$B$2:$F$411,5,0),"")</f>
        <v/>
      </c>
      <c r="N1944" s="41" t="str">
        <f>IF(J1944="","",VLOOKUP(J1944,Lait!$B$3:$C$60,2,0))</f>
        <v/>
      </c>
      <c r="O1944" s="41"/>
      <c r="P1944" s="41"/>
    </row>
    <row r="1945" spans="1:16" s="23" customFormat="1" x14ac:dyDescent="0.35">
      <c r="A1945" s="45" t="s">
        <v>2048</v>
      </c>
      <c r="B1945" s="45" t="s">
        <v>2225</v>
      </c>
      <c r="C1945" s="45" t="s">
        <v>2645</v>
      </c>
      <c r="D1945" s="45" t="s">
        <v>1980</v>
      </c>
      <c r="E1945" s="45" t="s">
        <v>1959</v>
      </c>
      <c r="F1945" s="46" t="s">
        <v>3</v>
      </c>
      <c r="G1945" s="46" t="s">
        <v>61</v>
      </c>
      <c r="H1945" s="45"/>
      <c r="I1945" s="45" t="s">
        <v>2646</v>
      </c>
      <c r="J1945" s="45" t="s">
        <v>2303</v>
      </c>
      <c r="K1945" s="39" t="str">
        <f>VLOOKUP(A1945,'Va-Ku'!$A$2:$B$150,2,0)</f>
        <v>k</v>
      </c>
      <c r="L1945" s="40" t="str">
        <f>IF(K1945="v",VLOOKUP(A1945,'Va-Ku'!$A$2:$C$150,3,0),VLOOKUP(A1945,Kunnat!$B$2:$D$410,3,0))</f>
        <v>Uusimaa</v>
      </c>
      <c r="M1945" s="40" t="str">
        <f>IF(K1945&lt;&gt;"v",VLOOKUP(A1945,Kunnat!$B$2:$F$411,5,0),"")</f>
        <v>yli 100 000</v>
      </c>
      <c r="N1945" s="41" t="str">
        <f>IF(J1945="","",VLOOKUP(J1945,Lait!$B$3:$C$60,2,0))</f>
        <v>Sosiaali- ja terveysministeriö</v>
      </c>
      <c r="O1945" s="41"/>
      <c r="P1945" s="41"/>
    </row>
    <row r="1946" spans="1:16" s="23" customFormat="1" x14ac:dyDescent="0.35">
      <c r="A1946" s="45" t="s">
        <v>2048</v>
      </c>
      <c r="B1946" s="45" t="s">
        <v>2241</v>
      </c>
      <c r="C1946" s="45" t="s">
        <v>2653</v>
      </c>
      <c r="D1946" s="45" t="s">
        <v>2011</v>
      </c>
      <c r="E1946" s="45" t="s">
        <v>1959</v>
      </c>
      <c r="F1946" s="46" t="s">
        <v>7</v>
      </c>
      <c r="G1946" s="46" t="s">
        <v>84</v>
      </c>
      <c r="H1946" s="45"/>
      <c r="I1946" s="45" t="s">
        <v>2654</v>
      </c>
      <c r="J1946" s="45"/>
      <c r="K1946" s="39" t="str">
        <f>VLOOKUP(A1946,'Va-Ku'!$A$2:$B$150,2,0)</f>
        <v>k</v>
      </c>
      <c r="L1946" s="40" t="str">
        <f>IF(K1946="v",VLOOKUP(A1946,'Va-Ku'!$A$2:$C$150,3,0),VLOOKUP(A1946,Kunnat!$B$2:$D$410,3,0))</f>
        <v>Uusimaa</v>
      </c>
      <c r="M1946" s="40" t="str">
        <f>IF(K1946&lt;&gt;"v",VLOOKUP(A1946,Kunnat!$B$2:$F$411,5,0),"")</f>
        <v>yli 100 000</v>
      </c>
      <c r="N1946" s="41" t="str">
        <f>IF(J1946="","",VLOOKUP(J1946,Lait!$B$3:$C$60,2,0))</f>
        <v/>
      </c>
      <c r="O1946" s="41"/>
      <c r="P1946" s="41"/>
    </row>
    <row r="1947" spans="1:16" s="23" customFormat="1" x14ac:dyDescent="0.35">
      <c r="A1947" s="45" t="s">
        <v>2048</v>
      </c>
      <c r="B1947" s="45" t="s">
        <v>2236</v>
      </c>
      <c r="C1947" s="45" t="s">
        <v>2648</v>
      </c>
      <c r="D1947" s="45" t="s">
        <v>2236</v>
      </c>
      <c r="E1947" s="45" t="s">
        <v>295</v>
      </c>
      <c r="F1947" s="46" t="s">
        <v>7</v>
      </c>
      <c r="G1947" s="46" t="s">
        <v>8</v>
      </c>
      <c r="H1947" s="45"/>
      <c r="I1947" s="45" t="s">
        <v>2649</v>
      </c>
      <c r="J1947" s="45"/>
      <c r="K1947" s="39" t="str">
        <f>VLOOKUP(A1947,'Va-Ku'!$A$2:$B$150,2,0)</f>
        <v>k</v>
      </c>
      <c r="L1947" s="40" t="str">
        <f>IF(K1947="v",VLOOKUP(A1947,'Va-Ku'!$A$2:$C$150,3,0),VLOOKUP(A1947,Kunnat!$B$2:$D$410,3,0))</f>
        <v>Uusimaa</v>
      </c>
      <c r="M1947" s="40" t="str">
        <f>IF(K1947&lt;&gt;"v",VLOOKUP(A1947,Kunnat!$B$2:$F$411,5,0),"")</f>
        <v>yli 100 000</v>
      </c>
      <c r="N1947" s="41" t="str">
        <f>IF(J1947="","",VLOOKUP(J1947,Lait!$B$3:$C$60,2,0))</f>
        <v/>
      </c>
      <c r="O1947" s="41"/>
      <c r="P1947" s="41"/>
    </row>
    <row r="1948" spans="1:16" s="23" customFormat="1" x14ac:dyDescent="0.35">
      <c r="A1948" s="45" t="s">
        <v>2048</v>
      </c>
      <c r="B1948" s="45" t="s">
        <v>2235</v>
      </c>
      <c r="C1948" s="45" t="s">
        <v>2648</v>
      </c>
      <c r="D1948" s="45" t="s">
        <v>2235</v>
      </c>
      <c r="E1948" s="45" t="s">
        <v>295</v>
      </c>
      <c r="F1948" s="46" t="s">
        <v>7</v>
      </c>
      <c r="G1948" s="46" t="s">
        <v>8</v>
      </c>
      <c r="H1948" s="45"/>
      <c r="I1948" s="45" t="s">
        <v>2649</v>
      </c>
      <c r="J1948" s="45"/>
      <c r="K1948" s="39" t="str">
        <f>VLOOKUP(A1948,'Va-Ku'!$A$2:$B$150,2,0)</f>
        <v>k</v>
      </c>
      <c r="L1948" s="40" t="str">
        <f>IF(K1948="v",VLOOKUP(A1948,'Va-Ku'!$A$2:$C$150,3,0),VLOOKUP(A1948,Kunnat!$B$2:$D$410,3,0))</f>
        <v>Uusimaa</v>
      </c>
      <c r="M1948" s="40" t="str">
        <f>IF(K1948&lt;&gt;"v",VLOOKUP(A1948,Kunnat!$B$2:$F$411,5,0),"")</f>
        <v>yli 100 000</v>
      </c>
      <c r="N1948" s="41" t="str">
        <f>IF(J1948="","",VLOOKUP(J1948,Lait!$B$3:$C$60,2,0))</f>
        <v/>
      </c>
      <c r="O1948" s="41"/>
      <c r="P1948" s="41"/>
    </row>
    <row r="1949" spans="1:16" s="23" customFormat="1" x14ac:dyDescent="0.35">
      <c r="A1949" s="45" t="s">
        <v>2048</v>
      </c>
      <c r="B1949" s="45" t="s">
        <v>2234</v>
      </c>
      <c r="C1949" s="45" t="s">
        <v>2648</v>
      </c>
      <c r="D1949" s="45" t="s">
        <v>2234</v>
      </c>
      <c r="E1949" s="45" t="s">
        <v>295</v>
      </c>
      <c r="F1949" s="46" t="s">
        <v>7</v>
      </c>
      <c r="G1949" s="46" t="s">
        <v>8</v>
      </c>
      <c r="H1949" s="45" t="s">
        <v>2382</v>
      </c>
      <c r="I1949" s="45" t="s">
        <v>2649</v>
      </c>
      <c r="J1949" s="45"/>
      <c r="K1949" s="39" t="str">
        <f>VLOOKUP(A1949,'Va-Ku'!$A$2:$B$150,2,0)</f>
        <v>k</v>
      </c>
      <c r="L1949" s="40" t="str">
        <f>IF(K1949="v",VLOOKUP(A1949,'Va-Ku'!$A$2:$C$150,3,0),VLOOKUP(A1949,Kunnat!$B$2:$D$410,3,0))</f>
        <v>Uusimaa</v>
      </c>
      <c r="M1949" s="40" t="str">
        <f>IF(K1949&lt;&gt;"v",VLOOKUP(A1949,Kunnat!$B$2:$F$411,5,0),"")</f>
        <v>yli 100 000</v>
      </c>
      <c r="N1949" s="41" t="str">
        <f>IF(J1949="","",VLOOKUP(J1949,Lait!$B$3:$C$60,2,0))</f>
        <v/>
      </c>
      <c r="O1949" s="41"/>
      <c r="P1949" s="41"/>
    </row>
    <row r="1950" spans="1:16" s="23" customFormat="1" x14ac:dyDescent="0.35">
      <c r="A1950" s="45" t="s">
        <v>2048</v>
      </c>
      <c r="B1950" s="45" t="s">
        <v>2233</v>
      </c>
      <c r="C1950" s="45" t="s">
        <v>2648</v>
      </c>
      <c r="D1950" s="45" t="s">
        <v>2233</v>
      </c>
      <c r="E1950" s="45" t="s">
        <v>295</v>
      </c>
      <c r="F1950" s="46" t="s">
        <v>7</v>
      </c>
      <c r="G1950" s="46" t="s">
        <v>8</v>
      </c>
      <c r="H1950" s="45"/>
      <c r="I1950" s="45" t="s">
        <v>2649</v>
      </c>
      <c r="J1950" s="45"/>
      <c r="K1950" s="39" t="str">
        <f>VLOOKUP(A1950,'Va-Ku'!$A$2:$B$150,2,0)</f>
        <v>k</v>
      </c>
      <c r="L1950" s="40" t="str">
        <f>IF(K1950="v",VLOOKUP(A1950,'Va-Ku'!$A$2:$C$150,3,0),VLOOKUP(A1950,Kunnat!$B$2:$D$410,3,0))</f>
        <v>Uusimaa</v>
      </c>
      <c r="M1950" s="40" t="str">
        <f>IF(K1950&lt;&gt;"v",VLOOKUP(A1950,Kunnat!$B$2:$F$411,5,0),"")</f>
        <v>yli 100 000</v>
      </c>
      <c r="N1950" s="41" t="str">
        <f>IF(J1950="","",VLOOKUP(J1950,Lait!$B$3:$C$60,2,0))</f>
        <v/>
      </c>
      <c r="O1950" s="41"/>
      <c r="P1950" s="41"/>
    </row>
    <row r="1951" spans="1:16" s="23" customFormat="1" x14ac:dyDescent="0.35">
      <c r="A1951" s="45" t="s">
        <v>2048</v>
      </c>
      <c r="B1951" s="45" t="s">
        <v>2238</v>
      </c>
      <c r="C1951" s="45" t="s">
        <v>2648</v>
      </c>
      <c r="D1951" s="45" t="s">
        <v>2238</v>
      </c>
      <c r="E1951" s="45" t="s">
        <v>295</v>
      </c>
      <c r="F1951" s="46" t="s">
        <v>7</v>
      </c>
      <c r="G1951" s="46" t="s">
        <v>8</v>
      </c>
      <c r="H1951" s="45"/>
      <c r="I1951" s="45" t="s">
        <v>2649</v>
      </c>
      <c r="J1951" s="45"/>
      <c r="K1951" s="39" t="str">
        <f>VLOOKUP(A1951,'Va-Ku'!$A$2:$B$150,2,0)</f>
        <v>k</v>
      </c>
      <c r="L1951" s="40" t="str">
        <f>IF(K1951="v",VLOOKUP(A1951,'Va-Ku'!$A$2:$C$150,3,0),VLOOKUP(A1951,Kunnat!$B$2:$D$410,3,0))</f>
        <v>Uusimaa</v>
      </c>
      <c r="M1951" s="40" t="str">
        <f>IF(K1951&lt;&gt;"v",VLOOKUP(A1951,Kunnat!$B$2:$F$411,5,0),"")</f>
        <v>yli 100 000</v>
      </c>
      <c r="N1951" s="41" t="str">
        <f>IF(J1951="","",VLOOKUP(J1951,Lait!$B$3:$C$60,2,0))</f>
        <v/>
      </c>
      <c r="O1951" s="41"/>
      <c r="P1951" s="41"/>
    </row>
    <row r="1952" spans="1:16" s="23" customFormat="1" x14ac:dyDescent="0.35">
      <c r="A1952" s="45" t="s">
        <v>2048</v>
      </c>
      <c r="B1952" s="45" t="s">
        <v>2237</v>
      </c>
      <c r="C1952" s="45" t="s">
        <v>2648</v>
      </c>
      <c r="D1952" s="45" t="s">
        <v>2237</v>
      </c>
      <c r="E1952" s="45" t="s">
        <v>295</v>
      </c>
      <c r="F1952" s="46" t="s">
        <v>7</v>
      </c>
      <c r="G1952" s="46" t="s">
        <v>8</v>
      </c>
      <c r="H1952" s="45"/>
      <c r="I1952" s="45" t="s">
        <v>2649</v>
      </c>
      <c r="J1952" s="45"/>
      <c r="K1952" s="39" t="str">
        <f>VLOOKUP(A1952,'Va-Ku'!$A$2:$B$150,2,0)</f>
        <v>k</v>
      </c>
      <c r="L1952" s="40" t="str">
        <f>IF(K1952="v",VLOOKUP(A1952,'Va-Ku'!$A$2:$C$150,3,0),VLOOKUP(A1952,Kunnat!$B$2:$D$410,3,0))</f>
        <v>Uusimaa</v>
      </c>
      <c r="M1952" s="40" t="str">
        <f>IF(K1952&lt;&gt;"v",VLOOKUP(A1952,Kunnat!$B$2:$F$411,5,0),"")</f>
        <v>yli 100 000</v>
      </c>
      <c r="N1952" s="41" t="str">
        <f>IF(J1952="","",VLOOKUP(J1952,Lait!$B$3:$C$60,2,0))</f>
        <v/>
      </c>
      <c r="O1952" s="41"/>
      <c r="P1952" s="41"/>
    </row>
    <row r="1953" spans="1:16" s="23" customFormat="1" x14ac:dyDescent="0.35">
      <c r="A1953" s="45" t="s">
        <v>2048</v>
      </c>
      <c r="B1953" s="45" t="s">
        <v>2232</v>
      </c>
      <c r="C1953" s="45" t="s">
        <v>2648</v>
      </c>
      <c r="D1953" s="45" t="s">
        <v>2232</v>
      </c>
      <c r="E1953" s="45" t="s">
        <v>295</v>
      </c>
      <c r="F1953" s="46" t="s">
        <v>7</v>
      </c>
      <c r="G1953" s="46" t="s">
        <v>8</v>
      </c>
      <c r="H1953" s="45" t="s">
        <v>2382</v>
      </c>
      <c r="I1953" s="45" t="s">
        <v>2649</v>
      </c>
      <c r="J1953" s="45"/>
      <c r="K1953" s="39" t="str">
        <f>VLOOKUP(A1953,'Va-Ku'!$A$2:$B$150,2,0)</f>
        <v>k</v>
      </c>
      <c r="L1953" s="40" t="str">
        <f>IF(K1953="v",VLOOKUP(A1953,'Va-Ku'!$A$2:$C$150,3,0),VLOOKUP(A1953,Kunnat!$B$2:$D$410,3,0))</f>
        <v>Uusimaa</v>
      </c>
      <c r="M1953" s="40" t="str">
        <f>IF(K1953&lt;&gt;"v",VLOOKUP(A1953,Kunnat!$B$2:$F$411,5,0),"")</f>
        <v>yli 100 000</v>
      </c>
      <c r="N1953" s="41" t="str">
        <f>IF(J1953="","",VLOOKUP(J1953,Lait!$B$3:$C$60,2,0))</f>
        <v/>
      </c>
      <c r="O1953" s="41"/>
      <c r="P1953" s="41"/>
    </row>
    <row r="1954" spans="1:16" s="23" customFormat="1" x14ac:dyDescent="0.35">
      <c r="A1954" s="45" t="s">
        <v>2048</v>
      </c>
      <c r="B1954" s="45" t="s">
        <v>2240</v>
      </c>
      <c r="C1954" s="45" t="s">
        <v>2651</v>
      </c>
      <c r="D1954" s="45" t="s">
        <v>2008</v>
      </c>
      <c r="E1954" s="45" t="s">
        <v>1958</v>
      </c>
      <c r="F1954" s="46" t="s">
        <v>7</v>
      </c>
      <c r="G1954" s="46" t="s">
        <v>8</v>
      </c>
      <c r="H1954" s="45"/>
      <c r="I1954" s="45" t="s">
        <v>2652</v>
      </c>
      <c r="J1954" s="45"/>
      <c r="K1954" s="39" t="str">
        <f>VLOOKUP(A1954,'Va-Ku'!$A$2:$B$150,2,0)</f>
        <v>k</v>
      </c>
      <c r="L1954" s="40" t="str">
        <f>IF(K1954="v",VLOOKUP(A1954,'Va-Ku'!$A$2:$C$150,3,0),VLOOKUP(A1954,Kunnat!$B$2:$D$410,3,0))</f>
        <v>Uusimaa</v>
      </c>
      <c r="M1954" s="40" t="str">
        <f>IF(K1954&lt;&gt;"v",VLOOKUP(A1954,Kunnat!$B$2:$F$411,5,0),"")</f>
        <v>yli 100 000</v>
      </c>
      <c r="N1954" s="41" t="str">
        <f>IF(J1954="","",VLOOKUP(J1954,Lait!$B$3:$C$60,2,0))</f>
        <v/>
      </c>
      <c r="O1954" s="41"/>
      <c r="P1954" s="41"/>
    </row>
    <row r="1955" spans="1:16" s="23" customFormat="1" x14ac:dyDescent="0.35">
      <c r="A1955" s="45" t="s">
        <v>2048</v>
      </c>
      <c r="B1955" s="45" t="s">
        <v>2226</v>
      </c>
      <c r="C1955" s="45" t="s">
        <v>2647</v>
      </c>
      <c r="D1955" s="45" t="s">
        <v>2009</v>
      </c>
      <c r="E1955" s="45" t="s">
        <v>1958</v>
      </c>
      <c r="F1955" s="46" t="s">
        <v>3</v>
      </c>
      <c r="G1955" s="46" t="s">
        <v>61</v>
      </c>
      <c r="H1955" s="45"/>
      <c r="I1955" s="45" t="s">
        <v>2646</v>
      </c>
      <c r="J1955" s="45"/>
      <c r="K1955" s="39" t="str">
        <f>VLOOKUP(A1955,'Va-Ku'!$A$2:$B$150,2,0)</f>
        <v>k</v>
      </c>
      <c r="L1955" s="40" t="str">
        <f>IF(K1955="v",VLOOKUP(A1955,'Va-Ku'!$A$2:$C$150,3,0),VLOOKUP(A1955,Kunnat!$B$2:$D$410,3,0))</f>
        <v>Uusimaa</v>
      </c>
      <c r="M1955" s="40" t="str">
        <f>IF(K1955&lt;&gt;"v",VLOOKUP(A1955,Kunnat!$B$2:$F$411,5,0),"")</f>
        <v>yli 100 000</v>
      </c>
      <c r="N1955" s="41" t="str">
        <f>IF(J1955="","",VLOOKUP(J1955,Lait!$B$3:$C$60,2,0))</f>
        <v/>
      </c>
      <c r="O1955" s="41"/>
      <c r="P1955" s="41"/>
    </row>
    <row r="1956" spans="1:16" s="23" customFormat="1" x14ac:dyDescent="0.35">
      <c r="A1956" s="45" t="s">
        <v>2048</v>
      </c>
      <c r="B1956" s="45" t="s">
        <v>2227</v>
      </c>
      <c r="C1956" s="45" t="s">
        <v>2647</v>
      </c>
      <c r="D1956" s="45" t="s">
        <v>2009</v>
      </c>
      <c r="E1956" s="45" t="s">
        <v>1958</v>
      </c>
      <c r="F1956" s="46" t="s">
        <v>3</v>
      </c>
      <c r="G1956" s="46" t="s">
        <v>61</v>
      </c>
      <c r="H1956" s="45" t="s">
        <v>2382</v>
      </c>
      <c r="I1956" s="45" t="s">
        <v>2646</v>
      </c>
      <c r="J1956" s="45"/>
      <c r="K1956" s="39" t="str">
        <f>VLOOKUP(A1956,'Va-Ku'!$A$2:$B$150,2,0)</f>
        <v>k</v>
      </c>
      <c r="L1956" s="40" t="str">
        <f>IF(K1956="v",VLOOKUP(A1956,'Va-Ku'!$A$2:$C$150,3,0),VLOOKUP(A1956,Kunnat!$B$2:$D$410,3,0))</f>
        <v>Uusimaa</v>
      </c>
      <c r="M1956" s="40" t="str">
        <f>IF(K1956&lt;&gt;"v",VLOOKUP(A1956,Kunnat!$B$2:$F$411,5,0),"")</f>
        <v>yli 100 000</v>
      </c>
      <c r="N1956" s="41" t="str">
        <f>IF(J1956="","",VLOOKUP(J1956,Lait!$B$3:$C$60,2,0))</f>
        <v/>
      </c>
      <c r="O1956" s="41"/>
      <c r="P1956" s="41"/>
    </row>
    <row r="1957" spans="1:16" s="23" customFormat="1" x14ac:dyDescent="0.35">
      <c r="A1957" s="45" t="s">
        <v>2048</v>
      </c>
      <c r="B1957" s="45" t="s">
        <v>2228</v>
      </c>
      <c r="C1957" s="45" t="s">
        <v>2647</v>
      </c>
      <c r="D1957" s="45" t="s">
        <v>2009</v>
      </c>
      <c r="E1957" s="45" t="s">
        <v>1958</v>
      </c>
      <c r="F1957" s="46" t="s">
        <v>3</v>
      </c>
      <c r="G1957" s="46" t="s">
        <v>61</v>
      </c>
      <c r="H1957" s="45" t="s">
        <v>2382</v>
      </c>
      <c r="I1957" s="45" t="s">
        <v>2646</v>
      </c>
      <c r="J1957" s="45"/>
      <c r="K1957" s="39" t="str">
        <f>VLOOKUP(A1957,'Va-Ku'!$A$2:$B$150,2,0)</f>
        <v>k</v>
      </c>
      <c r="L1957" s="40" t="str">
        <f>IF(K1957="v",VLOOKUP(A1957,'Va-Ku'!$A$2:$C$150,3,0),VLOOKUP(A1957,Kunnat!$B$2:$D$410,3,0))</f>
        <v>Uusimaa</v>
      </c>
      <c r="M1957" s="40" t="str">
        <f>IF(K1957&lt;&gt;"v",VLOOKUP(A1957,Kunnat!$B$2:$F$411,5,0),"")</f>
        <v>yli 100 000</v>
      </c>
      <c r="N1957" s="41" t="str">
        <f>IF(J1957="","",VLOOKUP(J1957,Lait!$B$3:$C$60,2,0))</f>
        <v/>
      </c>
      <c r="O1957" s="41"/>
      <c r="P1957" s="41"/>
    </row>
    <row r="1958" spans="1:16" s="23" customFormat="1" x14ac:dyDescent="0.35">
      <c r="A1958" s="45" t="s">
        <v>2048</v>
      </c>
      <c r="B1958" s="45" t="s">
        <v>2229</v>
      </c>
      <c r="C1958" s="45" t="s">
        <v>2647</v>
      </c>
      <c r="D1958" s="45" t="s">
        <v>2009</v>
      </c>
      <c r="E1958" s="45" t="s">
        <v>1958</v>
      </c>
      <c r="F1958" s="46" t="s">
        <v>3</v>
      </c>
      <c r="G1958" s="46" t="s">
        <v>61</v>
      </c>
      <c r="H1958" s="45"/>
      <c r="I1958" s="45" t="s">
        <v>2646</v>
      </c>
      <c r="J1958" s="45"/>
      <c r="K1958" s="39" t="str">
        <f>VLOOKUP(A1958,'Va-Ku'!$A$2:$B$150,2,0)</f>
        <v>k</v>
      </c>
      <c r="L1958" s="40" t="str">
        <f>IF(K1958="v",VLOOKUP(A1958,'Va-Ku'!$A$2:$C$150,3,0),VLOOKUP(A1958,Kunnat!$B$2:$D$410,3,0))</f>
        <v>Uusimaa</v>
      </c>
      <c r="M1958" s="40" t="str">
        <f>IF(K1958&lt;&gt;"v",VLOOKUP(A1958,Kunnat!$B$2:$F$411,5,0),"")</f>
        <v>yli 100 000</v>
      </c>
      <c r="N1958" s="41" t="str">
        <f>IF(J1958="","",VLOOKUP(J1958,Lait!$B$3:$C$60,2,0))</f>
        <v/>
      </c>
      <c r="O1958" s="41"/>
      <c r="P1958" s="41"/>
    </row>
    <row r="1959" spans="1:16" s="23" customFormat="1" x14ac:dyDescent="0.35">
      <c r="A1959" s="45" t="s">
        <v>2048</v>
      </c>
      <c r="B1959" s="45" t="s">
        <v>2230</v>
      </c>
      <c r="C1959" s="45" t="s">
        <v>2647</v>
      </c>
      <c r="D1959" s="45" t="s">
        <v>2009</v>
      </c>
      <c r="E1959" s="45" t="s">
        <v>1958</v>
      </c>
      <c r="F1959" s="46" t="s">
        <v>3</v>
      </c>
      <c r="G1959" s="46" t="s">
        <v>61</v>
      </c>
      <c r="H1959" s="45"/>
      <c r="I1959" s="45" t="s">
        <v>2646</v>
      </c>
      <c r="J1959" s="45"/>
      <c r="K1959" s="39" t="str">
        <f>VLOOKUP(A1959,'Va-Ku'!$A$2:$B$150,2,0)</f>
        <v>k</v>
      </c>
      <c r="L1959" s="40" t="str">
        <f>IF(K1959="v",VLOOKUP(A1959,'Va-Ku'!$A$2:$C$150,3,0),VLOOKUP(A1959,Kunnat!$B$2:$D$410,3,0))</f>
        <v>Uusimaa</v>
      </c>
      <c r="M1959" s="40" t="str">
        <f>IF(K1959&lt;&gt;"v",VLOOKUP(A1959,Kunnat!$B$2:$F$411,5,0),"")</f>
        <v>yli 100 000</v>
      </c>
      <c r="N1959" s="41" t="str">
        <f>IF(J1959="","",VLOOKUP(J1959,Lait!$B$3:$C$60,2,0))</f>
        <v/>
      </c>
      <c r="O1959" s="41"/>
      <c r="P1959" s="41"/>
    </row>
    <row r="1960" spans="1:16" s="23" customFormat="1" x14ac:dyDescent="0.35">
      <c r="A1960" s="45" t="s">
        <v>2048</v>
      </c>
      <c r="B1960" s="45" t="s">
        <v>2231</v>
      </c>
      <c r="C1960" s="45" t="s">
        <v>2647</v>
      </c>
      <c r="D1960" s="45" t="s">
        <v>2007</v>
      </c>
      <c r="E1960" s="45" t="s">
        <v>1958</v>
      </c>
      <c r="F1960" s="46" t="s">
        <v>3</v>
      </c>
      <c r="G1960" s="46" t="s">
        <v>61</v>
      </c>
      <c r="H1960" s="45"/>
      <c r="I1960" s="45" t="s">
        <v>2646</v>
      </c>
      <c r="J1960" s="45" t="s">
        <v>2287</v>
      </c>
      <c r="K1960" s="39" t="str">
        <f>VLOOKUP(A1960,'Va-Ku'!$A$2:$B$150,2,0)</f>
        <v>k</v>
      </c>
      <c r="L1960" s="40" t="str">
        <f>IF(K1960="v",VLOOKUP(A1960,'Va-Ku'!$A$2:$C$150,3,0),VLOOKUP(A1960,Kunnat!$B$2:$D$410,3,0))</f>
        <v>Uusimaa</v>
      </c>
      <c r="M1960" s="40" t="str">
        <f>IF(K1960&lt;&gt;"v",VLOOKUP(A1960,Kunnat!$B$2:$F$411,5,0),"")</f>
        <v>yli 100 000</v>
      </c>
      <c r="N1960" s="41" t="str">
        <f>IF(J1960="","",VLOOKUP(J1960,Lait!$B$3:$C$60,2,0))</f>
        <v>Sosiaali- ja terveysministeriö</v>
      </c>
      <c r="O1960" s="41"/>
      <c r="P1960" s="41"/>
    </row>
    <row r="1961" spans="1:16" s="23" customFormat="1" x14ac:dyDescent="0.35">
      <c r="A1961" s="45" t="s">
        <v>2048</v>
      </c>
      <c r="B1961" s="45" t="s">
        <v>2239</v>
      </c>
      <c r="C1961" s="45" t="s">
        <v>2650</v>
      </c>
      <c r="D1961" s="45" t="s">
        <v>2007</v>
      </c>
      <c r="E1961" s="45" t="s">
        <v>1958</v>
      </c>
      <c r="F1961" s="46" t="s">
        <v>7</v>
      </c>
      <c r="G1961" s="46" t="s">
        <v>8</v>
      </c>
      <c r="H1961" s="45" t="s">
        <v>2382</v>
      </c>
      <c r="I1961" s="45" t="s">
        <v>2649</v>
      </c>
      <c r="J1961" s="45" t="s">
        <v>2287</v>
      </c>
      <c r="K1961" s="39" t="str">
        <f>VLOOKUP(A1961,'Va-Ku'!$A$2:$B$150,2,0)</f>
        <v>k</v>
      </c>
      <c r="L1961" s="40" t="str">
        <f>IF(K1961="v",VLOOKUP(A1961,'Va-Ku'!$A$2:$C$150,3,0),VLOOKUP(A1961,Kunnat!$B$2:$D$410,3,0))</f>
        <v>Uusimaa</v>
      </c>
      <c r="M1961" s="40" t="str">
        <f>IF(K1961&lt;&gt;"v",VLOOKUP(A1961,Kunnat!$B$2:$F$411,5,0),"")</f>
        <v>yli 100 000</v>
      </c>
      <c r="N1961" s="41" t="str">
        <f>IF(J1961="","",VLOOKUP(J1961,Lait!$B$3:$C$60,2,0))</f>
        <v>Sosiaali- ja terveysministeriö</v>
      </c>
      <c r="O1961" s="41"/>
      <c r="P1961" s="41"/>
    </row>
    <row r="1962" spans="1:16" s="23" customFormat="1" x14ac:dyDescent="0.35">
      <c r="A1962" s="45" t="s">
        <v>998</v>
      </c>
      <c r="B1962" s="45" t="s">
        <v>1000</v>
      </c>
      <c r="C1962" s="45" t="s">
        <v>2704</v>
      </c>
      <c r="D1962" s="45" t="s">
        <v>1000</v>
      </c>
      <c r="E1962" s="45" t="s">
        <v>1959</v>
      </c>
      <c r="F1962" s="46" t="s">
        <v>3</v>
      </c>
      <c r="G1962" s="45"/>
      <c r="H1962" s="45" t="s">
        <v>2382</v>
      </c>
      <c r="I1962" s="45"/>
      <c r="J1962" s="45"/>
      <c r="K1962" s="39" t="str">
        <f>VLOOKUP(A1962,'Va-Ku'!$A$2:$B$150,2,0)</f>
        <v>v</v>
      </c>
      <c r="L1962" s="40" t="str">
        <f>IF(K1962="v",VLOOKUP(A1962,'Va-Ku'!$A$2:$C$150,3,0),VLOOKUP(A1962,Kunnat!$B$2:$D$410,3,0))</f>
        <v>Valtiovarainministeriö</v>
      </c>
      <c r="M1962" s="40" t="str">
        <f>IF(K1962&lt;&gt;"v",VLOOKUP(A1962,Kunnat!$B$2:$F$411,5,0),"")</f>
        <v/>
      </c>
      <c r="N1962" s="41" t="str">
        <f>IF(J1962="","",VLOOKUP(J1962,Lait!$B$3:$C$60,2,0))</f>
        <v/>
      </c>
      <c r="O1962" s="41"/>
      <c r="P1962" s="41"/>
    </row>
    <row r="1963" spans="1:16" s="23" customFormat="1" x14ac:dyDescent="0.35">
      <c r="A1963" s="45" t="s">
        <v>998</v>
      </c>
      <c r="B1963" s="45" t="s">
        <v>1001</v>
      </c>
      <c r="C1963" s="45" t="s">
        <v>2705</v>
      </c>
      <c r="D1963" s="45" t="s">
        <v>1001</v>
      </c>
      <c r="E1963" s="45" t="s">
        <v>1959</v>
      </c>
      <c r="F1963" s="46" t="s">
        <v>3</v>
      </c>
      <c r="G1963" s="45"/>
      <c r="H1963" s="45" t="s">
        <v>2382</v>
      </c>
      <c r="I1963" s="45"/>
      <c r="J1963" s="45"/>
      <c r="K1963" s="39" t="str">
        <f>VLOOKUP(A1963,'Va-Ku'!$A$2:$B$150,2,0)</f>
        <v>v</v>
      </c>
      <c r="L1963" s="40" t="str">
        <f>IF(K1963="v",VLOOKUP(A1963,'Va-Ku'!$A$2:$C$150,3,0),VLOOKUP(A1963,Kunnat!$B$2:$D$410,3,0))</f>
        <v>Valtiovarainministeriö</v>
      </c>
      <c r="M1963" s="40" t="str">
        <f>IF(K1963&lt;&gt;"v",VLOOKUP(A1963,Kunnat!$B$2:$F$411,5,0),"")</f>
        <v/>
      </c>
      <c r="N1963" s="41" t="str">
        <f>IF(J1963="","",VLOOKUP(J1963,Lait!$B$3:$C$60,2,0))</f>
        <v/>
      </c>
      <c r="O1963" s="41"/>
      <c r="P1963" s="41"/>
    </row>
    <row r="1964" spans="1:16" s="23" customFormat="1" x14ac:dyDescent="0.35">
      <c r="A1964" s="45" t="s">
        <v>998</v>
      </c>
      <c r="B1964" s="45" t="s">
        <v>1918</v>
      </c>
      <c r="C1964" s="45" t="s">
        <v>2706</v>
      </c>
      <c r="D1964" s="45" t="s">
        <v>1918</v>
      </c>
      <c r="E1964" s="45" t="s">
        <v>1959</v>
      </c>
      <c r="F1964" s="46" t="s">
        <v>3</v>
      </c>
      <c r="G1964" s="45"/>
      <c r="H1964" s="45" t="s">
        <v>2386</v>
      </c>
      <c r="I1964" s="45"/>
      <c r="J1964" s="45"/>
      <c r="K1964" s="39" t="str">
        <f>VLOOKUP(A1964,'Va-Ku'!$A$2:$B$150,2,0)</f>
        <v>v</v>
      </c>
      <c r="L1964" s="40" t="str">
        <f>IF(K1964="v",VLOOKUP(A1964,'Va-Ku'!$A$2:$C$150,3,0),VLOOKUP(A1964,Kunnat!$B$2:$D$410,3,0))</f>
        <v>Valtiovarainministeriö</v>
      </c>
      <c r="M1964" s="40" t="str">
        <f>IF(K1964&lt;&gt;"v",VLOOKUP(A1964,Kunnat!$B$2:$F$411,5,0),"")</f>
        <v/>
      </c>
      <c r="N1964" s="41" t="str">
        <f>IF(J1964="","",VLOOKUP(J1964,Lait!$B$3:$C$60,2,0))</f>
        <v/>
      </c>
      <c r="O1964" s="41"/>
      <c r="P1964" s="41"/>
    </row>
    <row r="1965" spans="1:16" s="23" customFormat="1" x14ac:dyDescent="0.35">
      <c r="A1965" s="45" t="s">
        <v>998</v>
      </c>
      <c r="B1965" s="45" t="s">
        <v>1919</v>
      </c>
      <c r="C1965" s="45" t="s">
        <v>2707</v>
      </c>
      <c r="D1965" s="45" t="s">
        <v>1919</v>
      </c>
      <c r="E1965" s="45" t="s">
        <v>1959</v>
      </c>
      <c r="F1965" s="46" t="s">
        <v>3</v>
      </c>
      <c r="G1965" s="45"/>
      <c r="H1965" s="45" t="s">
        <v>2386</v>
      </c>
      <c r="I1965" s="45"/>
      <c r="J1965" s="45"/>
      <c r="K1965" s="39" t="str">
        <f>VLOOKUP(A1965,'Va-Ku'!$A$2:$B$150,2,0)</f>
        <v>v</v>
      </c>
      <c r="L1965" s="40" t="str">
        <f>IF(K1965="v",VLOOKUP(A1965,'Va-Ku'!$A$2:$C$150,3,0),VLOOKUP(A1965,Kunnat!$B$2:$D$410,3,0))</f>
        <v>Valtiovarainministeriö</v>
      </c>
      <c r="M1965" s="40" t="str">
        <f>IF(K1965&lt;&gt;"v",VLOOKUP(A1965,Kunnat!$B$2:$F$411,5,0),"")</f>
        <v/>
      </c>
      <c r="N1965" s="41" t="str">
        <f>IF(J1965="","",VLOOKUP(J1965,Lait!$B$3:$C$60,2,0))</f>
        <v/>
      </c>
      <c r="O1965" s="41"/>
      <c r="P1965" s="41"/>
    </row>
    <row r="1966" spans="1:16" s="23" customFormat="1" x14ac:dyDescent="0.35">
      <c r="A1966" s="45" t="s">
        <v>998</v>
      </c>
      <c r="B1966" s="45" t="s">
        <v>1002</v>
      </c>
      <c r="C1966" s="45" t="s">
        <v>2708</v>
      </c>
      <c r="D1966" s="45" t="s">
        <v>1002</v>
      </c>
      <c r="E1966" s="45" t="s">
        <v>1959</v>
      </c>
      <c r="F1966" s="46" t="s">
        <v>3</v>
      </c>
      <c r="G1966" s="45"/>
      <c r="H1966" s="45" t="s">
        <v>2382</v>
      </c>
      <c r="I1966" s="45"/>
      <c r="J1966" s="45"/>
      <c r="K1966" s="39" t="str">
        <f>VLOOKUP(A1966,'Va-Ku'!$A$2:$B$150,2,0)</f>
        <v>v</v>
      </c>
      <c r="L1966" s="40" t="str">
        <f>IF(K1966="v",VLOOKUP(A1966,'Va-Ku'!$A$2:$C$150,3,0),VLOOKUP(A1966,Kunnat!$B$2:$D$410,3,0))</f>
        <v>Valtiovarainministeriö</v>
      </c>
      <c r="M1966" s="40" t="str">
        <f>IF(K1966&lt;&gt;"v",VLOOKUP(A1966,Kunnat!$B$2:$F$411,5,0),"")</f>
        <v/>
      </c>
      <c r="N1966" s="41" t="str">
        <f>IF(J1966="","",VLOOKUP(J1966,Lait!$B$3:$C$60,2,0))</f>
        <v/>
      </c>
      <c r="O1966" s="41"/>
      <c r="P1966" s="41"/>
    </row>
    <row r="1967" spans="1:16" s="23" customFormat="1" x14ac:dyDescent="0.35">
      <c r="A1967" s="45" t="s">
        <v>998</v>
      </c>
      <c r="B1967" s="45" t="s">
        <v>1003</v>
      </c>
      <c r="C1967" s="45" t="s">
        <v>2716</v>
      </c>
      <c r="D1967" s="45" t="s">
        <v>1003</v>
      </c>
      <c r="E1967" s="45" t="s">
        <v>1959</v>
      </c>
      <c r="F1967" s="46" t="s">
        <v>3</v>
      </c>
      <c r="G1967" s="45"/>
      <c r="H1967" s="45" t="s">
        <v>2386</v>
      </c>
      <c r="I1967" s="45"/>
      <c r="J1967" s="45"/>
      <c r="K1967" s="39" t="str">
        <f>VLOOKUP(A1967,'Va-Ku'!$A$2:$B$150,2,0)</f>
        <v>v</v>
      </c>
      <c r="L1967" s="40" t="str">
        <f>IF(K1967="v",VLOOKUP(A1967,'Va-Ku'!$A$2:$C$150,3,0),VLOOKUP(A1967,Kunnat!$B$2:$D$410,3,0))</f>
        <v>Valtiovarainministeriö</v>
      </c>
      <c r="M1967" s="40" t="str">
        <f>IF(K1967&lt;&gt;"v",VLOOKUP(A1967,Kunnat!$B$2:$F$411,5,0),"")</f>
        <v/>
      </c>
      <c r="N1967" s="41" t="str">
        <f>IF(J1967="","",VLOOKUP(J1967,Lait!$B$3:$C$60,2,0))</f>
        <v/>
      </c>
      <c r="O1967" s="41"/>
      <c r="P1967" s="41"/>
    </row>
    <row r="1968" spans="1:16" s="23" customFormat="1" x14ac:dyDescent="0.35">
      <c r="A1968" s="45" t="s">
        <v>998</v>
      </c>
      <c r="B1968" s="45" t="s">
        <v>929</v>
      </c>
      <c r="C1968" s="45" t="s">
        <v>2717</v>
      </c>
      <c r="D1968" s="45" t="s">
        <v>929</v>
      </c>
      <c r="E1968" s="45" t="s">
        <v>1959</v>
      </c>
      <c r="F1968" s="46" t="s">
        <v>3</v>
      </c>
      <c r="G1968" s="45"/>
      <c r="H1968" s="45" t="s">
        <v>2382</v>
      </c>
      <c r="I1968" s="45"/>
      <c r="J1968" s="45"/>
      <c r="K1968" s="39" t="str">
        <f>VLOOKUP(A1968,'Va-Ku'!$A$2:$B$150,2,0)</f>
        <v>v</v>
      </c>
      <c r="L1968" s="40" t="str">
        <f>IF(K1968="v",VLOOKUP(A1968,'Va-Ku'!$A$2:$C$150,3,0),VLOOKUP(A1968,Kunnat!$B$2:$D$410,3,0))</f>
        <v>Valtiovarainministeriö</v>
      </c>
      <c r="M1968" s="40" t="str">
        <f>IF(K1968&lt;&gt;"v",VLOOKUP(A1968,Kunnat!$B$2:$F$411,5,0),"")</f>
        <v/>
      </c>
      <c r="N1968" s="41" t="str">
        <f>IF(J1968="","",VLOOKUP(J1968,Lait!$B$3:$C$60,2,0))</f>
        <v/>
      </c>
      <c r="O1968" s="41"/>
      <c r="P1968" s="41"/>
    </row>
    <row r="1969" spans="1:16" s="23" customFormat="1" x14ac:dyDescent="0.35">
      <c r="A1969" s="45" t="s">
        <v>998</v>
      </c>
      <c r="B1969" s="45" t="s">
        <v>1004</v>
      </c>
      <c r="C1969" s="45" t="s">
        <v>2718</v>
      </c>
      <c r="D1969" s="45" t="s">
        <v>1004</v>
      </c>
      <c r="E1969" s="45" t="s">
        <v>1959</v>
      </c>
      <c r="F1969" s="46" t="s">
        <v>3</v>
      </c>
      <c r="G1969" s="45"/>
      <c r="H1969" s="45" t="s">
        <v>2382</v>
      </c>
      <c r="I1969" s="45"/>
      <c r="J1969" s="45"/>
      <c r="K1969" s="39" t="str">
        <f>VLOOKUP(A1969,'Va-Ku'!$A$2:$B$150,2,0)</f>
        <v>v</v>
      </c>
      <c r="L1969" s="40" t="str">
        <f>IF(K1969="v",VLOOKUP(A1969,'Va-Ku'!$A$2:$C$150,3,0),VLOOKUP(A1969,Kunnat!$B$2:$D$410,3,0))</f>
        <v>Valtiovarainministeriö</v>
      </c>
      <c r="M1969" s="40" t="str">
        <f>IF(K1969&lt;&gt;"v",VLOOKUP(A1969,Kunnat!$B$2:$F$411,5,0),"")</f>
        <v/>
      </c>
      <c r="N1969" s="41" t="str">
        <f>IF(J1969="","",VLOOKUP(J1969,Lait!$B$3:$C$60,2,0))</f>
        <v/>
      </c>
      <c r="O1969" s="41"/>
      <c r="P1969" s="41"/>
    </row>
    <row r="1970" spans="1:16" s="23" customFormat="1" x14ac:dyDescent="0.35">
      <c r="A1970" s="45" t="s">
        <v>998</v>
      </c>
      <c r="B1970" s="45" t="s">
        <v>2711</v>
      </c>
      <c r="C1970" s="45" t="s">
        <v>2712</v>
      </c>
      <c r="D1970" s="45" t="s">
        <v>2711</v>
      </c>
      <c r="E1970" s="45" t="s">
        <v>4796</v>
      </c>
      <c r="F1970" s="46" t="s">
        <v>3</v>
      </c>
      <c r="G1970" s="45"/>
      <c r="H1970" s="45" t="s">
        <v>2382</v>
      </c>
      <c r="I1970" s="45"/>
      <c r="J1970" s="45"/>
      <c r="K1970" s="39" t="str">
        <f>VLOOKUP(A1970,'Va-Ku'!$A$2:$B$150,2,0)</f>
        <v>v</v>
      </c>
      <c r="L1970" s="40" t="str">
        <f>IF(K1970="v",VLOOKUP(A1970,'Va-Ku'!$A$2:$C$150,3,0),VLOOKUP(A1970,Kunnat!$B$2:$D$410,3,0))</f>
        <v>Valtiovarainministeriö</v>
      </c>
      <c r="M1970" s="40" t="str">
        <f>IF(K1970&lt;&gt;"v",VLOOKUP(A1970,Kunnat!$B$2:$F$411,5,0),"")</f>
        <v/>
      </c>
      <c r="N1970" s="41" t="str">
        <f>IF(J1970="","",VLOOKUP(J1970,Lait!$B$3:$C$60,2,0))</f>
        <v/>
      </c>
      <c r="O1970" s="41"/>
      <c r="P1970" s="41"/>
    </row>
    <row r="1971" spans="1:16" s="23" customFormat="1" x14ac:dyDescent="0.35">
      <c r="A1971" s="45" t="s">
        <v>998</v>
      </c>
      <c r="B1971" s="45" t="s">
        <v>2713</v>
      </c>
      <c r="C1971" s="45" t="s">
        <v>2714</v>
      </c>
      <c r="D1971" s="45" t="s">
        <v>2715</v>
      </c>
      <c r="E1971" s="45" t="s">
        <v>1896</v>
      </c>
      <c r="F1971" s="46" t="s">
        <v>3</v>
      </c>
      <c r="G1971" s="45"/>
      <c r="H1971" s="45" t="s">
        <v>2382</v>
      </c>
      <c r="I1971" s="45"/>
      <c r="J1971" s="45"/>
      <c r="K1971" s="39" t="str">
        <f>VLOOKUP(A1971,'Va-Ku'!$A$2:$B$150,2,0)</f>
        <v>v</v>
      </c>
      <c r="L1971" s="40" t="str">
        <f>IF(K1971="v",VLOOKUP(A1971,'Va-Ku'!$A$2:$C$150,3,0),VLOOKUP(A1971,Kunnat!$B$2:$D$410,3,0))</f>
        <v>Valtiovarainministeriö</v>
      </c>
      <c r="M1971" s="40" t="str">
        <f>IF(K1971&lt;&gt;"v",VLOOKUP(A1971,Kunnat!$B$2:$F$411,5,0),"")</f>
        <v/>
      </c>
      <c r="N1971" s="41" t="str">
        <f>IF(J1971="","",VLOOKUP(J1971,Lait!$B$3:$C$60,2,0))</f>
        <v/>
      </c>
      <c r="O1971" s="41"/>
      <c r="P1971" s="41"/>
    </row>
    <row r="1972" spans="1:16" s="23" customFormat="1" x14ac:dyDescent="0.35">
      <c r="A1972" s="45" t="s">
        <v>998</v>
      </c>
      <c r="B1972" s="45" t="s">
        <v>1005</v>
      </c>
      <c r="C1972" s="45" t="s">
        <v>2719</v>
      </c>
      <c r="D1972" s="45" t="s">
        <v>1005</v>
      </c>
      <c r="E1972" s="45" t="s">
        <v>1960</v>
      </c>
      <c r="F1972" s="46" t="s">
        <v>3</v>
      </c>
      <c r="G1972" s="45"/>
      <c r="H1972" s="45" t="s">
        <v>2386</v>
      </c>
      <c r="I1972" s="45"/>
      <c r="J1972" s="45"/>
      <c r="K1972" s="39" t="str">
        <f>VLOOKUP(A1972,'Va-Ku'!$A$2:$B$150,2,0)</f>
        <v>v</v>
      </c>
      <c r="L1972" s="40" t="str">
        <f>IF(K1972="v",VLOOKUP(A1972,'Va-Ku'!$A$2:$C$150,3,0),VLOOKUP(A1972,Kunnat!$B$2:$D$410,3,0))</f>
        <v>Valtiovarainministeriö</v>
      </c>
      <c r="M1972" s="40" t="str">
        <f>IF(K1972&lt;&gt;"v",VLOOKUP(A1972,Kunnat!$B$2:$F$411,5,0),"")</f>
        <v/>
      </c>
      <c r="N1972" s="41" t="str">
        <f>IF(J1972="","",VLOOKUP(J1972,Lait!$B$3:$C$60,2,0))</f>
        <v/>
      </c>
      <c r="O1972" s="41"/>
      <c r="P1972" s="41"/>
    </row>
    <row r="1973" spans="1:16" s="23" customFormat="1" x14ac:dyDescent="0.35">
      <c r="A1973" s="45" t="s">
        <v>998</v>
      </c>
      <c r="B1973" s="45" t="s">
        <v>1006</v>
      </c>
      <c r="C1973" s="45" t="s">
        <v>2720</v>
      </c>
      <c r="D1973" s="45" t="s">
        <v>1006</v>
      </c>
      <c r="E1973" s="45" t="s">
        <v>1959</v>
      </c>
      <c r="F1973" s="46" t="s">
        <v>3</v>
      </c>
      <c r="G1973" s="45"/>
      <c r="H1973" s="45" t="s">
        <v>2382</v>
      </c>
      <c r="I1973" s="45"/>
      <c r="J1973" s="45"/>
      <c r="K1973" s="39" t="str">
        <f>VLOOKUP(A1973,'Va-Ku'!$A$2:$B$150,2,0)</f>
        <v>v</v>
      </c>
      <c r="L1973" s="40" t="str">
        <f>IF(K1973="v",VLOOKUP(A1973,'Va-Ku'!$A$2:$C$150,3,0),VLOOKUP(A1973,Kunnat!$B$2:$D$410,3,0))</f>
        <v>Valtiovarainministeriö</v>
      </c>
      <c r="M1973" s="40" t="str">
        <f>IF(K1973&lt;&gt;"v",VLOOKUP(A1973,Kunnat!$B$2:$F$411,5,0),"")</f>
        <v/>
      </c>
      <c r="N1973" s="41" t="str">
        <f>IF(J1973="","",VLOOKUP(J1973,Lait!$B$3:$C$60,2,0))</f>
        <v/>
      </c>
      <c r="O1973" s="41"/>
      <c r="P1973" s="41"/>
    </row>
    <row r="1974" spans="1:16" s="23" customFormat="1" x14ac:dyDescent="0.35">
      <c r="A1974" s="45" t="s">
        <v>998</v>
      </c>
      <c r="B1974" s="45" t="s">
        <v>1007</v>
      </c>
      <c r="C1974" s="45" t="s">
        <v>2721</v>
      </c>
      <c r="D1974" s="45" t="s">
        <v>1007</v>
      </c>
      <c r="E1974" s="45" t="s">
        <v>2699</v>
      </c>
      <c r="F1974" s="46" t="s">
        <v>3</v>
      </c>
      <c r="G1974" s="45"/>
      <c r="H1974" s="45" t="s">
        <v>2386</v>
      </c>
      <c r="I1974" s="45"/>
      <c r="J1974" s="45"/>
      <c r="K1974" s="39" t="str">
        <f>VLOOKUP(A1974,'Va-Ku'!$A$2:$B$150,2,0)</f>
        <v>v</v>
      </c>
      <c r="L1974" s="40" t="str">
        <f>IF(K1974="v",VLOOKUP(A1974,'Va-Ku'!$A$2:$C$150,3,0),VLOOKUP(A1974,Kunnat!$B$2:$D$410,3,0))</f>
        <v>Valtiovarainministeriö</v>
      </c>
      <c r="M1974" s="40" t="str">
        <f>IF(K1974&lt;&gt;"v",VLOOKUP(A1974,Kunnat!$B$2:$F$411,5,0),"")</f>
        <v/>
      </c>
      <c r="N1974" s="41" t="str">
        <f>IF(J1974="","",VLOOKUP(J1974,Lait!$B$3:$C$60,2,0))</f>
        <v/>
      </c>
      <c r="O1974" s="41"/>
      <c r="P1974" s="41"/>
    </row>
    <row r="1975" spans="1:16" s="23" customFormat="1" x14ac:dyDescent="0.35">
      <c r="A1975" s="45" t="s">
        <v>998</v>
      </c>
      <c r="B1975" s="45" t="s">
        <v>1008</v>
      </c>
      <c r="C1975" s="45" t="s">
        <v>2722</v>
      </c>
      <c r="D1975" s="45" t="s">
        <v>2723</v>
      </c>
      <c r="E1975" s="45" t="s">
        <v>1959</v>
      </c>
      <c r="F1975" s="46" t="s">
        <v>3</v>
      </c>
      <c r="G1975" s="45"/>
      <c r="H1975" s="45" t="s">
        <v>2382</v>
      </c>
      <c r="I1975" s="45"/>
      <c r="J1975" s="45"/>
      <c r="K1975" s="39" t="str">
        <f>VLOOKUP(A1975,'Va-Ku'!$A$2:$B$150,2,0)</f>
        <v>v</v>
      </c>
      <c r="L1975" s="40" t="str">
        <f>IF(K1975="v",VLOOKUP(A1975,'Va-Ku'!$A$2:$C$150,3,0),VLOOKUP(A1975,Kunnat!$B$2:$D$410,3,0))</f>
        <v>Valtiovarainministeriö</v>
      </c>
      <c r="M1975" s="40" t="str">
        <f>IF(K1975&lt;&gt;"v",VLOOKUP(A1975,Kunnat!$B$2:$F$411,5,0),"")</f>
        <v/>
      </c>
      <c r="N1975" s="41" t="str">
        <f>IF(J1975="","",VLOOKUP(J1975,Lait!$B$3:$C$60,2,0))</f>
        <v/>
      </c>
      <c r="O1975" s="41"/>
      <c r="P1975" s="41"/>
    </row>
    <row r="1976" spans="1:16" s="23" customFormat="1" x14ac:dyDescent="0.35">
      <c r="A1976" s="45" t="s">
        <v>998</v>
      </c>
      <c r="B1976" s="45" t="s">
        <v>1009</v>
      </c>
      <c r="C1976" s="45" t="s">
        <v>2724</v>
      </c>
      <c r="D1976" s="45" t="s">
        <v>1009</v>
      </c>
      <c r="E1976" s="45" t="s">
        <v>1959</v>
      </c>
      <c r="F1976" s="46" t="s">
        <v>10</v>
      </c>
      <c r="G1976" s="45"/>
      <c r="H1976" s="45" t="s">
        <v>2386</v>
      </c>
      <c r="I1976" s="45" t="s">
        <v>2725</v>
      </c>
      <c r="J1976" s="45"/>
      <c r="K1976" s="39" t="str">
        <f>VLOOKUP(A1976,'Va-Ku'!$A$2:$B$150,2,0)</f>
        <v>v</v>
      </c>
      <c r="L1976" s="40" t="str">
        <f>IF(K1976="v",VLOOKUP(A1976,'Va-Ku'!$A$2:$C$150,3,0),VLOOKUP(A1976,Kunnat!$B$2:$D$410,3,0))</f>
        <v>Valtiovarainministeriö</v>
      </c>
      <c r="M1976" s="40" t="str">
        <f>IF(K1976&lt;&gt;"v",VLOOKUP(A1976,Kunnat!$B$2:$F$411,5,0),"")</f>
        <v/>
      </c>
      <c r="N1976" s="41" t="str">
        <f>IF(J1976="","",VLOOKUP(J1976,Lait!$B$3:$C$60,2,0))</f>
        <v/>
      </c>
      <c r="O1976" s="41"/>
      <c r="P1976" s="41"/>
    </row>
    <row r="1977" spans="1:16" s="23" customFormat="1" x14ac:dyDescent="0.35">
      <c r="A1977" s="45" t="s">
        <v>998</v>
      </c>
      <c r="B1977" s="45" t="s">
        <v>1010</v>
      </c>
      <c r="C1977" s="45" t="s">
        <v>2726</v>
      </c>
      <c r="D1977" s="45" t="s">
        <v>1010</v>
      </c>
      <c r="E1977" s="45" t="s">
        <v>1959</v>
      </c>
      <c r="F1977" s="46" t="s">
        <v>3</v>
      </c>
      <c r="G1977" s="45"/>
      <c r="H1977" s="45" t="s">
        <v>2386</v>
      </c>
      <c r="I1977" s="45"/>
      <c r="J1977" s="45"/>
      <c r="K1977" s="39" t="str">
        <f>VLOOKUP(A1977,'Va-Ku'!$A$2:$B$150,2,0)</f>
        <v>v</v>
      </c>
      <c r="L1977" s="40" t="str">
        <f>IF(K1977="v",VLOOKUP(A1977,'Va-Ku'!$A$2:$C$150,3,0),VLOOKUP(A1977,Kunnat!$B$2:$D$410,3,0))</f>
        <v>Valtiovarainministeriö</v>
      </c>
      <c r="M1977" s="40" t="str">
        <f>IF(K1977&lt;&gt;"v",VLOOKUP(A1977,Kunnat!$B$2:$F$411,5,0),"")</f>
        <v/>
      </c>
      <c r="N1977" s="41" t="str">
        <f>IF(J1977="","",VLOOKUP(J1977,Lait!$B$3:$C$60,2,0))</f>
        <v/>
      </c>
      <c r="O1977" s="41"/>
      <c r="P1977" s="41"/>
    </row>
    <row r="1978" spans="1:16" s="23" customFormat="1" x14ac:dyDescent="0.35">
      <c r="A1978" s="45" t="s">
        <v>998</v>
      </c>
      <c r="B1978" s="45" t="s">
        <v>2709</v>
      </c>
      <c r="C1978" s="45" t="s">
        <v>2710</v>
      </c>
      <c r="D1978" s="45" t="s">
        <v>2709</v>
      </c>
      <c r="E1978" s="45" t="s">
        <v>1959</v>
      </c>
      <c r="F1978" s="46" t="s">
        <v>3</v>
      </c>
      <c r="G1978" s="45"/>
      <c r="H1978" s="45" t="s">
        <v>2386</v>
      </c>
      <c r="I1978" s="45"/>
      <c r="J1978" s="45"/>
      <c r="K1978" s="39" t="str">
        <f>VLOOKUP(A1978,'Va-Ku'!$A$2:$B$150,2,0)</f>
        <v>v</v>
      </c>
      <c r="L1978" s="40" t="str">
        <f>IF(K1978="v",VLOOKUP(A1978,'Va-Ku'!$A$2:$C$150,3,0),VLOOKUP(A1978,Kunnat!$B$2:$D$410,3,0))</f>
        <v>Valtiovarainministeriö</v>
      </c>
      <c r="M1978" s="40" t="str">
        <f>IF(K1978&lt;&gt;"v",VLOOKUP(A1978,Kunnat!$B$2:$F$411,5,0),"")</f>
        <v/>
      </c>
      <c r="N1978" s="41" t="str">
        <f>IF(J1978="","",VLOOKUP(J1978,Lait!$B$3:$C$60,2,0))</f>
        <v/>
      </c>
      <c r="O1978" s="41"/>
      <c r="P1978" s="41"/>
    </row>
    <row r="1979" spans="1:16" s="23" customFormat="1" x14ac:dyDescent="0.35">
      <c r="A1979" s="45" t="s">
        <v>998</v>
      </c>
      <c r="B1979" s="45" t="s">
        <v>1011</v>
      </c>
      <c r="C1979" s="45" t="s">
        <v>2727</v>
      </c>
      <c r="D1979" s="45" t="s">
        <v>1011</v>
      </c>
      <c r="E1979" s="45" t="s">
        <v>1959</v>
      </c>
      <c r="F1979" s="46" t="s">
        <v>3</v>
      </c>
      <c r="G1979" s="45"/>
      <c r="H1979" s="45" t="s">
        <v>2382</v>
      </c>
      <c r="I1979" s="45"/>
      <c r="J1979" s="45"/>
      <c r="K1979" s="39" t="str">
        <f>VLOOKUP(A1979,'Va-Ku'!$A$2:$B$150,2,0)</f>
        <v>v</v>
      </c>
      <c r="L1979" s="40" t="str">
        <f>IF(K1979="v",VLOOKUP(A1979,'Va-Ku'!$A$2:$C$150,3,0),VLOOKUP(A1979,Kunnat!$B$2:$D$410,3,0))</f>
        <v>Valtiovarainministeriö</v>
      </c>
      <c r="M1979" s="40" t="str">
        <f>IF(K1979&lt;&gt;"v",VLOOKUP(A1979,Kunnat!$B$2:$F$411,5,0),"")</f>
        <v/>
      </c>
      <c r="N1979" s="41" t="str">
        <f>IF(J1979="","",VLOOKUP(J1979,Lait!$B$3:$C$60,2,0))</f>
        <v/>
      </c>
      <c r="O1979" s="41"/>
      <c r="P1979" s="41"/>
    </row>
    <row r="1980" spans="1:16" s="23" customFormat="1" x14ac:dyDescent="0.35">
      <c r="A1980" s="45" t="s">
        <v>998</v>
      </c>
      <c r="B1980" s="45" t="s">
        <v>1012</v>
      </c>
      <c r="C1980" s="45" t="s">
        <v>2728</v>
      </c>
      <c r="D1980" s="45" t="s">
        <v>1012</v>
      </c>
      <c r="E1980" s="45" t="s">
        <v>1896</v>
      </c>
      <c r="F1980" s="46" t="s">
        <v>354</v>
      </c>
      <c r="G1980" s="45"/>
      <c r="H1980" s="45" t="s">
        <v>2382</v>
      </c>
      <c r="I1980" s="45"/>
      <c r="J1980" s="45"/>
      <c r="K1980" s="39" t="str">
        <f>VLOOKUP(A1980,'Va-Ku'!$A$2:$B$150,2,0)</f>
        <v>v</v>
      </c>
      <c r="L1980" s="40" t="str">
        <f>IF(K1980="v",VLOOKUP(A1980,'Va-Ku'!$A$2:$C$150,3,0),VLOOKUP(A1980,Kunnat!$B$2:$D$410,3,0))</f>
        <v>Valtiovarainministeriö</v>
      </c>
      <c r="M1980" s="40" t="str">
        <f>IF(K1980&lt;&gt;"v",VLOOKUP(A1980,Kunnat!$B$2:$F$411,5,0),"")</f>
        <v/>
      </c>
      <c r="N1980" s="41" t="str">
        <f>IF(J1980="","",VLOOKUP(J1980,Lait!$B$3:$C$60,2,0))</f>
        <v/>
      </c>
      <c r="O1980" s="41"/>
      <c r="P1980" s="41"/>
    </row>
    <row r="1981" spans="1:16" s="23" customFormat="1" x14ac:dyDescent="0.35">
      <c r="A1981" s="45" t="s">
        <v>998</v>
      </c>
      <c r="B1981" s="45" t="s">
        <v>1013</v>
      </c>
      <c r="C1981" s="45" t="s">
        <v>2729</v>
      </c>
      <c r="D1981" s="45" t="s">
        <v>1013</v>
      </c>
      <c r="E1981" s="45" t="s">
        <v>1959</v>
      </c>
      <c r="F1981" s="46" t="s">
        <v>3</v>
      </c>
      <c r="G1981" s="45"/>
      <c r="H1981" s="45" t="s">
        <v>2382</v>
      </c>
      <c r="I1981" s="45"/>
      <c r="J1981" s="45"/>
      <c r="K1981" s="39" t="str">
        <f>VLOOKUP(A1981,'Va-Ku'!$A$2:$B$150,2,0)</f>
        <v>v</v>
      </c>
      <c r="L1981" s="40" t="str">
        <f>IF(K1981="v",VLOOKUP(A1981,'Va-Ku'!$A$2:$C$150,3,0),VLOOKUP(A1981,Kunnat!$B$2:$D$410,3,0))</f>
        <v>Valtiovarainministeriö</v>
      </c>
      <c r="M1981" s="40" t="str">
        <f>IF(K1981&lt;&gt;"v",VLOOKUP(A1981,Kunnat!$B$2:$F$411,5,0),"")</f>
        <v/>
      </c>
      <c r="N1981" s="41" t="str">
        <f>IF(J1981="","",VLOOKUP(J1981,Lait!$B$3:$C$60,2,0))</f>
        <v/>
      </c>
      <c r="O1981" s="41"/>
      <c r="P1981" s="41"/>
    </row>
    <row r="1982" spans="1:16" s="23" customFormat="1" x14ac:dyDescent="0.35">
      <c r="A1982" s="45" t="s">
        <v>998</v>
      </c>
      <c r="B1982" s="45" t="s">
        <v>1014</v>
      </c>
      <c r="C1982" s="45" t="s">
        <v>2730</v>
      </c>
      <c r="D1982" s="45" t="s">
        <v>1014</v>
      </c>
      <c r="E1982" s="45" t="s">
        <v>2699</v>
      </c>
      <c r="F1982" s="46" t="s">
        <v>3</v>
      </c>
      <c r="G1982" s="45"/>
      <c r="H1982" s="45" t="s">
        <v>2386</v>
      </c>
      <c r="I1982" s="45"/>
      <c r="J1982" s="45"/>
      <c r="K1982" s="39" t="str">
        <f>VLOOKUP(A1982,'Va-Ku'!$A$2:$B$150,2,0)</f>
        <v>v</v>
      </c>
      <c r="L1982" s="40" t="str">
        <f>IF(K1982="v",VLOOKUP(A1982,'Va-Ku'!$A$2:$C$150,3,0),VLOOKUP(A1982,Kunnat!$B$2:$D$410,3,0))</f>
        <v>Valtiovarainministeriö</v>
      </c>
      <c r="M1982" s="40" t="str">
        <f>IF(K1982&lt;&gt;"v",VLOOKUP(A1982,Kunnat!$B$2:$F$411,5,0),"")</f>
        <v/>
      </c>
      <c r="N1982" s="41" t="str">
        <f>IF(J1982="","",VLOOKUP(J1982,Lait!$B$3:$C$60,2,0))</f>
        <v/>
      </c>
      <c r="O1982" s="41"/>
      <c r="P1982" s="41"/>
    </row>
    <row r="1983" spans="1:16" s="23" customFormat="1" x14ac:dyDescent="0.35">
      <c r="A1983" s="45" t="s">
        <v>998</v>
      </c>
      <c r="B1983" s="45" t="s">
        <v>1015</v>
      </c>
      <c r="C1983" s="45" t="s">
        <v>2731</v>
      </c>
      <c r="D1983" s="45" t="s">
        <v>1015</v>
      </c>
      <c r="E1983" s="45" t="s">
        <v>2699</v>
      </c>
      <c r="F1983" s="46" t="s">
        <v>21</v>
      </c>
      <c r="G1983" s="45"/>
      <c r="H1983" s="45" t="s">
        <v>2382</v>
      </c>
      <c r="I1983" s="45" t="s">
        <v>2732</v>
      </c>
      <c r="J1983" s="45"/>
      <c r="K1983" s="39" t="str">
        <f>VLOOKUP(A1983,'Va-Ku'!$A$2:$B$150,2,0)</f>
        <v>v</v>
      </c>
      <c r="L1983" s="40" t="str">
        <f>IF(K1983="v",VLOOKUP(A1983,'Va-Ku'!$A$2:$C$150,3,0),VLOOKUP(A1983,Kunnat!$B$2:$D$410,3,0))</f>
        <v>Valtiovarainministeriö</v>
      </c>
      <c r="M1983" s="40" t="str">
        <f>IF(K1983&lt;&gt;"v",VLOOKUP(A1983,Kunnat!$B$2:$F$411,5,0),"")</f>
        <v/>
      </c>
      <c r="N1983" s="41" t="str">
        <f>IF(J1983="","",VLOOKUP(J1983,Lait!$B$3:$C$60,2,0))</f>
        <v/>
      </c>
      <c r="O1983" s="41"/>
      <c r="P1983" s="41"/>
    </row>
    <row r="1984" spans="1:16" s="23" customFormat="1" x14ac:dyDescent="0.35">
      <c r="A1984" s="45" t="s">
        <v>998</v>
      </c>
      <c r="B1984" s="45" t="s">
        <v>1016</v>
      </c>
      <c r="C1984" s="45" t="s">
        <v>2733</v>
      </c>
      <c r="D1984" s="45" t="s">
        <v>1016</v>
      </c>
      <c r="E1984" s="45" t="s">
        <v>1959</v>
      </c>
      <c r="F1984" s="46" t="s">
        <v>3</v>
      </c>
      <c r="G1984" s="45"/>
      <c r="H1984" s="45" t="s">
        <v>2382</v>
      </c>
      <c r="I1984" s="45"/>
      <c r="J1984" s="45"/>
      <c r="K1984" s="39" t="str">
        <f>VLOOKUP(A1984,'Va-Ku'!$A$2:$B$150,2,0)</f>
        <v>v</v>
      </c>
      <c r="L1984" s="40" t="str">
        <f>IF(K1984="v",VLOOKUP(A1984,'Va-Ku'!$A$2:$C$150,3,0),VLOOKUP(A1984,Kunnat!$B$2:$D$410,3,0))</f>
        <v>Valtiovarainministeriö</v>
      </c>
      <c r="M1984" s="40" t="str">
        <f>IF(K1984&lt;&gt;"v",VLOOKUP(A1984,Kunnat!$B$2:$F$411,5,0),"")</f>
        <v/>
      </c>
      <c r="N1984" s="41" t="str">
        <f>IF(J1984="","",VLOOKUP(J1984,Lait!$B$3:$C$60,2,0))</f>
        <v/>
      </c>
      <c r="O1984" s="41"/>
      <c r="P1984" s="41"/>
    </row>
    <row r="1985" spans="1:16" s="23" customFormat="1" x14ac:dyDescent="0.35">
      <c r="A1985" s="45" t="s">
        <v>998</v>
      </c>
      <c r="B1985" s="45" t="s">
        <v>1920</v>
      </c>
      <c r="C1985" s="45" t="s">
        <v>2734</v>
      </c>
      <c r="D1985" s="45" t="s">
        <v>1920</v>
      </c>
      <c r="E1985" s="45" t="s">
        <v>1959</v>
      </c>
      <c r="F1985" s="46" t="s">
        <v>7</v>
      </c>
      <c r="G1985" s="45"/>
      <c r="H1985" s="45" t="s">
        <v>2386</v>
      </c>
      <c r="I1985" s="45" t="s">
        <v>2735</v>
      </c>
      <c r="J1985" s="45"/>
      <c r="K1985" s="39" t="str">
        <f>VLOOKUP(A1985,'Va-Ku'!$A$2:$B$150,2,0)</f>
        <v>v</v>
      </c>
      <c r="L1985" s="40" t="str">
        <f>IF(K1985="v",VLOOKUP(A1985,'Va-Ku'!$A$2:$C$150,3,0),VLOOKUP(A1985,Kunnat!$B$2:$D$410,3,0))</f>
        <v>Valtiovarainministeriö</v>
      </c>
      <c r="M1985" s="40" t="str">
        <f>IF(K1985&lt;&gt;"v",VLOOKUP(A1985,Kunnat!$B$2:$F$411,5,0),"")</f>
        <v/>
      </c>
      <c r="N1985" s="41" t="str">
        <f>IF(J1985="","",VLOOKUP(J1985,Lait!$B$3:$C$60,2,0))</f>
        <v/>
      </c>
      <c r="O1985" s="41"/>
      <c r="P1985" s="41"/>
    </row>
    <row r="1986" spans="1:16" s="23" customFormat="1" x14ac:dyDescent="0.35">
      <c r="A1986" s="45" t="s">
        <v>998</v>
      </c>
      <c r="B1986" s="45" t="s">
        <v>1017</v>
      </c>
      <c r="C1986" s="45" t="s">
        <v>2736</v>
      </c>
      <c r="D1986" s="45" t="s">
        <v>1017</v>
      </c>
      <c r="E1986" s="45" t="s">
        <v>1960</v>
      </c>
      <c r="F1986" s="46" t="s">
        <v>3</v>
      </c>
      <c r="G1986" s="45"/>
      <c r="H1986" s="45" t="s">
        <v>2386</v>
      </c>
      <c r="I1986" s="45"/>
      <c r="J1986" s="45"/>
      <c r="K1986" s="39" t="str">
        <f>VLOOKUP(A1986,'Va-Ku'!$A$2:$B$150,2,0)</f>
        <v>v</v>
      </c>
      <c r="L1986" s="40" t="str">
        <f>IF(K1986="v",VLOOKUP(A1986,'Va-Ku'!$A$2:$C$150,3,0),VLOOKUP(A1986,Kunnat!$B$2:$D$410,3,0))</f>
        <v>Valtiovarainministeriö</v>
      </c>
      <c r="M1986" s="40" t="str">
        <f>IF(K1986&lt;&gt;"v",VLOOKUP(A1986,Kunnat!$B$2:$F$411,5,0),"")</f>
        <v/>
      </c>
      <c r="N1986" s="41" t="str">
        <f>IF(J1986="","",VLOOKUP(J1986,Lait!$B$3:$C$60,2,0))</f>
        <v/>
      </c>
      <c r="O1986" s="41"/>
      <c r="P1986" s="41"/>
    </row>
    <row r="1987" spans="1:16" s="23" customFormat="1" x14ac:dyDescent="0.35">
      <c r="A1987" s="45" t="s">
        <v>998</v>
      </c>
      <c r="B1987" s="45" t="s">
        <v>1018</v>
      </c>
      <c r="C1987" s="45" t="s">
        <v>2737</v>
      </c>
      <c r="D1987" s="45" t="s">
        <v>1018</v>
      </c>
      <c r="E1987" s="45" t="s">
        <v>1959</v>
      </c>
      <c r="F1987" s="46" t="s">
        <v>3</v>
      </c>
      <c r="G1987" s="45"/>
      <c r="H1987" s="45" t="s">
        <v>2382</v>
      </c>
      <c r="I1987" s="45"/>
      <c r="J1987" s="45"/>
      <c r="K1987" s="39" t="str">
        <f>VLOOKUP(A1987,'Va-Ku'!$A$2:$B$150,2,0)</f>
        <v>v</v>
      </c>
      <c r="L1987" s="40" t="str">
        <f>IF(K1987="v",VLOOKUP(A1987,'Va-Ku'!$A$2:$C$150,3,0),VLOOKUP(A1987,Kunnat!$B$2:$D$410,3,0))</f>
        <v>Valtiovarainministeriö</v>
      </c>
      <c r="M1987" s="40" t="str">
        <f>IF(K1987&lt;&gt;"v",VLOOKUP(A1987,Kunnat!$B$2:$F$411,5,0),"")</f>
        <v/>
      </c>
      <c r="N1987" s="41" t="str">
        <f>IF(J1987="","",VLOOKUP(J1987,Lait!$B$3:$C$60,2,0))</f>
        <v/>
      </c>
      <c r="O1987" s="41"/>
      <c r="P1987" s="41"/>
    </row>
    <row r="1988" spans="1:16" s="23" customFormat="1" x14ac:dyDescent="0.35">
      <c r="A1988" s="45" t="s">
        <v>998</v>
      </c>
      <c r="B1988" s="45" t="s">
        <v>1019</v>
      </c>
      <c r="C1988" s="45" t="s">
        <v>2738</v>
      </c>
      <c r="D1988" s="45" t="s">
        <v>1019</v>
      </c>
      <c r="E1988" s="45" t="s">
        <v>1896</v>
      </c>
      <c r="F1988" s="46" t="s">
        <v>3</v>
      </c>
      <c r="G1988" s="45"/>
      <c r="H1988" s="45" t="s">
        <v>2386</v>
      </c>
      <c r="I1988" s="45"/>
      <c r="J1988" s="45"/>
      <c r="K1988" s="39" t="str">
        <f>VLOOKUP(A1988,'Va-Ku'!$A$2:$B$150,2,0)</f>
        <v>v</v>
      </c>
      <c r="L1988" s="40" t="str">
        <f>IF(K1988="v",VLOOKUP(A1988,'Va-Ku'!$A$2:$C$150,3,0),VLOOKUP(A1988,Kunnat!$B$2:$D$410,3,0))</f>
        <v>Valtiovarainministeriö</v>
      </c>
      <c r="M1988" s="40" t="str">
        <f>IF(K1988&lt;&gt;"v",VLOOKUP(A1988,Kunnat!$B$2:$F$411,5,0),"")</f>
        <v/>
      </c>
      <c r="N1988" s="41" t="str">
        <f>IF(J1988="","",VLOOKUP(J1988,Lait!$B$3:$C$60,2,0))</f>
        <v/>
      </c>
      <c r="O1988" s="41"/>
      <c r="P1988" s="41"/>
    </row>
    <row r="1989" spans="1:16" s="23" customFormat="1" x14ac:dyDescent="0.35">
      <c r="A1989" s="45" t="s">
        <v>998</v>
      </c>
      <c r="B1989" s="45" t="s">
        <v>1020</v>
      </c>
      <c r="C1989" s="45" t="s">
        <v>2739</v>
      </c>
      <c r="D1989" s="45" t="s">
        <v>1020</v>
      </c>
      <c r="E1989" s="45" t="s">
        <v>1896</v>
      </c>
      <c r="F1989" s="46" t="s">
        <v>3</v>
      </c>
      <c r="G1989" s="45"/>
      <c r="H1989" s="45" t="s">
        <v>2382</v>
      </c>
      <c r="I1989" s="45"/>
      <c r="J1989" s="45"/>
      <c r="K1989" s="39" t="str">
        <f>VLOOKUP(A1989,'Va-Ku'!$A$2:$B$150,2,0)</f>
        <v>v</v>
      </c>
      <c r="L1989" s="40" t="str">
        <f>IF(K1989="v",VLOOKUP(A1989,'Va-Ku'!$A$2:$C$150,3,0),VLOOKUP(A1989,Kunnat!$B$2:$D$410,3,0))</f>
        <v>Valtiovarainministeriö</v>
      </c>
      <c r="M1989" s="40" t="str">
        <f>IF(K1989&lt;&gt;"v",VLOOKUP(A1989,Kunnat!$B$2:$F$411,5,0),"")</f>
        <v/>
      </c>
      <c r="N1989" s="41" t="str">
        <f>IF(J1989="","",VLOOKUP(J1989,Lait!$B$3:$C$60,2,0))</f>
        <v/>
      </c>
      <c r="O1989" s="41"/>
      <c r="P1989" s="41"/>
    </row>
    <row r="1990" spans="1:16" s="23" customFormat="1" x14ac:dyDescent="0.35">
      <c r="A1990" s="45" t="s">
        <v>998</v>
      </c>
      <c r="B1990" s="45" t="s">
        <v>1021</v>
      </c>
      <c r="C1990" s="45" t="s">
        <v>2740</v>
      </c>
      <c r="D1990" s="45" t="s">
        <v>1021</v>
      </c>
      <c r="E1990" s="45" t="s">
        <v>1896</v>
      </c>
      <c r="F1990" s="46" t="s">
        <v>3</v>
      </c>
      <c r="G1990" s="45"/>
      <c r="H1990" s="45" t="s">
        <v>2382</v>
      </c>
      <c r="I1990" s="45"/>
      <c r="J1990" s="45"/>
      <c r="K1990" s="39" t="str">
        <f>VLOOKUP(A1990,'Va-Ku'!$A$2:$B$150,2,0)</f>
        <v>v</v>
      </c>
      <c r="L1990" s="40" t="str">
        <f>IF(K1990="v",VLOOKUP(A1990,'Va-Ku'!$A$2:$C$150,3,0),VLOOKUP(A1990,Kunnat!$B$2:$D$410,3,0))</f>
        <v>Valtiovarainministeriö</v>
      </c>
      <c r="M1990" s="40" t="str">
        <f>IF(K1990&lt;&gt;"v",VLOOKUP(A1990,Kunnat!$B$2:$F$411,5,0),"")</f>
        <v/>
      </c>
      <c r="N1990" s="41" t="str">
        <f>IF(J1990="","",VLOOKUP(J1990,Lait!$B$3:$C$60,2,0))</f>
        <v/>
      </c>
      <c r="O1990" s="41"/>
      <c r="P1990" s="41"/>
    </row>
    <row r="1991" spans="1:16" s="23" customFormat="1" x14ac:dyDescent="0.35">
      <c r="A1991" s="45" t="s">
        <v>998</v>
      </c>
      <c r="B1991" s="45" t="s">
        <v>1022</v>
      </c>
      <c r="C1991" s="45" t="s">
        <v>2741</v>
      </c>
      <c r="D1991" s="45" t="s">
        <v>1022</v>
      </c>
      <c r="E1991" s="45" t="s">
        <v>1959</v>
      </c>
      <c r="F1991" s="46" t="s">
        <v>3</v>
      </c>
      <c r="G1991" s="45"/>
      <c r="H1991" s="45" t="s">
        <v>2382</v>
      </c>
      <c r="I1991" s="45"/>
      <c r="J1991" s="45"/>
      <c r="K1991" s="39" t="str">
        <f>VLOOKUP(A1991,'Va-Ku'!$A$2:$B$150,2,0)</f>
        <v>v</v>
      </c>
      <c r="L1991" s="40" t="str">
        <f>IF(K1991="v",VLOOKUP(A1991,'Va-Ku'!$A$2:$C$150,3,0),VLOOKUP(A1991,Kunnat!$B$2:$D$410,3,0))</f>
        <v>Valtiovarainministeriö</v>
      </c>
      <c r="M1991" s="40" t="str">
        <f>IF(K1991&lt;&gt;"v",VLOOKUP(A1991,Kunnat!$B$2:$F$411,5,0),"")</f>
        <v/>
      </c>
      <c r="N1991" s="41" t="str">
        <f>IF(J1991="","",VLOOKUP(J1991,Lait!$B$3:$C$60,2,0))</f>
        <v/>
      </c>
      <c r="O1991" s="41"/>
      <c r="P1991" s="41"/>
    </row>
    <row r="1992" spans="1:16" s="23" customFormat="1" x14ac:dyDescent="0.35">
      <c r="A1992" s="45" t="s">
        <v>998</v>
      </c>
      <c r="B1992" s="45" t="s">
        <v>1023</v>
      </c>
      <c r="C1992" s="45" t="s">
        <v>2742</v>
      </c>
      <c r="D1992" s="45" t="s">
        <v>1023</v>
      </c>
      <c r="E1992" s="45" t="s">
        <v>1959</v>
      </c>
      <c r="F1992" s="46" t="s">
        <v>3</v>
      </c>
      <c r="G1992" s="45"/>
      <c r="H1992" s="45" t="s">
        <v>2386</v>
      </c>
      <c r="I1992" s="45"/>
      <c r="J1992" s="45"/>
      <c r="K1992" s="39" t="str">
        <f>VLOOKUP(A1992,'Va-Ku'!$A$2:$B$150,2,0)</f>
        <v>v</v>
      </c>
      <c r="L1992" s="40" t="str">
        <f>IF(K1992="v",VLOOKUP(A1992,'Va-Ku'!$A$2:$C$150,3,0),VLOOKUP(A1992,Kunnat!$B$2:$D$410,3,0))</f>
        <v>Valtiovarainministeriö</v>
      </c>
      <c r="M1992" s="40" t="str">
        <f>IF(K1992&lt;&gt;"v",VLOOKUP(A1992,Kunnat!$B$2:$F$411,5,0),"")</f>
        <v/>
      </c>
      <c r="N1992" s="41" t="str">
        <f>IF(J1992="","",VLOOKUP(J1992,Lait!$B$3:$C$60,2,0))</f>
        <v/>
      </c>
      <c r="O1992" s="41"/>
      <c r="P1992" s="41"/>
    </row>
    <row r="1993" spans="1:16" s="23" customFormat="1" x14ac:dyDescent="0.35">
      <c r="A1993" s="45" t="s">
        <v>998</v>
      </c>
      <c r="B1993" s="45" t="s">
        <v>1024</v>
      </c>
      <c r="C1993" s="45" t="s">
        <v>2743</v>
      </c>
      <c r="D1993" s="45" t="s">
        <v>1024</v>
      </c>
      <c r="E1993" s="45" t="s">
        <v>1959</v>
      </c>
      <c r="F1993" s="46" t="s">
        <v>3</v>
      </c>
      <c r="G1993" s="45"/>
      <c r="H1993" s="45" t="s">
        <v>2382</v>
      </c>
      <c r="I1993" s="45"/>
      <c r="J1993" s="45"/>
      <c r="K1993" s="39" t="str">
        <f>VLOOKUP(A1993,'Va-Ku'!$A$2:$B$150,2,0)</f>
        <v>v</v>
      </c>
      <c r="L1993" s="40" t="str">
        <f>IF(K1993="v",VLOOKUP(A1993,'Va-Ku'!$A$2:$C$150,3,0),VLOOKUP(A1993,Kunnat!$B$2:$D$410,3,0))</f>
        <v>Valtiovarainministeriö</v>
      </c>
      <c r="M1993" s="40" t="str">
        <f>IF(K1993&lt;&gt;"v",VLOOKUP(A1993,Kunnat!$B$2:$F$411,5,0),"")</f>
        <v/>
      </c>
      <c r="N1993" s="41" t="str">
        <f>IF(J1993="","",VLOOKUP(J1993,Lait!$B$3:$C$60,2,0))</f>
        <v/>
      </c>
      <c r="O1993" s="41"/>
      <c r="P1993" s="41"/>
    </row>
    <row r="1994" spans="1:16" s="23" customFormat="1" x14ac:dyDescent="0.35">
      <c r="A1994" s="45" t="s">
        <v>998</v>
      </c>
      <c r="B1994" s="45" t="s">
        <v>1025</v>
      </c>
      <c r="C1994" s="45" t="s">
        <v>2744</v>
      </c>
      <c r="D1994" s="45" t="s">
        <v>1025</v>
      </c>
      <c r="E1994" s="45" t="s">
        <v>1959</v>
      </c>
      <c r="F1994" s="46" t="s">
        <v>3</v>
      </c>
      <c r="G1994" s="45"/>
      <c r="H1994" s="45" t="s">
        <v>2386</v>
      </c>
      <c r="I1994" s="45"/>
      <c r="J1994" s="45"/>
      <c r="K1994" s="39" t="str">
        <f>VLOOKUP(A1994,'Va-Ku'!$A$2:$B$150,2,0)</f>
        <v>v</v>
      </c>
      <c r="L1994" s="40" t="str">
        <f>IF(K1994="v",VLOOKUP(A1994,'Va-Ku'!$A$2:$C$150,3,0),VLOOKUP(A1994,Kunnat!$B$2:$D$410,3,0))</f>
        <v>Valtiovarainministeriö</v>
      </c>
      <c r="M1994" s="40" t="str">
        <f>IF(K1994&lt;&gt;"v",VLOOKUP(A1994,Kunnat!$B$2:$F$411,5,0),"")</f>
        <v/>
      </c>
      <c r="N1994" s="41" t="str">
        <f>IF(J1994="","",VLOOKUP(J1994,Lait!$B$3:$C$60,2,0))</f>
        <v/>
      </c>
      <c r="O1994" s="41"/>
      <c r="P1994" s="41"/>
    </row>
    <row r="1995" spans="1:16" s="23" customFormat="1" x14ac:dyDescent="0.35">
      <c r="A1995" s="45" t="s">
        <v>998</v>
      </c>
      <c r="B1995" s="45" t="s">
        <v>1026</v>
      </c>
      <c r="C1995" s="45" t="s">
        <v>2745</v>
      </c>
      <c r="D1995" s="45" t="s">
        <v>1026</v>
      </c>
      <c r="E1995" s="45" t="s">
        <v>1959</v>
      </c>
      <c r="F1995" s="46" t="s">
        <v>3</v>
      </c>
      <c r="G1995" s="45"/>
      <c r="H1995" s="45" t="s">
        <v>2386</v>
      </c>
      <c r="I1995" s="45"/>
      <c r="J1995" s="45"/>
      <c r="K1995" s="39" t="str">
        <f>VLOOKUP(A1995,'Va-Ku'!$A$2:$B$150,2,0)</f>
        <v>v</v>
      </c>
      <c r="L1995" s="40" t="str">
        <f>IF(K1995="v",VLOOKUP(A1995,'Va-Ku'!$A$2:$C$150,3,0),VLOOKUP(A1995,Kunnat!$B$2:$D$410,3,0))</f>
        <v>Valtiovarainministeriö</v>
      </c>
      <c r="M1995" s="40" t="str">
        <f>IF(K1995&lt;&gt;"v",VLOOKUP(A1995,Kunnat!$B$2:$F$411,5,0),"")</f>
        <v/>
      </c>
      <c r="N1995" s="41" t="str">
        <f>IF(J1995="","",VLOOKUP(J1995,Lait!$B$3:$C$60,2,0))</f>
        <v/>
      </c>
      <c r="O1995" s="41"/>
      <c r="P1995" s="41"/>
    </row>
    <row r="1996" spans="1:16" s="23" customFormat="1" x14ac:dyDescent="0.35">
      <c r="A1996" s="45" t="s">
        <v>998</v>
      </c>
      <c r="B1996" s="45" t="s">
        <v>1027</v>
      </c>
      <c r="C1996" s="45" t="s">
        <v>2746</v>
      </c>
      <c r="D1996" s="45" t="s">
        <v>1027</v>
      </c>
      <c r="E1996" s="45" t="s">
        <v>1959</v>
      </c>
      <c r="F1996" s="46" t="s">
        <v>354</v>
      </c>
      <c r="G1996" s="45"/>
      <c r="H1996" s="45" t="s">
        <v>2382</v>
      </c>
      <c r="I1996" s="45"/>
      <c r="J1996" s="45"/>
      <c r="K1996" s="39" t="str">
        <f>VLOOKUP(A1996,'Va-Ku'!$A$2:$B$150,2,0)</f>
        <v>v</v>
      </c>
      <c r="L1996" s="40" t="str">
        <f>IF(K1996="v",VLOOKUP(A1996,'Va-Ku'!$A$2:$C$150,3,0),VLOOKUP(A1996,Kunnat!$B$2:$D$410,3,0))</f>
        <v>Valtiovarainministeriö</v>
      </c>
      <c r="M1996" s="40" t="str">
        <f>IF(K1996&lt;&gt;"v",VLOOKUP(A1996,Kunnat!$B$2:$F$411,5,0),"")</f>
        <v/>
      </c>
      <c r="N1996" s="41" t="str">
        <f>IF(J1996="","",VLOOKUP(J1996,Lait!$B$3:$C$60,2,0))</f>
        <v/>
      </c>
      <c r="O1996" s="41"/>
      <c r="P1996" s="41"/>
    </row>
    <row r="1997" spans="1:16" s="23" customFormat="1" x14ac:dyDescent="0.35">
      <c r="A1997" s="45" t="s">
        <v>998</v>
      </c>
      <c r="B1997" s="45" t="s">
        <v>1028</v>
      </c>
      <c r="C1997" s="45" t="s">
        <v>2747</v>
      </c>
      <c r="D1997" s="45" t="s">
        <v>1028</v>
      </c>
      <c r="E1997" s="45" t="s">
        <v>1959</v>
      </c>
      <c r="F1997" s="46" t="s">
        <v>354</v>
      </c>
      <c r="G1997" s="45"/>
      <c r="H1997" s="45" t="s">
        <v>2382</v>
      </c>
      <c r="I1997" s="45"/>
      <c r="J1997" s="45"/>
      <c r="K1997" s="39" t="str">
        <f>VLOOKUP(A1997,'Va-Ku'!$A$2:$B$150,2,0)</f>
        <v>v</v>
      </c>
      <c r="L1997" s="40" t="str">
        <f>IF(K1997="v",VLOOKUP(A1997,'Va-Ku'!$A$2:$C$150,3,0),VLOOKUP(A1997,Kunnat!$B$2:$D$410,3,0))</f>
        <v>Valtiovarainministeriö</v>
      </c>
      <c r="M1997" s="40" t="str">
        <f>IF(K1997&lt;&gt;"v",VLOOKUP(A1997,Kunnat!$B$2:$F$411,5,0),"")</f>
        <v/>
      </c>
      <c r="N1997" s="41" t="str">
        <f>IF(J1997="","",VLOOKUP(J1997,Lait!$B$3:$C$60,2,0))</f>
        <v/>
      </c>
      <c r="O1997" s="41"/>
      <c r="P1997" s="41"/>
    </row>
    <row r="1998" spans="1:16" s="23" customFormat="1" x14ac:dyDescent="0.35">
      <c r="A1998" s="45" t="s">
        <v>998</v>
      </c>
      <c r="B1998" s="45" t="s">
        <v>1029</v>
      </c>
      <c r="C1998" s="45" t="s">
        <v>2748</v>
      </c>
      <c r="D1998" s="45" t="s">
        <v>1029</v>
      </c>
      <c r="E1998" s="45" t="s">
        <v>2699</v>
      </c>
      <c r="F1998" s="46" t="s">
        <v>3</v>
      </c>
      <c r="G1998" s="45"/>
      <c r="H1998" s="45" t="s">
        <v>2382</v>
      </c>
      <c r="I1998" s="45"/>
      <c r="J1998" s="45"/>
      <c r="K1998" s="39" t="str">
        <f>VLOOKUP(A1998,'Va-Ku'!$A$2:$B$150,2,0)</f>
        <v>v</v>
      </c>
      <c r="L1998" s="40" t="str">
        <f>IF(K1998="v",VLOOKUP(A1998,'Va-Ku'!$A$2:$C$150,3,0),VLOOKUP(A1998,Kunnat!$B$2:$D$410,3,0))</f>
        <v>Valtiovarainministeriö</v>
      </c>
      <c r="M1998" s="40" t="str">
        <f>IF(K1998&lt;&gt;"v",VLOOKUP(A1998,Kunnat!$B$2:$F$411,5,0),"")</f>
        <v/>
      </c>
      <c r="N1998" s="41" t="str">
        <f>IF(J1998="","",VLOOKUP(J1998,Lait!$B$3:$C$60,2,0))</f>
        <v/>
      </c>
      <c r="O1998" s="41"/>
      <c r="P1998" s="41"/>
    </row>
    <row r="1999" spans="1:16" s="23" customFormat="1" x14ac:dyDescent="0.35">
      <c r="A1999" s="45" t="s">
        <v>998</v>
      </c>
      <c r="B1999" s="45" t="s">
        <v>2755</v>
      </c>
      <c r="C1999" s="45" t="s">
        <v>2756</v>
      </c>
      <c r="D1999" s="45" t="s">
        <v>2756</v>
      </c>
      <c r="E1999" s="45" t="s">
        <v>1959</v>
      </c>
      <c r="F1999" s="46" t="s">
        <v>3</v>
      </c>
      <c r="G1999" s="45"/>
      <c r="H1999" s="45" t="s">
        <v>2382</v>
      </c>
      <c r="I1999" s="45"/>
      <c r="J1999" s="45"/>
      <c r="K1999" s="39" t="str">
        <f>VLOOKUP(A1999,'Va-Ku'!$A$2:$B$150,2,0)</f>
        <v>v</v>
      </c>
      <c r="L1999" s="40" t="str">
        <f>IF(K1999="v",VLOOKUP(A1999,'Va-Ku'!$A$2:$C$150,3,0),VLOOKUP(A1999,Kunnat!$B$2:$D$410,3,0))</f>
        <v>Valtiovarainministeriö</v>
      </c>
      <c r="M1999" s="40" t="str">
        <f>IF(K1999&lt;&gt;"v",VLOOKUP(A1999,Kunnat!$B$2:$F$411,5,0),"")</f>
        <v/>
      </c>
      <c r="N1999" s="41" t="str">
        <f>IF(J1999="","",VLOOKUP(J1999,Lait!$B$3:$C$60,2,0))</f>
        <v/>
      </c>
      <c r="O1999" s="41"/>
      <c r="P1999" s="41"/>
    </row>
    <row r="2000" spans="1:16" s="23" customFormat="1" x14ac:dyDescent="0.35">
      <c r="A2000" s="45" t="s">
        <v>998</v>
      </c>
      <c r="B2000" s="45" t="s">
        <v>1030</v>
      </c>
      <c r="C2000" s="45" t="s">
        <v>2749</v>
      </c>
      <c r="D2000" s="45" t="s">
        <v>1030</v>
      </c>
      <c r="E2000" s="45" t="s">
        <v>1959</v>
      </c>
      <c r="F2000" s="46" t="s">
        <v>3</v>
      </c>
      <c r="G2000" s="45"/>
      <c r="H2000" s="45" t="s">
        <v>2382</v>
      </c>
      <c r="I2000" s="45"/>
      <c r="J2000" s="45"/>
      <c r="K2000" s="39" t="str">
        <f>VLOOKUP(A2000,'Va-Ku'!$A$2:$B$150,2,0)</f>
        <v>v</v>
      </c>
      <c r="L2000" s="40" t="str">
        <f>IF(K2000="v",VLOOKUP(A2000,'Va-Ku'!$A$2:$C$150,3,0),VLOOKUP(A2000,Kunnat!$B$2:$D$410,3,0))</f>
        <v>Valtiovarainministeriö</v>
      </c>
      <c r="M2000" s="40" t="str">
        <f>IF(K2000&lt;&gt;"v",VLOOKUP(A2000,Kunnat!$B$2:$F$411,5,0),"")</f>
        <v/>
      </c>
      <c r="N2000" s="41" t="str">
        <f>IF(J2000="","",VLOOKUP(J2000,Lait!$B$3:$C$60,2,0))</f>
        <v/>
      </c>
      <c r="O2000" s="41"/>
      <c r="P2000" s="41"/>
    </row>
    <row r="2001" spans="1:16" s="23" customFormat="1" x14ac:dyDescent="0.35">
      <c r="A2001" s="45" t="s">
        <v>998</v>
      </c>
      <c r="B2001" s="45" t="s">
        <v>1031</v>
      </c>
      <c r="C2001" s="45" t="s">
        <v>2750</v>
      </c>
      <c r="D2001" s="45" t="s">
        <v>1031</v>
      </c>
      <c r="E2001" s="45" t="s">
        <v>1896</v>
      </c>
      <c r="F2001" s="46" t="s">
        <v>3</v>
      </c>
      <c r="G2001" s="45"/>
      <c r="H2001" s="45" t="s">
        <v>2386</v>
      </c>
      <c r="I2001" s="45"/>
      <c r="J2001" s="45"/>
      <c r="K2001" s="39" t="str">
        <f>VLOOKUP(A2001,'Va-Ku'!$A$2:$B$150,2,0)</f>
        <v>v</v>
      </c>
      <c r="L2001" s="40" t="str">
        <f>IF(K2001="v",VLOOKUP(A2001,'Va-Ku'!$A$2:$C$150,3,0),VLOOKUP(A2001,Kunnat!$B$2:$D$410,3,0))</f>
        <v>Valtiovarainministeriö</v>
      </c>
      <c r="M2001" s="40" t="str">
        <f>IF(K2001&lt;&gt;"v",VLOOKUP(A2001,Kunnat!$B$2:$F$411,5,0),"")</f>
        <v/>
      </c>
      <c r="N2001" s="41" t="str">
        <f>IF(J2001="","",VLOOKUP(J2001,Lait!$B$3:$C$60,2,0))</f>
        <v/>
      </c>
      <c r="O2001" s="41"/>
      <c r="P2001" s="41"/>
    </row>
    <row r="2002" spans="1:16" s="23" customFormat="1" x14ac:dyDescent="0.35">
      <c r="A2002" s="45" t="s">
        <v>998</v>
      </c>
      <c r="B2002" s="45" t="s">
        <v>1032</v>
      </c>
      <c r="C2002" s="45" t="s">
        <v>2751</v>
      </c>
      <c r="D2002" s="45" t="s">
        <v>1032</v>
      </c>
      <c r="E2002" s="45" t="s">
        <v>1959</v>
      </c>
      <c r="F2002" s="46" t="s">
        <v>21</v>
      </c>
      <c r="G2002" s="45"/>
      <c r="H2002" s="45" t="s">
        <v>2382</v>
      </c>
      <c r="I2002" s="45" t="s">
        <v>2752</v>
      </c>
      <c r="J2002" s="45"/>
      <c r="K2002" s="39" t="str">
        <f>VLOOKUP(A2002,'Va-Ku'!$A$2:$B$150,2,0)</f>
        <v>v</v>
      </c>
      <c r="L2002" s="40" t="str">
        <f>IF(K2002="v",VLOOKUP(A2002,'Va-Ku'!$A$2:$C$150,3,0),VLOOKUP(A2002,Kunnat!$B$2:$D$410,3,0))</f>
        <v>Valtiovarainministeriö</v>
      </c>
      <c r="M2002" s="40" t="str">
        <f>IF(K2002&lt;&gt;"v",VLOOKUP(A2002,Kunnat!$B$2:$F$411,5,0),"")</f>
        <v/>
      </c>
      <c r="N2002" s="41" t="str">
        <f>IF(J2002="","",VLOOKUP(J2002,Lait!$B$3:$C$60,2,0))</f>
        <v/>
      </c>
      <c r="O2002" s="41"/>
      <c r="P2002" s="41"/>
    </row>
    <row r="2003" spans="1:16" s="23" customFormat="1" x14ac:dyDescent="0.35">
      <c r="A2003" s="45" t="s">
        <v>998</v>
      </c>
      <c r="B2003" s="45" t="s">
        <v>2753</v>
      </c>
      <c r="C2003" s="45" t="s">
        <v>2754</v>
      </c>
      <c r="D2003" s="45" t="s">
        <v>2753</v>
      </c>
      <c r="E2003" s="45" t="s">
        <v>2699</v>
      </c>
      <c r="F2003" s="46" t="s">
        <v>3</v>
      </c>
      <c r="G2003" s="45"/>
      <c r="H2003" s="45" t="s">
        <v>2386</v>
      </c>
      <c r="I2003" s="45"/>
      <c r="J2003" s="45"/>
      <c r="K2003" s="39" t="str">
        <f>VLOOKUP(A2003,'Va-Ku'!$A$2:$B$150,2,0)</f>
        <v>v</v>
      </c>
      <c r="L2003" s="40" t="str">
        <f>IF(K2003="v",VLOOKUP(A2003,'Va-Ku'!$A$2:$C$150,3,0),VLOOKUP(A2003,Kunnat!$B$2:$D$410,3,0))</f>
        <v>Valtiovarainministeriö</v>
      </c>
      <c r="M2003" s="40" t="str">
        <f>IF(K2003&lt;&gt;"v",VLOOKUP(A2003,Kunnat!$B$2:$F$411,5,0),"")</f>
        <v/>
      </c>
      <c r="N2003" s="41" t="str">
        <f>IF(J2003="","",VLOOKUP(J2003,Lait!$B$3:$C$60,2,0))</f>
        <v/>
      </c>
      <c r="O2003" s="41"/>
      <c r="P2003" s="41"/>
    </row>
    <row r="2004" spans="1:16" s="23" customFormat="1" x14ac:dyDescent="0.35">
      <c r="A2004" s="45" t="s">
        <v>2372</v>
      </c>
      <c r="B2004" s="45" t="s">
        <v>4784</v>
      </c>
      <c r="C2004" s="45" t="s">
        <v>4785</v>
      </c>
      <c r="D2004" s="45" t="s">
        <v>275</v>
      </c>
      <c r="E2004" s="45" t="s">
        <v>1960</v>
      </c>
      <c r="F2004" s="46" t="s">
        <v>5</v>
      </c>
      <c r="G2004" s="45"/>
      <c r="H2004" s="45" t="s">
        <v>2382</v>
      </c>
      <c r="I2004" s="45"/>
      <c r="J2004" s="45" t="s">
        <v>2301</v>
      </c>
      <c r="K2004" s="39" t="str">
        <f>VLOOKUP(A2004,'Va-Ku'!$A$2:$B$150,2,0)</f>
        <v>k</v>
      </c>
      <c r="L2004" s="40" t="str">
        <f>IF(K2004="v",VLOOKUP(A2004,'Va-Ku'!$A$2:$C$150,3,0),VLOOKUP(A2004,Kunnat!$B$2:$D$410,3,0))</f>
        <v>Uusimaa</v>
      </c>
      <c r="M2004" s="40" t="str">
        <f>IF(K2004&lt;&gt;"v",VLOOKUP(A2004,Kunnat!$B$2:$F$411,5,0),"")</f>
        <v>20 001 - 40 000</v>
      </c>
      <c r="N2004" s="41" t="str">
        <f>IF(J2004="","",VLOOKUP(J2004,Lait!$B$3:$C$60,2,0))</f>
        <v>Ympäristöministeriö</v>
      </c>
      <c r="O2004" s="41"/>
      <c r="P2004" s="41"/>
    </row>
    <row r="2005" spans="1:16" s="23" customFormat="1" x14ac:dyDescent="0.35">
      <c r="A2005" s="45" t="s">
        <v>2372</v>
      </c>
      <c r="B2005" s="45" t="s">
        <v>3011</v>
      </c>
      <c r="C2005" s="45" t="s">
        <v>4786</v>
      </c>
      <c r="D2005" s="45" t="s">
        <v>3011</v>
      </c>
      <c r="E2005" s="45" t="s">
        <v>2699</v>
      </c>
      <c r="F2005" s="46" t="s">
        <v>5</v>
      </c>
      <c r="G2005" s="45"/>
      <c r="H2005" s="45" t="s">
        <v>2382</v>
      </c>
      <c r="I2005" s="45"/>
      <c r="J2005" s="45"/>
      <c r="K2005" s="39" t="str">
        <f>VLOOKUP(A2005,'Va-Ku'!$A$2:$B$150,2,0)</f>
        <v>k</v>
      </c>
      <c r="L2005" s="40" t="str">
        <f>IF(K2005="v",VLOOKUP(A2005,'Va-Ku'!$A$2:$C$150,3,0),VLOOKUP(A2005,Kunnat!$B$2:$D$410,3,0))</f>
        <v>Uusimaa</v>
      </c>
      <c r="M2005" s="40" t="str">
        <f>IF(K2005&lt;&gt;"v",VLOOKUP(A2005,Kunnat!$B$2:$F$411,5,0),"")</f>
        <v>20 001 - 40 000</v>
      </c>
      <c r="N2005" s="41" t="str">
        <f>IF(J2005="","",VLOOKUP(J2005,Lait!$B$3:$C$60,2,0))</f>
        <v/>
      </c>
      <c r="O2005" s="41"/>
      <c r="P2005" s="41"/>
    </row>
    <row r="2006" spans="1:16" s="23" customFormat="1" x14ac:dyDescent="0.35">
      <c r="A2006" s="45" t="s">
        <v>2372</v>
      </c>
      <c r="B2006" s="45" t="s">
        <v>265</v>
      </c>
      <c r="C2006" s="45" t="s">
        <v>4780</v>
      </c>
      <c r="D2006" s="45" t="s">
        <v>4781</v>
      </c>
      <c r="E2006" s="45" t="s">
        <v>2699</v>
      </c>
      <c r="F2006" s="46" t="s">
        <v>5</v>
      </c>
      <c r="G2006" s="45"/>
      <c r="H2006" s="45" t="s">
        <v>2382</v>
      </c>
      <c r="I2006" s="45"/>
      <c r="J2006" s="45"/>
      <c r="K2006" s="39" t="str">
        <f>VLOOKUP(A2006,'Va-Ku'!$A$2:$B$150,2,0)</f>
        <v>k</v>
      </c>
      <c r="L2006" s="40" t="str">
        <f>IF(K2006="v",VLOOKUP(A2006,'Va-Ku'!$A$2:$C$150,3,0),VLOOKUP(A2006,Kunnat!$B$2:$D$410,3,0))</f>
        <v>Uusimaa</v>
      </c>
      <c r="M2006" s="40" t="str">
        <f>IF(K2006&lt;&gt;"v",VLOOKUP(A2006,Kunnat!$B$2:$F$411,5,0),"")</f>
        <v>20 001 - 40 000</v>
      </c>
      <c r="N2006" s="41" t="str">
        <f>IF(J2006="","",VLOOKUP(J2006,Lait!$B$3:$C$60,2,0))</f>
        <v/>
      </c>
      <c r="O2006" s="41"/>
      <c r="P2006" s="41"/>
    </row>
    <row r="2007" spans="1:16" s="23" customFormat="1" x14ac:dyDescent="0.35">
      <c r="A2007" s="45" t="s">
        <v>2372</v>
      </c>
      <c r="B2007" s="45" t="s">
        <v>4782</v>
      </c>
      <c r="C2007" s="45" t="s">
        <v>4783</v>
      </c>
      <c r="D2007" s="45" t="s">
        <v>4781</v>
      </c>
      <c r="E2007" s="45" t="s">
        <v>2699</v>
      </c>
      <c r="F2007" s="46" t="s">
        <v>5</v>
      </c>
      <c r="G2007" s="45"/>
      <c r="H2007" s="45" t="s">
        <v>2382</v>
      </c>
      <c r="I2007" s="45"/>
      <c r="J2007" s="45"/>
      <c r="K2007" s="39" t="str">
        <f>VLOOKUP(A2007,'Va-Ku'!$A$2:$B$150,2,0)</f>
        <v>k</v>
      </c>
      <c r="L2007" s="40" t="str">
        <f>IF(K2007="v",VLOOKUP(A2007,'Va-Ku'!$A$2:$C$150,3,0),VLOOKUP(A2007,Kunnat!$B$2:$D$410,3,0))</f>
        <v>Uusimaa</v>
      </c>
      <c r="M2007" s="40" t="str">
        <f>IF(K2007&lt;&gt;"v",VLOOKUP(A2007,Kunnat!$B$2:$F$411,5,0),"")</f>
        <v>20 001 - 40 000</v>
      </c>
      <c r="N2007" s="41" t="str">
        <f>IF(J2007="","",VLOOKUP(J2007,Lait!$B$3:$C$60,2,0))</f>
        <v/>
      </c>
      <c r="O2007" s="41"/>
      <c r="P2007" s="41"/>
    </row>
    <row r="2008" spans="1:16" s="23" customFormat="1" x14ac:dyDescent="0.35">
      <c r="A2008" s="45" t="s">
        <v>2372</v>
      </c>
      <c r="B2008" s="45" t="s">
        <v>4772</v>
      </c>
      <c r="C2008" s="45" t="s">
        <v>4773</v>
      </c>
      <c r="D2008" s="45" t="s">
        <v>1891</v>
      </c>
      <c r="E2008" s="45" t="s">
        <v>295</v>
      </c>
      <c r="F2008" s="46" t="s">
        <v>7</v>
      </c>
      <c r="G2008" s="46" t="s">
        <v>22</v>
      </c>
      <c r="H2008" s="45" t="s">
        <v>2382</v>
      </c>
      <c r="I2008" s="45" t="s">
        <v>4771</v>
      </c>
      <c r="J2008" s="45"/>
      <c r="K2008" s="39" t="str">
        <f>VLOOKUP(A2008,'Va-Ku'!$A$2:$B$150,2,0)</f>
        <v>k</v>
      </c>
      <c r="L2008" s="40" t="str">
        <f>IF(K2008="v",VLOOKUP(A2008,'Va-Ku'!$A$2:$C$150,3,0),VLOOKUP(A2008,Kunnat!$B$2:$D$410,3,0))</f>
        <v>Uusimaa</v>
      </c>
      <c r="M2008" s="40" t="str">
        <f>IF(K2008&lt;&gt;"v",VLOOKUP(A2008,Kunnat!$B$2:$F$411,5,0),"")</f>
        <v>20 001 - 40 000</v>
      </c>
      <c r="N2008" s="41" t="str">
        <f>IF(J2008="","",VLOOKUP(J2008,Lait!$B$3:$C$60,2,0))</f>
        <v/>
      </c>
      <c r="O2008" s="41"/>
      <c r="P2008" s="41"/>
    </row>
    <row r="2009" spans="1:16" s="23" customFormat="1" x14ac:dyDescent="0.35">
      <c r="A2009" s="45" t="s">
        <v>2372</v>
      </c>
      <c r="B2009" s="45" t="s">
        <v>4767</v>
      </c>
      <c r="C2009" s="45" t="s">
        <v>4768</v>
      </c>
      <c r="D2009" s="45" t="s">
        <v>4802</v>
      </c>
      <c r="E2009" s="45" t="s">
        <v>295</v>
      </c>
      <c r="F2009" s="46" t="s">
        <v>21</v>
      </c>
      <c r="G2009" s="46" t="s">
        <v>22</v>
      </c>
      <c r="H2009" s="45" t="s">
        <v>2382</v>
      </c>
      <c r="I2009" s="45"/>
      <c r="J2009" s="45"/>
      <c r="K2009" s="39" t="str">
        <f>VLOOKUP(A2009,'Va-Ku'!$A$2:$B$150,2,0)</f>
        <v>k</v>
      </c>
      <c r="L2009" s="40" t="str">
        <f>IF(K2009="v",VLOOKUP(A2009,'Va-Ku'!$A$2:$C$150,3,0),VLOOKUP(A2009,Kunnat!$B$2:$D$410,3,0))</f>
        <v>Uusimaa</v>
      </c>
      <c r="M2009" s="40" t="str">
        <f>IF(K2009&lt;&gt;"v",VLOOKUP(A2009,Kunnat!$B$2:$F$411,5,0),"")</f>
        <v>20 001 - 40 000</v>
      </c>
      <c r="N2009" s="41" t="str">
        <f>IF(J2009="","",VLOOKUP(J2009,Lait!$B$3:$C$60,2,0))</f>
        <v/>
      </c>
      <c r="O2009" s="41"/>
      <c r="P2009" s="41"/>
    </row>
    <row r="2010" spans="1:16" s="23" customFormat="1" x14ac:dyDescent="0.35">
      <c r="A2010" s="45" t="s">
        <v>2372</v>
      </c>
      <c r="B2010" s="45" t="s">
        <v>4774</v>
      </c>
      <c r="C2010" s="45" t="s">
        <v>4768</v>
      </c>
      <c r="D2010" s="45" t="s">
        <v>4802</v>
      </c>
      <c r="E2010" s="45" t="s">
        <v>295</v>
      </c>
      <c r="F2010" s="46" t="s">
        <v>21</v>
      </c>
      <c r="G2010" s="46" t="s">
        <v>22</v>
      </c>
      <c r="H2010" s="45" t="s">
        <v>2386</v>
      </c>
      <c r="I2010" s="45" t="s">
        <v>4771</v>
      </c>
      <c r="J2010" s="45"/>
      <c r="K2010" s="39" t="str">
        <f>VLOOKUP(A2010,'Va-Ku'!$A$2:$B$150,2,0)</f>
        <v>k</v>
      </c>
      <c r="L2010" s="40" t="str">
        <f>IF(K2010="v",VLOOKUP(A2010,'Va-Ku'!$A$2:$C$150,3,0),VLOOKUP(A2010,Kunnat!$B$2:$D$410,3,0))</f>
        <v>Uusimaa</v>
      </c>
      <c r="M2010" s="40" t="str">
        <f>IF(K2010&lt;&gt;"v",VLOOKUP(A2010,Kunnat!$B$2:$F$411,5,0),"")</f>
        <v>20 001 - 40 000</v>
      </c>
      <c r="N2010" s="41" t="str">
        <f>IF(J2010="","",VLOOKUP(J2010,Lait!$B$3:$C$60,2,0))</f>
        <v/>
      </c>
      <c r="O2010" s="41"/>
      <c r="P2010" s="41"/>
    </row>
    <row r="2011" spans="1:16" s="23" customFormat="1" x14ac:dyDescent="0.35">
      <c r="A2011" s="45" t="s">
        <v>2372</v>
      </c>
      <c r="B2011" s="45" t="s">
        <v>4777</v>
      </c>
      <c r="C2011" s="45" t="s">
        <v>4778</v>
      </c>
      <c r="D2011" s="45" t="s">
        <v>4802</v>
      </c>
      <c r="E2011" s="45" t="s">
        <v>295</v>
      </c>
      <c r="F2011" s="46" t="s">
        <v>10</v>
      </c>
      <c r="G2011" s="46" t="s">
        <v>22</v>
      </c>
      <c r="H2011" s="45" t="s">
        <v>2386</v>
      </c>
      <c r="I2011" s="45" t="s">
        <v>4779</v>
      </c>
      <c r="J2011" s="45"/>
      <c r="K2011" s="39" t="str">
        <f>VLOOKUP(A2011,'Va-Ku'!$A$2:$B$150,2,0)</f>
        <v>k</v>
      </c>
      <c r="L2011" s="40" t="str">
        <f>IF(K2011="v",VLOOKUP(A2011,'Va-Ku'!$A$2:$C$150,3,0),VLOOKUP(A2011,Kunnat!$B$2:$D$410,3,0))</f>
        <v>Uusimaa</v>
      </c>
      <c r="M2011" s="40" t="str">
        <f>IF(K2011&lt;&gt;"v",VLOOKUP(A2011,Kunnat!$B$2:$F$411,5,0),"")</f>
        <v>20 001 - 40 000</v>
      </c>
      <c r="N2011" s="41" t="str">
        <f>IF(J2011="","",VLOOKUP(J2011,Lait!$B$3:$C$60,2,0))</f>
        <v/>
      </c>
      <c r="O2011" s="41"/>
      <c r="P2011" s="41"/>
    </row>
    <row r="2012" spans="1:16" s="23" customFormat="1" x14ac:dyDescent="0.35">
      <c r="A2012" s="45" t="s">
        <v>2372</v>
      </c>
      <c r="B2012" s="45" t="s">
        <v>4775</v>
      </c>
      <c r="C2012" s="45" t="s">
        <v>4776</v>
      </c>
      <c r="D2012" s="45" t="s">
        <v>4802</v>
      </c>
      <c r="E2012" s="45" t="s">
        <v>295</v>
      </c>
      <c r="F2012" s="46" t="s">
        <v>7</v>
      </c>
      <c r="G2012" s="46" t="s">
        <v>22</v>
      </c>
      <c r="H2012" s="45" t="s">
        <v>2386</v>
      </c>
      <c r="I2012" s="45" t="s">
        <v>4771</v>
      </c>
      <c r="J2012" s="45"/>
      <c r="K2012" s="39" t="str">
        <f>VLOOKUP(A2012,'Va-Ku'!$A$2:$B$150,2,0)</f>
        <v>k</v>
      </c>
      <c r="L2012" s="40" t="str">
        <f>IF(K2012="v",VLOOKUP(A2012,'Va-Ku'!$A$2:$C$150,3,0),VLOOKUP(A2012,Kunnat!$B$2:$D$410,3,0))</f>
        <v>Uusimaa</v>
      </c>
      <c r="M2012" s="40" t="str">
        <f>IF(K2012&lt;&gt;"v",VLOOKUP(A2012,Kunnat!$B$2:$F$411,5,0),"")</f>
        <v>20 001 - 40 000</v>
      </c>
      <c r="N2012" s="41" t="str">
        <f>IF(J2012="","",VLOOKUP(J2012,Lait!$B$3:$C$60,2,0))</f>
        <v/>
      </c>
      <c r="O2012" s="41"/>
      <c r="P2012" s="41"/>
    </row>
    <row r="2013" spans="1:16" s="23" customFormat="1" x14ac:dyDescent="0.35">
      <c r="A2013" s="45" t="s">
        <v>2372</v>
      </c>
      <c r="B2013" s="45" t="s">
        <v>4769</v>
      </c>
      <c r="C2013" s="45" t="s">
        <v>4770</v>
      </c>
      <c r="D2013" s="45" t="s">
        <v>4802</v>
      </c>
      <c r="E2013" s="45" t="s">
        <v>295</v>
      </c>
      <c r="F2013" s="46" t="s">
        <v>7</v>
      </c>
      <c r="G2013" s="46" t="s">
        <v>22</v>
      </c>
      <c r="H2013" s="45" t="s">
        <v>2382</v>
      </c>
      <c r="I2013" s="45" t="s">
        <v>4771</v>
      </c>
      <c r="J2013" s="45"/>
      <c r="K2013" s="39" t="str">
        <f>VLOOKUP(A2013,'Va-Ku'!$A$2:$B$150,2,0)</f>
        <v>k</v>
      </c>
      <c r="L2013" s="40" t="str">
        <f>IF(K2013="v",VLOOKUP(A2013,'Va-Ku'!$A$2:$C$150,3,0),VLOOKUP(A2013,Kunnat!$B$2:$D$410,3,0))</f>
        <v>Uusimaa</v>
      </c>
      <c r="M2013" s="40" t="str">
        <f>IF(K2013&lt;&gt;"v",VLOOKUP(A2013,Kunnat!$B$2:$F$411,5,0),"")</f>
        <v>20 001 - 40 000</v>
      </c>
      <c r="N2013" s="41" t="str">
        <f>IF(J2013="","",VLOOKUP(J2013,Lait!$B$3:$C$60,2,0))</f>
        <v/>
      </c>
      <c r="O2013" s="41"/>
      <c r="P2013" s="41"/>
    </row>
    <row r="2014" spans="1:16" s="23" customFormat="1" x14ac:dyDescent="0.35">
      <c r="A2014" s="45" t="s">
        <v>1037</v>
      </c>
      <c r="B2014" s="45" t="s">
        <v>145</v>
      </c>
      <c r="C2014" s="45" t="s">
        <v>3571</v>
      </c>
      <c r="D2014" s="45" t="s">
        <v>145</v>
      </c>
      <c r="E2014" s="45" t="s">
        <v>1959</v>
      </c>
      <c r="F2014" s="46" t="s">
        <v>354</v>
      </c>
      <c r="G2014" s="45"/>
      <c r="H2014" s="45" t="s">
        <v>2382</v>
      </c>
      <c r="I2014" s="45"/>
      <c r="J2014" s="45" t="s">
        <v>2291</v>
      </c>
      <c r="K2014" s="39" t="str">
        <f>VLOOKUP(A2014,'Va-Ku'!$A$2:$B$150,2,0)</f>
        <v>k</v>
      </c>
      <c r="L2014" s="40" t="str">
        <f>IF(K2014="v",VLOOKUP(A2014,'Va-Ku'!$A$2:$C$150,3,0),VLOOKUP(A2014,Kunnat!$B$2:$D$410,3,0))</f>
        <v>Pirkanmaa</v>
      </c>
      <c r="M2014" s="40" t="str">
        <f>IF(K2014&lt;&gt;"v",VLOOKUP(A2014,Kunnat!$B$2:$F$411,5,0),"")</f>
        <v>20 001 - 40 000</v>
      </c>
      <c r="N2014" s="41" t="str">
        <f>IF(J2014="","",VLOOKUP(J2014,Lait!$B$3:$C$60,2,0))</f>
        <v>Ympäristöministeriö</v>
      </c>
      <c r="O2014" s="41"/>
      <c r="P2014" s="41"/>
    </row>
    <row r="2015" spans="1:16" s="23" customFormat="1" x14ac:dyDescent="0.35">
      <c r="A2015" s="45" t="s">
        <v>1037</v>
      </c>
      <c r="B2015" s="45" t="s">
        <v>3572</v>
      </c>
      <c r="C2015" s="45" t="s">
        <v>3573</v>
      </c>
      <c r="D2015" s="45" t="s">
        <v>1985</v>
      </c>
      <c r="E2015" s="45" t="s">
        <v>1959</v>
      </c>
      <c r="F2015" s="46" t="s">
        <v>354</v>
      </c>
      <c r="G2015" s="45"/>
      <c r="H2015" s="45" t="s">
        <v>2382</v>
      </c>
      <c r="I2015" s="45"/>
      <c r="J2015" s="45" t="s">
        <v>2292</v>
      </c>
      <c r="K2015" s="39" t="str">
        <f>VLOOKUP(A2015,'Va-Ku'!$A$2:$B$150,2,0)</f>
        <v>k</v>
      </c>
      <c r="L2015" s="40" t="str">
        <f>IF(K2015="v",VLOOKUP(A2015,'Va-Ku'!$A$2:$C$150,3,0),VLOOKUP(A2015,Kunnat!$B$2:$D$410,3,0))</f>
        <v>Pirkanmaa</v>
      </c>
      <c r="M2015" s="40" t="str">
        <f>IF(K2015&lt;&gt;"v",VLOOKUP(A2015,Kunnat!$B$2:$F$411,5,0),"")</f>
        <v>20 001 - 40 000</v>
      </c>
      <c r="N2015" s="41" t="str">
        <f>IF(J2015="","",VLOOKUP(J2015,Lait!$B$3:$C$60,2,0))</f>
        <v>Ympäristöministeriö</v>
      </c>
      <c r="O2015" s="41"/>
      <c r="P2015" s="41"/>
    </row>
    <row r="2016" spans="1:16" s="23" customFormat="1" x14ac:dyDescent="0.35">
      <c r="A2016" s="45" t="s">
        <v>1037</v>
      </c>
      <c r="B2016" s="45" t="s">
        <v>128</v>
      </c>
      <c r="C2016" s="45" t="s">
        <v>3565</v>
      </c>
      <c r="D2016" s="45" t="s">
        <v>1970</v>
      </c>
      <c r="E2016" s="45" t="s">
        <v>1959</v>
      </c>
      <c r="F2016" s="46" t="s">
        <v>354</v>
      </c>
      <c r="G2016" s="45"/>
      <c r="H2016" s="45" t="s">
        <v>2382</v>
      </c>
      <c r="I2016" s="45"/>
      <c r="J2016" s="45" t="s">
        <v>2291</v>
      </c>
      <c r="K2016" s="39" t="str">
        <f>VLOOKUP(A2016,'Va-Ku'!$A$2:$B$150,2,0)</f>
        <v>k</v>
      </c>
      <c r="L2016" s="40" t="str">
        <f>IF(K2016="v",VLOOKUP(A2016,'Va-Ku'!$A$2:$C$150,3,0),VLOOKUP(A2016,Kunnat!$B$2:$D$410,3,0))</f>
        <v>Pirkanmaa</v>
      </c>
      <c r="M2016" s="40" t="str">
        <f>IF(K2016&lt;&gt;"v",VLOOKUP(A2016,Kunnat!$B$2:$F$411,5,0),"")</f>
        <v>20 001 - 40 000</v>
      </c>
      <c r="N2016" s="41" t="str">
        <f>IF(J2016="","",VLOOKUP(J2016,Lait!$B$3:$C$60,2,0))</f>
        <v>Ympäristöministeriö</v>
      </c>
      <c r="O2016" s="41"/>
      <c r="P2016" s="41"/>
    </row>
    <row r="2017" spans="1:16" s="23" customFormat="1" x14ac:dyDescent="0.35">
      <c r="A2017" s="45" t="s">
        <v>1037</v>
      </c>
      <c r="B2017" s="45" t="s">
        <v>1038</v>
      </c>
      <c r="C2017" s="45" t="s">
        <v>3584</v>
      </c>
      <c r="D2017" s="45" t="s">
        <v>1996</v>
      </c>
      <c r="E2017" s="45" t="s">
        <v>1959</v>
      </c>
      <c r="F2017" s="46" t="s">
        <v>354</v>
      </c>
      <c r="G2017" s="45"/>
      <c r="H2017" s="45" t="s">
        <v>2382</v>
      </c>
      <c r="I2017" s="45"/>
      <c r="J2017" s="45" t="s">
        <v>2301</v>
      </c>
      <c r="K2017" s="39" t="str">
        <f>VLOOKUP(A2017,'Va-Ku'!$A$2:$B$150,2,0)</f>
        <v>k</v>
      </c>
      <c r="L2017" s="40" t="str">
        <f>IF(K2017="v",VLOOKUP(A2017,'Va-Ku'!$A$2:$C$150,3,0),VLOOKUP(A2017,Kunnat!$B$2:$D$410,3,0))</f>
        <v>Pirkanmaa</v>
      </c>
      <c r="M2017" s="40" t="str">
        <f>IF(K2017&lt;&gt;"v",VLOOKUP(A2017,Kunnat!$B$2:$F$411,5,0),"")</f>
        <v>20 001 - 40 000</v>
      </c>
      <c r="N2017" s="41" t="str">
        <f>IF(J2017="","",VLOOKUP(J2017,Lait!$B$3:$C$60,2,0))</f>
        <v>Ympäristöministeriö</v>
      </c>
      <c r="O2017" s="41"/>
      <c r="P2017" s="41"/>
    </row>
    <row r="2018" spans="1:16" s="23" customFormat="1" x14ac:dyDescent="0.35">
      <c r="A2018" s="45" t="s">
        <v>1037</v>
      </c>
      <c r="B2018" s="45" t="s">
        <v>3586</v>
      </c>
      <c r="C2018" s="45" t="s">
        <v>3587</v>
      </c>
      <c r="D2018" s="45" t="s">
        <v>3588</v>
      </c>
      <c r="E2018" s="45" t="s">
        <v>1960</v>
      </c>
      <c r="F2018" s="46" t="s">
        <v>354</v>
      </c>
      <c r="G2018" s="45"/>
      <c r="H2018" s="45" t="s">
        <v>2382</v>
      </c>
      <c r="I2018" s="45"/>
      <c r="J2018" s="45" t="s">
        <v>2301</v>
      </c>
      <c r="K2018" s="39" t="str">
        <f>VLOOKUP(A2018,'Va-Ku'!$A$2:$B$150,2,0)</f>
        <v>k</v>
      </c>
      <c r="L2018" s="40" t="str">
        <f>IF(K2018="v",VLOOKUP(A2018,'Va-Ku'!$A$2:$C$150,3,0),VLOOKUP(A2018,Kunnat!$B$2:$D$410,3,0))</f>
        <v>Pirkanmaa</v>
      </c>
      <c r="M2018" s="40" t="str">
        <f>IF(K2018&lt;&gt;"v",VLOOKUP(A2018,Kunnat!$B$2:$F$411,5,0),"")</f>
        <v>20 001 - 40 000</v>
      </c>
      <c r="N2018" s="41" t="str">
        <f>IF(J2018="","",VLOOKUP(J2018,Lait!$B$3:$C$60,2,0))</f>
        <v>Ympäristöministeriö</v>
      </c>
      <c r="O2018" s="41"/>
      <c r="P2018" s="41"/>
    </row>
    <row r="2019" spans="1:16" s="23" customFormat="1" x14ac:dyDescent="0.35">
      <c r="A2019" s="45" t="s">
        <v>1037</v>
      </c>
      <c r="B2019" s="45" t="s">
        <v>1040</v>
      </c>
      <c r="C2019" s="45" t="s">
        <v>3577</v>
      </c>
      <c r="D2019" s="45" t="s">
        <v>1972</v>
      </c>
      <c r="E2019" s="45" t="s">
        <v>1960</v>
      </c>
      <c r="F2019" s="46" t="s">
        <v>354</v>
      </c>
      <c r="G2019" s="45"/>
      <c r="H2019" s="45" t="s">
        <v>2382</v>
      </c>
      <c r="I2019" s="45"/>
      <c r="J2019" s="45" t="s">
        <v>2334</v>
      </c>
      <c r="K2019" s="39" t="str">
        <f>VLOOKUP(A2019,'Va-Ku'!$A$2:$B$150,2,0)</f>
        <v>k</v>
      </c>
      <c r="L2019" s="40" t="str">
        <f>IF(K2019="v",VLOOKUP(A2019,'Va-Ku'!$A$2:$C$150,3,0),VLOOKUP(A2019,Kunnat!$B$2:$D$410,3,0))</f>
        <v>Pirkanmaa</v>
      </c>
      <c r="M2019" s="40" t="str">
        <f>IF(K2019&lt;&gt;"v",VLOOKUP(A2019,Kunnat!$B$2:$F$411,5,0),"")</f>
        <v>20 001 - 40 000</v>
      </c>
      <c r="N2019" s="41" t="str">
        <f>IF(J2019="","",VLOOKUP(J2019,Lait!$B$3:$C$60,2,0))</f>
        <v>Liikenne- ja viestintäministeriö</v>
      </c>
      <c r="O2019" s="41"/>
      <c r="P2019" s="41"/>
    </row>
    <row r="2020" spans="1:16" s="23" customFormat="1" x14ac:dyDescent="0.35">
      <c r="A2020" s="45" t="s">
        <v>1037</v>
      </c>
      <c r="B2020" s="45" t="s">
        <v>289</v>
      </c>
      <c r="C2020" s="45" t="s">
        <v>3566</v>
      </c>
      <c r="D2020" s="45" t="s">
        <v>289</v>
      </c>
      <c r="E2020" s="45" t="s">
        <v>1960</v>
      </c>
      <c r="F2020" s="46" t="s">
        <v>354</v>
      </c>
      <c r="G2020" s="45"/>
      <c r="H2020" s="45" t="s">
        <v>2382</v>
      </c>
      <c r="I2020" s="45"/>
      <c r="J2020" s="45" t="s">
        <v>2289</v>
      </c>
      <c r="K2020" s="39" t="str">
        <f>VLOOKUP(A2020,'Va-Ku'!$A$2:$B$150,2,0)</f>
        <v>k</v>
      </c>
      <c r="L2020" s="40" t="str">
        <f>IF(K2020="v",VLOOKUP(A2020,'Va-Ku'!$A$2:$C$150,3,0),VLOOKUP(A2020,Kunnat!$B$2:$D$410,3,0))</f>
        <v>Pirkanmaa</v>
      </c>
      <c r="M2020" s="40" t="str">
        <f>IF(K2020&lt;&gt;"v",VLOOKUP(A2020,Kunnat!$B$2:$F$411,5,0),"")</f>
        <v>20 001 - 40 000</v>
      </c>
      <c r="N2020" s="41" t="str">
        <f>IF(J2020="","",VLOOKUP(J2020,Lait!$B$3:$C$60,2,0))</f>
        <v>Ympäristöministeriö</v>
      </c>
      <c r="O2020" s="41"/>
      <c r="P2020" s="41"/>
    </row>
    <row r="2021" spans="1:16" s="23" customFormat="1" x14ac:dyDescent="0.35">
      <c r="A2021" s="45" t="s">
        <v>1037</v>
      </c>
      <c r="B2021" s="45" t="s">
        <v>3569</v>
      </c>
      <c r="C2021" s="45" t="s">
        <v>3570</v>
      </c>
      <c r="D2021" s="45" t="s">
        <v>1978</v>
      </c>
      <c r="E2021" s="45" t="s">
        <v>1960</v>
      </c>
      <c r="F2021" s="46" t="s">
        <v>354</v>
      </c>
      <c r="G2021" s="45"/>
      <c r="H2021" s="45" t="s">
        <v>2382</v>
      </c>
      <c r="I2021" s="45"/>
      <c r="J2021" s="45" t="s">
        <v>2290</v>
      </c>
      <c r="K2021" s="39" t="str">
        <f>VLOOKUP(A2021,'Va-Ku'!$A$2:$B$150,2,0)</f>
        <v>k</v>
      </c>
      <c r="L2021" s="40" t="str">
        <f>IF(K2021="v",VLOOKUP(A2021,'Va-Ku'!$A$2:$C$150,3,0),VLOOKUP(A2021,Kunnat!$B$2:$D$410,3,0))</f>
        <v>Pirkanmaa</v>
      </c>
      <c r="M2021" s="40" t="str">
        <f>IF(K2021&lt;&gt;"v",VLOOKUP(A2021,Kunnat!$B$2:$F$411,5,0),"")</f>
        <v>20 001 - 40 000</v>
      </c>
      <c r="N2021" s="41" t="str">
        <f>IF(J2021="","",VLOOKUP(J2021,Lait!$B$3:$C$60,2,0))</f>
        <v>Ympäristöministeriö</v>
      </c>
      <c r="O2021" s="41"/>
      <c r="P2021" s="41"/>
    </row>
    <row r="2022" spans="1:16" s="23" customFormat="1" x14ac:dyDescent="0.35">
      <c r="A2022" s="45" t="s">
        <v>1037</v>
      </c>
      <c r="B2022" s="45" t="s">
        <v>3579</v>
      </c>
      <c r="C2022" s="45" t="s">
        <v>3580</v>
      </c>
      <c r="D2022" s="45" t="s">
        <v>129</v>
      </c>
      <c r="E2022" s="45" t="s">
        <v>1960</v>
      </c>
      <c r="F2022" s="46" t="s">
        <v>354</v>
      </c>
      <c r="G2022" s="45"/>
      <c r="H2022" s="45" t="s">
        <v>2382</v>
      </c>
      <c r="I2022" s="45"/>
      <c r="J2022" s="45" t="s">
        <v>2301</v>
      </c>
      <c r="K2022" s="39" t="str">
        <f>VLOOKUP(A2022,'Va-Ku'!$A$2:$B$150,2,0)</f>
        <v>k</v>
      </c>
      <c r="L2022" s="40" t="str">
        <f>IF(K2022="v",VLOOKUP(A2022,'Va-Ku'!$A$2:$C$150,3,0),VLOOKUP(A2022,Kunnat!$B$2:$D$410,3,0))</f>
        <v>Pirkanmaa</v>
      </c>
      <c r="M2022" s="40" t="str">
        <f>IF(K2022&lt;&gt;"v",VLOOKUP(A2022,Kunnat!$B$2:$F$411,5,0),"")</f>
        <v>20 001 - 40 000</v>
      </c>
      <c r="N2022" s="41" t="str">
        <f>IF(J2022="","",VLOOKUP(J2022,Lait!$B$3:$C$60,2,0))</f>
        <v>Ympäristöministeriö</v>
      </c>
      <c r="O2022" s="41"/>
      <c r="P2022" s="41"/>
    </row>
    <row r="2023" spans="1:16" s="23" customFormat="1" x14ac:dyDescent="0.35">
      <c r="A2023" s="45" t="s">
        <v>1037</v>
      </c>
      <c r="B2023" s="45" t="s">
        <v>290</v>
      </c>
      <c r="C2023" s="45" t="s">
        <v>3582</v>
      </c>
      <c r="D2023" s="45" t="s">
        <v>1997</v>
      </c>
      <c r="E2023" s="45" t="s">
        <v>1960</v>
      </c>
      <c r="F2023" s="46" t="s">
        <v>354</v>
      </c>
      <c r="G2023" s="45"/>
      <c r="H2023" s="45" t="s">
        <v>2382</v>
      </c>
      <c r="I2023" s="45"/>
      <c r="J2023" s="45" t="s">
        <v>2301</v>
      </c>
      <c r="K2023" s="39" t="str">
        <f>VLOOKUP(A2023,'Va-Ku'!$A$2:$B$150,2,0)</f>
        <v>k</v>
      </c>
      <c r="L2023" s="40" t="str">
        <f>IF(K2023="v",VLOOKUP(A2023,'Va-Ku'!$A$2:$C$150,3,0),VLOOKUP(A2023,Kunnat!$B$2:$D$410,3,0))</f>
        <v>Pirkanmaa</v>
      </c>
      <c r="M2023" s="40" t="str">
        <f>IF(K2023&lt;&gt;"v",VLOOKUP(A2023,Kunnat!$B$2:$F$411,5,0),"")</f>
        <v>20 001 - 40 000</v>
      </c>
      <c r="N2023" s="41" t="str">
        <f>IF(J2023="","",VLOOKUP(J2023,Lait!$B$3:$C$60,2,0))</f>
        <v>Ympäristöministeriö</v>
      </c>
      <c r="O2023" s="41"/>
      <c r="P2023" s="41"/>
    </row>
    <row r="2024" spans="1:16" s="23" customFormat="1" x14ac:dyDescent="0.35">
      <c r="A2024" s="45" t="s">
        <v>1037</v>
      </c>
      <c r="B2024" s="45" t="s">
        <v>275</v>
      </c>
      <c r="C2024" s="45" t="s">
        <v>3583</v>
      </c>
      <c r="D2024" s="45" t="s">
        <v>275</v>
      </c>
      <c r="E2024" s="45" t="s">
        <v>1960</v>
      </c>
      <c r="F2024" s="46" t="s">
        <v>354</v>
      </c>
      <c r="G2024" s="45"/>
      <c r="H2024" s="45" t="s">
        <v>2382</v>
      </c>
      <c r="I2024" s="45"/>
      <c r="J2024" s="45" t="s">
        <v>2301</v>
      </c>
      <c r="K2024" s="39" t="str">
        <f>VLOOKUP(A2024,'Va-Ku'!$A$2:$B$150,2,0)</f>
        <v>k</v>
      </c>
      <c r="L2024" s="40" t="str">
        <f>IF(K2024="v",VLOOKUP(A2024,'Va-Ku'!$A$2:$C$150,3,0),VLOOKUP(A2024,Kunnat!$B$2:$D$410,3,0))</f>
        <v>Pirkanmaa</v>
      </c>
      <c r="M2024" s="40" t="str">
        <f>IF(K2024&lt;&gt;"v",VLOOKUP(A2024,Kunnat!$B$2:$F$411,5,0),"")</f>
        <v>20 001 - 40 000</v>
      </c>
      <c r="N2024" s="41" t="str">
        <f>IF(J2024="","",VLOOKUP(J2024,Lait!$B$3:$C$60,2,0))</f>
        <v>Ympäristöministeriö</v>
      </c>
      <c r="O2024" s="41"/>
      <c r="P2024" s="41"/>
    </row>
    <row r="2025" spans="1:16" s="23" customFormat="1" x14ac:dyDescent="0.35">
      <c r="A2025" s="45" t="s">
        <v>1037</v>
      </c>
      <c r="B2025" s="45" t="s">
        <v>33</v>
      </c>
      <c r="C2025" s="45" t="s">
        <v>3581</v>
      </c>
      <c r="D2025" s="45" t="s">
        <v>1998</v>
      </c>
      <c r="E2025" s="45" t="s">
        <v>1960</v>
      </c>
      <c r="F2025" s="46" t="s">
        <v>354</v>
      </c>
      <c r="G2025" s="45"/>
      <c r="H2025" s="45" t="s">
        <v>2382</v>
      </c>
      <c r="I2025" s="45"/>
      <c r="J2025" s="45" t="s">
        <v>2301</v>
      </c>
      <c r="K2025" s="39" t="str">
        <f>VLOOKUP(A2025,'Va-Ku'!$A$2:$B$150,2,0)</f>
        <v>k</v>
      </c>
      <c r="L2025" s="40" t="str">
        <f>IF(K2025="v",VLOOKUP(A2025,'Va-Ku'!$A$2:$C$150,3,0),VLOOKUP(A2025,Kunnat!$B$2:$D$410,3,0))</f>
        <v>Pirkanmaa</v>
      </c>
      <c r="M2025" s="40" t="str">
        <f>IF(K2025&lt;&gt;"v",VLOOKUP(A2025,Kunnat!$B$2:$F$411,5,0),"")</f>
        <v>20 001 - 40 000</v>
      </c>
      <c r="N2025" s="41" t="str">
        <f>IF(J2025="","",VLOOKUP(J2025,Lait!$B$3:$C$60,2,0))</f>
        <v>Ympäristöministeriö</v>
      </c>
      <c r="O2025" s="41"/>
      <c r="P2025" s="41"/>
    </row>
    <row r="2026" spans="1:16" s="23" customFormat="1" x14ac:dyDescent="0.35">
      <c r="A2026" s="45" t="s">
        <v>1037</v>
      </c>
      <c r="B2026" s="45" t="s">
        <v>349</v>
      </c>
      <c r="C2026" s="45" t="s">
        <v>3585</v>
      </c>
      <c r="D2026" s="45" t="s">
        <v>1996</v>
      </c>
      <c r="E2026" s="45" t="s">
        <v>1960</v>
      </c>
      <c r="F2026" s="46" t="s">
        <v>354</v>
      </c>
      <c r="G2026" s="45"/>
      <c r="H2026" s="45" t="s">
        <v>2382</v>
      </c>
      <c r="I2026" s="45"/>
      <c r="J2026" s="45" t="s">
        <v>2301</v>
      </c>
      <c r="K2026" s="39" t="str">
        <f>VLOOKUP(A2026,'Va-Ku'!$A$2:$B$150,2,0)</f>
        <v>k</v>
      </c>
      <c r="L2026" s="40" t="str">
        <f>IF(K2026="v",VLOOKUP(A2026,'Va-Ku'!$A$2:$C$150,3,0),VLOOKUP(A2026,Kunnat!$B$2:$D$410,3,0))</f>
        <v>Pirkanmaa</v>
      </c>
      <c r="M2026" s="40" t="str">
        <f>IF(K2026&lt;&gt;"v",VLOOKUP(A2026,Kunnat!$B$2:$F$411,5,0),"")</f>
        <v>20 001 - 40 000</v>
      </c>
      <c r="N2026" s="41" t="str">
        <f>IF(J2026="","",VLOOKUP(J2026,Lait!$B$3:$C$60,2,0))</f>
        <v>Ympäristöministeriö</v>
      </c>
      <c r="O2026" s="41"/>
      <c r="P2026" s="41"/>
    </row>
    <row r="2027" spans="1:16" s="23" customFormat="1" x14ac:dyDescent="0.35">
      <c r="A2027" s="45" t="s">
        <v>1037</v>
      </c>
      <c r="B2027" s="45" t="s">
        <v>1039</v>
      </c>
      <c r="C2027" s="45" t="s">
        <v>3589</v>
      </c>
      <c r="D2027" s="45" t="s">
        <v>1996</v>
      </c>
      <c r="E2027" s="45" t="s">
        <v>1960</v>
      </c>
      <c r="F2027" s="46" t="s">
        <v>354</v>
      </c>
      <c r="G2027" s="45"/>
      <c r="H2027" s="45" t="s">
        <v>2382</v>
      </c>
      <c r="I2027" s="45"/>
      <c r="J2027" s="45" t="s">
        <v>2301</v>
      </c>
      <c r="K2027" s="39" t="str">
        <f>VLOOKUP(A2027,'Va-Ku'!$A$2:$B$150,2,0)</f>
        <v>k</v>
      </c>
      <c r="L2027" s="40" t="str">
        <f>IF(K2027="v",VLOOKUP(A2027,'Va-Ku'!$A$2:$C$150,3,0),VLOOKUP(A2027,Kunnat!$B$2:$D$410,3,0))</f>
        <v>Pirkanmaa</v>
      </c>
      <c r="M2027" s="40" t="str">
        <f>IF(K2027&lt;&gt;"v",VLOOKUP(A2027,Kunnat!$B$2:$F$411,5,0),"")</f>
        <v>20 001 - 40 000</v>
      </c>
      <c r="N2027" s="41" t="str">
        <f>IF(J2027="","",VLOOKUP(J2027,Lait!$B$3:$C$60,2,0))</f>
        <v>Ympäristöministeriö</v>
      </c>
      <c r="O2027" s="41"/>
      <c r="P2027" s="41"/>
    </row>
    <row r="2028" spans="1:16" s="23" customFormat="1" x14ac:dyDescent="0.35">
      <c r="A2028" s="45" t="s">
        <v>1037</v>
      </c>
      <c r="B2028" s="45" t="s">
        <v>130</v>
      </c>
      <c r="C2028" s="45" t="s">
        <v>3576</v>
      </c>
      <c r="D2028" s="45" t="s">
        <v>292</v>
      </c>
      <c r="E2028" s="45" t="s">
        <v>1960</v>
      </c>
      <c r="F2028" s="46" t="s">
        <v>354</v>
      </c>
      <c r="G2028" s="45"/>
      <c r="H2028" s="45" t="s">
        <v>2382</v>
      </c>
      <c r="I2028" s="45"/>
      <c r="J2028" s="45" t="s">
        <v>2301</v>
      </c>
      <c r="K2028" s="39" t="str">
        <f>VLOOKUP(A2028,'Va-Ku'!$A$2:$B$150,2,0)</f>
        <v>k</v>
      </c>
      <c r="L2028" s="40" t="str">
        <f>IF(K2028="v",VLOOKUP(A2028,'Va-Ku'!$A$2:$C$150,3,0),VLOOKUP(A2028,Kunnat!$B$2:$D$410,3,0))</f>
        <v>Pirkanmaa</v>
      </c>
      <c r="M2028" s="40" t="str">
        <f>IF(K2028&lt;&gt;"v",VLOOKUP(A2028,Kunnat!$B$2:$F$411,5,0),"")</f>
        <v>20 001 - 40 000</v>
      </c>
      <c r="N2028" s="41" t="str">
        <f>IF(J2028="","",VLOOKUP(J2028,Lait!$B$3:$C$60,2,0))</f>
        <v>Ympäristöministeriö</v>
      </c>
      <c r="O2028" s="41"/>
      <c r="P2028" s="41"/>
    </row>
    <row r="2029" spans="1:16" s="23" customFormat="1" x14ac:dyDescent="0.35">
      <c r="A2029" s="45" t="s">
        <v>1037</v>
      </c>
      <c r="B2029" s="45" t="s">
        <v>1149</v>
      </c>
      <c r="C2029" s="45" t="s">
        <v>3568</v>
      </c>
      <c r="D2029" s="45" t="s">
        <v>4033</v>
      </c>
      <c r="E2029" s="45" t="s">
        <v>1960</v>
      </c>
      <c r="F2029" s="46" t="s">
        <v>354</v>
      </c>
      <c r="G2029" s="45"/>
      <c r="H2029" s="45" t="s">
        <v>2382</v>
      </c>
      <c r="I2029" s="45"/>
      <c r="J2029" s="45" t="s">
        <v>2305</v>
      </c>
      <c r="K2029" s="39" t="str">
        <f>VLOOKUP(A2029,'Va-Ku'!$A$2:$B$150,2,0)</f>
        <v>k</v>
      </c>
      <c r="L2029" s="40" t="str">
        <f>IF(K2029="v",VLOOKUP(A2029,'Va-Ku'!$A$2:$C$150,3,0),VLOOKUP(A2029,Kunnat!$B$2:$D$410,3,0))</f>
        <v>Pirkanmaa</v>
      </c>
      <c r="M2029" s="40" t="str">
        <f>IF(K2029&lt;&gt;"v",VLOOKUP(A2029,Kunnat!$B$2:$F$411,5,0),"")</f>
        <v>20 001 - 40 000</v>
      </c>
      <c r="N2029" s="41" t="str">
        <f>IF(J2029="","",VLOOKUP(J2029,Lait!$B$3:$C$60,2,0))</f>
        <v>Maa- ja metsätalousministeriö</v>
      </c>
      <c r="O2029" s="41"/>
      <c r="P2029" s="41"/>
    </row>
    <row r="2030" spans="1:16" s="23" customFormat="1" x14ac:dyDescent="0.35">
      <c r="A2030" s="45" t="s">
        <v>1037</v>
      </c>
      <c r="B2030" s="45" t="s">
        <v>1041</v>
      </c>
      <c r="C2030" s="45" t="s">
        <v>3578</v>
      </c>
      <c r="D2030" s="45" t="s">
        <v>330</v>
      </c>
      <c r="E2030" s="45" t="s">
        <v>1960</v>
      </c>
      <c r="F2030" s="46" t="s">
        <v>354</v>
      </c>
      <c r="G2030" s="45"/>
      <c r="H2030" s="45" t="s">
        <v>2382</v>
      </c>
      <c r="I2030" s="45"/>
      <c r="J2030" s="45"/>
      <c r="K2030" s="39" t="str">
        <f>VLOOKUP(A2030,'Va-Ku'!$A$2:$B$150,2,0)</f>
        <v>k</v>
      </c>
      <c r="L2030" s="40" t="str">
        <f>IF(K2030="v",VLOOKUP(A2030,'Va-Ku'!$A$2:$C$150,3,0),VLOOKUP(A2030,Kunnat!$B$2:$D$410,3,0))</f>
        <v>Pirkanmaa</v>
      </c>
      <c r="M2030" s="40" t="str">
        <f>IF(K2030&lt;&gt;"v",VLOOKUP(A2030,Kunnat!$B$2:$F$411,5,0),"")</f>
        <v>20 001 - 40 000</v>
      </c>
      <c r="N2030" s="41" t="str">
        <f>IF(J2030="","",VLOOKUP(J2030,Lait!$B$3:$C$60,2,0))</f>
        <v/>
      </c>
      <c r="O2030" s="41"/>
      <c r="P2030" s="41"/>
    </row>
    <row r="2031" spans="1:16" s="23" customFormat="1" x14ac:dyDescent="0.35">
      <c r="A2031" s="45" t="s">
        <v>1037</v>
      </c>
      <c r="B2031" s="45" t="s">
        <v>321</v>
      </c>
      <c r="C2031" s="45" t="s">
        <v>3567</v>
      </c>
      <c r="D2031" s="45" t="s">
        <v>321</v>
      </c>
      <c r="E2031" s="45" t="s">
        <v>1960</v>
      </c>
      <c r="F2031" s="46" t="s">
        <v>354</v>
      </c>
      <c r="G2031" s="45"/>
      <c r="H2031" s="45" t="s">
        <v>2382</v>
      </c>
      <c r="I2031" s="45"/>
      <c r="J2031" s="45" t="s">
        <v>2291</v>
      </c>
      <c r="K2031" s="39" t="str">
        <f>VLOOKUP(A2031,'Va-Ku'!$A$2:$B$150,2,0)</f>
        <v>k</v>
      </c>
      <c r="L2031" s="40" t="str">
        <f>IF(K2031="v",VLOOKUP(A2031,'Va-Ku'!$A$2:$C$150,3,0),VLOOKUP(A2031,Kunnat!$B$2:$D$410,3,0))</f>
        <v>Pirkanmaa</v>
      </c>
      <c r="M2031" s="40" t="str">
        <f>IF(K2031&lt;&gt;"v",VLOOKUP(A2031,Kunnat!$B$2:$F$411,5,0),"")</f>
        <v>20 001 - 40 000</v>
      </c>
      <c r="N2031" s="41" t="str">
        <f>IF(J2031="","",VLOOKUP(J2031,Lait!$B$3:$C$60,2,0))</f>
        <v>Ympäristöministeriö</v>
      </c>
      <c r="O2031" s="41"/>
      <c r="P2031" s="41"/>
    </row>
    <row r="2032" spans="1:16" s="23" customFormat="1" x14ac:dyDescent="0.35">
      <c r="A2032" s="45" t="s">
        <v>1037</v>
      </c>
      <c r="B2032" s="45" t="s">
        <v>3574</v>
      </c>
      <c r="C2032" s="45" t="s">
        <v>3575</v>
      </c>
      <c r="D2032" s="45" t="s">
        <v>2259</v>
      </c>
      <c r="E2032" s="45" t="s">
        <v>1960</v>
      </c>
      <c r="F2032" s="46" t="s">
        <v>354</v>
      </c>
      <c r="G2032" s="45"/>
      <c r="H2032" s="45" t="s">
        <v>2382</v>
      </c>
      <c r="I2032" s="45"/>
      <c r="J2032" s="45" t="s">
        <v>2291</v>
      </c>
      <c r="K2032" s="39" t="str">
        <f>VLOOKUP(A2032,'Va-Ku'!$A$2:$B$150,2,0)</f>
        <v>k</v>
      </c>
      <c r="L2032" s="40" t="str">
        <f>IF(K2032="v",VLOOKUP(A2032,'Va-Ku'!$A$2:$C$150,3,0),VLOOKUP(A2032,Kunnat!$B$2:$D$410,3,0))</f>
        <v>Pirkanmaa</v>
      </c>
      <c r="M2032" s="40" t="str">
        <f>IF(K2032&lt;&gt;"v",VLOOKUP(A2032,Kunnat!$B$2:$F$411,5,0),"")</f>
        <v>20 001 - 40 000</v>
      </c>
      <c r="N2032" s="41" t="str">
        <f>IF(J2032="","",VLOOKUP(J2032,Lait!$B$3:$C$60,2,0))</f>
        <v>Ympäristöministeriö</v>
      </c>
      <c r="O2032" s="41"/>
      <c r="P2032" s="41"/>
    </row>
    <row r="2033" spans="1:16" s="23" customFormat="1" x14ac:dyDescent="0.35">
      <c r="A2033" s="45" t="s">
        <v>1037</v>
      </c>
      <c r="B2033" s="45" t="s">
        <v>3593</v>
      </c>
      <c r="C2033" s="45" t="s">
        <v>3594</v>
      </c>
      <c r="D2033" s="45" t="s">
        <v>2110</v>
      </c>
      <c r="E2033" s="45" t="s">
        <v>2699</v>
      </c>
      <c r="F2033" s="46" t="s">
        <v>7</v>
      </c>
      <c r="G2033" s="46" t="s">
        <v>22</v>
      </c>
      <c r="H2033" s="45" t="s">
        <v>2382</v>
      </c>
      <c r="I2033" s="45"/>
      <c r="J2033" s="45"/>
      <c r="K2033" s="39" t="str">
        <f>VLOOKUP(A2033,'Va-Ku'!$A$2:$B$150,2,0)</f>
        <v>k</v>
      </c>
      <c r="L2033" s="40" t="str">
        <f>IF(K2033="v",VLOOKUP(A2033,'Va-Ku'!$A$2:$C$150,3,0),VLOOKUP(A2033,Kunnat!$B$2:$D$410,3,0))</f>
        <v>Pirkanmaa</v>
      </c>
      <c r="M2033" s="40" t="str">
        <f>IF(K2033&lt;&gt;"v",VLOOKUP(A2033,Kunnat!$B$2:$F$411,5,0),"")</f>
        <v>20 001 - 40 000</v>
      </c>
      <c r="N2033" s="41" t="str">
        <f>IF(J2033="","",VLOOKUP(J2033,Lait!$B$3:$C$60,2,0))</f>
        <v/>
      </c>
      <c r="O2033" s="41"/>
      <c r="P2033" s="41"/>
    </row>
    <row r="2034" spans="1:16" s="23" customFormat="1" x14ac:dyDescent="0.35">
      <c r="A2034" s="45" t="s">
        <v>1037</v>
      </c>
      <c r="B2034" s="45" t="s">
        <v>1043</v>
      </c>
      <c r="C2034" s="45" t="s">
        <v>3591</v>
      </c>
      <c r="D2034" s="45" t="s">
        <v>2003</v>
      </c>
      <c r="E2034" s="45" t="s">
        <v>2699</v>
      </c>
      <c r="F2034" s="46" t="s">
        <v>10</v>
      </c>
      <c r="G2034" s="46" t="s">
        <v>22</v>
      </c>
      <c r="H2034" s="45" t="s">
        <v>2382</v>
      </c>
      <c r="I2034" s="45"/>
      <c r="J2034" s="45"/>
      <c r="K2034" s="39" t="str">
        <f>VLOOKUP(A2034,'Va-Ku'!$A$2:$B$150,2,0)</f>
        <v>k</v>
      </c>
      <c r="L2034" s="40" t="str">
        <f>IF(K2034="v",VLOOKUP(A2034,'Va-Ku'!$A$2:$C$150,3,0),VLOOKUP(A2034,Kunnat!$B$2:$D$410,3,0))</f>
        <v>Pirkanmaa</v>
      </c>
      <c r="M2034" s="40" t="str">
        <f>IF(K2034&lt;&gt;"v",VLOOKUP(A2034,Kunnat!$B$2:$F$411,5,0),"")</f>
        <v>20 001 - 40 000</v>
      </c>
      <c r="N2034" s="41" t="str">
        <f>IF(J2034="","",VLOOKUP(J2034,Lait!$B$3:$C$60,2,0))</f>
        <v/>
      </c>
      <c r="O2034" s="41"/>
      <c r="P2034" s="41"/>
    </row>
    <row r="2035" spans="1:16" s="23" customFormat="1" x14ac:dyDescent="0.35">
      <c r="A2035" s="45" t="s">
        <v>1037</v>
      </c>
      <c r="B2035" s="45" t="s">
        <v>1044</v>
      </c>
      <c r="C2035" s="45" t="s">
        <v>3592</v>
      </c>
      <c r="D2035" s="45" t="s">
        <v>2003</v>
      </c>
      <c r="E2035" s="45" t="s">
        <v>2699</v>
      </c>
      <c r="F2035" s="46" t="s">
        <v>10</v>
      </c>
      <c r="G2035" s="46" t="s">
        <v>22</v>
      </c>
      <c r="H2035" s="45" t="s">
        <v>2382</v>
      </c>
      <c r="I2035" s="45"/>
      <c r="J2035" s="45"/>
      <c r="K2035" s="39" t="str">
        <f>VLOOKUP(A2035,'Va-Ku'!$A$2:$B$150,2,0)</f>
        <v>k</v>
      </c>
      <c r="L2035" s="40" t="str">
        <f>IF(K2035="v",VLOOKUP(A2035,'Va-Ku'!$A$2:$C$150,3,0),VLOOKUP(A2035,Kunnat!$B$2:$D$410,3,0))</f>
        <v>Pirkanmaa</v>
      </c>
      <c r="M2035" s="40" t="str">
        <f>IF(K2035&lt;&gt;"v",VLOOKUP(A2035,Kunnat!$B$2:$F$411,5,0),"")</f>
        <v>20 001 - 40 000</v>
      </c>
      <c r="N2035" s="41" t="str">
        <f>IF(J2035="","",VLOOKUP(J2035,Lait!$B$3:$C$60,2,0))</f>
        <v/>
      </c>
      <c r="O2035" s="41"/>
      <c r="P2035" s="41"/>
    </row>
    <row r="2036" spans="1:16" s="23" customFormat="1" x14ac:dyDescent="0.35">
      <c r="A2036" s="45" t="s">
        <v>1037</v>
      </c>
      <c r="B2036" s="45" t="s">
        <v>1042</v>
      </c>
      <c r="C2036" s="45" t="s">
        <v>3590</v>
      </c>
      <c r="D2036" s="45" t="s">
        <v>2003</v>
      </c>
      <c r="E2036" s="45" t="s">
        <v>2699</v>
      </c>
      <c r="F2036" s="46" t="s">
        <v>7</v>
      </c>
      <c r="G2036" s="46" t="s">
        <v>22</v>
      </c>
      <c r="H2036" s="45" t="s">
        <v>2382</v>
      </c>
      <c r="I2036" s="45"/>
      <c r="J2036" s="45"/>
      <c r="K2036" s="39" t="str">
        <f>VLOOKUP(A2036,'Va-Ku'!$A$2:$B$150,2,0)</f>
        <v>k</v>
      </c>
      <c r="L2036" s="40" t="str">
        <f>IF(K2036="v",VLOOKUP(A2036,'Va-Ku'!$A$2:$C$150,3,0),VLOOKUP(A2036,Kunnat!$B$2:$D$410,3,0))</f>
        <v>Pirkanmaa</v>
      </c>
      <c r="M2036" s="40" t="str">
        <f>IF(K2036&lt;&gt;"v",VLOOKUP(A2036,Kunnat!$B$2:$F$411,5,0),"")</f>
        <v>20 001 - 40 000</v>
      </c>
      <c r="N2036" s="41" t="str">
        <f>IF(J2036="","",VLOOKUP(J2036,Lait!$B$3:$C$60,2,0))</f>
        <v/>
      </c>
      <c r="O2036" s="41"/>
      <c r="P2036" s="41"/>
    </row>
    <row r="2037" spans="1:16" s="23" customFormat="1" x14ac:dyDescent="0.35">
      <c r="A2037" s="45" t="s">
        <v>1037</v>
      </c>
      <c r="B2037" s="45" t="s">
        <v>319</v>
      </c>
      <c r="C2037" s="45" t="s">
        <v>3595</v>
      </c>
      <c r="D2037" s="45" t="s">
        <v>2007</v>
      </c>
      <c r="E2037" s="45" t="s">
        <v>1958</v>
      </c>
      <c r="F2037" s="46" t="s">
        <v>7</v>
      </c>
      <c r="G2037" s="46" t="s">
        <v>22</v>
      </c>
      <c r="H2037" s="45" t="s">
        <v>2386</v>
      </c>
      <c r="I2037" s="45"/>
      <c r="J2037" s="45" t="s">
        <v>2287</v>
      </c>
      <c r="K2037" s="39" t="str">
        <f>VLOOKUP(A2037,'Va-Ku'!$A$2:$B$150,2,0)</f>
        <v>k</v>
      </c>
      <c r="L2037" s="40" t="str">
        <f>IF(K2037="v",VLOOKUP(A2037,'Va-Ku'!$A$2:$C$150,3,0),VLOOKUP(A2037,Kunnat!$B$2:$D$410,3,0))</f>
        <v>Pirkanmaa</v>
      </c>
      <c r="M2037" s="40" t="str">
        <f>IF(K2037&lt;&gt;"v",VLOOKUP(A2037,Kunnat!$B$2:$F$411,5,0),"")</f>
        <v>20 001 - 40 000</v>
      </c>
      <c r="N2037" s="41" t="str">
        <f>IF(J2037="","",VLOOKUP(J2037,Lait!$B$3:$C$60,2,0))</f>
        <v>Sosiaali- ja terveysministeriö</v>
      </c>
      <c r="O2037" s="41"/>
      <c r="P2037" s="41"/>
    </row>
    <row r="2038" spans="1:16" s="23" customFormat="1" x14ac:dyDescent="0.35">
      <c r="F2038" s="35"/>
      <c r="K2038" s="39"/>
      <c r="L2038" s="40"/>
      <c r="M2038" s="40"/>
      <c r="N2038" s="41"/>
      <c r="O2038" s="41"/>
      <c r="P2038" s="41"/>
    </row>
    <row r="2039" spans="1:16" s="23" customFormat="1" x14ac:dyDescent="0.35">
      <c r="F2039" s="35"/>
      <c r="K2039" s="39"/>
      <c r="L2039" s="40"/>
      <c r="M2039" s="40"/>
      <c r="N2039" s="41"/>
      <c r="O2039" s="41"/>
      <c r="P2039" s="41"/>
    </row>
    <row r="2040" spans="1:16" s="23" customFormat="1" x14ac:dyDescent="0.35">
      <c r="F2040" s="35"/>
      <c r="K2040" s="39"/>
      <c r="L2040" s="40"/>
      <c r="M2040" s="40"/>
      <c r="N2040" s="41"/>
      <c r="O2040" s="41"/>
      <c r="P2040" s="41"/>
    </row>
    <row r="2041" spans="1:16" s="23" customFormat="1" x14ac:dyDescent="0.35">
      <c r="F2041" s="35"/>
      <c r="K2041" s="39"/>
      <c r="L2041" s="40"/>
      <c r="M2041" s="40"/>
      <c r="N2041" s="41"/>
      <c r="O2041" s="41"/>
      <c r="P2041" s="41"/>
    </row>
    <row r="2042" spans="1:16" s="23" customFormat="1" x14ac:dyDescent="0.35">
      <c r="F2042" s="35"/>
      <c r="K2042" s="39"/>
      <c r="L2042" s="40"/>
      <c r="M2042" s="40"/>
      <c r="N2042" s="41"/>
      <c r="O2042" s="41"/>
      <c r="P2042" s="41"/>
    </row>
    <row r="2043" spans="1:16" s="23" customFormat="1" x14ac:dyDescent="0.35">
      <c r="F2043" s="35"/>
      <c r="K2043" s="39"/>
      <c r="L2043" s="40"/>
      <c r="M2043" s="40"/>
      <c r="N2043" s="41"/>
      <c r="O2043" s="41"/>
      <c r="P2043" s="41"/>
    </row>
    <row r="2044" spans="1:16" s="23" customFormat="1" x14ac:dyDescent="0.35">
      <c r="F2044" s="35"/>
      <c r="K2044" s="39"/>
      <c r="L2044" s="40"/>
      <c r="M2044" s="40"/>
      <c r="N2044" s="41"/>
      <c r="O2044" s="41"/>
      <c r="P2044" s="41"/>
    </row>
    <row r="2045" spans="1:16" s="23" customFormat="1" x14ac:dyDescent="0.35">
      <c r="F2045" s="35"/>
      <c r="K2045" s="39"/>
      <c r="L2045" s="40"/>
      <c r="M2045" s="40"/>
      <c r="N2045" s="41"/>
      <c r="O2045" s="41"/>
      <c r="P2045" s="41"/>
    </row>
    <row r="2046" spans="1:16" s="23" customFormat="1" x14ac:dyDescent="0.35">
      <c r="F2046" s="35"/>
      <c r="K2046" s="39"/>
      <c r="L2046" s="40"/>
      <c r="M2046" s="40"/>
      <c r="N2046" s="41"/>
      <c r="O2046" s="41"/>
      <c r="P2046" s="41"/>
    </row>
    <row r="2047" spans="1:16" s="23" customFormat="1" x14ac:dyDescent="0.35">
      <c r="F2047" s="35"/>
      <c r="G2047" s="35"/>
      <c r="K2047" s="39"/>
      <c r="L2047" s="40"/>
      <c r="M2047" s="40"/>
      <c r="N2047" s="41"/>
      <c r="O2047" s="41"/>
      <c r="P2047" s="41"/>
    </row>
    <row r="2048" spans="1:16" s="23" customFormat="1" x14ac:dyDescent="0.35">
      <c r="F2048" s="35"/>
      <c r="G2048" s="35"/>
      <c r="K2048" s="39"/>
      <c r="L2048" s="40"/>
      <c r="M2048" s="40"/>
      <c r="N2048" s="41"/>
      <c r="O2048" s="41"/>
      <c r="P2048" s="41"/>
    </row>
    <row r="2049" spans="6:16" s="23" customFormat="1" x14ac:dyDescent="0.35">
      <c r="F2049" s="35"/>
      <c r="G2049" s="35"/>
      <c r="K2049" s="39"/>
      <c r="L2049" s="40"/>
      <c r="M2049" s="40"/>
      <c r="N2049" s="41"/>
      <c r="O2049" s="41"/>
      <c r="P2049" s="41"/>
    </row>
    <row r="2050" spans="6:16" s="23" customFormat="1" x14ac:dyDescent="0.35">
      <c r="F2050" s="35"/>
      <c r="G2050" s="35"/>
      <c r="K2050" s="39"/>
      <c r="L2050" s="40"/>
      <c r="M2050" s="40"/>
      <c r="N2050" s="41"/>
      <c r="O2050" s="41"/>
      <c r="P2050" s="41"/>
    </row>
    <row r="2051" spans="6:16" s="23" customFormat="1" x14ac:dyDescent="0.35">
      <c r="F2051" s="35"/>
      <c r="G2051" s="35"/>
      <c r="K2051" s="39"/>
      <c r="L2051" s="40"/>
      <c r="M2051" s="40"/>
      <c r="N2051" s="41"/>
      <c r="O2051" s="41"/>
      <c r="P2051" s="41"/>
    </row>
    <row r="2052" spans="6:16" s="23" customFormat="1" x14ac:dyDescent="0.35">
      <c r="F2052" s="35"/>
      <c r="G2052" s="35"/>
      <c r="K2052" s="39"/>
      <c r="L2052" s="40"/>
      <c r="M2052" s="40"/>
      <c r="N2052" s="41"/>
      <c r="O2052" s="41"/>
      <c r="P2052" s="41"/>
    </row>
    <row r="2053" spans="6:16" s="23" customFormat="1" x14ac:dyDescent="0.35">
      <c r="F2053" s="35"/>
      <c r="G2053" s="35"/>
      <c r="K2053" s="39"/>
      <c r="L2053" s="40"/>
      <c r="M2053" s="40"/>
      <c r="N2053" s="41"/>
      <c r="O2053" s="41"/>
      <c r="P2053" s="41"/>
    </row>
    <row r="2054" spans="6:16" s="23" customFormat="1" x14ac:dyDescent="0.35">
      <c r="F2054" s="35"/>
      <c r="K2054" s="39"/>
      <c r="L2054" s="40"/>
      <c r="M2054" s="40"/>
      <c r="N2054" s="41"/>
      <c r="O2054" s="41"/>
      <c r="P2054" s="41"/>
    </row>
    <row r="2055" spans="6:16" s="23" customFormat="1" x14ac:dyDescent="0.35">
      <c r="F2055" s="35"/>
      <c r="G2055" s="35"/>
      <c r="K2055" s="39"/>
      <c r="L2055" s="40"/>
      <c r="M2055" s="40"/>
      <c r="N2055" s="41"/>
      <c r="O2055" s="41"/>
      <c r="P2055" s="41"/>
    </row>
    <row r="2056" spans="6:16" s="23" customFormat="1" x14ac:dyDescent="0.35">
      <c r="F2056" s="35"/>
      <c r="G2056" s="35"/>
      <c r="K2056" s="39"/>
      <c r="L2056" s="40"/>
      <c r="M2056" s="40"/>
      <c r="N2056" s="41"/>
      <c r="O2056" s="41"/>
      <c r="P2056" s="41"/>
    </row>
    <row r="2057" spans="6:16" s="23" customFormat="1" x14ac:dyDescent="0.35">
      <c r="F2057" s="35"/>
      <c r="K2057" s="39"/>
      <c r="L2057" s="40"/>
      <c r="M2057" s="40"/>
      <c r="N2057" s="41"/>
      <c r="O2057" s="41"/>
      <c r="P2057" s="41"/>
    </row>
    <row r="2058" spans="6:16" s="23" customFormat="1" x14ac:dyDescent="0.35">
      <c r="F2058" s="35"/>
      <c r="K2058" s="39"/>
      <c r="L2058" s="40"/>
      <c r="M2058" s="40"/>
      <c r="N2058" s="41"/>
      <c r="O2058" s="41"/>
      <c r="P2058" s="41"/>
    </row>
    <row r="2059" spans="6:16" s="23" customFormat="1" x14ac:dyDescent="0.35">
      <c r="F2059" s="35"/>
      <c r="K2059" s="39"/>
      <c r="L2059" s="40"/>
      <c r="M2059" s="40"/>
      <c r="N2059" s="41"/>
      <c r="O2059" s="41"/>
      <c r="P2059" s="41"/>
    </row>
    <row r="2060" spans="6:16" s="23" customFormat="1" x14ac:dyDescent="0.35">
      <c r="F2060" s="35"/>
      <c r="G2060" s="35"/>
      <c r="K2060" s="39"/>
      <c r="L2060" s="40"/>
      <c r="M2060" s="40"/>
      <c r="N2060" s="41"/>
      <c r="O2060" s="41"/>
      <c r="P2060" s="41"/>
    </row>
    <row r="2061" spans="6:16" s="23" customFormat="1" x14ac:dyDescent="0.35">
      <c r="F2061" s="35"/>
      <c r="K2061" s="39"/>
      <c r="L2061" s="40"/>
      <c r="M2061" s="40"/>
      <c r="N2061" s="41"/>
      <c r="O2061" s="41"/>
      <c r="P2061" s="41"/>
    </row>
    <row r="2062" spans="6:16" s="23" customFormat="1" x14ac:dyDescent="0.35">
      <c r="F2062" s="35"/>
      <c r="K2062" s="39"/>
      <c r="L2062" s="40"/>
      <c r="M2062" s="40"/>
      <c r="N2062" s="41"/>
      <c r="O2062" s="41"/>
      <c r="P2062" s="41"/>
    </row>
    <row r="2063" spans="6:16" s="23" customFormat="1" x14ac:dyDescent="0.35">
      <c r="F2063" s="35"/>
      <c r="K2063" s="39"/>
      <c r="L2063" s="40"/>
      <c r="M2063" s="40"/>
      <c r="N2063" s="41"/>
      <c r="O2063" s="41"/>
      <c r="P2063" s="41"/>
    </row>
    <row r="2064" spans="6:16" s="23" customFormat="1" x14ac:dyDescent="0.35">
      <c r="F2064" s="35"/>
      <c r="G2064" s="35"/>
      <c r="K2064" s="39"/>
      <c r="L2064" s="40"/>
      <c r="M2064" s="40"/>
      <c r="N2064" s="41"/>
      <c r="O2064" s="41"/>
      <c r="P2064" s="41"/>
    </row>
    <row r="2065" spans="6:16" s="23" customFormat="1" x14ac:dyDescent="0.35">
      <c r="F2065" s="35"/>
      <c r="K2065" s="39"/>
      <c r="L2065" s="40"/>
      <c r="M2065" s="40"/>
      <c r="N2065" s="41"/>
      <c r="O2065" s="41"/>
      <c r="P2065" s="41"/>
    </row>
    <row r="2066" spans="6:16" s="23" customFormat="1" x14ac:dyDescent="0.35">
      <c r="F2066" s="35"/>
      <c r="K2066" s="39"/>
      <c r="L2066" s="40"/>
      <c r="M2066" s="40"/>
      <c r="N2066" s="41"/>
      <c r="O2066" s="41"/>
      <c r="P2066" s="41"/>
    </row>
    <row r="2067" spans="6:16" s="23" customFormat="1" x14ac:dyDescent="0.35">
      <c r="F2067" s="35"/>
      <c r="G2067" s="35"/>
      <c r="K2067" s="39"/>
      <c r="L2067" s="40"/>
      <c r="M2067" s="40"/>
      <c r="N2067" s="41"/>
      <c r="O2067" s="41"/>
      <c r="P2067" s="41"/>
    </row>
    <row r="2068" spans="6:16" s="23" customFormat="1" x14ac:dyDescent="0.35">
      <c r="F2068" s="35"/>
      <c r="K2068" s="39"/>
      <c r="L2068" s="40"/>
      <c r="M2068" s="40"/>
      <c r="N2068" s="41"/>
      <c r="O2068" s="41"/>
      <c r="P2068" s="41"/>
    </row>
    <row r="2069" spans="6:16" s="23" customFormat="1" x14ac:dyDescent="0.35">
      <c r="F2069" s="35"/>
      <c r="G2069" s="35"/>
      <c r="K2069" s="39"/>
      <c r="L2069" s="40"/>
      <c r="M2069" s="40"/>
      <c r="N2069" s="41"/>
      <c r="O2069" s="41"/>
      <c r="P2069" s="41"/>
    </row>
    <row r="2070" spans="6:16" s="23" customFormat="1" x14ac:dyDescent="0.35">
      <c r="F2070" s="35"/>
      <c r="K2070" s="39"/>
      <c r="L2070" s="40"/>
      <c r="M2070" s="40"/>
      <c r="N2070" s="41"/>
      <c r="O2070" s="41"/>
      <c r="P2070" s="41"/>
    </row>
    <row r="2071" spans="6:16" s="23" customFormat="1" x14ac:dyDescent="0.35">
      <c r="F2071" s="35"/>
      <c r="G2071" s="35"/>
      <c r="K2071" s="39"/>
      <c r="L2071" s="40"/>
      <c r="M2071" s="40"/>
      <c r="N2071" s="41"/>
      <c r="O2071" s="41"/>
      <c r="P2071" s="41"/>
    </row>
    <row r="2072" spans="6:16" s="23" customFormat="1" x14ac:dyDescent="0.35">
      <c r="F2072" s="35"/>
      <c r="K2072" s="39"/>
      <c r="L2072" s="40"/>
      <c r="M2072" s="40"/>
      <c r="N2072" s="41"/>
      <c r="O2072" s="41"/>
      <c r="P2072" s="41"/>
    </row>
    <row r="2073" spans="6:16" s="23" customFormat="1" x14ac:dyDescent="0.35">
      <c r="F2073" s="35"/>
      <c r="G2073" s="35"/>
      <c r="K2073" s="39"/>
      <c r="L2073" s="40"/>
      <c r="M2073" s="40"/>
      <c r="N2073" s="41"/>
      <c r="O2073" s="41"/>
      <c r="P2073" s="41"/>
    </row>
    <row r="2074" spans="6:16" s="23" customFormat="1" x14ac:dyDescent="0.35">
      <c r="F2074" s="35"/>
      <c r="K2074" s="39"/>
      <c r="L2074" s="40"/>
      <c r="M2074" s="40"/>
      <c r="N2074" s="41"/>
      <c r="O2074" s="41"/>
      <c r="P2074" s="41"/>
    </row>
    <row r="2075" spans="6:16" s="23" customFormat="1" x14ac:dyDescent="0.35">
      <c r="F2075" s="35"/>
      <c r="K2075" s="39"/>
      <c r="L2075" s="40"/>
      <c r="M2075" s="40"/>
      <c r="N2075" s="41"/>
      <c r="O2075" s="41"/>
      <c r="P2075" s="41"/>
    </row>
    <row r="2076" spans="6:16" s="23" customFormat="1" x14ac:dyDescent="0.35">
      <c r="F2076" s="35"/>
      <c r="G2076" s="35"/>
      <c r="K2076" s="39"/>
      <c r="L2076" s="40"/>
      <c r="M2076" s="40"/>
      <c r="N2076" s="41"/>
      <c r="O2076" s="41"/>
      <c r="P2076" s="41"/>
    </row>
    <row r="2077" spans="6:16" s="23" customFormat="1" x14ac:dyDescent="0.35">
      <c r="F2077" s="35"/>
      <c r="K2077" s="39"/>
      <c r="L2077" s="40"/>
      <c r="M2077" s="40"/>
      <c r="N2077" s="41"/>
      <c r="O2077" s="41"/>
      <c r="P2077" s="41"/>
    </row>
    <row r="2078" spans="6:16" s="23" customFormat="1" x14ac:dyDescent="0.35">
      <c r="F2078" s="35"/>
      <c r="K2078" s="39"/>
      <c r="L2078" s="40"/>
      <c r="M2078" s="40"/>
      <c r="N2078" s="41"/>
      <c r="O2078" s="41"/>
      <c r="P2078" s="41"/>
    </row>
    <row r="2079" spans="6:16" s="23" customFormat="1" x14ac:dyDescent="0.35">
      <c r="F2079" s="35"/>
      <c r="G2079" s="35"/>
      <c r="K2079" s="39"/>
      <c r="L2079" s="40"/>
      <c r="M2079" s="40"/>
      <c r="N2079" s="41"/>
      <c r="O2079" s="41"/>
      <c r="P2079" s="41"/>
    </row>
    <row r="2080" spans="6:16" s="23" customFormat="1" x14ac:dyDescent="0.35">
      <c r="F2080" s="35"/>
      <c r="K2080" s="39"/>
      <c r="L2080" s="40"/>
      <c r="M2080" s="40"/>
      <c r="N2080" s="41"/>
      <c r="O2080" s="41"/>
      <c r="P2080" s="41"/>
    </row>
    <row r="2081" spans="6:16" s="23" customFormat="1" x14ac:dyDescent="0.35">
      <c r="F2081" s="35"/>
      <c r="K2081" s="39"/>
      <c r="L2081" s="40"/>
      <c r="M2081" s="40"/>
      <c r="N2081" s="41"/>
      <c r="O2081" s="41"/>
      <c r="P2081" s="41"/>
    </row>
    <row r="2082" spans="6:16" s="23" customFormat="1" x14ac:dyDescent="0.35">
      <c r="F2082" s="35"/>
      <c r="G2082" s="35"/>
      <c r="K2082" s="39"/>
      <c r="L2082" s="40"/>
      <c r="M2082" s="40"/>
      <c r="N2082" s="41"/>
      <c r="O2082" s="41"/>
      <c r="P2082" s="41"/>
    </row>
    <row r="2083" spans="6:16" s="23" customFormat="1" x14ac:dyDescent="0.35">
      <c r="F2083" s="35"/>
      <c r="K2083" s="39"/>
      <c r="L2083" s="40"/>
      <c r="M2083" s="40"/>
      <c r="N2083" s="41"/>
      <c r="O2083" s="41"/>
      <c r="P2083" s="41"/>
    </row>
    <row r="2084" spans="6:16" s="23" customFormat="1" x14ac:dyDescent="0.35">
      <c r="F2084" s="35"/>
      <c r="K2084" s="39"/>
      <c r="L2084" s="40"/>
      <c r="M2084" s="40"/>
      <c r="N2084" s="41"/>
      <c r="O2084" s="41"/>
      <c r="P2084" s="41"/>
    </row>
    <row r="2085" spans="6:16" s="23" customFormat="1" x14ac:dyDescent="0.35">
      <c r="F2085" s="35"/>
      <c r="K2085" s="39"/>
      <c r="L2085" s="40"/>
      <c r="M2085" s="40"/>
      <c r="N2085" s="41"/>
      <c r="O2085" s="41"/>
      <c r="P2085" s="41"/>
    </row>
    <row r="2086" spans="6:16" s="23" customFormat="1" x14ac:dyDescent="0.35">
      <c r="F2086" s="35"/>
      <c r="G2086" s="35"/>
      <c r="K2086" s="39"/>
      <c r="L2086" s="40"/>
      <c r="M2086" s="40"/>
      <c r="N2086" s="41"/>
      <c r="O2086" s="41"/>
      <c r="P2086" s="41"/>
    </row>
    <row r="2087" spans="6:16" s="23" customFormat="1" x14ac:dyDescent="0.35">
      <c r="F2087" s="35"/>
      <c r="G2087" s="35"/>
      <c r="K2087" s="39"/>
      <c r="L2087" s="40"/>
      <c r="M2087" s="40"/>
      <c r="N2087" s="41"/>
      <c r="O2087" s="41"/>
      <c r="P2087" s="41"/>
    </row>
    <row r="2088" spans="6:16" s="23" customFormat="1" x14ac:dyDescent="0.35">
      <c r="F2088" s="35"/>
      <c r="K2088" s="39"/>
      <c r="L2088" s="40"/>
      <c r="M2088" s="40"/>
      <c r="N2088" s="41"/>
      <c r="O2088" s="41"/>
      <c r="P2088" s="41"/>
    </row>
    <row r="2089" spans="6:16" s="23" customFormat="1" x14ac:dyDescent="0.35">
      <c r="F2089" s="35"/>
      <c r="K2089" s="39"/>
      <c r="L2089" s="40"/>
      <c r="M2089" s="40"/>
      <c r="N2089" s="41"/>
      <c r="O2089" s="41"/>
      <c r="P2089" s="41"/>
    </row>
    <row r="2090" spans="6:16" s="23" customFormat="1" x14ac:dyDescent="0.35">
      <c r="F2090" s="35"/>
      <c r="K2090" s="39"/>
      <c r="L2090" s="40"/>
      <c r="M2090" s="40"/>
      <c r="N2090" s="41"/>
      <c r="O2090" s="41"/>
      <c r="P2090" s="41"/>
    </row>
    <row r="2091" spans="6:16" s="23" customFormat="1" x14ac:dyDescent="0.35">
      <c r="F2091" s="35"/>
      <c r="K2091" s="39"/>
      <c r="L2091" s="40"/>
      <c r="M2091" s="40"/>
      <c r="N2091" s="41"/>
      <c r="O2091" s="41"/>
      <c r="P2091" s="41"/>
    </row>
    <row r="2092" spans="6:16" s="23" customFormat="1" x14ac:dyDescent="0.35">
      <c r="F2092" s="35"/>
      <c r="G2092" s="35"/>
      <c r="K2092" s="39"/>
      <c r="L2092" s="40"/>
      <c r="M2092" s="40"/>
      <c r="N2092" s="41"/>
      <c r="O2092" s="41"/>
      <c r="P2092" s="41"/>
    </row>
    <row r="2093" spans="6:16" s="23" customFormat="1" x14ac:dyDescent="0.35">
      <c r="F2093" s="35"/>
      <c r="G2093" s="35"/>
      <c r="K2093" s="39"/>
      <c r="L2093" s="40"/>
      <c r="M2093" s="40"/>
      <c r="N2093" s="41"/>
      <c r="O2093" s="41"/>
      <c r="P2093" s="41"/>
    </row>
    <row r="2094" spans="6:16" s="23" customFormat="1" x14ac:dyDescent="0.35">
      <c r="F2094" s="35"/>
      <c r="G2094" s="35"/>
      <c r="K2094" s="39"/>
      <c r="L2094" s="40"/>
      <c r="M2094" s="40"/>
      <c r="N2094" s="41"/>
      <c r="O2094" s="41"/>
      <c r="P2094" s="41"/>
    </row>
    <row r="2095" spans="6:16" s="23" customFormat="1" x14ac:dyDescent="0.35">
      <c r="F2095" s="35"/>
      <c r="G2095" s="35"/>
      <c r="K2095" s="39"/>
      <c r="L2095" s="40"/>
      <c r="M2095" s="40"/>
      <c r="N2095" s="41"/>
      <c r="O2095" s="41"/>
      <c r="P2095" s="41"/>
    </row>
    <row r="2096" spans="6:16" s="23" customFormat="1" x14ac:dyDescent="0.35">
      <c r="F2096" s="35"/>
      <c r="G2096" s="35"/>
      <c r="K2096" s="39"/>
      <c r="L2096" s="40"/>
      <c r="M2096" s="40"/>
      <c r="N2096" s="41"/>
      <c r="O2096" s="41"/>
      <c r="P2096" s="41"/>
    </row>
    <row r="2097" spans="6:16" s="23" customFormat="1" x14ac:dyDescent="0.35">
      <c r="F2097" s="35"/>
      <c r="G2097" s="35"/>
      <c r="K2097" s="39"/>
      <c r="L2097" s="40"/>
      <c r="M2097" s="40"/>
      <c r="N2097" s="41"/>
      <c r="O2097" s="41"/>
      <c r="P2097" s="41"/>
    </row>
    <row r="2098" spans="6:16" s="23" customFormat="1" x14ac:dyDescent="0.35">
      <c r="F2098" s="35"/>
      <c r="G2098" s="35"/>
      <c r="K2098" s="39"/>
      <c r="L2098" s="40"/>
      <c r="M2098" s="40"/>
      <c r="N2098" s="41"/>
      <c r="O2098" s="41"/>
      <c r="P2098" s="41"/>
    </row>
    <row r="2099" spans="6:16" s="23" customFormat="1" x14ac:dyDescent="0.35">
      <c r="F2099" s="35"/>
      <c r="K2099" s="39"/>
      <c r="L2099" s="40"/>
      <c r="M2099" s="40"/>
      <c r="N2099" s="41"/>
      <c r="O2099" s="41"/>
      <c r="P2099" s="41"/>
    </row>
    <row r="2100" spans="6:16" s="23" customFormat="1" x14ac:dyDescent="0.35">
      <c r="F2100" s="35"/>
      <c r="K2100" s="39"/>
      <c r="L2100" s="40"/>
      <c r="M2100" s="40"/>
      <c r="N2100" s="41"/>
      <c r="O2100" s="41"/>
      <c r="P2100" s="41"/>
    </row>
    <row r="2101" spans="6:16" s="23" customFormat="1" x14ac:dyDescent="0.35">
      <c r="F2101" s="35"/>
      <c r="K2101" s="39"/>
      <c r="L2101" s="40"/>
      <c r="M2101" s="40"/>
      <c r="N2101" s="41"/>
      <c r="O2101" s="41"/>
      <c r="P2101" s="41"/>
    </row>
    <row r="2102" spans="6:16" s="23" customFormat="1" x14ac:dyDescent="0.35">
      <c r="F2102" s="35"/>
      <c r="K2102" s="39"/>
      <c r="L2102" s="40"/>
      <c r="M2102" s="40"/>
      <c r="N2102" s="41"/>
      <c r="O2102" s="41"/>
      <c r="P2102" s="41"/>
    </row>
    <row r="2103" spans="6:16" s="23" customFormat="1" x14ac:dyDescent="0.35">
      <c r="F2103" s="35"/>
      <c r="K2103" s="39"/>
      <c r="L2103" s="40"/>
      <c r="M2103" s="40"/>
      <c r="N2103" s="41"/>
      <c r="O2103" s="41"/>
      <c r="P2103" s="41"/>
    </row>
    <row r="2104" spans="6:16" s="23" customFormat="1" x14ac:dyDescent="0.35">
      <c r="F2104" s="35"/>
      <c r="K2104" s="39"/>
      <c r="L2104" s="40"/>
      <c r="M2104" s="40"/>
      <c r="N2104" s="41"/>
      <c r="O2104" s="41"/>
      <c r="P2104" s="41"/>
    </row>
    <row r="2105" spans="6:16" s="23" customFormat="1" x14ac:dyDescent="0.35">
      <c r="F2105" s="35"/>
      <c r="K2105" s="39"/>
      <c r="L2105" s="40"/>
      <c r="M2105" s="40"/>
      <c r="N2105" s="41"/>
      <c r="O2105" s="41"/>
      <c r="P2105" s="41"/>
    </row>
    <row r="2106" spans="6:16" s="23" customFormat="1" x14ac:dyDescent="0.35">
      <c r="F2106" s="35"/>
      <c r="G2106" s="35"/>
      <c r="K2106" s="39"/>
      <c r="L2106" s="40"/>
      <c r="M2106" s="40"/>
      <c r="N2106" s="41"/>
      <c r="O2106" s="41"/>
      <c r="P2106" s="41"/>
    </row>
    <row r="2107" spans="6:16" s="23" customFormat="1" x14ac:dyDescent="0.35">
      <c r="F2107" s="35"/>
      <c r="G2107" s="35"/>
      <c r="K2107" s="39"/>
      <c r="L2107" s="40"/>
      <c r="M2107" s="40"/>
      <c r="N2107" s="41"/>
      <c r="O2107" s="41"/>
      <c r="P2107" s="41"/>
    </row>
    <row r="2108" spans="6:16" s="23" customFormat="1" x14ac:dyDescent="0.35">
      <c r="K2108" s="39"/>
      <c r="L2108" s="40"/>
      <c r="M2108" s="40"/>
      <c r="N2108" s="41"/>
      <c r="O2108" s="41"/>
      <c r="P2108" s="41"/>
    </row>
    <row r="2109" spans="6:16" s="23" customFormat="1" x14ac:dyDescent="0.35">
      <c r="F2109" s="35"/>
      <c r="K2109" s="39"/>
      <c r="L2109" s="40"/>
      <c r="M2109" s="40"/>
      <c r="N2109" s="41"/>
      <c r="O2109" s="41"/>
      <c r="P2109" s="41"/>
    </row>
    <row r="2110" spans="6:16" s="23" customFormat="1" x14ac:dyDescent="0.35">
      <c r="F2110" s="35"/>
      <c r="K2110" s="39"/>
      <c r="L2110" s="40"/>
      <c r="M2110" s="40"/>
      <c r="N2110" s="41"/>
      <c r="O2110" s="41"/>
      <c r="P2110" s="41"/>
    </row>
    <row r="2111" spans="6:16" s="23" customFormat="1" x14ac:dyDescent="0.35">
      <c r="F2111" s="35"/>
      <c r="G2111" s="35"/>
      <c r="K2111" s="39"/>
      <c r="L2111" s="40"/>
      <c r="M2111" s="40"/>
      <c r="N2111" s="41"/>
      <c r="O2111" s="41"/>
      <c r="P2111" s="41"/>
    </row>
    <row r="2112" spans="6:16" s="23" customFormat="1" x14ac:dyDescent="0.35">
      <c r="F2112" s="35"/>
      <c r="K2112" s="39"/>
      <c r="L2112" s="40"/>
      <c r="M2112" s="40"/>
      <c r="N2112" s="41"/>
      <c r="O2112" s="41"/>
      <c r="P2112" s="41"/>
    </row>
    <row r="2113" spans="6:16" s="23" customFormat="1" x14ac:dyDescent="0.35">
      <c r="F2113" s="35"/>
      <c r="G2113" s="35"/>
      <c r="K2113" s="39"/>
      <c r="L2113" s="40"/>
      <c r="M2113" s="40"/>
      <c r="N2113" s="41"/>
      <c r="O2113" s="41"/>
      <c r="P2113" s="41"/>
    </row>
    <row r="2114" spans="6:16" s="23" customFormat="1" x14ac:dyDescent="0.35">
      <c r="F2114" s="35"/>
      <c r="K2114" s="39"/>
      <c r="L2114" s="40"/>
      <c r="M2114" s="40"/>
      <c r="N2114" s="41"/>
      <c r="O2114" s="41"/>
      <c r="P2114" s="41"/>
    </row>
    <row r="2115" spans="6:16" s="23" customFormat="1" x14ac:dyDescent="0.35">
      <c r="F2115" s="35"/>
      <c r="K2115" s="39"/>
      <c r="L2115" s="40"/>
      <c r="M2115" s="40"/>
      <c r="N2115" s="41"/>
      <c r="O2115" s="41"/>
      <c r="P2115" s="41"/>
    </row>
    <row r="2116" spans="6:16" s="23" customFormat="1" x14ac:dyDescent="0.35">
      <c r="F2116" s="35"/>
      <c r="G2116" s="35"/>
      <c r="K2116" s="39"/>
      <c r="L2116" s="40"/>
      <c r="M2116" s="40"/>
      <c r="N2116" s="41"/>
      <c r="O2116" s="41"/>
      <c r="P2116" s="41"/>
    </row>
    <row r="2117" spans="6:16" s="23" customFormat="1" x14ac:dyDescent="0.35">
      <c r="F2117" s="35"/>
      <c r="K2117" s="39"/>
      <c r="L2117" s="40"/>
      <c r="M2117" s="40"/>
      <c r="N2117" s="41"/>
      <c r="O2117" s="41"/>
      <c r="P2117" s="41"/>
    </row>
    <row r="2118" spans="6:16" s="23" customFormat="1" x14ac:dyDescent="0.35">
      <c r="F2118" s="35"/>
      <c r="K2118" s="39"/>
      <c r="L2118" s="40"/>
      <c r="M2118" s="40"/>
      <c r="N2118" s="41"/>
      <c r="O2118" s="41"/>
      <c r="P2118" s="41"/>
    </row>
    <row r="2119" spans="6:16" s="23" customFormat="1" x14ac:dyDescent="0.35">
      <c r="F2119" s="35"/>
      <c r="K2119" s="39"/>
      <c r="L2119" s="40"/>
      <c r="M2119" s="40"/>
      <c r="N2119" s="41"/>
      <c r="O2119" s="41"/>
      <c r="P2119" s="41"/>
    </row>
    <row r="2120" spans="6:16" s="23" customFormat="1" x14ac:dyDescent="0.35">
      <c r="F2120" s="35"/>
      <c r="K2120" s="39"/>
      <c r="L2120" s="40"/>
      <c r="M2120" s="40"/>
      <c r="N2120" s="41"/>
      <c r="O2120" s="41"/>
      <c r="P2120" s="41"/>
    </row>
    <row r="2121" spans="6:16" s="23" customFormat="1" x14ac:dyDescent="0.35">
      <c r="F2121" s="35"/>
      <c r="K2121" s="39"/>
      <c r="L2121" s="40"/>
      <c r="M2121" s="40"/>
      <c r="N2121" s="41"/>
      <c r="O2121" s="41"/>
      <c r="P2121" s="41"/>
    </row>
    <row r="2122" spans="6:16" s="23" customFormat="1" x14ac:dyDescent="0.35">
      <c r="F2122" s="35"/>
      <c r="K2122" s="39"/>
      <c r="L2122" s="40"/>
      <c r="M2122" s="40"/>
      <c r="N2122" s="41"/>
      <c r="O2122" s="41"/>
      <c r="P2122" s="41"/>
    </row>
    <row r="2123" spans="6:16" s="23" customFormat="1" x14ac:dyDescent="0.35">
      <c r="F2123" s="35"/>
      <c r="K2123" s="39"/>
      <c r="L2123" s="40"/>
      <c r="M2123" s="40"/>
      <c r="N2123" s="41"/>
      <c r="O2123" s="41"/>
      <c r="P2123" s="41"/>
    </row>
    <row r="2124" spans="6:16" s="23" customFormat="1" x14ac:dyDescent="0.35">
      <c r="F2124" s="35"/>
      <c r="K2124" s="39"/>
      <c r="L2124" s="40"/>
      <c r="M2124" s="40"/>
      <c r="N2124" s="41"/>
      <c r="O2124" s="41"/>
      <c r="P2124" s="41"/>
    </row>
    <row r="2125" spans="6:16" s="23" customFormat="1" x14ac:dyDescent="0.35">
      <c r="F2125" s="35"/>
      <c r="K2125" s="39"/>
      <c r="L2125" s="40"/>
      <c r="M2125" s="40"/>
      <c r="N2125" s="41"/>
      <c r="O2125" s="41"/>
      <c r="P2125" s="41"/>
    </row>
    <row r="2126" spans="6:16" s="23" customFormat="1" x14ac:dyDescent="0.35">
      <c r="F2126" s="35"/>
      <c r="K2126" s="39"/>
      <c r="L2126" s="40"/>
      <c r="M2126" s="40"/>
      <c r="N2126" s="41"/>
      <c r="O2126" s="41"/>
      <c r="P2126" s="41"/>
    </row>
    <row r="2127" spans="6:16" s="23" customFormat="1" x14ac:dyDescent="0.35">
      <c r="F2127" s="35"/>
      <c r="K2127" s="39"/>
      <c r="L2127" s="40"/>
      <c r="M2127" s="40"/>
      <c r="N2127" s="41"/>
      <c r="O2127" s="41"/>
      <c r="P2127" s="41"/>
    </row>
    <row r="2128" spans="6:16" s="23" customFormat="1" x14ac:dyDescent="0.35">
      <c r="F2128" s="35"/>
      <c r="K2128" s="39"/>
      <c r="L2128" s="40"/>
      <c r="M2128" s="40"/>
      <c r="N2128" s="41"/>
      <c r="O2128" s="41"/>
      <c r="P2128" s="41"/>
    </row>
    <row r="2129" spans="6:16" s="23" customFormat="1" x14ac:dyDescent="0.35">
      <c r="F2129" s="35"/>
      <c r="K2129" s="39"/>
      <c r="L2129" s="40"/>
      <c r="M2129" s="40"/>
      <c r="N2129" s="41"/>
      <c r="O2129" s="41"/>
      <c r="P2129" s="41"/>
    </row>
    <row r="2130" spans="6:16" s="23" customFormat="1" x14ac:dyDescent="0.35">
      <c r="F2130" s="35"/>
      <c r="K2130" s="39"/>
      <c r="L2130" s="40"/>
      <c r="M2130" s="40"/>
      <c r="N2130" s="41"/>
      <c r="O2130" s="41"/>
      <c r="P2130" s="41"/>
    </row>
    <row r="2131" spans="6:16" s="23" customFormat="1" x14ac:dyDescent="0.35">
      <c r="F2131" s="35"/>
      <c r="K2131" s="39"/>
      <c r="L2131" s="40"/>
      <c r="M2131" s="40"/>
      <c r="N2131" s="41"/>
      <c r="O2131" s="41"/>
      <c r="P2131" s="41"/>
    </row>
    <row r="2132" spans="6:16" s="23" customFormat="1" x14ac:dyDescent="0.35">
      <c r="F2132" s="35"/>
      <c r="K2132" s="39"/>
      <c r="L2132" s="40"/>
      <c r="M2132" s="40"/>
      <c r="N2132" s="41"/>
      <c r="O2132" s="41"/>
      <c r="P2132" s="41"/>
    </row>
    <row r="2133" spans="6:16" s="23" customFormat="1" x14ac:dyDescent="0.35">
      <c r="F2133" s="35"/>
      <c r="K2133" s="39"/>
      <c r="L2133" s="40"/>
      <c r="M2133" s="40"/>
      <c r="N2133" s="41"/>
      <c r="O2133" s="41"/>
      <c r="P2133" s="41"/>
    </row>
    <row r="2134" spans="6:16" s="23" customFormat="1" x14ac:dyDescent="0.35">
      <c r="F2134" s="35"/>
      <c r="K2134" s="39"/>
      <c r="L2134" s="40"/>
      <c r="M2134" s="40"/>
      <c r="N2134" s="41"/>
      <c r="O2134" s="41"/>
      <c r="P2134" s="41"/>
    </row>
    <row r="2135" spans="6:16" s="23" customFormat="1" x14ac:dyDescent="0.35">
      <c r="F2135" s="35"/>
      <c r="K2135" s="39"/>
      <c r="L2135" s="40"/>
      <c r="M2135" s="40"/>
      <c r="N2135" s="41"/>
      <c r="O2135" s="41"/>
      <c r="P2135" s="41"/>
    </row>
    <row r="2136" spans="6:16" s="23" customFormat="1" x14ac:dyDescent="0.35">
      <c r="F2136" s="35"/>
      <c r="K2136" s="39"/>
      <c r="L2136" s="40"/>
      <c r="M2136" s="40"/>
      <c r="N2136" s="41"/>
      <c r="O2136" s="41"/>
      <c r="P2136" s="41"/>
    </row>
    <row r="2137" spans="6:16" s="23" customFormat="1" x14ac:dyDescent="0.35">
      <c r="F2137" s="35"/>
      <c r="K2137" s="39"/>
      <c r="L2137" s="40"/>
      <c r="M2137" s="40"/>
      <c r="N2137" s="41"/>
      <c r="O2137" s="41"/>
      <c r="P2137" s="41"/>
    </row>
    <row r="2138" spans="6:16" s="23" customFormat="1" x14ac:dyDescent="0.35">
      <c r="F2138" s="35"/>
      <c r="K2138" s="39"/>
      <c r="L2138" s="40"/>
      <c r="M2138" s="40"/>
      <c r="N2138" s="41"/>
      <c r="O2138" s="41"/>
      <c r="P2138" s="41"/>
    </row>
    <row r="2139" spans="6:16" s="23" customFormat="1" x14ac:dyDescent="0.35">
      <c r="F2139" s="35"/>
      <c r="K2139" s="39"/>
      <c r="L2139" s="40"/>
      <c r="M2139" s="40"/>
      <c r="N2139" s="41"/>
      <c r="O2139" s="41"/>
      <c r="P2139" s="41"/>
    </row>
    <row r="2140" spans="6:16" s="23" customFormat="1" x14ac:dyDescent="0.35">
      <c r="F2140" s="35"/>
      <c r="K2140" s="39"/>
      <c r="L2140" s="40"/>
      <c r="M2140" s="40"/>
      <c r="N2140" s="41"/>
      <c r="O2140" s="41"/>
      <c r="P2140" s="41"/>
    </row>
    <row r="2141" spans="6:16" s="23" customFormat="1" x14ac:dyDescent="0.35">
      <c r="F2141" s="35"/>
      <c r="K2141" s="39"/>
      <c r="L2141" s="40"/>
      <c r="M2141" s="40"/>
      <c r="N2141" s="41"/>
      <c r="O2141" s="41"/>
      <c r="P2141" s="41"/>
    </row>
    <row r="2142" spans="6:16" s="23" customFormat="1" x14ac:dyDescent="0.35">
      <c r="F2142" s="35"/>
      <c r="K2142" s="39"/>
      <c r="L2142" s="40"/>
      <c r="M2142" s="40"/>
      <c r="N2142" s="41"/>
      <c r="O2142" s="41"/>
      <c r="P2142" s="41"/>
    </row>
    <row r="2143" spans="6:16" s="23" customFormat="1" x14ac:dyDescent="0.35">
      <c r="F2143" s="35"/>
      <c r="K2143" s="39"/>
      <c r="L2143" s="40"/>
      <c r="M2143" s="40"/>
      <c r="N2143" s="41"/>
      <c r="O2143" s="41"/>
      <c r="P2143" s="41"/>
    </row>
    <row r="2144" spans="6:16" s="23" customFormat="1" x14ac:dyDescent="0.35">
      <c r="F2144" s="35"/>
      <c r="K2144" s="39"/>
      <c r="L2144" s="40"/>
      <c r="M2144" s="40"/>
      <c r="N2144" s="41"/>
      <c r="O2144" s="41"/>
      <c r="P2144" s="41"/>
    </row>
    <row r="2145" spans="6:16" s="23" customFormat="1" x14ac:dyDescent="0.35">
      <c r="F2145" s="35"/>
      <c r="K2145" s="39"/>
      <c r="L2145" s="40"/>
      <c r="M2145" s="40"/>
      <c r="N2145" s="41"/>
      <c r="O2145" s="41"/>
      <c r="P2145" s="41"/>
    </row>
    <row r="2146" spans="6:16" s="23" customFormat="1" x14ac:dyDescent="0.35">
      <c r="F2146" s="35"/>
      <c r="K2146" s="39"/>
      <c r="L2146" s="40"/>
      <c r="M2146" s="40"/>
      <c r="N2146" s="41"/>
      <c r="O2146" s="41"/>
      <c r="P2146" s="41"/>
    </row>
    <row r="2147" spans="6:16" s="23" customFormat="1" x14ac:dyDescent="0.35">
      <c r="F2147" s="35"/>
      <c r="K2147" s="39"/>
      <c r="L2147" s="40"/>
      <c r="M2147" s="40"/>
      <c r="N2147" s="41"/>
      <c r="O2147" s="41"/>
      <c r="P2147" s="41"/>
    </row>
    <row r="2148" spans="6:16" s="23" customFormat="1" x14ac:dyDescent="0.35">
      <c r="F2148" s="35"/>
      <c r="K2148" s="39"/>
      <c r="L2148" s="40"/>
      <c r="M2148" s="40"/>
      <c r="N2148" s="41"/>
      <c r="O2148" s="41"/>
      <c r="P2148" s="41"/>
    </row>
    <row r="2149" spans="6:16" s="23" customFormat="1" x14ac:dyDescent="0.35">
      <c r="F2149" s="35"/>
      <c r="K2149" s="39"/>
      <c r="L2149" s="40"/>
      <c r="M2149" s="40"/>
      <c r="N2149" s="41"/>
      <c r="O2149" s="41"/>
      <c r="P2149" s="41"/>
    </row>
    <row r="2150" spans="6:16" s="23" customFormat="1" x14ac:dyDescent="0.35">
      <c r="F2150" s="35"/>
      <c r="K2150" s="39"/>
      <c r="L2150" s="40"/>
      <c r="M2150" s="40"/>
      <c r="N2150" s="41"/>
      <c r="O2150" s="41"/>
      <c r="P2150" s="41"/>
    </row>
    <row r="2151" spans="6:16" s="23" customFormat="1" x14ac:dyDescent="0.35">
      <c r="F2151" s="35"/>
      <c r="K2151" s="39"/>
      <c r="L2151" s="40"/>
      <c r="M2151" s="40"/>
      <c r="N2151" s="41"/>
      <c r="O2151" s="41"/>
      <c r="P2151" s="41"/>
    </row>
    <row r="2152" spans="6:16" s="23" customFormat="1" x14ac:dyDescent="0.35">
      <c r="F2152" s="35"/>
      <c r="K2152" s="39"/>
      <c r="L2152" s="40"/>
      <c r="M2152" s="40"/>
      <c r="N2152" s="41"/>
      <c r="O2152" s="41"/>
      <c r="P2152" s="41"/>
    </row>
    <row r="2153" spans="6:16" s="23" customFormat="1" x14ac:dyDescent="0.35">
      <c r="F2153" s="35"/>
      <c r="K2153" s="39"/>
      <c r="L2153" s="40"/>
      <c r="M2153" s="40"/>
      <c r="N2153" s="41"/>
      <c r="O2153" s="41"/>
      <c r="P2153" s="41"/>
    </row>
    <row r="2154" spans="6:16" s="23" customFormat="1" x14ac:dyDescent="0.35">
      <c r="F2154" s="35"/>
      <c r="K2154" s="39"/>
      <c r="L2154" s="40"/>
      <c r="M2154" s="40"/>
      <c r="N2154" s="41"/>
      <c r="O2154" s="41"/>
      <c r="P2154" s="41"/>
    </row>
    <row r="2155" spans="6:16" s="23" customFormat="1" x14ac:dyDescent="0.35">
      <c r="F2155" s="35"/>
      <c r="K2155" s="39"/>
      <c r="L2155" s="40"/>
      <c r="M2155" s="40"/>
      <c r="N2155" s="41"/>
      <c r="O2155" s="41"/>
      <c r="P2155" s="41"/>
    </row>
    <row r="2156" spans="6:16" s="23" customFormat="1" x14ac:dyDescent="0.35">
      <c r="F2156" s="35"/>
      <c r="K2156" s="39"/>
      <c r="L2156" s="40"/>
      <c r="M2156" s="40"/>
      <c r="N2156" s="41"/>
      <c r="O2156" s="41"/>
      <c r="P2156" s="41"/>
    </row>
    <row r="2157" spans="6:16" s="23" customFormat="1" x14ac:dyDescent="0.35">
      <c r="F2157" s="35"/>
      <c r="K2157" s="39"/>
      <c r="L2157" s="40"/>
      <c r="M2157" s="40"/>
      <c r="N2157" s="41"/>
      <c r="O2157" s="41"/>
      <c r="P2157" s="41"/>
    </row>
    <row r="2158" spans="6:16" s="23" customFormat="1" x14ac:dyDescent="0.35">
      <c r="F2158" s="35"/>
      <c r="K2158" s="39"/>
      <c r="L2158" s="40"/>
      <c r="M2158" s="40"/>
      <c r="N2158" s="41"/>
      <c r="O2158" s="41"/>
      <c r="P2158" s="41"/>
    </row>
    <row r="2159" spans="6:16" s="23" customFormat="1" x14ac:dyDescent="0.35">
      <c r="F2159" s="35"/>
      <c r="K2159" s="39"/>
      <c r="L2159" s="40"/>
      <c r="M2159" s="40"/>
      <c r="N2159" s="41"/>
      <c r="O2159" s="41"/>
      <c r="P2159" s="41"/>
    </row>
    <row r="2160" spans="6:16" s="23" customFormat="1" x14ac:dyDescent="0.35">
      <c r="F2160" s="35"/>
      <c r="K2160" s="39"/>
      <c r="L2160" s="40"/>
      <c r="M2160" s="40"/>
      <c r="N2160" s="41"/>
      <c r="O2160" s="41"/>
      <c r="P2160" s="41"/>
    </row>
    <row r="2161" spans="6:16" s="23" customFormat="1" x14ac:dyDescent="0.35">
      <c r="F2161" s="35"/>
      <c r="K2161" s="39"/>
      <c r="L2161" s="40"/>
      <c r="M2161" s="40"/>
      <c r="N2161" s="41"/>
      <c r="O2161" s="41"/>
      <c r="P2161" s="41"/>
    </row>
    <row r="2162" spans="6:16" s="23" customFormat="1" x14ac:dyDescent="0.35">
      <c r="F2162" s="35"/>
      <c r="K2162" s="39"/>
      <c r="L2162" s="40"/>
      <c r="M2162" s="40"/>
      <c r="N2162" s="41"/>
      <c r="O2162" s="41"/>
      <c r="P2162" s="41"/>
    </row>
    <row r="2163" spans="6:16" s="23" customFormat="1" x14ac:dyDescent="0.35">
      <c r="F2163" s="35"/>
      <c r="K2163" s="39"/>
      <c r="L2163" s="40"/>
      <c r="M2163" s="40"/>
      <c r="N2163" s="41"/>
      <c r="O2163" s="41"/>
      <c r="P2163" s="41"/>
    </row>
    <row r="2164" spans="6:16" s="23" customFormat="1" x14ac:dyDescent="0.35">
      <c r="F2164" s="35"/>
      <c r="K2164" s="39"/>
      <c r="L2164" s="40"/>
      <c r="M2164" s="40"/>
      <c r="N2164" s="41"/>
      <c r="O2164" s="41"/>
      <c r="P2164" s="41"/>
    </row>
    <row r="2165" spans="6:16" s="23" customFormat="1" x14ac:dyDescent="0.35">
      <c r="F2165" s="35"/>
      <c r="K2165" s="39"/>
      <c r="L2165" s="40"/>
      <c r="M2165" s="40"/>
      <c r="N2165" s="41"/>
      <c r="O2165" s="41"/>
      <c r="P2165" s="41"/>
    </row>
    <row r="2166" spans="6:16" s="23" customFormat="1" x14ac:dyDescent="0.35">
      <c r="F2166" s="35"/>
      <c r="K2166" s="39"/>
      <c r="L2166" s="40"/>
      <c r="M2166" s="40"/>
      <c r="N2166" s="41"/>
      <c r="O2166" s="41"/>
      <c r="P2166" s="41"/>
    </row>
    <row r="2167" spans="6:16" s="23" customFormat="1" x14ac:dyDescent="0.35">
      <c r="F2167" s="35"/>
      <c r="K2167" s="39"/>
      <c r="L2167" s="40"/>
      <c r="M2167" s="40"/>
      <c r="N2167" s="41"/>
      <c r="O2167" s="41"/>
      <c r="P2167" s="41"/>
    </row>
    <row r="2168" spans="6:16" s="23" customFormat="1" x14ac:dyDescent="0.35">
      <c r="F2168" s="35"/>
      <c r="K2168" s="39"/>
      <c r="L2168" s="40"/>
      <c r="M2168" s="40"/>
      <c r="N2168" s="41"/>
      <c r="O2168" s="41"/>
      <c r="P2168" s="41"/>
    </row>
    <row r="2169" spans="6:16" s="23" customFormat="1" x14ac:dyDescent="0.35">
      <c r="F2169" s="35"/>
      <c r="K2169" s="39"/>
      <c r="L2169" s="40"/>
      <c r="M2169" s="40"/>
      <c r="N2169" s="41"/>
      <c r="O2169" s="41"/>
      <c r="P2169" s="41"/>
    </row>
    <row r="2170" spans="6:16" s="23" customFormat="1" x14ac:dyDescent="0.35">
      <c r="F2170" s="35"/>
      <c r="K2170" s="39"/>
      <c r="L2170" s="40"/>
      <c r="M2170" s="40"/>
      <c r="N2170" s="41"/>
      <c r="O2170" s="41"/>
      <c r="P2170" s="41"/>
    </row>
    <row r="2171" spans="6:16" s="23" customFormat="1" x14ac:dyDescent="0.35">
      <c r="F2171" s="35"/>
      <c r="K2171" s="39"/>
      <c r="L2171" s="40"/>
      <c r="M2171" s="40"/>
      <c r="N2171" s="41"/>
      <c r="O2171" s="41"/>
      <c r="P2171" s="41"/>
    </row>
    <row r="2172" spans="6:16" s="23" customFormat="1" x14ac:dyDescent="0.35">
      <c r="F2172" s="35"/>
      <c r="K2172" s="39"/>
      <c r="L2172" s="40"/>
      <c r="M2172" s="40"/>
      <c r="N2172" s="41"/>
      <c r="O2172" s="41"/>
      <c r="P2172" s="41"/>
    </row>
    <row r="2173" spans="6:16" s="23" customFormat="1" x14ac:dyDescent="0.35">
      <c r="F2173" s="35"/>
      <c r="K2173" s="39"/>
      <c r="L2173" s="40"/>
      <c r="M2173" s="40"/>
      <c r="N2173" s="41"/>
      <c r="O2173" s="41"/>
      <c r="P2173" s="41"/>
    </row>
    <row r="2174" spans="6:16" s="23" customFormat="1" x14ac:dyDescent="0.35">
      <c r="F2174" s="35"/>
      <c r="G2174" s="35"/>
      <c r="K2174" s="39"/>
      <c r="L2174" s="40"/>
      <c r="M2174" s="40"/>
      <c r="N2174" s="41"/>
      <c r="O2174" s="41"/>
      <c r="P2174" s="41"/>
    </row>
    <row r="2175" spans="6:16" s="23" customFormat="1" x14ac:dyDescent="0.35">
      <c r="F2175" s="35"/>
      <c r="G2175" s="35"/>
      <c r="K2175" s="39"/>
      <c r="L2175" s="40"/>
      <c r="M2175" s="40"/>
      <c r="N2175" s="41"/>
      <c r="O2175" s="41"/>
      <c r="P2175" s="41"/>
    </row>
    <row r="2176" spans="6:16" s="23" customFormat="1" x14ac:dyDescent="0.35">
      <c r="F2176" s="35"/>
      <c r="G2176" s="35"/>
      <c r="K2176" s="39"/>
      <c r="L2176" s="40"/>
      <c r="M2176" s="40"/>
      <c r="N2176" s="41"/>
      <c r="O2176" s="41"/>
      <c r="P2176" s="41"/>
    </row>
    <row r="2177" spans="6:16" s="23" customFormat="1" x14ac:dyDescent="0.35">
      <c r="F2177" s="35"/>
      <c r="G2177" s="35"/>
      <c r="K2177" s="39"/>
      <c r="L2177" s="40"/>
      <c r="M2177" s="40"/>
      <c r="N2177" s="41"/>
      <c r="O2177" s="41"/>
      <c r="P2177" s="41"/>
    </row>
    <row r="2178" spans="6:16" s="23" customFormat="1" x14ac:dyDescent="0.35">
      <c r="F2178" s="35"/>
      <c r="G2178" s="35"/>
      <c r="K2178" s="39"/>
      <c r="L2178" s="40"/>
      <c r="M2178" s="40"/>
      <c r="N2178" s="41"/>
      <c r="O2178" s="41"/>
      <c r="P2178" s="41"/>
    </row>
    <row r="2179" spans="6:16" s="23" customFormat="1" x14ac:dyDescent="0.35">
      <c r="F2179" s="35"/>
      <c r="K2179" s="39"/>
      <c r="L2179" s="40"/>
      <c r="M2179" s="40"/>
      <c r="N2179" s="41"/>
      <c r="O2179" s="41"/>
      <c r="P2179" s="41"/>
    </row>
    <row r="2180" spans="6:16" s="23" customFormat="1" x14ac:dyDescent="0.35">
      <c r="F2180" s="35"/>
      <c r="K2180" s="39"/>
      <c r="L2180" s="40"/>
      <c r="M2180" s="40"/>
      <c r="N2180" s="41"/>
      <c r="O2180" s="41"/>
      <c r="P2180" s="41"/>
    </row>
    <row r="2181" spans="6:16" s="23" customFormat="1" x14ac:dyDescent="0.35">
      <c r="F2181" s="35"/>
      <c r="G2181" s="35"/>
      <c r="K2181" s="39"/>
      <c r="L2181" s="40"/>
      <c r="M2181" s="40"/>
      <c r="N2181" s="41"/>
      <c r="O2181" s="41"/>
      <c r="P2181" s="41"/>
    </row>
    <row r="2182" spans="6:16" s="23" customFormat="1" x14ac:dyDescent="0.35">
      <c r="F2182" s="35"/>
      <c r="G2182" s="35"/>
      <c r="K2182" s="39"/>
      <c r="L2182" s="40"/>
      <c r="M2182" s="40"/>
      <c r="N2182" s="41"/>
      <c r="O2182" s="41"/>
      <c r="P2182" s="41"/>
    </row>
    <row r="2183" spans="6:16" s="23" customFormat="1" x14ac:dyDescent="0.35">
      <c r="F2183" s="35"/>
      <c r="G2183" s="35"/>
      <c r="K2183" s="39"/>
      <c r="L2183" s="40"/>
      <c r="M2183" s="40"/>
      <c r="N2183" s="41"/>
      <c r="O2183" s="41"/>
      <c r="P2183" s="41"/>
    </row>
    <row r="2184" spans="6:16" s="23" customFormat="1" x14ac:dyDescent="0.35">
      <c r="F2184" s="35"/>
      <c r="G2184" s="35"/>
      <c r="K2184" s="39"/>
      <c r="L2184" s="40"/>
      <c r="M2184" s="40"/>
      <c r="N2184" s="41"/>
      <c r="O2184" s="41"/>
      <c r="P2184" s="41"/>
    </row>
    <row r="2185" spans="6:16" s="23" customFormat="1" x14ac:dyDescent="0.35">
      <c r="F2185" s="35"/>
      <c r="G2185" s="35"/>
      <c r="K2185" s="39"/>
      <c r="L2185" s="40"/>
      <c r="M2185" s="40"/>
      <c r="N2185" s="41"/>
      <c r="O2185" s="41"/>
      <c r="P2185" s="41"/>
    </row>
    <row r="2186" spans="6:16" s="23" customFormat="1" x14ac:dyDescent="0.35">
      <c r="F2186" s="35"/>
      <c r="G2186" s="35"/>
      <c r="K2186" s="39"/>
      <c r="L2186" s="40"/>
      <c r="M2186" s="40"/>
      <c r="N2186" s="41"/>
      <c r="O2186" s="41"/>
      <c r="P2186" s="41"/>
    </row>
    <row r="2187" spans="6:16" s="23" customFormat="1" x14ac:dyDescent="0.35">
      <c r="F2187" s="35"/>
      <c r="G2187" s="35"/>
      <c r="K2187" s="39"/>
      <c r="L2187" s="40"/>
      <c r="M2187" s="40"/>
      <c r="N2187" s="41"/>
      <c r="O2187" s="41"/>
      <c r="P2187" s="41"/>
    </row>
    <row r="2188" spans="6:16" s="23" customFormat="1" x14ac:dyDescent="0.35">
      <c r="F2188" s="35"/>
      <c r="K2188" s="39"/>
      <c r="L2188" s="40"/>
      <c r="M2188" s="40"/>
      <c r="N2188" s="41"/>
      <c r="O2188" s="41"/>
      <c r="P2188" s="41"/>
    </row>
    <row r="2189" spans="6:16" s="23" customFormat="1" x14ac:dyDescent="0.35">
      <c r="F2189" s="35"/>
      <c r="K2189" s="39"/>
      <c r="L2189" s="40"/>
      <c r="M2189" s="40"/>
      <c r="N2189" s="41"/>
      <c r="O2189" s="41"/>
      <c r="P2189" s="41"/>
    </row>
    <row r="2190" spans="6:16" s="23" customFormat="1" x14ac:dyDescent="0.35">
      <c r="F2190" s="35"/>
      <c r="G2190" s="35"/>
      <c r="K2190" s="39"/>
      <c r="L2190" s="40"/>
      <c r="M2190" s="40"/>
      <c r="N2190" s="41"/>
      <c r="O2190" s="41"/>
      <c r="P2190" s="41"/>
    </row>
    <row r="2191" spans="6:16" s="23" customFormat="1" x14ac:dyDescent="0.35">
      <c r="F2191" s="35"/>
      <c r="K2191" s="39"/>
      <c r="L2191" s="40"/>
      <c r="M2191" s="40"/>
      <c r="N2191" s="41"/>
      <c r="O2191" s="41"/>
      <c r="P2191" s="41"/>
    </row>
    <row r="2192" spans="6:16" s="23" customFormat="1" x14ac:dyDescent="0.35">
      <c r="F2192" s="35"/>
      <c r="K2192" s="39"/>
      <c r="L2192" s="40"/>
      <c r="M2192" s="40"/>
      <c r="N2192" s="41"/>
      <c r="O2192" s="41"/>
      <c r="P2192" s="41"/>
    </row>
    <row r="2193" spans="6:16" s="23" customFormat="1" x14ac:dyDescent="0.35">
      <c r="F2193" s="35"/>
      <c r="K2193" s="39"/>
      <c r="L2193" s="40"/>
      <c r="M2193" s="40"/>
      <c r="N2193" s="41"/>
      <c r="O2193" s="41"/>
      <c r="P2193" s="41"/>
    </row>
    <row r="2194" spans="6:16" s="23" customFormat="1" x14ac:dyDescent="0.35">
      <c r="F2194" s="35"/>
      <c r="G2194" s="35"/>
      <c r="K2194" s="39"/>
      <c r="L2194" s="40"/>
      <c r="M2194" s="40"/>
      <c r="N2194" s="41"/>
      <c r="O2194" s="41"/>
      <c r="P2194" s="41"/>
    </row>
    <row r="2195" spans="6:16" s="23" customFormat="1" x14ac:dyDescent="0.35">
      <c r="F2195" s="35"/>
      <c r="G2195" s="35"/>
      <c r="K2195" s="39"/>
      <c r="L2195" s="40"/>
      <c r="M2195" s="40"/>
      <c r="N2195" s="41"/>
      <c r="O2195" s="41"/>
      <c r="P2195" s="41"/>
    </row>
    <row r="2196" spans="6:16" s="23" customFormat="1" x14ac:dyDescent="0.35">
      <c r="F2196" s="35"/>
      <c r="G2196" s="35"/>
      <c r="K2196" s="39"/>
      <c r="L2196" s="40"/>
      <c r="M2196" s="40"/>
      <c r="N2196" s="41"/>
      <c r="O2196" s="41"/>
      <c r="P2196" s="41"/>
    </row>
    <row r="2197" spans="6:16" s="23" customFormat="1" x14ac:dyDescent="0.35">
      <c r="F2197" s="35"/>
      <c r="K2197" s="39"/>
      <c r="L2197" s="40"/>
      <c r="M2197" s="40"/>
      <c r="N2197" s="41"/>
      <c r="O2197" s="41"/>
      <c r="P2197" s="41"/>
    </row>
    <row r="2198" spans="6:16" s="23" customFormat="1" x14ac:dyDescent="0.35">
      <c r="F2198" s="35"/>
      <c r="G2198" s="35"/>
      <c r="K2198" s="39"/>
      <c r="L2198" s="40"/>
      <c r="M2198" s="40"/>
      <c r="N2198" s="41"/>
      <c r="O2198" s="41"/>
      <c r="P2198" s="41"/>
    </row>
    <row r="2199" spans="6:16" s="23" customFormat="1" x14ac:dyDescent="0.35">
      <c r="F2199" s="35"/>
      <c r="K2199" s="39"/>
      <c r="L2199" s="40"/>
      <c r="M2199" s="40"/>
      <c r="N2199" s="41"/>
      <c r="O2199" s="41"/>
      <c r="P2199" s="41"/>
    </row>
    <row r="2200" spans="6:16" s="23" customFormat="1" x14ac:dyDescent="0.35">
      <c r="F2200" s="35"/>
      <c r="K2200" s="39"/>
      <c r="L2200" s="40"/>
      <c r="M2200" s="40"/>
      <c r="N2200" s="41"/>
      <c r="O2200" s="41"/>
      <c r="P2200" s="41"/>
    </row>
    <row r="2201" spans="6:16" s="23" customFormat="1" x14ac:dyDescent="0.35">
      <c r="F2201" s="35"/>
      <c r="K2201" s="39"/>
      <c r="L2201" s="40"/>
      <c r="M2201" s="40"/>
      <c r="N2201" s="41"/>
      <c r="O2201" s="41"/>
      <c r="P2201" s="41"/>
    </row>
    <row r="2202" spans="6:16" s="23" customFormat="1" x14ac:dyDescent="0.35">
      <c r="F2202" s="35"/>
      <c r="G2202" s="35"/>
      <c r="K2202" s="39"/>
      <c r="L2202" s="40"/>
      <c r="M2202" s="40"/>
      <c r="N2202" s="41"/>
      <c r="O2202" s="41"/>
      <c r="P2202" s="41"/>
    </row>
    <row r="2203" spans="6:16" s="23" customFormat="1" x14ac:dyDescent="0.35">
      <c r="F2203" s="35"/>
      <c r="G2203" s="35"/>
      <c r="K2203" s="39"/>
      <c r="L2203" s="40"/>
      <c r="M2203" s="40"/>
      <c r="N2203" s="41"/>
      <c r="O2203" s="41"/>
      <c r="P2203" s="41"/>
    </row>
    <row r="2204" spans="6:16" s="23" customFormat="1" x14ac:dyDescent="0.35">
      <c r="F2204" s="35"/>
      <c r="K2204" s="39"/>
      <c r="L2204" s="40"/>
      <c r="M2204" s="40"/>
      <c r="N2204" s="41"/>
      <c r="O2204" s="41"/>
      <c r="P2204" s="41"/>
    </row>
    <row r="2205" spans="6:16" s="23" customFormat="1" x14ac:dyDescent="0.35">
      <c r="F2205" s="35"/>
      <c r="K2205" s="39"/>
      <c r="L2205" s="40"/>
      <c r="M2205" s="40"/>
      <c r="N2205" s="41"/>
      <c r="O2205" s="41"/>
      <c r="P2205" s="41"/>
    </row>
    <row r="2206" spans="6:16" s="23" customFormat="1" x14ac:dyDescent="0.35">
      <c r="F2206" s="35"/>
      <c r="K2206" s="39"/>
      <c r="L2206" s="40"/>
      <c r="M2206" s="40"/>
      <c r="N2206" s="41"/>
      <c r="O2206" s="41"/>
      <c r="P2206" s="41"/>
    </row>
    <row r="2207" spans="6:16" s="23" customFormat="1" x14ac:dyDescent="0.35">
      <c r="F2207" s="35"/>
      <c r="K2207" s="39"/>
      <c r="L2207" s="40"/>
      <c r="M2207" s="40"/>
      <c r="N2207" s="41"/>
      <c r="O2207" s="41"/>
      <c r="P2207" s="41"/>
    </row>
    <row r="2208" spans="6:16" s="23" customFormat="1" x14ac:dyDescent="0.35">
      <c r="F2208" s="35"/>
      <c r="K2208" s="39"/>
      <c r="L2208" s="40"/>
      <c r="M2208" s="40"/>
      <c r="N2208" s="41"/>
      <c r="O2208" s="41"/>
      <c r="P2208" s="41"/>
    </row>
    <row r="2209" spans="6:16" s="23" customFormat="1" x14ac:dyDescent="0.35">
      <c r="F2209" s="35"/>
      <c r="G2209" s="35"/>
      <c r="K2209" s="39"/>
      <c r="L2209" s="40"/>
      <c r="M2209" s="40"/>
      <c r="N2209" s="41"/>
      <c r="O2209" s="41"/>
      <c r="P2209" s="41"/>
    </row>
    <row r="2210" spans="6:16" s="23" customFormat="1" x14ac:dyDescent="0.35">
      <c r="F2210" s="35"/>
      <c r="K2210" s="39"/>
      <c r="L2210" s="40"/>
      <c r="M2210" s="40"/>
      <c r="N2210" s="41"/>
      <c r="O2210" s="41"/>
      <c r="P2210" s="41"/>
    </row>
    <row r="2211" spans="6:16" s="23" customFormat="1" x14ac:dyDescent="0.35">
      <c r="F2211" s="35"/>
      <c r="K2211" s="39"/>
      <c r="L2211" s="40"/>
      <c r="M2211" s="40"/>
      <c r="N2211" s="41"/>
      <c r="O2211" s="41"/>
      <c r="P2211" s="41"/>
    </row>
    <row r="2212" spans="6:16" s="23" customFormat="1" x14ac:dyDescent="0.35">
      <c r="F2212" s="35"/>
      <c r="G2212" s="35"/>
      <c r="K2212" s="39"/>
      <c r="L2212" s="40"/>
      <c r="M2212" s="40"/>
      <c r="N2212" s="41"/>
      <c r="O2212" s="41"/>
      <c r="P2212" s="41"/>
    </row>
    <row r="2213" spans="6:16" s="23" customFormat="1" x14ac:dyDescent="0.35">
      <c r="F2213" s="35"/>
      <c r="K2213" s="39"/>
      <c r="L2213" s="40"/>
      <c r="M2213" s="40"/>
      <c r="N2213" s="41"/>
      <c r="O2213" s="41"/>
      <c r="P2213" s="41"/>
    </row>
    <row r="2214" spans="6:16" s="23" customFormat="1" x14ac:dyDescent="0.35">
      <c r="F2214" s="35"/>
      <c r="K2214" s="39"/>
      <c r="L2214" s="40"/>
      <c r="M2214" s="40"/>
      <c r="N2214" s="41"/>
      <c r="O2214" s="41"/>
      <c r="P2214" s="41"/>
    </row>
    <row r="2215" spans="6:16" s="23" customFormat="1" x14ac:dyDescent="0.35">
      <c r="F2215" s="35"/>
      <c r="K2215" s="39"/>
      <c r="L2215" s="40"/>
      <c r="M2215" s="40"/>
      <c r="N2215" s="41"/>
      <c r="O2215" s="41"/>
      <c r="P2215" s="41"/>
    </row>
    <row r="2216" spans="6:16" s="23" customFormat="1" x14ac:dyDescent="0.35">
      <c r="F2216" s="35"/>
      <c r="K2216" s="39"/>
      <c r="L2216" s="40"/>
      <c r="M2216" s="40"/>
      <c r="N2216" s="41"/>
      <c r="O2216" s="41"/>
      <c r="P2216" s="41"/>
    </row>
    <row r="2217" spans="6:16" s="23" customFormat="1" x14ac:dyDescent="0.35">
      <c r="F2217" s="35"/>
      <c r="G2217" s="35"/>
      <c r="K2217" s="39"/>
      <c r="L2217" s="40"/>
      <c r="M2217" s="40"/>
      <c r="N2217" s="41"/>
      <c r="O2217" s="41"/>
      <c r="P2217" s="41"/>
    </row>
    <row r="2218" spans="6:16" s="23" customFormat="1" x14ac:dyDescent="0.35">
      <c r="F2218" s="35"/>
      <c r="K2218" s="39"/>
      <c r="L2218" s="40"/>
      <c r="M2218" s="40"/>
      <c r="N2218" s="41"/>
      <c r="O2218" s="41"/>
      <c r="P2218" s="41"/>
    </row>
    <row r="2219" spans="6:16" s="23" customFormat="1" x14ac:dyDescent="0.35">
      <c r="F2219" s="35"/>
      <c r="K2219" s="39"/>
      <c r="L2219" s="40"/>
      <c r="M2219" s="40"/>
      <c r="N2219" s="41"/>
      <c r="O2219" s="41"/>
      <c r="P2219" s="41"/>
    </row>
    <row r="2220" spans="6:16" s="23" customFormat="1" x14ac:dyDescent="0.35">
      <c r="F2220" s="35"/>
      <c r="K2220" s="39"/>
      <c r="L2220" s="40"/>
      <c r="M2220" s="40"/>
      <c r="N2220" s="41"/>
      <c r="O2220" s="41"/>
      <c r="P2220" s="41"/>
    </row>
    <row r="2221" spans="6:16" s="23" customFormat="1" x14ac:dyDescent="0.35">
      <c r="F2221" s="35"/>
      <c r="K2221" s="39"/>
      <c r="L2221" s="40"/>
      <c r="M2221" s="40"/>
      <c r="N2221" s="41"/>
      <c r="O2221" s="41"/>
      <c r="P2221" s="41"/>
    </row>
    <row r="2222" spans="6:16" s="23" customFormat="1" x14ac:dyDescent="0.35">
      <c r="F2222" s="35"/>
      <c r="K2222" s="39"/>
      <c r="L2222" s="40"/>
      <c r="M2222" s="40"/>
      <c r="N2222" s="41"/>
      <c r="O2222" s="41"/>
      <c r="P2222" s="41"/>
    </row>
    <row r="2223" spans="6:16" s="23" customFormat="1" x14ac:dyDescent="0.35">
      <c r="F2223" s="35"/>
      <c r="G2223" s="35"/>
      <c r="K2223" s="39"/>
      <c r="L2223" s="40"/>
      <c r="M2223" s="40"/>
      <c r="N2223" s="41"/>
      <c r="O2223" s="41"/>
      <c r="P2223" s="41"/>
    </row>
    <row r="2224" spans="6:16" s="23" customFormat="1" x14ac:dyDescent="0.35">
      <c r="F2224" s="35"/>
      <c r="K2224" s="39"/>
      <c r="L2224" s="40"/>
      <c r="M2224" s="40"/>
      <c r="N2224" s="41"/>
      <c r="O2224" s="41"/>
      <c r="P2224" s="41"/>
    </row>
    <row r="2225" spans="6:16" s="23" customFormat="1" x14ac:dyDescent="0.35">
      <c r="F2225" s="35"/>
      <c r="K2225" s="39"/>
      <c r="L2225" s="40"/>
      <c r="M2225" s="40"/>
      <c r="N2225" s="41"/>
      <c r="O2225" s="41"/>
      <c r="P2225" s="41"/>
    </row>
    <row r="2226" spans="6:16" s="23" customFormat="1" x14ac:dyDescent="0.35">
      <c r="F2226" s="35"/>
      <c r="G2226" s="35"/>
      <c r="K2226" s="39"/>
      <c r="L2226" s="40"/>
      <c r="M2226" s="40"/>
      <c r="N2226" s="41"/>
      <c r="O2226" s="41"/>
      <c r="P2226" s="41"/>
    </row>
    <row r="2227" spans="6:16" s="23" customFormat="1" x14ac:dyDescent="0.35">
      <c r="F2227" s="35"/>
      <c r="G2227" s="35"/>
      <c r="K2227" s="39"/>
      <c r="L2227" s="40"/>
      <c r="M2227" s="40"/>
      <c r="N2227" s="41"/>
      <c r="O2227" s="41"/>
      <c r="P2227" s="41"/>
    </row>
    <row r="2228" spans="6:16" s="23" customFormat="1" x14ac:dyDescent="0.35">
      <c r="F2228" s="35"/>
      <c r="G2228" s="35"/>
      <c r="K2228" s="39"/>
      <c r="L2228" s="40"/>
      <c r="M2228" s="40"/>
      <c r="N2228" s="41"/>
      <c r="O2228" s="41"/>
      <c r="P2228" s="41"/>
    </row>
    <row r="2229" spans="6:16" s="23" customFormat="1" x14ac:dyDescent="0.35">
      <c r="F2229" s="35"/>
      <c r="G2229" s="35"/>
      <c r="K2229" s="39"/>
      <c r="L2229" s="40"/>
      <c r="M2229" s="40"/>
      <c r="N2229" s="41"/>
      <c r="O2229" s="41"/>
      <c r="P2229" s="41"/>
    </row>
    <row r="2230" spans="6:16" s="23" customFormat="1" x14ac:dyDescent="0.35">
      <c r="F2230" s="35"/>
      <c r="G2230" s="35"/>
      <c r="K2230" s="39"/>
      <c r="L2230" s="40"/>
      <c r="M2230" s="40"/>
      <c r="N2230" s="41"/>
      <c r="O2230" s="41"/>
      <c r="P2230" s="41"/>
    </row>
    <row r="2231" spans="6:16" s="23" customFormat="1" x14ac:dyDescent="0.35">
      <c r="F2231" s="35"/>
      <c r="G2231" s="35"/>
      <c r="K2231" s="39"/>
      <c r="L2231" s="40"/>
      <c r="M2231" s="40"/>
      <c r="N2231" s="41"/>
      <c r="O2231" s="41"/>
      <c r="P2231" s="41"/>
    </row>
    <row r="2232" spans="6:16" s="23" customFormat="1" x14ac:dyDescent="0.35">
      <c r="F2232" s="35"/>
      <c r="G2232" s="35"/>
      <c r="K2232" s="39"/>
      <c r="L2232" s="40"/>
      <c r="M2232" s="40"/>
      <c r="N2232" s="41"/>
      <c r="O2232" s="41"/>
      <c r="P2232" s="41"/>
    </row>
    <row r="2233" spans="6:16" s="23" customFormat="1" x14ac:dyDescent="0.35">
      <c r="F2233" s="35"/>
      <c r="G2233" s="35"/>
      <c r="K2233" s="39"/>
      <c r="L2233" s="40"/>
      <c r="M2233" s="40"/>
      <c r="N2233" s="41"/>
      <c r="O2233" s="41"/>
      <c r="P2233" s="41"/>
    </row>
    <row r="2234" spans="6:16" s="23" customFormat="1" x14ac:dyDescent="0.35">
      <c r="F2234" s="35"/>
      <c r="G2234" s="35"/>
      <c r="K2234" s="39"/>
      <c r="L2234" s="40"/>
      <c r="M2234" s="40"/>
      <c r="N2234" s="41"/>
      <c r="O2234" s="41"/>
      <c r="P2234" s="41"/>
    </row>
    <row r="2235" spans="6:16" s="23" customFormat="1" x14ac:dyDescent="0.35">
      <c r="F2235" s="35"/>
      <c r="G2235" s="35"/>
      <c r="K2235" s="39"/>
      <c r="L2235" s="40"/>
      <c r="M2235" s="40"/>
      <c r="N2235" s="41"/>
      <c r="O2235" s="41"/>
      <c r="P2235" s="41"/>
    </row>
    <row r="2236" spans="6:16" s="23" customFormat="1" x14ac:dyDescent="0.35">
      <c r="F2236" s="35"/>
      <c r="G2236" s="35"/>
      <c r="K2236" s="39"/>
      <c r="L2236" s="40"/>
      <c r="M2236" s="40"/>
      <c r="N2236" s="41"/>
      <c r="O2236" s="41"/>
      <c r="P2236" s="41"/>
    </row>
    <row r="2237" spans="6:16" s="23" customFormat="1" x14ac:dyDescent="0.35">
      <c r="F2237" s="35"/>
      <c r="G2237" s="35"/>
      <c r="K2237" s="39"/>
      <c r="L2237" s="40"/>
      <c r="M2237" s="40"/>
      <c r="N2237" s="41"/>
      <c r="O2237" s="41"/>
      <c r="P2237" s="41"/>
    </row>
    <row r="2238" spans="6:16" s="23" customFormat="1" x14ac:dyDescent="0.35">
      <c r="F2238" s="35"/>
      <c r="G2238" s="35"/>
      <c r="K2238" s="39"/>
      <c r="L2238" s="40"/>
      <c r="M2238" s="40"/>
      <c r="N2238" s="41"/>
      <c r="O2238" s="41"/>
      <c r="P2238" s="41"/>
    </row>
    <row r="2239" spans="6:16" s="23" customFormat="1" x14ac:dyDescent="0.35">
      <c r="F2239" s="35"/>
      <c r="G2239" s="35"/>
      <c r="K2239" s="39"/>
      <c r="L2239" s="40"/>
      <c r="M2239" s="40"/>
      <c r="N2239" s="41"/>
      <c r="O2239" s="41"/>
      <c r="P2239" s="41"/>
    </row>
    <row r="2240" spans="6:16" s="23" customFormat="1" x14ac:dyDescent="0.35">
      <c r="F2240" s="35"/>
      <c r="G2240" s="35"/>
      <c r="K2240" s="39"/>
      <c r="L2240" s="40"/>
      <c r="M2240" s="40"/>
      <c r="N2240" s="41"/>
      <c r="O2240" s="41"/>
      <c r="P2240" s="41"/>
    </row>
    <row r="2241" spans="6:16" s="23" customFormat="1" x14ac:dyDescent="0.35">
      <c r="F2241" s="35"/>
      <c r="G2241" s="35"/>
      <c r="K2241" s="39"/>
      <c r="L2241" s="40"/>
      <c r="M2241" s="40"/>
      <c r="N2241" s="41"/>
      <c r="O2241" s="41"/>
      <c r="P2241" s="41"/>
    </row>
    <row r="2242" spans="6:16" s="23" customFormat="1" x14ac:dyDescent="0.35">
      <c r="F2242" s="35"/>
      <c r="G2242" s="35"/>
      <c r="K2242" s="39"/>
      <c r="L2242" s="40"/>
      <c r="M2242" s="40"/>
      <c r="N2242" s="41"/>
      <c r="O2242" s="41"/>
      <c r="P2242" s="41"/>
    </row>
    <row r="2243" spans="6:16" s="23" customFormat="1" x14ac:dyDescent="0.35">
      <c r="F2243" s="35"/>
      <c r="K2243" s="39"/>
      <c r="L2243" s="40"/>
      <c r="M2243" s="40"/>
      <c r="N2243" s="41"/>
      <c r="O2243" s="41"/>
      <c r="P2243" s="41"/>
    </row>
    <row r="2244" spans="6:16" s="23" customFormat="1" x14ac:dyDescent="0.35">
      <c r="F2244" s="35"/>
      <c r="G2244" s="35"/>
      <c r="K2244" s="39"/>
      <c r="L2244" s="40"/>
      <c r="M2244" s="40"/>
      <c r="N2244" s="41"/>
      <c r="O2244" s="41"/>
      <c r="P2244" s="41"/>
    </row>
    <row r="2245" spans="6:16" s="23" customFormat="1" x14ac:dyDescent="0.35">
      <c r="F2245" s="35"/>
      <c r="G2245" s="35"/>
      <c r="K2245" s="39"/>
      <c r="L2245" s="40"/>
      <c r="M2245" s="40"/>
      <c r="N2245" s="41"/>
      <c r="O2245" s="41"/>
      <c r="P2245" s="41"/>
    </row>
    <row r="2246" spans="6:16" s="23" customFormat="1" x14ac:dyDescent="0.35">
      <c r="F2246" s="35"/>
      <c r="K2246" s="39"/>
      <c r="L2246" s="40"/>
      <c r="M2246" s="40"/>
      <c r="N2246" s="41"/>
      <c r="O2246" s="41"/>
      <c r="P2246" s="41"/>
    </row>
    <row r="2247" spans="6:16" s="23" customFormat="1" x14ac:dyDescent="0.35">
      <c r="F2247" s="35"/>
      <c r="K2247" s="39"/>
      <c r="L2247" s="40"/>
      <c r="M2247" s="40"/>
      <c r="N2247" s="41"/>
      <c r="O2247" s="41"/>
      <c r="P2247" s="41"/>
    </row>
    <row r="2248" spans="6:16" s="23" customFormat="1" x14ac:dyDescent="0.35">
      <c r="F2248" s="35"/>
      <c r="G2248" s="35"/>
      <c r="K2248" s="39"/>
      <c r="L2248" s="40"/>
      <c r="M2248" s="40"/>
      <c r="N2248" s="41"/>
      <c r="O2248" s="41"/>
      <c r="P2248" s="41"/>
    </row>
    <row r="2249" spans="6:16" s="23" customFormat="1" x14ac:dyDescent="0.35">
      <c r="F2249" s="35"/>
      <c r="G2249" s="35"/>
      <c r="K2249" s="39"/>
      <c r="L2249" s="40"/>
      <c r="M2249" s="40"/>
      <c r="N2249" s="41"/>
      <c r="O2249" s="41"/>
      <c r="P2249" s="41"/>
    </row>
    <row r="2250" spans="6:16" s="23" customFormat="1" x14ac:dyDescent="0.35">
      <c r="F2250" s="35"/>
      <c r="K2250" s="39"/>
      <c r="L2250" s="40"/>
      <c r="M2250" s="40"/>
      <c r="N2250" s="41"/>
      <c r="O2250" s="41"/>
      <c r="P2250" s="41"/>
    </row>
    <row r="2251" spans="6:16" s="23" customFormat="1" x14ac:dyDescent="0.35">
      <c r="F2251" s="35"/>
      <c r="G2251" s="35"/>
      <c r="K2251" s="39"/>
      <c r="L2251" s="40"/>
      <c r="M2251" s="40"/>
      <c r="N2251" s="41"/>
      <c r="O2251" s="41"/>
      <c r="P2251" s="41"/>
    </row>
    <row r="2252" spans="6:16" s="23" customFormat="1" x14ac:dyDescent="0.35">
      <c r="F2252" s="35"/>
      <c r="G2252" s="35"/>
      <c r="K2252" s="39"/>
      <c r="L2252" s="40"/>
      <c r="M2252" s="40"/>
      <c r="N2252" s="41"/>
      <c r="O2252" s="41"/>
      <c r="P2252" s="41"/>
    </row>
    <row r="2253" spans="6:16" s="23" customFormat="1" x14ac:dyDescent="0.35">
      <c r="F2253" s="35"/>
      <c r="K2253" s="39"/>
      <c r="L2253" s="40"/>
      <c r="M2253" s="40"/>
      <c r="N2253" s="41"/>
      <c r="O2253" s="41"/>
      <c r="P2253" s="41"/>
    </row>
    <row r="2254" spans="6:16" s="23" customFormat="1" x14ac:dyDescent="0.35">
      <c r="F2254" s="35"/>
      <c r="G2254" s="35"/>
      <c r="K2254" s="39"/>
      <c r="L2254" s="40"/>
      <c r="M2254" s="40"/>
      <c r="N2254" s="41"/>
      <c r="O2254" s="41"/>
      <c r="P2254" s="41"/>
    </row>
    <row r="2255" spans="6:16" s="23" customFormat="1" x14ac:dyDescent="0.35">
      <c r="F2255" s="35"/>
      <c r="G2255" s="35"/>
      <c r="K2255" s="39"/>
      <c r="L2255" s="40"/>
      <c r="M2255" s="40"/>
      <c r="N2255" s="41"/>
      <c r="O2255" s="41"/>
      <c r="P2255" s="41"/>
    </row>
    <row r="2256" spans="6:16" s="23" customFormat="1" x14ac:dyDescent="0.35">
      <c r="F2256" s="35"/>
      <c r="G2256" s="35"/>
      <c r="K2256" s="39"/>
      <c r="L2256" s="40"/>
      <c r="M2256" s="40"/>
      <c r="N2256" s="41"/>
      <c r="O2256" s="41"/>
      <c r="P2256" s="41"/>
    </row>
    <row r="2257" spans="6:16" s="23" customFormat="1" x14ac:dyDescent="0.35">
      <c r="F2257" s="35"/>
      <c r="G2257" s="35"/>
      <c r="K2257" s="39"/>
      <c r="L2257" s="40"/>
      <c r="M2257" s="40"/>
      <c r="N2257" s="41"/>
      <c r="O2257" s="41"/>
      <c r="P2257" s="41"/>
    </row>
    <row r="2258" spans="6:16" s="23" customFormat="1" x14ac:dyDescent="0.35">
      <c r="F2258" s="35"/>
      <c r="G2258" s="35"/>
      <c r="K2258" s="39"/>
      <c r="L2258" s="40"/>
      <c r="M2258" s="40"/>
      <c r="N2258" s="41"/>
      <c r="O2258" s="41"/>
      <c r="P2258" s="41"/>
    </row>
    <row r="2259" spans="6:16" s="23" customFormat="1" x14ac:dyDescent="0.35">
      <c r="F2259" s="35"/>
      <c r="K2259" s="39"/>
      <c r="L2259" s="40"/>
      <c r="M2259" s="40"/>
      <c r="N2259" s="41"/>
      <c r="O2259" s="41"/>
      <c r="P2259" s="41"/>
    </row>
    <row r="2260" spans="6:16" s="23" customFormat="1" x14ac:dyDescent="0.35">
      <c r="F2260" s="35"/>
      <c r="G2260" s="35"/>
      <c r="K2260" s="39"/>
      <c r="L2260" s="40"/>
      <c r="M2260" s="40"/>
      <c r="N2260" s="41"/>
      <c r="O2260" s="41"/>
      <c r="P2260" s="41"/>
    </row>
    <row r="2261" spans="6:16" s="23" customFormat="1" x14ac:dyDescent="0.35">
      <c r="F2261" s="35"/>
      <c r="G2261" s="35"/>
      <c r="K2261" s="39"/>
      <c r="L2261" s="40"/>
      <c r="M2261" s="40"/>
      <c r="N2261" s="41"/>
      <c r="O2261" s="41"/>
      <c r="P2261" s="41"/>
    </row>
    <row r="2262" spans="6:16" s="23" customFormat="1" x14ac:dyDescent="0.35">
      <c r="F2262" s="35"/>
      <c r="G2262" s="35"/>
      <c r="K2262" s="39"/>
      <c r="L2262" s="40"/>
      <c r="M2262" s="40"/>
      <c r="N2262" s="41"/>
      <c r="O2262" s="41"/>
      <c r="P2262" s="41"/>
    </row>
    <row r="2263" spans="6:16" s="23" customFormat="1" x14ac:dyDescent="0.35">
      <c r="F2263" s="35"/>
      <c r="G2263" s="35"/>
      <c r="K2263" s="39"/>
      <c r="L2263" s="40"/>
      <c r="M2263" s="40"/>
      <c r="N2263" s="41"/>
      <c r="O2263" s="41"/>
      <c r="P2263" s="41"/>
    </row>
    <row r="2264" spans="6:16" s="23" customFormat="1" x14ac:dyDescent="0.35">
      <c r="F2264" s="35"/>
      <c r="G2264" s="35"/>
      <c r="K2264" s="39"/>
      <c r="L2264" s="40"/>
      <c r="M2264" s="40"/>
      <c r="N2264" s="41"/>
      <c r="O2264" s="41"/>
      <c r="P2264" s="41"/>
    </row>
    <row r="2265" spans="6:16" s="23" customFormat="1" x14ac:dyDescent="0.35">
      <c r="F2265" s="35"/>
      <c r="K2265" s="39"/>
      <c r="L2265" s="40"/>
      <c r="M2265" s="40"/>
      <c r="N2265" s="41"/>
      <c r="O2265" s="41"/>
      <c r="P2265" s="41"/>
    </row>
    <row r="2266" spans="6:16" s="23" customFormat="1" x14ac:dyDescent="0.35">
      <c r="F2266" s="35"/>
      <c r="K2266" s="39"/>
      <c r="L2266" s="40"/>
      <c r="M2266" s="40"/>
      <c r="N2266" s="41"/>
      <c r="O2266" s="41"/>
      <c r="P2266" s="41"/>
    </row>
    <row r="2267" spans="6:16" s="23" customFormat="1" x14ac:dyDescent="0.35">
      <c r="F2267" s="35"/>
      <c r="G2267" s="35"/>
      <c r="K2267" s="39"/>
      <c r="L2267" s="40"/>
      <c r="M2267" s="40"/>
      <c r="N2267" s="41"/>
      <c r="O2267" s="41"/>
      <c r="P2267" s="41"/>
    </row>
    <row r="2268" spans="6:16" s="23" customFormat="1" x14ac:dyDescent="0.35">
      <c r="F2268" s="35"/>
      <c r="G2268" s="35"/>
      <c r="K2268" s="39"/>
      <c r="L2268" s="40"/>
      <c r="M2268" s="40"/>
      <c r="N2268" s="41"/>
      <c r="O2268" s="41"/>
      <c r="P2268" s="41"/>
    </row>
    <row r="2269" spans="6:16" s="23" customFormat="1" x14ac:dyDescent="0.35">
      <c r="F2269" s="35"/>
      <c r="G2269" s="35"/>
      <c r="K2269" s="39"/>
      <c r="L2269" s="40"/>
      <c r="M2269" s="40"/>
      <c r="N2269" s="41"/>
      <c r="O2269" s="41"/>
      <c r="P2269" s="41"/>
    </row>
    <row r="2270" spans="6:16" s="23" customFormat="1" x14ac:dyDescent="0.35">
      <c r="F2270" s="35"/>
      <c r="G2270" s="35"/>
      <c r="K2270" s="39"/>
      <c r="L2270" s="40"/>
      <c r="M2270" s="40"/>
      <c r="N2270" s="41"/>
      <c r="O2270" s="41"/>
      <c r="P2270" s="41"/>
    </row>
    <row r="2271" spans="6:16" s="23" customFormat="1" x14ac:dyDescent="0.35">
      <c r="F2271" s="35"/>
      <c r="G2271" s="35"/>
      <c r="K2271" s="39"/>
      <c r="L2271" s="40"/>
      <c r="M2271" s="40"/>
      <c r="N2271" s="41"/>
      <c r="O2271" s="41"/>
      <c r="P2271" s="41"/>
    </row>
    <row r="2272" spans="6:16" s="23" customFormat="1" x14ac:dyDescent="0.35">
      <c r="F2272" s="35"/>
      <c r="G2272" s="35"/>
      <c r="K2272" s="39"/>
      <c r="L2272" s="40"/>
      <c r="M2272" s="40"/>
      <c r="N2272" s="41"/>
      <c r="O2272" s="41"/>
      <c r="P2272" s="41"/>
    </row>
    <row r="2273" spans="6:16" s="23" customFormat="1" x14ac:dyDescent="0.35">
      <c r="F2273" s="35"/>
      <c r="G2273" s="35"/>
      <c r="K2273" s="39"/>
      <c r="L2273" s="40"/>
      <c r="M2273" s="40"/>
      <c r="N2273" s="41"/>
      <c r="O2273" s="41"/>
      <c r="P2273" s="41"/>
    </row>
    <row r="2274" spans="6:16" s="23" customFormat="1" x14ac:dyDescent="0.35">
      <c r="F2274" s="35"/>
      <c r="K2274" s="39"/>
      <c r="L2274" s="40"/>
      <c r="M2274" s="40"/>
      <c r="N2274" s="41"/>
      <c r="O2274" s="41"/>
      <c r="P2274" s="41"/>
    </row>
    <row r="2275" spans="6:16" s="23" customFormat="1" x14ac:dyDescent="0.35">
      <c r="F2275" s="35"/>
      <c r="G2275" s="35"/>
      <c r="K2275" s="39"/>
      <c r="L2275" s="40"/>
      <c r="M2275" s="40"/>
      <c r="N2275" s="41"/>
      <c r="O2275" s="41"/>
      <c r="P2275" s="41"/>
    </row>
    <row r="2276" spans="6:16" s="23" customFormat="1" x14ac:dyDescent="0.35">
      <c r="F2276" s="35"/>
      <c r="G2276" s="35"/>
      <c r="K2276" s="39"/>
      <c r="L2276" s="40"/>
      <c r="M2276" s="40"/>
      <c r="N2276" s="41"/>
      <c r="O2276" s="41"/>
      <c r="P2276" s="41"/>
    </row>
    <row r="2277" spans="6:16" s="23" customFormat="1" x14ac:dyDescent="0.35">
      <c r="F2277" s="35"/>
      <c r="G2277" s="35"/>
      <c r="K2277" s="39"/>
      <c r="L2277" s="40"/>
      <c r="M2277" s="40"/>
      <c r="N2277" s="41"/>
      <c r="O2277" s="41"/>
      <c r="P2277" s="41"/>
    </row>
    <row r="2278" spans="6:16" s="23" customFormat="1" x14ac:dyDescent="0.35">
      <c r="F2278" s="35"/>
      <c r="G2278" s="35"/>
      <c r="K2278" s="39"/>
      <c r="L2278" s="40"/>
      <c r="M2278" s="40"/>
      <c r="N2278" s="41"/>
      <c r="O2278" s="41"/>
      <c r="P2278" s="41"/>
    </row>
    <row r="2279" spans="6:16" s="23" customFormat="1" x14ac:dyDescent="0.35">
      <c r="F2279" s="35"/>
      <c r="G2279" s="35"/>
      <c r="K2279" s="39"/>
      <c r="L2279" s="40"/>
      <c r="M2279" s="40"/>
      <c r="N2279" s="41"/>
      <c r="O2279" s="41"/>
      <c r="P2279" s="41"/>
    </row>
    <row r="2280" spans="6:16" s="23" customFormat="1" x14ac:dyDescent="0.35">
      <c r="G2280" s="35"/>
      <c r="K2280" s="39"/>
      <c r="L2280" s="40"/>
      <c r="M2280" s="40"/>
      <c r="N2280" s="41"/>
      <c r="O2280" s="41"/>
      <c r="P2280" s="41"/>
    </row>
    <row r="2281" spans="6:16" s="23" customFormat="1" x14ac:dyDescent="0.35">
      <c r="G2281" s="35"/>
      <c r="K2281" s="39"/>
      <c r="L2281" s="40"/>
      <c r="M2281" s="40"/>
      <c r="N2281" s="41"/>
      <c r="O2281" s="41"/>
      <c r="P2281" s="41"/>
    </row>
    <row r="2282" spans="6:16" s="23" customFormat="1" x14ac:dyDescent="0.35">
      <c r="F2282" s="35"/>
      <c r="G2282" s="35"/>
      <c r="K2282" s="39"/>
      <c r="L2282" s="40"/>
      <c r="M2282" s="40"/>
      <c r="N2282" s="41"/>
      <c r="O2282" s="41"/>
      <c r="P2282" s="41"/>
    </row>
    <row r="2283" spans="6:16" s="23" customFormat="1" x14ac:dyDescent="0.35">
      <c r="F2283" s="35"/>
      <c r="K2283" s="39"/>
      <c r="L2283" s="40"/>
      <c r="M2283" s="40"/>
      <c r="N2283" s="41"/>
      <c r="O2283" s="41"/>
      <c r="P2283" s="41"/>
    </row>
    <row r="2284" spans="6:16" s="23" customFormat="1" x14ac:dyDescent="0.35">
      <c r="F2284" s="35"/>
      <c r="K2284" s="39"/>
      <c r="L2284" s="40"/>
      <c r="M2284" s="40"/>
      <c r="N2284" s="41"/>
      <c r="O2284" s="41"/>
      <c r="P2284" s="41"/>
    </row>
    <row r="2285" spans="6:16" s="23" customFormat="1" x14ac:dyDescent="0.35">
      <c r="F2285" s="35"/>
      <c r="K2285" s="39"/>
      <c r="L2285" s="40"/>
      <c r="M2285" s="40"/>
      <c r="N2285" s="41"/>
      <c r="O2285" s="41"/>
      <c r="P2285" s="41"/>
    </row>
    <row r="2286" spans="6:16" s="23" customFormat="1" x14ac:dyDescent="0.35">
      <c r="F2286" s="35"/>
      <c r="K2286" s="39"/>
      <c r="L2286" s="40"/>
      <c r="M2286" s="40"/>
      <c r="N2286" s="41"/>
      <c r="O2286" s="41"/>
      <c r="P2286" s="41"/>
    </row>
    <row r="2287" spans="6:16" s="23" customFormat="1" x14ac:dyDescent="0.35">
      <c r="F2287" s="35"/>
      <c r="K2287" s="39"/>
      <c r="L2287" s="40"/>
      <c r="M2287" s="40"/>
      <c r="N2287" s="41"/>
      <c r="O2287" s="41"/>
      <c r="P2287" s="41"/>
    </row>
    <row r="2288" spans="6:16" s="23" customFormat="1" x14ac:dyDescent="0.35">
      <c r="F2288" s="35"/>
      <c r="K2288" s="39"/>
      <c r="L2288" s="40"/>
      <c r="M2288" s="40"/>
      <c r="N2288" s="41"/>
      <c r="O2288" s="41"/>
      <c r="P2288" s="41"/>
    </row>
    <row r="2289" spans="6:16" s="23" customFormat="1" x14ac:dyDescent="0.35">
      <c r="F2289" s="35"/>
      <c r="K2289" s="39"/>
      <c r="L2289" s="40"/>
      <c r="M2289" s="40"/>
      <c r="N2289" s="41"/>
      <c r="O2289" s="41"/>
      <c r="P2289" s="41"/>
    </row>
    <row r="2290" spans="6:16" s="23" customFormat="1" x14ac:dyDescent="0.35">
      <c r="F2290" s="35"/>
      <c r="K2290" s="39"/>
      <c r="L2290" s="40"/>
      <c r="M2290" s="40"/>
      <c r="N2290" s="41"/>
      <c r="O2290" s="41"/>
      <c r="P2290" s="41"/>
    </row>
    <row r="2291" spans="6:16" s="23" customFormat="1" x14ac:dyDescent="0.35">
      <c r="F2291" s="35"/>
      <c r="K2291" s="39"/>
      <c r="L2291" s="40"/>
      <c r="M2291" s="40"/>
      <c r="N2291" s="41"/>
      <c r="O2291" s="41"/>
      <c r="P2291" s="41"/>
    </row>
    <row r="2292" spans="6:16" s="23" customFormat="1" x14ac:dyDescent="0.35">
      <c r="F2292" s="35"/>
      <c r="K2292" s="39"/>
      <c r="L2292" s="40"/>
      <c r="M2292" s="40"/>
      <c r="N2292" s="41"/>
      <c r="O2292" s="41"/>
      <c r="P2292" s="41"/>
    </row>
    <row r="2293" spans="6:16" s="23" customFormat="1" x14ac:dyDescent="0.35">
      <c r="F2293" s="35"/>
      <c r="K2293" s="39"/>
      <c r="L2293" s="40"/>
      <c r="M2293" s="40"/>
      <c r="N2293" s="41"/>
      <c r="O2293" s="41"/>
      <c r="P2293" s="41"/>
    </row>
    <row r="2294" spans="6:16" s="23" customFormat="1" x14ac:dyDescent="0.35">
      <c r="F2294" s="35"/>
      <c r="K2294" s="39"/>
      <c r="L2294" s="40"/>
      <c r="M2294" s="40"/>
      <c r="N2294" s="41"/>
      <c r="O2294" s="41"/>
      <c r="P2294" s="41"/>
    </row>
    <row r="2295" spans="6:16" s="23" customFormat="1" x14ac:dyDescent="0.35">
      <c r="F2295" s="35"/>
      <c r="K2295" s="39"/>
      <c r="L2295" s="40"/>
      <c r="M2295" s="40"/>
      <c r="N2295" s="41"/>
      <c r="O2295" s="41"/>
      <c r="P2295" s="41"/>
    </row>
    <row r="2296" spans="6:16" s="23" customFormat="1" x14ac:dyDescent="0.35">
      <c r="F2296" s="35"/>
      <c r="K2296" s="39"/>
      <c r="L2296" s="40"/>
      <c r="M2296" s="40"/>
      <c r="N2296" s="41"/>
      <c r="O2296" s="41"/>
      <c r="P2296" s="41"/>
    </row>
    <row r="2297" spans="6:16" s="23" customFormat="1" x14ac:dyDescent="0.35">
      <c r="F2297" s="35"/>
      <c r="K2297" s="39"/>
      <c r="L2297" s="40"/>
      <c r="M2297" s="40"/>
      <c r="N2297" s="41"/>
      <c r="O2297" s="41"/>
      <c r="P2297" s="41"/>
    </row>
    <row r="2298" spans="6:16" s="23" customFormat="1" x14ac:dyDescent="0.35">
      <c r="F2298" s="35"/>
      <c r="K2298" s="39"/>
      <c r="L2298" s="40"/>
      <c r="M2298" s="40"/>
      <c r="N2298" s="41"/>
      <c r="O2298" s="41"/>
      <c r="P2298" s="41"/>
    </row>
    <row r="2299" spans="6:16" s="23" customFormat="1" x14ac:dyDescent="0.35">
      <c r="F2299" s="35"/>
      <c r="K2299" s="39"/>
      <c r="L2299" s="40"/>
      <c r="M2299" s="40"/>
      <c r="N2299" s="41"/>
      <c r="O2299" s="41"/>
      <c r="P2299" s="41"/>
    </row>
    <row r="2300" spans="6:16" s="23" customFormat="1" x14ac:dyDescent="0.35">
      <c r="F2300" s="35"/>
      <c r="G2300" s="35"/>
      <c r="K2300" s="39"/>
      <c r="L2300" s="40"/>
      <c r="M2300" s="40"/>
      <c r="N2300" s="41"/>
      <c r="O2300" s="41"/>
      <c r="P2300" s="41"/>
    </row>
    <row r="2301" spans="6:16" s="23" customFormat="1" x14ac:dyDescent="0.35">
      <c r="F2301" s="35"/>
      <c r="G2301" s="35"/>
      <c r="K2301" s="39"/>
      <c r="L2301" s="40"/>
      <c r="M2301" s="40"/>
      <c r="N2301" s="41"/>
      <c r="O2301" s="41"/>
      <c r="P2301" s="41"/>
    </row>
    <row r="2302" spans="6:16" s="23" customFormat="1" x14ac:dyDescent="0.35">
      <c r="F2302" s="35"/>
      <c r="K2302" s="39"/>
      <c r="L2302" s="40"/>
      <c r="M2302" s="40"/>
      <c r="N2302" s="41"/>
      <c r="O2302" s="41"/>
      <c r="P2302" s="41"/>
    </row>
    <row r="2303" spans="6:16" s="23" customFormat="1" x14ac:dyDescent="0.35">
      <c r="F2303" s="35"/>
      <c r="K2303" s="39"/>
      <c r="L2303" s="40"/>
      <c r="M2303" s="40"/>
      <c r="N2303" s="41"/>
      <c r="O2303" s="41"/>
      <c r="P2303" s="41"/>
    </row>
    <row r="2304" spans="6:16" s="23" customFormat="1" x14ac:dyDescent="0.35">
      <c r="F2304" s="35"/>
      <c r="G2304" s="35"/>
      <c r="K2304" s="39"/>
      <c r="L2304" s="40"/>
      <c r="M2304" s="40"/>
      <c r="N2304" s="41"/>
      <c r="O2304" s="41"/>
      <c r="P2304" s="41"/>
    </row>
    <row r="2305" spans="6:16" s="23" customFormat="1" x14ac:dyDescent="0.35">
      <c r="F2305" s="35"/>
      <c r="K2305" s="39"/>
      <c r="L2305" s="40"/>
      <c r="M2305" s="40"/>
      <c r="N2305" s="41"/>
      <c r="O2305" s="41"/>
      <c r="P2305" s="41"/>
    </row>
    <row r="2306" spans="6:16" s="23" customFormat="1" x14ac:dyDescent="0.35">
      <c r="F2306" s="35"/>
      <c r="K2306" s="39"/>
      <c r="L2306" s="40"/>
      <c r="M2306" s="40"/>
      <c r="N2306" s="41"/>
      <c r="O2306" s="41"/>
      <c r="P2306" s="41"/>
    </row>
    <row r="2307" spans="6:16" s="23" customFormat="1" x14ac:dyDescent="0.35">
      <c r="F2307" s="35"/>
      <c r="K2307" s="39"/>
      <c r="L2307" s="40"/>
      <c r="M2307" s="40"/>
      <c r="N2307" s="41"/>
      <c r="O2307" s="41"/>
      <c r="P2307" s="41"/>
    </row>
    <row r="2308" spans="6:16" s="23" customFormat="1" x14ac:dyDescent="0.35">
      <c r="F2308" s="35"/>
      <c r="K2308" s="39"/>
      <c r="L2308" s="40"/>
      <c r="M2308" s="40"/>
      <c r="N2308" s="41"/>
      <c r="O2308" s="41"/>
      <c r="P2308" s="41"/>
    </row>
    <row r="2309" spans="6:16" s="23" customFormat="1" x14ac:dyDescent="0.35">
      <c r="F2309" s="35"/>
      <c r="K2309" s="39"/>
      <c r="L2309" s="40"/>
      <c r="M2309" s="40"/>
      <c r="N2309" s="41"/>
      <c r="O2309" s="41"/>
      <c r="P2309" s="41"/>
    </row>
    <row r="2310" spans="6:16" s="23" customFormat="1" x14ac:dyDescent="0.35">
      <c r="F2310" s="35"/>
      <c r="K2310" s="39"/>
      <c r="L2310" s="40"/>
      <c r="M2310" s="40"/>
      <c r="N2310" s="41"/>
      <c r="O2310" s="41"/>
      <c r="P2310" s="41"/>
    </row>
    <row r="2311" spans="6:16" s="23" customFormat="1" x14ac:dyDescent="0.35">
      <c r="F2311" s="35"/>
      <c r="K2311" s="39"/>
      <c r="L2311" s="40"/>
      <c r="M2311" s="40"/>
      <c r="N2311" s="41"/>
      <c r="O2311" s="41"/>
      <c r="P2311" s="41"/>
    </row>
    <row r="2312" spans="6:16" s="23" customFormat="1" x14ac:dyDescent="0.35">
      <c r="F2312" s="35"/>
      <c r="K2312" s="39"/>
      <c r="L2312" s="40"/>
      <c r="M2312" s="40"/>
      <c r="N2312" s="41"/>
      <c r="O2312" s="41"/>
      <c r="P2312" s="41"/>
    </row>
    <row r="2313" spans="6:16" s="23" customFormat="1" x14ac:dyDescent="0.35">
      <c r="F2313" s="35"/>
      <c r="K2313" s="39"/>
      <c r="L2313" s="40"/>
      <c r="M2313" s="40"/>
      <c r="N2313" s="41"/>
      <c r="O2313" s="41"/>
      <c r="P2313" s="41"/>
    </row>
    <row r="2314" spans="6:16" s="23" customFormat="1" x14ac:dyDescent="0.35">
      <c r="F2314" s="35"/>
      <c r="K2314" s="39"/>
      <c r="L2314" s="40"/>
      <c r="M2314" s="40"/>
      <c r="N2314" s="41"/>
      <c r="O2314" s="41"/>
      <c r="P2314" s="41"/>
    </row>
    <row r="2315" spans="6:16" s="23" customFormat="1" x14ac:dyDescent="0.35">
      <c r="F2315" s="35"/>
      <c r="K2315" s="39"/>
      <c r="L2315" s="40"/>
      <c r="M2315" s="40"/>
      <c r="N2315" s="41"/>
      <c r="O2315" s="41"/>
      <c r="P2315" s="41"/>
    </row>
    <row r="2316" spans="6:16" s="23" customFormat="1" x14ac:dyDescent="0.35">
      <c r="F2316" s="35"/>
      <c r="K2316" s="39"/>
      <c r="L2316" s="40"/>
      <c r="M2316" s="40"/>
      <c r="N2316" s="41"/>
      <c r="O2316" s="41"/>
      <c r="P2316" s="41"/>
    </row>
    <row r="2317" spans="6:16" s="23" customFormat="1" x14ac:dyDescent="0.35">
      <c r="F2317" s="35"/>
      <c r="K2317" s="39"/>
      <c r="L2317" s="40"/>
      <c r="M2317" s="40"/>
      <c r="N2317" s="41"/>
      <c r="O2317" s="41"/>
      <c r="P2317" s="41"/>
    </row>
    <row r="2318" spans="6:16" s="23" customFormat="1" x14ac:dyDescent="0.35">
      <c r="F2318" s="35"/>
      <c r="K2318" s="39"/>
      <c r="L2318" s="40"/>
      <c r="M2318" s="40"/>
      <c r="N2318" s="41"/>
      <c r="O2318" s="41"/>
      <c r="P2318" s="41"/>
    </row>
    <row r="2319" spans="6:16" s="23" customFormat="1" x14ac:dyDescent="0.35">
      <c r="F2319" s="35"/>
      <c r="K2319" s="39"/>
      <c r="L2319" s="40"/>
      <c r="M2319" s="40"/>
      <c r="N2319" s="41"/>
      <c r="O2319" s="41"/>
      <c r="P2319" s="41"/>
    </row>
    <row r="2320" spans="6:16" s="23" customFormat="1" x14ac:dyDescent="0.35">
      <c r="F2320" s="35"/>
      <c r="K2320" s="39"/>
      <c r="L2320" s="40"/>
      <c r="M2320" s="40"/>
      <c r="N2320" s="41"/>
      <c r="O2320" s="41"/>
      <c r="P2320" s="41"/>
    </row>
    <row r="2321" spans="6:16" s="23" customFormat="1" x14ac:dyDescent="0.35">
      <c r="F2321" s="35"/>
      <c r="K2321" s="39"/>
      <c r="L2321" s="40"/>
      <c r="M2321" s="40"/>
      <c r="N2321" s="41"/>
      <c r="O2321" s="41"/>
      <c r="P2321" s="41"/>
    </row>
    <row r="2322" spans="6:16" s="23" customFormat="1" x14ac:dyDescent="0.35">
      <c r="F2322" s="35"/>
      <c r="K2322" s="39"/>
      <c r="L2322" s="40"/>
      <c r="M2322" s="40"/>
      <c r="N2322" s="41"/>
      <c r="O2322" s="41"/>
      <c r="P2322" s="41"/>
    </row>
    <row r="2323" spans="6:16" s="23" customFormat="1" x14ac:dyDescent="0.35">
      <c r="F2323" s="35"/>
      <c r="K2323" s="39"/>
      <c r="L2323" s="40"/>
      <c r="M2323" s="40"/>
      <c r="N2323" s="41"/>
      <c r="O2323" s="41"/>
      <c r="P2323" s="41"/>
    </row>
    <row r="2324" spans="6:16" s="23" customFormat="1" x14ac:dyDescent="0.35">
      <c r="F2324" s="35"/>
      <c r="K2324" s="39"/>
      <c r="L2324" s="40"/>
      <c r="M2324" s="40"/>
      <c r="N2324" s="41"/>
      <c r="O2324" s="41"/>
      <c r="P2324" s="41"/>
    </row>
    <row r="2325" spans="6:16" s="23" customFormat="1" x14ac:dyDescent="0.35">
      <c r="F2325" s="35"/>
      <c r="K2325" s="39"/>
      <c r="L2325" s="40"/>
      <c r="M2325" s="40"/>
      <c r="N2325" s="41"/>
      <c r="O2325" s="41"/>
      <c r="P2325" s="41"/>
    </row>
    <row r="2326" spans="6:16" s="23" customFormat="1" x14ac:dyDescent="0.35">
      <c r="F2326" s="35"/>
      <c r="K2326" s="39"/>
      <c r="L2326" s="40"/>
      <c r="M2326" s="40"/>
      <c r="N2326" s="41"/>
      <c r="O2326" s="41"/>
      <c r="P2326" s="41"/>
    </row>
    <row r="2327" spans="6:16" s="23" customFormat="1" x14ac:dyDescent="0.35">
      <c r="F2327" s="35"/>
      <c r="K2327" s="39"/>
      <c r="L2327" s="40"/>
      <c r="M2327" s="40"/>
      <c r="N2327" s="41"/>
      <c r="O2327" s="41"/>
      <c r="P2327" s="41"/>
    </row>
    <row r="2328" spans="6:16" s="23" customFormat="1" x14ac:dyDescent="0.35">
      <c r="F2328" s="35"/>
      <c r="K2328" s="39"/>
      <c r="L2328" s="40"/>
      <c r="M2328" s="40"/>
      <c r="N2328" s="41"/>
      <c r="O2328" s="41"/>
      <c r="P2328" s="41"/>
    </row>
    <row r="2329" spans="6:16" s="23" customFormat="1" x14ac:dyDescent="0.35">
      <c r="F2329" s="35"/>
      <c r="K2329" s="39"/>
      <c r="L2329" s="40"/>
      <c r="M2329" s="40"/>
      <c r="N2329" s="41"/>
      <c r="O2329" s="41"/>
      <c r="P2329" s="41"/>
    </row>
    <row r="2330" spans="6:16" s="23" customFormat="1" x14ac:dyDescent="0.35">
      <c r="F2330" s="35"/>
      <c r="G2330" s="35"/>
      <c r="K2330" s="39"/>
      <c r="L2330" s="40"/>
      <c r="M2330" s="40"/>
      <c r="N2330" s="41"/>
      <c r="O2330" s="41"/>
      <c r="P2330" s="41"/>
    </row>
    <row r="2331" spans="6:16" s="23" customFormat="1" x14ac:dyDescent="0.35">
      <c r="F2331" s="35"/>
      <c r="G2331" s="35"/>
      <c r="K2331" s="39"/>
      <c r="L2331" s="40"/>
      <c r="M2331" s="40"/>
      <c r="N2331" s="41"/>
      <c r="O2331" s="41"/>
      <c r="P2331" s="41"/>
    </row>
    <row r="2332" spans="6:16" s="23" customFormat="1" x14ac:dyDescent="0.35">
      <c r="F2332" s="35"/>
      <c r="G2332" s="35"/>
      <c r="K2332" s="39"/>
      <c r="L2332" s="40"/>
      <c r="M2332" s="40"/>
      <c r="N2332" s="41"/>
      <c r="O2332" s="41"/>
      <c r="P2332" s="41"/>
    </row>
    <row r="2333" spans="6:16" s="23" customFormat="1" x14ac:dyDescent="0.35">
      <c r="F2333" s="35"/>
      <c r="K2333" s="39"/>
      <c r="L2333" s="40"/>
      <c r="M2333" s="40"/>
      <c r="N2333" s="41"/>
      <c r="O2333" s="41"/>
      <c r="P2333" s="41"/>
    </row>
    <row r="2334" spans="6:16" s="23" customFormat="1" x14ac:dyDescent="0.35">
      <c r="F2334" s="35"/>
      <c r="K2334" s="39"/>
      <c r="L2334" s="40"/>
      <c r="M2334" s="40"/>
      <c r="N2334" s="41"/>
      <c r="O2334" s="41"/>
      <c r="P2334" s="41"/>
    </row>
    <row r="2335" spans="6:16" s="23" customFormat="1" x14ac:dyDescent="0.35">
      <c r="F2335" s="35"/>
      <c r="K2335" s="39"/>
      <c r="L2335" s="40"/>
      <c r="M2335" s="40"/>
      <c r="N2335" s="41"/>
      <c r="O2335" s="41"/>
      <c r="P2335" s="41"/>
    </row>
    <row r="2336" spans="6:16" s="23" customFormat="1" x14ac:dyDescent="0.35">
      <c r="F2336" s="35"/>
      <c r="K2336" s="39"/>
      <c r="L2336" s="40"/>
      <c r="M2336" s="40"/>
      <c r="N2336" s="41"/>
      <c r="O2336" s="41"/>
      <c r="P2336" s="41"/>
    </row>
    <row r="2337" spans="6:16" s="23" customFormat="1" x14ac:dyDescent="0.35">
      <c r="F2337" s="35"/>
      <c r="K2337" s="39"/>
      <c r="L2337" s="40"/>
      <c r="M2337" s="40"/>
      <c r="N2337" s="41"/>
      <c r="O2337" s="41"/>
      <c r="P2337" s="41"/>
    </row>
    <row r="2338" spans="6:16" s="23" customFormat="1" x14ac:dyDescent="0.35">
      <c r="F2338" s="35"/>
      <c r="K2338" s="39"/>
      <c r="L2338" s="40"/>
      <c r="M2338" s="40"/>
      <c r="N2338" s="41"/>
      <c r="O2338" s="41"/>
      <c r="P2338" s="41"/>
    </row>
    <row r="2339" spans="6:16" s="23" customFormat="1" x14ac:dyDescent="0.35">
      <c r="F2339" s="35"/>
      <c r="K2339" s="39"/>
      <c r="L2339" s="40"/>
      <c r="M2339" s="40"/>
      <c r="N2339" s="41"/>
      <c r="O2339" s="41"/>
      <c r="P2339" s="41"/>
    </row>
    <row r="2340" spans="6:16" s="23" customFormat="1" x14ac:dyDescent="0.35">
      <c r="F2340" s="35"/>
      <c r="K2340" s="39"/>
      <c r="L2340" s="40"/>
      <c r="M2340" s="40"/>
      <c r="N2340" s="41"/>
      <c r="O2340" s="41"/>
      <c r="P2340" s="41"/>
    </row>
    <row r="2341" spans="6:16" s="23" customFormat="1" x14ac:dyDescent="0.35">
      <c r="F2341" s="35"/>
      <c r="G2341" s="35"/>
      <c r="K2341" s="39"/>
      <c r="L2341" s="40"/>
      <c r="M2341" s="40"/>
      <c r="N2341" s="41"/>
      <c r="O2341" s="41"/>
      <c r="P2341" s="41"/>
    </row>
    <row r="2342" spans="6:16" s="23" customFormat="1" x14ac:dyDescent="0.35">
      <c r="F2342" s="35"/>
      <c r="G2342" s="35"/>
      <c r="K2342" s="39"/>
      <c r="L2342" s="40"/>
      <c r="M2342" s="40"/>
      <c r="N2342" s="41"/>
      <c r="O2342" s="41"/>
      <c r="P2342" s="41"/>
    </row>
    <row r="2343" spans="6:16" s="23" customFormat="1" x14ac:dyDescent="0.35">
      <c r="F2343" s="35"/>
      <c r="G2343" s="35"/>
      <c r="K2343" s="39"/>
      <c r="L2343" s="40"/>
      <c r="M2343" s="40"/>
      <c r="N2343" s="41"/>
      <c r="O2343" s="41"/>
      <c r="P2343" s="41"/>
    </row>
    <row r="2344" spans="6:16" s="23" customFormat="1" x14ac:dyDescent="0.35">
      <c r="F2344" s="35"/>
      <c r="G2344" s="35"/>
      <c r="K2344" s="39"/>
      <c r="L2344" s="40"/>
      <c r="M2344" s="40"/>
      <c r="N2344" s="41"/>
      <c r="O2344" s="41"/>
      <c r="P2344" s="41"/>
    </row>
    <row r="2345" spans="6:16" s="23" customFormat="1" x14ac:dyDescent="0.35">
      <c r="F2345" s="35"/>
      <c r="G2345" s="35"/>
      <c r="K2345" s="39"/>
      <c r="L2345" s="40"/>
      <c r="M2345" s="40"/>
      <c r="N2345" s="41"/>
      <c r="O2345" s="41"/>
      <c r="P2345" s="41"/>
    </row>
    <row r="2346" spans="6:16" s="23" customFormat="1" x14ac:dyDescent="0.35">
      <c r="F2346" s="35"/>
      <c r="G2346" s="35"/>
      <c r="K2346" s="39"/>
      <c r="L2346" s="40"/>
      <c r="M2346" s="40"/>
      <c r="N2346" s="41"/>
      <c r="O2346" s="41"/>
      <c r="P2346" s="41"/>
    </row>
    <row r="2347" spans="6:16" s="23" customFormat="1" x14ac:dyDescent="0.35">
      <c r="F2347" s="35"/>
      <c r="K2347" s="39"/>
      <c r="L2347" s="40"/>
      <c r="M2347" s="40"/>
      <c r="N2347" s="41"/>
      <c r="O2347" s="41"/>
      <c r="P2347" s="41"/>
    </row>
    <row r="2348" spans="6:16" s="23" customFormat="1" x14ac:dyDescent="0.35">
      <c r="F2348" s="35"/>
      <c r="K2348" s="39"/>
      <c r="L2348" s="40"/>
      <c r="M2348" s="40"/>
      <c r="N2348" s="41"/>
      <c r="O2348" s="41"/>
      <c r="P2348" s="41"/>
    </row>
    <row r="2349" spans="6:16" s="23" customFormat="1" x14ac:dyDescent="0.35">
      <c r="F2349" s="35"/>
      <c r="K2349" s="39"/>
      <c r="L2349" s="40"/>
      <c r="M2349" s="40"/>
      <c r="N2349" s="41"/>
      <c r="O2349" s="41"/>
      <c r="P2349" s="41"/>
    </row>
    <row r="2350" spans="6:16" s="23" customFormat="1" x14ac:dyDescent="0.35">
      <c r="F2350" s="35"/>
      <c r="G2350" s="35"/>
      <c r="K2350" s="39"/>
      <c r="L2350" s="40"/>
      <c r="M2350" s="40"/>
      <c r="N2350" s="41"/>
      <c r="O2350" s="41"/>
      <c r="P2350" s="41"/>
    </row>
    <row r="2351" spans="6:16" s="23" customFormat="1" x14ac:dyDescent="0.35">
      <c r="F2351" s="35"/>
      <c r="G2351" s="35"/>
      <c r="K2351" s="39"/>
      <c r="L2351" s="40"/>
      <c r="M2351" s="40"/>
      <c r="N2351" s="41"/>
      <c r="O2351" s="41"/>
      <c r="P2351" s="41"/>
    </row>
    <row r="2352" spans="6:16" s="23" customFormat="1" x14ac:dyDescent="0.35">
      <c r="F2352" s="35"/>
      <c r="G2352" s="35"/>
      <c r="K2352" s="39"/>
      <c r="L2352" s="40"/>
      <c r="M2352" s="40"/>
      <c r="N2352" s="41"/>
      <c r="O2352" s="41"/>
      <c r="P2352" s="41"/>
    </row>
    <row r="2353" spans="6:16" s="23" customFormat="1" x14ac:dyDescent="0.35">
      <c r="F2353" s="35"/>
      <c r="G2353" s="35"/>
      <c r="K2353" s="39"/>
      <c r="L2353" s="40"/>
      <c r="M2353" s="40"/>
      <c r="N2353" s="41"/>
      <c r="O2353" s="41"/>
      <c r="P2353" s="41"/>
    </row>
    <row r="2354" spans="6:16" s="23" customFormat="1" x14ac:dyDescent="0.35">
      <c r="F2354" s="35"/>
      <c r="G2354" s="35"/>
      <c r="K2354" s="39"/>
      <c r="L2354" s="40"/>
      <c r="M2354" s="40"/>
      <c r="N2354" s="41"/>
      <c r="O2354" s="41"/>
      <c r="P2354" s="41"/>
    </row>
    <row r="2355" spans="6:16" s="23" customFormat="1" x14ac:dyDescent="0.35">
      <c r="F2355" s="35"/>
      <c r="G2355" s="35"/>
      <c r="K2355" s="39"/>
      <c r="L2355" s="40"/>
      <c r="M2355" s="40"/>
      <c r="N2355" s="41"/>
      <c r="O2355" s="41"/>
      <c r="P2355" s="41"/>
    </row>
    <row r="2356" spans="6:16" s="23" customFormat="1" x14ac:dyDescent="0.35">
      <c r="F2356" s="35"/>
      <c r="G2356" s="35"/>
      <c r="K2356" s="39"/>
      <c r="L2356" s="40"/>
      <c r="M2356" s="40"/>
      <c r="N2356" s="41"/>
      <c r="O2356" s="41"/>
      <c r="P2356" s="41"/>
    </row>
    <row r="2357" spans="6:16" s="23" customFormat="1" x14ac:dyDescent="0.35">
      <c r="F2357" s="35"/>
      <c r="K2357" s="39"/>
      <c r="L2357" s="40"/>
      <c r="M2357" s="40"/>
      <c r="N2357" s="41"/>
      <c r="O2357" s="41"/>
      <c r="P2357" s="41"/>
    </row>
    <row r="2358" spans="6:16" s="23" customFormat="1" x14ac:dyDescent="0.35">
      <c r="F2358" s="35"/>
      <c r="K2358" s="39"/>
      <c r="L2358" s="40"/>
      <c r="M2358" s="40"/>
      <c r="N2358" s="41"/>
      <c r="O2358" s="41"/>
      <c r="P2358" s="41"/>
    </row>
    <row r="2359" spans="6:16" s="23" customFormat="1" x14ac:dyDescent="0.35">
      <c r="F2359" s="35"/>
      <c r="K2359" s="39"/>
      <c r="L2359" s="40"/>
      <c r="M2359" s="40"/>
      <c r="N2359" s="41"/>
      <c r="O2359" s="41"/>
      <c r="P2359" s="41"/>
    </row>
    <row r="2360" spans="6:16" s="23" customFormat="1" x14ac:dyDescent="0.35">
      <c r="F2360" s="35"/>
      <c r="K2360" s="39"/>
      <c r="L2360" s="40"/>
      <c r="M2360" s="40"/>
      <c r="N2360" s="41"/>
      <c r="O2360" s="41"/>
      <c r="P2360" s="41"/>
    </row>
    <row r="2361" spans="6:16" s="23" customFormat="1" x14ac:dyDescent="0.35">
      <c r="F2361" s="35"/>
      <c r="G2361" s="35"/>
      <c r="K2361" s="39"/>
      <c r="L2361" s="40"/>
      <c r="M2361" s="40"/>
      <c r="N2361" s="41"/>
      <c r="O2361" s="41"/>
      <c r="P2361" s="41"/>
    </row>
    <row r="2362" spans="6:16" s="23" customFormat="1" x14ac:dyDescent="0.35">
      <c r="F2362" s="35"/>
      <c r="K2362" s="39"/>
      <c r="L2362" s="40"/>
      <c r="M2362" s="40"/>
      <c r="N2362" s="41"/>
      <c r="O2362" s="41"/>
      <c r="P2362" s="41"/>
    </row>
    <row r="2363" spans="6:16" s="23" customFormat="1" x14ac:dyDescent="0.35">
      <c r="F2363" s="35"/>
      <c r="K2363" s="39"/>
      <c r="L2363" s="40"/>
      <c r="M2363" s="40"/>
      <c r="N2363" s="41"/>
      <c r="O2363" s="41"/>
      <c r="P2363" s="41"/>
    </row>
    <row r="2364" spans="6:16" s="23" customFormat="1" x14ac:dyDescent="0.35">
      <c r="F2364" s="35"/>
      <c r="G2364" s="35"/>
      <c r="K2364" s="39"/>
      <c r="L2364" s="40"/>
      <c r="M2364" s="40"/>
      <c r="N2364" s="41"/>
      <c r="O2364" s="41"/>
      <c r="P2364" s="41"/>
    </row>
    <row r="2365" spans="6:16" s="23" customFormat="1" x14ac:dyDescent="0.35">
      <c r="F2365" s="35"/>
      <c r="K2365" s="39"/>
      <c r="L2365" s="40"/>
      <c r="M2365" s="40"/>
      <c r="N2365" s="41"/>
      <c r="O2365" s="41"/>
      <c r="P2365" s="41"/>
    </row>
    <row r="2366" spans="6:16" s="23" customFormat="1" x14ac:dyDescent="0.35">
      <c r="F2366" s="35"/>
      <c r="K2366" s="39"/>
      <c r="L2366" s="40"/>
      <c r="M2366" s="40"/>
      <c r="N2366" s="41"/>
      <c r="O2366" s="41"/>
      <c r="P2366" s="41"/>
    </row>
    <row r="2367" spans="6:16" s="23" customFormat="1" x14ac:dyDescent="0.35">
      <c r="F2367" s="35"/>
      <c r="K2367" s="39"/>
      <c r="L2367" s="40"/>
      <c r="M2367" s="40"/>
      <c r="N2367" s="41"/>
      <c r="O2367" s="41"/>
      <c r="P2367" s="41"/>
    </row>
    <row r="2368" spans="6:16" s="23" customFormat="1" x14ac:dyDescent="0.35">
      <c r="F2368" s="35"/>
      <c r="K2368" s="39"/>
      <c r="L2368" s="40"/>
      <c r="M2368" s="40"/>
      <c r="N2368" s="41"/>
      <c r="O2368" s="41"/>
      <c r="P2368" s="41"/>
    </row>
    <row r="2369" spans="6:16" s="23" customFormat="1" x14ac:dyDescent="0.35">
      <c r="F2369" s="35"/>
      <c r="G2369" s="35"/>
      <c r="K2369" s="39"/>
      <c r="L2369" s="40"/>
      <c r="M2369" s="40"/>
      <c r="N2369" s="41"/>
      <c r="O2369" s="41"/>
      <c r="P2369" s="41"/>
    </row>
    <row r="2370" spans="6:16" s="23" customFormat="1" x14ac:dyDescent="0.35">
      <c r="F2370" s="35"/>
      <c r="G2370" s="35"/>
      <c r="K2370" s="39"/>
      <c r="L2370" s="40"/>
      <c r="M2370" s="40"/>
      <c r="N2370" s="41"/>
      <c r="O2370" s="41"/>
      <c r="P2370" s="41"/>
    </row>
    <row r="2371" spans="6:16" s="23" customFormat="1" x14ac:dyDescent="0.35">
      <c r="F2371" s="35"/>
      <c r="G2371" s="35"/>
      <c r="K2371" s="39"/>
      <c r="L2371" s="40"/>
      <c r="M2371" s="40"/>
      <c r="N2371" s="41"/>
      <c r="O2371" s="41"/>
      <c r="P2371" s="41"/>
    </row>
    <row r="2372" spans="6:16" s="23" customFormat="1" x14ac:dyDescent="0.35">
      <c r="F2372" s="35"/>
      <c r="G2372" s="35"/>
      <c r="K2372" s="39"/>
      <c r="L2372" s="40"/>
      <c r="M2372" s="40"/>
      <c r="N2372" s="41"/>
      <c r="O2372" s="41"/>
      <c r="P2372" s="41"/>
    </row>
    <row r="2373" spans="6:16" s="23" customFormat="1" x14ac:dyDescent="0.35">
      <c r="F2373" s="35"/>
      <c r="G2373" s="35"/>
      <c r="K2373" s="39"/>
      <c r="L2373" s="40"/>
      <c r="M2373" s="40"/>
      <c r="N2373" s="41"/>
      <c r="O2373" s="41"/>
      <c r="P2373" s="41"/>
    </row>
    <row r="2374" spans="6:16" s="23" customFormat="1" x14ac:dyDescent="0.35">
      <c r="F2374" s="35"/>
      <c r="K2374" s="39"/>
      <c r="L2374" s="40"/>
      <c r="M2374" s="40"/>
      <c r="N2374" s="41"/>
      <c r="O2374" s="41"/>
      <c r="P2374" s="41"/>
    </row>
    <row r="2375" spans="6:16" s="23" customFormat="1" x14ac:dyDescent="0.35">
      <c r="F2375" s="35"/>
      <c r="G2375" s="35"/>
      <c r="K2375" s="39"/>
      <c r="L2375" s="40"/>
      <c r="M2375" s="40"/>
      <c r="N2375" s="41"/>
      <c r="O2375" s="41"/>
      <c r="P2375" s="41"/>
    </row>
    <row r="2376" spans="6:16" s="23" customFormat="1" x14ac:dyDescent="0.35">
      <c r="F2376" s="35"/>
      <c r="K2376" s="39"/>
      <c r="L2376" s="40"/>
      <c r="M2376" s="40"/>
      <c r="N2376" s="41"/>
      <c r="O2376" s="41"/>
      <c r="P2376" s="41"/>
    </row>
    <row r="2377" spans="6:16" s="23" customFormat="1" x14ac:dyDescent="0.35">
      <c r="F2377" s="35"/>
      <c r="K2377" s="39"/>
      <c r="L2377" s="40"/>
      <c r="M2377" s="40"/>
      <c r="N2377" s="41"/>
      <c r="O2377" s="41"/>
      <c r="P2377" s="41"/>
    </row>
    <row r="2378" spans="6:16" s="23" customFormat="1" x14ac:dyDescent="0.35">
      <c r="F2378" s="35"/>
      <c r="G2378" s="35"/>
      <c r="K2378" s="39"/>
      <c r="L2378" s="40"/>
      <c r="M2378" s="40"/>
      <c r="N2378" s="41"/>
      <c r="O2378" s="41"/>
      <c r="P2378" s="41"/>
    </row>
    <row r="2379" spans="6:16" s="23" customFormat="1" x14ac:dyDescent="0.35">
      <c r="F2379" s="35"/>
      <c r="G2379" s="35"/>
      <c r="K2379" s="39"/>
      <c r="L2379" s="40"/>
      <c r="M2379" s="40"/>
      <c r="N2379" s="41"/>
      <c r="O2379" s="41"/>
      <c r="P2379" s="41"/>
    </row>
    <row r="2380" spans="6:16" s="23" customFormat="1" x14ac:dyDescent="0.35">
      <c r="F2380" s="35"/>
      <c r="G2380" s="35"/>
      <c r="K2380" s="39"/>
      <c r="L2380" s="40"/>
      <c r="M2380" s="40"/>
      <c r="N2380" s="41"/>
      <c r="O2380" s="41"/>
      <c r="P2380" s="41"/>
    </row>
    <row r="2381" spans="6:16" s="23" customFormat="1" x14ac:dyDescent="0.35">
      <c r="F2381" s="35"/>
      <c r="G2381" s="35"/>
      <c r="K2381" s="39"/>
      <c r="L2381" s="40"/>
      <c r="M2381" s="40"/>
      <c r="N2381" s="41"/>
      <c r="O2381" s="41"/>
      <c r="P2381" s="41"/>
    </row>
    <row r="2382" spans="6:16" s="23" customFormat="1" x14ac:dyDescent="0.35">
      <c r="F2382" s="35"/>
      <c r="G2382" s="35"/>
      <c r="K2382" s="39"/>
      <c r="L2382" s="40"/>
      <c r="M2382" s="40"/>
      <c r="N2382" s="41"/>
      <c r="O2382" s="41"/>
      <c r="P2382" s="41"/>
    </row>
    <row r="2383" spans="6:16" s="23" customFormat="1" x14ac:dyDescent="0.35">
      <c r="F2383" s="35"/>
      <c r="G2383" s="35"/>
      <c r="K2383" s="39"/>
      <c r="L2383" s="40"/>
      <c r="M2383" s="40"/>
      <c r="N2383" s="41"/>
      <c r="O2383" s="41"/>
      <c r="P2383" s="41"/>
    </row>
    <row r="2384" spans="6:16" s="23" customFormat="1" x14ac:dyDescent="0.35">
      <c r="F2384" s="35"/>
      <c r="G2384" s="35"/>
      <c r="K2384" s="39"/>
      <c r="L2384" s="40"/>
      <c r="M2384" s="40"/>
      <c r="N2384" s="41"/>
      <c r="O2384" s="41"/>
      <c r="P2384" s="41"/>
    </row>
    <row r="2385" spans="6:16" s="23" customFormat="1" x14ac:dyDescent="0.35">
      <c r="F2385" s="35"/>
      <c r="G2385" s="35"/>
      <c r="K2385" s="39"/>
      <c r="L2385" s="40"/>
      <c r="M2385" s="40"/>
      <c r="N2385" s="41"/>
      <c r="O2385" s="41"/>
      <c r="P2385" s="41"/>
    </row>
    <row r="2386" spans="6:16" s="23" customFormat="1" x14ac:dyDescent="0.35">
      <c r="F2386" s="35"/>
      <c r="G2386" s="35"/>
      <c r="K2386" s="39"/>
      <c r="L2386" s="40"/>
      <c r="M2386" s="40"/>
      <c r="N2386" s="41"/>
      <c r="O2386" s="41"/>
      <c r="P2386" s="41"/>
    </row>
    <row r="2387" spans="6:16" s="23" customFormat="1" x14ac:dyDescent="0.35">
      <c r="F2387" s="35"/>
      <c r="G2387" s="35"/>
      <c r="K2387" s="39"/>
      <c r="L2387" s="40"/>
      <c r="M2387" s="40"/>
      <c r="N2387" s="41"/>
      <c r="O2387" s="41"/>
      <c r="P2387" s="41"/>
    </row>
    <row r="2388" spans="6:16" s="23" customFormat="1" x14ac:dyDescent="0.35">
      <c r="F2388" s="35"/>
      <c r="G2388" s="35"/>
      <c r="K2388" s="39"/>
      <c r="L2388" s="40"/>
      <c r="M2388" s="40"/>
      <c r="N2388" s="41"/>
      <c r="O2388" s="41"/>
      <c r="P2388" s="41"/>
    </row>
    <row r="2389" spans="6:16" s="23" customFormat="1" x14ac:dyDescent="0.35">
      <c r="F2389" s="35"/>
      <c r="G2389" s="35"/>
      <c r="K2389" s="39"/>
      <c r="L2389" s="40"/>
      <c r="M2389" s="40"/>
      <c r="N2389" s="41"/>
      <c r="O2389" s="41"/>
      <c r="P2389" s="41"/>
    </row>
    <row r="2390" spans="6:16" s="23" customFormat="1" x14ac:dyDescent="0.35">
      <c r="F2390" s="35"/>
      <c r="G2390" s="35"/>
      <c r="K2390" s="39"/>
      <c r="L2390" s="40"/>
      <c r="M2390" s="40"/>
      <c r="N2390" s="41"/>
      <c r="O2390" s="41"/>
      <c r="P2390" s="41"/>
    </row>
    <row r="2391" spans="6:16" s="23" customFormat="1" x14ac:dyDescent="0.35">
      <c r="F2391" s="35"/>
      <c r="G2391" s="35"/>
      <c r="K2391" s="39"/>
      <c r="L2391" s="40"/>
      <c r="M2391" s="40"/>
      <c r="N2391" s="41"/>
      <c r="O2391" s="41"/>
      <c r="P2391" s="41"/>
    </row>
    <row r="2392" spans="6:16" s="23" customFormat="1" x14ac:dyDescent="0.35">
      <c r="F2392" s="35"/>
      <c r="K2392" s="39"/>
      <c r="L2392" s="40"/>
      <c r="M2392" s="40"/>
      <c r="N2392" s="41"/>
      <c r="O2392" s="41"/>
      <c r="P2392" s="41"/>
    </row>
    <row r="2393" spans="6:16" s="23" customFormat="1" x14ac:dyDescent="0.35">
      <c r="F2393" s="35"/>
      <c r="G2393" s="35"/>
      <c r="K2393" s="39"/>
      <c r="L2393" s="40"/>
      <c r="M2393" s="40"/>
      <c r="N2393" s="41"/>
      <c r="O2393" s="41"/>
      <c r="P2393" s="41"/>
    </row>
    <row r="2394" spans="6:16" s="23" customFormat="1" x14ac:dyDescent="0.35">
      <c r="F2394" s="35"/>
      <c r="G2394" s="35"/>
      <c r="K2394" s="39"/>
      <c r="L2394" s="40"/>
      <c r="M2394" s="40"/>
      <c r="N2394" s="41"/>
      <c r="O2394" s="41"/>
      <c r="P2394" s="41"/>
    </row>
    <row r="2395" spans="6:16" s="23" customFormat="1" x14ac:dyDescent="0.35">
      <c r="F2395" s="35"/>
      <c r="G2395" s="35"/>
      <c r="K2395" s="39"/>
      <c r="L2395" s="40"/>
      <c r="M2395" s="40"/>
      <c r="N2395" s="41"/>
      <c r="O2395" s="41"/>
      <c r="P2395" s="41"/>
    </row>
    <row r="2396" spans="6:16" s="23" customFormat="1" x14ac:dyDescent="0.35">
      <c r="F2396" s="35"/>
      <c r="G2396" s="35"/>
      <c r="K2396" s="39"/>
      <c r="L2396" s="40"/>
      <c r="M2396" s="40"/>
      <c r="N2396" s="41"/>
      <c r="O2396" s="41"/>
      <c r="P2396" s="41"/>
    </row>
    <row r="2397" spans="6:16" s="23" customFormat="1" x14ac:dyDescent="0.35">
      <c r="F2397" s="35"/>
      <c r="K2397" s="39"/>
      <c r="L2397" s="40"/>
      <c r="M2397" s="40"/>
      <c r="N2397" s="41"/>
      <c r="O2397" s="41"/>
      <c r="P2397" s="41"/>
    </row>
    <row r="2398" spans="6:16" s="23" customFormat="1" x14ac:dyDescent="0.35">
      <c r="F2398" s="35"/>
      <c r="G2398" s="35"/>
      <c r="K2398" s="39"/>
      <c r="L2398" s="40"/>
      <c r="M2398" s="40"/>
      <c r="N2398" s="41"/>
      <c r="O2398" s="41"/>
      <c r="P2398" s="41"/>
    </row>
    <row r="2399" spans="6:16" s="23" customFormat="1" x14ac:dyDescent="0.35">
      <c r="F2399" s="35"/>
      <c r="G2399" s="35"/>
      <c r="K2399" s="39"/>
      <c r="L2399" s="40"/>
      <c r="M2399" s="40"/>
      <c r="N2399" s="41"/>
      <c r="O2399" s="41"/>
      <c r="P2399" s="41"/>
    </row>
    <row r="2400" spans="6:16" s="23" customFormat="1" x14ac:dyDescent="0.35">
      <c r="F2400" s="35"/>
      <c r="G2400" s="35"/>
      <c r="K2400" s="39"/>
      <c r="L2400" s="40"/>
      <c r="M2400" s="40"/>
      <c r="N2400" s="41"/>
      <c r="O2400" s="41"/>
      <c r="P2400" s="41"/>
    </row>
    <row r="2401" spans="11:16" s="23" customFormat="1" x14ac:dyDescent="0.35">
      <c r="K2401" s="42"/>
      <c r="L2401" s="42"/>
      <c r="M2401" s="42"/>
      <c r="N2401" s="41"/>
      <c r="O2401" s="41"/>
      <c r="P2401" s="41"/>
    </row>
    <row r="2402" spans="11:16" s="23" customFormat="1" x14ac:dyDescent="0.35">
      <c r="K2402" s="42"/>
      <c r="L2402" s="42"/>
      <c r="M2402" s="42"/>
      <c r="N2402" s="41"/>
      <c r="O2402" s="41"/>
      <c r="P2402" s="41"/>
    </row>
    <row r="2403" spans="11:16" s="23" customFormat="1" x14ac:dyDescent="0.35">
      <c r="K2403" s="42"/>
      <c r="L2403" s="42"/>
      <c r="M2403" s="42"/>
      <c r="N2403" s="41"/>
      <c r="O2403" s="41"/>
      <c r="P2403" s="41"/>
    </row>
    <row r="2404" spans="11:16" s="23" customFormat="1" x14ac:dyDescent="0.35">
      <c r="K2404" s="42"/>
      <c r="L2404" s="42"/>
      <c r="M2404" s="42"/>
      <c r="N2404" s="41"/>
      <c r="O2404" s="41"/>
      <c r="P2404" s="41"/>
    </row>
    <row r="2405" spans="11:16" s="23" customFormat="1" x14ac:dyDescent="0.35">
      <c r="K2405" s="42"/>
      <c r="L2405" s="42"/>
      <c r="M2405" s="42"/>
      <c r="N2405" s="41"/>
      <c r="O2405" s="41"/>
      <c r="P2405" s="41"/>
    </row>
    <row r="2406" spans="11:16" s="23" customFormat="1" x14ac:dyDescent="0.35">
      <c r="K2406" s="42"/>
      <c r="L2406" s="42"/>
      <c r="M2406" s="42"/>
      <c r="N2406" s="41"/>
      <c r="O2406" s="41"/>
      <c r="P2406" s="41"/>
    </row>
    <row r="2407" spans="11:16" s="23" customFormat="1" x14ac:dyDescent="0.35">
      <c r="K2407" s="42"/>
      <c r="L2407" s="42"/>
      <c r="M2407" s="42"/>
      <c r="N2407" s="41"/>
      <c r="O2407" s="41"/>
      <c r="P2407" s="41"/>
    </row>
    <row r="2408" spans="11:16" s="23" customFormat="1" x14ac:dyDescent="0.35">
      <c r="K2408" s="42"/>
      <c r="L2408" s="42"/>
      <c r="M2408" s="42"/>
      <c r="N2408" s="41"/>
      <c r="O2408" s="41"/>
      <c r="P2408" s="41"/>
    </row>
    <row r="2409" spans="11:16" s="23" customFormat="1" x14ac:dyDescent="0.35">
      <c r="K2409" s="42"/>
      <c r="L2409" s="42"/>
      <c r="M2409" s="42"/>
      <c r="N2409" s="41"/>
      <c r="O2409" s="41"/>
      <c r="P2409" s="41"/>
    </row>
    <row r="2410" spans="11:16" s="23" customFormat="1" x14ac:dyDescent="0.35">
      <c r="K2410" s="42"/>
      <c r="L2410" s="42"/>
      <c r="M2410" s="42"/>
      <c r="N2410" s="41"/>
      <c r="O2410" s="41"/>
      <c r="P2410" s="41"/>
    </row>
    <row r="2411" spans="11:16" s="23" customFormat="1" x14ac:dyDescent="0.35">
      <c r="K2411" s="42"/>
      <c r="L2411" s="42"/>
      <c r="M2411" s="42"/>
      <c r="N2411" s="41"/>
      <c r="O2411" s="41"/>
      <c r="P2411" s="41"/>
    </row>
    <row r="2412" spans="11:16" s="23" customFormat="1" x14ac:dyDescent="0.35">
      <c r="K2412" s="42"/>
      <c r="L2412" s="42"/>
      <c r="M2412" s="42"/>
      <c r="N2412" s="41"/>
      <c r="O2412" s="41"/>
      <c r="P2412" s="41"/>
    </row>
    <row r="2413" spans="11:16" s="23" customFormat="1" x14ac:dyDescent="0.35">
      <c r="K2413" s="42"/>
      <c r="L2413" s="42"/>
      <c r="M2413" s="42"/>
      <c r="N2413" s="41"/>
      <c r="O2413" s="41"/>
      <c r="P2413" s="41"/>
    </row>
    <row r="2414" spans="11:16" s="23" customFormat="1" x14ac:dyDescent="0.35">
      <c r="K2414" s="42"/>
      <c r="L2414" s="42"/>
      <c r="M2414" s="42"/>
      <c r="N2414" s="41"/>
      <c r="O2414" s="41"/>
      <c r="P2414" s="41"/>
    </row>
    <row r="2415" spans="11:16" s="23" customFormat="1" x14ac:dyDescent="0.35">
      <c r="K2415" s="42"/>
      <c r="L2415" s="42"/>
      <c r="M2415" s="42"/>
      <c r="N2415" s="41"/>
      <c r="O2415" s="41"/>
      <c r="P2415" s="41"/>
    </row>
    <row r="2416" spans="11:16" s="23" customFormat="1" x14ac:dyDescent="0.35">
      <c r="K2416" s="42"/>
      <c r="L2416" s="42"/>
      <c r="M2416" s="42"/>
      <c r="N2416" s="41"/>
      <c r="O2416" s="41"/>
      <c r="P2416" s="41"/>
    </row>
    <row r="2417" spans="11:16" s="23" customFormat="1" x14ac:dyDescent="0.35">
      <c r="K2417" s="42"/>
      <c r="L2417" s="42"/>
      <c r="M2417" s="42"/>
      <c r="N2417" s="41"/>
      <c r="O2417" s="41"/>
      <c r="P2417" s="41"/>
    </row>
    <row r="2418" spans="11:16" s="23" customFormat="1" x14ac:dyDescent="0.35">
      <c r="K2418" s="42"/>
      <c r="L2418" s="42"/>
      <c r="M2418" s="42"/>
      <c r="N2418" s="41"/>
      <c r="O2418" s="41"/>
      <c r="P2418" s="41"/>
    </row>
    <row r="2419" spans="11:16" s="23" customFormat="1" x14ac:dyDescent="0.35">
      <c r="K2419" s="42"/>
      <c r="L2419" s="42"/>
      <c r="M2419" s="42"/>
      <c r="N2419" s="41"/>
      <c r="O2419" s="41"/>
      <c r="P2419" s="41"/>
    </row>
    <row r="2420" spans="11:16" s="23" customFormat="1" x14ac:dyDescent="0.35">
      <c r="K2420" s="42"/>
      <c r="L2420" s="42"/>
      <c r="M2420" s="42"/>
      <c r="N2420" s="41"/>
      <c r="O2420" s="41"/>
      <c r="P2420" s="41"/>
    </row>
    <row r="2421" spans="11:16" s="23" customFormat="1" x14ac:dyDescent="0.35">
      <c r="K2421" s="42"/>
      <c r="L2421" s="42"/>
      <c r="M2421" s="42"/>
      <c r="N2421" s="41"/>
      <c r="O2421" s="41"/>
      <c r="P2421" s="41"/>
    </row>
    <row r="2422" spans="11:16" s="23" customFormat="1" x14ac:dyDescent="0.35">
      <c r="K2422" s="42"/>
      <c r="L2422" s="42"/>
      <c r="M2422" s="42"/>
      <c r="N2422" s="41"/>
      <c r="O2422" s="41"/>
      <c r="P2422" s="41"/>
    </row>
    <row r="2423" spans="11:16" s="23" customFormat="1" x14ac:dyDescent="0.35">
      <c r="K2423" s="42"/>
      <c r="L2423" s="42"/>
      <c r="M2423" s="42"/>
      <c r="N2423" s="41"/>
      <c r="O2423" s="41"/>
      <c r="P2423" s="41"/>
    </row>
    <row r="2424" spans="11:16" s="23" customFormat="1" x14ac:dyDescent="0.35">
      <c r="K2424" s="42"/>
      <c r="L2424" s="42"/>
      <c r="M2424" s="42"/>
      <c r="N2424" s="41"/>
      <c r="O2424" s="41"/>
      <c r="P2424" s="41"/>
    </row>
    <row r="2425" spans="11:16" s="23" customFormat="1" x14ac:dyDescent="0.35">
      <c r="K2425" s="42"/>
      <c r="L2425" s="42"/>
      <c r="M2425" s="42"/>
      <c r="N2425" s="41"/>
      <c r="O2425" s="41"/>
      <c r="P2425" s="41"/>
    </row>
    <row r="2426" spans="11:16" s="23" customFormat="1" x14ac:dyDescent="0.35">
      <c r="K2426" s="42"/>
      <c r="L2426" s="42"/>
      <c r="M2426" s="42"/>
      <c r="N2426" s="41"/>
      <c r="O2426" s="41"/>
      <c r="P2426" s="41"/>
    </row>
    <row r="2427" spans="11:16" s="23" customFormat="1" x14ac:dyDescent="0.35">
      <c r="K2427" s="42"/>
      <c r="L2427" s="42"/>
      <c r="M2427" s="42"/>
      <c r="N2427" s="41"/>
      <c r="O2427" s="41"/>
      <c r="P2427" s="41"/>
    </row>
    <row r="2428" spans="11:16" s="23" customFormat="1" x14ac:dyDescent="0.35">
      <c r="K2428" s="42"/>
      <c r="L2428" s="42"/>
      <c r="M2428" s="42"/>
      <c r="N2428" s="41"/>
      <c r="O2428" s="41"/>
      <c r="P2428" s="41"/>
    </row>
    <row r="2429" spans="11:16" s="23" customFormat="1" x14ac:dyDescent="0.35">
      <c r="K2429" s="42"/>
      <c r="L2429" s="42"/>
      <c r="M2429" s="42"/>
      <c r="N2429" s="41"/>
      <c r="O2429" s="41"/>
      <c r="P2429" s="41"/>
    </row>
    <row r="2430" spans="11:16" s="23" customFormat="1" x14ac:dyDescent="0.35">
      <c r="K2430" s="42"/>
      <c r="L2430" s="42"/>
      <c r="M2430" s="42"/>
      <c r="N2430" s="41"/>
      <c r="O2430" s="41"/>
      <c r="P2430" s="41"/>
    </row>
    <row r="2431" spans="11:16" s="23" customFormat="1" x14ac:dyDescent="0.35">
      <c r="K2431" s="42"/>
      <c r="L2431" s="42"/>
      <c r="M2431" s="42"/>
      <c r="N2431" s="41"/>
      <c r="O2431" s="41"/>
      <c r="P2431" s="41"/>
    </row>
    <row r="2432" spans="11:16" s="23" customFormat="1" x14ac:dyDescent="0.35">
      <c r="K2432" s="42"/>
      <c r="L2432" s="42"/>
      <c r="M2432" s="42"/>
      <c r="N2432" s="41"/>
      <c r="O2432" s="41"/>
      <c r="P2432" s="41"/>
    </row>
    <row r="2433" spans="11:16" s="23" customFormat="1" x14ac:dyDescent="0.35">
      <c r="K2433" s="42"/>
      <c r="L2433" s="42"/>
      <c r="M2433" s="42"/>
      <c r="N2433" s="41"/>
      <c r="O2433" s="41"/>
      <c r="P2433" s="41"/>
    </row>
    <row r="2434" spans="11:16" s="23" customFormat="1" x14ac:dyDescent="0.35">
      <c r="K2434" s="42"/>
      <c r="L2434" s="42"/>
      <c r="M2434" s="42"/>
      <c r="N2434" s="41"/>
      <c r="O2434" s="41"/>
      <c r="P2434" s="41"/>
    </row>
    <row r="2435" spans="11:16" s="23" customFormat="1" x14ac:dyDescent="0.35">
      <c r="K2435" s="42"/>
      <c r="L2435" s="42"/>
      <c r="M2435" s="42"/>
      <c r="N2435" s="41"/>
      <c r="O2435" s="41"/>
      <c r="P2435" s="41"/>
    </row>
    <row r="2436" spans="11:16" s="23" customFormat="1" x14ac:dyDescent="0.35">
      <c r="K2436" s="42"/>
      <c r="L2436" s="42"/>
      <c r="M2436" s="42"/>
      <c r="N2436" s="41"/>
      <c r="O2436" s="41"/>
      <c r="P2436" s="41"/>
    </row>
    <row r="2437" spans="11:16" s="23" customFormat="1" x14ac:dyDescent="0.35">
      <c r="K2437" s="42"/>
      <c r="L2437" s="42"/>
      <c r="M2437" s="42"/>
      <c r="N2437" s="41"/>
      <c r="O2437" s="41"/>
      <c r="P2437" s="41"/>
    </row>
    <row r="2438" spans="11:16" s="23" customFormat="1" x14ac:dyDescent="0.35">
      <c r="K2438" s="42"/>
      <c r="L2438" s="42"/>
      <c r="M2438" s="42"/>
      <c r="N2438" s="41"/>
      <c r="O2438" s="41"/>
      <c r="P2438" s="41"/>
    </row>
    <row r="2439" spans="11:16" s="23" customFormat="1" x14ac:dyDescent="0.35">
      <c r="K2439" s="42"/>
      <c r="L2439" s="42"/>
      <c r="M2439" s="42"/>
      <c r="N2439" s="41"/>
      <c r="O2439" s="41"/>
      <c r="P2439" s="41"/>
    </row>
    <row r="2440" spans="11:16" s="23" customFormat="1" x14ac:dyDescent="0.35">
      <c r="K2440" s="42"/>
      <c r="L2440" s="42"/>
      <c r="M2440" s="42"/>
      <c r="N2440" s="41"/>
      <c r="O2440" s="41"/>
      <c r="P2440" s="41"/>
    </row>
    <row r="2441" spans="11:16" s="23" customFormat="1" x14ac:dyDescent="0.35">
      <c r="K2441" s="42"/>
      <c r="L2441" s="42"/>
      <c r="M2441" s="42"/>
      <c r="N2441" s="41"/>
      <c r="O2441" s="41"/>
      <c r="P2441" s="41"/>
    </row>
    <row r="2442" spans="11:16" s="23" customFormat="1" x14ac:dyDescent="0.35">
      <c r="K2442" s="42"/>
      <c r="L2442" s="42"/>
      <c r="M2442" s="42"/>
      <c r="N2442" s="41"/>
      <c r="O2442" s="41"/>
      <c r="P2442" s="41"/>
    </row>
    <row r="2443" spans="11:16" s="23" customFormat="1" x14ac:dyDescent="0.35">
      <c r="K2443" s="42"/>
      <c r="L2443" s="42"/>
      <c r="M2443" s="42"/>
      <c r="N2443" s="41"/>
      <c r="O2443" s="41"/>
      <c r="P2443" s="41"/>
    </row>
    <row r="2444" spans="11:16" s="23" customFormat="1" x14ac:dyDescent="0.35">
      <c r="K2444" s="42"/>
      <c r="L2444" s="42"/>
      <c r="M2444" s="42"/>
      <c r="N2444" s="41"/>
      <c r="O2444" s="41"/>
      <c r="P2444" s="41"/>
    </row>
    <row r="2445" spans="11:16" s="23" customFormat="1" x14ac:dyDescent="0.35">
      <c r="K2445" s="42"/>
      <c r="L2445" s="42"/>
      <c r="M2445" s="42"/>
      <c r="N2445" s="41"/>
      <c r="O2445" s="41"/>
      <c r="P2445" s="41"/>
    </row>
    <row r="2446" spans="11:16" s="23" customFormat="1" x14ac:dyDescent="0.35">
      <c r="K2446" s="42"/>
      <c r="L2446" s="42"/>
      <c r="M2446" s="42"/>
      <c r="N2446" s="41"/>
      <c r="O2446" s="41"/>
      <c r="P2446" s="41"/>
    </row>
    <row r="2447" spans="11:16" s="23" customFormat="1" x14ac:dyDescent="0.35">
      <c r="K2447" s="42"/>
      <c r="L2447" s="42"/>
      <c r="M2447" s="42"/>
      <c r="N2447" s="41"/>
      <c r="O2447" s="41"/>
      <c r="P2447" s="41"/>
    </row>
    <row r="2448" spans="11:16" s="23" customFormat="1" x14ac:dyDescent="0.35">
      <c r="K2448" s="42"/>
      <c r="L2448" s="42"/>
      <c r="M2448" s="42"/>
      <c r="N2448" s="41"/>
      <c r="O2448" s="41"/>
      <c r="P2448" s="41"/>
    </row>
    <row r="2449" spans="11:16" s="23" customFormat="1" x14ac:dyDescent="0.35">
      <c r="K2449" s="42"/>
      <c r="L2449" s="42"/>
      <c r="M2449" s="42"/>
      <c r="N2449" s="41"/>
      <c r="O2449" s="41"/>
      <c r="P2449" s="41"/>
    </row>
    <row r="2450" spans="11:16" s="23" customFormat="1" x14ac:dyDescent="0.35">
      <c r="K2450" s="42"/>
      <c r="L2450" s="42"/>
      <c r="M2450" s="42"/>
      <c r="N2450" s="41"/>
      <c r="O2450" s="41"/>
      <c r="P2450" s="41"/>
    </row>
    <row r="2451" spans="11:16" s="23" customFormat="1" x14ac:dyDescent="0.35">
      <c r="K2451" s="42"/>
      <c r="L2451" s="42"/>
      <c r="M2451" s="42"/>
      <c r="N2451" s="41"/>
      <c r="O2451" s="41"/>
      <c r="P2451" s="41"/>
    </row>
    <row r="2452" spans="11:16" s="23" customFormat="1" x14ac:dyDescent="0.35">
      <c r="K2452" s="42"/>
      <c r="L2452" s="42"/>
      <c r="M2452" s="42"/>
      <c r="N2452" s="41"/>
      <c r="O2452" s="41"/>
      <c r="P2452" s="41"/>
    </row>
    <row r="2453" spans="11:16" s="23" customFormat="1" x14ac:dyDescent="0.35">
      <c r="K2453" s="42"/>
      <c r="L2453" s="42"/>
      <c r="M2453" s="42"/>
      <c r="N2453" s="41"/>
      <c r="O2453" s="41"/>
      <c r="P2453" s="41"/>
    </row>
    <row r="2454" spans="11:16" s="23" customFormat="1" x14ac:dyDescent="0.35">
      <c r="K2454" s="42"/>
      <c r="L2454" s="42"/>
      <c r="M2454" s="42"/>
      <c r="N2454" s="41"/>
      <c r="O2454" s="41"/>
      <c r="P2454" s="41"/>
    </row>
    <row r="2455" spans="11:16" s="23" customFormat="1" x14ac:dyDescent="0.35">
      <c r="K2455" s="42"/>
      <c r="L2455" s="42"/>
      <c r="M2455" s="42"/>
      <c r="N2455" s="41"/>
      <c r="O2455" s="41"/>
      <c r="P2455" s="41"/>
    </row>
    <row r="2456" spans="11:16" s="23" customFormat="1" x14ac:dyDescent="0.35">
      <c r="K2456" s="42"/>
      <c r="L2456" s="42"/>
      <c r="M2456" s="42"/>
      <c r="N2456" s="41"/>
      <c r="O2456" s="41"/>
      <c r="P2456" s="41"/>
    </row>
    <row r="2457" spans="11:16" s="23" customFormat="1" x14ac:dyDescent="0.35">
      <c r="K2457" s="42"/>
      <c r="L2457" s="42"/>
      <c r="M2457" s="42"/>
      <c r="N2457" s="41"/>
      <c r="O2457" s="41"/>
      <c r="P2457" s="41"/>
    </row>
    <row r="2458" spans="11:16" s="23" customFormat="1" x14ac:dyDescent="0.35">
      <c r="K2458" s="42"/>
      <c r="L2458" s="42"/>
      <c r="M2458" s="42"/>
      <c r="N2458" s="41"/>
      <c r="O2458" s="41"/>
      <c r="P2458" s="41"/>
    </row>
    <row r="2459" spans="11:16" s="23" customFormat="1" x14ac:dyDescent="0.35">
      <c r="K2459" s="42"/>
      <c r="L2459" s="42"/>
      <c r="M2459" s="42"/>
      <c r="N2459" s="41"/>
      <c r="O2459" s="41"/>
      <c r="P2459" s="41"/>
    </row>
    <row r="2460" spans="11:16" s="23" customFormat="1" x14ac:dyDescent="0.35">
      <c r="K2460" s="42"/>
      <c r="L2460" s="42"/>
      <c r="M2460" s="42"/>
      <c r="N2460" s="41"/>
      <c r="O2460" s="41"/>
      <c r="P2460" s="41"/>
    </row>
    <row r="2461" spans="11:16" s="23" customFormat="1" x14ac:dyDescent="0.35">
      <c r="K2461" s="42"/>
      <c r="L2461" s="42"/>
      <c r="M2461" s="42"/>
      <c r="N2461" s="41"/>
      <c r="O2461" s="41"/>
      <c r="P2461" s="41"/>
    </row>
    <row r="2462" spans="11:16" s="23" customFormat="1" x14ac:dyDescent="0.35">
      <c r="K2462" s="42"/>
      <c r="L2462" s="42"/>
      <c r="M2462" s="42"/>
      <c r="N2462" s="41"/>
      <c r="O2462" s="41"/>
      <c r="P2462" s="41"/>
    </row>
    <row r="2463" spans="11:16" s="23" customFormat="1" x14ac:dyDescent="0.35">
      <c r="K2463" s="42"/>
      <c r="L2463" s="42"/>
      <c r="M2463" s="42"/>
      <c r="N2463" s="41"/>
      <c r="O2463" s="41"/>
      <c r="P2463" s="41"/>
    </row>
    <row r="2464" spans="11:16" s="23" customFormat="1" x14ac:dyDescent="0.35">
      <c r="K2464" s="42"/>
      <c r="L2464" s="42"/>
      <c r="M2464" s="42"/>
      <c r="N2464" s="41"/>
      <c r="O2464" s="41"/>
      <c r="P2464" s="41"/>
    </row>
    <row r="2465" spans="11:16" s="23" customFormat="1" x14ac:dyDescent="0.35">
      <c r="K2465" s="42"/>
      <c r="L2465" s="42"/>
      <c r="M2465" s="42"/>
      <c r="N2465" s="41"/>
      <c r="O2465" s="41"/>
      <c r="P2465" s="41"/>
    </row>
    <row r="2466" spans="11:16" s="23" customFormat="1" x14ac:dyDescent="0.35">
      <c r="K2466" s="42"/>
      <c r="L2466" s="42"/>
      <c r="M2466" s="42"/>
      <c r="N2466" s="41"/>
      <c r="O2466" s="41"/>
      <c r="P2466" s="41"/>
    </row>
    <row r="2467" spans="11:16" s="23" customFormat="1" x14ac:dyDescent="0.35">
      <c r="K2467" s="42"/>
      <c r="L2467" s="42"/>
      <c r="M2467" s="42"/>
      <c r="N2467" s="41"/>
      <c r="O2467" s="41"/>
      <c r="P2467" s="41"/>
    </row>
    <row r="2468" spans="11:16" s="23" customFormat="1" x14ac:dyDescent="0.35">
      <c r="K2468" s="42"/>
      <c r="L2468" s="42"/>
      <c r="M2468" s="42"/>
      <c r="N2468" s="41"/>
      <c r="O2468" s="41"/>
      <c r="P2468" s="41"/>
    </row>
    <row r="2469" spans="11:16" s="23" customFormat="1" x14ac:dyDescent="0.35">
      <c r="K2469" s="42"/>
      <c r="L2469" s="42"/>
      <c r="M2469" s="42"/>
      <c r="N2469" s="41"/>
      <c r="O2469" s="41"/>
      <c r="P2469" s="41"/>
    </row>
    <row r="2470" spans="11:16" s="23" customFormat="1" x14ac:dyDescent="0.35">
      <c r="K2470" s="42"/>
      <c r="L2470" s="42"/>
      <c r="M2470" s="42"/>
      <c r="N2470" s="41"/>
      <c r="O2470" s="41"/>
      <c r="P2470" s="41"/>
    </row>
    <row r="2471" spans="11:16" s="23" customFormat="1" x14ac:dyDescent="0.35">
      <c r="K2471" s="42"/>
      <c r="L2471" s="42"/>
      <c r="M2471" s="42"/>
      <c r="N2471" s="41"/>
      <c r="O2471" s="41"/>
      <c r="P2471" s="41"/>
    </row>
    <row r="2472" spans="11:16" s="23" customFormat="1" x14ac:dyDescent="0.35">
      <c r="K2472" s="42"/>
      <c r="L2472" s="42"/>
      <c r="M2472" s="42"/>
      <c r="N2472" s="41"/>
      <c r="O2472" s="41"/>
      <c r="P2472" s="41"/>
    </row>
    <row r="2473" spans="11:16" s="23" customFormat="1" x14ac:dyDescent="0.35">
      <c r="K2473" s="42"/>
      <c r="L2473" s="42"/>
      <c r="M2473" s="42"/>
      <c r="N2473" s="41"/>
      <c r="O2473" s="41"/>
      <c r="P2473" s="41"/>
    </row>
    <row r="2474" spans="11:16" s="23" customFormat="1" x14ac:dyDescent="0.35">
      <c r="K2474" s="42"/>
      <c r="L2474" s="42"/>
      <c r="M2474" s="42"/>
      <c r="N2474" s="41"/>
      <c r="O2474" s="41"/>
      <c r="P2474" s="41"/>
    </row>
    <row r="2475" spans="11:16" s="23" customFormat="1" x14ac:dyDescent="0.35">
      <c r="K2475" s="42"/>
      <c r="L2475" s="42"/>
      <c r="M2475" s="42"/>
      <c r="N2475" s="41"/>
      <c r="O2475" s="41"/>
      <c r="P2475" s="41"/>
    </row>
    <row r="2476" spans="11:16" s="23" customFormat="1" x14ac:dyDescent="0.35">
      <c r="K2476" s="42"/>
      <c r="L2476" s="42"/>
      <c r="M2476" s="42"/>
      <c r="N2476" s="41"/>
      <c r="O2476" s="41"/>
      <c r="P2476" s="41"/>
    </row>
    <row r="2477" spans="11:16" s="23" customFormat="1" x14ac:dyDescent="0.35">
      <c r="K2477" s="42"/>
      <c r="L2477" s="42"/>
      <c r="M2477" s="42"/>
      <c r="N2477" s="41"/>
      <c r="O2477" s="41"/>
      <c r="P2477" s="41"/>
    </row>
    <row r="2478" spans="11:16" s="23" customFormat="1" x14ac:dyDescent="0.35">
      <c r="K2478" s="42"/>
      <c r="L2478" s="42"/>
      <c r="M2478" s="42"/>
      <c r="N2478" s="41"/>
      <c r="O2478" s="41"/>
      <c r="P2478" s="41"/>
    </row>
    <row r="2479" spans="11:16" s="23" customFormat="1" x14ac:dyDescent="0.35">
      <c r="K2479" s="42"/>
      <c r="L2479" s="42"/>
      <c r="M2479" s="42"/>
      <c r="N2479" s="41"/>
      <c r="O2479" s="41"/>
      <c r="P2479" s="41"/>
    </row>
    <row r="2480" spans="11:16" s="23" customFormat="1" x14ac:dyDescent="0.35">
      <c r="K2480" s="42"/>
      <c r="L2480" s="42"/>
      <c r="M2480" s="42"/>
      <c r="N2480" s="41"/>
      <c r="O2480" s="41"/>
      <c r="P2480" s="41"/>
    </row>
    <row r="2481" spans="11:16" s="23" customFormat="1" x14ac:dyDescent="0.35">
      <c r="K2481" s="42"/>
      <c r="L2481" s="42"/>
      <c r="M2481" s="42"/>
      <c r="N2481" s="41"/>
      <c r="O2481" s="41"/>
      <c r="P2481" s="41"/>
    </row>
    <row r="2482" spans="11:16" s="23" customFormat="1" x14ac:dyDescent="0.35">
      <c r="K2482" s="42"/>
      <c r="L2482" s="42"/>
      <c r="M2482" s="42"/>
      <c r="N2482" s="41"/>
      <c r="O2482" s="41"/>
      <c r="P2482" s="41"/>
    </row>
    <row r="2483" spans="11:16" s="23" customFormat="1" x14ac:dyDescent="0.35">
      <c r="K2483" s="42"/>
      <c r="L2483" s="42"/>
      <c r="M2483" s="42"/>
      <c r="N2483" s="41"/>
      <c r="O2483" s="41"/>
      <c r="P2483" s="41"/>
    </row>
    <row r="2484" spans="11:16" s="23" customFormat="1" x14ac:dyDescent="0.35">
      <c r="K2484" s="42"/>
      <c r="L2484" s="42"/>
      <c r="M2484" s="42"/>
      <c r="N2484" s="41"/>
      <c r="O2484" s="41"/>
      <c r="P2484" s="41"/>
    </row>
    <row r="2485" spans="11:16" s="23" customFormat="1" x14ac:dyDescent="0.35">
      <c r="K2485" s="42"/>
      <c r="L2485" s="42"/>
      <c r="M2485" s="42"/>
      <c r="N2485" s="41"/>
      <c r="O2485" s="41"/>
      <c r="P2485" s="41"/>
    </row>
    <row r="2486" spans="11:16" s="23" customFormat="1" x14ac:dyDescent="0.35">
      <c r="K2486" s="42"/>
      <c r="L2486" s="42"/>
      <c r="M2486" s="42"/>
      <c r="N2486" s="41"/>
      <c r="O2486" s="41"/>
      <c r="P2486" s="41"/>
    </row>
    <row r="2487" spans="11:16" s="23" customFormat="1" x14ac:dyDescent="0.35">
      <c r="K2487" s="42"/>
      <c r="L2487" s="42"/>
      <c r="M2487" s="42"/>
      <c r="N2487" s="41"/>
      <c r="O2487" s="41"/>
      <c r="P2487" s="41"/>
    </row>
    <row r="2488" spans="11:16" s="23" customFormat="1" x14ac:dyDescent="0.35">
      <c r="K2488" s="42"/>
      <c r="L2488" s="42"/>
      <c r="M2488" s="42"/>
      <c r="N2488" s="41"/>
      <c r="O2488" s="41"/>
      <c r="P2488" s="41"/>
    </row>
    <row r="2489" spans="11:16" s="23" customFormat="1" x14ac:dyDescent="0.35">
      <c r="K2489" s="42"/>
      <c r="L2489" s="42"/>
      <c r="M2489" s="42"/>
      <c r="N2489" s="41"/>
      <c r="O2489" s="41"/>
      <c r="P2489" s="41"/>
    </row>
    <row r="2490" spans="11:16" s="23" customFormat="1" x14ac:dyDescent="0.35">
      <c r="K2490" s="42"/>
      <c r="L2490" s="42"/>
      <c r="M2490" s="42"/>
      <c r="N2490" s="41"/>
      <c r="O2490" s="41"/>
      <c r="P2490" s="41"/>
    </row>
    <row r="2491" spans="11:16" s="23" customFormat="1" x14ac:dyDescent="0.35">
      <c r="K2491" s="42"/>
      <c r="L2491" s="42"/>
      <c r="M2491" s="42"/>
      <c r="N2491" s="41"/>
      <c r="O2491" s="41"/>
      <c r="P2491" s="41"/>
    </row>
    <row r="2492" spans="11:16" s="23" customFormat="1" x14ac:dyDescent="0.35">
      <c r="K2492" s="42"/>
      <c r="L2492" s="42"/>
      <c r="M2492" s="42"/>
      <c r="N2492" s="41"/>
      <c r="O2492" s="41"/>
      <c r="P2492" s="41"/>
    </row>
    <row r="2493" spans="11:16" s="23" customFormat="1" x14ac:dyDescent="0.35">
      <c r="K2493" s="42"/>
      <c r="L2493" s="42"/>
      <c r="M2493" s="42"/>
      <c r="N2493" s="41"/>
      <c r="O2493" s="41"/>
      <c r="P2493" s="41"/>
    </row>
    <row r="2494" spans="11:16" s="23" customFormat="1" x14ac:dyDescent="0.35">
      <c r="K2494" s="42"/>
      <c r="L2494" s="42"/>
      <c r="M2494" s="42"/>
      <c r="N2494" s="41"/>
      <c r="O2494" s="41"/>
      <c r="P2494" s="41"/>
    </row>
    <row r="2495" spans="11:16" s="23" customFormat="1" x14ac:dyDescent="0.35">
      <c r="K2495" s="42"/>
      <c r="L2495" s="42"/>
      <c r="M2495" s="42"/>
      <c r="N2495" s="41"/>
      <c r="O2495" s="41"/>
      <c r="P2495" s="41"/>
    </row>
    <row r="2496" spans="11:16" s="23" customFormat="1" x14ac:dyDescent="0.35">
      <c r="K2496" s="42"/>
      <c r="L2496" s="42"/>
      <c r="M2496" s="42"/>
      <c r="N2496" s="41"/>
      <c r="O2496" s="41"/>
      <c r="P2496" s="41"/>
    </row>
    <row r="2497" spans="11:16" s="23" customFormat="1" x14ac:dyDescent="0.35">
      <c r="K2497" s="42"/>
      <c r="L2497" s="42"/>
      <c r="M2497" s="42"/>
      <c r="N2497" s="41"/>
      <c r="O2497" s="41"/>
      <c r="P2497" s="41"/>
    </row>
    <row r="2498" spans="11:16" s="23" customFormat="1" x14ac:dyDescent="0.35">
      <c r="K2498" s="42"/>
      <c r="L2498" s="42"/>
      <c r="M2498" s="42"/>
      <c r="N2498" s="41"/>
      <c r="O2498" s="41"/>
      <c r="P2498" s="41"/>
    </row>
    <row r="2499" spans="11:16" s="23" customFormat="1" x14ac:dyDescent="0.35">
      <c r="K2499" s="42"/>
      <c r="L2499" s="42"/>
      <c r="M2499" s="42"/>
      <c r="N2499" s="41"/>
      <c r="O2499" s="41"/>
      <c r="P2499" s="41"/>
    </row>
    <row r="2500" spans="11:16" s="23" customFormat="1" x14ac:dyDescent="0.35">
      <c r="K2500" s="42"/>
      <c r="L2500" s="42"/>
      <c r="M2500" s="42"/>
      <c r="N2500" s="41"/>
      <c r="O2500" s="41"/>
      <c r="P2500" s="41"/>
    </row>
    <row r="2501" spans="11:16" s="23" customFormat="1" x14ac:dyDescent="0.35">
      <c r="K2501" s="42"/>
      <c r="L2501" s="42"/>
      <c r="M2501" s="42"/>
      <c r="N2501" s="41"/>
      <c r="O2501" s="41"/>
      <c r="P2501" s="41"/>
    </row>
    <row r="2502" spans="11:16" s="23" customFormat="1" x14ac:dyDescent="0.35">
      <c r="K2502" s="42"/>
      <c r="L2502" s="42"/>
      <c r="M2502" s="42"/>
      <c r="N2502" s="41"/>
      <c r="O2502" s="41"/>
      <c r="P2502" s="41"/>
    </row>
    <row r="2503" spans="11:16" s="23" customFormat="1" x14ac:dyDescent="0.35">
      <c r="K2503" s="42"/>
      <c r="L2503" s="42"/>
      <c r="M2503" s="42"/>
      <c r="N2503" s="41"/>
      <c r="O2503" s="41"/>
      <c r="P2503" s="41"/>
    </row>
    <row r="2504" spans="11:16" s="23" customFormat="1" x14ac:dyDescent="0.35">
      <c r="K2504" s="42"/>
      <c r="L2504" s="42"/>
      <c r="M2504" s="42"/>
      <c r="N2504" s="41"/>
      <c r="O2504" s="41"/>
      <c r="P2504" s="41"/>
    </row>
    <row r="2505" spans="11:16" s="23" customFormat="1" x14ac:dyDescent="0.35">
      <c r="K2505" s="42"/>
      <c r="L2505" s="42"/>
      <c r="M2505" s="42"/>
      <c r="N2505" s="41"/>
      <c r="O2505" s="41"/>
      <c r="P2505" s="41"/>
    </row>
    <row r="2506" spans="11:16" s="23" customFormat="1" x14ac:dyDescent="0.35">
      <c r="K2506" s="42"/>
      <c r="L2506" s="42"/>
      <c r="M2506" s="42"/>
      <c r="N2506" s="41"/>
      <c r="O2506" s="41"/>
      <c r="P2506" s="41"/>
    </row>
    <row r="2507" spans="11:16" s="23" customFormat="1" x14ac:dyDescent="0.35">
      <c r="K2507" s="42"/>
      <c r="L2507" s="42"/>
      <c r="M2507" s="42"/>
      <c r="N2507" s="41"/>
      <c r="O2507" s="41"/>
      <c r="P2507" s="41"/>
    </row>
    <row r="2508" spans="11:16" s="23" customFormat="1" x14ac:dyDescent="0.35">
      <c r="K2508" s="42"/>
      <c r="L2508" s="42"/>
      <c r="M2508" s="42"/>
      <c r="N2508" s="41"/>
      <c r="O2508" s="41"/>
      <c r="P2508" s="41"/>
    </row>
    <row r="2509" spans="11:16" s="23" customFormat="1" x14ac:dyDescent="0.35">
      <c r="K2509" s="42"/>
      <c r="L2509" s="42"/>
      <c r="M2509" s="42"/>
      <c r="N2509" s="41"/>
      <c r="O2509" s="41"/>
      <c r="P2509" s="41"/>
    </row>
    <row r="2510" spans="11:16" s="23" customFormat="1" x14ac:dyDescent="0.35">
      <c r="K2510" s="42"/>
      <c r="L2510" s="42"/>
      <c r="M2510" s="42"/>
      <c r="N2510" s="41"/>
      <c r="O2510" s="41"/>
      <c r="P2510" s="41"/>
    </row>
    <row r="2511" spans="11:16" s="23" customFormat="1" x14ac:dyDescent="0.35">
      <c r="K2511" s="42"/>
      <c r="L2511" s="42"/>
      <c r="M2511" s="42"/>
      <c r="N2511" s="41"/>
      <c r="O2511" s="41"/>
      <c r="P2511" s="41"/>
    </row>
    <row r="2512" spans="11:16" s="23" customFormat="1" x14ac:dyDescent="0.35">
      <c r="K2512" s="42"/>
      <c r="L2512" s="42"/>
      <c r="M2512" s="42"/>
      <c r="N2512" s="41"/>
      <c r="O2512" s="41"/>
      <c r="P2512" s="41"/>
    </row>
    <row r="2513" spans="11:16" s="23" customFormat="1" x14ac:dyDescent="0.35">
      <c r="K2513" s="42"/>
      <c r="L2513" s="42"/>
      <c r="M2513" s="42"/>
      <c r="N2513" s="41"/>
      <c r="O2513" s="41"/>
      <c r="P2513" s="41"/>
    </row>
    <row r="2514" spans="11:16" s="23" customFormat="1" x14ac:dyDescent="0.35">
      <c r="K2514" s="42"/>
      <c r="L2514" s="42"/>
      <c r="M2514" s="42"/>
      <c r="N2514" s="41"/>
      <c r="O2514" s="41"/>
      <c r="P2514" s="41"/>
    </row>
    <row r="2515" spans="11:16" s="23" customFormat="1" x14ac:dyDescent="0.35">
      <c r="K2515" s="42"/>
      <c r="L2515" s="42"/>
      <c r="M2515" s="42"/>
      <c r="N2515" s="41"/>
      <c r="O2515" s="41"/>
      <c r="P2515" s="41"/>
    </row>
    <row r="2516" spans="11:16" s="23" customFormat="1" x14ac:dyDescent="0.35">
      <c r="K2516" s="42"/>
      <c r="L2516" s="42"/>
      <c r="M2516" s="42"/>
      <c r="N2516" s="41"/>
      <c r="O2516" s="41"/>
      <c r="P2516" s="41"/>
    </row>
    <row r="2517" spans="11:16" s="23" customFormat="1" x14ac:dyDescent="0.35">
      <c r="K2517" s="42"/>
      <c r="L2517" s="42"/>
      <c r="M2517" s="42"/>
      <c r="N2517" s="41"/>
      <c r="O2517" s="41"/>
      <c r="P2517" s="41"/>
    </row>
    <row r="2518" spans="11:16" s="23" customFormat="1" x14ac:dyDescent="0.35">
      <c r="K2518" s="42"/>
      <c r="L2518" s="42"/>
      <c r="M2518" s="42"/>
      <c r="N2518" s="41"/>
      <c r="O2518" s="41"/>
      <c r="P2518" s="41"/>
    </row>
    <row r="2519" spans="11:16" s="23" customFormat="1" x14ac:dyDescent="0.35">
      <c r="K2519" s="42"/>
      <c r="L2519" s="42"/>
      <c r="M2519" s="42"/>
      <c r="N2519" s="41"/>
      <c r="O2519" s="41"/>
      <c r="P2519" s="41"/>
    </row>
    <row r="2520" spans="11:16" s="23" customFormat="1" x14ac:dyDescent="0.35">
      <c r="K2520" s="42"/>
      <c r="L2520" s="42"/>
      <c r="M2520" s="42"/>
      <c r="N2520" s="41"/>
      <c r="O2520" s="41"/>
      <c r="P2520" s="41"/>
    </row>
    <row r="2521" spans="11:16" s="23" customFormat="1" x14ac:dyDescent="0.35">
      <c r="K2521" s="42"/>
      <c r="L2521" s="42"/>
      <c r="M2521" s="42"/>
      <c r="N2521" s="41"/>
      <c r="O2521" s="41"/>
      <c r="P2521" s="41"/>
    </row>
    <row r="2522" spans="11:16" s="23" customFormat="1" x14ac:dyDescent="0.35">
      <c r="K2522" s="42"/>
      <c r="L2522" s="42"/>
      <c r="M2522" s="42"/>
      <c r="N2522" s="41"/>
      <c r="O2522" s="41"/>
      <c r="P2522" s="41"/>
    </row>
    <row r="2523" spans="11:16" s="23" customFormat="1" x14ac:dyDescent="0.35">
      <c r="K2523" s="42"/>
      <c r="L2523" s="42"/>
      <c r="M2523" s="42"/>
      <c r="N2523" s="41"/>
      <c r="O2523" s="41"/>
      <c r="P2523" s="41"/>
    </row>
    <row r="2524" spans="11:16" s="23" customFormat="1" x14ac:dyDescent="0.35">
      <c r="K2524" s="42"/>
      <c r="L2524" s="42"/>
      <c r="M2524" s="42"/>
      <c r="N2524" s="41"/>
      <c r="O2524" s="41"/>
      <c r="P2524" s="41"/>
    </row>
    <row r="2525" spans="11:16" s="23" customFormat="1" x14ac:dyDescent="0.35">
      <c r="K2525" s="42"/>
      <c r="L2525" s="42"/>
      <c r="M2525" s="42"/>
      <c r="N2525" s="41"/>
      <c r="O2525" s="41"/>
      <c r="P2525" s="41"/>
    </row>
    <row r="2526" spans="11:16" s="23" customFormat="1" x14ac:dyDescent="0.35">
      <c r="K2526" s="42"/>
      <c r="L2526" s="42"/>
      <c r="M2526" s="42"/>
      <c r="N2526" s="41"/>
      <c r="O2526" s="41"/>
      <c r="P2526" s="41"/>
    </row>
    <row r="2527" spans="11:16" s="23" customFormat="1" x14ac:dyDescent="0.35">
      <c r="K2527" s="42"/>
      <c r="L2527" s="42"/>
      <c r="M2527" s="42"/>
      <c r="N2527" s="41"/>
      <c r="O2527" s="41"/>
      <c r="P2527" s="41"/>
    </row>
    <row r="2528" spans="11:16" s="23" customFormat="1" x14ac:dyDescent="0.35">
      <c r="K2528" s="42"/>
      <c r="L2528" s="42"/>
      <c r="M2528" s="42"/>
      <c r="N2528" s="41"/>
      <c r="O2528" s="41"/>
      <c r="P2528" s="41"/>
    </row>
    <row r="2529" spans="11:16" s="23" customFormat="1" x14ac:dyDescent="0.35">
      <c r="K2529" s="42"/>
      <c r="L2529" s="42"/>
      <c r="M2529" s="42"/>
      <c r="N2529" s="41"/>
      <c r="O2529" s="41"/>
      <c r="P2529" s="41"/>
    </row>
    <row r="2530" spans="11:16" s="23" customFormat="1" x14ac:dyDescent="0.35">
      <c r="K2530" s="42"/>
      <c r="L2530" s="42"/>
      <c r="M2530" s="42"/>
      <c r="N2530" s="41"/>
      <c r="O2530" s="41"/>
      <c r="P2530" s="41"/>
    </row>
    <row r="2531" spans="11:16" s="23" customFormat="1" x14ac:dyDescent="0.35">
      <c r="K2531" s="42"/>
      <c r="L2531" s="42"/>
      <c r="M2531" s="42"/>
      <c r="N2531" s="41"/>
      <c r="O2531" s="41"/>
      <c r="P2531" s="41"/>
    </row>
    <row r="2532" spans="11:16" s="23" customFormat="1" x14ac:dyDescent="0.35">
      <c r="K2532" s="42"/>
      <c r="L2532" s="42"/>
      <c r="M2532" s="42"/>
      <c r="N2532" s="41"/>
      <c r="O2532" s="41"/>
      <c r="P2532" s="41"/>
    </row>
    <row r="2533" spans="11:16" s="23" customFormat="1" x14ac:dyDescent="0.35">
      <c r="K2533" s="42"/>
      <c r="L2533" s="42"/>
      <c r="M2533" s="42"/>
      <c r="N2533" s="41"/>
      <c r="O2533" s="41"/>
      <c r="P2533" s="41"/>
    </row>
    <row r="2534" spans="11:16" s="23" customFormat="1" x14ac:dyDescent="0.35">
      <c r="K2534" s="42"/>
      <c r="L2534" s="42"/>
      <c r="M2534" s="42"/>
      <c r="N2534" s="41"/>
      <c r="O2534" s="41"/>
      <c r="P2534" s="41"/>
    </row>
    <row r="2535" spans="11:16" s="23" customFormat="1" x14ac:dyDescent="0.35">
      <c r="K2535" s="42"/>
      <c r="L2535" s="42"/>
      <c r="M2535" s="42"/>
      <c r="N2535" s="41"/>
      <c r="O2535" s="41"/>
      <c r="P2535" s="41"/>
    </row>
    <row r="2536" spans="11:16" s="23" customFormat="1" x14ac:dyDescent="0.35">
      <c r="K2536" s="42"/>
      <c r="L2536" s="42"/>
      <c r="M2536" s="42"/>
      <c r="N2536" s="41"/>
      <c r="O2536" s="41"/>
      <c r="P2536" s="41"/>
    </row>
    <row r="2537" spans="11:16" s="23" customFormat="1" x14ac:dyDescent="0.35">
      <c r="K2537" s="42"/>
      <c r="L2537" s="42"/>
      <c r="M2537" s="42"/>
      <c r="N2537" s="41"/>
      <c r="O2537" s="41"/>
      <c r="P2537" s="41"/>
    </row>
    <row r="2538" spans="11:16" s="23" customFormat="1" x14ac:dyDescent="0.35">
      <c r="K2538" s="42"/>
      <c r="L2538" s="42"/>
      <c r="M2538" s="42"/>
      <c r="N2538" s="41"/>
      <c r="O2538" s="41"/>
      <c r="P2538" s="41"/>
    </row>
    <row r="2539" spans="11:16" s="23" customFormat="1" x14ac:dyDescent="0.35">
      <c r="K2539" s="42"/>
      <c r="L2539" s="42"/>
      <c r="M2539" s="42"/>
      <c r="N2539" s="41"/>
      <c r="O2539" s="41"/>
      <c r="P2539" s="41"/>
    </row>
    <row r="2540" spans="11:16" s="23" customFormat="1" x14ac:dyDescent="0.35">
      <c r="K2540" s="42"/>
      <c r="L2540" s="42"/>
      <c r="M2540" s="42"/>
      <c r="N2540" s="41"/>
      <c r="O2540" s="41"/>
      <c r="P2540" s="41"/>
    </row>
    <row r="2541" spans="11:16" s="23" customFormat="1" x14ac:dyDescent="0.35">
      <c r="K2541" s="42"/>
      <c r="L2541" s="42"/>
      <c r="M2541" s="42"/>
      <c r="N2541" s="41"/>
      <c r="O2541" s="41"/>
      <c r="P2541" s="41"/>
    </row>
    <row r="2542" spans="11:16" s="23" customFormat="1" x14ac:dyDescent="0.35">
      <c r="K2542" s="42"/>
      <c r="L2542" s="42"/>
      <c r="M2542" s="42"/>
      <c r="N2542" s="41"/>
      <c r="O2542" s="41"/>
      <c r="P2542" s="41"/>
    </row>
    <row r="2543" spans="11:16" s="23" customFormat="1" x14ac:dyDescent="0.35">
      <c r="K2543" s="42"/>
      <c r="L2543" s="42"/>
      <c r="M2543" s="42"/>
      <c r="N2543" s="41"/>
      <c r="O2543" s="41"/>
      <c r="P2543" s="41"/>
    </row>
    <row r="2544" spans="11:16" s="23" customFormat="1" x14ac:dyDescent="0.35">
      <c r="K2544" s="42"/>
      <c r="L2544" s="42"/>
      <c r="M2544" s="42"/>
      <c r="N2544" s="41"/>
      <c r="O2544" s="41"/>
      <c r="P2544" s="41"/>
    </row>
    <row r="2545" spans="11:16" s="23" customFormat="1" x14ac:dyDescent="0.35">
      <c r="K2545" s="42"/>
      <c r="L2545" s="42"/>
      <c r="M2545" s="42"/>
      <c r="N2545" s="41"/>
      <c r="O2545" s="41"/>
      <c r="P2545" s="41"/>
    </row>
    <row r="2546" spans="11:16" s="23" customFormat="1" x14ac:dyDescent="0.35">
      <c r="K2546" s="42"/>
      <c r="L2546" s="42"/>
      <c r="M2546" s="42"/>
      <c r="N2546" s="41"/>
      <c r="O2546" s="41"/>
      <c r="P2546" s="41"/>
    </row>
    <row r="2547" spans="11:16" s="23" customFormat="1" x14ac:dyDescent="0.35">
      <c r="K2547" s="42"/>
      <c r="L2547" s="42"/>
      <c r="M2547" s="42"/>
      <c r="N2547" s="41"/>
      <c r="O2547" s="41"/>
      <c r="P2547" s="41"/>
    </row>
    <row r="2548" spans="11:16" s="23" customFormat="1" x14ac:dyDescent="0.35">
      <c r="K2548" s="42"/>
      <c r="L2548" s="42"/>
      <c r="M2548" s="42"/>
      <c r="N2548" s="41"/>
      <c r="O2548" s="41"/>
      <c r="P2548" s="41"/>
    </row>
    <row r="2549" spans="11:16" s="23" customFormat="1" x14ac:dyDescent="0.35">
      <c r="K2549" s="42"/>
      <c r="L2549" s="42"/>
      <c r="M2549" s="42"/>
      <c r="N2549" s="41"/>
      <c r="O2549" s="41"/>
      <c r="P2549" s="41"/>
    </row>
    <row r="2550" spans="11:16" s="23" customFormat="1" x14ac:dyDescent="0.35">
      <c r="K2550" s="42"/>
      <c r="L2550" s="42"/>
      <c r="M2550" s="42"/>
      <c r="N2550" s="41"/>
      <c r="O2550" s="41"/>
      <c r="P2550" s="41"/>
    </row>
    <row r="2551" spans="11:16" s="23" customFormat="1" x14ac:dyDescent="0.35">
      <c r="K2551" s="42"/>
      <c r="L2551" s="42"/>
      <c r="M2551" s="42"/>
      <c r="N2551" s="41"/>
      <c r="O2551" s="41"/>
      <c r="P2551" s="41"/>
    </row>
    <row r="2552" spans="11:16" s="23" customFormat="1" x14ac:dyDescent="0.35">
      <c r="K2552" s="42"/>
      <c r="L2552" s="42"/>
      <c r="M2552" s="42"/>
      <c r="N2552" s="41"/>
      <c r="O2552" s="41"/>
      <c r="P2552" s="41"/>
    </row>
    <row r="2553" spans="11:16" s="23" customFormat="1" x14ac:dyDescent="0.35">
      <c r="K2553" s="42"/>
      <c r="L2553" s="42"/>
      <c r="M2553" s="42"/>
      <c r="N2553" s="41"/>
      <c r="O2553" s="41"/>
      <c r="P2553" s="41"/>
    </row>
    <row r="2554" spans="11:16" s="23" customFormat="1" x14ac:dyDescent="0.35">
      <c r="K2554" s="42"/>
      <c r="L2554" s="42"/>
      <c r="M2554" s="42"/>
      <c r="N2554" s="41"/>
      <c r="O2554" s="41"/>
      <c r="P2554" s="41"/>
    </row>
    <row r="2555" spans="11:16" s="23" customFormat="1" x14ac:dyDescent="0.35">
      <c r="K2555" s="42"/>
      <c r="L2555" s="42"/>
      <c r="M2555" s="42"/>
      <c r="N2555" s="41"/>
      <c r="O2555" s="41"/>
      <c r="P2555" s="41"/>
    </row>
    <row r="2556" spans="11:16" s="23" customFormat="1" x14ac:dyDescent="0.35">
      <c r="K2556" s="42"/>
      <c r="L2556" s="42"/>
      <c r="M2556" s="42"/>
      <c r="N2556" s="41"/>
      <c r="O2556" s="41"/>
      <c r="P2556" s="41"/>
    </row>
    <row r="2557" spans="11:16" s="23" customFormat="1" x14ac:dyDescent="0.35">
      <c r="K2557" s="42"/>
      <c r="L2557" s="42"/>
      <c r="M2557" s="42"/>
      <c r="N2557" s="41"/>
      <c r="O2557" s="41"/>
      <c r="P2557" s="41"/>
    </row>
    <row r="2558" spans="11:16" s="23" customFormat="1" x14ac:dyDescent="0.35">
      <c r="K2558" s="42"/>
      <c r="L2558" s="42"/>
      <c r="M2558" s="42"/>
      <c r="N2558" s="41"/>
      <c r="O2558" s="41"/>
      <c r="P2558" s="41"/>
    </row>
    <row r="2559" spans="11:16" s="23" customFormat="1" x14ac:dyDescent="0.35">
      <c r="K2559" s="42"/>
      <c r="L2559" s="42"/>
      <c r="M2559" s="42"/>
      <c r="N2559" s="41"/>
      <c r="O2559" s="41"/>
      <c r="P2559" s="41"/>
    </row>
    <row r="2560" spans="11:16" s="23" customFormat="1" x14ac:dyDescent="0.35">
      <c r="K2560" s="42"/>
      <c r="L2560" s="42"/>
      <c r="M2560" s="42"/>
      <c r="N2560" s="41"/>
      <c r="O2560" s="41"/>
      <c r="P2560" s="41"/>
    </row>
    <row r="2561" spans="11:16" s="23" customFormat="1" x14ac:dyDescent="0.35">
      <c r="K2561" s="42"/>
      <c r="L2561" s="42"/>
      <c r="M2561" s="42"/>
      <c r="N2561" s="41"/>
      <c r="O2561" s="41"/>
      <c r="P2561" s="41"/>
    </row>
    <row r="2562" spans="11:16" s="23" customFormat="1" x14ac:dyDescent="0.35">
      <c r="K2562" s="42"/>
      <c r="L2562" s="42"/>
      <c r="M2562" s="42"/>
      <c r="N2562" s="41"/>
      <c r="O2562" s="41"/>
      <c r="P2562" s="41"/>
    </row>
    <row r="2563" spans="11:16" s="23" customFormat="1" x14ac:dyDescent="0.35">
      <c r="K2563" s="42"/>
      <c r="L2563" s="42"/>
      <c r="M2563" s="42"/>
      <c r="N2563" s="41"/>
      <c r="O2563" s="41"/>
      <c r="P2563" s="41"/>
    </row>
    <row r="2564" spans="11:16" s="23" customFormat="1" x14ac:dyDescent="0.35">
      <c r="K2564" s="42"/>
      <c r="L2564" s="42"/>
      <c r="M2564" s="42"/>
      <c r="N2564" s="41"/>
      <c r="O2564" s="41"/>
      <c r="P2564" s="41"/>
    </row>
    <row r="2565" spans="11:16" s="23" customFormat="1" x14ac:dyDescent="0.35">
      <c r="K2565" s="42"/>
      <c r="L2565" s="42"/>
      <c r="M2565" s="42"/>
      <c r="N2565" s="41"/>
      <c r="O2565" s="41"/>
      <c r="P2565" s="41"/>
    </row>
    <row r="2566" spans="11:16" s="23" customFormat="1" x14ac:dyDescent="0.35">
      <c r="K2566" s="42"/>
      <c r="L2566" s="42"/>
      <c r="M2566" s="42"/>
      <c r="N2566" s="41"/>
      <c r="O2566" s="41"/>
      <c r="P2566" s="41"/>
    </row>
    <row r="2567" spans="11:16" s="23" customFormat="1" x14ac:dyDescent="0.35">
      <c r="K2567" s="42"/>
      <c r="L2567" s="42"/>
      <c r="M2567" s="42"/>
      <c r="N2567" s="41"/>
      <c r="O2567" s="41"/>
      <c r="P2567" s="41"/>
    </row>
    <row r="2568" spans="11:16" s="23" customFormat="1" x14ac:dyDescent="0.35">
      <c r="K2568" s="42"/>
      <c r="L2568" s="42"/>
      <c r="M2568" s="42"/>
      <c r="N2568" s="41"/>
      <c r="O2568" s="41"/>
      <c r="P2568" s="41"/>
    </row>
    <row r="2569" spans="11:16" s="23" customFormat="1" x14ac:dyDescent="0.35">
      <c r="K2569" s="42"/>
      <c r="L2569" s="42"/>
      <c r="M2569" s="42"/>
      <c r="N2569" s="41"/>
      <c r="O2569" s="41"/>
      <c r="P2569" s="41"/>
    </row>
    <row r="2570" spans="11:16" s="23" customFormat="1" x14ac:dyDescent="0.35">
      <c r="K2570" s="42"/>
      <c r="L2570" s="42"/>
      <c r="M2570" s="42"/>
      <c r="N2570" s="41"/>
      <c r="O2570" s="41"/>
      <c r="P2570" s="41"/>
    </row>
    <row r="2571" spans="11:16" s="23" customFormat="1" x14ac:dyDescent="0.35">
      <c r="K2571" s="42"/>
      <c r="L2571" s="42"/>
      <c r="M2571" s="42"/>
      <c r="N2571" s="41"/>
      <c r="O2571" s="41"/>
      <c r="P2571" s="41"/>
    </row>
    <row r="2572" spans="11:16" s="23" customFormat="1" x14ac:dyDescent="0.35">
      <c r="K2572" s="42"/>
      <c r="L2572" s="42"/>
      <c r="M2572" s="42"/>
      <c r="N2572" s="41"/>
      <c r="O2572" s="41"/>
      <c r="P2572" s="41"/>
    </row>
    <row r="2573" spans="11:16" s="23" customFormat="1" x14ac:dyDescent="0.35">
      <c r="K2573" s="42"/>
      <c r="L2573" s="42"/>
      <c r="M2573" s="42"/>
      <c r="N2573" s="41"/>
      <c r="O2573" s="41"/>
      <c r="P2573" s="41"/>
    </row>
    <row r="2574" spans="11:16" s="23" customFormat="1" x14ac:dyDescent="0.35">
      <c r="K2574" s="42"/>
      <c r="L2574" s="42"/>
      <c r="M2574" s="42"/>
      <c r="N2574" s="41"/>
      <c r="O2574" s="41"/>
      <c r="P2574" s="41"/>
    </row>
    <row r="2575" spans="11:16" s="23" customFormat="1" x14ac:dyDescent="0.35">
      <c r="K2575" s="42"/>
      <c r="L2575" s="42"/>
      <c r="M2575" s="42"/>
      <c r="N2575" s="41"/>
      <c r="O2575" s="41"/>
      <c r="P2575" s="41"/>
    </row>
    <row r="2576" spans="11:16" s="23" customFormat="1" x14ac:dyDescent="0.35">
      <c r="K2576" s="42"/>
      <c r="L2576" s="42"/>
      <c r="M2576" s="42"/>
      <c r="N2576" s="41"/>
      <c r="O2576" s="41"/>
      <c r="P2576" s="41"/>
    </row>
    <row r="2577" spans="11:16" s="23" customFormat="1" x14ac:dyDescent="0.35">
      <c r="K2577" s="42"/>
      <c r="L2577" s="42"/>
      <c r="M2577" s="42"/>
      <c r="N2577" s="41"/>
      <c r="O2577" s="41"/>
      <c r="P2577" s="41"/>
    </row>
    <row r="2578" spans="11:16" s="23" customFormat="1" x14ac:dyDescent="0.35">
      <c r="K2578" s="42"/>
      <c r="L2578" s="42"/>
      <c r="M2578" s="42"/>
      <c r="N2578" s="41"/>
      <c r="O2578" s="41"/>
      <c r="P2578" s="41"/>
    </row>
    <row r="2579" spans="11:16" s="23" customFormat="1" x14ac:dyDescent="0.35">
      <c r="K2579" s="42"/>
      <c r="L2579" s="42"/>
      <c r="M2579" s="42"/>
      <c r="N2579" s="41"/>
      <c r="O2579" s="41"/>
      <c r="P2579" s="41"/>
    </row>
    <row r="2580" spans="11:16" s="23" customFormat="1" x14ac:dyDescent="0.35">
      <c r="K2580" s="42"/>
      <c r="L2580" s="42"/>
      <c r="M2580" s="42"/>
      <c r="N2580" s="41"/>
      <c r="O2580" s="41"/>
      <c r="P2580" s="41"/>
    </row>
    <row r="2581" spans="11:16" s="23" customFormat="1" x14ac:dyDescent="0.35">
      <c r="K2581" s="42"/>
      <c r="L2581" s="42"/>
      <c r="M2581" s="42"/>
      <c r="N2581" s="41"/>
      <c r="O2581" s="41"/>
      <c r="P2581" s="41"/>
    </row>
    <row r="2582" spans="11:16" s="23" customFormat="1" x14ac:dyDescent="0.35">
      <c r="K2582" s="42"/>
      <c r="L2582" s="42"/>
      <c r="M2582" s="42"/>
      <c r="N2582" s="41"/>
      <c r="O2582" s="41"/>
      <c r="P2582" s="41"/>
    </row>
    <row r="2583" spans="11:16" s="23" customFormat="1" x14ac:dyDescent="0.35">
      <c r="K2583" s="42"/>
      <c r="L2583" s="42"/>
      <c r="M2583" s="42"/>
      <c r="N2583" s="41"/>
      <c r="O2583" s="41"/>
      <c r="P2583" s="41"/>
    </row>
    <row r="2584" spans="11:16" s="23" customFormat="1" x14ac:dyDescent="0.35">
      <c r="K2584" s="42"/>
      <c r="L2584" s="42"/>
      <c r="M2584" s="42"/>
      <c r="N2584" s="41"/>
      <c r="O2584" s="41"/>
      <c r="P2584" s="41"/>
    </row>
    <row r="2585" spans="11:16" s="23" customFormat="1" x14ac:dyDescent="0.35">
      <c r="K2585" s="42"/>
      <c r="L2585" s="42"/>
      <c r="M2585" s="42"/>
      <c r="N2585" s="41"/>
      <c r="O2585" s="41"/>
      <c r="P2585" s="41"/>
    </row>
    <row r="2586" spans="11:16" s="23" customFormat="1" x14ac:dyDescent="0.35">
      <c r="K2586" s="42"/>
      <c r="L2586" s="42"/>
      <c r="M2586" s="42"/>
      <c r="N2586" s="41"/>
      <c r="O2586" s="41"/>
      <c r="P2586" s="41"/>
    </row>
    <row r="2587" spans="11:16" s="23" customFormat="1" x14ac:dyDescent="0.35">
      <c r="K2587" s="42"/>
      <c r="L2587" s="42"/>
      <c r="M2587" s="42"/>
      <c r="N2587" s="41"/>
      <c r="O2587" s="41"/>
      <c r="P2587" s="41"/>
    </row>
    <row r="2588" spans="11:16" s="23" customFormat="1" x14ac:dyDescent="0.35">
      <c r="K2588" s="42"/>
      <c r="L2588" s="42"/>
      <c r="M2588" s="42"/>
      <c r="N2588" s="41"/>
      <c r="O2588" s="41"/>
      <c r="P2588" s="41"/>
    </row>
    <row r="2589" spans="11:16" s="23" customFormat="1" x14ac:dyDescent="0.35">
      <c r="K2589" s="42"/>
      <c r="L2589" s="42"/>
      <c r="M2589" s="42"/>
      <c r="N2589" s="41"/>
      <c r="O2589" s="41"/>
      <c r="P2589" s="41"/>
    </row>
    <row r="2590" spans="11:16" s="23" customFormat="1" x14ac:dyDescent="0.35">
      <c r="K2590" s="42"/>
      <c r="L2590" s="42"/>
      <c r="M2590" s="42"/>
      <c r="N2590" s="41"/>
      <c r="O2590" s="41"/>
      <c r="P2590" s="41"/>
    </row>
    <row r="2591" spans="11:16" s="23" customFormat="1" x14ac:dyDescent="0.35">
      <c r="K2591" s="42"/>
      <c r="L2591" s="42"/>
      <c r="M2591" s="42"/>
      <c r="N2591" s="41"/>
      <c r="O2591" s="41"/>
      <c r="P2591" s="41"/>
    </row>
    <row r="2592" spans="11:16" s="23" customFormat="1" x14ac:dyDescent="0.35">
      <c r="K2592" s="42"/>
      <c r="L2592" s="42"/>
      <c r="M2592" s="42"/>
      <c r="N2592" s="41"/>
      <c r="O2592" s="41"/>
      <c r="P2592" s="41"/>
    </row>
    <row r="2593" spans="11:16" s="23" customFormat="1" x14ac:dyDescent="0.35">
      <c r="K2593" s="42"/>
      <c r="L2593" s="42"/>
      <c r="M2593" s="42"/>
      <c r="N2593" s="41"/>
      <c r="O2593" s="41"/>
      <c r="P2593" s="41"/>
    </row>
    <row r="2594" spans="11:16" s="23" customFormat="1" x14ac:dyDescent="0.35">
      <c r="K2594" s="42"/>
      <c r="L2594" s="42"/>
      <c r="M2594" s="42"/>
      <c r="N2594" s="41"/>
      <c r="O2594" s="41"/>
      <c r="P2594" s="41"/>
    </row>
    <row r="2595" spans="11:16" s="23" customFormat="1" x14ac:dyDescent="0.35">
      <c r="K2595" s="42"/>
      <c r="L2595" s="42"/>
      <c r="M2595" s="42"/>
      <c r="N2595" s="41"/>
      <c r="O2595" s="41"/>
      <c r="P2595" s="41"/>
    </row>
    <row r="2596" spans="11:16" s="23" customFormat="1" x14ac:dyDescent="0.35">
      <c r="K2596" s="42"/>
      <c r="L2596" s="42"/>
      <c r="M2596" s="42"/>
      <c r="N2596" s="41"/>
      <c r="O2596" s="41"/>
      <c r="P2596" s="41"/>
    </row>
    <row r="2597" spans="11:16" s="23" customFormat="1" x14ac:dyDescent="0.35">
      <c r="K2597" s="42"/>
      <c r="L2597" s="42"/>
      <c r="M2597" s="42"/>
      <c r="N2597" s="41"/>
      <c r="O2597" s="41"/>
      <c r="P2597" s="41"/>
    </row>
    <row r="2598" spans="11:16" s="23" customFormat="1" x14ac:dyDescent="0.35">
      <c r="K2598" s="42"/>
      <c r="L2598" s="42"/>
      <c r="M2598" s="42"/>
      <c r="N2598" s="41"/>
      <c r="O2598" s="41"/>
      <c r="P2598" s="41"/>
    </row>
    <row r="2599" spans="11:16" s="23" customFormat="1" x14ac:dyDescent="0.35">
      <c r="K2599" s="42"/>
      <c r="L2599" s="42"/>
      <c r="M2599" s="42"/>
      <c r="N2599" s="41"/>
      <c r="O2599" s="41"/>
      <c r="P2599" s="41"/>
    </row>
    <row r="2600" spans="11:16" s="23" customFormat="1" x14ac:dyDescent="0.35">
      <c r="K2600" s="42"/>
      <c r="L2600" s="42"/>
      <c r="M2600" s="42"/>
      <c r="N2600" s="41"/>
      <c r="O2600" s="41"/>
      <c r="P2600" s="41"/>
    </row>
    <row r="2601" spans="11:16" s="23" customFormat="1" x14ac:dyDescent="0.35">
      <c r="K2601" s="42"/>
      <c r="L2601" s="42"/>
      <c r="M2601" s="42"/>
      <c r="N2601" s="41"/>
      <c r="O2601" s="41"/>
      <c r="P2601" s="41"/>
    </row>
    <row r="2602" spans="11:16" s="23" customFormat="1" x14ac:dyDescent="0.35">
      <c r="K2602" s="42"/>
      <c r="L2602" s="42"/>
      <c r="M2602" s="42"/>
      <c r="N2602" s="41"/>
      <c r="O2602" s="41"/>
      <c r="P2602" s="41"/>
    </row>
    <row r="2603" spans="11:16" s="23" customFormat="1" x14ac:dyDescent="0.35">
      <c r="K2603" s="42"/>
      <c r="L2603" s="42"/>
      <c r="M2603" s="42"/>
      <c r="N2603" s="41"/>
      <c r="O2603" s="41"/>
      <c r="P2603" s="41"/>
    </row>
    <row r="2604" spans="11:16" s="23" customFormat="1" x14ac:dyDescent="0.35">
      <c r="K2604" s="42"/>
      <c r="L2604" s="42"/>
      <c r="M2604" s="42"/>
      <c r="N2604" s="41"/>
      <c r="O2604" s="41"/>
      <c r="P2604" s="41"/>
    </row>
    <row r="2605" spans="11:16" s="23" customFormat="1" x14ac:dyDescent="0.35">
      <c r="K2605" s="42"/>
      <c r="L2605" s="42"/>
      <c r="M2605" s="42"/>
      <c r="N2605" s="41"/>
      <c r="O2605" s="41"/>
      <c r="P2605" s="41"/>
    </row>
    <row r="2606" spans="11:16" s="23" customFormat="1" x14ac:dyDescent="0.35">
      <c r="K2606" s="42"/>
      <c r="L2606" s="42"/>
      <c r="M2606" s="42"/>
      <c r="N2606" s="41"/>
      <c r="O2606" s="41"/>
      <c r="P2606" s="41"/>
    </row>
    <row r="2607" spans="11:16" s="23" customFormat="1" x14ac:dyDescent="0.35">
      <c r="K2607" s="42"/>
      <c r="L2607" s="42"/>
      <c r="M2607" s="42"/>
      <c r="N2607" s="41"/>
      <c r="O2607" s="41"/>
      <c r="P2607" s="41"/>
    </row>
    <row r="2608" spans="11:16" s="23" customFormat="1" x14ac:dyDescent="0.35">
      <c r="K2608" s="42"/>
      <c r="L2608" s="42"/>
      <c r="M2608" s="42"/>
      <c r="N2608" s="41"/>
      <c r="O2608" s="41"/>
      <c r="P2608" s="41"/>
    </row>
    <row r="2609" spans="11:16" s="23" customFormat="1" x14ac:dyDescent="0.35">
      <c r="K2609" s="42"/>
      <c r="L2609" s="42"/>
      <c r="M2609" s="42"/>
      <c r="N2609" s="41"/>
      <c r="O2609" s="41"/>
      <c r="P2609" s="41"/>
    </row>
    <row r="2610" spans="11:16" s="23" customFormat="1" x14ac:dyDescent="0.35">
      <c r="K2610" s="42"/>
      <c r="L2610" s="42"/>
      <c r="M2610" s="42"/>
      <c r="N2610" s="41"/>
      <c r="O2610" s="41"/>
      <c r="P2610" s="41"/>
    </row>
    <row r="2611" spans="11:16" s="23" customFormat="1" x14ac:dyDescent="0.35">
      <c r="K2611" s="42"/>
      <c r="L2611" s="42"/>
      <c r="M2611" s="42"/>
      <c r="N2611" s="41"/>
      <c r="O2611" s="41"/>
      <c r="P2611" s="41"/>
    </row>
    <row r="2612" spans="11:16" s="23" customFormat="1" x14ac:dyDescent="0.35">
      <c r="K2612" s="42"/>
      <c r="L2612" s="42"/>
      <c r="M2612" s="42"/>
      <c r="N2612" s="41"/>
      <c r="O2612" s="41"/>
      <c r="P2612" s="41"/>
    </row>
    <row r="2613" spans="11:16" s="23" customFormat="1" x14ac:dyDescent="0.35">
      <c r="K2613" s="42"/>
      <c r="L2613" s="42"/>
      <c r="M2613" s="42"/>
      <c r="N2613" s="41"/>
      <c r="O2613" s="41"/>
      <c r="P2613" s="41"/>
    </row>
    <row r="2614" spans="11:16" s="23" customFormat="1" x14ac:dyDescent="0.35">
      <c r="K2614" s="42"/>
      <c r="L2614" s="42"/>
      <c r="M2614" s="42"/>
      <c r="N2614" s="41"/>
      <c r="O2614" s="41"/>
      <c r="P2614" s="41"/>
    </row>
    <row r="2615" spans="11:16" s="23" customFormat="1" x14ac:dyDescent="0.35">
      <c r="K2615" s="42"/>
      <c r="L2615" s="42"/>
      <c r="M2615" s="42"/>
      <c r="N2615" s="41"/>
      <c r="O2615" s="41"/>
      <c r="P2615" s="41"/>
    </row>
    <row r="2616" spans="11:16" s="23" customFormat="1" x14ac:dyDescent="0.35">
      <c r="K2616" s="42"/>
      <c r="L2616" s="42"/>
      <c r="M2616" s="42"/>
      <c r="N2616" s="41"/>
      <c r="O2616" s="41"/>
      <c r="P2616" s="41"/>
    </row>
    <row r="2617" spans="11:16" s="23" customFormat="1" x14ac:dyDescent="0.35">
      <c r="K2617" s="42"/>
      <c r="L2617" s="42"/>
      <c r="M2617" s="42"/>
      <c r="N2617" s="41"/>
      <c r="O2617" s="41"/>
      <c r="P2617" s="41"/>
    </row>
    <row r="2618" spans="11:16" s="23" customFormat="1" x14ac:dyDescent="0.35">
      <c r="K2618" s="42"/>
      <c r="L2618" s="42"/>
      <c r="M2618" s="42"/>
      <c r="N2618" s="41"/>
      <c r="O2618" s="41"/>
      <c r="P2618" s="41"/>
    </row>
    <row r="2619" spans="11:16" s="23" customFormat="1" x14ac:dyDescent="0.35">
      <c r="K2619" s="42"/>
      <c r="L2619" s="42"/>
      <c r="M2619" s="42"/>
      <c r="N2619" s="41"/>
      <c r="O2619" s="41"/>
      <c r="P2619" s="41"/>
    </row>
    <row r="2620" spans="11:16" s="23" customFormat="1" x14ac:dyDescent="0.35">
      <c r="K2620" s="42"/>
      <c r="L2620" s="42"/>
      <c r="M2620" s="42"/>
      <c r="N2620" s="41"/>
      <c r="O2620" s="41"/>
      <c r="P2620" s="41"/>
    </row>
    <row r="2621" spans="11:16" s="23" customFormat="1" x14ac:dyDescent="0.35">
      <c r="K2621" s="42"/>
      <c r="L2621" s="42"/>
      <c r="M2621" s="42"/>
      <c r="N2621" s="41"/>
      <c r="O2621" s="41"/>
      <c r="P2621" s="41"/>
    </row>
    <row r="2622" spans="11:16" s="23" customFormat="1" x14ac:dyDescent="0.35">
      <c r="K2622" s="42"/>
      <c r="L2622" s="42"/>
      <c r="M2622" s="42"/>
      <c r="N2622" s="41"/>
      <c r="O2622" s="41"/>
      <c r="P2622" s="41"/>
    </row>
    <row r="2623" spans="11:16" s="23" customFormat="1" x14ac:dyDescent="0.35">
      <c r="K2623" s="42"/>
      <c r="L2623" s="42"/>
      <c r="M2623" s="42"/>
      <c r="N2623" s="41"/>
      <c r="O2623" s="41"/>
      <c r="P2623" s="41"/>
    </row>
    <row r="2624" spans="11:16" s="23" customFormat="1" x14ac:dyDescent="0.35">
      <c r="K2624" s="42"/>
      <c r="L2624" s="42"/>
      <c r="M2624" s="42"/>
      <c r="N2624" s="41"/>
      <c r="O2624" s="41"/>
      <c r="P2624" s="41"/>
    </row>
    <row r="2625" spans="11:16" s="23" customFormat="1" x14ac:dyDescent="0.35">
      <c r="K2625" s="42"/>
      <c r="L2625" s="42"/>
      <c r="M2625" s="42"/>
      <c r="N2625" s="41"/>
      <c r="O2625" s="41"/>
      <c r="P2625" s="41"/>
    </row>
    <row r="2626" spans="11:16" s="23" customFormat="1" x14ac:dyDescent="0.35">
      <c r="K2626" s="42"/>
      <c r="L2626" s="42"/>
      <c r="M2626" s="42"/>
      <c r="N2626" s="41"/>
      <c r="O2626" s="41"/>
      <c r="P2626" s="41"/>
    </row>
    <row r="2627" spans="11:16" s="23" customFormat="1" x14ac:dyDescent="0.35">
      <c r="K2627" s="42"/>
      <c r="L2627" s="42"/>
      <c r="M2627" s="42"/>
      <c r="N2627" s="41"/>
      <c r="O2627" s="41"/>
      <c r="P2627" s="41"/>
    </row>
    <row r="2628" spans="11:16" s="23" customFormat="1" x14ac:dyDescent="0.35">
      <c r="K2628" s="42"/>
      <c r="L2628" s="42"/>
      <c r="M2628" s="42"/>
      <c r="N2628" s="41"/>
      <c r="O2628" s="41"/>
      <c r="P2628" s="41"/>
    </row>
    <row r="2629" spans="11:16" s="23" customFormat="1" x14ac:dyDescent="0.35">
      <c r="K2629" s="42"/>
      <c r="L2629" s="42"/>
      <c r="M2629" s="42"/>
      <c r="N2629" s="41"/>
      <c r="O2629" s="41"/>
      <c r="P2629" s="41"/>
    </row>
    <row r="2630" spans="11:16" s="23" customFormat="1" x14ac:dyDescent="0.35">
      <c r="K2630" s="42"/>
      <c r="L2630" s="42"/>
      <c r="M2630" s="42"/>
      <c r="N2630" s="41"/>
      <c r="O2630" s="41"/>
      <c r="P2630" s="41"/>
    </row>
    <row r="2631" spans="11:16" s="23" customFormat="1" x14ac:dyDescent="0.35">
      <c r="K2631" s="42"/>
      <c r="L2631" s="42"/>
      <c r="M2631" s="42"/>
      <c r="N2631" s="41"/>
      <c r="O2631" s="41"/>
      <c r="P2631" s="41"/>
    </row>
    <row r="2632" spans="11:16" s="23" customFormat="1" x14ac:dyDescent="0.35">
      <c r="K2632" s="42"/>
      <c r="L2632" s="42"/>
      <c r="M2632" s="42"/>
      <c r="N2632" s="41"/>
      <c r="O2632" s="41"/>
      <c r="P2632" s="41"/>
    </row>
    <row r="2633" spans="11:16" s="23" customFormat="1" x14ac:dyDescent="0.35">
      <c r="K2633" s="42"/>
      <c r="L2633" s="42"/>
      <c r="M2633" s="42"/>
      <c r="N2633" s="41"/>
      <c r="O2633" s="41"/>
      <c r="P2633" s="41"/>
    </row>
    <row r="2634" spans="11:16" s="23" customFormat="1" x14ac:dyDescent="0.35">
      <c r="K2634" s="42"/>
      <c r="L2634" s="42"/>
      <c r="M2634" s="42"/>
      <c r="N2634" s="41"/>
      <c r="O2634" s="41"/>
      <c r="P2634" s="41"/>
    </row>
    <row r="2635" spans="11:16" s="23" customFormat="1" x14ac:dyDescent="0.35">
      <c r="K2635" s="42"/>
      <c r="L2635" s="42"/>
      <c r="M2635" s="42"/>
      <c r="N2635" s="41"/>
      <c r="O2635" s="41"/>
      <c r="P2635" s="41"/>
    </row>
    <row r="2636" spans="11:16" s="23" customFormat="1" x14ac:dyDescent="0.35">
      <c r="K2636" s="42"/>
      <c r="L2636" s="42"/>
      <c r="M2636" s="42"/>
      <c r="N2636" s="41"/>
      <c r="O2636" s="41"/>
      <c r="P2636" s="41"/>
    </row>
    <row r="2637" spans="11:16" s="23" customFormat="1" x14ac:dyDescent="0.35">
      <c r="K2637" s="42"/>
      <c r="L2637" s="42"/>
      <c r="M2637" s="42"/>
      <c r="N2637" s="41"/>
      <c r="O2637" s="41"/>
      <c r="P2637" s="41"/>
    </row>
    <row r="2638" spans="11:16" s="23" customFormat="1" x14ac:dyDescent="0.35">
      <c r="K2638" s="42"/>
      <c r="L2638" s="42"/>
      <c r="M2638" s="42"/>
      <c r="N2638" s="41"/>
      <c r="O2638" s="41"/>
      <c r="P2638" s="41"/>
    </row>
    <row r="2639" spans="11:16" s="23" customFormat="1" x14ac:dyDescent="0.35">
      <c r="K2639" s="42"/>
      <c r="L2639" s="42"/>
      <c r="M2639" s="42"/>
      <c r="N2639" s="41"/>
      <c r="O2639" s="41"/>
      <c r="P2639" s="41"/>
    </row>
    <row r="2640" spans="11:16" s="23" customFormat="1" x14ac:dyDescent="0.35">
      <c r="K2640" s="42"/>
      <c r="L2640" s="42"/>
      <c r="M2640" s="42"/>
      <c r="N2640" s="41"/>
      <c r="O2640" s="41"/>
      <c r="P2640" s="41"/>
    </row>
    <row r="2641" spans="11:16" s="23" customFormat="1" x14ac:dyDescent="0.35">
      <c r="K2641" s="42"/>
      <c r="L2641" s="42"/>
      <c r="M2641" s="42"/>
      <c r="N2641" s="41"/>
      <c r="O2641" s="41"/>
      <c r="P2641" s="41"/>
    </row>
    <row r="2642" spans="11:16" s="23" customFormat="1" x14ac:dyDescent="0.35">
      <c r="K2642" s="42"/>
      <c r="L2642" s="42"/>
      <c r="M2642" s="42"/>
      <c r="N2642" s="41"/>
      <c r="O2642" s="41"/>
      <c r="P2642" s="41"/>
    </row>
    <row r="2643" spans="11:16" s="23" customFormat="1" x14ac:dyDescent="0.35">
      <c r="K2643" s="42"/>
      <c r="L2643" s="42"/>
      <c r="M2643" s="42"/>
      <c r="N2643" s="41"/>
      <c r="O2643" s="41"/>
      <c r="P2643" s="41"/>
    </row>
    <row r="2644" spans="11:16" s="23" customFormat="1" x14ac:dyDescent="0.35">
      <c r="K2644" s="42"/>
      <c r="L2644" s="42"/>
      <c r="M2644" s="42"/>
      <c r="N2644" s="41"/>
      <c r="O2644" s="41"/>
      <c r="P2644" s="41"/>
    </row>
    <row r="2645" spans="11:16" s="23" customFormat="1" x14ac:dyDescent="0.35">
      <c r="K2645" s="42"/>
      <c r="L2645" s="42"/>
      <c r="M2645" s="42"/>
      <c r="N2645" s="41"/>
      <c r="O2645" s="41"/>
      <c r="P2645" s="41"/>
    </row>
    <row r="2646" spans="11:16" s="23" customFormat="1" x14ac:dyDescent="0.35">
      <c r="K2646" s="42"/>
      <c r="L2646" s="42"/>
      <c r="M2646" s="42"/>
      <c r="N2646" s="41"/>
      <c r="O2646" s="41"/>
      <c r="P2646" s="41"/>
    </row>
    <row r="2647" spans="11:16" s="23" customFormat="1" x14ac:dyDescent="0.35">
      <c r="K2647" s="42"/>
      <c r="L2647" s="42"/>
      <c r="M2647" s="42"/>
      <c r="N2647" s="41"/>
      <c r="O2647" s="41"/>
      <c r="P2647" s="41"/>
    </row>
    <row r="2648" spans="11:16" s="23" customFormat="1" x14ac:dyDescent="0.35">
      <c r="K2648" s="42"/>
      <c r="L2648" s="42"/>
      <c r="M2648" s="42"/>
      <c r="N2648" s="41"/>
      <c r="O2648" s="41"/>
      <c r="P2648" s="41"/>
    </row>
    <row r="2649" spans="11:16" s="23" customFormat="1" x14ac:dyDescent="0.35">
      <c r="K2649" s="42"/>
      <c r="L2649" s="42"/>
      <c r="M2649" s="42"/>
      <c r="N2649" s="41"/>
      <c r="O2649" s="41"/>
      <c r="P2649" s="41"/>
    </row>
    <row r="2650" spans="11:16" s="23" customFormat="1" x14ac:dyDescent="0.35">
      <c r="K2650" s="42"/>
      <c r="L2650" s="42"/>
      <c r="M2650" s="42"/>
      <c r="N2650" s="41"/>
      <c r="O2650" s="41"/>
      <c r="P2650" s="41"/>
    </row>
    <row r="2651" spans="11:16" s="23" customFormat="1" x14ac:dyDescent="0.35">
      <c r="K2651" s="42"/>
      <c r="L2651" s="42"/>
      <c r="M2651" s="42"/>
      <c r="N2651" s="41"/>
      <c r="O2651" s="41"/>
      <c r="P2651" s="41"/>
    </row>
    <row r="2652" spans="11:16" s="23" customFormat="1" x14ac:dyDescent="0.35">
      <c r="K2652" s="42"/>
      <c r="L2652" s="42"/>
      <c r="M2652" s="42"/>
      <c r="N2652" s="41"/>
      <c r="O2652" s="41"/>
      <c r="P2652" s="41"/>
    </row>
    <row r="2653" spans="11:16" s="23" customFormat="1" x14ac:dyDescent="0.35">
      <c r="K2653" s="42"/>
      <c r="L2653" s="42"/>
      <c r="M2653" s="42"/>
      <c r="N2653" s="41"/>
      <c r="O2653" s="41"/>
      <c r="P2653" s="41"/>
    </row>
    <row r="2654" spans="11:16" s="23" customFormat="1" x14ac:dyDescent="0.35">
      <c r="K2654" s="42"/>
      <c r="L2654" s="42"/>
      <c r="M2654" s="42"/>
      <c r="N2654" s="41"/>
      <c r="O2654" s="41"/>
      <c r="P2654" s="41"/>
    </row>
    <row r="2655" spans="11:16" s="23" customFormat="1" x14ac:dyDescent="0.35">
      <c r="K2655" s="42"/>
      <c r="L2655" s="42"/>
      <c r="M2655" s="42"/>
      <c r="N2655" s="41"/>
      <c r="O2655" s="41"/>
      <c r="P2655" s="41"/>
    </row>
    <row r="2656" spans="11:16" s="23" customFormat="1" x14ac:dyDescent="0.35">
      <c r="K2656" s="42"/>
      <c r="L2656" s="42"/>
      <c r="M2656" s="42"/>
      <c r="N2656" s="41"/>
      <c r="O2656" s="41"/>
      <c r="P2656" s="41"/>
    </row>
    <row r="2657" spans="11:16" s="23" customFormat="1" x14ac:dyDescent="0.35">
      <c r="K2657" s="42"/>
      <c r="L2657" s="42"/>
      <c r="M2657" s="42"/>
      <c r="N2657" s="41"/>
      <c r="O2657" s="41"/>
      <c r="P2657" s="41"/>
    </row>
    <row r="2658" spans="11:16" s="23" customFormat="1" x14ac:dyDescent="0.35">
      <c r="K2658" s="42"/>
      <c r="L2658" s="42"/>
      <c r="M2658" s="42"/>
      <c r="N2658" s="41"/>
      <c r="O2658" s="41"/>
      <c r="P2658" s="41"/>
    </row>
    <row r="2659" spans="11:16" s="23" customFormat="1" x14ac:dyDescent="0.35">
      <c r="K2659" s="42"/>
      <c r="L2659" s="42"/>
      <c r="M2659" s="42"/>
      <c r="N2659" s="41"/>
      <c r="O2659" s="41"/>
      <c r="P2659" s="41"/>
    </row>
    <row r="2660" spans="11:16" s="23" customFormat="1" x14ac:dyDescent="0.35">
      <c r="K2660" s="42"/>
      <c r="L2660" s="42"/>
      <c r="M2660" s="42"/>
      <c r="N2660" s="41"/>
      <c r="O2660" s="41"/>
      <c r="P2660" s="41"/>
    </row>
    <row r="2661" spans="11:16" s="23" customFormat="1" x14ac:dyDescent="0.35">
      <c r="K2661" s="42"/>
      <c r="L2661" s="42"/>
      <c r="M2661" s="42"/>
      <c r="N2661" s="41"/>
      <c r="O2661" s="41"/>
      <c r="P2661" s="41"/>
    </row>
    <row r="2662" spans="11:16" s="23" customFormat="1" x14ac:dyDescent="0.35">
      <c r="K2662" s="42"/>
      <c r="L2662" s="42"/>
      <c r="M2662" s="42"/>
      <c r="N2662" s="41"/>
      <c r="O2662" s="41"/>
      <c r="P2662" s="41"/>
    </row>
    <row r="2663" spans="11:16" s="23" customFormat="1" x14ac:dyDescent="0.35">
      <c r="K2663" s="42"/>
      <c r="L2663" s="42"/>
      <c r="M2663" s="42"/>
      <c r="N2663" s="41"/>
      <c r="O2663" s="41"/>
      <c r="P2663" s="41"/>
    </row>
    <row r="2664" spans="11:16" s="23" customFormat="1" x14ac:dyDescent="0.35">
      <c r="K2664" s="42"/>
      <c r="L2664" s="42"/>
      <c r="M2664" s="42"/>
      <c r="N2664" s="41"/>
      <c r="O2664" s="41"/>
      <c r="P2664" s="41"/>
    </row>
    <row r="2665" spans="11:16" s="23" customFormat="1" x14ac:dyDescent="0.35">
      <c r="K2665" s="42"/>
      <c r="L2665" s="42"/>
      <c r="M2665" s="42"/>
      <c r="N2665" s="41"/>
      <c r="O2665" s="41"/>
      <c r="P2665" s="41"/>
    </row>
    <row r="2666" spans="11:16" s="23" customFormat="1" x14ac:dyDescent="0.35">
      <c r="K2666" s="42"/>
      <c r="L2666" s="42"/>
      <c r="M2666" s="42"/>
      <c r="N2666" s="41"/>
      <c r="O2666" s="41"/>
      <c r="P2666" s="41"/>
    </row>
    <row r="2667" spans="11:16" s="23" customFormat="1" x14ac:dyDescent="0.35">
      <c r="K2667" s="42"/>
      <c r="L2667" s="42"/>
      <c r="M2667" s="42"/>
      <c r="N2667" s="41"/>
      <c r="O2667" s="41"/>
      <c r="P2667" s="41"/>
    </row>
    <row r="2668" spans="11:16" s="23" customFormat="1" x14ac:dyDescent="0.35">
      <c r="K2668" s="42"/>
      <c r="L2668" s="42"/>
      <c r="M2668" s="42"/>
      <c r="N2668" s="41"/>
      <c r="O2668" s="41"/>
      <c r="P2668" s="41"/>
    </row>
    <row r="2669" spans="11:16" s="23" customFormat="1" x14ac:dyDescent="0.35">
      <c r="K2669" s="42"/>
      <c r="L2669" s="42"/>
      <c r="M2669" s="42"/>
      <c r="N2669" s="41"/>
      <c r="O2669" s="41"/>
      <c r="P2669" s="41"/>
    </row>
    <row r="2670" spans="11:16" s="23" customFormat="1" x14ac:dyDescent="0.35">
      <c r="K2670" s="42"/>
      <c r="L2670" s="42"/>
      <c r="M2670" s="42"/>
      <c r="N2670" s="41"/>
      <c r="O2670" s="41"/>
      <c r="P2670" s="41"/>
    </row>
    <row r="2671" spans="11:16" s="23" customFormat="1" x14ac:dyDescent="0.35">
      <c r="K2671" s="42"/>
      <c r="L2671" s="42"/>
      <c r="M2671" s="42"/>
      <c r="N2671" s="41"/>
      <c r="O2671" s="41"/>
      <c r="P2671" s="41"/>
    </row>
    <row r="2672" spans="11:16" s="23" customFormat="1" x14ac:dyDescent="0.35">
      <c r="K2672" s="42"/>
      <c r="L2672" s="42"/>
      <c r="M2672" s="42"/>
      <c r="N2672" s="41"/>
      <c r="O2672" s="41"/>
      <c r="P2672" s="41"/>
    </row>
    <row r="2673" spans="11:16" s="23" customFormat="1" x14ac:dyDescent="0.35">
      <c r="K2673" s="42"/>
      <c r="L2673" s="42"/>
      <c r="M2673" s="42"/>
      <c r="N2673" s="41"/>
      <c r="O2673" s="41"/>
      <c r="P2673" s="41"/>
    </row>
    <row r="2674" spans="11:16" s="23" customFormat="1" x14ac:dyDescent="0.35">
      <c r="K2674" s="42"/>
      <c r="L2674" s="42"/>
      <c r="M2674" s="42"/>
      <c r="N2674" s="41"/>
      <c r="O2674" s="41"/>
      <c r="P2674" s="41"/>
    </row>
    <row r="2675" spans="11:16" s="23" customFormat="1" x14ac:dyDescent="0.35">
      <c r="K2675" s="42"/>
      <c r="L2675" s="42"/>
      <c r="M2675" s="42"/>
      <c r="N2675" s="41"/>
      <c r="O2675" s="41"/>
      <c r="P2675" s="41"/>
    </row>
    <row r="2676" spans="11:16" s="23" customFormat="1" x14ac:dyDescent="0.35">
      <c r="K2676" s="42"/>
      <c r="L2676" s="42"/>
      <c r="M2676" s="42"/>
      <c r="N2676" s="41"/>
      <c r="O2676" s="41"/>
      <c r="P2676" s="41"/>
    </row>
    <row r="2677" spans="11:16" s="23" customFormat="1" x14ac:dyDescent="0.35">
      <c r="K2677" s="42"/>
      <c r="L2677" s="42"/>
      <c r="M2677" s="42"/>
      <c r="N2677" s="41"/>
      <c r="O2677" s="41"/>
      <c r="P2677" s="41"/>
    </row>
    <row r="2678" spans="11:16" s="23" customFormat="1" x14ac:dyDescent="0.35">
      <c r="K2678" s="42"/>
      <c r="L2678" s="42"/>
      <c r="M2678" s="42"/>
      <c r="N2678" s="41"/>
      <c r="O2678" s="41"/>
      <c r="P2678" s="41"/>
    </row>
    <row r="2679" spans="11:16" s="23" customFormat="1" x14ac:dyDescent="0.35">
      <c r="K2679" s="42"/>
      <c r="L2679" s="42"/>
      <c r="M2679" s="42"/>
      <c r="N2679" s="41"/>
      <c r="O2679" s="41"/>
      <c r="P2679" s="41"/>
    </row>
    <row r="2680" spans="11:16" s="23" customFormat="1" x14ac:dyDescent="0.35">
      <c r="K2680" s="42"/>
      <c r="L2680" s="42"/>
      <c r="M2680" s="42"/>
      <c r="N2680" s="41"/>
      <c r="O2680" s="41"/>
      <c r="P2680" s="41"/>
    </row>
    <row r="2681" spans="11:16" s="23" customFormat="1" x14ac:dyDescent="0.35">
      <c r="K2681" s="42"/>
      <c r="L2681" s="42"/>
      <c r="M2681" s="42"/>
      <c r="N2681" s="41"/>
      <c r="O2681" s="41"/>
      <c r="P2681" s="41"/>
    </row>
    <row r="2682" spans="11:16" s="23" customFormat="1" x14ac:dyDescent="0.35">
      <c r="K2682" s="42"/>
      <c r="L2682" s="42"/>
      <c r="M2682" s="42"/>
      <c r="N2682" s="41"/>
      <c r="O2682" s="41"/>
      <c r="P2682" s="41"/>
    </row>
    <row r="2683" spans="11:16" s="23" customFormat="1" x14ac:dyDescent="0.35">
      <c r="K2683" s="42"/>
      <c r="L2683" s="42"/>
      <c r="M2683" s="42"/>
      <c r="N2683" s="41"/>
      <c r="O2683" s="41"/>
      <c r="P2683" s="41"/>
    </row>
    <row r="2684" spans="11:16" s="23" customFormat="1" x14ac:dyDescent="0.35">
      <c r="K2684" s="42"/>
      <c r="L2684" s="42"/>
      <c r="M2684" s="42"/>
      <c r="N2684" s="41"/>
      <c r="O2684" s="41"/>
      <c r="P2684" s="41"/>
    </row>
    <row r="2685" spans="11:16" s="23" customFormat="1" x14ac:dyDescent="0.35">
      <c r="K2685" s="42"/>
      <c r="L2685" s="42"/>
      <c r="M2685" s="42"/>
      <c r="N2685" s="41"/>
      <c r="O2685" s="41"/>
      <c r="P2685" s="41"/>
    </row>
    <row r="2686" spans="11:16" s="23" customFormat="1" x14ac:dyDescent="0.35">
      <c r="K2686" s="42"/>
      <c r="L2686" s="42"/>
      <c r="M2686" s="42"/>
      <c r="N2686" s="41"/>
      <c r="O2686" s="41"/>
      <c r="P2686" s="41"/>
    </row>
    <row r="2687" spans="11:16" s="23" customFormat="1" x14ac:dyDescent="0.35">
      <c r="K2687" s="42"/>
      <c r="L2687" s="42"/>
      <c r="M2687" s="42"/>
      <c r="N2687" s="41"/>
      <c r="O2687" s="41"/>
      <c r="P2687" s="41"/>
    </row>
    <row r="2688" spans="11:16" s="23" customFormat="1" x14ac:dyDescent="0.35">
      <c r="K2688" s="42"/>
      <c r="L2688" s="42"/>
      <c r="M2688" s="42"/>
      <c r="N2688" s="41"/>
      <c r="O2688" s="41"/>
      <c r="P2688" s="41"/>
    </row>
    <row r="2689" spans="11:16" s="23" customFormat="1" x14ac:dyDescent="0.35">
      <c r="K2689" s="42"/>
      <c r="L2689" s="42"/>
      <c r="M2689" s="42"/>
      <c r="N2689" s="41"/>
      <c r="O2689" s="41"/>
      <c r="P2689" s="41"/>
    </row>
    <row r="2690" spans="11:16" s="23" customFormat="1" x14ac:dyDescent="0.35">
      <c r="K2690" s="42"/>
      <c r="L2690" s="42"/>
      <c r="M2690" s="42"/>
      <c r="N2690" s="41"/>
      <c r="O2690" s="41"/>
      <c r="P2690" s="41"/>
    </row>
    <row r="2691" spans="11:16" s="23" customFormat="1" x14ac:dyDescent="0.35">
      <c r="K2691" s="42"/>
      <c r="L2691" s="42"/>
      <c r="M2691" s="42"/>
      <c r="N2691" s="41"/>
      <c r="O2691" s="41"/>
      <c r="P2691" s="41"/>
    </row>
    <row r="2692" spans="11:16" s="23" customFormat="1" x14ac:dyDescent="0.35">
      <c r="K2692" s="42"/>
      <c r="L2692" s="42"/>
      <c r="M2692" s="42"/>
      <c r="N2692" s="41"/>
      <c r="O2692" s="41"/>
      <c r="P2692" s="41"/>
    </row>
    <row r="2693" spans="11:16" s="23" customFormat="1" x14ac:dyDescent="0.35">
      <c r="K2693" s="42"/>
      <c r="L2693" s="42"/>
      <c r="M2693" s="42"/>
      <c r="N2693" s="41"/>
      <c r="O2693" s="41"/>
      <c r="P2693" s="41"/>
    </row>
    <row r="2694" spans="11:16" s="23" customFormat="1" x14ac:dyDescent="0.35">
      <c r="K2694" s="42"/>
      <c r="L2694" s="42"/>
      <c r="M2694" s="42"/>
      <c r="N2694" s="41"/>
      <c r="O2694" s="41"/>
      <c r="P2694" s="41"/>
    </row>
    <row r="2695" spans="11:16" s="23" customFormat="1" x14ac:dyDescent="0.35">
      <c r="K2695" s="42"/>
      <c r="L2695" s="42"/>
      <c r="M2695" s="42"/>
      <c r="N2695" s="41"/>
      <c r="O2695" s="41"/>
      <c r="P2695" s="41"/>
    </row>
    <row r="2696" spans="11:16" s="23" customFormat="1" x14ac:dyDescent="0.35">
      <c r="K2696" s="42"/>
      <c r="L2696" s="42"/>
      <c r="M2696" s="42"/>
      <c r="N2696" s="41"/>
      <c r="O2696" s="41"/>
      <c r="P2696" s="41"/>
    </row>
    <row r="2697" spans="11:16" s="23" customFormat="1" x14ac:dyDescent="0.35">
      <c r="K2697" s="42"/>
      <c r="L2697" s="42"/>
      <c r="M2697" s="42"/>
      <c r="N2697" s="41"/>
      <c r="O2697" s="41"/>
      <c r="P2697" s="41"/>
    </row>
    <row r="2698" spans="11:16" s="23" customFormat="1" x14ac:dyDescent="0.35">
      <c r="K2698" s="42"/>
      <c r="L2698" s="42"/>
      <c r="M2698" s="42"/>
      <c r="N2698" s="41"/>
      <c r="O2698" s="41"/>
      <c r="P2698" s="41"/>
    </row>
    <row r="2699" spans="11:16" s="23" customFormat="1" x14ac:dyDescent="0.35">
      <c r="K2699" s="42"/>
      <c r="L2699" s="42"/>
      <c r="M2699" s="42"/>
      <c r="N2699" s="41"/>
      <c r="O2699" s="41"/>
      <c r="P2699" s="41"/>
    </row>
    <row r="2700" spans="11:16" s="23" customFormat="1" x14ac:dyDescent="0.35">
      <c r="K2700" s="42"/>
      <c r="L2700" s="42"/>
      <c r="M2700" s="42"/>
      <c r="N2700" s="41"/>
      <c r="O2700" s="41"/>
      <c r="P2700" s="41"/>
    </row>
    <row r="2701" spans="11:16" s="23" customFormat="1" x14ac:dyDescent="0.35">
      <c r="K2701" s="42"/>
      <c r="L2701" s="42"/>
      <c r="M2701" s="42"/>
      <c r="N2701" s="41"/>
      <c r="O2701" s="41"/>
      <c r="P2701" s="41"/>
    </row>
    <row r="2702" spans="11:16" s="23" customFormat="1" x14ac:dyDescent="0.35">
      <c r="K2702" s="42"/>
      <c r="L2702" s="42"/>
      <c r="M2702" s="42"/>
      <c r="N2702" s="41"/>
      <c r="O2702" s="41"/>
      <c r="P2702" s="41"/>
    </row>
    <row r="2703" spans="11:16" s="23" customFormat="1" x14ac:dyDescent="0.35">
      <c r="K2703" s="42"/>
      <c r="L2703" s="42"/>
      <c r="M2703" s="42"/>
      <c r="N2703" s="41"/>
      <c r="O2703" s="41"/>
      <c r="P2703" s="41"/>
    </row>
    <row r="2704" spans="11:16" s="23" customFormat="1" x14ac:dyDescent="0.35">
      <c r="K2704" s="42"/>
      <c r="L2704" s="42"/>
      <c r="M2704" s="42"/>
      <c r="N2704" s="41"/>
      <c r="O2704" s="41"/>
      <c r="P2704" s="41"/>
    </row>
    <row r="2705" spans="11:16" s="23" customFormat="1" x14ac:dyDescent="0.35">
      <c r="K2705" s="42"/>
      <c r="L2705" s="42"/>
      <c r="M2705" s="42"/>
      <c r="N2705" s="41"/>
      <c r="O2705" s="41"/>
      <c r="P2705" s="41"/>
    </row>
    <row r="2706" spans="11:16" s="23" customFormat="1" x14ac:dyDescent="0.35">
      <c r="K2706" s="42"/>
      <c r="L2706" s="42"/>
      <c r="M2706" s="42"/>
      <c r="N2706" s="41"/>
      <c r="O2706" s="41"/>
      <c r="P2706" s="41"/>
    </row>
    <row r="2707" spans="11:16" s="23" customFormat="1" x14ac:dyDescent="0.35">
      <c r="K2707" s="42"/>
      <c r="L2707" s="42"/>
      <c r="M2707" s="42"/>
      <c r="N2707" s="41"/>
      <c r="O2707" s="41"/>
      <c r="P2707" s="41"/>
    </row>
    <row r="2708" spans="11:16" s="23" customFormat="1" x14ac:dyDescent="0.35">
      <c r="K2708" s="42"/>
      <c r="L2708" s="42"/>
      <c r="M2708" s="42"/>
      <c r="N2708" s="41"/>
      <c r="O2708" s="41"/>
      <c r="P2708" s="41"/>
    </row>
    <row r="2709" spans="11:16" s="23" customFormat="1" x14ac:dyDescent="0.35">
      <c r="K2709" s="42"/>
      <c r="L2709" s="42"/>
      <c r="M2709" s="42"/>
      <c r="N2709" s="41"/>
      <c r="O2709" s="41"/>
      <c r="P2709" s="41"/>
    </row>
    <row r="2710" spans="11:16" s="23" customFormat="1" x14ac:dyDescent="0.35">
      <c r="K2710" s="42"/>
      <c r="L2710" s="42"/>
      <c r="M2710" s="42"/>
      <c r="N2710" s="41"/>
      <c r="O2710" s="41"/>
      <c r="P2710" s="41"/>
    </row>
    <row r="2711" spans="11:16" s="23" customFormat="1" x14ac:dyDescent="0.35">
      <c r="K2711" s="42"/>
      <c r="L2711" s="42"/>
      <c r="M2711" s="42"/>
      <c r="N2711" s="41"/>
      <c r="O2711" s="41"/>
      <c r="P2711" s="41"/>
    </row>
    <row r="2712" spans="11:16" s="23" customFormat="1" x14ac:dyDescent="0.35">
      <c r="K2712" s="42"/>
      <c r="L2712" s="42"/>
      <c r="M2712" s="42"/>
      <c r="N2712" s="41"/>
      <c r="O2712" s="41"/>
      <c r="P2712" s="41"/>
    </row>
    <row r="2713" spans="11:16" s="23" customFormat="1" x14ac:dyDescent="0.35">
      <c r="K2713" s="42"/>
      <c r="L2713" s="42"/>
      <c r="M2713" s="42"/>
      <c r="N2713" s="41"/>
      <c r="O2713" s="41"/>
      <c r="P2713" s="41"/>
    </row>
    <row r="2714" spans="11:16" s="23" customFormat="1" x14ac:dyDescent="0.35">
      <c r="K2714" s="42"/>
      <c r="L2714" s="42"/>
      <c r="M2714" s="42"/>
      <c r="N2714" s="41"/>
      <c r="O2714" s="41"/>
      <c r="P2714" s="41"/>
    </row>
    <row r="2715" spans="11:16" s="23" customFormat="1" x14ac:dyDescent="0.35">
      <c r="K2715" s="42"/>
      <c r="L2715" s="42"/>
      <c r="M2715" s="42"/>
      <c r="N2715" s="41"/>
      <c r="O2715" s="41"/>
      <c r="P2715" s="41"/>
    </row>
    <row r="2716" spans="11:16" s="23" customFormat="1" x14ac:dyDescent="0.35">
      <c r="K2716" s="42"/>
      <c r="L2716" s="42"/>
      <c r="M2716" s="42"/>
      <c r="N2716" s="41"/>
      <c r="O2716" s="41"/>
      <c r="P2716" s="41"/>
    </row>
    <row r="2717" spans="11:16" s="23" customFormat="1" x14ac:dyDescent="0.35">
      <c r="K2717" s="42"/>
      <c r="L2717" s="42"/>
      <c r="M2717" s="42"/>
      <c r="N2717" s="41"/>
      <c r="O2717" s="41"/>
      <c r="P2717" s="41"/>
    </row>
    <row r="2718" spans="11:16" s="23" customFormat="1" x14ac:dyDescent="0.35">
      <c r="K2718" s="42"/>
      <c r="L2718" s="42"/>
      <c r="M2718" s="42"/>
      <c r="N2718" s="41"/>
      <c r="O2718" s="41"/>
      <c r="P2718" s="41"/>
    </row>
    <row r="2719" spans="11:16" s="23" customFormat="1" x14ac:dyDescent="0.35">
      <c r="K2719" s="42"/>
      <c r="L2719" s="42"/>
      <c r="M2719" s="42"/>
      <c r="N2719" s="41"/>
      <c r="O2719" s="41"/>
      <c r="P2719" s="41"/>
    </row>
    <row r="2720" spans="11:16" s="23" customFormat="1" x14ac:dyDescent="0.35">
      <c r="K2720" s="42"/>
      <c r="L2720" s="42"/>
      <c r="M2720" s="42"/>
      <c r="N2720" s="41"/>
      <c r="O2720" s="41"/>
      <c r="P2720" s="41"/>
    </row>
    <row r="2721" spans="11:16" s="23" customFormat="1" x14ac:dyDescent="0.35">
      <c r="K2721" s="42"/>
      <c r="L2721" s="42"/>
      <c r="M2721" s="42"/>
      <c r="N2721" s="41"/>
      <c r="O2721" s="41"/>
      <c r="P2721" s="41"/>
    </row>
    <row r="2722" spans="11:16" s="23" customFormat="1" x14ac:dyDescent="0.35">
      <c r="K2722" s="42"/>
      <c r="L2722" s="42"/>
      <c r="M2722" s="42"/>
      <c r="N2722" s="41"/>
      <c r="O2722" s="41"/>
      <c r="P2722" s="41"/>
    </row>
    <row r="2723" spans="11:16" s="23" customFormat="1" x14ac:dyDescent="0.35">
      <c r="K2723" s="42"/>
      <c r="L2723" s="42"/>
      <c r="M2723" s="42"/>
      <c r="N2723" s="41"/>
      <c r="O2723" s="41"/>
      <c r="P2723" s="41"/>
    </row>
    <row r="2724" spans="11:16" s="23" customFormat="1" x14ac:dyDescent="0.35">
      <c r="K2724" s="42"/>
      <c r="L2724" s="42"/>
      <c r="M2724" s="42"/>
      <c r="N2724" s="41"/>
      <c r="O2724" s="41"/>
      <c r="P2724" s="41"/>
    </row>
    <row r="2725" spans="11:16" s="23" customFormat="1" x14ac:dyDescent="0.35">
      <c r="K2725" s="42"/>
      <c r="L2725" s="42"/>
      <c r="M2725" s="42"/>
      <c r="N2725" s="41"/>
      <c r="O2725" s="41"/>
      <c r="P2725" s="41"/>
    </row>
    <row r="2726" spans="11:16" s="23" customFormat="1" x14ac:dyDescent="0.35">
      <c r="K2726" s="42"/>
      <c r="L2726" s="42"/>
      <c r="M2726" s="42"/>
      <c r="N2726" s="41"/>
      <c r="O2726" s="41"/>
      <c r="P2726" s="41"/>
    </row>
    <row r="2727" spans="11:16" s="23" customFormat="1" x14ac:dyDescent="0.35">
      <c r="K2727" s="42"/>
      <c r="L2727" s="42"/>
      <c r="M2727" s="42"/>
      <c r="N2727" s="41"/>
      <c r="O2727" s="41"/>
      <c r="P2727" s="41"/>
    </row>
    <row r="2728" spans="11:16" s="23" customFormat="1" x14ac:dyDescent="0.35">
      <c r="K2728" s="42"/>
      <c r="L2728" s="42"/>
      <c r="M2728" s="42"/>
      <c r="N2728" s="41"/>
      <c r="O2728" s="41"/>
      <c r="P2728" s="41"/>
    </row>
    <row r="2729" spans="11:16" s="23" customFormat="1" x14ac:dyDescent="0.35">
      <c r="K2729" s="42"/>
      <c r="L2729" s="42"/>
      <c r="M2729" s="42"/>
      <c r="N2729" s="41"/>
      <c r="O2729" s="41"/>
      <c r="P2729" s="41"/>
    </row>
    <row r="2730" spans="11:16" s="23" customFormat="1" x14ac:dyDescent="0.35">
      <c r="K2730" s="42"/>
      <c r="L2730" s="42"/>
      <c r="M2730" s="42"/>
      <c r="N2730" s="41"/>
      <c r="O2730" s="41"/>
      <c r="P2730" s="41"/>
    </row>
    <row r="2731" spans="11:16" s="23" customFormat="1" x14ac:dyDescent="0.35">
      <c r="K2731" s="42"/>
      <c r="L2731" s="42"/>
      <c r="M2731" s="42"/>
      <c r="N2731" s="41"/>
      <c r="O2731" s="41"/>
      <c r="P2731" s="41"/>
    </row>
    <row r="2732" spans="11:16" s="23" customFormat="1" x14ac:dyDescent="0.35">
      <c r="K2732" s="42"/>
      <c r="L2732" s="42"/>
      <c r="M2732" s="42"/>
      <c r="N2732" s="41"/>
      <c r="O2732" s="41"/>
      <c r="P2732" s="41"/>
    </row>
    <row r="2733" spans="11:16" s="23" customFormat="1" x14ac:dyDescent="0.35">
      <c r="K2733" s="42"/>
      <c r="L2733" s="42"/>
      <c r="M2733" s="42"/>
      <c r="N2733" s="41"/>
      <c r="O2733" s="41"/>
      <c r="P2733" s="41"/>
    </row>
    <row r="2734" spans="11:16" s="23" customFormat="1" x14ac:dyDescent="0.35">
      <c r="K2734" s="42"/>
      <c r="L2734" s="42"/>
      <c r="M2734" s="42"/>
      <c r="N2734" s="41"/>
      <c r="O2734" s="41"/>
      <c r="P2734" s="41"/>
    </row>
    <row r="2735" spans="11:16" s="23" customFormat="1" x14ac:dyDescent="0.35">
      <c r="K2735" s="42"/>
      <c r="L2735" s="42"/>
      <c r="M2735" s="42"/>
      <c r="N2735" s="41"/>
      <c r="O2735" s="41"/>
      <c r="P2735" s="41"/>
    </row>
    <row r="2736" spans="11:16" s="23" customFormat="1" x14ac:dyDescent="0.35">
      <c r="K2736" s="42"/>
      <c r="L2736" s="42"/>
      <c r="M2736" s="42"/>
      <c r="N2736" s="41"/>
      <c r="O2736" s="41"/>
      <c r="P2736" s="41"/>
    </row>
    <row r="2737" spans="11:16" s="23" customFormat="1" x14ac:dyDescent="0.35">
      <c r="K2737" s="42"/>
      <c r="L2737" s="42"/>
      <c r="M2737" s="42"/>
      <c r="N2737" s="41"/>
      <c r="O2737" s="41"/>
      <c r="P2737" s="41"/>
    </row>
    <row r="2738" spans="11:16" s="23" customFormat="1" x14ac:dyDescent="0.35">
      <c r="K2738" s="42"/>
      <c r="L2738" s="42"/>
      <c r="M2738" s="42"/>
      <c r="N2738" s="41"/>
      <c r="O2738" s="41"/>
      <c r="P2738" s="41"/>
    </row>
    <row r="2739" spans="11:16" s="23" customFormat="1" x14ac:dyDescent="0.35">
      <c r="K2739" s="42"/>
      <c r="L2739" s="42"/>
      <c r="M2739" s="42"/>
      <c r="N2739" s="41"/>
      <c r="O2739" s="41"/>
      <c r="P2739" s="41"/>
    </row>
    <row r="2740" spans="11:16" s="23" customFormat="1" x14ac:dyDescent="0.35">
      <c r="K2740" s="42"/>
      <c r="L2740" s="42"/>
      <c r="M2740" s="42"/>
      <c r="N2740" s="41"/>
      <c r="O2740" s="41"/>
      <c r="P2740" s="41"/>
    </row>
    <row r="2741" spans="11:16" s="23" customFormat="1" x14ac:dyDescent="0.35">
      <c r="K2741" s="42"/>
      <c r="L2741" s="42"/>
      <c r="M2741" s="42"/>
      <c r="N2741" s="41"/>
      <c r="O2741" s="41"/>
      <c r="P2741" s="41"/>
    </row>
    <row r="2742" spans="11:16" s="23" customFormat="1" x14ac:dyDescent="0.35">
      <c r="K2742" s="42"/>
      <c r="L2742" s="42"/>
      <c r="M2742" s="42"/>
      <c r="N2742" s="41"/>
      <c r="O2742" s="41"/>
      <c r="P2742" s="41"/>
    </row>
    <row r="2743" spans="11:16" s="23" customFormat="1" x14ac:dyDescent="0.35">
      <c r="K2743" s="42"/>
      <c r="L2743" s="42"/>
      <c r="M2743" s="42"/>
      <c r="N2743" s="41"/>
      <c r="O2743" s="41"/>
      <c r="P2743" s="41"/>
    </row>
    <row r="2744" spans="11:16" s="23" customFormat="1" x14ac:dyDescent="0.35">
      <c r="K2744" s="42"/>
      <c r="L2744" s="42"/>
      <c r="M2744" s="42"/>
      <c r="N2744" s="41"/>
      <c r="O2744" s="41"/>
      <c r="P2744" s="41"/>
    </row>
    <row r="2745" spans="11:16" s="23" customFormat="1" x14ac:dyDescent="0.35">
      <c r="K2745" s="42"/>
      <c r="L2745" s="42"/>
      <c r="M2745" s="42"/>
      <c r="N2745" s="41"/>
      <c r="O2745" s="41"/>
      <c r="P2745" s="41"/>
    </row>
    <row r="2746" spans="11:16" s="23" customFormat="1" x14ac:dyDescent="0.35">
      <c r="K2746" s="42"/>
      <c r="L2746" s="42"/>
      <c r="M2746" s="42"/>
      <c r="N2746" s="41"/>
      <c r="O2746" s="41"/>
      <c r="P2746" s="41"/>
    </row>
    <row r="2747" spans="11:16" s="23" customFormat="1" x14ac:dyDescent="0.35">
      <c r="K2747" s="42"/>
      <c r="L2747" s="42"/>
      <c r="M2747" s="42"/>
      <c r="N2747" s="41"/>
      <c r="O2747" s="41"/>
      <c r="P2747" s="41"/>
    </row>
    <row r="2748" spans="11:16" s="23" customFormat="1" x14ac:dyDescent="0.35">
      <c r="K2748" s="42"/>
      <c r="L2748" s="42"/>
      <c r="M2748" s="42"/>
      <c r="N2748" s="41"/>
      <c r="O2748" s="41"/>
      <c r="P2748" s="41"/>
    </row>
    <row r="2749" spans="11:16" s="23" customFormat="1" x14ac:dyDescent="0.35">
      <c r="K2749" s="42"/>
      <c r="L2749" s="42"/>
      <c r="M2749" s="42"/>
      <c r="N2749" s="41"/>
      <c r="O2749" s="41"/>
      <c r="P2749" s="41"/>
    </row>
    <row r="2750" spans="11:16" s="23" customFormat="1" x14ac:dyDescent="0.35">
      <c r="K2750" s="42"/>
      <c r="L2750" s="42"/>
      <c r="M2750" s="42"/>
      <c r="N2750" s="41"/>
      <c r="O2750" s="41"/>
      <c r="P2750" s="41"/>
    </row>
    <row r="2751" spans="11:16" s="23" customFormat="1" x14ac:dyDescent="0.35">
      <c r="K2751" s="42"/>
      <c r="L2751" s="42"/>
      <c r="M2751" s="42"/>
      <c r="N2751" s="41"/>
      <c r="O2751" s="41"/>
      <c r="P2751" s="41"/>
    </row>
    <row r="2752" spans="11:16" s="23" customFormat="1" x14ac:dyDescent="0.35">
      <c r="K2752" s="42"/>
      <c r="L2752" s="42"/>
      <c r="M2752" s="42"/>
      <c r="N2752" s="41"/>
      <c r="O2752" s="41"/>
      <c r="P2752" s="41"/>
    </row>
    <row r="2753" spans="11:16" s="23" customFormat="1" x14ac:dyDescent="0.35">
      <c r="K2753" s="42"/>
      <c r="L2753" s="42"/>
      <c r="M2753" s="42"/>
      <c r="N2753" s="41"/>
      <c r="O2753" s="41"/>
      <c r="P2753" s="41"/>
    </row>
    <row r="2754" spans="11:16" s="23" customFormat="1" x14ac:dyDescent="0.35">
      <c r="K2754" s="42"/>
      <c r="L2754" s="42"/>
      <c r="M2754" s="42"/>
      <c r="N2754" s="41"/>
      <c r="O2754" s="41"/>
      <c r="P2754" s="41"/>
    </row>
    <row r="2755" spans="11:16" s="23" customFormat="1" x14ac:dyDescent="0.35">
      <c r="K2755" s="42"/>
      <c r="L2755" s="42"/>
      <c r="M2755" s="42"/>
      <c r="N2755" s="41"/>
      <c r="O2755" s="41"/>
      <c r="P2755" s="41"/>
    </row>
    <row r="2756" spans="11:16" s="23" customFormat="1" x14ac:dyDescent="0.35">
      <c r="K2756" s="42"/>
      <c r="L2756" s="42"/>
      <c r="M2756" s="42"/>
      <c r="N2756" s="41"/>
      <c r="O2756" s="41"/>
      <c r="P2756" s="41"/>
    </row>
    <row r="2757" spans="11:16" s="23" customFormat="1" x14ac:dyDescent="0.35">
      <c r="K2757" s="42"/>
      <c r="L2757" s="42"/>
      <c r="M2757" s="42"/>
      <c r="N2757" s="41"/>
      <c r="O2757" s="41"/>
      <c r="P2757" s="41"/>
    </row>
    <row r="2758" spans="11:16" s="23" customFormat="1" x14ac:dyDescent="0.35">
      <c r="K2758" s="42"/>
      <c r="L2758" s="42"/>
      <c r="M2758" s="42"/>
      <c r="N2758" s="41"/>
      <c r="O2758" s="41"/>
      <c r="P2758" s="41"/>
    </row>
    <row r="2759" spans="11:16" s="23" customFormat="1" x14ac:dyDescent="0.35">
      <c r="K2759" s="42"/>
      <c r="L2759" s="42"/>
      <c r="M2759" s="42"/>
      <c r="N2759" s="41"/>
      <c r="O2759" s="41"/>
      <c r="P2759" s="41"/>
    </row>
    <row r="2760" spans="11:16" s="23" customFormat="1" x14ac:dyDescent="0.35">
      <c r="K2760" s="42"/>
      <c r="L2760" s="42"/>
      <c r="M2760" s="42"/>
      <c r="N2760" s="41"/>
      <c r="O2760" s="41"/>
      <c r="P2760" s="41"/>
    </row>
    <row r="2761" spans="11:16" s="23" customFormat="1" x14ac:dyDescent="0.35">
      <c r="K2761" s="42"/>
      <c r="L2761" s="42"/>
      <c r="M2761" s="42"/>
      <c r="N2761" s="41"/>
      <c r="O2761" s="41"/>
      <c r="P2761" s="41"/>
    </row>
    <row r="2762" spans="11:16" s="23" customFormat="1" x14ac:dyDescent="0.35">
      <c r="K2762" s="42"/>
      <c r="L2762" s="42"/>
      <c r="M2762" s="42"/>
      <c r="N2762" s="41"/>
      <c r="O2762" s="41"/>
      <c r="P2762" s="41"/>
    </row>
    <row r="2763" spans="11:16" s="23" customFormat="1" x14ac:dyDescent="0.35">
      <c r="K2763" s="42"/>
      <c r="L2763" s="42"/>
      <c r="M2763" s="42"/>
      <c r="N2763" s="41"/>
      <c r="O2763" s="41"/>
      <c r="P2763" s="41"/>
    </row>
    <row r="2764" spans="11:16" s="23" customFormat="1" x14ac:dyDescent="0.35">
      <c r="K2764" s="42"/>
      <c r="L2764" s="42"/>
      <c r="M2764" s="42"/>
      <c r="N2764" s="41"/>
      <c r="O2764" s="41"/>
      <c r="P2764" s="41"/>
    </row>
    <row r="2765" spans="11:16" s="23" customFormat="1" x14ac:dyDescent="0.35">
      <c r="K2765" s="42"/>
      <c r="L2765" s="42"/>
      <c r="M2765" s="42"/>
      <c r="N2765" s="41"/>
      <c r="O2765" s="41"/>
      <c r="P2765" s="41"/>
    </row>
    <row r="2766" spans="11:16" s="23" customFormat="1" x14ac:dyDescent="0.35">
      <c r="K2766" s="42"/>
      <c r="L2766" s="42"/>
      <c r="M2766" s="42"/>
      <c r="N2766" s="41"/>
      <c r="O2766" s="41"/>
      <c r="P2766" s="41"/>
    </row>
    <row r="2767" spans="11:16" s="23" customFormat="1" x14ac:dyDescent="0.35">
      <c r="K2767" s="42"/>
      <c r="L2767" s="42"/>
      <c r="M2767" s="42"/>
      <c r="N2767" s="41"/>
      <c r="O2767" s="41"/>
      <c r="P2767" s="41"/>
    </row>
    <row r="2768" spans="11:16" s="23" customFormat="1" x14ac:dyDescent="0.35">
      <c r="K2768" s="42"/>
      <c r="L2768" s="42"/>
      <c r="M2768" s="42"/>
      <c r="N2768" s="41"/>
      <c r="O2768" s="41"/>
      <c r="P2768" s="41"/>
    </row>
    <row r="2769" spans="11:16" s="23" customFormat="1" x14ac:dyDescent="0.35">
      <c r="K2769" s="42"/>
      <c r="L2769" s="42"/>
      <c r="M2769" s="42"/>
      <c r="N2769" s="41"/>
      <c r="O2769" s="41"/>
      <c r="P2769" s="41"/>
    </row>
    <row r="2770" spans="11:16" s="23" customFormat="1" x14ac:dyDescent="0.35">
      <c r="K2770" s="42"/>
      <c r="L2770" s="42"/>
      <c r="M2770" s="42"/>
      <c r="N2770" s="41"/>
      <c r="O2770" s="41"/>
      <c r="P2770" s="41"/>
    </row>
    <row r="2771" spans="11:16" s="23" customFormat="1" x14ac:dyDescent="0.35">
      <c r="K2771" s="42"/>
      <c r="L2771" s="42"/>
      <c r="M2771" s="42"/>
      <c r="N2771" s="41"/>
      <c r="O2771" s="41"/>
      <c r="P2771" s="41"/>
    </row>
    <row r="2772" spans="11:16" s="23" customFormat="1" x14ac:dyDescent="0.35">
      <c r="K2772" s="42"/>
      <c r="L2772" s="42"/>
      <c r="M2772" s="42"/>
      <c r="N2772" s="41"/>
      <c r="O2772" s="41"/>
      <c r="P2772" s="41"/>
    </row>
    <row r="2773" spans="11:16" s="23" customFormat="1" x14ac:dyDescent="0.35">
      <c r="K2773" s="42"/>
      <c r="L2773" s="42"/>
      <c r="M2773" s="42"/>
      <c r="N2773" s="41"/>
      <c r="O2773" s="41"/>
      <c r="P2773" s="41"/>
    </row>
    <row r="2774" spans="11:16" s="23" customFormat="1" x14ac:dyDescent="0.35">
      <c r="K2774" s="42"/>
      <c r="L2774" s="42"/>
      <c r="M2774" s="42"/>
      <c r="N2774" s="41"/>
      <c r="O2774" s="41"/>
      <c r="P2774" s="41"/>
    </row>
    <row r="2775" spans="11:16" s="23" customFormat="1" x14ac:dyDescent="0.35">
      <c r="K2775" s="42"/>
      <c r="L2775" s="42"/>
      <c r="M2775" s="42"/>
      <c r="N2775" s="41"/>
      <c r="O2775" s="41"/>
      <c r="P2775" s="41"/>
    </row>
    <row r="2776" spans="11:16" s="23" customFormat="1" x14ac:dyDescent="0.35">
      <c r="K2776" s="42"/>
      <c r="L2776" s="42"/>
      <c r="M2776" s="42"/>
      <c r="N2776" s="41"/>
      <c r="O2776" s="41"/>
      <c r="P2776" s="41"/>
    </row>
    <row r="2777" spans="11:16" s="23" customFormat="1" x14ac:dyDescent="0.35">
      <c r="K2777" s="42"/>
      <c r="L2777" s="42"/>
      <c r="M2777" s="42"/>
      <c r="N2777" s="41"/>
      <c r="O2777" s="41"/>
      <c r="P2777" s="41"/>
    </row>
    <row r="2778" spans="11:16" s="23" customFormat="1" x14ac:dyDescent="0.35">
      <c r="K2778" s="42"/>
      <c r="L2778" s="42"/>
      <c r="M2778" s="42"/>
      <c r="N2778" s="41"/>
      <c r="O2778" s="41"/>
      <c r="P2778" s="41"/>
    </row>
    <row r="2779" spans="11:16" s="23" customFormat="1" x14ac:dyDescent="0.35">
      <c r="K2779" s="42"/>
      <c r="L2779" s="42"/>
      <c r="M2779" s="42"/>
      <c r="N2779" s="41"/>
      <c r="O2779" s="41"/>
      <c r="P2779" s="41"/>
    </row>
    <row r="2780" spans="11:16" s="23" customFormat="1" x14ac:dyDescent="0.35">
      <c r="K2780" s="42"/>
      <c r="L2780" s="42"/>
      <c r="M2780" s="42"/>
      <c r="N2780" s="41"/>
      <c r="O2780" s="41"/>
      <c r="P2780" s="41"/>
    </row>
    <row r="2781" spans="11:16" s="23" customFormat="1" x14ac:dyDescent="0.35">
      <c r="K2781" s="42"/>
      <c r="L2781" s="42"/>
      <c r="M2781" s="42"/>
      <c r="N2781" s="41"/>
      <c r="O2781" s="41"/>
      <c r="P2781" s="41"/>
    </row>
    <row r="2782" spans="11:16" s="23" customFormat="1" x14ac:dyDescent="0.35">
      <c r="K2782" s="42"/>
      <c r="L2782" s="42"/>
      <c r="M2782" s="42"/>
      <c r="N2782" s="41"/>
      <c r="O2782" s="41"/>
      <c r="P2782" s="41"/>
    </row>
    <row r="2783" spans="11:16" s="23" customFormat="1" x14ac:dyDescent="0.35">
      <c r="K2783" s="42"/>
      <c r="L2783" s="42"/>
      <c r="M2783" s="42"/>
      <c r="N2783" s="41"/>
      <c r="O2783" s="41"/>
      <c r="P2783" s="41"/>
    </row>
    <row r="2784" spans="11:16" s="23" customFormat="1" x14ac:dyDescent="0.35">
      <c r="K2784" s="42"/>
      <c r="L2784" s="42"/>
      <c r="M2784" s="42"/>
      <c r="N2784" s="41"/>
      <c r="O2784" s="41"/>
      <c r="P2784" s="41"/>
    </row>
    <row r="2785" spans="11:16" s="23" customFormat="1" x14ac:dyDescent="0.35">
      <c r="K2785" s="42"/>
      <c r="L2785" s="42"/>
      <c r="M2785" s="42"/>
      <c r="N2785" s="41"/>
      <c r="O2785" s="41"/>
      <c r="P2785" s="41"/>
    </row>
    <row r="2786" spans="11:16" s="23" customFormat="1" x14ac:dyDescent="0.35">
      <c r="K2786" s="42"/>
      <c r="L2786" s="42"/>
      <c r="M2786" s="42"/>
      <c r="N2786" s="41"/>
      <c r="O2786" s="41"/>
      <c r="P2786" s="41"/>
    </row>
    <row r="2787" spans="11:16" s="23" customFormat="1" x14ac:dyDescent="0.35">
      <c r="K2787" s="42"/>
      <c r="L2787" s="42"/>
      <c r="M2787" s="42"/>
      <c r="N2787" s="41"/>
      <c r="O2787" s="41"/>
      <c r="P2787" s="41"/>
    </row>
    <row r="2788" spans="11:16" s="23" customFormat="1" x14ac:dyDescent="0.35">
      <c r="K2788" s="42"/>
      <c r="L2788" s="42"/>
      <c r="M2788" s="42"/>
      <c r="N2788" s="41"/>
      <c r="O2788" s="41"/>
      <c r="P2788" s="41"/>
    </row>
    <row r="2789" spans="11:16" s="23" customFormat="1" x14ac:dyDescent="0.35">
      <c r="K2789" s="42"/>
      <c r="L2789" s="42"/>
      <c r="M2789" s="42"/>
      <c r="N2789" s="41"/>
      <c r="O2789" s="41"/>
      <c r="P2789" s="41"/>
    </row>
    <row r="2790" spans="11:16" s="23" customFormat="1" x14ac:dyDescent="0.35">
      <c r="K2790" s="42"/>
      <c r="L2790" s="42"/>
      <c r="M2790" s="42"/>
      <c r="N2790" s="41"/>
      <c r="O2790" s="41"/>
      <c r="P2790" s="41"/>
    </row>
    <row r="2791" spans="11:16" s="23" customFormat="1" x14ac:dyDescent="0.35">
      <c r="K2791" s="42"/>
      <c r="L2791" s="42"/>
      <c r="M2791" s="42"/>
      <c r="N2791" s="41"/>
      <c r="O2791" s="41"/>
      <c r="P2791" s="41"/>
    </row>
    <row r="2792" spans="11:16" s="23" customFormat="1" x14ac:dyDescent="0.35">
      <c r="K2792" s="42"/>
      <c r="L2792" s="42"/>
      <c r="M2792" s="42"/>
      <c r="N2792" s="41"/>
      <c r="O2792" s="41"/>
      <c r="P2792" s="41"/>
    </row>
    <row r="2793" spans="11:16" s="23" customFormat="1" x14ac:dyDescent="0.35">
      <c r="K2793" s="42"/>
      <c r="L2793" s="42"/>
      <c r="M2793" s="42"/>
      <c r="N2793" s="41"/>
      <c r="O2793" s="41"/>
      <c r="P2793" s="41"/>
    </row>
    <row r="2794" spans="11:16" s="23" customFormat="1" x14ac:dyDescent="0.35">
      <c r="K2794" s="42"/>
      <c r="L2794" s="42"/>
      <c r="M2794" s="42"/>
      <c r="N2794" s="41"/>
      <c r="O2794" s="41"/>
      <c r="P2794" s="41"/>
    </row>
    <row r="2795" spans="11:16" s="23" customFormat="1" x14ac:dyDescent="0.35">
      <c r="K2795" s="42"/>
      <c r="L2795" s="42"/>
      <c r="M2795" s="42"/>
      <c r="N2795" s="41"/>
      <c r="O2795" s="41"/>
      <c r="P2795" s="41"/>
    </row>
    <row r="2796" spans="11:16" s="23" customFormat="1" x14ac:dyDescent="0.35">
      <c r="K2796" s="42"/>
      <c r="L2796" s="42"/>
      <c r="M2796" s="42"/>
      <c r="N2796" s="41"/>
      <c r="O2796" s="41"/>
      <c r="P2796" s="41"/>
    </row>
    <row r="2797" spans="11:16" s="23" customFormat="1" x14ac:dyDescent="0.35">
      <c r="K2797" s="42"/>
      <c r="L2797" s="42"/>
      <c r="M2797" s="42"/>
      <c r="N2797" s="41"/>
      <c r="O2797" s="41"/>
      <c r="P2797" s="41"/>
    </row>
    <row r="2798" spans="11:16" s="23" customFormat="1" x14ac:dyDescent="0.35">
      <c r="K2798" s="42"/>
      <c r="L2798" s="42"/>
      <c r="M2798" s="42"/>
      <c r="N2798" s="41"/>
      <c r="O2798" s="41"/>
      <c r="P2798" s="41"/>
    </row>
    <row r="2799" spans="11:16" s="23" customFormat="1" x14ac:dyDescent="0.35">
      <c r="K2799" s="42"/>
      <c r="L2799" s="42"/>
      <c r="M2799" s="42"/>
      <c r="N2799" s="41"/>
      <c r="O2799" s="41"/>
      <c r="P2799" s="41"/>
    </row>
    <row r="2800" spans="11:16" s="23" customFormat="1" x14ac:dyDescent="0.35">
      <c r="K2800" s="42"/>
      <c r="L2800" s="42"/>
      <c r="M2800" s="42"/>
      <c r="N2800" s="41"/>
      <c r="O2800" s="41"/>
      <c r="P2800" s="41"/>
    </row>
    <row r="2801" spans="11:16" s="23" customFormat="1" x14ac:dyDescent="0.35">
      <c r="K2801" s="42"/>
      <c r="L2801" s="42"/>
      <c r="M2801" s="42"/>
      <c r="N2801" s="41"/>
      <c r="O2801" s="41"/>
      <c r="P2801" s="41"/>
    </row>
    <row r="2802" spans="11:16" s="23" customFormat="1" x14ac:dyDescent="0.35">
      <c r="K2802" s="42"/>
      <c r="L2802" s="42"/>
      <c r="M2802" s="42"/>
      <c r="N2802" s="41"/>
      <c r="O2802" s="41"/>
      <c r="P2802" s="41"/>
    </row>
    <row r="2803" spans="11:16" s="23" customFormat="1" x14ac:dyDescent="0.35">
      <c r="K2803" s="42"/>
      <c r="L2803" s="42"/>
      <c r="M2803" s="42"/>
      <c r="N2803" s="41"/>
      <c r="O2803" s="41"/>
      <c r="P2803" s="41"/>
    </row>
    <row r="2804" spans="11:16" s="23" customFormat="1" x14ac:dyDescent="0.35">
      <c r="K2804" s="42"/>
      <c r="L2804" s="42"/>
      <c r="M2804" s="42"/>
      <c r="N2804" s="41"/>
      <c r="O2804" s="41"/>
      <c r="P2804" s="41"/>
    </row>
    <row r="2805" spans="11:16" s="23" customFormat="1" x14ac:dyDescent="0.35">
      <c r="K2805" s="42"/>
      <c r="L2805" s="42"/>
      <c r="M2805" s="42"/>
      <c r="N2805" s="41"/>
      <c r="O2805" s="41"/>
      <c r="P2805" s="41"/>
    </row>
    <row r="2806" spans="11:16" s="23" customFormat="1" x14ac:dyDescent="0.35">
      <c r="K2806" s="42"/>
      <c r="L2806" s="42"/>
      <c r="M2806" s="42"/>
      <c r="N2806" s="41"/>
      <c r="O2806" s="41"/>
      <c r="P2806" s="41"/>
    </row>
    <row r="2807" spans="11:16" s="23" customFormat="1" x14ac:dyDescent="0.35">
      <c r="K2807" s="42"/>
      <c r="L2807" s="42"/>
      <c r="M2807" s="42"/>
      <c r="N2807" s="41"/>
      <c r="O2807" s="41"/>
      <c r="P2807" s="41"/>
    </row>
    <row r="2808" spans="11:16" s="23" customFormat="1" x14ac:dyDescent="0.35">
      <c r="K2808" s="42"/>
      <c r="L2808" s="42"/>
      <c r="M2808" s="42"/>
      <c r="N2808" s="41"/>
      <c r="O2808" s="41"/>
      <c r="P2808" s="41"/>
    </row>
    <row r="2809" spans="11:16" s="23" customFormat="1" x14ac:dyDescent="0.35">
      <c r="K2809" s="42"/>
      <c r="L2809" s="42"/>
      <c r="M2809" s="42"/>
      <c r="N2809" s="41"/>
      <c r="O2809" s="41"/>
      <c r="P2809" s="41"/>
    </row>
    <row r="2810" spans="11:16" s="23" customFormat="1" x14ac:dyDescent="0.35">
      <c r="K2810" s="42"/>
      <c r="L2810" s="42"/>
      <c r="M2810" s="42"/>
      <c r="N2810" s="41"/>
      <c r="O2810" s="41"/>
      <c r="P2810" s="41"/>
    </row>
    <row r="2811" spans="11:16" s="23" customFormat="1" x14ac:dyDescent="0.35">
      <c r="K2811" s="42"/>
      <c r="L2811" s="42"/>
      <c r="M2811" s="42"/>
      <c r="N2811" s="41"/>
      <c r="O2811" s="41"/>
      <c r="P2811" s="41"/>
    </row>
    <row r="2812" spans="11:16" s="23" customFormat="1" x14ac:dyDescent="0.35">
      <c r="K2812" s="42"/>
      <c r="L2812" s="42"/>
      <c r="M2812" s="42"/>
      <c r="N2812" s="41"/>
      <c r="O2812" s="41"/>
      <c r="P2812" s="41"/>
    </row>
    <row r="2813" spans="11:16" s="23" customFormat="1" x14ac:dyDescent="0.35">
      <c r="K2813" s="42"/>
      <c r="L2813" s="42"/>
      <c r="M2813" s="42"/>
      <c r="N2813" s="41"/>
      <c r="O2813" s="41"/>
      <c r="P2813" s="41"/>
    </row>
    <row r="2814" spans="11:16" s="23" customFormat="1" x14ac:dyDescent="0.35">
      <c r="K2814" s="42"/>
      <c r="L2814" s="42"/>
      <c r="M2814" s="42"/>
      <c r="N2814" s="41"/>
      <c r="O2814" s="41"/>
      <c r="P2814" s="41"/>
    </row>
    <row r="2815" spans="11:16" s="23" customFormat="1" x14ac:dyDescent="0.35">
      <c r="K2815" s="42"/>
      <c r="L2815" s="42"/>
      <c r="M2815" s="42"/>
      <c r="N2815" s="41"/>
      <c r="O2815" s="41"/>
      <c r="P2815" s="41"/>
    </row>
    <row r="2816" spans="11:16" s="23" customFormat="1" x14ac:dyDescent="0.35">
      <c r="K2816" s="42"/>
      <c r="L2816" s="42"/>
      <c r="M2816" s="42"/>
      <c r="N2816" s="41"/>
      <c r="O2816" s="41"/>
      <c r="P2816" s="41"/>
    </row>
    <row r="2817" spans="11:16" s="23" customFormat="1" x14ac:dyDescent="0.35">
      <c r="K2817" s="42"/>
      <c r="L2817" s="42"/>
      <c r="M2817" s="42"/>
      <c r="N2817" s="41"/>
      <c r="O2817" s="41"/>
      <c r="P2817" s="41"/>
    </row>
    <row r="2818" spans="11:16" s="23" customFormat="1" x14ac:dyDescent="0.35">
      <c r="K2818" s="42"/>
      <c r="L2818" s="42"/>
      <c r="M2818" s="42"/>
      <c r="N2818" s="41"/>
      <c r="O2818" s="41"/>
      <c r="P2818" s="41"/>
    </row>
    <row r="2819" spans="11:16" s="23" customFormat="1" x14ac:dyDescent="0.35">
      <c r="K2819" s="42"/>
      <c r="L2819" s="42"/>
      <c r="M2819" s="42"/>
      <c r="N2819" s="41"/>
      <c r="O2819" s="41"/>
      <c r="P2819" s="41"/>
    </row>
    <row r="2820" spans="11:16" s="23" customFormat="1" x14ac:dyDescent="0.35">
      <c r="K2820" s="42"/>
      <c r="L2820" s="42"/>
      <c r="M2820" s="42"/>
      <c r="N2820" s="41"/>
      <c r="O2820" s="41"/>
      <c r="P2820" s="41"/>
    </row>
    <row r="2821" spans="11:16" s="23" customFormat="1" x14ac:dyDescent="0.35">
      <c r="K2821" s="42"/>
      <c r="L2821" s="42"/>
      <c r="M2821" s="42"/>
      <c r="N2821" s="41"/>
      <c r="O2821" s="41"/>
      <c r="P2821" s="41"/>
    </row>
    <row r="2822" spans="11:16" s="23" customFormat="1" x14ac:dyDescent="0.35">
      <c r="K2822" s="42"/>
      <c r="L2822" s="42"/>
      <c r="M2822" s="42"/>
      <c r="N2822" s="41"/>
      <c r="O2822" s="41"/>
      <c r="P2822" s="41"/>
    </row>
    <row r="2823" spans="11:16" s="23" customFormat="1" x14ac:dyDescent="0.35">
      <c r="K2823" s="42"/>
      <c r="L2823" s="42"/>
      <c r="M2823" s="42"/>
      <c r="N2823" s="41"/>
      <c r="O2823" s="41"/>
      <c r="P2823" s="41"/>
    </row>
    <row r="2824" spans="11:16" s="23" customFormat="1" x14ac:dyDescent="0.35">
      <c r="K2824" s="42"/>
      <c r="L2824" s="42"/>
      <c r="M2824" s="42"/>
      <c r="N2824" s="41"/>
      <c r="O2824" s="41"/>
      <c r="P2824" s="41"/>
    </row>
    <row r="2825" spans="11:16" s="23" customFormat="1" x14ac:dyDescent="0.35">
      <c r="K2825" s="42"/>
      <c r="L2825" s="42"/>
      <c r="M2825" s="42"/>
      <c r="N2825" s="41"/>
      <c r="O2825" s="41"/>
      <c r="P2825" s="41"/>
    </row>
    <row r="2826" spans="11:16" s="23" customFormat="1" x14ac:dyDescent="0.35">
      <c r="K2826" s="42"/>
      <c r="L2826" s="42"/>
      <c r="M2826" s="42"/>
      <c r="N2826" s="41"/>
      <c r="O2826" s="41"/>
      <c r="P2826" s="41"/>
    </row>
    <row r="2827" spans="11:16" s="23" customFormat="1" x14ac:dyDescent="0.35">
      <c r="K2827" s="42"/>
      <c r="L2827" s="42"/>
      <c r="M2827" s="42"/>
      <c r="N2827" s="41"/>
      <c r="O2827" s="41"/>
      <c r="P2827" s="41"/>
    </row>
    <row r="2828" spans="11:16" s="23" customFormat="1" x14ac:dyDescent="0.35">
      <c r="K2828" s="42"/>
      <c r="L2828" s="42"/>
      <c r="M2828" s="42"/>
      <c r="N2828" s="41"/>
      <c r="O2828" s="41"/>
      <c r="P2828" s="41"/>
    </row>
    <row r="2829" spans="11:16" s="23" customFormat="1" x14ac:dyDescent="0.35">
      <c r="K2829" s="42"/>
      <c r="L2829" s="42"/>
      <c r="M2829" s="42"/>
      <c r="N2829" s="41"/>
      <c r="O2829" s="41"/>
      <c r="P2829" s="41"/>
    </row>
    <row r="2830" spans="11:16" s="23" customFormat="1" x14ac:dyDescent="0.35">
      <c r="K2830" s="42"/>
      <c r="L2830" s="42"/>
      <c r="M2830" s="42"/>
      <c r="N2830" s="41"/>
      <c r="O2830" s="41"/>
      <c r="P2830" s="41"/>
    </row>
    <row r="2831" spans="11:16" s="23" customFormat="1" x14ac:dyDescent="0.35">
      <c r="K2831" s="42"/>
      <c r="L2831" s="42"/>
      <c r="M2831" s="42"/>
      <c r="N2831" s="41"/>
      <c r="O2831" s="41"/>
      <c r="P2831" s="41"/>
    </row>
    <row r="2832" spans="11:16" s="23" customFormat="1" x14ac:dyDescent="0.35">
      <c r="K2832" s="42"/>
      <c r="L2832" s="42"/>
      <c r="M2832" s="42"/>
      <c r="N2832" s="41"/>
      <c r="O2832" s="41"/>
      <c r="P2832" s="41"/>
    </row>
    <row r="2833" spans="11:16" s="23" customFormat="1" x14ac:dyDescent="0.35">
      <c r="K2833" s="42"/>
      <c r="L2833" s="42"/>
      <c r="M2833" s="42"/>
      <c r="N2833" s="41"/>
      <c r="O2833" s="41"/>
      <c r="P2833" s="41"/>
    </row>
    <row r="2834" spans="11:16" s="23" customFormat="1" x14ac:dyDescent="0.35">
      <c r="K2834" s="42"/>
      <c r="L2834" s="42"/>
      <c r="M2834" s="42"/>
      <c r="N2834" s="41"/>
      <c r="O2834" s="41"/>
      <c r="P2834" s="41"/>
    </row>
    <row r="2835" spans="11:16" s="23" customFormat="1" x14ac:dyDescent="0.35">
      <c r="K2835" s="42"/>
      <c r="L2835" s="42"/>
      <c r="M2835" s="42"/>
      <c r="N2835" s="41"/>
      <c r="O2835" s="41"/>
      <c r="P2835" s="41"/>
    </row>
    <row r="2836" spans="11:16" s="23" customFormat="1" x14ac:dyDescent="0.35">
      <c r="K2836" s="42"/>
      <c r="L2836" s="42"/>
      <c r="M2836" s="42"/>
      <c r="N2836" s="41"/>
      <c r="O2836" s="41"/>
      <c r="P2836" s="41"/>
    </row>
    <row r="2837" spans="11:16" s="23" customFormat="1" x14ac:dyDescent="0.35">
      <c r="K2837" s="42"/>
      <c r="L2837" s="42"/>
      <c r="M2837" s="42"/>
      <c r="N2837" s="41"/>
      <c r="O2837" s="41"/>
      <c r="P2837" s="41"/>
    </row>
    <row r="2838" spans="11:16" s="23" customFormat="1" x14ac:dyDescent="0.35">
      <c r="K2838" s="42"/>
      <c r="L2838" s="42"/>
      <c r="M2838" s="42"/>
      <c r="N2838" s="41"/>
      <c r="O2838" s="41"/>
      <c r="P2838" s="41"/>
    </row>
    <row r="2839" spans="11:16" s="23" customFormat="1" x14ac:dyDescent="0.35">
      <c r="K2839" s="42"/>
      <c r="L2839" s="42"/>
      <c r="M2839" s="42"/>
      <c r="N2839" s="41"/>
      <c r="O2839" s="41"/>
      <c r="P2839" s="41"/>
    </row>
    <row r="2840" spans="11:16" s="23" customFormat="1" x14ac:dyDescent="0.35">
      <c r="K2840" s="42"/>
      <c r="L2840" s="42"/>
      <c r="M2840" s="42"/>
      <c r="N2840" s="41"/>
      <c r="O2840" s="41"/>
      <c r="P2840" s="41"/>
    </row>
    <row r="2841" spans="11:16" s="23" customFormat="1" x14ac:dyDescent="0.35">
      <c r="K2841" s="42"/>
      <c r="L2841" s="42"/>
      <c r="M2841" s="42"/>
      <c r="N2841" s="41"/>
      <c r="O2841" s="41"/>
      <c r="P2841" s="41"/>
    </row>
    <row r="2842" spans="11:16" s="23" customFormat="1" x14ac:dyDescent="0.35">
      <c r="K2842" s="42"/>
      <c r="L2842" s="42"/>
      <c r="M2842" s="42"/>
      <c r="N2842" s="41"/>
      <c r="O2842" s="41"/>
      <c r="P2842" s="41"/>
    </row>
    <row r="2843" spans="11:16" s="23" customFormat="1" x14ac:dyDescent="0.35">
      <c r="K2843" s="42"/>
      <c r="L2843" s="42"/>
      <c r="M2843" s="42"/>
      <c r="N2843" s="41"/>
      <c r="O2843" s="41"/>
      <c r="P2843" s="41"/>
    </row>
    <row r="2844" spans="11:16" s="23" customFormat="1" x14ac:dyDescent="0.35">
      <c r="K2844" s="42"/>
      <c r="L2844" s="42"/>
      <c r="M2844" s="42"/>
      <c r="N2844" s="41"/>
      <c r="O2844" s="41"/>
      <c r="P2844" s="41"/>
    </row>
    <row r="2845" spans="11:16" s="23" customFormat="1" x14ac:dyDescent="0.35">
      <c r="K2845" s="42"/>
      <c r="L2845" s="42"/>
      <c r="M2845" s="42"/>
      <c r="N2845" s="41"/>
      <c r="O2845" s="41"/>
      <c r="P2845" s="41"/>
    </row>
    <row r="2846" spans="11:16" s="23" customFormat="1" x14ac:dyDescent="0.35">
      <c r="K2846" s="42"/>
      <c r="L2846" s="42"/>
      <c r="M2846" s="42"/>
      <c r="N2846" s="41"/>
      <c r="O2846" s="41"/>
      <c r="P2846" s="41"/>
    </row>
    <row r="2847" spans="11:16" s="23" customFormat="1" x14ac:dyDescent="0.35">
      <c r="K2847" s="42"/>
      <c r="L2847" s="42"/>
      <c r="M2847" s="42"/>
      <c r="N2847" s="41"/>
      <c r="O2847" s="41"/>
      <c r="P2847" s="41"/>
    </row>
    <row r="2848" spans="11:16" s="23" customFormat="1" x14ac:dyDescent="0.35">
      <c r="K2848" s="42"/>
      <c r="L2848" s="42"/>
      <c r="M2848" s="42"/>
      <c r="N2848" s="41"/>
      <c r="O2848" s="41"/>
      <c r="P2848" s="41"/>
    </row>
    <row r="2849" spans="11:16" s="23" customFormat="1" x14ac:dyDescent="0.35">
      <c r="K2849" s="42"/>
      <c r="L2849" s="42"/>
      <c r="M2849" s="42"/>
      <c r="N2849" s="41"/>
      <c r="O2849" s="41"/>
      <c r="P2849" s="41"/>
    </row>
    <row r="2850" spans="11:16" s="23" customFormat="1" x14ac:dyDescent="0.35">
      <c r="K2850" s="42"/>
      <c r="L2850" s="42"/>
      <c r="M2850" s="42"/>
      <c r="N2850" s="41"/>
      <c r="O2850" s="41"/>
      <c r="P2850" s="41"/>
    </row>
    <row r="2851" spans="11:16" s="23" customFormat="1" x14ac:dyDescent="0.35">
      <c r="K2851" s="42"/>
      <c r="L2851" s="42"/>
      <c r="M2851" s="42"/>
      <c r="N2851" s="41"/>
      <c r="O2851" s="41"/>
      <c r="P2851" s="41"/>
    </row>
    <row r="2852" spans="11:16" s="23" customFormat="1" x14ac:dyDescent="0.35">
      <c r="K2852" s="42"/>
      <c r="L2852" s="42"/>
      <c r="M2852" s="42"/>
      <c r="N2852" s="41"/>
      <c r="O2852" s="41"/>
      <c r="P2852" s="41"/>
    </row>
    <row r="2853" spans="11:16" s="23" customFormat="1" x14ac:dyDescent="0.35">
      <c r="K2853" s="42"/>
      <c r="L2853" s="42"/>
      <c r="M2853" s="42"/>
      <c r="N2853" s="41"/>
      <c r="O2853" s="41"/>
      <c r="P2853" s="41"/>
    </row>
    <row r="2854" spans="11:16" s="23" customFormat="1" x14ac:dyDescent="0.35">
      <c r="K2854" s="42"/>
      <c r="L2854" s="42"/>
      <c r="M2854" s="42"/>
      <c r="N2854" s="41"/>
      <c r="O2854" s="41"/>
      <c r="P2854" s="41"/>
    </row>
    <row r="2855" spans="11:16" s="23" customFormat="1" x14ac:dyDescent="0.35">
      <c r="K2855" s="42"/>
      <c r="L2855" s="42"/>
      <c r="M2855" s="42"/>
      <c r="N2855" s="41"/>
      <c r="O2855" s="41"/>
      <c r="P2855" s="41"/>
    </row>
    <row r="2856" spans="11:16" s="23" customFormat="1" x14ac:dyDescent="0.35">
      <c r="K2856" s="42"/>
      <c r="L2856" s="42"/>
      <c r="M2856" s="42"/>
      <c r="N2856" s="41"/>
      <c r="O2856" s="41"/>
      <c r="P2856" s="41"/>
    </row>
    <row r="2857" spans="11:16" s="23" customFormat="1" x14ac:dyDescent="0.35">
      <c r="K2857" s="42"/>
      <c r="L2857" s="42"/>
      <c r="M2857" s="42"/>
      <c r="N2857" s="41"/>
      <c r="O2857" s="41"/>
      <c r="P2857" s="41"/>
    </row>
    <row r="2858" spans="11:16" s="23" customFormat="1" x14ac:dyDescent="0.35">
      <c r="K2858" s="42"/>
      <c r="L2858" s="42"/>
      <c r="M2858" s="42"/>
      <c r="N2858" s="41"/>
      <c r="O2858" s="41"/>
      <c r="P2858" s="41"/>
    </row>
    <row r="2859" spans="11:16" s="23" customFormat="1" x14ac:dyDescent="0.35">
      <c r="K2859" s="42"/>
      <c r="L2859" s="42"/>
      <c r="M2859" s="42"/>
      <c r="N2859" s="41"/>
      <c r="O2859" s="41"/>
      <c r="P2859" s="41"/>
    </row>
    <row r="2860" spans="11:16" s="23" customFormat="1" x14ac:dyDescent="0.35">
      <c r="K2860" s="42"/>
      <c r="L2860" s="42"/>
      <c r="M2860" s="42"/>
      <c r="N2860" s="41"/>
      <c r="O2860" s="41"/>
      <c r="P2860" s="41"/>
    </row>
    <row r="2861" spans="11:16" s="23" customFormat="1" x14ac:dyDescent="0.35">
      <c r="K2861" s="42"/>
      <c r="L2861" s="42"/>
      <c r="M2861" s="42"/>
      <c r="N2861" s="41"/>
      <c r="O2861" s="41"/>
      <c r="P2861" s="41"/>
    </row>
    <row r="2862" spans="11:16" s="23" customFormat="1" x14ac:dyDescent="0.35">
      <c r="K2862" s="42"/>
      <c r="L2862" s="42"/>
      <c r="M2862" s="42"/>
      <c r="N2862" s="41"/>
      <c r="O2862" s="41"/>
      <c r="P2862" s="41"/>
    </row>
    <row r="2863" spans="11:16" s="23" customFormat="1" x14ac:dyDescent="0.35">
      <c r="K2863" s="42"/>
      <c r="L2863" s="42"/>
      <c r="M2863" s="42"/>
      <c r="N2863" s="41"/>
      <c r="O2863" s="41"/>
      <c r="P2863" s="41"/>
    </row>
    <row r="2864" spans="11:16" s="23" customFormat="1" x14ac:dyDescent="0.35">
      <c r="K2864" s="42"/>
      <c r="L2864" s="42"/>
      <c r="M2864" s="42"/>
      <c r="N2864" s="41"/>
      <c r="O2864" s="41"/>
      <c r="P2864" s="41"/>
    </row>
    <row r="2865" spans="11:16" s="23" customFormat="1" x14ac:dyDescent="0.35">
      <c r="K2865" s="42"/>
      <c r="L2865" s="42"/>
      <c r="M2865" s="42"/>
      <c r="N2865" s="41"/>
      <c r="O2865" s="41"/>
      <c r="P2865" s="41"/>
    </row>
    <row r="2866" spans="11:16" s="23" customFormat="1" x14ac:dyDescent="0.35">
      <c r="K2866" s="42"/>
      <c r="L2866" s="42"/>
      <c r="M2866" s="42"/>
      <c r="N2866" s="41"/>
      <c r="O2866" s="41"/>
      <c r="P2866" s="41"/>
    </row>
    <row r="2867" spans="11:16" s="23" customFormat="1" x14ac:dyDescent="0.35">
      <c r="K2867" s="42"/>
      <c r="L2867" s="42"/>
      <c r="M2867" s="42"/>
      <c r="N2867" s="41"/>
      <c r="O2867" s="41"/>
      <c r="P2867" s="41"/>
    </row>
    <row r="2868" spans="11:16" s="23" customFormat="1" x14ac:dyDescent="0.35">
      <c r="K2868" s="42"/>
      <c r="L2868" s="42"/>
      <c r="M2868" s="42"/>
      <c r="N2868" s="41"/>
      <c r="O2868" s="41"/>
      <c r="P2868" s="41"/>
    </row>
    <row r="2869" spans="11:16" s="23" customFormat="1" x14ac:dyDescent="0.35">
      <c r="K2869" s="42"/>
      <c r="L2869" s="42"/>
      <c r="M2869" s="42"/>
      <c r="N2869" s="41"/>
      <c r="O2869" s="41"/>
      <c r="P2869" s="41"/>
    </row>
    <row r="2870" spans="11:16" s="23" customFormat="1" x14ac:dyDescent="0.35">
      <c r="K2870" s="42"/>
      <c r="L2870" s="42"/>
      <c r="M2870" s="42"/>
      <c r="N2870" s="41"/>
      <c r="O2870" s="41"/>
      <c r="P2870" s="41"/>
    </row>
    <row r="2871" spans="11:16" s="23" customFormat="1" x14ac:dyDescent="0.35">
      <c r="K2871" s="42"/>
      <c r="L2871" s="42"/>
      <c r="M2871" s="42"/>
      <c r="N2871" s="41"/>
      <c r="O2871" s="41"/>
      <c r="P2871" s="41"/>
    </row>
    <row r="2872" spans="11:16" s="23" customFormat="1" x14ac:dyDescent="0.35">
      <c r="K2872" s="42"/>
      <c r="L2872" s="42"/>
      <c r="M2872" s="42"/>
      <c r="N2872" s="41"/>
      <c r="O2872" s="41"/>
      <c r="P2872" s="41"/>
    </row>
    <row r="2873" spans="11:16" s="23" customFormat="1" x14ac:dyDescent="0.35">
      <c r="K2873" s="42"/>
      <c r="L2873" s="42"/>
      <c r="M2873" s="42"/>
      <c r="N2873" s="41"/>
      <c r="O2873" s="41"/>
      <c r="P2873" s="41"/>
    </row>
    <row r="2874" spans="11:16" s="23" customFormat="1" x14ac:dyDescent="0.35">
      <c r="K2874" s="42"/>
      <c r="L2874" s="42"/>
      <c r="M2874" s="42"/>
      <c r="N2874" s="41"/>
      <c r="O2874" s="41"/>
      <c r="P2874" s="41"/>
    </row>
    <row r="2875" spans="11:16" s="23" customFormat="1" x14ac:dyDescent="0.35">
      <c r="K2875" s="42"/>
      <c r="L2875" s="42"/>
      <c r="M2875" s="42"/>
      <c r="N2875" s="41"/>
      <c r="O2875" s="41"/>
      <c r="P2875" s="41"/>
    </row>
    <row r="2876" spans="11:16" s="23" customFormat="1" x14ac:dyDescent="0.35">
      <c r="K2876" s="42"/>
      <c r="L2876" s="42"/>
      <c r="M2876" s="42"/>
      <c r="N2876" s="41"/>
      <c r="O2876" s="41"/>
      <c r="P2876" s="41"/>
    </row>
    <row r="2877" spans="11:16" s="23" customFormat="1" x14ac:dyDescent="0.35">
      <c r="K2877" s="42"/>
      <c r="L2877" s="42"/>
      <c r="M2877" s="42"/>
      <c r="N2877" s="41"/>
      <c r="O2877" s="41"/>
      <c r="P2877" s="41"/>
    </row>
    <row r="2878" spans="11:16" s="23" customFormat="1" x14ac:dyDescent="0.35">
      <c r="K2878" s="42"/>
      <c r="L2878" s="42"/>
      <c r="M2878" s="42"/>
      <c r="N2878" s="41"/>
      <c r="O2878" s="41"/>
      <c r="P2878" s="41"/>
    </row>
    <row r="2879" spans="11:16" s="23" customFormat="1" x14ac:dyDescent="0.35">
      <c r="K2879" s="42"/>
      <c r="L2879" s="42"/>
      <c r="M2879" s="42"/>
      <c r="N2879" s="41"/>
      <c r="O2879" s="41"/>
      <c r="P2879" s="41"/>
    </row>
    <row r="2880" spans="11:16" s="23" customFormat="1" x14ac:dyDescent="0.35">
      <c r="K2880" s="42"/>
      <c r="L2880" s="42"/>
      <c r="M2880" s="42"/>
      <c r="N2880" s="41"/>
      <c r="O2880" s="41"/>
      <c r="P2880" s="41"/>
    </row>
    <row r="2881" spans="11:16" s="23" customFormat="1" x14ac:dyDescent="0.35">
      <c r="K2881" s="42"/>
      <c r="L2881" s="42"/>
      <c r="M2881" s="42"/>
      <c r="N2881" s="41"/>
      <c r="O2881" s="41"/>
      <c r="P2881" s="41"/>
    </row>
    <row r="2882" spans="11:16" s="23" customFormat="1" x14ac:dyDescent="0.35">
      <c r="K2882" s="42"/>
      <c r="L2882" s="42"/>
      <c r="M2882" s="42"/>
      <c r="N2882" s="41"/>
      <c r="O2882" s="41"/>
      <c r="P2882" s="41"/>
    </row>
    <row r="2883" spans="11:16" s="23" customFormat="1" x14ac:dyDescent="0.35">
      <c r="K2883" s="42"/>
      <c r="L2883" s="42"/>
      <c r="M2883" s="42"/>
      <c r="N2883" s="41"/>
      <c r="O2883" s="41"/>
      <c r="P2883" s="41"/>
    </row>
    <row r="2884" spans="11:16" s="23" customFormat="1" x14ac:dyDescent="0.35">
      <c r="K2884" s="42"/>
      <c r="L2884" s="42"/>
      <c r="M2884" s="42"/>
      <c r="N2884" s="41"/>
      <c r="O2884" s="41"/>
      <c r="P2884" s="41"/>
    </row>
    <row r="2885" spans="11:16" s="23" customFormat="1" x14ac:dyDescent="0.35">
      <c r="K2885" s="42"/>
      <c r="L2885" s="42"/>
      <c r="M2885" s="42"/>
      <c r="N2885" s="41"/>
      <c r="O2885" s="41"/>
      <c r="P2885" s="41"/>
    </row>
    <row r="2886" spans="11:16" s="23" customFormat="1" x14ac:dyDescent="0.35">
      <c r="K2886" s="42"/>
      <c r="L2886" s="42"/>
      <c r="M2886" s="42"/>
      <c r="N2886" s="41"/>
      <c r="O2886" s="41"/>
      <c r="P2886" s="41"/>
    </row>
    <row r="2887" spans="11:16" s="23" customFormat="1" x14ac:dyDescent="0.35">
      <c r="K2887" s="42"/>
      <c r="L2887" s="42"/>
      <c r="M2887" s="42"/>
      <c r="N2887" s="41"/>
      <c r="O2887" s="41"/>
      <c r="P2887" s="41"/>
    </row>
    <row r="2888" spans="11:16" s="23" customFormat="1" x14ac:dyDescent="0.35">
      <c r="K2888" s="42"/>
      <c r="L2888" s="42"/>
      <c r="M2888" s="42"/>
      <c r="N2888" s="41"/>
      <c r="O2888" s="41"/>
      <c r="P2888" s="41"/>
    </row>
    <row r="2889" spans="11:16" s="23" customFormat="1" x14ac:dyDescent="0.35">
      <c r="K2889" s="42"/>
      <c r="L2889" s="42"/>
      <c r="M2889" s="42"/>
      <c r="N2889" s="41"/>
      <c r="O2889" s="41"/>
      <c r="P2889" s="41"/>
    </row>
    <row r="2890" spans="11:16" s="23" customFormat="1" x14ac:dyDescent="0.35">
      <c r="K2890" s="42"/>
      <c r="L2890" s="42"/>
      <c r="M2890" s="42"/>
      <c r="N2890" s="41"/>
      <c r="O2890" s="41"/>
      <c r="P2890" s="41"/>
    </row>
    <row r="2891" spans="11:16" s="23" customFormat="1" x14ac:dyDescent="0.35">
      <c r="K2891" s="42"/>
      <c r="L2891" s="42"/>
      <c r="M2891" s="42"/>
      <c r="N2891" s="41"/>
      <c r="O2891" s="41"/>
      <c r="P2891" s="41"/>
    </row>
    <row r="2892" spans="11:16" s="23" customFormat="1" x14ac:dyDescent="0.35">
      <c r="K2892" s="42"/>
      <c r="L2892" s="42"/>
      <c r="M2892" s="42"/>
      <c r="N2892" s="41"/>
      <c r="O2892" s="41"/>
      <c r="P2892" s="41"/>
    </row>
    <row r="2893" spans="11:16" s="23" customFormat="1" x14ac:dyDescent="0.35">
      <c r="K2893" s="42"/>
      <c r="L2893" s="42"/>
      <c r="M2893" s="42"/>
      <c r="N2893" s="41"/>
      <c r="O2893" s="41"/>
      <c r="P2893" s="41"/>
    </row>
    <row r="2894" spans="11:16" s="23" customFormat="1" x14ac:dyDescent="0.35">
      <c r="K2894" s="42"/>
      <c r="L2894" s="42"/>
      <c r="M2894" s="42"/>
      <c r="N2894" s="41"/>
      <c r="O2894" s="41"/>
      <c r="P2894" s="41"/>
    </row>
    <row r="2895" spans="11:16" s="23" customFormat="1" x14ac:dyDescent="0.35">
      <c r="K2895" s="42"/>
      <c r="L2895" s="42"/>
      <c r="M2895" s="42"/>
      <c r="N2895" s="41"/>
      <c r="O2895" s="41"/>
      <c r="P2895" s="41"/>
    </row>
    <row r="2896" spans="11:16" s="23" customFormat="1" x14ac:dyDescent="0.35">
      <c r="K2896" s="42"/>
      <c r="L2896" s="42"/>
      <c r="M2896" s="42"/>
      <c r="N2896" s="41"/>
      <c r="O2896" s="41"/>
      <c r="P2896" s="41"/>
    </row>
    <row r="2897" spans="11:16" s="23" customFormat="1" x14ac:dyDescent="0.35">
      <c r="K2897" s="42"/>
      <c r="L2897" s="42"/>
      <c r="M2897" s="42"/>
      <c r="N2897" s="41"/>
      <c r="O2897" s="41"/>
      <c r="P2897" s="41"/>
    </row>
    <row r="2898" spans="11:16" s="23" customFormat="1" x14ac:dyDescent="0.35">
      <c r="K2898" s="42"/>
      <c r="L2898" s="42"/>
      <c r="M2898" s="42"/>
      <c r="N2898" s="41"/>
      <c r="O2898" s="41"/>
      <c r="P2898" s="41"/>
    </row>
    <row r="2899" spans="11:16" s="23" customFormat="1" x14ac:dyDescent="0.35">
      <c r="K2899" s="42"/>
      <c r="L2899" s="42"/>
      <c r="M2899" s="42"/>
      <c r="N2899" s="41"/>
      <c r="O2899" s="41"/>
      <c r="P2899" s="41"/>
    </row>
    <row r="2900" spans="11:16" s="23" customFormat="1" x14ac:dyDescent="0.35">
      <c r="K2900" s="42"/>
      <c r="L2900" s="42"/>
      <c r="M2900" s="42"/>
      <c r="N2900" s="41"/>
      <c r="O2900" s="41"/>
      <c r="P2900" s="41"/>
    </row>
    <row r="2901" spans="11:16" s="23" customFormat="1" x14ac:dyDescent="0.35">
      <c r="K2901" s="42"/>
      <c r="L2901" s="42"/>
      <c r="M2901" s="42"/>
      <c r="N2901" s="41"/>
      <c r="O2901" s="41"/>
      <c r="P2901" s="41"/>
    </row>
    <row r="2902" spans="11:16" s="23" customFormat="1" x14ac:dyDescent="0.35">
      <c r="K2902" s="42"/>
      <c r="L2902" s="42"/>
      <c r="M2902" s="42"/>
      <c r="N2902" s="41"/>
      <c r="O2902" s="41"/>
      <c r="P2902" s="41"/>
    </row>
    <row r="2903" spans="11:16" s="23" customFormat="1" x14ac:dyDescent="0.35">
      <c r="K2903" s="42"/>
      <c r="L2903" s="42"/>
      <c r="M2903" s="42"/>
      <c r="N2903" s="41"/>
      <c r="O2903" s="41"/>
      <c r="P2903" s="41"/>
    </row>
    <row r="2904" spans="11:16" s="23" customFormat="1" x14ac:dyDescent="0.35">
      <c r="K2904" s="42"/>
      <c r="L2904" s="42"/>
      <c r="M2904" s="42"/>
      <c r="N2904" s="41"/>
      <c r="O2904" s="41"/>
      <c r="P2904" s="41"/>
    </row>
    <row r="2905" spans="11:16" s="23" customFormat="1" x14ac:dyDescent="0.35">
      <c r="K2905" s="42"/>
      <c r="L2905" s="42"/>
      <c r="M2905" s="42"/>
      <c r="N2905" s="41"/>
      <c r="O2905" s="41"/>
      <c r="P2905" s="41"/>
    </row>
    <row r="2906" spans="11:16" s="23" customFormat="1" x14ac:dyDescent="0.35">
      <c r="K2906" s="42"/>
      <c r="L2906" s="42"/>
      <c r="M2906" s="42"/>
      <c r="N2906" s="41"/>
      <c r="O2906" s="41"/>
      <c r="P2906" s="41"/>
    </row>
    <row r="2907" spans="11:16" s="23" customFormat="1" x14ac:dyDescent="0.35">
      <c r="K2907" s="42"/>
      <c r="L2907" s="42"/>
      <c r="M2907" s="42"/>
      <c r="N2907" s="41"/>
      <c r="O2907" s="41"/>
      <c r="P2907" s="41"/>
    </row>
    <row r="2908" spans="11:16" s="23" customFormat="1" x14ac:dyDescent="0.35">
      <c r="K2908" s="42"/>
      <c r="L2908" s="42"/>
      <c r="M2908" s="42"/>
      <c r="N2908" s="41"/>
      <c r="O2908" s="41"/>
      <c r="P2908" s="41"/>
    </row>
    <row r="2909" spans="11:16" s="23" customFormat="1" x14ac:dyDescent="0.35">
      <c r="K2909" s="42"/>
      <c r="L2909" s="42"/>
      <c r="M2909" s="42"/>
      <c r="N2909" s="41"/>
      <c r="O2909" s="41"/>
      <c r="P2909" s="41"/>
    </row>
    <row r="2910" spans="11:16" s="23" customFormat="1" x14ac:dyDescent="0.35">
      <c r="K2910" s="42"/>
      <c r="L2910" s="42"/>
      <c r="M2910" s="42"/>
      <c r="N2910" s="41"/>
      <c r="O2910" s="41"/>
      <c r="P2910" s="41"/>
    </row>
    <row r="2911" spans="11:16" s="23" customFormat="1" x14ac:dyDescent="0.35">
      <c r="K2911" s="42"/>
      <c r="L2911" s="42"/>
      <c r="M2911" s="42"/>
      <c r="N2911" s="41"/>
      <c r="O2911" s="41"/>
      <c r="P2911" s="41"/>
    </row>
    <row r="2912" spans="11:16" s="23" customFormat="1" x14ac:dyDescent="0.35">
      <c r="K2912" s="42"/>
      <c r="L2912" s="42"/>
      <c r="M2912" s="42"/>
      <c r="N2912" s="41"/>
      <c r="O2912" s="41"/>
      <c r="P2912" s="41"/>
    </row>
    <row r="2913" spans="11:16" s="23" customFormat="1" x14ac:dyDescent="0.35">
      <c r="K2913" s="42"/>
      <c r="L2913" s="42"/>
      <c r="M2913" s="42"/>
      <c r="N2913" s="41"/>
      <c r="O2913" s="41"/>
      <c r="P2913" s="41"/>
    </row>
    <row r="2914" spans="11:16" s="23" customFormat="1" x14ac:dyDescent="0.35">
      <c r="K2914" s="42"/>
      <c r="L2914" s="42"/>
      <c r="M2914" s="42"/>
      <c r="N2914" s="41"/>
      <c r="O2914" s="41"/>
      <c r="P2914" s="41"/>
    </row>
    <row r="2915" spans="11:16" s="23" customFormat="1" x14ac:dyDescent="0.35">
      <c r="K2915" s="42"/>
      <c r="L2915" s="42"/>
      <c r="M2915" s="42"/>
      <c r="N2915" s="41"/>
      <c r="O2915" s="41"/>
      <c r="P2915" s="41"/>
    </row>
    <row r="2916" spans="11:16" s="23" customFormat="1" x14ac:dyDescent="0.35">
      <c r="K2916" s="42"/>
      <c r="L2916" s="42"/>
      <c r="M2916" s="42"/>
      <c r="N2916" s="41"/>
      <c r="O2916" s="41"/>
      <c r="P2916" s="41"/>
    </row>
    <row r="2917" spans="11:16" s="23" customFormat="1" x14ac:dyDescent="0.35">
      <c r="K2917" s="42"/>
      <c r="L2917" s="42"/>
      <c r="M2917" s="42"/>
      <c r="N2917" s="41"/>
      <c r="O2917" s="41"/>
      <c r="P2917" s="41"/>
    </row>
    <row r="2918" spans="11:16" s="23" customFormat="1" x14ac:dyDescent="0.35">
      <c r="K2918" s="42"/>
      <c r="L2918" s="42"/>
      <c r="M2918" s="42"/>
      <c r="N2918" s="41"/>
      <c r="O2918" s="41"/>
      <c r="P2918" s="41"/>
    </row>
    <row r="2919" spans="11:16" s="23" customFormat="1" x14ac:dyDescent="0.35">
      <c r="K2919" s="42"/>
      <c r="L2919" s="42"/>
      <c r="M2919" s="42"/>
      <c r="N2919" s="41"/>
      <c r="O2919" s="41"/>
      <c r="P2919" s="41"/>
    </row>
    <row r="2920" spans="11:16" s="23" customFormat="1" x14ac:dyDescent="0.35">
      <c r="K2920" s="42"/>
      <c r="L2920" s="42"/>
      <c r="M2920" s="42"/>
      <c r="N2920" s="41"/>
      <c r="O2920" s="41"/>
      <c r="P2920" s="41"/>
    </row>
    <row r="2921" spans="11:16" s="23" customFormat="1" x14ac:dyDescent="0.35">
      <c r="K2921" s="42"/>
      <c r="L2921" s="42"/>
      <c r="M2921" s="42"/>
      <c r="N2921" s="41"/>
      <c r="O2921" s="41"/>
      <c r="P2921" s="41"/>
    </row>
    <row r="2922" spans="11:16" s="23" customFormat="1" x14ac:dyDescent="0.35">
      <c r="K2922" s="42"/>
      <c r="L2922" s="42"/>
      <c r="M2922" s="42"/>
      <c r="N2922" s="41"/>
      <c r="O2922" s="41"/>
      <c r="P2922" s="41"/>
    </row>
    <row r="2923" spans="11:16" s="23" customFormat="1" x14ac:dyDescent="0.35">
      <c r="K2923" s="42"/>
      <c r="L2923" s="42"/>
      <c r="M2923" s="42"/>
      <c r="N2923" s="41"/>
      <c r="O2923" s="41"/>
      <c r="P2923" s="41"/>
    </row>
    <row r="2924" spans="11:16" s="23" customFormat="1" x14ac:dyDescent="0.35">
      <c r="K2924" s="42"/>
      <c r="L2924" s="42"/>
      <c r="M2924" s="42"/>
      <c r="N2924" s="41"/>
      <c r="O2924" s="41"/>
      <c r="P2924" s="41"/>
    </row>
    <row r="2925" spans="11:16" s="23" customFormat="1" x14ac:dyDescent="0.35">
      <c r="K2925" s="42"/>
      <c r="L2925" s="42"/>
      <c r="M2925" s="42"/>
      <c r="N2925" s="41"/>
      <c r="O2925" s="41"/>
      <c r="P2925" s="41"/>
    </row>
    <row r="2926" spans="11:16" s="23" customFormat="1" x14ac:dyDescent="0.35">
      <c r="K2926" s="42"/>
      <c r="L2926" s="42"/>
      <c r="M2926" s="42"/>
      <c r="N2926" s="41"/>
      <c r="O2926" s="41"/>
      <c r="P2926" s="41"/>
    </row>
    <row r="2927" spans="11:16" s="23" customFormat="1" x14ac:dyDescent="0.35">
      <c r="K2927" s="42"/>
      <c r="L2927" s="42"/>
      <c r="M2927" s="42"/>
      <c r="N2927" s="41"/>
      <c r="O2927" s="41"/>
      <c r="P2927" s="41"/>
    </row>
    <row r="2928" spans="11:16" s="23" customFormat="1" x14ac:dyDescent="0.35">
      <c r="K2928" s="42"/>
      <c r="L2928" s="42"/>
      <c r="M2928" s="42"/>
      <c r="N2928" s="41"/>
      <c r="O2928" s="41"/>
      <c r="P2928" s="41"/>
    </row>
    <row r="2929" spans="11:16" s="23" customFormat="1" x14ac:dyDescent="0.35">
      <c r="K2929" s="42"/>
      <c r="L2929" s="42"/>
      <c r="M2929" s="42"/>
      <c r="N2929" s="41"/>
      <c r="O2929" s="41"/>
      <c r="P2929" s="41"/>
    </row>
    <row r="2930" spans="11:16" s="23" customFormat="1" x14ac:dyDescent="0.35">
      <c r="K2930" s="42"/>
      <c r="L2930" s="42"/>
      <c r="M2930" s="42"/>
      <c r="N2930" s="41"/>
      <c r="O2930" s="41"/>
      <c r="P2930" s="41"/>
    </row>
    <row r="2931" spans="11:16" s="23" customFormat="1" x14ac:dyDescent="0.35">
      <c r="K2931" s="42"/>
      <c r="L2931" s="42"/>
      <c r="M2931" s="42"/>
      <c r="N2931" s="41"/>
      <c r="O2931" s="41"/>
      <c r="P2931" s="41"/>
    </row>
    <row r="2932" spans="11:16" s="23" customFormat="1" x14ac:dyDescent="0.35">
      <c r="K2932" s="42"/>
      <c r="L2932" s="42"/>
      <c r="M2932" s="42"/>
      <c r="N2932" s="41"/>
      <c r="O2932" s="41"/>
      <c r="P2932" s="41"/>
    </row>
    <row r="2933" spans="11:16" s="23" customFormat="1" x14ac:dyDescent="0.35">
      <c r="K2933" s="42"/>
      <c r="L2933" s="42"/>
      <c r="M2933" s="42"/>
      <c r="N2933" s="41"/>
      <c r="O2933" s="41"/>
      <c r="P2933" s="41"/>
    </row>
    <row r="2934" spans="11:16" s="23" customFormat="1" x14ac:dyDescent="0.35">
      <c r="K2934" s="42"/>
      <c r="L2934" s="42"/>
      <c r="M2934" s="42"/>
      <c r="N2934" s="41"/>
      <c r="O2934" s="41"/>
      <c r="P2934" s="41"/>
    </row>
    <row r="2935" spans="11:16" s="23" customFormat="1" x14ac:dyDescent="0.35">
      <c r="K2935" s="42"/>
      <c r="L2935" s="42"/>
      <c r="M2935" s="42"/>
      <c r="N2935" s="41"/>
      <c r="O2935" s="41"/>
      <c r="P2935" s="41"/>
    </row>
    <row r="2936" spans="11:16" s="23" customFormat="1" x14ac:dyDescent="0.35">
      <c r="K2936" s="42"/>
      <c r="L2936" s="42"/>
      <c r="M2936" s="42"/>
      <c r="N2936" s="41"/>
      <c r="O2936" s="41"/>
      <c r="P2936" s="41"/>
    </row>
    <row r="2937" spans="11:16" s="23" customFormat="1" x14ac:dyDescent="0.35">
      <c r="K2937" s="42"/>
      <c r="L2937" s="42"/>
      <c r="M2937" s="42"/>
      <c r="N2937" s="41"/>
      <c r="O2937" s="41"/>
      <c r="P2937" s="41"/>
    </row>
    <row r="2938" spans="11:16" s="23" customFormat="1" x14ac:dyDescent="0.35">
      <c r="K2938" s="42"/>
      <c r="L2938" s="42"/>
      <c r="M2938" s="42"/>
      <c r="N2938" s="41"/>
      <c r="O2938" s="41"/>
      <c r="P2938" s="41"/>
    </row>
    <row r="2939" spans="11:16" s="23" customFormat="1" x14ac:dyDescent="0.35">
      <c r="K2939" s="42"/>
      <c r="L2939" s="42"/>
      <c r="M2939" s="42"/>
      <c r="N2939" s="41"/>
      <c r="O2939" s="41"/>
      <c r="P2939" s="41"/>
    </row>
    <row r="2940" spans="11:16" s="23" customFormat="1" x14ac:dyDescent="0.35">
      <c r="K2940" s="42"/>
      <c r="L2940" s="42"/>
      <c r="M2940" s="42"/>
      <c r="N2940" s="41"/>
      <c r="O2940" s="41"/>
      <c r="P2940" s="41"/>
    </row>
    <row r="2941" spans="11:16" s="23" customFormat="1" x14ac:dyDescent="0.35">
      <c r="K2941" s="42"/>
      <c r="L2941" s="42"/>
      <c r="M2941" s="42"/>
      <c r="N2941" s="41"/>
      <c r="O2941" s="41"/>
      <c r="P2941" s="41"/>
    </row>
    <row r="2942" spans="11:16" s="23" customFormat="1" x14ac:dyDescent="0.35">
      <c r="K2942" s="42"/>
      <c r="L2942" s="42"/>
      <c r="M2942" s="42"/>
      <c r="N2942" s="41"/>
      <c r="O2942" s="41"/>
      <c r="P2942" s="41"/>
    </row>
    <row r="2943" spans="11:16" s="23" customFormat="1" x14ac:dyDescent="0.35">
      <c r="K2943" s="42"/>
      <c r="L2943" s="42"/>
      <c r="M2943" s="42"/>
      <c r="N2943" s="41"/>
      <c r="O2943" s="41"/>
      <c r="P2943" s="41"/>
    </row>
    <row r="2944" spans="11:16" s="23" customFormat="1" x14ac:dyDescent="0.35">
      <c r="K2944" s="42"/>
      <c r="L2944" s="42"/>
      <c r="M2944" s="42"/>
      <c r="N2944" s="41"/>
      <c r="O2944" s="41"/>
      <c r="P2944" s="41"/>
    </row>
    <row r="2945" spans="11:16" s="23" customFormat="1" x14ac:dyDescent="0.35">
      <c r="K2945" s="42"/>
      <c r="L2945" s="42"/>
      <c r="M2945" s="42"/>
      <c r="N2945" s="41"/>
      <c r="O2945" s="41"/>
      <c r="P2945" s="41"/>
    </row>
    <row r="2946" spans="11:16" s="23" customFormat="1" x14ac:dyDescent="0.35">
      <c r="K2946" s="42"/>
      <c r="L2946" s="42"/>
      <c r="M2946" s="42"/>
      <c r="N2946" s="41"/>
      <c r="O2946" s="41"/>
      <c r="P2946" s="41"/>
    </row>
    <row r="2947" spans="11:16" s="23" customFormat="1" x14ac:dyDescent="0.35">
      <c r="K2947" s="42"/>
      <c r="L2947" s="42"/>
      <c r="M2947" s="42"/>
      <c r="N2947" s="41"/>
      <c r="O2947" s="41"/>
      <c r="P2947" s="41"/>
    </row>
    <row r="2948" spans="11:16" s="23" customFormat="1" x14ac:dyDescent="0.35">
      <c r="K2948" s="42"/>
      <c r="L2948" s="42"/>
      <c r="M2948" s="42"/>
      <c r="N2948" s="41"/>
      <c r="O2948" s="41"/>
      <c r="P2948" s="41"/>
    </row>
    <row r="2949" spans="11:16" s="23" customFormat="1" x14ac:dyDescent="0.35">
      <c r="K2949" s="42"/>
      <c r="L2949" s="42"/>
      <c r="M2949" s="42"/>
      <c r="N2949" s="41"/>
      <c r="O2949" s="41"/>
      <c r="P2949" s="41"/>
    </row>
    <row r="2950" spans="11:16" s="23" customFormat="1" x14ac:dyDescent="0.35">
      <c r="K2950" s="42"/>
      <c r="L2950" s="42"/>
      <c r="M2950" s="42"/>
      <c r="N2950" s="41"/>
      <c r="O2950" s="41"/>
      <c r="P2950" s="41"/>
    </row>
    <row r="2951" spans="11:16" s="23" customFormat="1" x14ac:dyDescent="0.35">
      <c r="K2951" s="42"/>
      <c r="L2951" s="42"/>
      <c r="M2951" s="42"/>
      <c r="N2951" s="41"/>
      <c r="O2951" s="41"/>
      <c r="P2951" s="41"/>
    </row>
    <row r="2952" spans="11:16" s="23" customFormat="1" x14ac:dyDescent="0.35">
      <c r="K2952" s="42"/>
      <c r="L2952" s="42"/>
      <c r="M2952" s="42"/>
      <c r="N2952" s="41"/>
      <c r="O2952" s="41"/>
      <c r="P2952" s="41"/>
    </row>
    <row r="2953" spans="11:16" s="23" customFormat="1" x14ac:dyDescent="0.35">
      <c r="K2953" s="42"/>
      <c r="L2953" s="42"/>
      <c r="M2953" s="42"/>
      <c r="N2953" s="41"/>
      <c r="O2953" s="41"/>
      <c r="P2953" s="41"/>
    </row>
    <row r="2954" spans="11:16" s="23" customFormat="1" x14ac:dyDescent="0.35">
      <c r="K2954" s="42"/>
      <c r="L2954" s="42"/>
      <c r="M2954" s="42"/>
      <c r="N2954" s="41"/>
      <c r="O2954" s="41"/>
      <c r="P2954" s="41"/>
    </row>
    <row r="2955" spans="11:16" s="23" customFormat="1" x14ac:dyDescent="0.35">
      <c r="K2955" s="42"/>
      <c r="L2955" s="42"/>
      <c r="M2955" s="42"/>
      <c r="N2955" s="41"/>
      <c r="O2955" s="41"/>
      <c r="P2955" s="41"/>
    </row>
    <row r="2956" spans="11:16" s="23" customFormat="1" x14ac:dyDescent="0.35">
      <c r="K2956" s="42"/>
      <c r="L2956" s="42"/>
      <c r="M2956" s="42"/>
      <c r="N2956" s="41"/>
      <c r="O2956" s="41"/>
      <c r="P2956" s="41"/>
    </row>
    <row r="2957" spans="11:16" s="23" customFormat="1" x14ac:dyDescent="0.35">
      <c r="K2957" s="42"/>
      <c r="L2957" s="42"/>
      <c r="M2957" s="42"/>
      <c r="N2957" s="41"/>
      <c r="O2957" s="41"/>
      <c r="P2957" s="41"/>
    </row>
    <row r="2958" spans="11:16" s="23" customFormat="1" x14ac:dyDescent="0.35">
      <c r="K2958" s="42"/>
      <c r="L2958" s="42"/>
      <c r="M2958" s="42"/>
      <c r="N2958" s="41"/>
      <c r="O2958" s="41"/>
      <c r="P2958" s="41"/>
    </row>
    <row r="2959" spans="11:16" s="23" customFormat="1" x14ac:dyDescent="0.35">
      <c r="K2959" s="42"/>
      <c r="L2959" s="42"/>
      <c r="M2959" s="42"/>
      <c r="N2959" s="41"/>
      <c r="O2959" s="41"/>
      <c r="P2959" s="41"/>
    </row>
    <row r="2960" spans="11:16" s="23" customFormat="1" x14ac:dyDescent="0.35">
      <c r="K2960" s="42"/>
      <c r="L2960" s="42"/>
      <c r="M2960" s="42"/>
      <c r="N2960" s="41"/>
      <c r="O2960" s="41"/>
      <c r="P2960" s="41"/>
    </row>
    <row r="2961" spans="11:16" s="23" customFormat="1" x14ac:dyDescent="0.35">
      <c r="K2961" s="42"/>
      <c r="L2961" s="42"/>
      <c r="M2961" s="42"/>
      <c r="N2961" s="41"/>
      <c r="O2961" s="41"/>
      <c r="P2961" s="41"/>
    </row>
    <row r="2962" spans="11:16" s="23" customFormat="1" x14ac:dyDescent="0.35">
      <c r="K2962" s="42"/>
      <c r="L2962" s="42"/>
      <c r="M2962" s="42"/>
      <c r="N2962" s="41"/>
      <c r="O2962" s="41"/>
      <c r="P2962" s="41"/>
    </row>
    <row r="2963" spans="11:16" s="23" customFormat="1" x14ac:dyDescent="0.35">
      <c r="K2963" s="42"/>
      <c r="L2963" s="42"/>
      <c r="M2963" s="42"/>
      <c r="N2963" s="41"/>
      <c r="O2963" s="41"/>
      <c r="P2963" s="41"/>
    </row>
    <row r="2964" spans="11:16" s="23" customFormat="1" x14ac:dyDescent="0.35">
      <c r="K2964" s="42"/>
      <c r="L2964" s="42"/>
      <c r="M2964" s="42"/>
      <c r="N2964" s="41"/>
      <c r="O2964" s="41"/>
      <c r="P2964" s="41"/>
    </row>
    <row r="2965" spans="11:16" s="23" customFormat="1" x14ac:dyDescent="0.35">
      <c r="K2965" s="42"/>
      <c r="L2965" s="42"/>
      <c r="M2965" s="42"/>
      <c r="N2965" s="41"/>
      <c r="O2965" s="41"/>
      <c r="P2965" s="41"/>
    </row>
    <row r="2966" spans="11:16" s="23" customFormat="1" x14ac:dyDescent="0.35">
      <c r="K2966" s="42"/>
      <c r="L2966" s="42"/>
      <c r="M2966" s="42"/>
      <c r="N2966" s="41"/>
      <c r="O2966" s="41"/>
      <c r="P2966" s="41"/>
    </row>
    <row r="2967" spans="11:16" s="23" customFormat="1" x14ac:dyDescent="0.35">
      <c r="K2967" s="42"/>
      <c r="L2967" s="42"/>
      <c r="M2967" s="42"/>
      <c r="N2967" s="41"/>
      <c r="O2967" s="41"/>
      <c r="P2967" s="41"/>
    </row>
    <row r="2968" spans="11:16" s="23" customFormat="1" x14ac:dyDescent="0.35">
      <c r="K2968" s="42"/>
      <c r="L2968" s="42"/>
      <c r="M2968" s="42"/>
      <c r="N2968" s="41"/>
      <c r="O2968" s="41"/>
      <c r="P2968" s="41"/>
    </row>
    <row r="2969" spans="11:16" s="23" customFormat="1" x14ac:dyDescent="0.35">
      <c r="K2969" s="42"/>
      <c r="L2969" s="42"/>
      <c r="M2969" s="42"/>
      <c r="N2969" s="41"/>
      <c r="O2969" s="41"/>
      <c r="P2969" s="41"/>
    </row>
    <row r="2970" spans="11:16" s="23" customFormat="1" x14ac:dyDescent="0.35">
      <c r="K2970" s="42"/>
      <c r="L2970" s="42"/>
      <c r="M2970" s="42"/>
      <c r="N2970" s="41"/>
      <c r="O2970" s="41"/>
      <c r="P2970" s="41"/>
    </row>
    <row r="2971" spans="11:16" s="23" customFormat="1" x14ac:dyDescent="0.35">
      <c r="K2971" s="42"/>
      <c r="L2971" s="42"/>
      <c r="M2971" s="42"/>
      <c r="N2971" s="41"/>
      <c r="O2971" s="41"/>
      <c r="P2971" s="41"/>
    </row>
    <row r="2972" spans="11:16" s="23" customFormat="1" x14ac:dyDescent="0.35">
      <c r="K2972" s="42"/>
      <c r="L2972" s="42"/>
      <c r="M2972" s="42"/>
      <c r="N2972" s="41"/>
      <c r="O2972" s="41"/>
      <c r="P2972" s="41"/>
    </row>
    <row r="2973" spans="11:16" s="23" customFormat="1" x14ac:dyDescent="0.35">
      <c r="K2973" s="42"/>
      <c r="L2973" s="42"/>
      <c r="M2973" s="42"/>
      <c r="N2973" s="41"/>
      <c r="O2973" s="41"/>
      <c r="P2973" s="41"/>
    </row>
    <row r="2974" spans="11:16" s="23" customFormat="1" x14ac:dyDescent="0.35">
      <c r="K2974" s="42"/>
      <c r="L2974" s="42"/>
      <c r="M2974" s="42"/>
      <c r="N2974" s="41"/>
      <c r="O2974" s="41"/>
      <c r="P2974" s="41"/>
    </row>
    <row r="2975" spans="11:16" s="23" customFormat="1" x14ac:dyDescent="0.35">
      <c r="K2975" s="42"/>
      <c r="L2975" s="42"/>
      <c r="M2975" s="42"/>
      <c r="N2975" s="41"/>
      <c r="O2975" s="41"/>
      <c r="P2975" s="41"/>
    </row>
    <row r="2976" spans="11:16" s="23" customFormat="1" x14ac:dyDescent="0.35">
      <c r="K2976" s="42"/>
      <c r="L2976" s="42"/>
      <c r="M2976" s="42"/>
      <c r="N2976" s="41"/>
      <c r="O2976" s="41"/>
      <c r="P2976" s="41"/>
    </row>
    <row r="2977" spans="11:16" s="23" customFormat="1" x14ac:dyDescent="0.35">
      <c r="K2977" s="42"/>
      <c r="L2977" s="42"/>
      <c r="M2977" s="42"/>
      <c r="N2977" s="41"/>
      <c r="O2977" s="41"/>
      <c r="P2977" s="41"/>
    </row>
    <row r="2978" spans="11:16" s="23" customFormat="1" x14ac:dyDescent="0.35">
      <c r="K2978" s="42"/>
      <c r="L2978" s="42"/>
      <c r="M2978" s="42"/>
      <c r="N2978" s="41"/>
      <c r="O2978" s="41"/>
      <c r="P2978" s="41"/>
    </row>
    <row r="2979" spans="11:16" s="23" customFormat="1" x14ac:dyDescent="0.35">
      <c r="K2979" s="42"/>
      <c r="L2979" s="42"/>
      <c r="M2979" s="42"/>
      <c r="N2979" s="41"/>
      <c r="O2979" s="41"/>
      <c r="P2979" s="41"/>
    </row>
    <row r="2980" spans="11:16" s="23" customFormat="1" x14ac:dyDescent="0.35">
      <c r="K2980" s="42"/>
      <c r="L2980" s="42"/>
      <c r="M2980" s="42"/>
      <c r="N2980" s="41"/>
      <c r="O2980" s="41"/>
      <c r="P2980" s="41"/>
    </row>
    <row r="2981" spans="11:16" s="23" customFormat="1" x14ac:dyDescent="0.35">
      <c r="K2981" s="42"/>
      <c r="L2981" s="42"/>
      <c r="M2981" s="42"/>
      <c r="N2981" s="41"/>
      <c r="O2981" s="41"/>
      <c r="P2981" s="41"/>
    </row>
    <row r="2982" spans="11:16" s="23" customFormat="1" x14ac:dyDescent="0.35">
      <c r="K2982" s="42"/>
      <c r="L2982" s="42"/>
      <c r="M2982" s="42"/>
      <c r="N2982" s="41"/>
      <c r="O2982" s="41"/>
      <c r="P2982" s="41"/>
    </row>
    <row r="2983" spans="11:16" s="23" customFormat="1" x14ac:dyDescent="0.35">
      <c r="K2983" s="42"/>
      <c r="L2983" s="42"/>
      <c r="M2983" s="42"/>
      <c r="N2983" s="41"/>
      <c r="O2983" s="41"/>
      <c r="P2983" s="41"/>
    </row>
    <row r="2984" spans="11:16" s="23" customFormat="1" x14ac:dyDescent="0.35">
      <c r="K2984" s="42"/>
      <c r="L2984" s="42"/>
      <c r="M2984" s="42"/>
      <c r="N2984" s="41"/>
      <c r="O2984" s="41"/>
      <c r="P2984" s="41"/>
    </row>
    <row r="2985" spans="11:16" s="23" customFormat="1" x14ac:dyDescent="0.35">
      <c r="K2985" s="42"/>
      <c r="L2985" s="42"/>
      <c r="M2985" s="42"/>
      <c r="N2985" s="41"/>
      <c r="O2985" s="41"/>
      <c r="P2985" s="41"/>
    </row>
    <row r="2986" spans="11:16" s="23" customFormat="1" x14ac:dyDescent="0.35">
      <c r="K2986" s="42"/>
      <c r="L2986" s="42"/>
      <c r="M2986" s="42"/>
      <c r="N2986" s="41"/>
      <c r="O2986" s="41"/>
      <c r="P2986" s="41"/>
    </row>
    <row r="2987" spans="11:16" s="23" customFormat="1" x14ac:dyDescent="0.35">
      <c r="K2987" s="42"/>
      <c r="L2987" s="42"/>
      <c r="M2987" s="42"/>
      <c r="N2987" s="41"/>
      <c r="O2987" s="41"/>
      <c r="P2987" s="41"/>
    </row>
    <row r="2988" spans="11:16" s="23" customFormat="1" x14ac:dyDescent="0.35">
      <c r="K2988" s="42"/>
      <c r="L2988" s="42"/>
      <c r="M2988" s="42"/>
      <c r="N2988" s="41"/>
      <c r="O2988" s="41"/>
      <c r="P2988" s="41"/>
    </row>
    <row r="2989" spans="11:16" s="23" customFormat="1" x14ac:dyDescent="0.35">
      <c r="K2989" s="42"/>
      <c r="L2989" s="42"/>
      <c r="M2989" s="42"/>
      <c r="N2989" s="41"/>
      <c r="O2989" s="41"/>
      <c r="P2989" s="41"/>
    </row>
    <row r="2990" spans="11:16" s="23" customFormat="1" x14ac:dyDescent="0.35">
      <c r="K2990" s="42"/>
      <c r="L2990" s="42"/>
      <c r="M2990" s="42"/>
      <c r="N2990" s="41"/>
      <c r="O2990" s="41"/>
      <c r="P2990" s="41"/>
    </row>
    <row r="2991" spans="11:16" s="23" customFormat="1" x14ac:dyDescent="0.35">
      <c r="K2991" s="42"/>
      <c r="L2991" s="42"/>
      <c r="M2991" s="42"/>
      <c r="N2991" s="41"/>
      <c r="O2991" s="41"/>
      <c r="P2991" s="41"/>
    </row>
    <row r="2992" spans="11:16" s="23" customFormat="1" x14ac:dyDescent="0.35">
      <c r="K2992" s="42"/>
      <c r="L2992" s="42"/>
      <c r="M2992" s="42"/>
      <c r="N2992" s="41"/>
      <c r="O2992" s="41"/>
      <c r="P2992" s="41"/>
    </row>
    <row r="2993" spans="11:16" s="23" customFormat="1" x14ac:dyDescent="0.35">
      <c r="K2993" s="42"/>
      <c r="L2993" s="42"/>
      <c r="M2993" s="42"/>
      <c r="N2993" s="41"/>
      <c r="O2993" s="41"/>
      <c r="P2993" s="41"/>
    </row>
    <row r="2994" spans="11:16" s="23" customFormat="1" x14ac:dyDescent="0.35">
      <c r="K2994" s="42"/>
      <c r="L2994" s="42"/>
      <c r="M2994" s="42"/>
      <c r="N2994" s="41"/>
      <c r="O2994" s="41"/>
      <c r="P2994" s="41"/>
    </row>
    <row r="2995" spans="11:16" s="23" customFormat="1" x14ac:dyDescent="0.35">
      <c r="K2995" s="42"/>
      <c r="L2995" s="42"/>
      <c r="M2995" s="42"/>
      <c r="N2995" s="41"/>
      <c r="O2995" s="41"/>
      <c r="P2995" s="41"/>
    </row>
    <row r="2996" spans="11:16" s="23" customFormat="1" x14ac:dyDescent="0.35">
      <c r="K2996" s="42"/>
      <c r="L2996" s="42"/>
      <c r="M2996" s="42"/>
      <c r="N2996" s="41"/>
      <c r="O2996" s="41"/>
      <c r="P2996" s="41"/>
    </row>
    <row r="2997" spans="11:16" s="23" customFormat="1" x14ac:dyDescent="0.35">
      <c r="K2997" s="42"/>
      <c r="L2997" s="42"/>
      <c r="M2997" s="42"/>
      <c r="N2997" s="41"/>
      <c r="O2997" s="41"/>
      <c r="P2997" s="41"/>
    </row>
    <row r="2998" spans="11:16" s="23" customFormat="1" x14ac:dyDescent="0.35">
      <c r="K2998" s="42"/>
      <c r="L2998" s="42"/>
      <c r="M2998" s="42"/>
      <c r="N2998" s="41"/>
      <c r="O2998" s="41"/>
      <c r="P2998" s="41"/>
    </row>
    <row r="2999" spans="11:16" s="23" customFormat="1" x14ac:dyDescent="0.35">
      <c r="K2999" s="42"/>
      <c r="L2999" s="42"/>
      <c r="M2999" s="42"/>
      <c r="N2999" s="41"/>
      <c r="O2999" s="41"/>
      <c r="P2999" s="41"/>
    </row>
    <row r="3000" spans="11:16" s="23" customFormat="1" x14ac:dyDescent="0.35">
      <c r="K3000" s="42"/>
      <c r="L3000" s="42"/>
      <c r="M3000" s="42"/>
      <c r="N3000" s="41"/>
      <c r="O3000" s="41"/>
      <c r="P3000" s="41"/>
    </row>
    <row r="3001" spans="11:16" s="23" customFormat="1" x14ac:dyDescent="0.35">
      <c r="K3001" s="42"/>
      <c r="L3001" s="42"/>
      <c r="M3001" s="42"/>
      <c r="N3001" s="41"/>
      <c r="O3001" s="41"/>
      <c r="P3001" s="41"/>
    </row>
    <row r="3002" spans="11:16" s="23" customFormat="1" x14ac:dyDescent="0.35">
      <c r="K3002" s="42"/>
      <c r="L3002" s="42"/>
      <c r="M3002" s="42"/>
      <c r="N3002" s="41"/>
      <c r="O3002" s="41"/>
      <c r="P3002" s="41"/>
    </row>
    <row r="3003" spans="11:16" s="23" customFormat="1" x14ac:dyDescent="0.35">
      <c r="K3003" s="42"/>
      <c r="L3003" s="42"/>
      <c r="M3003" s="42"/>
      <c r="N3003" s="41"/>
      <c r="O3003" s="41"/>
      <c r="P3003" s="41"/>
    </row>
    <row r="3004" spans="11:16" s="23" customFormat="1" x14ac:dyDescent="0.35">
      <c r="K3004" s="42"/>
      <c r="L3004" s="42"/>
      <c r="M3004" s="42"/>
      <c r="N3004" s="41"/>
      <c r="O3004" s="41"/>
      <c r="P3004" s="41"/>
    </row>
    <row r="3005" spans="11:16" s="23" customFormat="1" x14ac:dyDescent="0.35">
      <c r="K3005" s="42"/>
      <c r="L3005" s="42"/>
      <c r="M3005" s="42"/>
      <c r="N3005" s="41"/>
      <c r="O3005" s="41"/>
      <c r="P3005" s="41"/>
    </row>
    <row r="3006" spans="11:16" s="23" customFormat="1" x14ac:dyDescent="0.35">
      <c r="K3006" s="42"/>
      <c r="L3006" s="42"/>
      <c r="M3006" s="42"/>
      <c r="N3006" s="41"/>
      <c r="O3006" s="41"/>
      <c r="P3006" s="41"/>
    </row>
    <row r="3007" spans="11:16" s="23" customFormat="1" x14ac:dyDescent="0.35">
      <c r="K3007" s="42"/>
      <c r="L3007" s="42"/>
      <c r="M3007" s="42"/>
      <c r="N3007" s="41"/>
      <c r="O3007" s="41"/>
      <c r="P3007" s="41"/>
    </row>
    <row r="3008" spans="11:16" s="23" customFormat="1" x14ac:dyDescent="0.35">
      <c r="K3008" s="42"/>
      <c r="L3008" s="42"/>
      <c r="M3008" s="42"/>
      <c r="N3008" s="41"/>
      <c r="O3008" s="41"/>
      <c r="P3008" s="41"/>
    </row>
    <row r="3009" spans="11:16" s="23" customFormat="1" x14ac:dyDescent="0.35">
      <c r="K3009" s="42"/>
      <c r="L3009" s="42"/>
      <c r="M3009" s="42"/>
      <c r="N3009" s="41"/>
      <c r="O3009" s="41"/>
      <c r="P3009" s="41"/>
    </row>
    <row r="3010" spans="11:16" s="23" customFormat="1" x14ac:dyDescent="0.35">
      <c r="K3010" s="42"/>
      <c r="L3010" s="42"/>
      <c r="M3010" s="42"/>
      <c r="N3010" s="41"/>
      <c r="O3010" s="41"/>
      <c r="P3010" s="41"/>
    </row>
    <row r="3011" spans="11:16" s="23" customFormat="1" x14ac:dyDescent="0.35">
      <c r="K3011" s="42"/>
      <c r="L3011" s="42"/>
      <c r="M3011" s="42"/>
      <c r="N3011" s="41"/>
      <c r="O3011" s="41"/>
      <c r="P3011" s="41"/>
    </row>
    <row r="3012" spans="11:16" s="23" customFormat="1" x14ac:dyDescent="0.35">
      <c r="K3012" s="42"/>
      <c r="L3012" s="42"/>
      <c r="M3012" s="42"/>
      <c r="N3012" s="41"/>
      <c r="O3012" s="41"/>
      <c r="P3012" s="41"/>
    </row>
    <row r="3013" spans="11:16" s="23" customFormat="1" x14ac:dyDescent="0.35">
      <c r="K3013" s="42"/>
      <c r="L3013" s="42"/>
      <c r="M3013" s="42"/>
      <c r="N3013" s="41"/>
      <c r="O3013" s="41"/>
      <c r="P3013" s="41"/>
    </row>
    <row r="3014" spans="11:16" s="23" customFormat="1" x14ac:dyDescent="0.35">
      <c r="K3014" s="42"/>
      <c r="L3014" s="42"/>
      <c r="M3014" s="42"/>
      <c r="N3014" s="41"/>
      <c r="O3014" s="41"/>
      <c r="P3014" s="41"/>
    </row>
    <row r="3015" spans="11:16" s="23" customFormat="1" x14ac:dyDescent="0.35">
      <c r="K3015" s="42"/>
      <c r="L3015" s="42"/>
      <c r="M3015" s="42"/>
      <c r="N3015" s="41"/>
      <c r="O3015" s="41"/>
      <c r="P3015" s="41"/>
    </row>
    <row r="3016" spans="11:16" s="23" customFormat="1" x14ac:dyDescent="0.35">
      <c r="K3016" s="42"/>
      <c r="L3016" s="42"/>
      <c r="M3016" s="42"/>
      <c r="N3016" s="41"/>
      <c r="O3016" s="41"/>
      <c r="P3016" s="41"/>
    </row>
    <row r="3017" spans="11:16" s="23" customFormat="1" x14ac:dyDescent="0.35">
      <c r="K3017" s="42"/>
      <c r="L3017" s="42"/>
      <c r="M3017" s="42"/>
      <c r="N3017" s="41"/>
      <c r="O3017" s="41"/>
      <c r="P3017" s="41"/>
    </row>
    <row r="3018" spans="11:16" s="23" customFormat="1" x14ac:dyDescent="0.35">
      <c r="K3018" s="42"/>
      <c r="L3018" s="42"/>
      <c r="M3018" s="42"/>
      <c r="N3018" s="41"/>
      <c r="O3018" s="41"/>
      <c r="P3018" s="41"/>
    </row>
    <row r="3019" spans="11:16" s="23" customFormat="1" x14ac:dyDescent="0.35">
      <c r="K3019" s="42"/>
      <c r="L3019" s="42"/>
      <c r="M3019" s="42"/>
      <c r="N3019" s="41"/>
      <c r="O3019" s="41"/>
      <c r="P3019" s="41"/>
    </row>
    <row r="3020" spans="11:16" s="23" customFormat="1" x14ac:dyDescent="0.35">
      <c r="K3020" s="42"/>
      <c r="L3020" s="42"/>
      <c r="M3020" s="42"/>
      <c r="N3020" s="41"/>
      <c r="O3020" s="41"/>
      <c r="P3020" s="41"/>
    </row>
    <row r="3021" spans="11:16" s="23" customFormat="1" x14ac:dyDescent="0.35">
      <c r="K3021" s="42"/>
      <c r="L3021" s="42"/>
      <c r="M3021" s="42"/>
      <c r="N3021" s="41"/>
      <c r="O3021" s="41"/>
      <c r="P3021" s="41"/>
    </row>
    <row r="3022" spans="11:16" s="23" customFormat="1" x14ac:dyDescent="0.35">
      <c r="K3022" s="42"/>
      <c r="L3022" s="42"/>
      <c r="M3022" s="42"/>
      <c r="N3022" s="41"/>
      <c r="O3022" s="41"/>
      <c r="P3022" s="41"/>
    </row>
    <row r="3023" spans="11:16" s="23" customFormat="1" x14ac:dyDescent="0.35">
      <c r="K3023" s="42"/>
      <c r="L3023" s="42"/>
      <c r="M3023" s="42"/>
      <c r="N3023" s="41"/>
      <c r="O3023" s="41"/>
      <c r="P3023" s="41"/>
    </row>
    <row r="3024" spans="11:16" s="23" customFormat="1" x14ac:dyDescent="0.35">
      <c r="K3024" s="42"/>
      <c r="L3024" s="42"/>
      <c r="M3024" s="42"/>
      <c r="N3024" s="41"/>
      <c r="O3024" s="41"/>
      <c r="P3024" s="41"/>
    </row>
    <row r="3025" spans="11:16" s="23" customFormat="1" x14ac:dyDescent="0.35">
      <c r="K3025" s="42"/>
      <c r="L3025" s="42"/>
      <c r="M3025" s="42"/>
      <c r="N3025" s="41"/>
      <c r="O3025" s="41"/>
      <c r="P3025" s="41"/>
    </row>
    <row r="3026" spans="11:16" s="23" customFormat="1" x14ac:dyDescent="0.35">
      <c r="K3026" s="42"/>
      <c r="L3026" s="42"/>
      <c r="M3026" s="42"/>
      <c r="N3026" s="41"/>
      <c r="O3026" s="41"/>
      <c r="P3026" s="41"/>
    </row>
    <row r="3027" spans="11:16" s="23" customFormat="1" x14ac:dyDescent="0.35">
      <c r="K3027" s="42"/>
      <c r="L3027" s="42"/>
      <c r="M3027" s="42"/>
      <c r="N3027" s="41"/>
      <c r="O3027" s="41"/>
      <c r="P3027" s="41"/>
    </row>
    <row r="3028" spans="11:16" s="23" customFormat="1" x14ac:dyDescent="0.35">
      <c r="K3028" s="42"/>
      <c r="L3028" s="42"/>
      <c r="M3028" s="42"/>
      <c r="N3028" s="41"/>
      <c r="O3028" s="41"/>
      <c r="P3028" s="41"/>
    </row>
    <row r="3029" spans="11:16" s="23" customFormat="1" x14ac:dyDescent="0.35">
      <c r="K3029" s="42"/>
      <c r="L3029" s="42"/>
      <c r="M3029" s="42"/>
      <c r="N3029" s="41"/>
      <c r="O3029" s="41"/>
      <c r="P3029" s="41"/>
    </row>
    <row r="3030" spans="11:16" s="23" customFormat="1" x14ac:dyDescent="0.35">
      <c r="K3030" s="42"/>
      <c r="L3030" s="42"/>
      <c r="M3030" s="42"/>
      <c r="N3030" s="41"/>
      <c r="O3030" s="41"/>
      <c r="P3030" s="41"/>
    </row>
    <row r="3031" spans="11:16" s="23" customFormat="1" x14ac:dyDescent="0.35">
      <c r="K3031" s="42"/>
      <c r="L3031" s="42"/>
      <c r="M3031" s="42"/>
      <c r="N3031" s="41"/>
      <c r="O3031" s="41"/>
      <c r="P3031" s="41"/>
    </row>
    <row r="3032" spans="11:16" s="23" customFormat="1" x14ac:dyDescent="0.35">
      <c r="K3032" s="42"/>
      <c r="L3032" s="42"/>
      <c r="M3032" s="42"/>
      <c r="N3032" s="41"/>
      <c r="O3032" s="41"/>
      <c r="P3032" s="41"/>
    </row>
    <row r="3033" spans="11:16" s="23" customFormat="1" x14ac:dyDescent="0.35">
      <c r="K3033" s="42"/>
      <c r="L3033" s="42"/>
      <c r="M3033" s="42"/>
      <c r="N3033" s="41"/>
      <c r="O3033" s="41"/>
      <c r="P3033" s="41"/>
    </row>
    <row r="3034" spans="11:16" s="23" customFormat="1" x14ac:dyDescent="0.35">
      <c r="K3034" s="42"/>
      <c r="L3034" s="42"/>
      <c r="M3034" s="42"/>
      <c r="N3034" s="41"/>
      <c r="O3034" s="41"/>
      <c r="P3034" s="41"/>
    </row>
    <row r="3035" spans="11:16" s="23" customFormat="1" x14ac:dyDescent="0.35">
      <c r="K3035" s="42"/>
      <c r="L3035" s="42"/>
      <c r="M3035" s="42"/>
      <c r="N3035" s="41"/>
      <c r="O3035" s="41"/>
      <c r="P3035" s="41"/>
    </row>
    <row r="3036" spans="11:16" s="23" customFormat="1" x14ac:dyDescent="0.35">
      <c r="K3036" s="42"/>
      <c r="L3036" s="42"/>
      <c r="M3036" s="42"/>
      <c r="N3036" s="41"/>
      <c r="O3036" s="41"/>
      <c r="P3036" s="41"/>
    </row>
    <row r="3037" spans="11:16" s="23" customFormat="1" x14ac:dyDescent="0.35">
      <c r="K3037" s="42"/>
      <c r="L3037" s="42"/>
      <c r="M3037" s="42"/>
      <c r="N3037" s="41"/>
      <c r="O3037" s="41"/>
      <c r="P3037" s="41"/>
    </row>
    <row r="3038" spans="11:16" s="23" customFormat="1" x14ac:dyDescent="0.35">
      <c r="K3038" s="42"/>
      <c r="L3038" s="42"/>
      <c r="M3038" s="42"/>
      <c r="N3038" s="41"/>
      <c r="O3038" s="41"/>
      <c r="P3038" s="41"/>
    </row>
    <row r="3039" spans="11:16" s="23" customFormat="1" x14ac:dyDescent="0.35">
      <c r="K3039" s="42"/>
      <c r="L3039" s="42"/>
      <c r="M3039" s="42"/>
      <c r="N3039" s="41"/>
      <c r="O3039" s="41"/>
      <c r="P3039" s="41"/>
    </row>
    <row r="3040" spans="11:16" s="23" customFormat="1" x14ac:dyDescent="0.35">
      <c r="K3040" s="42"/>
      <c r="L3040" s="42"/>
      <c r="M3040" s="42"/>
      <c r="N3040" s="41"/>
      <c r="O3040" s="41"/>
      <c r="P3040" s="41"/>
    </row>
    <row r="3041" spans="11:16" s="23" customFormat="1" x14ac:dyDescent="0.35">
      <c r="K3041" s="42"/>
      <c r="L3041" s="42"/>
      <c r="M3041" s="42"/>
      <c r="N3041" s="41"/>
      <c r="O3041" s="41"/>
      <c r="P3041" s="41"/>
    </row>
    <row r="3042" spans="11:16" s="23" customFormat="1" x14ac:dyDescent="0.35">
      <c r="K3042" s="42"/>
      <c r="L3042" s="42"/>
      <c r="M3042" s="42"/>
      <c r="N3042" s="41"/>
      <c r="O3042" s="41"/>
      <c r="P3042" s="41"/>
    </row>
    <row r="3043" spans="11:16" s="23" customFormat="1" x14ac:dyDescent="0.35">
      <c r="K3043" s="42"/>
      <c r="L3043" s="42"/>
      <c r="M3043" s="42"/>
      <c r="N3043" s="41"/>
      <c r="O3043" s="41"/>
      <c r="P3043" s="41"/>
    </row>
    <row r="3044" spans="11:16" s="23" customFormat="1" x14ac:dyDescent="0.35">
      <c r="K3044" s="42"/>
      <c r="L3044" s="42"/>
      <c r="M3044" s="42"/>
      <c r="N3044" s="41"/>
      <c r="O3044" s="41"/>
      <c r="P3044" s="41"/>
    </row>
    <row r="3045" spans="11:16" s="23" customFormat="1" x14ac:dyDescent="0.35">
      <c r="K3045" s="42"/>
      <c r="L3045" s="42"/>
      <c r="M3045" s="42"/>
      <c r="N3045" s="41"/>
      <c r="O3045" s="41"/>
      <c r="P3045" s="41"/>
    </row>
    <row r="3046" spans="11:16" s="23" customFormat="1" x14ac:dyDescent="0.35">
      <c r="K3046" s="42"/>
      <c r="L3046" s="42"/>
      <c r="M3046" s="42"/>
      <c r="N3046" s="41"/>
      <c r="O3046" s="41"/>
      <c r="P3046" s="41"/>
    </row>
    <row r="3047" spans="11:16" s="23" customFormat="1" x14ac:dyDescent="0.35">
      <c r="K3047" s="42"/>
      <c r="L3047" s="42"/>
      <c r="M3047" s="42"/>
      <c r="N3047" s="41"/>
      <c r="O3047" s="41"/>
      <c r="P3047" s="41"/>
    </row>
    <row r="3048" spans="11:16" s="23" customFormat="1" x14ac:dyDescent="0.35">
      <c r="K3048" s="42"/>
      <c r="L3048" s="42"/>
      <c r="M3048" s="42"/>
      <c r="N3048" s="41"/>
      <c r="O3048" s="41"/>
      <c r="P3048" s="41"/>
    </row>
    <row r="3049" spans="11:16" s="23" customFormat="1" x14ac:dyDescent="0.35">
      <c r="K3049" s="42"/>
      <c r="L3049" s="42"/>
      <c r="M3049" s="42"/>
      <c r="N3049" s="41"/>
      <c r="O3049" s="41"/>
      <c r="P3049" s="41"/>
    </row>
    <row r="3050" spans="11:16" s="23" customFormat="1" x14ac:dyDescent="0.35">
      <c r="K3050" s="42"/>
      <c r="L3050" s="42"/>
      <c r="M3050" s="42"/>
      <c r="N3050" s="41"/>
      <c r="O3050" s="41"/>
      <c r="P3050" s="41"/>
    </row>
    <row r="3051" spans="11:16" s="23" customFormat="1" x14ac:dyDescent="0.35">
      <c r="K3051" s="42"/>
      <c r="L3051" s="42"/>
      <c r="M3051" s="42"/>
      <c r="N3051" s="41"/>
      <c r="O3051" s="41"/>
      <c r="P3051" s="41"/>
    </row>
    <row r="3052" spans="11:16" s="23" customFormat="1" x14ac:dyDescent="0.35">
      <c r="K3052" s="42"/>
      <c r="L3052" s="42"/>
      <c r="M3052" s="42"/>
      <c r="N3052" s="41"/>
      <c r="O3052" s="41"/>
      <c r="P3052" s="41"/>
    </row>
    <row r="3053" spans="11:16" s="23" customFormat="1" x14ac:dyDescent="0.35">
      <c r="K3053" s="42"/>
      <c r="L3053" s="42"/>
      <c r="M3053" s="42"/>
      <c r="N3053" s="41"/>
      <c r="O3053" s="41"/>
      <c r="P3053" s="41"/>
    </row>
    <row r="3054" spans="11:16" s="23" customFormat="1" x14ac:dyDescent="0.35">
      <c r="K3054" s="42"/>
      <c r="L3054" s="42"/>
      <c r="M3054" s="42"/>
      <c r="N3054" s="41"/>
      <c r="O3054" s="41"/>
      <c r="P3054" s="41"/>
    </row>
    <row r="3055" spans="11:16" s="23" customFormat="1" x14ac:dyDescent="0.35">
      <c r="K3055" s="42"/>
      <c r="L3055" s="42"/>
      <c r="M3055" s="42"/>
      <c r="N3055" s="41"/>
      <c r="O3055" s="41"/>
      <c r="P3055" s="41"/>
    </row>
    <row r="3056" spans="11:16" s="23" customFormat="1" x14ac:dyDescent="0.35">
      <c r="K3056" s="42"/>
      <c r="L3056" s="42"/>
      <c r="M3056" s="42"/>
      <c r="N3056" s="41"/>
      <c r="O3056" s="41"/>
      <c r="P3056" s="41"/>
    </row>
    <row r="3057" spans="11:16" s="23" customFormat="1" x14ac:dyDescent="0.35">
      <c r="K3057" s="42"/>
      <c r="L3057" s="42"/>
      <c r="M3057" s="42"/>
      <c r="N3057" s="41"/>
      <c r="O3057" s="41"/>
      <c r="P3057" s="41"/>
    </row>
    <row r="3058" spans="11:16" s="23" customFormat="1" x14ac:dyDescent="0.35">
      <c r="K3058" s="42"/>
      <c r="L3058" s="42"/>
      <c r="M3058" s="42"/>
      <c r="N3058" s="41"/>
      <c r="O3058" s="41"/>
      <c r="P3058" s="41"/>
    </row>
    <row r="3059" spans="11:16" s="23" customFormat="1" x14ac:dyDescent="0.35">
      <c r="K3059" s="42"/>
      <c r="L3059" s="42"/>
      <c r="M3059" s="42"/>
      <c r="N3059" s="41"/>
      <c r="O3059" s="41"/>
      <c r="P3059" s="41"/>
    </row>
    <row r="3060" spans="11:16" s="23" customFormat="1" x14ac:dyDescent="0.35">
      <c r="K3060" s="42"/>
      <c r="L3060" s="42"/>
      <c r="M3060" s="42"/>
      <c r="N3060" s="41"/>
      <c r="O3060" s="41"/>
      <c r="P3060" s="41"/>
    </row>
    <row r="3061" spans="11:16" s="23" customFormat="1" x14ac:dyDescent="0.35">
      <c r="K3061" s="42"/>
      <c r="L3061" s="42"/>
      <c r="M3061" s="42"/>
      <c r="N3061" s="41"/>
      <c r="O3061" s="41"/>
      <c r="P3061" s="41"/>
    </row>
    <row r="3062" spans="11:16" s="23" customFormat="1" x14ac:dyDescent="0.35">
      <c r="K3062" s="42"/>
      <c r="L3062" s="42"/>
      <c r="M3062" s="42"/>
      <c r="N3062" s="41"/>
      <c r="O3062" s="41"/>
      <c r="P3062" s="41"/>
    </row>
    <row r="3063" spans="11:16" s="23" customFormat="1" x14ac:dyDescent="0.35">
      <c r="K3063" s="42"/>
      <c r="L3063" s="42"/>
      <c r="M3063" s="42"/>
      <c r="N3063" s="41"/>
      <c r="O3063" s="41"/>
      <c r="P3063" s="41"/>
    </row>
    <row r="3064" spans="11:16" s="23" customFormat="1" x14ac:dyDescent="0.35">
      <c r="K3064" s="42"/>
      <c r="L3064" s="42"/>
      <c r="M3064" s="42"/>
      <c r="N3064" s="41"/>
      <c r="O3064" s="41"/>
      <c r="P3064" s="41"/>
    </row>
    <row r="3065" spans="11:16" s="23" customFormat="1" x14ac:dyDescent="0.35">
      <c r="K3065" s="42"/>
      <c r="L3065" s="42"/>
      <c r="M3065" s="42"/>
      <c r="N3065" s="41"/>
      <c r="O3065" s="41"/>
      <c r="P3065" s="41"/>
    </row>
    <row r="3066" spans="11:16" s="23" customFormat="1" x14ac:dyDescent="0.35">
      <c r="K3066" s="42"/>
      <c r="L3066" s="42"/>
      <c r="M3066" s="42"/>
      <c r="N3066" s="41"/>
      <c r="O3066" s="41"/>
      <c r="P3066" s="41"/>
    </row>
    <row r="3067" spans="11:16" s="23" customFormat="1" x14ac:dyDescent="0.35">
      <c r="K3067" s="42"/>
      <c r="L3067" s="42"/>
      <c r="M3067" s="42"/>
      <c r="N3067" s="41"/>
      <c r="O3067" s="41"/>
      <c r="P3067" s="41"/>
    </row>
    <row r="3068" spans="11:16" s="23" customFormat="1" x14ac:dyDescent="0.35">
      <c r="K3068" s="42"/>
      <c r="L3068" s="42"/>
      <c r="M3068" s="42"/>
      <c r="N3068" s="41"/>
      <c r="O3068" s="41"/>
      <c r="P3068" s="41"/>
    </row>
    <row r="3069" spans="11:16" s="23" customFormat="1" x14ac:dyDescent="0.35">
      <c r="K3069" s="42"/>
      <c r="L3069" s="42"/>
      <c r="M3069" s="42"/>
      <c r="N3069" s="41"/>
      <c r="O3069" s="41"/>
      <c r="P3069" s="41"/>
    </row>
    <row r="3070" spans="11:16" s="23" customFormat="1" x14ac:dyDescent="0.35">
      <c r="K3070" s="42"/>
      <c r="L3070" s="42"/>
      <c r="M3070" s="42"/>
      <c r="N3070" s="41"/>
      <c r="O3070" s="41"/>
      <c r="P3070" s="41"/>
    </row>
    <row r="3071" spans="11:16" s="23" customFormat="1" x14ac:dyDescent="0.35">
      <c r="K3071" s="42"/>
      <c r="L3071" s="42"/>
      <c r="M3071" s="42"/>
      <c r="N3071" s="41"/>
      <c r="O3071" s="41"/>
      <c r="P3071" s="41"/>
    </row>
    <row r="3072" spans="11:16" s="23" customFormat="1" x14ac:dyDescent="0.35">
      <c r="K3072" s="42"/>
      <c r="L3072" s="42"/>
      <c r="M3072" s="42"/>
      <c r="N3072" s="41"/>
      <c r="O3072" s="41"/>
      <c r="P3072" s="41"/>
    </row>
    <row r="3073" spans="11:16" s="23" customFormat="1" x14ac:dyDescent="0.35">
      <c r="K3073" s="42"/>
      <c r="L3073" s="42"/>
      <c r="M3073" s="42"/>
      <c r="N3073" s="41"/>
      <c r="O3073" s="41"/>
      <c r="P3073" s="41"/>
    </row>
    <row r="3074" spans="11:16" s="23" customFormat="1" x14ac:dyDescent="0.35">
      <c r="K3074" s="42"/>
      <c r="L3074" s="42"/>
      <c r="M3074" s="42"/>
      <c r="N3074" s="41"/>
      <c r="O3074" s="41"/>
      <c r="P3074" s="41"/>
    </row>
    <row r="3075" spans="11:16" s="23" customFormat="1" x14ac:dyDescent="0.35">
      <c r="K3075" s="42"/>
      <c r="L3075" s="42"/>
      <c r="M3075" s="42"/>
      <c r="N3075" s="41"/>
      <c r="O3075" s="41"/>
      <c r="P3075" s="41"/>
    </row>
    <row r="3076" spans="11:16" s="23" customFormat="1" x14ac:dyDescent="0.35">
      <c r="K3076" s="42"/>
      <c r="L3076" s="42"/>
      <c r="M3076" s="42"/>
      <c r="N3076" s="41"/>
      <c r="O3076" s="41"/>
      <c r="P3076" s="41"/>
    </row>
    <row r="3077" spans="11:16" s="23" customFormat="1" x14ac:dyDescent="0.35">
      <c r="K3077" s="42"/>
      <c r="L3077" s="42"/>
      <c r="M3077" s="42"/>
      <c r="N3077" s="41"/>
      <c r="O3077" s="41"/>
      <c r="P3077" s="41"/>
    </row>
    <row r="3078" spans="11:16" s="23" customFormat="1" x14ac:dyDescent="0.35">
      <c r="K3078" s="42"/>
      <c r="L3078" s="42"/>
      <c r="M3078" s="42"/>
      <c r="N3078" s="41"/>
      <c r="O3078" s="41"/>
      <c r="P3078" s="41"/>
    </row>
    <row r="3079" spans="11:16" s="23" customFormat="1" x14ac:dyDescent="0.35">
      <c r="K3079" s="42"/>
      <c r="L3079" s="42"/>
      <c r="M3079" s="42"/>
      <c r="N3079" s="41"/>
      <c r="O3079" s="41"/>
      <c r="P3079" s="41"/>
    </row>
    <row r="3080" spans="11:16" s="23" customFormat="1" x14ac:dyDescent="0.35">
      <c r="K3080" s="42"/>
      <c r="L3080" s="42"/>
      <c r="M3080" s="42"/>
      <c r="N3080" s="41"/>
      <c r="O3080" s="41"/>
      <c r="P3080" s="41"/>
    </row>
    <row r="3081" spans="11:16" s="23" customFormat="1" x14ac:dyDescent="0.35">
      <c r="K3081" s="42"/>
      <c r="L3081" s="42"/>
      <c r="M3081" s="42"/>
      <c r="N3081" s="41"/>
      <c r="O3081" s="41"/>
      <c r="P3081" s="41"/>
    </row>
    <row r="3082" spans="11:16" s="23" customFormat="1" x14ac:dyDescent="0.35">
      <c r="K3082" s="42"/>
      <c r="L3082" s="42"/>
      <c r="M3082" s="42"/>
      <c r="N3082" s="41"/>
      <c r="O3082" s="41"/>
      <c r="P3082" s="41"/>
    </row>
    <row r="3083" spans="11:16" s="23" customFormat="1" x14ac:dyDescent="0.35">
      <c r="K3083" s="42"/>
      <c r="L3083" s="42"/>
      <c r="M3083" s="42"/>
      <c r="N3083" s="41"/>
      <c r="O3083" s="41"/>
      <c r="P3083" s="41"/>
    </row>
    <row r="3084" spans="11:16" s="23" customFormat="1" x14ac:dyDescent="0.35">
      <c r="K3084" s="42"/>
      <c r="L3084" s="42"/>
      <c r="M3084" s="42"/>
      <c r="N3084" s="41"/>
      <c r="O3084" s="41"/>
      <c r="P3084" s="41"/>
    </row>
    <row r="3085" spans="11:16" s="23" customFormat="1" x14ac:dyDescent="0.35">
      <c r="K3085" s="42"/>
      <c r="L3085" s="42"/>
      <c r="M3085" s="42"/>
      <c r="N3085" s="41"/>
      <c r="O3085" s="41"/>
      <c r="P3085" s="41"/>
    </row>
    <row r="3086" spans="11:16" s="23" customFormat="1" x14ac:dyDescent="0.35">
      <c r="K3086" s="42"/>
      <c r="L3086" s="42"/>
      <c r="M3086" s="42"/>
      <c r="N3086" s="41"/>
      <c r="O3086" s="41"/>
      <c r="P3086" s="41"/>
    </row>
    <row r="3087" spans="11:16" s="23" customFormat="1" x14ac:dyDescent="0.35">
      <c r="K3087" s="42"/>
      <c r="L3087" s="42"/>
      <c r="M3087" s="42"/>
      <c r="N3087" s="41"/>
      <c r="O3087" s="41"/>
      <c r="P3087" s="41"/>
    </row>
    <row r="3088" spans="11:16" s="23" customFormat="1" x14ac:dyDescent="0.35">
      <c r="K3088" s="42"/>
      <c r="L3088" s="42"/>
      <c r="M3088" s="42"/>
      <c r="N3088" s="41"/>
      <c r="O3088" s="41"/>
      <c r="P3088" s="41"/>
    </row>
    <row r="3089" spans="11:16" s="23" customFormat="1" x14ac:dyDescent="0.35">
      <c r="K3089" s="42"/>
      <c r="L3089" s="42"/>
      <c r="M3089" s="42"/>
      <c r="N3089" s="41"/>
      <c r="O3089" s="41"/>
      <c r="P3089" s="41"/>
    </row>
    <row r="3090" spans="11:16" s="23" customFormat="1" x14ac:dyDescent="0.35">
      <c r="K3090" s="42"/>
      <c r="L3090" s="42"/>
      <c r="M3090" s="42"/>
      <c r="N3090" s="41"/>
      <c r="O3090" s="41"/>
      <c r="P3090" s="41"/>
    </row>
    <row r="3091" spans="11:16" s="23" customFormat="1" x14ac:dyDescent="0.35">
      <c r="K3091" s="42"/>
      <c r="L3091" s="42"/>
      <c r="M3091" s="42"/>
      <c r="N3091" s="41"/>
      <c r="O3091" s="41"/>
      <c r="P3091" s="41"/>
    </row>
    <row r="3092" spans="11:16" s="23" customFormat="1" x14ac:dyDescent="0.35">
      <c r="K3092" s="42"/>
      <c r="L3092" s="42"/>
      <c r="M3092" s="42"/>
      <c r="N3092" s="41"/>
      <c r="O3092" s="41"/>
      <c r="P3092" s="41"/>
    </row>
    <row r="3093" spans="11:16" s="23" customFormat="1" x14ac:dyDescent="0.35">
      <c r="K3093" s="42"/>
      <c r="L3093" s="42"/>
      <c r="M3093" s="42"/>
      <c r="N3093" s="41"/>
      <c r="O3093" s="41"/>
      <c r="P3093" s="41"/>
    </row>
    <row r="3094" spans="11:16" s="23" customFormat="1" x14ac:dyDescent="0.35">
      <c r="K3094" s="42"/>
      <c r="L3094" s="42"/>
      <c r="M3094" s="42"/>
      <c r="N3094" s="41"/>
      <c r="O3094" s="41"/>
      <c r="P3094" s="41"/>
    </row>
    <row r="3095" spans="11:16" s="23" customFormat="1" x14ac:dyDescent="0.35">
      <c r="K3095" s="42"/>
      <c r="L3095" s="42"/>
      <c r="M3095" s="42"/>
      <c r="N3095" s="41"/>
      <c r="O3095" s="41"/>
      <c r="P3095" s="41"/>
    </row>
    <row r="3096" spans="11:16" s="23" customFormat="1" x14ac:dyDescent="0.35">
      <c r="K3096" s="42"/>
      <c r="L3096" s="42"/>
      <c r="M3096" s="42"/>
      <c r="N3096" s="41"/>
      <c r="O3096" s="41"/>
      <c r="P3096" s="41"/>
    </row>
    <row r="3097" spans="11:16" s="23" customFormat="1" x14ac:dyDescent="0.35">
      <c r="K3097" s="42"/>
      <c r="L3097" s="42"/>
      <c r="M3097" s="42"/>
      <c r="N3097" s="41"/>
      <c r="O3097" s="41"/>
      <c r="P3097" s="41"/>
    </row>
    <row r="3098" spans="11:16" s="23" customFormat="1" x14ac:dyDescent="0.35">
      <c r="K3098" s="42"/>
      <c r="L3098" s="42"/>
      <c r="M3098" s="42"/>
      <c r="N3098" s="41"/>
      <c r="O3098" s="41"/>
      <c r="P3098" s="41"/>
    </row>
    <row r="3099" spans="11:16" s="23" customFormat="1" x14ac:dyDescent="0.35">
      <c r="K3099" s="42"/>
      <c r="L3099" s="42"/>
      <c r="M3099" s="42"/>
      <c r="N3099" s="41"/>
      <c r="O3099" s="41"/>
      <c r="P3099" s="41"/>
    </row>
    <row r="3100" spans="11:16" s="23" customFormat="1" x14ac:dyDescent="0.35">
      <c r="K3100" s="42"/>
      <c r="L3100" s="42"/>
      <c r="M3100" s="42"/>
      <c r="N3100" s="41"/>
      <c r="O3100" s="41"/>
      <c r="P3100" s="41"/>
    </row>
    <row r="3101" spans="11:16" s="23" customFormat="1" x14ac:dyDescent="0.35">
      <c r="K3101" s="42"/>
      <c r="L3101" s="42"/>
      <c r="M3101" s="42"/>
      <c r="N3101" s="41"/>
      <c r="O3101" s="41"/>
      <c r="P3101" s="41"/>
    </row>
    <row r="3102" spans="11:16" s="23" customFormat="1" x14ac:dyDescent="0.35">
      <c r="K3102" s="42"/>
      <c r="L3102" s="42"/>
      <c r="M3102" s="42"/>
      <c r="N3102" s="41"/>
      <c r="O3102" s="41"/>
      <c r="P3102" s="41"/>
    </row>
    <row r="3103" spans="11:16" s="23" customFormat="1" x14ac:dyDescent="0.35">
      <c r="K3103" s="42"/>
      <c r="L3103" s="42"/>
      <c r="M3103" s="42"/>
      <c r="N3103" s="41"/>
      <c r="O3103" s="41"/>
      <c r="P3103" s="41"/>
    </row>
    <row r="3104" spans="11:16" s="23" customFormat="1" x14ac:dyDescent="0.35">
      <c r="K3104" s="42"/>
      <c r="L3104" s="42"/>
      <c r="M3104" s="42"/>
      <c r="N3104" s="41"/>
      <c r="O3104" s="41"/>
      <c r="P3104" s="41"/>
    </row>
    <row r="3105" spans="11:16" s="23" customFormat="1" x14ac:dyDescent="0.35">
      <c r="K3105" s="42"/>
      <c r="L3105" s="42"/>
      <c r="M3105" s="42"/>
      <c r="N3105" s="41"/>
      <c r="O3105" s="41"/>
      <c r="P3105" s="41"/>
    </row>
    <row r="3106" spans="11:16" s="23" customFormat="1" x14ac:dyDescent="0.35">
      <c r="K3106" s="42"/>
      <c r="L3106" s="42"/>
      <c r="M3106" s="42"/>
      <c r="N3106" s="41"/>
      <c r="O3106" s="41"/>
      <c r="P3106" s="41"/>
    </row>
    <row r="3107" spans="11:16" s="23" customFormat="1" x14ac:dyDescent="0.35">
      <c r="K3107" s="42"/>
      <c r="L3107" s="42"/>
      <c r="M3107" s="42"/>
      <c r="N3107" s="41"/>
      <c r="O3107" s="41"/>
      <c r="P3107" s="41"/>
    </row>
    <row r="3108" spans="11:16" s="23" customFormat="1" x14ac:dyDescent="0.35">
      <c r="K3108" s="42"/>
      <c r="L3108" s="42"/>
      <c r="M3108" s="42"/>
      <c r="N3108" s="41"/>
      <c r="O3108" s="41"/>
      <c r="P3108" s="41"/>
    </row>
    <row r="3109" spans="11:16" s="23" customFormat="1" x14ac:dyDescent="0.35">
      <c r="K3109" s="42"/>
      <c r="L3109" s="42"/>
      <c r="M3109" s="42"/>
      <c r="N3109" s="41"/>
      <c r="O3109" s="41"/>
      <c r="P3109" s="41"/>
    </row>
    <row r="3110" spans="11:16" s="23" customFormat="1" x14ac:dyDescent="0.35">
      <c r="K3110" s="42"/>
      <c r="L3110" s="42"/>
      <c r="M3110" s="42"/>
      <c r="N3110" s="41"/>
      <c r="O3110" s="41"/>
      <c r="P3110" s="41"/>
    </row>
    <row r="3111" spans="11:16" s="23" customFormat="1" x14ac:dyDescent="0.35">
      <c r="K3111" s="42"/>
      <c r="L3111" s="42"/>
      <c r="M3111" s="42"/>
      <c r="N3111" s="41"/>
      <c r="O3111" s="41"/>
      <c r="P3111" s="41"/>
    </row>
    <row r="3112" spans="11:16" s="23" customFormat="1" x14ac:dyDescent="0.35">
      <c r="K3112" s="42"/>
      <c r="L3112" s="42"/>
      <c r="M3112" s="42"/>
      <c r="N3112" s="41"/>
      <c r="O3112" s="41"/>
      <c r="P3112" s="41"/>
    </row>
    <row r="3113" spans="11:16" s="23" customFormat="1" x14ac:dyDescent="0.35">
      <c r="K3113" s="42"/>
      <c r="L3113" s="42"/>
      <c r="M3113" s="42"/>
      <c r="N3113" s="41"/>
      <c r="O3113" s="41"/>
      <c r="P3113" s="41"/>
    </row>
    <row r="3114" spans="11:16" s="23" customFormat="1" x14ac:dyDescent="0.35">
      <c r="K3114" s="42"/>
      <c r="L3114" s="42"/>
      <c r="M3114" s="42"/>
      <c r="N3114" s="41"/>
      <c r="O3114" s="41"/>
      <c r="P3114" s="41"/>
    </row>
    <row r="3115" spans="11:16" s="23" customFormat="1" x14ac:dyDescent="0.35">
      <c r="K3115" s="42"/>
      <c r="L3115" s="42"/>
      <c r="M3115" s="42"/>
      <c r="N3115" s="41"/>
      <c r="O3115" s="41"/>
      <c r="P3115" s="41"/>
    </row>
    <row r="3116" spans="11:16" s="23" customFormat="1" x14ac:dyDescent="0.35">
      <c r="K3116" s="42"/>
      <c r="L3116" s="42"/>
      <c r="M3116" s="42"/>
      <c r="N3116" s="41"/>
      <c r="O3116" s="41"/>
      <c r="P3116" s="41"/>
    </row>
    <row r="3117" spans="11:16" s="23" customFormat="1" x14ac:dyDescent="0.35">
      <c r="K3117" s="42"/>
      <c r="L3117" s="42"/>
      <c r="M3117" s="42"/>
      <c r="N3117" s="41"/>
      <c r="O3117" s="41"/>
      <c r="P3117" s="41"/>
    </row>
    <row r="3118" spans="11:16" s="23" customFormat="1" x14ac:dyDescent="0.35">
      <c r="K3118" s="42"/>
      <c r="L3118" s="42"/>
      <c r="M3118" s="42"/>
      <c r="N3118" s="41"/>
      <c r="O3118" s="41"/>
      <c r="P3118" s="41"/>
    </row>
    <row r="3119" spans="11:16" s="23" customFormat="1" x14ac:dyDescent="0.35">
      <c r="K3119" s="42"/>
      <c r="L3119" s="42"/>
      <c r="M3119" s="42"/>
      <c r="N3119" s="41"/>
      <c r="O3119" s="41"/>
      <c r="P3119" s="41"/>
    </row>
    <row r="3120" spans="11:16" s="23" customFormat="1" x14ac:dyDescent="0.35">
      <c r="K3120" s="42"/>
      <c r="L3120" s="42"/>
      <c r="M3120" s="42"/>
      <c r="N3120" s="41"/>
      <c r="O3120" s="41"/>
      <c r="P3120" s="41"/>
    </row>
    <row r="3121" spans="11:16" s="23" customFormat="1" x14ac:dyDescent="0.35">
      <c r="K3121" s="42"/>
      <c r="L3121" s="42"/>
      <c r="M3121" s="42"/>
      <c r="N3121" s="41"/>
      <c r="O3121" s="41"/>
      <c r="P3121" s="41"/>
    </row>
    <row r="3122" spans="11:16" s="23" customFormat="1" x14ac:dyDescent="0.35">
      <c r="K3122" s="42"/>
      <c r="L3122" s="42"/>
      <c r="M3122" s="42"/>
      <c r="N3122" s="41"/>
      <c r="O3122" s="41"/>
      <c r="P3122" s="41"/>
    </row>
    <row r="3123" spans="11:16" s="23" customFormat="1" x14ac:dyDescent="0.35">
      <c r="K3123" s="42"/>
      <c r="L3123" s="42"/>
      <c r="M3123" s="42"/>
      <c r="N3123" s="41"/>
      <c r="O3123" s="41"/>
      <c r="P3123" s="41"/>
    </row>
    <row r="3124" spans="11:16" s="23" customFormat="1" x14ac:dyDescent="0.35">
      <c r="K3124" s="42"/>
      <c r="L3124" s="42"/>
      <c r="M3124" s="42"/>
      <c r="N3124" s="41"/>
      <c r="O3124" s="41"/>
      <c r="P3124" s="41"/>
    </row>
    <row r="3125" spans="11:16" s="23" customFormat="1" x14ac:dyDescent="0.35">
      <c r="K3125" s="42"/>
      <c r="L3125" s="42"/>
      <c r="M3125" s="42"/>
      <c r="N3125" s="41"/>
      <c r="O3125" s="41"/>
      <c r="P3125" s="41"/>
    </row>
    <row r="3126" spans="11:16" s="23" customFormat="1" x14ac:dyDescent="0.35">
      <c r="K3126" s="42"/>
      <c r="L3126" s="42"/>
      <c r="M3126" s="42"/>
      <c r="N3126" s="41"/>
      <c r="O3126" s="41"/>
      <c r="P3126" s="41"/>
    </row>
    <row r="3127" spans="11:16" s="23" customFormat="1" x14ac:dyDescent="0.35">
      <c r="K3127" s="42"/>
      <c r="L3127" s="42"/>
      <c r="M3127" s="42"/>
      <c r="N3127" s="41"/>
      <c r="O3127" s="41"/>
      <c r="P3127" s="41"/>
    </row>
    <row r="3128" spans="11:16" s="23" customFormat="1" x14ac:dyDescent="0.35">
      <c r="K3128" s="42"/>
      <c r="L3128" s="42"/>
      <c r="M3128" s="42"/>
      <c r="N3128" s="41"/>
      <c r="O3128" s="41"/>
      <c r="P3128" s="41"/>
    </row>
    <row r="3129" spans="11:16" s="23" customFormat="1" x14ac:dyDescent="0.35">
      <c r="K3129" s="42"/>
      <c r="L3129" s="42"/>
      <c r="M3129" s="42"/>
      <c r="N3129" s="41"/>
      <c r="O3129" s="41"/>
      <c r="P3129" s="41"/>
    </row>
    <row r="3130" spans="11:16" s="23" customFormat="1" x14ac:dyDescent="0.35">
      <c r="K3130" s="42"/>
      <c r="L3130" s="42"/>
      <c r="M3130" s="42"/>
      <c r="N3130" s="41"/>
      <c r="O3130" s="41"/>
      <c r="P3130" s="41"/>
    </row>
    <row r="3131" spans="11:16" s="23" customFormat="1" x14ac:dyDescent="0.35">
      <c r="K3131" s="42"/>
      <c r="L3131" s="42"/>
      <c r="M3131" s="42"/>
      <c r="N3131" s="41"/>
      <c r="O3131" s="41"/>
      <c r="P3131" s="41"/>
    </row>
    <row r="3132" spans="11:16" s="23" customFormat="1" x14ac:dyDescent="0.35">
      <c r="K3132" s="42"/>
      <c r="L3132" s="42"/>
      <c r="M3132" s="42"/>
      <c r="N3132" s="41"/>
      <c r="O3132" s="41"/>
      <c r="P3132" s="41"/>
    </row>
    <row r="3133" spans="11:16" s="23" customFormat="1" x14ac:dyDescent="0.35">
      <c r="K3133" s="42"/>
      <c r="L3133" s="42"/>
      <c r="M3133" s="42"/>
      <c r="N3133" s="41"/>
      <c r="O3133" s="41"/>
      <c r="P3133" s="41"/>
    </row>
    <row r="3134" spans="11:16" s="23" customFormat="1" x14ac:dyDescent="0.35">
      <c r="K3134" s="42"/>
      <c r="L3134" s="42"/>
      <c r="M3134" s="42"/>
      <c r="N3134" s="41"/>
      <c r="O3134" s="41"/>
      <c r="P3134" s="41"/>
    </row>
    <row r="3135" spans="11:16" s="23" customFormat="1" x14ac:dyDescent="0.35">
      <c r="K3135" s="42"/>
      <c r="L3135" s="42"/>
      <c r="M3135" s="42"/>
      <c r="N3135" s="41"/>
      <c r="O3135" s="41"/>
      <c r="P3135" s="41"/>
    </row>
    <row r="3136" spans="11:16" s="23" customFormat="1" x14ac:dyDescent="0.35">
      <c r="K3136" s="42"/>
      <c r="L3136" s="42"/>
      <c r="M3136" s="42"/>
      <c r="N3136" s="41"/>
      <c r="O3136" s="41"/>
      <c r="P3136" s="41"/>
    </row>
    <row r="3137" spans="11:16" s="23" customFormat="1" x14ac:dyDescent="0.35">
      <c r="K3137" s="42"/>
      <c r="L3137" s="42"/>
      <c r="M3137" s="42"/>
      <c r="N3137" s="41"/>
      <c r="O3137" s="41"/>
      <c r="P3137" s="41"/>
    </row>
    <row r="3138" spans="11:16" s="23" customFormat="1" x14ac:dyDescent="0.35">
      <c r="K3138" s="42"/>
      <c r="L3138" s="42"/>
      <c r="M3138" s="42"/>
      <c r="N3138" s="41"/>
      <c r="O3138" s="41"/>
      <c r="P3138" s="41"/>
    </row>
    <row r="3139" spans="11:16" s="23" customFormat="1" x14ac:dyDescent="0.35">
      <c r="K3139" s="42"/>
      <c r="L3139" s="42"/>
      <c r="M3139" s="42"/>
      <c r="N3139" s="41"/>
      <c r="O3139" s="41"/>
      <c r="P3139" s="41"/>
    </row>
    <row r="3140" spans="11:16" s="23" customFormat="1" x14ac:dyDescent="0.35">
      <c r="K3140" s="42"/>
      <c r="L3140" s="42"/>
      <c r="M3140" s="42"/>
      <c r="N3140" s="41"/>
      <c r="O3140" s="41"/>
      <c r="P3140" s="41"/>
    </row>
    <row r="3141" spans="11:16" s="23" customFormat="1" x14ac:dyDescent="0.35">
      <c r="K3141" s="42"/>
      <c r="L3141" s="42"/>
      <c r="M3141" s="42"/>
      <c r="N3141" s="41"/>
      <c r="O3141" s="41"/>
      <c r="P3141" s="41"/>
    </row>
    <row r="3142" spans="11:16" s="23" customFormat="1" x14ac:dyDescent="0.35">
      <c r="K3142" s="42"/>
      <c r="L3142" s="42"/>
      <c r="M3142" s="42"/>
      <c r="N3142" s="41"/>
      <c r="O3142" s="41"/>
      <c r="P3142" s="41"/>
    </row>
    <row r="3143" spans="11:16" s="23" customFormat="1" x14ac:dyDescent="0.35">
      <c r="K3143" s="42"/>
      <c r="L3143" s="42"/>
      <c r="M3143" s="42"/>
      <c r="N3143" s="41"/>
      <c r="O3143" s="41"/>
      <c r="P3143" s="41"/>
    </row>
    <row r="3144" spans="11:16" s="23" customFormat="1" x14ac:dyDescent="0.35">
      <c r="K3144" s="42"/>
      <c r="L3144" s="42"/>
      <c r="M3144" s="42"/>
      <c r="N3144" s="41"/>
      <c r="O3144" s="41"/>
      <c r="P3144" s="41"/>
    </row>
    <row r="3145" spans="11:16" s="23" customFormat="1" x14ac:dyDescent="0.35">
      <c r="K3145" s="42"/>
      <c r="L3145" s="42"/>
      <c r="M3145" s="42"/>
      <c r="N3145" s="41"/>
      <c r="O3145" s="41"/>
      <c r="P3145" s="41"/>
    </row>
    <row r="3146" spans="11:16" s="23" customFormat="1" x14ac:dyDescent="0.35">
      <c r="K3146" s="42"/>
      <c r="L3146" s="42"/>
      <c r="M3146" s="42"/>
      <c r="N3146" s="41"/>
      <c r="O3146" s="41"/>
      <c r="P3146" s="41"/>
    </row>
    <row r="3147" spans="11:16" s="23" customFormat="1" x14ac:dyDescent="0.35">
      <c r="K3147" s="42"/>
      <c r="L3147" s="42"/>
      <c r="M3147" s="42"/>
      <c r="N3147" s="41"/>
      <c r="O3147" s="41"/>
      <c r="P3147" s="41"/>
    </row>
    <row r="3148" spans="11:16" s="23" customFormat="1" x14ac:dyDescent="0.35">
      <c r="K3148" s="42"/>
      <c r="L3148" s="42"/>
      <c r="M3148" s="42"/>
      <c r="N3148" s="41"/>
      <c r="O3148" s="41"/>
      <c r="P3148" s="41"/>
    </row>
    <row r="3149" spans="11:16" s="23" customFormat="1" x14ac:dyDescent="0.35">
      <c r="K3149" s="42"/>
      <c r="L3149" s="42"/>
      <c r="M3149" s="42"/>
      <c r="N3149" s="41"/>
      <c r="O3149" s="41"/>
      <c r="P3149" s="41"/>
    </row>
    <row r="3150" spans="11:16" s="23" customFormat="1" x14ac:dyDescent="0.35">
      <c r="K3150" s="42"/>
      <c r="L3150" s="42"/>
      <c r="M3150" s="42"/>
      <c r="N3150" s="41"/>
      <c r="O3150" s="41"/>
      <c r="P3150" s="41"/>
    </row>
    <row r="3151" spans="11:16" s="23" customFormat="1" x14ac:dyDescent="0.35">
      <c r="K3151" s="42"/>
      <c r="L3151" s="42"/>
      <c r="M3151" s="42"/>
      <c r="N3151" s="41"/>
      <c r="O3151" s="41"/>
      <c r="P3151" s="41"/>
    </row>
    <row r="3152" spans="11:16" s="23" customFormat="1" x14ac:dyDescent="0.35">
      <c r="K3152" s="42"/>
      <c r="L3152" s="42"/>
      <c r="M3152" s="42"/>
      <c r="N3152" s="41"/>
      <c r="O3152" s="41"/>
      <c r="P3152" s="41"/>
    </row>
    <row r="3153" spans="11:16" s="23" customFormat="1" x14ac:dyDescent="0.35">
      <c r="K3153" s="42"/>
      <c r="L3153" s="42"/>
      <c r="M3153" s="42"/>
      <c r="N3153" s="41"/>
      <c r="O3153" s="41"/>
      <c r="P3153" s="41"/>
    </row>
    <row r="3154" spans="11:16" s="23" customFormat="1" x14ac:dyDescent="0.35">
      <c r="K3154" s="42"/>
      <c r="L3154" s="42"/>
      <c r="M3154" s="42"/>
      <c r="N3154" s="41"/>
      <c r="O3154" s="41"/>
      <c r="P3154" s="41"/>
    </row>
    <row r="3155" spans="11:16" s="23" customFormat="1" x14ac:dyDescent="0.35">
      <c r="K3155" s="42"/>
      <c r="L3155" s="42"/>
      <c r="M3155" s="42"/>
      <c r="N3155" s="41"/>
      <c r="O3155" s="41"/>
      <c r="P3155" s="41"/>
    </row>
    <row r="3156" spans="11:16" s="23" customFormat="1" x14ac:dyDescent="0.35">
      <c r="K3156" s="42"/>
      <c r="L3156" s="42"/>
      <c r="M3156" s="42"/>
      <c r="N3156" s="41"/>
      <c r="O3156" s="41"/>
      <c r="P3156" s="41"/>
    </row>
    <row r="3157" spans="11:16" s="23" customFormat="1" x14ac:dyDescent="0.35">
      <c r="K3157" s="42"/>
      <c r="L3157" s="42"/>
      <c r="M3157" s="42"/>
      <c r="N3157" s="41"/>
      <c r="O3157" s="41"/>
      <c r="P3157" s="41"/>
    </row>
    <row r="3158" spans="11:16" s="23" customFormat="1" x14ac:dyDescent="0.35">
      <c r="K3158" s="42"/>
      <c r="L3158" s="42"/>
      <c r="M3158" s="42"/>
      <c r="N3158" s="41"/>
      <c r="O3158" s="41"/>
      <c r="P3158" s="41"/>
    </row>
    <row r="3159" spans="11:16" s="23" customFormat="1" x14ac:dyDescent="0.35">
      <c r="K3159" s="42"/>
      <c r="L3159" s="42"/>
      <c r="M3159" s="42"/>
      <c r="N3159" s="41"/>
      <c r="O3159" s="41"/>
      <c r="P3159" s="41"/>
    </row>
    <row r="3160" spans="11:16" s="23" customFormat="1" x14ac:dyDescent="0.35">
      <c r="K3160" s="42"/>
      <c r="L3160" s="42"/>
      <c r="M3160" s="42"/>
      <c r="N3160" s="41"/>
      <c r="O3160" s="41"/>
      <c r="P3160" s="41"/>
    </row>
    <row r="3161" spans="11:16" s="23" customFormat="1" x14ac:dyDescent="0.35">
      <c r="K3161" s="42"/>
      <c r="L3161" s="42"/>
      <c r="M3161" s="42"/>
      <c r="N3161" s="41"/>
      <c r="O3161" s="41"/>
      <c r="P3161" s="41"/>
    </row>
    <row r="3162" spans="11:16" s="23" customFormat="1" x14ac:dyDescent="0.35">
      <c r="K3162" s="42"/>
      <c r="L3162" s="42"/>
      <c r="M3162" s="42"/>
      <c r="N3162" s="41"/>
      <c r="O3162" s="41"/>
      <c r="P3162" s="41"/>
    </row>
    <row r="3163" spans="11:16" s="23" customFormat="1" x14ac:dyDescent="0.35">
      <c r="K3163" s="42"/>
      <c r="L3163" s="42"/>
      <c r="M3163" s="42"/>
      <c r="N3163" s="41"/>
      <c r="O3163" s="41"/>
      <c r="P3163" s="41"/>
    </row>
    <row r="3164" spans="11:16" s="23" customFormat="1" x14ac:dyDescent="0.35">
      <c r="K3164" s="42"/>
      <c r="L3164" s="42"/>
      <c r="M3164" s="42"/>
      <c r="N3164" s="41"/>
      <c r="O3164" s="41"/>
      <c r="P3164" s="41"/>
    </row>
    <row r="3165" spans="11:16" s="23" customFormat="1" x14ac:dyDescent="0.35">
      <c r="K3165" s="42"/>
      <c r="L3165" s="42"/>
      <c r="M3165" s="42"/>
      <c r="N3165" s="41"/>
      <c r="O3165" s="41"/>
      <c r="P3165" s="41"/>
    </row>
    <row r="3166" spans="11:16" s="23" customFormat="1" x14ac:dyDescent="0.35">
      <c r="K3166" s="42"/>
      <c r="L3166" s="42"/>
      <c r="M3166" s="42"/>
      <c r="N3166" s="41"/>
      <c r="O3166" s="41"/>
      <c r="P3166" s="41"/>
    </row>
    <row r="3167" spans="11:16" s="23" customFormat="1" x14ac:dyDescent="0.35">
      <c r="K3167" s="42"/>
      <c r="L3167" s="42"/>
      <c r="M3167" s="42"/>
      <c r="N3167" s="41"/>
      <c r="O3167" s="41"/>
      <c r="P3167" s="41"/>
    </row>
    <row r="3168" spans="11:16" s="23" customFormat="1" x14ac:dyDescent="0.35">
      <c r="K3168" s="42"/>
      <c r="L3168" s="42"/>
      <c r="M3168" s="42"/>
      <c r="N3168" s="41"/>
      <c r="O3168" s="41"/>
      <c r="P3168" s="41"/>
    </row>
    <row r="3169" spans="11:16" s="23" customFormat="1" x14ac:dyDescent="0.35">
      <c r="K3169" s="42"/>
      <c r="L3169" s="42"/>
      <c r="M3169" s="42"/>
      <c r="N3169" s="41"/>
      <c r="O3169" s="41"/>
      <c r="P3169" s="41"/>
    </row>
    <row r="3170" spans="11:16" s="23" customFormat="1" x14ac:dyDescent="0.35">
      <c r="K3170" s="42"/>
      <c r="L3170" s="42"/>
      <c r="M3170" s="42"/>
      <c r="N3170" s="41"/>
      <c r="O3170" s="41"/>
      <c r="P3170" s="41"/>
    </row>
    <row r="3171" spans="11:16" s="23" customFormat="1" x14ac:dyDescent="0.35">
      <c r="K3171" s="42"/>
      <c r="L3171" s="42"/>
      <c r="M3171" s="42"/>
      <c r="N3171" s="41"/>
      <c r="O3171" s="41"/>
      <c r="P3171" s="41"/>
    </row>
    <row r="3172" spans="11:16" s="23" customFormat="1" x14ac:dyDescent="0.35">
      <c r="K3172" s="42"/>
      <c r="L3172" s="42"/>
      <c r="M3172" s="42"/>
      <c r="N3172" s="41"/>
      <c r="O3172" s="41"/>
      <c r="P3172" s="41"/>
    </row>
    <row r="3173" spans="11:16" s="23" customFormat="1" x14ac:dyDescent="0.35">
      <c r="K3173" s="42"/>
      <c r="L3173" s="42"/>
      <c r="M3173" s="42"/>
      <c r="N3173" s="41"/>
      <c r="O3173" s="41"/>
      <c r="P3173" s="41"/>
    </row>
    <row r="3174" spans="11:16" s="23" customFormat="1" x14ac:dyDescent="0.35">
      <c r="K3174" s="42"/>
      <c r="L3174" s="42"/>
      <c r="M3174" s="42"/>
      <c r="N3174" s="41"/>
      <c r="O3174" s="41"/>
      <c r="P3174" s="41"/>
    </row>
    <row r="3175" spans="11:16" s="23" customFormat="1" x14ac:dyDescent="0.35">
      <c r="K3175" s="42"/>
      <c r="L3175" s="42"/>
      <c r="M3175" s="42"/>
      <c r="N3175" s="41"/>
      <c r="O3175" s="41"/>
      <c r="P3175" s="41"/>
    </row>
    <row r="3176" spans="11:16" s="23" customFormat="1" x14ac:dyDescent="0.35">
      <c r="K3176" s="42"/>
      <c r="L3176" s="42"/>
      <c r="M3176" s="42"/>
      <c r="N3176" s="41"/>
      <c r="O3176" s="41"/>
      <c r="P3176" s="41"/>
    </row>
    <row r="3177" spans="11:16" s="23" customFormat="1" x14ac:dyDescent="0.35">
      <c r="K3177" s="42"/>
      <c r="L3177" s="42"/>
      <c r="M3177" s="42"/>
      <c r="N3177" s="41"/>
      <c r="O3177" s="41"/>
      <c r="P3177" s="41"/>
    </row>
    <row r="3178" spans="11:16" s="23" customFormat="1" x14ac:dyDescent="0.35">
      <c r="K3178" s="42"/>
      <c r="L3178" s="42"/>
      <c r="M3178" s="42"/>
      <c r="N3178" s="41"/>
      <c r="O3178" s="41"/>
      <c r="P3178" s="41"/>
    </row>
    <row r="3179" spans="11:16" s="23" customFormat="1" x14ac:dyDescent="0.35">
      <c r="K3179" s="42"/>
      <c r="L3179" s="42"/>
      <c r="M3179" s="42"/>
      <c r="N3179" s="41"/>
      <c r="O3179" s="41"/>
      <c r="P3179" s="41"/>
    </row>
    <row r="3180" spans="11:16" s="23" customFormat="1" x14ac:dyDescent="0.35">
      <c r="K3180" s="42"/>
      <c r="L3180" s="42"/>
      <c r="M3180" s="42"/>
      <c r="N3180" s="41"/>
      <c r="O3180" s="41"/>
      <c r="P3180" s="41"/>
    </row>
    <row r="3181" spans="11:16" s="23" customFormat="1" x14ac:dyDescent="0.35">
      <c r="K3181" s="42"/>
      <c r="L3181" s="42"/>
      <c r="M3181" s="42"/>
      <c r="N3181" s="41"/>
      <c r="O3181" s="41"/>
      <c r="P3181" s="41"/>
    </row>
    <row r="3182" spans="11:16" s="23" customFormat="1" x14ac:dyDescent="0.35">
      <c r="K3182" s="42"/>
      <c r="L3182" s="42"/>
      <c r="M3182" s="42"/>
      <c r="N3182" s="41"/>
      <c r="O3182" s="41"/>
      <c r="P3182" s="41"/>
    </row>
    <row r="3183" spans="11:16" s="23" customFormat="1" x14ac:dyDescent="0.35">
      <c r="K3183" s="42"/>
      <c r="L3183" s="42"/>
      <c r="M3183" s="42"/>
      <c r="N3183" s="41"/>
      <c r="O3183" s="41"/>
      <c r="P3183" s="41"/>
    </row>
    <row r="3184" spans="11:16" s="23" customFormat="1" x14ac:dyDescent="0.35">
      <c r="K3184" s="42"/>
      <c r="L3184" s="42"/>
      <c r="M3184" s="42"/>
      <c r="N3184" s="41"/>
      <c r="O3184" s="41"/>
      <c r="P3184" s="41"/>
    </row>
    <row r="3185" spans="11:16" s="23" customFormat="1" x14ac:dyDescent="0.35">
      <c r="K3185" s="42"/>
      <c r="L3185" s="42"/>
      <c r="M3185" s="42"/>
      <c r="N3185" s="41"/>
      <c r="O3185" s="41"/>
      <c r="P3185" s="41"/>
    </row>
    <row r="3186" spans="11:16" s="23" customFormat="1" x14ac:dyDescent="0.35">
      <c r="K3186" s="42"/>
      <c r="L3186" s="42"/>
      <c r="M3186" s="42"/>
      <c r="N3186" s="41"/>
      <c r="O3186" s="41"/>
      <c r="P3186" s="41"/>
    </row>
    <row r="3187" spans="11:16" s="23" customFormat="1" x14ac:dyDescent="0.35">
      <c r="K3187" s="42"/>
      <c r="L3187" s="42"/>
      <c r="M3187" s="42"/>
      <c r="N3187" s="41"/>
      <c r="O3187" s="41"/>
      <c r="P3187" s="41"/>
    </row>
    <row r="3188" spans="11:16" s="23" customFormat="1" x14ac:dyDescent="0.35">
      <c r="K3188" s="42"/>
      <c r="L3188" s="42"/>
      <c r="M3188" s="42"/>
      <c r="N3188" s="41"/>
      <c r="O3188" s="41"/>
      <c r="P3188" s="41"/>
    </row>
    <row r="3189" spans="11:16" s="23" customFormat="1" x14ac:dyDescent="0.35">
      <c r="K3189" s="42"/>
      <c r="L3189" s="42"/>
      <c r="M3189" s="42"/>
      <c r="N3189" s="41"/>
      <c r="O3189" s="41"/>
      <c r="P3189" s="41"/>
    </row>
    <row r="3190" spans="11:16" s="23" customFormat="1" x14ac:dyDescent="0.35">
      <c r="K3190" s="42"/>
      <c r="L3190" s="42"/>
      <c r="M3190" s="42"/>
      <c r="N3190" s="41"/>
      <c r="O3190" s="41"/>
      <c r="P3190" s="41"/>
    </row>
    <row r="3191" spans="11:16" s="23" customFormat="1" x14ac:dyDescent="0.35">
      <c r="K3191" s="42"/>
      <c r="L3191" s="42"/>
      <c r="M3191" s="42"/>
      <c r="N3191" s="41"/>
      <c r="O3191" s="41"/>
      <c r="P3191" s="41"/>
    </row>
    <row r="3192" spans="11:16" s="23" customFormat="1" x14ac:dyDescent="0.35">
      <c r="K3192" s="42"/>
      <c r="L3192" s="42"/>
      <c r="M3192" s="42"/>
      <c r="N3192" s="41"/>
      <c r="O3192" s="41"/>
      <c r="P3192" s="41"/>
    </row>
    <row r="3193" spans="11:16" s="23" customFormat="1" x14ac:dyDescent="0.35">
      <c r="K3193" s="42"/>
      <c r="L3193" s="42"/>
      <c r="M3193" s="42"/>
      <c r="N3193" s="41"/>
      <c r="O3193" s="41"/>
      <c r="P3193" s="41"/>
    </row>
    <row r="3194" spans="11:16" s="23" customFormat="1" x14ac:dyDescent="0.35">
      <c r="K3194" s="42"/>
      <c r="L3194" s="42"/>
      <c r="M3194" s="42"/>
      <c r="N3194" s="41"/>
      <c r="O3194" s="41"/>
      <c r="P3194" s="41"/>
    </row>
    <row r="3195" spans="11:16" s="23" customFormat="1" x14ac:dyDescent="0.35">
      <c r="K3195" s="42"/>
      <c r="L3195" s="42"/>
      <c r="M3195" s="42"/>
      <c r="N3195" s="41"/>
      <c r="O3195" s="41"/>
      <c r="P3195" s="41"/>
    </row>
    <row r="3196" spans="11:16" s="23" customFormat="1" x14ac:dyDescent="0.35">
      <c r="K3196" s="42"/>
      <c r="L3196" s="42"/>
      <c r="M3196" s="42"/>
      <c r="N3196" s="41"/>
      <c r="O3196" s="41"/>
      <c r="P3196" s="41"/>
    </row>
    <row r="3197" spans="11:16" s="23" customFormat="1" x14ac:dyDescent="0.35">
      <c r="K3197" s="42"/>
      <c r="L3197" s="42"/>
      <c r="M3197" s="42"/>
      <c r="N3197" s="41"/>
      <c r="O3197" s="41"/>
      <c r="P3197" s="41"/>
    </row>
    <row r="3198" spans="11:16" s="23" customFormat="1" x14ac:dyDescent="0.35">
      <c r="K3198" s="42"/>
      <c r="L3198" s="42"/>
      <c r="M3198" s="42"/>
      <c r="N3198" s="41"/>
      <c r="O3198" s="41"/>
      <c r="P3198" s="41"/>
    </row>
    <row r="3199" spans="11:16" s="23" customFormat="1" x14ac:dyDescent="0.35">
      <c r="K3199" s="42"/>
      <c r="L3199" s="42"/>
      <c r="M3199" s="42"/>
      <c r="N3199" s="41"/>
      <c r="O3199" s="41"/>
      <c r="P3199" s="41"/>
    </row>
    <row r="3200" spans="11:16" s="23" customFormat="1" x14ac:dyDescent="0.35">
      <c r="K3200" s="42"/>
      <c r="L3200" s="42"/>
      <c r="M3200" s="42"/>
      <c r="N3200" s="41"/>
      <c r="O3200" s="41"/>
      <c r="P3200" s="41"/>
    </row>
    <row r="3201" spans="11:16" s="23" customFormat="1" x14ac:dyDescent="0.35">
      <c r="K3201" s="42"/>
      <c r="L3201" s="42"/>
      <c r="M3201" s="42"/>
      <c r="N3201" s="41"/>
      <c r="O3201" s="41"/>
      <c r="P3201" s="41"/>
    </row>
    <row r="3202" spans="11:16" s="23" customFormat="1" x14ac:dyDescent="0.35">
      <c r="K3202" s="42"/>
      <c r="L3202" s="42"/>
      <c r="M3202" s="42"/>
      <c r="N3202" s="41"/>
      <c r="O3202" s="41"/>
      <c r="P3202" s="41"/>
    </row>
    <row r="3203" spans="11:16" s="23" customFormat="1" x14ac:dyDescent="0.35">
      <c r="K3203" s="42"/>
      <c r="L3203" s="42"/>
      <c r="M3203" s="42"/>
      <c r="N3203" s="41"/>
      <c r="O3203" s="41"/>
      <c r="P3203" s="41"/>
    </row>
    <row r="3204" spans="11:16" s="23" customFormat="1" x14ac:dyDescent="0.35">
      <c r="K3204" s="42"/>
      <c r="L3204" s="42"/>
      <c r="M3204" s="42"/>
      <c r="N3204" s="41"/>
      <c r="O3204" s="41"/>
      <c r="P3204" s="41"/>
    </row>
    <row r="3205" spans="11:16" s="23" customFormat="1" x14ac:dyDescent="0.35">
      <c r="K3205" s="42"/>
      <c r="L3205" s="42"/>
      <c r="M3205" s="42"/>
      <c r="N3205" s="41"/>
      <c r="O3205" s="41"/>
      <c r="P3205" s="41"/>
    </row>
    <row r="3206" spans="11:16" s="23" customFormat="1" x14ac:dyDescent="0.35">
      <c r="K3206" s="42"/>
      <c r="L3206" s="42"/>
      <c r="M3206" s="42"/>
      <c r="N3206" s="41"/>
      <c r="O3206" s="41"/>
      <c r="P3206" s="41"/>
    </row>
    <row r="3207" spans="11:16" s="23" customFormat="1" x14ac:dyDescent="0.35">
      <c r="K3207" s="42"/>
      <c r="L3207" s="42"/>
      <c r="M3207" s="42"/>
      <c r="N3207" s="41"/>
      <c r="O3207" s="41"/>
      <c r="P3207" s="41"/>
    </row>
    <row r="3208" spans="11:16" s="23" customFormat="1" x14ac:dyDescent="0.35">
      <c r="K3208" s="42"/>
      <c r="L3208" s="42"/>
      <c r="M3208" s="42"/>
      <c r="N3208" s="41"/>
      <c r="O3208" s="41"/>
      <c r="P3208" s="41"/>
    </row>
    <row r="3209" spans="11:16" s="23" customFormat="1" x14ac:dyDescent="0.35">
      <c r="K3209" s="42"/>
      <c r="L3209" s="42"/>
      <c r="M3209" s="42"/>
      <c r="N3209" s="41"/>
      <c r="O3209" s="41"/>
      <c r="P3209" s="41"/>
    </row>
    <row r="3210" spans="11:16" s="23" customFormat="1" x14ac:dyDescent="0.35">
      <c r="K3210" s="42"/>
      <c r="L3210" s="42"/>
      <c r="M3210" s="42"/>
      <c r="N3210" s="41"/>
      <c r="O3210" s="41"/>
      <c r="P3210" s="41"/>
    </row>
    <row r="3211" spans="11:16" s="23" customFormat="1" x14ac:dyDescent="0.35">
      <c r="K3211" s="42"/>
      <c r="L3211" s="42"/>
      <c r="M3211" s="42"/>
      <c r="N3211" s="41"/>
      <c r="O3211" s="41"/>
      <c r="P3211" s="41"/>
    </row>
    <row r="3212" spans="11:16" s="23" customFormat="1" x14ac:dyDescent="0.35">
      <c r="K3212" s="42"/>
      <c r="L3212" s="42"/>
      <c r="M3212" s="42"/>
      <c r="N3212" s="41"/>
      <c r="O3212" s="41"/>
      <c r="P3212" s="41"/>
    </row>
    <row r="3213" spans="11:16" s="23" customFormat="1" x14ac:dyDescent="0.35">
      <c r="K3213" s="42"/>
      <c r="L3213" s="42"/>
      <c r="M3213" s="42"/>
      <c r="N3213" s="41"/>
      <c r="O3213" s="41"/>
      <c r="P3213" s="41"/>
    </row>
    <row r="3214" spans="11:16" s="23" customFormat="1" x14ac:dyDescent="0.35">
      <c r="K3214" s="42"/>
      <c r="L3214" s="42"/>
      <c r="M3214" s="42"/>
      <c r="N3214" s="41"/>
      <c r="O3214" s="41"/>
      <c r="P3214" s="41"/>
    </row>
    <row r="3215" spans="11:16" s="23" customFormat="1" x14ac:dyDescent="0.35">
      <c r="K3215" s="42"/>
      <c r="L3215" s="42"/>
      <c r="M3215" s="42"/>
      <c r="N3215" s="41"/>
      <c r="O3215" s="41"/>
      <c r="P3215" s="41"/>
    </row>
    <row r="3216" spans="11:16" s="23" customFormat="1" x14ac:dyDescent="0.35">
      <c r="K3216" s="42"/>
      <c r="L3216" s="42"/>
      <c r="M3216" s="42"/>
      <c r="N3216" s="41"/>
      <c r="O3216" s="41"/>
      <c r="P3216" s="41"/>
    </row>
    <row r="3217" spans="11:16" s="23" customFormat="1" x14ac:dyDescent="0.35">
      <c r="K3217" s="42"/>
      <c r="L3217" s="42"/>
      <c r="M3217" s="42"/>
      <c r="N3217" s="41"/>
      <c r="O3217" s="41"/>
      <c r="P3217" s="41"/>
    </row>
    <row r="3218" spans="11:16" s="23" customFormat="1" x14ac:dyDescent="0.35">
      <c r="K3218" s="42"/>
      <c r="L3218" s="42"/>
      <c r="M3218" s="42"/>
      <c r="N3218" s="41"/>
      <c r="O3218" s="41"/>
      <c r="P3218" s="41"/>
    </row>
    <row r="3219" spans="11:16" s="23" customFormat="1" x14ac:dyDescent="0.35">
      <c r="K3219" s="42"/>
      <c r="L3219" s="42"/>
      <c r="M3219" s="42"/>
      <c r="N3219" s="41"/>
      <c r="O3219" s="41"/>
      <c r="P3219" s="41"/>
    </row>
    <row r="3220" spans="11:16" s="23" customFormat="1" x14ac:dyDescent="0.35">
      <c r="K3220" s="42"/>
      <c r="L3220" s="42"/>
      <c r="M3220" s="42"/>
      <c r="N3220" s="41"/>
      <c r="O3220" s="41"/>
      <c r="P3220" s="41"/>
    </row>
    <row r="3221" spans="11:16" s="23" customFormat="1" x14ac:dyDescent="0.35">
      <c r="K3221" s="42"/>
      <c r="L3221" s="42"/>
      <c r="M3221" s="42"/>
      <c r="N3221" s="41"/>
      <c r="O3221" s="41"/>
      <c r="P3221" s="41"/>
    </row>
    <row r="3222" spans="11:16" s="23" customFormat="1" x14ac:dyDescent="0.35">
      <c r="K3222" s="42"/>
      <c r="L3222" s="42"/>
      <c r="M3222" s="42"/>
      <c r="N3222" s="41"/>
      <c r="O3222" s="41"/>
      <c r="P3222" s="41"/>
    </row>
    <row r="3223" spans="11:16" s="23" customFormat="1" x14ac:dyDescent="0.35">
      <c r="K3223" s="42"/>
      <c r="L3223" s="42"/>
      <c r="M3223" s="42"/>
      <c r="N3223" s="41"/>
      <c r="O3223" s="41"/>
      <c r="P3223" s="41"/>
    </row>
    <row r="3224" spans="11:16" s="23" customFormat="1" x14ac:dyDescent="0.35">
      <c r="K3224" s="42"/>
      <c r="L3224" s="42"/>
      <c r="M3224" s="42"/>
      <c r="N3224" s="41"/>
      <c r="O3224" s="41"/>
      <c r="P3224" s="41"/>
    </row>
    <row r="3225" spans="11:16" s="23" customFormat="1" x14ac:dyDescent="0.35">
      <c r="K3225" s="42"/>
      <c r="L3225" s="42"/>
      <c r="M3225" s="42"/>
      <c r="N3225" s="41"/>
      <c r="O3225" s="41"/>
      <c r="P3225" s="41"/>
    </row>
    <row r="3226" spans="11:16" s="23" customFormat="1" x14ac:dyDescent="0.35">
      <c r="K3226" s="42"/>
      <c r="L3226" s="42"/>
      <c r="M3226" s="42"/>
      <c r="N3226" s="41"/>
      <c r="O3226" s="41"/>
      <c r="P3226" s="41"/>
    </row>
    <row r="3227" spans="11:16" s="23" customFormat="1" x14ac:dyDescent="0.35">
      <c r="K3227" s="42"/>
      <c r="L3227" s="42"/>
      <c r="M3227" s="42"/>
      <c r="N3227" s="41"/>
      <c r="O3227" s="41"/>
      <c r="P3227" s="41"/>
    </row>
    <row r="3228" spans="11:16" s="23" customFormat="1" x14ac:dyDescent="0.35">
      <c r="K3228" s="42"/>
      <c r="L3228" s="42"/>
      <c r="M3228" s="42"/>
      <c r="N3228" s="41"/>
      <c r="O3228" s="41"/>
      <c r="P3228" s="41"/>
    </row>
    <row r="3229" spans="11:16" s="23" customFormat="1" x14ac:dyDescent="0.35">
      <c r="K3229" s="42"/>
      <c r="L3229" s="42"/>
      <c r="M3229" s="42"/>
      <c r="N3229" s="41"/>
      <c r="O3229" s="41"/>
      <c r="P3229" s="41"/>
    </row>
    <row r="3230" spans="11:16" s="23" customFormat="1" x14ac:dyDescent="0.35">
      <c r="K3230" s="42"/>
      <c r="L3230" s="42"/>
      <c r="M3230" s="42"/>
      <c r="N3230" s="41"/>
      <c r="O3230" s="41"/>
      <c r="P3230" s="41"/>
    </row>
    <row r="3231" spans="11:16" s="23" customFormat="1" x14ac:dyDescent="0.35">
      <c r="K3231" s="42"/>
      <c r="L3231" s="42"/>
      <c r="M3231" s="42"/>
      <c r="N3231" s="41"/>
      <c r="O3231" s="41"/>
      <c r="P3231" s="41"/>
    </row>
    <row r="3232" spans="11:16" s="23" customFormat="1" x14ac:dyDescent="0.35">
      <c r="K3232" s="42"/>
      <c r="L3232" s="42"/>
      <c r="M3232" s="42"/>
      <c r="N3232" s="41"/>
      <c r="O3232" s="41"/>
      <c r="P3232" s="41"/>
    </row>
    <row r="3233" spans="11:16" s="23" customFormat="1" x14ac:dyDescent="0.35">
      <c r="K3233" s="42"/>
      <c r="L3233" s="42"/>
      <c r="M3233" s="42"/>
      <c r="N3233" s="41"/>
      <c r="O3233" s="41"/>
      <c r="P3233" s="41"/>
    </row>
    <row r="3234" spans="11:16" s="23" customFormat="1" x14ac:dyDescent="0.35">
      <c r="K3234" s="42"/>
      <c r="L3234" s="42"/>
      <c r="M3234" s="42"/>
      <c r="N3234" s="41"/>
      <c r="O3234" s="41"/>
      <c r="P3234" s="41"/>
    </row>
    <row r="3235" spans="11:16" s="23" customFormat="1" x14ac:dyDescent="0.35">
      <c r="K3235" s="42"/>
      <c r="L3235" s="42"/>
      <c r="M3235" s="42"/>
      <c r="N3235" s="41"/>
      <c r="O3235" s="41"/>
      <c r="P3235" s="41"/>
    </row>
    <row r="3236" spans="11:16" s="23" customFormat="1" x14ac:dyDescent="0.35">
      <c r="K3236" s="42"/>
      <c r="L3236" s="42"/>
      <c r="M3236" s="42"/>
      <c r="N3236" s="41"/>
      <c r="O3236" s="41"/>
      <c r="P3236" s="41"/>
    </row>
    <row r="3237" spans="11:16" s="23" customFormat="1" x14ac:dyDescent="0.35">
      <c r="K3237" s="42"/>
      <c r="L3237" s="42"/>
      <c r="M3237" s="42"/>
      <c r="N3237" s="41"/>
      <c r="O3237" s="41"/>
      <c r="P3237" s="41"/>
    </row>
    <row r="3238" spans="11:16" s="23" customFormat="1" x14ac:dyDescent="0.35">
      <c r="K3238" s="42"/>
      <c r="L3238" s="42"/>
      <c r="M3238" s="42"/>
      <c r="N3238" s="41"/>
      <c r="O3238" s="41"/>
      <c r="P3238" s="41"/>
    </row>
    <row r="3239" spans="11:16" s="23" customFormat="1" x14ac:dyDescent="0.35">
      <c r="K3239" s="42"/>
      <c r="L3239" s="42"/>
      <c r="M3239" s="42"/>
      <c r="N3239" s="41"/>
      <c r="O3239" s="41"/>
      <c r="P3239" s="41"/>
    </row>
    <row r="3240" spans="11:16" s="23" customFormat="1" x14ac:dyDescent="0.35">
      <c r="K3240" s="42"/>
      <c r="L3240" s="42"/>
      <c r="M3240" s="42"/>
      <c r="N3240" s="41"/>
      <c r="O3240" s="41"/>
      <c r="P3240" s="41"/>
    </row>
    <row r="3241" spans="11:16" s="23" customFormat="1" x14ac:dyDescent="0.35">
      <c r="K3241" s="42"/>
      <c r="L3241" s="42"/>
      <c r="M3241" s="42"/>
      <c r="N3241" s="41"/>
      <c r="O3241" s="41"/>
      <c r="P3241" s="41"/>
    </row>
    <row r="3242" spans="11:16" s="23" customFormat="1" x14ac:dyDescent="0.35">
      <c r="K3242" s="42"/>
      <c r="L3242" s="42"/>
      <c r="M3242" s="42"/>
      <c r="N3242" s="41"/>
      <c r="O3242" s="41"/>
      <c r="P3242" s="41"/>
    </row>
    <row r="3243" spans="11:16" s="23" customFormat="1" x14ac:dyDescent="0.35">
      <c r="K3243" s="42"/>
      <c r="L3243" s="42"/>
      <c r="M3243" s="42"/>
      <c r="N3243" s="41"/>
      <c r="O3243" s="41"/>
      <c r="P3243" s="41"/>
    </row>
    <row r="3244" spans="11:16" s="23" customFormat="1" x14ac:dyDescent="0.35">
      <c r="K3244" s="42"/>
      <c r="L3244" s="42"/>
      <c r="M3244" s="42"/>
      <c r="N3244" s="41"/>
      <c r="O3244" s="41"/>
      <c r="P3244" s="41"/>
    </row>
    <row r="3245" spans="11:16" s="23" customFormat="1" x14ac:dyDescent="0.35">
      <c r="K3245" s="42"/>
      <c r="L3245" s="42"/>
      <c r="M3245" s="42"/>
      <c r="N3245" s="41"/>
      <c r="O3245" s="41"/>
      <c r="P3245" s="41"/>
    </row>
    <row r="3246" spans="11:16" s="23" customFormat="1" x14ac:dyDescent="0.35">
      <c r="K3246" s="42"/>
      <c r="L3246" s="42"/>
      <c r="M3246" s="42"/>
      <c r="N3246" s="41"/>
      <c r="O3246" s="41"/>
      <c r="P3246" s="41"/>
    </row>
    <row r="3247" spans="11:16" s="23" customFormat="1" x14ac:dyDescent="0.35">
      <c r="K3247" s="42"/>
      <c r="L3247" s="42"/>
      <c r="M3247" s="42"/>
      <c r="N3247" s="41"/>
      <c r="O3247" s="41"/>
      <c r="P3247" s="41"/>
    </row>
    <row r="3248" spans="11:16" s="23" customFormat="1" x14ac:dyDescent="0.35">
      <c r="K3248" s="42"/>
      <c r="L3248" s="42"/>
      <c r="M3248" s="42"/>
      <c r="N3248" s="41"/>
      <c r="O3248" s="41"/>
      <c r="P3248" s="41"/>
    </row>
    <row r="3249" spans="11:16" s="23" customFormat="1" x14ac:dyDescent="0.35">
      <c r="K3249" s="42"/>
      <c r="L3249" s="42"/>
      <c r="M3249" s="42"/>
      <c r="N3249" s="41"/>
      <c r="O3249" s="41"/>
      <c r="P3249" s="41"/>
    </row>
    <row r="3250" spans="11:16" s="23" customFormat="1" x14ac:dyDescent="0.35">
      <c r="K3250" s="42"/>
      <c r="L3250" s="42"/>
      <c r="M3250" s="42"/>
      <c r="N3250" s="41"/>
      <c r="O3250" s="41"/>
      <c r="P3250" s="41"/>
    </row>
    <row r="3251" spans="11:16" s="23" customFormat="1" x14ac:dyDescent="0.35">
      <c r="K3251" s="42"/>
      <c r="L3251" s="42"/>
      <c r="M3251" s="42"/>
      <c r="N3251" s="41"/>
      <c r="O3251" s="41"/>
      <c r="P3251" s="41"/>
    </row>
    <row r="3252" spans="11:16" s="23" customFormat="1" x14ac:dyDescent="0.35">
      <c r="K3252" s="42"/>
      <c r="L3252" s="42"/>
      <c r="M3252" s="42"/>
      <c r="N3252" s="41"/>
      <c r="O3252" s="41"/>
      <c r="P3252" s="41"/>
    </row>
    <row r="3253" spans="11:16" s="23" customFormat="1" x14ac:dyDescent="0.35">
      <c r="K3253" s="42"/>
      <c r="L3253" s="42"/>
      <c r="M3253" s="42"/>
      <c r="N3253" s="41"/>
      <c r="O3253" s="41"/>
      <c r="P3253" s="41"/>
    </row>
    <row r="3254" spans="11:16" s="23" customFormat="1" x14ac:dyDescent="0.35">
      <c r="K3254" s="42"/>
      <c r="L3254" s="42"/>
      <c r="M3254" s="42"/>
      <c r="N3254" s="41"/>
      <c r="O3254" s="41"/>
      <c r="P3254" s="41"/>
    </row>
    <row r="3255" spans="11:16" s="23" customFormat="1" x14ac:dyDescent="0.35">
      <c r="K3255" s="42"/>
      <c r="L3255" s="42"/>
      <c r="M3255" s="42"/>
      <c r="N3255" s="41"/>
      <c r="O3255" s="41"/>
      <c r="P3255" s="41"/>
    </row>
    <row r="3256" spans="11:16" s="23" customFormat="1" x14ac:dyDescent="0.35">
      <c r="K3256" s="42"/>
      <c r="L3256" s="42"/>
      <c r="M3256" s="42"/>
      <c r="N3256" s="41"/>
      <c r="O3256" s="41"/>
      <c r="P3256" s="41"/>
    </row>
    <row r="3257" spans="11:16" s="23" customFormat="1" x14ac:dyDescent="0.35">
      <c r="K3257" s="42"/>
      <c r="L3257" s="42"/>
      <c r="M3257" s="42"/>
      <c r="N3257" s="41"/>
      <c r="O3257" s="41"/>
      <c r="P3257" s="41"/>
    </row>
    <row r="3258" spans="11:16" s="23" customFormat="1" x14ac:dyDescent="0.35">
      <c r="K3258" s="42"/>
      <c r="L3258" s="42"/>
      <c r="M3258" s="42"/>
      <c r="N3258" s="41"/>
      <c r="O3258" s="41"/>
      <c r="P3258" s="41"/>
    </row>
    <row r="3259" spans="11:16" s="23" customFormat="1" x14ac:dyDescent="0.35">
      <c r="K3259" s="42"/>
      <c r="L3259" s="42"/>
      <c r="M3259" s="42"/>
      <c r="N3259" s="41"/>
      <c r="O3259" s="41"/>
      <c r="P3259" s="41"/>
    </row>
    <row r="3260" spans="11:16" s="23" customFormat="1" x14ac:dyDescent="0.35">
      <c r="K3260" s="42"/>
      <c r="L3260" s="42"/>
      <c r="M3260" s="42"/>
      <c r="N3260" s="41"/>
      <c r="O3260" s="41"/>
      <c r="P3260" s="41"/>
    </row>
    <row r="3261" spans="11:16" s="23" customFormat="1" x14ac:dyDescent="0.35">
      <c r="K3261" s="42"/>
      <c r="L3261" s="42"/>
      <c r="M3261" s="42"/>
      <c r="N3261" s="41"/>
      <c r="O3261" s="41"/>
      <c r="P3261" s="41"/>
    </row>
    <row r="3262" spans="11:16" s="23" customFormat="1" x14ac:dyDescent="0.35">
      <c r="K3262" s="42"/>
      <c r="L3262" s="42"/>
      <c r="M3262" s="42"/>
      <c r="N3262" s="41"/>
      <c r="O3262" s="41"/>
      <c r="P3262" s="41"/>
    </row>
    <row r="3263" spans="11:16" s="23" customFormat="1" x14ac:dyDescent="0.35">
      <c r="K3263" s="42"/>
      <c r="L3263" s="42"/>
      <c r="M3263" s="42"/>
      <c r="N3263" s="41"/>
      <c r="O3263" s="41"/>
      <c r="P3263" s="41"/>
    </row>
    <row r="3264" spans="11:16" s="23" customFormat="1" x14ac:dyDescent="0.35">
      <c r="K3264" s="42"/>
      <c r="L3264" s="42"/>
      <c r="M3264" s="42"/>
      <c r="N3264" s="41"/>
      <c r="O3264" s="41"/>
      <c r="P3264" s="41"/>
    </row>
    <row r="3265" spans="11:16" s="23" customFormat="1" x14ac:dyDescent="0.35">
      <c r="K3265" s="42"/>
      <c r="L3265" s="42"/>
      <c r="M3265" s="42"/>
      <c r="N3265" s="41"/>
      <c r="O3265" s="41"/>
      <c r="P3265" s="41"/>
    </row>
    <row r="3266" spans="11:16" s="23" customFormat="1" x14ac:dyDescent="0.35">
      <c r="K3266" s="42"/>
      <c r="L3266" s="42"/>
      <c r="M3266" s="42"/>
      <c r="N3266" s="41"/>
      <c r="O3266" s="41"/>
      <c r="P3266" s="41"/>
    </row>
    <row r="3267" spans="11:16" s="23" customFormat="1" x14ac:dyDescent="0.35">
      <c r="K3267" s="42"/>
      <c r="L3267" s="42"/>
      <c r="M3267" s="42"/>
      <c r="N3267" s="41"/>
      <c r="O3267" s="41"/>
      <c r="P3267" s="41"/>
    </row>
    <row r="3268" spans="11:16" s="23" customFormat="1" x14ac:dyDescent="0.35">
      <c r="K3268" s="42"/>
      <c r="L3268" s="42"/>
      <c r="M3268" s="42"/>
      <c r="N3268" s="41"/>
      <c r="O3268" s="41"/>
      <c r="P3268" s="41"/>
    </row>
    <row r="3269" spans="11:16" s="23" customFormat="1" x14ac:dyDescent="0.35">
      <c r="K3269" s="42"/>
      <c r="L3269" s="42"/>
      <c r="M3269" s="42"/>
      <c r="N3269" s="41"/>
      <c r="O3269" s="41"/>
      <c r="P3269" s="41"/>
    </row>
    <row r="3270" spans="11:16" s="23" customFormat="1" x14ac:dyDescent="0.35">
      <c r="K3270" s="42"/>
      <c r="L3270" s="42"/>
      <c r="M3270" s="42"/>
      <c r="N3270" s="41"/>
      <c r="O3270" s="41"/>
      <c r="P3270" s="41"/>
    </row>
    <row r="3271" spans="11:16" s="23" customFormat="1" x14ac:dyDescent="0.35">
      <c r="K3271" s="42"/>
      <c r="L3271" s="42"/>
      <c r="M3271" s="42"/>
      <c r="N3271" s="41"/>
      <c r="O3271" s="41"/>
      <c r="P3271" s="41"/>
    </row>
    <row r="3272" spans="11:16" s="23" customFormat="1" x14ac:dyDescent="0.35">
      <c r="K3272" s="42"/>
      <c r="L3272" s="42"/>
      <c r="M3272" s="42"/>
      <c r="N3272" s="41"/>
      <c r="O3272" s="41"/>
      <c r="P3272" s="41"/>
    </row>
    <row r="3273" spans="11:16" s="23" customFormat="1" x14ac:dyDescent="0.35">
      <c r="K3273" s="42"/>
      <c r="L3273" s="42"/>
      <c r="M3273" s="42"/>
      <c r="N3273" s="41"/>
      <c r="O3273" s="41"/>
      <c r="P3273" s="41"/>
    </row>
    <row r="3274" spans="11:16" s="23" customFormat="1" x14ac:dyDescent="0.35">
      <c r="K3274" s="42"/>
      <c r="L3274" s="42"/>
      <c r="M3274" s="42"/>
      <c r="N3274" s="41"/>
      <c r="O3274" s="41"/>
      <c r="P3274" s="41"/>
    </row>
    <row r="3275" spans="11:16" s="23" customFormat="1" x14ac:dyDescent="0.35">
      <c r="K3275" s="42"/>
      <c r="L3275" s="42"/>
      <c r="M3275" s="42"/>
      <c r="N3275" s="41"/>
      <c r="O3275" s="41"/>
      <c r="P3275" s="41"/>
    </row>
    <row r="3276" spans="11:16" s="23" customFormat="1" x14ac:dyDescent="0.35">
      <c r="K3276" s="42"/>
      <c r="L3276" s="42"/>
      <c r="M3276" s="42"/>
      <c r="N3276" s="41"/>
      <c r="O3276" s="41"/>
      <c r="P3276" s="41"/>
    </row>
    <row r="3277" spans="11:16" s="23" customFormat="1" x14ac:dyDescent="0.35">
      <c r="K3277" s="42"/>
      <c r="L3277" s="42"/>
      <c r="M3277" s="42"/>
      <c r="N3277" s="41"/>
      <c r="O3277" s="41"/>
      <c r="P3277" s="41"/>
    </row>
    <row r="3278" spans="11:16" s="23" customFormat="1" x14ac:dyDescent="0.35">
      <c r="K3278" s="42"/>
      <c r="L3278" s="42"/>
      <c r="M3278" s="42"/>
      <c r="N3278" s="41"/>
      <c r="O3278" s="41"/>
      <c r="P3278" s="41"/>
    </row>
    <row r="3279" spans="11:16" s="23" customFormat="1" x14ac:dyDescent="0.35">
      <c r="K3279" s="42"/>
      <c r="L3279" s="42"/>
      <c r="M3279" s="42"/>
      <c r="N3279" s="41"/>
      <c r="O3279" s="41"/>
      <c r="P3279" s="41"/>
    </row>
    <row r="3280" spans="11:16" s="23" customFormat="1" x14ac:dyDescent="0.35">
      <c r="K3280" s="42"/>
      <c r="L3280" s="42"/>
      <c r="M3280" s="42"/>
      <c r="N3280" s="41"/>
      <c r="O3280" s="41"/>
      <c r="P3280" s="41"/>
    </row>
    <row r="3281" spans="11:16" s="23" customFormat="1" x14ac:dyDescent="0.35">
      <c r="K3281" s="42"/>
      <c r="L3281" s="42"/>
      <c r="M3281" s="42"/>
      <c r="N3281" s="41"/>
      <c r="O3281" s="41"/>
      <c r="P3281" s="41"/>
    </row>
    <row r="3282" spans="11:16" s="23" customFormat="1" x14ac:dyDescent="0.35">
      <c r="K3282" s="42"/>
      <c r="L3282" s="42"/>
      <c r="M3282" s="42"/>
      <c r="N3282" s="41"/>
      <c r="O3282" s="41"/>
      <c r="P3282" s="41"/>
    </row>
    <row r="3283" spans="11:16" s="23" customFormat="1" x14ac:dyDescent="0.35">
      <c r="K3283" s="42"/>
      <c r="L3283" s="42"/>
      <c r="M3283" s="42"/>
      <c r="N3283" s="41"/>
      <c r="O3283" s="41"/>
      <c r="P3283" s="41"/>
    </row>
    <row r="3284" spans="11:16" s="23" customFormat="1" x14ac:dyDescent="0.35">
      <c r="K3284" s="42"/>
      <c r="L3284" s="42"/>
      <c r="M3284" s="42"/>
      <c r="N3284" s="41"/>
      <c r="O3284" s="41"/>
      <c r="P3284" s="41"/>
    </row>
    <row r="3285" spans="11:16" s="23" customFormat="1" x14ac:dyDescent="0.35">
      <c r="K3285" s="42"/>
      <c r="L3285" s="42"/>
      <c r="M3285" s="42"/>
      <c r="N3285" s="41"/>
      <c r="O3285" s="41"/>
      <c r="P3285" s="41"/>
    </row>
    <row r="3286" spans="11:16" s="23" customFormat="1" x14ac:dyDescent="0.35">
      <c r="K3286" s="42"/>
      <c r="L3286" s="42"/>
      <c r="M3286" s="42"/>
      <c r="N3286" s="41"/>
      <c r="O3286" s="41"/>
      <c r="P3286" s="41"/>
    </row>
    <row r="3287" spans="11:16" s="23" customFormat="1" x14ac:dyDescent="0.35">
      <c r="K3287" s="42"/>
      <c r="L3287" s="42"/>
      <c r="M3287" s="42"/>
      <c r="N3287" s="41"/>
      <c r="O3287" s="41"/>
      <c r="P3287" s="41"/>
    </row>
    <row r="3288" spans="11:16" s="23" customFormat="1" x14ac:dyDescent="0.35">
      <c r="K3288" s="42"/>
      <c r="L3288" s="42"/>
      <c r="M3288" s="42"/>
      <c r="N3288" s="41"/>
      <c r="O3288" s="41"/>
      <c r="P3288" s="41"/>
    </row>
    <row r="3289" spans="11:16" s="23" customFormat="1" x14ac:dyDescent="0.35">
      <c r="K3289" s="42"/>
      <c r="L3289" s="42"/>
      <c r="M3289" s="42"/>
      <c r="N3289" s="41"/>
      <c r="O3289" s="41"/>
      <c r="P3289" s="41"/>
    </row>
    <row r="3290" spans="11:16" s="23" customFormat="1" x14ac:dyDescent="0.35">
      <c r="K3290" s="42"/>
      <c r="L3290" s="42"/>
      <c r="M3290" s="42"/>
      <c r="N3290" s="41"/>
      <c r="O3290" s="41"/>
      <c r="P3290" s="41"/>
    </row>
    <row r="3291" spans="11:16" s="23" customFormat="1" x14ac:dyDescent="0.35">
      <c r="K3291" s="42"/>
      <c r="L3291" s="42"/>
      <c r="M3291" s="42"/>
      <c r="N3291" s="41"/>
      <c r="O3291" s="41"/>
      <c r="P3291" s="41"/>
    </row>
    <row r="3292" spans="11:16" s="23" customFormat="1" x14ac:dyDescent="0.35">
      <c r="K3292" s="42"/>
      <c r="L3292" s="42"/>
      <c r="M3292" s="42"/>
      <c r="N3292" s="41"/>
      <c r="O3292" s="41"/>
      <c r="P3292" s="41"/>
    </row>
    <row r="3293" spans="11:16" s="23" customFormat="1" x14ac:dyDescent="0.35">
      <c r="K3293" s="42"/>
      <c r="L3293" s="42"/>
      <c r="M3293" s="42"/>
      <c r="N3293" s="41"/>
      <c r="O3293" s="41"/>
      <c r="P3293" s="41"/>
    </row>
    <row r="3294" spans="11:16" s="23" customFormat="1" x14ac:dyDescent="0.35">
      <c r="K3294" s="42"/>
      <c r="L3294" s="42"/>
      <c r="M3294" s="42"/>
      <c r="N3294" s="41"/>
      <c r="O3294" s="41"/>
      <c r="P3294" s="41"/>
    </row>
    <row r="3295" spans="11:16" s="23" customFormat="1" x14ac:dyDescent="0.35">
      <c r="K3295" s="42"/>
      <c r="L3295" s="42"/>
      <c r="M3295" s="42"/>
      <c r="N3295" s="41"/>
      <c r="O3295" s="41"/>
      <c r="P3295" s="41"/>
    </row>
    <row r="3296" spans="11:16" s="23" customFormat="1" x14ac:dyDescent="0.35">
      <c r="K3296" s="42"/>
      <c r="L3296" s="42"/>
      <c r="M3296" s="42"/>
      <c r="N3296" s="41"/>
      <c r="O3296" s="41"/>
      <c r="P3296" s="41"/>
    </row>
    <row r="3297" spans="11:16" s="23" customFormat="1" x14ac:dyDescent="0.35">
      <c r="K3297" s="42"/>
      <c r="L3297" s="42"/>
      <c r="M3297" s="42"/>
      <c r="N3297" s="41"/>
      <c r="O3297" s="41"/>
      <c r="P3297" s="41"/>
    </row>
    <row r="3298" spans="11:16" s="23" customFormat="1" x14ac:dyDescent="0.35">
      <c r="K3298" s="42"/>
      <c r="L3298" s="42"/>
      <c r="M3298" s="42"/>
      <c r="N3298" s="41"/>
      <c r="O3298" s="41"/>
      <c r="P3298" s="41"/>
    </row>
    <row r="3299" spans="11:16" s="23" customFormat="1" x14ac:dyDescent="0.35">
      <c r="K3299" s="42"/>
      <c r="L3299" s="42"/>
      <c r="M3299" s="42"/>
      <c r="N3299" s="41"/>
      <c r="O3299" s="41"/>
      <c r="P3299" s="41"/>
    </row>
    <row r="3300" spans="11:16" s="23" customFormat="1" x14ac:dyDescent="0.35">
      <c r="K3300" s="42"/>
      <c r="L3300" s="42"/>
      <c r="M3300" s="42"/>
      <c r="N3300" s="41"/>
      <c r="O3300" s="41"/>
      <c r="P3300" s="41"/>
    </row>
    <row r="3301" spans="11:16" s="23" customFormat="1" x14ac:dyDescent="0.35">
      <c r="K3301" s="42"/>
      <c r="L3301" s="42"/>
      <c r="M3301" s="42"/>
      <c r="N3301" s="41"/>
      <c r="O3301" s="41"/>
      <c r="P3301" s="41"/>
    </row>
    <row r="3302" spans="11:16" s="23" customFormat="1" x14ac:dyDescent="0.35">
      <c r="K3302" s="42"/>
      <c r="L3302" s="42"/>
      <c r="M3302" s="42"/>
      <c r="N3302" s="41"/>
      <c r="O3302" s="41"/>
      <c r="P3302" s="41"/>
    </row>
    <row r="3303" spans="11:16" s="23" customFormat="1" x14ac:dyDescent="0.35">
      <c r="K3303" s="42"/>
      <c r="L3303" s="42"/>
      <c r="M3303" s="42"/>
      <c r="N3303" s="41"/>
      <c r="O3303" s="41"/>
      <c r="P3303" s="41"/>
    </row>
    <row r="3304" spans="11:16" s="23" customFormat="1" x14ac:dyDescent="0.35">
      <c r="K3304" s="42"/>
      <c r="L3304" s="42"/>
      <c r="M3304" s="42"/>
      <c r="N3304" s="41"/>
      <c r="O3304" s="41"/>
      <c r="P3304" s="41"/>
    </row>
    <row r="3305" spans="11:16" s="23" customFormat="1" x14ac:dyDescent="0.35">
      <c r="K3305" s="42"/>
      <c r="L3305" s="42"/>
      <c r="M3305" s="42"/>
      <c r="N3305" s="41"/>
      <c r="O3305" s="41"/>
      <c r="P3305" s="41"/>
    </row>
    <row r="3306" spans="11:16" s="23" customFormat="1" x14ac:dyDescent="0.35">
      <c r="K3306" s="42"/>
      <c r="L3306" s="42"/>
      <c r="M3306" s="42"/>
      <c r="N3306" s="41"/>
      <c r="O3306" s="41"/>
      <c r="P3306" s="41"/>
    </row>
    <row r="3307" spans="11:16" s="23" customFormat="1" x14ac:dyDescent="0.35">
      <c r="K3307" s="42"/>
      <c r="L3307" s="42"/>
      <c r="M3307" s="42"/>
      <c r="N3307" s="41"/>
      <c r="O3307" s="41"/>
      <c r="P3307" s="41"/>
    </row>
    <row r="3308" spans="11:16" s="23" customFormat="1" x14ac:dyDescent="0.35">
      <c r="K3308" s="42"/>
      <c r="L3308" s="42"/>
      <c r="M3308" s="42"/>
      <c r="N3308" s="41"/>
      <c r="O3308" s="41"/>
      <c r="P3308" s="41"/>
    </row>
    <row r="3309" spans="11:16" s="23" customFormat="1" x14ac:dyDescent="0.35">
      <c r="K3309" s="42"/>
      <c r="L3309" s="42"/>
      <c r="M3309" s="42"/>
      <c r="N3309" s="41"/>
      <c r="O3309" s="41"/>
      <c r="P3309" s="41"/>
    </row>
    <row r="3310" spans="11:16" s="23" customFormat="1" x14ac:dyDescent="0.35">
      <c r="K3310" s="42"/>
      <c r="L3310" s="42"/>
      <c r="M3310" s="42"/>
      <c r="N3310" s="41"/>
      <c r="O3310" s="41"/>
      <c r="P3310" s="41"/>
    </row>
    <row r="3311" spans="11:16" s="23" customFormat="1" x14ac:dyDescent="0.35">
      <c r="K3311" s="42"/>
      <c r="L3311" s="42"/>
      <c r="M3311" s="42"/>
      <c r="N3311" s="41"/>
      <c r="O3311" s="41"/>
      <c r="P3311" s="41"/>
    </row>
    <row r="3312" spans="11:16" s="23" customFormat="1" x14ac:dyDescent="0.35">
      <c r="K3312" s="42"/>
      <c r="L3312" s="42"/>
      <c r="M3312" s="42"/>
      <c r="N3312" s="41"/>
      <c r="O3312" s="41"/>
      <c r="P3312" s="41"/>
    </row>
    <row r="3313" spans="11:16" s="23" customFormat="1" x14ac:dyDescent="0.35">
      <c r="K3313" s="42"/>
      <c r="L3313" s="42"/>
      <c r="M3313" s="42"/>
      <c r="N3313" s="41"/>
      <c r="O3313" s="41"/>
      <c r="P3313" s="41"/>
    </row>
    <row r="3314" spans="11:16" s="23" customFormat="1" x14ac:dyDescent="0.35">
      <c r="K3314" s="42"/>
      <c r="L3314" s="42"/>
      <c r="M3314" s="42"/>
      <c r="N3314" s="41"/>
      <c r="O3314" s="41"/>
      <c r="P3314" s="41"/>
    </row>
    <row r="3315" spans="11:16" s="23" customFormat="1" x14ac:dyDescent="0.35">
      <c r="K3315" s="42"/>
      <c r="L3315" s="42"/>
      <c r="M3315" s="42"/>
      <c r="N3315" s="41"/>
      <c r="O3315" s="41"/>
      <c r="P3315" s="41"/>
    </row>
    <row r="3316" spans="11:16" s="23" customFormat="1" x14ac:dyDescent="0.35">
      <c r="K3316" s="42"/>
      <c r="L3316" s="42"/>
      <c r="M3316" s="42"/>
      <c r="N3316" s="41"/>
      <c r="O3316" s="41"/>
      <c r="P3316" s="41"/>
    </row>
    <row r="3317" spans="11:16" s="23" customFormat="1" x14ac:dyDescent="0.35">
      <c r="K3317" s="42"/>
      <c r="L3317" s="42"/>
      <c r="M3317" s="42"/>
      <c r="N3317" s="41"/>
      <c r="O3317" s="41"/>
      <c r="P3317" s="41"/>
    </row>
    <row r="3318" spans="11:16" s="23" customFormat="1" x14ac:dyDescent="0.35">
      <c r="K3318" s="42"/>
      <c r="L3318" s="42"/>
      <c r="M3318" s="42"/>
      <c r="N3318" s="41"/>
      <c r="O3318" s="41"/>
      <c r="P3318" s="41"/>
    </row>
    <row r="3319" spans="11:16" s="23" customFormat="1" x14ac:dyDescent="0.35">
      <c r="K3319" s="42"/>
      <c r="L3319" s="42"/>
      <c r="M3319" s="42"/>
      <c r="N3319" s="41"/>
      <c r="O3319" s="41"/>
      <c r="P3319" s="41"/>
    </row>
    <row r="3320" spans="11:16" s="23" customFormat="1" x14ac:dyDescent="0.35">
      <c r="K3320" s="42"/>
      <c r="L3320" s="42"/>
      <c r="M3320" s="42"/>
      <c r="N3320" s="41"/>
      <c r="O3320" s="41"/>
      <c r="P3320" s="41"/>
    </row>
    <row r="3321" spans="11:16" s="23" customFormat="1" x14ac:dyDescent="0.35">
      <c r="K3321" s="42"/>
      <c r="L3321" s="42"/>
      <c r="M3321" s="42"/>
      <c r="N3321" s="41"/>
      <c r="O3321" s="41"/>
      <c r="P3321" s="41"/>
    </row>
    <row r="3322" spans="11:16" s="23" customFormat="1" x14ac:dyDescent="0.35">
      <c r="K3322" s="42"/>
      <c r="L3322" s="42"/>
      <c r="M3322" s="42"/>
      <c r="N3322" s="41"/>
      <c r="O3322" s="41"/>
      <c r="P3322" s="41"/>
    </row>
    <row r="3323" spans="11:16" s="23" customFormat="1" x14ac:dyDescent="0.35">
      <c r="K3323" s="42"/>
      <c r="L3323" s="42"/>
      <c r="M3323" s="42"/>
      <c r="N3323" s="41"/>
      <c r="O3323" s="41"/>
      <c r="P3323" s="41"/>
    </row>
    <row r="3324" spans="11:16" s="23" customFormat="1" x14ac:dyDescent="0.35">
      <c r="K3324" s="42"/>
      <c r="L3324" s="42"/>
      <c r="M3324" s="42"/>
      <c r="N3324" s="41"/>
      <c r="O3324" s="41"/>
      <c r="P3324" s="41"/>
    </row>
    <row r="3325" spans="11:16" s="23" customFormat="1" x14ac:dyDescent="0.35">
      <c r="K3325" s="42"/>
      <c r="L3325" s="42"/>
      <c r="M3325" s="42"/>
      <c r="N3325" s="41"/>
      <c r="O3325" s="41"/>
      <c r="P3325" s="41"/>
    </row>
    <row r="3326" spans="11:16" s="23" customFormat="1" x14ac:dyDescent="0.35">
      <c r="K3326" s="42"/>
      <c r="L3326" s="42"/>
      <c r="M3326" s="42"/>
      <c r="N3326" s="41"/>
      <c r="O3326" s="41"/>
      <c r="P3326" s="41"/>
    </row>
    <row r="3327" spans="11:16" s="23" customFormat="1" x14ac:dyDescent="0.35">
      <c r="K3327" s="42"/>
      <c r="L3327" s="42"/>
      <c r="M3327" s="42"/>
      <c r="N3327" s="41"/>
      <c r="O3327" s="41"/>
      <c r="P3327" s="41"/>
    </row>
    <row r="3328" spans="11:16" s="23" customFormat="1" x14ac:dyDescent="0.35">
      <c r="K3328" s="42"/>
      <c r="L3328" s="42"/>
      <c r="M3328" s="42"/>
      <c r="N3328" s="41"/>
      <c r="O3328" s="41"/>
      <c r="P3328" s="41"/>
    </row>
    <row r="3329" spans="11:16" s="23" customFormat="1" x14ac:dyDescent="0.35">
      <c r="K3329" s="42"/>
      <c r="L3329" s="42"/>
      <c r="M3329" s="42"/>
      <c r="N3329" s="41"/>
      <c r="O3329" s="41"/>
      <c r="P3329" s="41"/>
    </row>
    <row r="3330" spans="11:16" s="23" customFormat="1" x14ac:dyDescent="0.35">
      <c r="K3330" s="42"/>
      <c r="L3330" s="42"/>
      <c r="M3330" s="42"/>
      <c r="N3330" s="41"/>
      <c r="O3330" s="41"/>
      <c r="P3330" s="41"/>
    </row>
    <row r="3331" spans="11:16" s="23" customFormat="1" x14ac:dyDescent="0.35">
      <c r="K3331" s="42"/>
      <c r="L3331" s="42"/>
      <c r="M3331" s="42"/>
      <c r="N3331" s="41"/>
      <c r="O3331" s="41"/>
      <c r="P3331" s="41"/>
    </row>
    <row r="3332" spans="11:16" s="23" customFormat="1" x14ac:dyDescent="0.35">
      <c r="K3332" s="42"/>
      <c r="L3332" s="42"/>
      <c r="M3332" s="42"/>
      <c r="N3332" s="41"/>
      <c r="O3332" s="41"/>
      <c r="P3332" s="41"/>
    </row>
    <row r="3333" spans="11:16" s="23" customFormat="1" x14ac:dyDescent="0.35">
      <c r="K3333" s="42"/>
      <c r="L3333" s="42"/>
      <c r="M3333" s="42"/>
      <c r="N3333" s="41"/>
      <c r="O3333" s="41"/>
      <c r="P3333" s="41"/>
    </row>
    <row r="3334" spans="11:16" s="23" customFormat="1" x14ac:dyDescent="0.35">
      <c r="K3334" s="42"/>
      <c r="L3334" s="42"/>
      <c r="M3334" s="42"/>
      <c r="N3334" s="41"/>
      <c r="O3334" s="41"/>
      <c r="P3334" s="41"/>
    </row>
    <row r="3335" spans="11:16" s="23" customFormat="1" x14ac:dyDescent="0.35">
      <c r="K3335" s="42"/>
      <c r="L3335" s="42"/>
      <c r="M3335" s="42"/>
      <c r="N3335" s="41"/>
      <c r="O3335" s="41"/>
      <c r="P3335" s="41"/>
    </row>
    <row r="3336" spans="11:16" s="23" customFormat="1" x14ac:dyDescent="0.35">
      <c r="K3336" s="42"/>
      <c r="L3336" s="42"/>
      <c r="M3336" s="42"/>
      <c r="N3336" s="41"/>
      <c r="O3336" s="41"/>
      <c r="P3336" s="41"/>
    </row>
    <row r="3337" spans="11:16" s="23" customFormat="1" x14ac:dyDescent="0.35">
      <c r="K3337" s="42"/>
      <c r="L3337" s="42"/>
      <c r="M3337" s="42"/>
      <c r="N3337" s="41"/>
      <c r="O3337" s="41"/>
      <c r="P3337" s="41"/>
    </row>
    <row r="3338" spans="11:16" s="23" customFormat="1" x14ac:dyDescent="0.35">
      <c r="K3338" s="42"/>
      <c r="L3338" s="42"/>
      <c r="M3338" s="42"/>
      <c r="N3338" s="41"/>
      <c r="O3338" s="41"/>
      <c r="P3338" s="41"/>
    </row>
    <row r="3339" spans="11:16" s="23" customFormat="1" x14ac:dyDescent="0.35">
      <c r="K3339" s="42"/>
      <c r="L3339" s="42"/>
      <c r="M3339" s="42"/>
      <c r="N3339" s="41"/>
      <c r="O3339" s="41"/>
      <c r="P3339" s="41"/>
    </row>
    <row r="3340" spans="11:16" s="23" customFormat="1" x14ac:dyDescent="0.35">
      <c r="K3340" s="42"/>
      <c r="L3340" s="42"/>
      <c r="M3340" s="42"/>
      <c r="N3340" s="41"/>
      <c r="O3340" s="41"/>
      <c r="P3340" s="41"/>
    </row>
    <row r="3341" spans="11:16" s="23" customFormat="1" x14ac:dyDescent="0.35">
      <c r="K3341" s="42"/>
      <c r="L3341" s="42"/>
      <c r="M3341" s="42"/>
      <c r="N3341" s="41"/>
      <c r="O3341" s="41"/>
      <c r="P3341" s="41"/>
    </row>
    <row r="3342" spans="11:16" s="23" customFormat="1" x14ac:dyDescent="0.35">
      <c r="K3342" s="42"/>
      <c r="L3342" s="42"/>
      <c r="M3342" s="42"/>
      <c r="N3342" s="41"/>
      <c r="O3342" s="41"/>
      <c r="P3342" s="41"/>
    </row>
    <row r="3343" spans="11:16" s="23" customFormat="1" x14ac:dyDescent="0.35">
      <c r="K3343" s="42"/>
      <c r="L3343" s="42"/>
      <c r="M3343" s="42"/>
      <c r="N3343" s="41"/>
      <c r="O3343" s="41"/>
      <c r="P3343" s="41"/>
    </row>
    <row r="3344" spans="11:16" s="23" customFormat="1" x14ac:dyDescent="0.35">
      <c r="K3344" s="42"/>
      <c r="L3344" s="42"/>
      <c r="M3344" s="42"/>
      <c r="N3344" s="41"/>
      <c r="O3344" s="41"/>
      <c r="P3344" s="41"/>
    </row>
    <row r="3345" spans="11:16" s="23" customFormat="1" x14ac:dyDescent="0.35">
      <c r="K3345" s="42"/>
      <c r="L3345" s="42"/>
      <c r="M3345" s="42"/>
      <c r="N3345" s="41"/>
      <c r="O3345" s="41"/>
      <c r="P3345" s="41"/>
    </row>
    <row r="3346" spans="11:16" s="23" customFormat="1" x14ac:dyDescent="0.35">
      <c r="K3346" s="42"/>
      <c r="L3346" s="42"/>
      <c r="M3346" s="42"/>
      <c r="N3346" s="41"/>
      <c r="O3346" s="41"/>
      <c r="P3346" s="41"/>
    </row>
    <row r="3347" spans="11:16" s="23" customFormat="1" x14ac:dyDescent="0.35">
      <c r="K3347" s="42"/>
      <c r="L3347" s="42"/>
      <c r="M3347" s="42"/>
      <c r="N3347" s="41"/>
      <c r="O3347" s="41"/>
      <c r="P3347" s="41"/>
    </row>
    <row r="3348" spans="11:16" s="23" customFormat="1" x14ac:dyDescent="0.35">
      <c r="K3348" s="42"/>
      <c r="L3348" s="42"/>
      <c r="M3348" s="42"/>
      <c r="N3348" s="41"/>
      <c r="O3348" s="41"/>
      <c r="P3348" s="41"/>
    </row>
    <row r="3349" spans="11:16" s="23" customFormat="1" x14ac:dyDescent="0.35">
      <c r="K3349" s="42"/>
      <c r="L3349" s="42"/>
      <c r="M3349" s="42"/>
      <c r="N3349" s="41"/>
      <c r="O3349" s="41"/>
      <c r="P3349" s="41"/>
    </row>
    <row r="3350" spans="11:16" s="23" customFormat="1" x14ac:dyDescent="0.35">
      <c r="K3350" s="42"/>
      <c r="L3350" s="42"/>
      <c r="M3350" s="42"/>
      <c r="N3350" s="41"/>
      <c r="O3350" s="41"/>
      <c r="P3350" s="41"/>
    </row>
    <row r="3351" spans="11:16" s="23" customFormat="1" x14ac:dyDescent="0.35">
      <c r="K3351" s="42"/>
      <c r="L3351" s="42"/>
      <c r="M3351" s="42"/>
      <c r="N3351" s="41"/>
      <c r="O3351" s="41"/>
      <c r="P3351" s="41"/>
    </row>
    <row r="3352" spans="11:16" s="23" customFormat="1" x14ac:dyDescent="0.35">
      <c r="K3352" s="42"/>
      <c r="L3352" s="42"/>
      <c r="M3352" s="42"/>
      <c r="N3352" s="41"/>
      <c r="O3352" s="41"/>
      <c r="P3352" s="41"/>
    </row>
    <row r="3353" spans="11:16" s="23" customFormat="1" x14ac:dyDescent="0.35">
      <c r="K3353" s="42"/>
      <c r="L3353" s="42"/>
      <c r="M3353" s="42"/>
      <c r="N3353" s="41"/>
      <c r="O3353" s="41"/>
      <c r="P3353" s="41"/>
    </row>
    <row r="3354" spans="11:16" s="23" customFormat="1" x14ac:dyDescent="0.35">
      <c r="K3354" s="42"/>
      <c r="L3354" s="42"/>
      <c r="M3354" s="42"/>
      <c r="N3354" s="41"/>
      <c r="O3354" s="41"/>
      <c r="P3354" s="41"/>
    </row>
    <row r="3355" spans="11:16" s="23" customFormat="1" x14ac:dyDescent="0.35">
      <c r="K3355" s="42"/>
      <c r="L3355" s="42"/>
      <c r="M3355" s="42"/>
      <c r="N3355" s="41"/>
      <c r="O3355" s="41"/>
      <c r="P3355" s="41"/>
    </row>
    <row r="3356" spans="11:16" s="23" customFormat="1" x14ac:dyDescent="0.35">
      <c r="K3356" s="42"/>
      <c r="L3356" s="42"/>
      <c r="M3356" s="42"/>
      <c r="N3356" s="41"/>
      <c r="O3356" s="41"/>
      <c r="P3356" s="41"/>
    </row>
    <row r="3357" spans="11:16" s="23" customFormat="1" x14ac:dyDescent="0.35">
      <c r="K3357" s="42"/>
      <c r="L3357" s="42"/>
      <c r="M3357" s="42"/>
      <c r="N3357" s="41"/>
      <c r="O3357" s="41"/>
      <c r="P3357" s="41"/>
    </row>
    <row r="3358" spans="11:16" s="23" customFormat="1" x14ac:dyDescent="0.35">
      <c r="K3358" s="42"/>
      <c r="L3358" s="42"/>
      <c r="M3358" s="42"/>
      <c r="N3358" s="41"/>
      <c r="O3358" s="41"/>
      <c r="P3358" s="41"/>
    </row>
    <row r="3359" spans="11:16" s="23" customFormat="1" x14ac:dyDescent="0.35">
      <c r="K3359" s="42"/>
      <c r="L3359" s="42"/>
      <c r="M3359" s="42"/>
      <c r="N3359" s="41"/>
      <c r="O3359" s="41"/>
      <c r="P3359" s="41"/>
    </row>
    <row r="3360" spans="11:16" s="23" customFormat="1" x14ac:dyDescent="0.35">
      <c r="K3360" s="42"/>
      <c r="L3360" s="42"/>
      <c r="M3360" s="42"/>
      <c r="N3360" s="41"/>
      <c r="O3360" s="41"/>
      <c r="P3360" s="41"/>
    </row>
    <row r="3361" spans="11:16" s="23" customFormat="1" x14ac:dyDescent="0.35">
      <c r="K3361" s="42"/>
      <c r="L3361" s="42"/>
      <c r="M3361" s="42"/>
      <c r="N3361" s="41"/>
      <c r="O3361" s="41"/>
      <c r="P3361" s="41"/>
    </row>
    <row r="3362" spans="11:16" s="23" customFormat="1" x14ac:dyDescent="0.35">
      <c r="K3362" s="42"/>
      <c r="L3362" s="42"/>
      <c r="M3362" s="42"/>
      <c r="N3362" s="41"/>
      <c r="O3362" s="41"/>
      <c r="P3362" s="41"/>
    </row>
    <row r="3363" spans="11:16" s="23" customFormat="1" x14ac:dyDescent="0.35">
      <c r="K3363" s="42"/>
      <c r="L3363" s="42"/>
      <c r="M3363" s="42"/>
      <c r="N3363" s="41"/>
      <c r="O3363" s="41"/>
      <c r="P3363" s="41"/>
    </row>
    <row r="3364" spans="11:16" s="23" customFormat="1" x14ac:dyDescent="0.35">
      <c r="K3364" s="42"/>
      <c r="L3364" s="42"/>
      <c r="M3364" s="42"/>
      <c r="N3364" s="41"/>
      <c r="O3364" s="41"/>
      <c r="P3364" s="41"/>
    </row>
    <row r="3365" spans="11:16" s="23" customFormat="1" x14ac:dyDescent="0.35">
      <c r="K3365" s="42"/>
      <c r="L3365" s="42"/>
      <c r="M3365" s="42"/>
      <c r="N3365" s="41"/>
      <c r="O3365" s="41"/>
      <c r="P3365" s="41"/>
    </row>
    <row r="3366" spans="11:16" s="23" customFormat="1" x14ac:dyDescent="0.35">
      <c r="K3366" s="42"/>
      <c r="L3366" s="42"/>
      <c r="M3366" s="42"/>
      <c r="N3366" s="41"/>
      <c r="O3366" s="41"/>
      <c r="P3366" s="41"/>
    </row>
    <row r="3367" spans="11:16" s="23" customFormat="1" x14ac:dyDescent="0.35">
      <c r="K3367" s="42"/>
      <c r="L3367" s="42"/>
      <c r="M3367" s="42"/>
      <c r="N3367" s="41"/>
      <c r="O3367" s="41"/>
      <c r="P3367" s="41"/>
    </row>
    <row r="3368" spans="11:16" s="23" customFormat="1" x14ac:dyDescent="0.35">
      <c r="K3368" s="42"/>
      <c r="L3368" s="42"/>
      <c r="M3368" s="42"/>
      <c r="N3368" s="41"/>
      <c r="O3368" s="41"/>
      <c r="P3368" s="41"/>
    </row>
    <row r="3369" spans="11:16" s="23" customFormat="1" x14ac:dyDescent="0.35">
      <c r="K3369" s="42"/>
      <c r="L3369" s="42"/>
      <c r="M3369" s="42"/>
      <c r="N3369" s="41"/>
      <c r="O3369" s="41"/>
      <c r="P3369" s="41"/>
    </row>
    <row r="3370" spans="11:16" s="23" customFormat="1" x14ac:dyDescent="0.35">
      <c r="K3370" s="42"/>
      <c r="L3370" s="42"/>
      <c r="M3370" s="42"/>
      <c r="N3370" s="41"/>
      <c r="O3370" s="41"/>
      <c r="P3370" s="41"/>
    </row>
    <row r="3371" spans="11:16" s="23" customFormat="1" x14ac:dyDescent="0.35">
      <c r="K3371" s="42"/>
      <c r="L3371" s="42"/>
      <c r="M3371" s="42"/>
      <c r="N3371" s="41"/>
      <c r="O3371" s="41"/>
      <c r="P3371" s="41"/>
    </row>
    <row r="3372" spans="11:16" s="23" customFormat="1" x14ac:dyDescent="0.35">
      <c r="K3372" s="42"/>
      <c r="L3372" s="42"/>
      <c r="M3372" s="42"/>
      <c r="N3372" s="41"/>
      <c r="O3372" s="41"/>
      <c r="P3372" s="41"/>
    </row>
    <row r="3373" spans="11:16" s="23" customFormat="1" x14ac:dyDescent="0.35">
      <c r="K3373" s="42"/>
      <c r="L3373" s="42"/>
      <c r="M3373" s="42"/>
      <c r="N3373" s="41"/>
      <c r="O3373" s="41"/>
      <c r="P3373" s="41"/>
    </row>
    <row r="3374" spans="11:16" s="23" customFormat="1" x14ac:dyDescent="0.35">
      <c r="K3374" s="42"/>
      <c r="L3374" s="42"/>
      <c r="M3374" s="42"/>
      <c r="N3374" s="41"/>
      <c r="O3374" s="41"/>
      <c r="P3374" s="41"/>
    </row>
    <row r="3375" spans="11:16" s="23" customFormat="1" x14ac:dyDescent="0.35">
      <c r="K3375" s="42"/>
      <c r="L3375" s="42"/>
      <c r="M3375" s="42"/>
      <c r="N3375" s="41"/>
      <c r="O3375" s="41"/>
      <c r="P3375" s="41"/>
    </row>
    <row r="3376" spans="11:16" s="23" customFormat="1" x14ac:dyDescent="0.35">
      <c r="K3376" s="42"/>
      <c r="L3376" s="42"/>
      <c r="M3376" s="42"/>
      <c r="N3376" s="41"/>
      <c r="O3376" s="41"/>
      <c r="P3376" s="41"/>
    </row>
    <row r="3377" spans="11:16" s="23" customFormat="1" x14ac:dyDescent="0.35">
      <c r="K3377" s="42"/>
      <c r="L3377" s="42"/>
      <c r="M3377" s="42"/>
      <c r="N3377" s="41"/>
      <c r="O3377" s="41"/>
      <c r="P3377" s="41"/>
    </row>
    <row r="3378" spans="11:16" s="23" customFormat="1" x14ac:dyDescent="0.35">
      <c r="K3378" s="42"/>
      <c r="L3378" s="42"/>
      <c r="M3378" s="42"/>
      <c r="N3378" s="41"/>
      <c r="O3378" s="41"/>
      <c r="P3378" s="41"/>
    </row>
    <row r="3379" spans="11:16" s="23" customFormat="1" x14ac:dyDescent="0.35">
      <c r="K3379" s="42"/>
      <c r="L3379" s="42"/>
      <c r="M3379" s="42"/>
      <c r="N3379" s="41"/>
      <c r="O3379" s="41"/>
      <c r="P3379" s="41"/>
    </row>
    <row r="3380" spans="11:16" s="23" customFormat="1" x14ac:dyDescent="0.35">
      <c r="K3380" s="42"/>
      <c r="L3380" s="42"/>
      <c r="M3380" s="42"/>
      <c r="N3380" s="41"/>
      <c r="O3380" s="41"/>
      <c r="P3380" s="41"/>
    </row>
    <row r="3381" spans="11:16" s="23" customFormat="1" x14ac:dyDescent="0.35">
      <c r="K3381" s="42"/>
      <c r="L3381" s="42"/>
      <c r="M3381" s="42"/>
      <c r="N3381" s="41"/>
      <c r="O3381" s="41"/>
      <c r="P3381" s="41"/>
    </row>
    <row r="3382" spans="11:16" s="23" customFormat="1" x14ac:dyDescent="0.35">
      <c r="K3382" s="42"/>
      <c r="L3382" s="42"/>
      <c r="M3382" s="42"/>
      <c r="N3382" s="41"/>
      <c r="O3382" s="41"/>
      <c r="P3382" s="41"/>
    </row>
    <row r="3383" spans="11:16" s="23" customFormat="1" x14ac:dyDescent="0.35">
      <c r="K3383" s="42"/>
      <c r="L3383" s="42"/>
      <c r="M3383" s="42"/>
      <c r="N3383" s="41"/>
      <c r="O3383" s="41"/>
      <c r="P3383" s="41"/>
    </row>
    <row r="3384" spans="11:16" s="23" customFormat="1" x14ac:dyDescent="0.35">
      <c r="K3384" s="42"/>
      <c r="L3384" s="42"/>
      <c r="M3384" s="42"/>
      <c r="N3384" s="41"/>
      <c r="O3384" s="41"/>
      <c r="P3384" s="41"/>
    </row>
    <row r="3385" spans="11:16" s="23" customFormat="1" x14ac:dyDescent="0.35">
      <c r="K3385" s="42"/>
      <c r="L3385" s="42"/>
      <c r="M3385" s="42"/>
      <c r="N3385" s="41"/>
      <c r="O3385" s="41"/>
      <c r="P3385" s="41"/>
    </row>
    <row r="3386" spans="11:16" s="23" customFormat="1" x14ac:dyDescent="0.35">
      <c r="K3386" s="42"/>
      <c r="L3386" s="42"/>
      <c r="M3386" s="42"/>
      <c r="N3386" s="41"/>
      <c r="O3386" s="41"/>
      <c r="P3386" s="41"/>
    </row>
    <row r="3387" spans="11:16" s="23" customFormat="1" x14ac:dyDescent="0.35">
      <c r="K3387" s="42"/>
      <c r="L3387" s="42"/>
      <c r="M3387" s="42"/>
      <c r="N3387" s="41"/>
      <c r="O3387" s="41"/>
      <c r="P3387" s="41"/>
    </row>
    <row r="3388" spans="11:16" s="23" customFormat="1" x14ac:dyDescent="0.35">
      <c r="K3388" s="42"/>
      <c r="L3388" s="42"/>
      <c r="M3388" s="42"/>
      <c r="N3388" s="41"/>
      <c r="O3388" s="41"/>
      <c r="P3388" s="41"/>
    </row>
    <row r="3389" spans="11:16" s="23" customFormat="1" x14ac:dyDescent="0.35">
      <c r="K3389" s="42"/>
      <c r="L3389" s="42"/>
      <c r="M3389" s="42"/>
      <c r="N3389" s="41"/>
      <c r="O3389" s="41"/>
      <c r="P3389" s="41"/>
    </row>
    <row r="3390" spans="11:16" s="23" customFormat="1" x14ac:dyDescent="0.35">
      <c r="K3390" s="42"/>
      <c r="L3390" s="42"/>
      <c r="M3390" s="42"/>
      <c r="N3390" s="41"/>
      <c r="O3390" s="41"/>
      <c r="P3390" s="41"/>
    </row>
    <row r="3391" spans="11:16" s="23" customFormat="1" x14ac:dyDescent="0.35">
      <c r="K3391" s="42"/>
      <c r="L3391" s="42"/>
      <c r="M3391" s="42"/>
      <c r="N3391" s="41"/>
      <c r="O3391" s="41"/>
      <c r="P3391" s="41"/>
    </row>
    <row r="3392" spans="11:16" s="23" customFormat="1" x14ac:dyDescent="0.35">
      <c r="K3392" s="42"/>
      <c r="L3392" s="42"/>
      <c r="M3392" s="42"/>
      <c r="N3392" s="41"/>
      <c r="O3392" s="41"/>
      <c r="P3392" s="41"/>
    </row>
    <row r="3393" spans="11:16" s="23" customFormat="1" x14ac:dyDescent="0.35">
      <c r="K3393" s="42"/>
      <c r="L3393" s="42"/>
      <c r="M3393" s="42"/>
      <c r="N3393" s="41"/>
      <c r="O3393" s="41"/>
      <c r="P3393" s="41"/>
    </row>
    <row r="3394" spans="11:16" s="23" customFormat="1" x14ac:dyDescent="0.35">
      <c r="K3394" s="42"/>
      <c r="L3394" s="42"/>
      <c r="M3394" s="42"/>
      <c r="N3394" s="41"/>
      <c r="O3394" s="41"/>
      <c r="P3394" s="41"/>
    </row>
    <row r="3395" spans="11:16" s="23" customFormat="1" x14ac:dyDescent="0.35">
      <c r="K3395" s="42"/>
      <c r="L3395" s="42"/>
      <c r="M3395" s="42"/>
      <c r="N3395" s="41"/>
      <c r="O3395" s="41"/>
      <c r="P3395" s="41"/>
    </row>
    <row r="3396" spans="11:16" s="23" customFormat="1" x14ac:dyDescent="0.35">
      <c r="K3396" s="42"/>
      <c r="L3396" s="42"/>
      <c r="M3396" s="42"/>
      <c r="N3396" s="41"/>
      <c r="O3396" s="41"/>
      <c r="P3396" s="41"/>
    </row>
    <row r="3397" spans="11:16" s="23" customFormat="1" x14ac:dyDescent="0.35">
      <c r="K3397" s="42"/>
      <c r="L3397" s="42"/>
      <c r="M3397" s="42"/>
      <c r="N3397" s="41"/>
      <c r="O3397" s="41"/>
      <c r="P3397" s="41"/>
    </row>
    <row r="3398" spans="11:16" s="23" customFormat="1" x14ac:dyDescent="0.35">
      <c r="K3398" s="42"/>
      <c r="L3398" s="42"/>
      <c r="M3398" s="42"/>
      <c r="N3398" s="41"/>
      <c r="O3398" s="41"/>
      <c r="P3398" s="41"/>
    </row>
    <row r="3399" spans="11:16" s="23" customFormat="1" x14ac:dyDescent="0.35">
      <c r="K3399" s="42"/>
      <c r="L3399" s="42"/>
      <c r="M3399" s="42"/>
      <c r="N3399" s="41"/>
      <c r="O3399" s="41"/>
      <c r="P3399" s="41"/>
    </row>
    <row r="3400" spans="11:16" s="23" customFormat="1" x14ac:dyDescent="0.35">
      <c r="K3400" s="42"/>
      <c r="L3400" s="42"/>
      <c r="M3400" s="42"/>
      <c r="N3400" s="41"/>
      <c r="O3400" s="41"/>
      <c r="P3400" s="41"/>
    </row>
    <row r="3401" spans="11:16" s="23" customFormat="1" x14ac:dyDescent="0.35">
      <c r="K3401" s="42"/>
      <c r="L3401" s="42"/>
      <c r="M3401" s="42"/>
      <c r="N3401" s="41"/>
      <c r="O3401" s="41"/>
      <c r="P3401" s="41"/>
    </row>
    <row r="3402" spans="11:16" s="23" customFormat="1" x14ac:dyDescent="0.35">
      <c r="K3402" s="42"/>
      <c r="L3402" s="42"/>
      <c r="M3402" s="42"/>
      <c r="N3402" s="41"/>
      <c r="O3402" s="41"/>
      <c r="P3402" s="41"/>
    </row>
    <row r="3403" spans="11:16" s="23" customFormat="1" x14ac:dyDescent="0.35">
      <c r="K3403" s="42"/>
      <c r="L3403" s="42"/>
      <c r="M3403" s="42"/>
      <c r="N3403" s="41"/>
      <c r="O3403" s="41"/>
      <c r="P3403" s="41"/>
    </row>
    <row r="3404" spans="11:16" s="23" customFormat="1" x14ac:dyDescent="0.35">
      <c r="K3404" s="42"/>
      <c r="L3404" s="42"/>
      <c r="M3404" s="42"/>
      <c r="N3404" s="41"/>
      <c r="O3404" s="41"/>
      <c r="P3404" s="41"/>
    </row>
    <row r="3405" spans="11:16" s="23" customFormat="1" x14ac:dyDescent="0.35">
      <c r="K3405" s="42"/>
      <c r="L3405" s="42"/>
      <c r="M3405" s="42"/>
      <c r="N3405" s="41"/>
      <c r="O3405" s="41"/>
      <c r="P3405" s="41"/>
    </row>
    <row r="3406" spans="11:16" s="23" customFormat="1" x14ac:dyDescent="0.35">
      <c r="K3406" s="42"/>
      <c r="L3406" s="42"/>
      <c r="M3406" s="42"/>
      <c r="N3406" s="41"/>
      <c r="O3406" s="41"/>
      <c r="P3406" s="41"/>
    </row>
    <row r="3407" spans="11:16" s="23" customFormat="1" x14ac:dyDescent="0.35">
      <c r="K3407" s="42"/>
      <c r="L3407" s="42"/>
      <c r="M3407" s="42"/>
      <c r="N3407" s="41"/>
      <c r="O3407" s="41"/>
      <c r="P3407" s="41"/>
    </row>
    <row r="3408" spans="11:16" s="23" customFormat="1" x14ac:dyDescent="0.35">
      <c r="K3408" s="42"/>
      <c r="L3408" s="42"/>
      <c r="M3408" s="42"/>
      <c r="N3408" s="41"/>
      <c r="O3408" s="41"/>
      <c r="P3408" s="41"/>
    </row>
    <row r="3409" spans="11:16" s="23" customFormat="1" x14ac:dyDescent="0.35">
      <c r="K3409" s="42"/>
      <c r="L3409" s="42"/>
      <c r="M3409" s="42"/>
      <c r="N3409" s="41"/>
      <c r="O3409" s="41"/>
      <c r="P3409" s="41"/>
    </row>
    <row r="3410" spans="11:16" s="23" customFormat="1" x14ac:dyDescent="0.35">
      <c r="K3410" s="42"/>
      <c r="L3410" s="42"/>
      <c r="M3410" s="42"/>
      <c r="N3410" s="41"/>
      <c r="O3410" s="41"/>
      <c r="P3410" s="41"/>
    </row>
    <row r="3411" spans="11:16" s="23" customFormat="1" x14ac:dyDescent="0.35">
      <c r="K3411" s="42"/>
      <c r="L3411" s="42"/>
      <c r="M3411" s="42"/>
      <c r="N3411" s="41"/>
      <c r="O3411" s="41"/>
      <c r="P3411" s="41"/>
    </row>
    <row r="3412" spans="11:16" s="23" customFormat="1" x14ac:dyDescent="0.35">
      <c r="K3412" s="42"/>
      <c r="L3412" s="42"/>
      <c r="M3412" s="42"/>
      <c r="N3412" s="41"/>
      <c r="O3412" s="41"/>
      <c r="P3412" s="41"/>
    </row>
    <row r="3413" spans="11:16" s="23" customFormat="1" x14ac:dyDescent="0.35">
      <c r="K3413" s="42"/>
      <c r="L3413" s="42"/>
      <c r="M3413" s="42"/>
      <c r="N3413" s="41"/>
      <c r="O3413" s="41"/>
      <c r="P3413" s="41"/>
    </row>
    <row r="3414" spans="11:16" s="23" customFormat="1" x14ac:dyDescent="0.35">
      <c r="K3414" s="42"/>
      <c r="L3414" s="42"/>
      <c r="M3414" s="42"/>
      <c r="N3414" s="41"/>
      <c r="O3414" s="41"/>
      <c r="P3414" s="41"/>
    </row>
    <row r="3415" spans="11:16" s="23" customFormat="1" x14ac:dyDescent="0.35">
      <c r="K3415" s="42"/>
      <c r="L3415" s="42"/>
      <c r="M3415" s="42"/>
      <c r="N3415" s="41"/>
      <c r="O3415" s="41"/>
      <c r="P3415" s="41"/>
    </row>
    <row r="3416" spans="11:16" s="23" customFormat="1" x14ac:dyDescent="0.35">
      <c r="K3416" s="42"/>
      <c r="L3416" s="42"/>
      <c r="M3416" s="42"/>
      <c r="N3416" s="41"/>
      <c r="O3416" s="41"/>
      <c r="P3416" s="41"/>
    </row>
    <row r="3417" spans="11:16" s="23" customFormat="1" x14ac:dyDescent="0.35">
      <c r="K3417" s="42"/>
      <c r="L3417" s="42"/>
      <c r="M3417" s="42"/>
      <c r="N3417" s="41"/>
      <c r="O3417" s="41"/>
      <c r="P3417" s="41"/>
    </row>
    <row r="3418" spans="11:16" s="23" customFormat="1" x14ac:dyDescent="0.35">
      <c r="K3418" s="42"/>
      <c r="L3418" s="42"/>
      <c r="M3418" s="42"/>
      <c r="N3418" s="41"/>
      <c r="O3418" s="41"/>
      <c r="P3418" s="41"/>
    </row>
    <row r="3419" spans="11:16" s="23" customFormat="1" x14ac:dyDescent="0.35">
      <c r="K3419" s="42"/>
      <c r="L3419" s="42"/>
      <c r="M3419" s="42"/>
      <c r="N3419" s="41"/>
      <c r="O3419" s="41"/>
      <c r="P3419" s="41"/>
    </row>
    <row r="3420" spans="11:16" s="23" customFormat="1" x14ac:dyDescent="0.35">
      <c r="K3420" s="42"/>
      <c r="L3420" s="42"/>
      <c r="M3420" s="42"/>
      <c r="N3420" s="41"/>
      <c r="O3420" s="41"/>
      <c r="P3420" s="41"/>
    </row>
    <row r="3421" spans="11:16" s="23" customFormat="1" x14ac:dyDescent="0.35">
      <c r="K3421" s="42"/>
      <c r="L3421" s="42"/>
      <c r="M3421" s="42"/>
      <c r="N3421" s="41"/>
      <c r="O3421" s="41"/>
      <c r="P3421" s="41"/>
    </row>
    <row r="3422" spans="11:16" s="23" customFormat="1" x14ac:dyDescent="0.35">
      <c r="K3422" s="42"/>
      <c r="L3422" s="42"/>
      <c r="M3422" s="42"/>
      <c r="N3422" s="41"/>
      <c r="O3422" s="41"/>
      <c r="P3422" s="41"/>
    </row>
    <row r="3423" spans="11:16" s="23" customFormat="1" x14ac:dyDescent="0.35">
      <c r="K3423" s="42"/>
      <c r="L3423" s="42"/>
      <c r="M3423" s="42"/>
      <c r="N3423" s="41"/>
      <c r="O3423" s="41"/>
      <c r="P3423" s="41"/>
    </row>
    <row r="3424" spans="11:16" s="23" customFormat="1" x14ac:dyDescent="0.35">
      <c r="K3424" s="42"/>
      <c r="L3424" s="42"/>
      <c r="M3424" s="42"/>
      <c r="N3424" s="41"/>
      <c r="O3424" s="41"/>
      <c r="P3424" s="41"/>
    </row>
    <row r="3425" spans="11:16" s="23" customFormat="1" x14ac:dyDescent="0.35">
      <c r="K3425" s="42"/>
      <c r="L3425" s="42"/>
      <c r="M3425" s="42"/>
      <c r="N3425" s="41"/>
      <c r="O3425" s="41"/>
      <c r="P3425" s="41"/>
    </row>
    <row r="3426" spans="11:16" s="23" customFormat="1" x14ac:dyDescent="0.35">
      <c r="K3426" s="42"/>
      <c r="L3426" s="42"/>
      <c r="M3426" s="42"/>
      <c r="N3426" s="41"/>
      <c r="O3426" s="41"/>
      <c r="P3426" s="41"/>
    </row>
    <row r="3427" spans="11:16" s="23" customFormat="1" x14ac:dyDescent="0.35">
      <c r="K3427" s="42"/>
      <c r="L3427" s="42"/>
      <c r="M3427" s="42"/>
      <c r="N3427" s="41"/>
      <c r="O3427" s="41"/>
      <c r="P3427" s="41"/>
    </row>
    <row r="3428" spans="11:16" s="23" customFormat="1" x14ac:dyDescent="0.35">
      <c r="K3428" s="42"/>
      <c r="L3428" s="42"/>
      <c r="M3428" s="42"/>
      <c r="N3428" s="41"/>
      <c r="O3428" s="41"/>
      <c r="P3428" s="41"/>
    </row>
    <row r="3429" spans="11:16" s="23" customFormat="1" x14ac:dyDescent="0.35">
      <c r="K3429" s="42"/>
      <c r="L3429" s="42"/>
      <c r="M3429" s="42"/>
      <c r="N3429" s="41"/>
      <c r="O3429" s="41"/>
      <c r="P3429" s="41"/>
    </row>
    <row r="3430" spans="11:16" s="23" customFormat="1" x14ac:dyDescent="0.35">
      <c r="K3430" s="42"/>
      <c r="L3430" s="42"/>
      <c r="M3430" s="42"/>
      <c r="N3430" s="41"/>
      <c r="O3430" s="41"/>
      <c r="P3430" s="41"/>
    </row>
    <row r="3431" spans="11:16" s="23" customFormat="1" x14ac:dyDescent="0.35">
      <c r="K3431" s="42"/>
      <c r="L3431" s="42"/>
      <c r="M3431" s="42"/>
      <c r="N3431" s="41"/>
      <c r="O3431" s="41"/>
      <c r="P3431" s="41"/>
    </row>
    <row r="3432" spans="11:16" s="23" customFormat="1" x14ac:dyDescent="0.35">
      <c r="K3432" s="42"/>
      <c r="L3432" s="42"/>
      <c r="M3432" s="42"/>
      <c r="N3432" s="41"/>
      <c r="O3432" s="41"/>
      <c r="P3432" s="41"/>
    </row>
    <row r="3433" spans="11:16" s="23" customFormat="1" x14ac:dyDescent="0.35">
      <c r="K3433" s="42"/>
      <c r="L3433" s="42"/>
      <c r="M3433" s="42"/>
      <c r="N3433" s="41"/>
      <c r="O3433" s="41"/>
      <c r="P3433" s="41"/>
    </row>
    <row r="3434" spans="11:16" s="23" customFormat="1" x14ac:dyDescent="0.35">
      <c r="K3434" s="42"/>
      <c r="L3434" s="42"/>
      <c r="M3434" s="42"/>
      <c r="N3434" s="41"/>
      <c r="O3434" s="41"/>
      <c r="P3434" s="41"/>
    </row>
    <row r="3435" spans="11:16" s="23" customFormat="1" x14ac:dyDescent="0.35">
      <c r="K3435" s="42"/>
      <c r="L3435" s="42"/>
      <c r="M3435" s="42"/>
      <c r="N3435" s="41"/>
      <c r="O3435" s="41"/>
      <c r="P3435" s="41"/>
    </row>
    <row r="3436" spans="11:16" s="23" customFormat="1" x14ac:dyDescent="0.35">
      <c r="K3436" s="42"/>
      <c r="L3436" s="42"/>
      <c r="M3436" s="42"/>
      <c r="N3436" s="41"/>
      <c r="O3436" s="41"/>
      <c r="P3436" s="41"/>
    </row>
    <row r="3437" spans="11:16" s="23" customFormat="1" x14ac:dyDescent="0.35">
      <c r="K3437" s="42"/>
      <c r="L3437" s="42"/>
      <c r="M3437" s="42"/>
      <c r="N3437" s="41"/>
      <c r="O3437" s="41"/>
      <c r="P3437" s="41"/>
    </row>
    <row r="3438" spans="11:16" s="23" customFormat="1" x14ac:dyDescent="0.35">
      <c r="K3438" s="42"/>
      <c r="L3438" s="42"/>
      <c r="M3438" s="42"/>
      <c r="N3438" s="41"/>
      <c r="O3438" s="41"/>
      <c r="P3438" s="41"/>
    </row>
    <row r="3439" spans="11:16" s="23" customFormat="1" x14ac:dyDescent="0.35">
      <c r="K3439" s="42"/>
      <c r="L3439" s="42"/>
      <c r="M3439" s="42"/>
      <c r="N3439" s="41"/>
      <c r="O3439" s="41"/>
      <c r="P3439" s="41"/>
    </row>
    <row r="3440" spans="11:16" s="23" customFormat="1" x14ac:dyDescent="0.35">
      <c r="K3440" s="42"/>
      <c r="L3440" s="42"/>
      <c r="M3440" s="42"/>
      <c r="N3440" s="41"/>
      <c r="O3440" s="41"/>
      <c r="P3440" s="41"/>
    </row>
    <row r="3441" spans="11:16" s="23" customFormat="1" x14ac:dyDescent="0.35">
      <c r="K3441" s="42"/>
      <c r="L3441" s="42"/>
      <c r="M3441" s="42"/>
      <c r="N3441" s="41"/>
      <c r="O3441" s="41"/>
      <c r="P3441" s="41"/>
    </row>
    <row r="3442" spans="11:16" s="23" customFormat="1" x14ac:dyDescent="0.35">
      <c r="K3442" s="42"/>
      <c r="L3442" s="42"/>
      <c r="M3442" s="42"/>
      <c r="N3442" s="41"/>
      <c r="O3442" s="41"/>
      <c r="P3442" s="41"/>
    </row>
    <row r="3443" spans="11:16" s="23" customFormat="1" x14ac:dyDescent="0.35">
      <c r="K3443" s="42"/>
      <c r="L3443" s="42"/>
      <c r="M3443" s="42"/>
      <c r="N3443" s="41"/>
      <c r="O3443" s="41"/>
      <c r="P3443" s="41"/>
    </row>
    <row r="3444" spans="11:16" s="23" customFormat="1" x14ac:dyDescent="0.35">
      <c r="K3444" s="42"/>
      <c r="L3444" s="42"/>
      <c r="M3444" s="42"/>
      <c r="N3444" s="41"/>
      <c r="O3444" s="41"/>
      <c r="P3444" s="41"/>
    </row>
    <row r="3445" spans="11:16" s="23" customFormat="1" x14ac:dyDescent="0.35">
      <c r="K3445" s="42"/>
      <c r="L3445" s="42"/>
      <c r="M3445" s="42"/>
      <c r="N3445" s="41"/>
      <c r="O3445" s="41"/>
      <c r="P3445" s="41"/>
    </row>
    <row r="3446" spans="11:16" s="23" customFormat="1" x14ac:dyDescent="0.35">
      <c r="K3446" s="42"/>
      <c r="L3446" s="42"/>
      <c r="M3446" s="42"/>
      <c r="N3446" s="41"/>
      <c r="O3446" s="41"/>
      <c r="P3446" s="41"/>
    </row>
    <row r="3447" spans="11:16" s="23" customFormat="1" x14ac:dyDescent="0.35">
      <c r="K3447" s="42"/>
      <c r="L3447" s="42"/>
      <c r="M3447" s="42"/>
      <c r="N3447" s="41"/>
      <c r="O3447" s="41"/>
      <c r="P3447" s="41"/>
    </row>
    <row r="3448" spans="11:16" s="23" customFormat="1" x14ac:dyDescent="0.35">
      <c r="K3448" s="42"/>
      <c r="L3448" s="42"/>
      <c r="M3448" s="42"/>
      <c r="N3448" s="41"/>
      <c r="O3448" s="41"/>
      <c r="P3448" s="41"/>
    </row>
    <row r="3449" spans="11:16" s="23" customFormat="1" x14ac:dyDescent="0.35">
      <c r="K3449" s="42"/>
      <c r="L3449" s="42"/>
      <c r="M3449" s="42"/>
      <c r="N3449" s="41"/>
      <c r="O3449" s="41"/>
      <c r="P3449" s="41"/>
    </row>
    <row r="3450" spans="11:16" s="23" customFormat="1" x14ac:dyDescent="0.35">
      <c r="K3450" s="42"/>
      <c r="L3450" s="42"/>
      <c r="M3450" s="42"/>
      <c r="N3450" s="41"/>
      <c r="O3450" s="41"/>
      <c r="P3450" s="41"/>
    </row>
    <row r="3451" spans="11:16" s="23" customFormat="1" x14ac:dyDescent="0.35">
      <c r="K3451" s="42"/>
      <c r="L3451" s="42"/>
      <c r="M3451" s="42"/>
      <c r="N3451" s="41"/>
      <c r="O3451" s="41"/>
      <c r="P3451" s="41"/>
    </row>
    <row r="3452" spans="11:16" s="23" customFormat="1" x14ac:dyDescent="0.35">
      <c r="K3452" s="42"/>
      <c r="L3452" s="42"/>
      <c r="M3452" s="42"/>
      <c r="N3452" s="41"/>
      <c r="O3452" s="41"/>
      <c r="P3452" s="41"/>
    </row>
    <row r="3453" spans="11:16" s="23" customFormat="1" x14ac:dyDescent="0.35">
      <c r="K3453" s="42"/>
      <c r="L3453" s="42"/>
      <c r="M3453" s="42"/>
      <c r="N3453" s="41"/>
      <c r="O3453" s="41"/>
      <c r="P3453" s="41"/>
    </row>
    <row r="3454" spans="11:16" s="23" customFormat="1" x14ac:dyDescent="0.35">
      <c r="K3454" s="42"/>
      <c r="L3454" s="42"/>
      <c r="M3454" s="42"/>
      <c r="N3454" s="41"/>
      <c r="O3454" s="41"/>
      <c r="P3454" s="41"/>
    </row>
    <row r="3455" spans="11:16" s="23" customFormat="1" x14ac:dyDescent="0.35">
      <c r="K3455" s="42"/>
      <c r="L3455" s="42"/>
      <c r="M3455" s="42"/>
      <c r="N3455" s="41"/>
      <c r="O3455" s="41"/>
      <c r="P3455" s="41"/>
    </row>
    <row r="3456" spans="11:16" s="23" customFormat="1" x14ac:dyDescent="0.35">
      <c r="K3456" s="42"/>
      <c r="L3456" s="42"/>
      <c r="M3456" s="42"/>
      <c r="N3456" s="41"/>
      <c r="O3456" s="41"/>
      <c r="P3456" s="41"/>
    </row>
    <row r="3457" spans="11:16" s="23" customFormat="1" x14ac:dyDescent="0.35">
      <c r="K3457" s="42"/>
      <c r="L3457" s="42"/>
      <c r="M3457" s="42"/>
      <c r="N3457" s="41"/>
      <c r="O3457" s="41"/>
      <c r="P3457" s="41"/>
    </row>
    <row r="3458" spans="11:16" s="23" customFormat="1" x14ac:dyDescent="0.35">
      <c r="K3458" s="42"/>
      <c r="L3458" s="42"/>
      <c r="M3458" s="42"/>
      <c r="N3458" s="41"/>
      <c r="O3458" s="41"/>
      <c r="P3458" s="41"/>
    </row>
    <row r="3459" spans="11:16" s="23" customFormat="1" x14ac:dyDescent="0.35">
      <c r="K3459" s="42"/>
      <c r="L3459" s="42"/>
      <c r="M3459" s="42"/>
      <c r="N3459" s="41"/>
      <c r="O3459" s="41"/>
      <c r="P3459" s="41"/>
    </row>
    <row r="3460" spans="11:16" s="23" customFormat="1" x14ac:dyDescent="0.35">
      <c r="K3460" s="42"/>
      <c r="L3460" s="42"/>
      <c r="M3460" s="42"/>
      <c r="N3460" s="41"/>
      <c r="O3460" s="41"/>
      <c r="P3460" s="41"/>
    </row>
    <row r="3461" spans="11:16" s="23" customFormat="1" x14ac:dyDescent="0.35">
      <c r="K3461" s="42"/>
      <c r="L3461" s="42"/>
      <c r="M3461" s="42"/>
      <c r="N3461" s="41"/>
      <c r="O3461" s="41"/>
      <c r="P3461" s="41"/>
    </row>
    <row r="3462" spans="11:16" s="23" customFormat="1" x14ac:dyDescent="0.35">
      <c r="K3462" s="42"/>
      <c r="L3462" s="42"/>
      <c r="M3462" s="42"/>
      <c r="N3462" s="41"/>
      <c r="O3462" s="41"/>
      <c r="P3462" s="41"/>
    </row>
    <row r="3463" spans="11:16" s="23" customFormat="1" x14ac:dyDescent="0.35">
      <c r="K3463" s="42"/>
      <c r="L3463" s="42"/>
      <c r="M3463" s="42"/>
      <c r="N3463" s="41"/>
      <c r="O3463" s="41"/>
      <c r="P3463" s="41"/>
    </row>
    <row r="3464" spans="11:16" s="23" customFormat="1" x14ac:dyDescent="0.35">
      <c r="K3464" s="42"/>
      <c r="L3464" s="42"/>
      <c r="M3464" s="42"/>
      <c r="N3464" s="41"/>
      <c r="O3464" s="41"/>
      <c r="P3464" s="41"/>
    </row>
    <row r="3465" spans="11:16" s="23" customFormat="1" x14ac:dyDescent="0.35">
      <c r="K3465" s="42"/>
      <c r="L3465" s="42"/>
      <c r="M3465" s="42"/>
      <c r="N3465" s="41"/>
      <c r="O3465" s="41"/>
      <c r="P3465" s="41"/>
    </row>
    <row r="3466" spans="11:16" s="23" customFormat="1" x14ac:dyDescent="0.35">
      <c r="K3466" s="42"/>
      <c r="L3466" s="42"/>
      <c r="M3466" s="42"/>
      <c r="N3466" s="41"/>
      <c r="O3466" s="41"/>
      <c r="P3466" s="41"/>
    </row>
    <row r="3467" spans="11:16" s="23" customFormat="1" x14ac:dyDescent="0.35">
      <c r="K3467" s="42"/>
      <c r="L3467" s="42"/>
      <c r="M3467" s="42"/>
      <c r="N3467" s="41"/>
      <c r="O3467" s="41"/>
      <c r="P3467" s="41"/>
    </row>
    <row r="3468" spans="11:16" s="23" customFormat="1" x14ac:dyDescent="0.35">
      <c r="K3468" s="42"/>
      <c r="L3468" s="42"/>
      <c r="M3468" s="42"/>
      <c r="N3468" s="41"/>
      <c r="O3468" s="41"/>
      <c r="P3468" s="41"/>
    </row>
    <row r="3469" spans="11:16" s="23" customFormat="1" x14ac:dyDescent="0.35">
      <c r="K3469" s="42"/>
      <c r="L3469" s="42"/>
      <c r="M3469" s="42"/>
      <c r="N3469" s="41"/>
      <c r="O3469" s="41"/>
      <c r="P3469" s="41"/>
    </row>
    <row r="3470" spans="11:16" s="23" customFormat="1" x14ac:dyDescent="0.35">
      <c r="K3470" s="42"/>
      <c r="L3470" s="42"/>
      <c r="M3470" s="42"/>
      <c r="N3470" s="41"/>
      <c r="O3470" s="41"/>
      <c r="P3470" s="41"/>
    </row>
    <row r="3471" spans="11:16" s="23" customFormat="1" x14ac:dyDescent="0.35">
      <c r="K3471" s="42"/>
      <c r="L3471" s="42"/>
      <c r="M3471" s="42"/>
      <c r="N3471" s="41"/>
      <c r="O3471" s="41"/>
      <c r="P3471" s="41"/>
    </row>
    <row r="3472" spans="11:16" s="23" customFormat="1" x14ac:dyDescent="0.35">
      <c r="K3472" s="42"/>
      <c r="L3472" s="42"/>
      <c r="M3472" s="42"/>
      <c r="N3472" s="41"/>
      <c r="O3472" s="41"/>
      <c r="P3472" s="41"/>
    </row>
    <row r="3473" spans="11:16" s="23" customFormat="1" x14ac:dyDescent="0.35">
      <c r="K3473" s="42"/>
      <c r="L3473" s="42"/>
      <c r="M3473" s="42"/>
      <c r="N3473" s="41"/>
      <c r="O3473" s="41"/>
      <c r="P3473" s="41"/>
    </row>
    <row r="3474" spans="11:16" s="23" customFormat="1" x14ac:dyDescent="0.35">
      <c r="K3474" s="42"/>
      <c r="L3474" s="42"/>
      <c r="M3474" s="42"/>
      <c r="N3474" s="41"/>
      <c r="O3474" s="41"/>
      <c r="P3474" s="41"/>
    </row>
    <row r="3475" spans="11:16" s="23" customFormat="1" x14ac:dyDescent="0.35">
      <c r="K3475" s="42"/>
      <c r="L3475" s="42"/>
      <c r="M3475" s="42"/>
      <c r="N3475" s="41"/>
      <c r="O3475" s="41"/>
      <c r="P3475" s="41"/>
    </row>
    <row r="3476" spans="11:16" s="23" customFormat="1" x14ac:dyDescent="0.35">
      <c r="K3476" s="42"/>
      <c r="L3476" s="42"/>
      <c r="M3476" s="42"/>
      <c r="N3476" s="41"/>
      <c r="O3476" s="41"/>
      <c r="P3476" s="41"/>
    </row>
    <row r="3477" spans="11:16" s="23" customFormat="1" x14ac:dyDescent="0.35">
      <c r="K3477" s="42"/>
      <c r="L3477" s="42"/>
      <c r="M3477" s="42"/>
      <c r="N3477" s="41"/>
      <c r="O3477" s="41"/>
      <c r="P3477" s="41"/>
    </row>
    <row r="3478" spans="11:16" s="23" customFormat="1" x14ac:dyDescent="0.35">
      <c r="K3478" s="42"/>
      <c r="L3478" s="42"/>
      <c r="M3478" s="42"/>
      <c r="N3478" s="41"/>
      <c r="O3478" s="41"/>
      <c r="P3478" s="41"/>
    </row>
    <row r="3479" spans="11:16" s="23" customFormat="1" x14ac:dyDescent="0.35">
      <c r="K3479" s="42"/>
      <c r="L3479" s="42"/>
      <c r="M3479" s="42"/>
      <c r="N3479" s="41"/>
      <c r="O3479" s="41"/>
      <c r="P3479" s="41"/>
    </row>
    <row r="3480" spans="11:16" s="23" customFormat="1" x14ac:dyDescent="0.35">
      <c r="K3480" s="42"/>
      <c r="L3480" s="42"/>
      <c r="M3480" s="42"/>
      <c r="N3480" s="41"/>
      <c r="O3480" s="41"/>
      <c r="P3480" s="41"/>
    </row>
    <row r="3481" spans="11:16" s="23" customFormat="1" x14ac:dyDescent="0.35">
      <c r="K3481" s="42"/>
      <c r="L3481" s="42"/>
      <c r="M3481" s="42"/>
      <c r="N3481" s="41"/>
      <c r="O3481" s="41"/>
      <c r="P3481" s="41"/>
    </row>
    <row r="3482" spans="11:16" s="23" customFormat="1" x14ac:dyDescent="0.35">
      <c r="K3482" s="42"/>
      <c r="L3482" s="42"/>
      <c r="M3482" s="42"/>
      <c r="N3482" s="41"/>
      <c r="O3482" s="41"/>
      <c r="P3482" s="41"/>
    </row>
    <row r="3483" spans="11:16" s="23" customFormat="1" x14ac:dyDescent="0.35">
      <c r="K3483" s="42"/>
      <c r="L3483" s="42"/>
      <c r="M3483" s="42"/>
      <c r="N3483" s="41"/>
      <c r="O3483" s="41"/>
      <c r="P3483" s="41"/>
    </row>
    <row r="3484" spans="11:16" s="23" customFormat="1" x14ac:dyDescent="0.35">
      <c r="K3484" s="42"/>
      <c r="L3484" s="42"/>
      <c r="M3484" s="42"/>
      <c r="N3484" s="41"/>
      <c r="O3484" s="41"/>
      <c r="P3484" s="41"/>
    </row>
    <row r="3485" spans="11:16" s="23" customFormat="1" x14ac:dyDescent="0.35">
      <c r="K3485" s="42"/>
      <c r="L3485" s="42"/>
      <c r="M3485" s="42"/>
      <c r="N3485" s="41"/>
      <c r="O3485" s="41"/>
      <c r="P3485" s="41"/>
    </row>
    <row r="3486" spans="11:16" s="23" customFormat="1" x14ac:dyDescent="0.35">
      <c r="K3486" s="42"/>
      <c r="L3486" s="42"/>
      <c r="M3486" s="42"/>
      <c r="N3486" s="41"/>
      <c r="O3486" s="41"/>
      <c r="P3486" s="41"/>
    </row>
    <row r="3487" spans="11:16" s="23" customFormat="1" x14ac:dyDescent="0.35">
      <c r="K3487" s="42"/>
      <c r="L3487" s="42"/>
      <c r="M3487" s="42"/>
      <c r="N3487" s="41"/>
      <c r="O3487" s="41"/>
      <c r="P3487" s="41"/>
    </row>
    <row r="3488" spans="11:16" s="23" customFormat="1" x14ac:dyDescent="0.35">
      <c r="K3488" s="42"/>
      <c r="L3488" s="42"/>
      <c r="M3488" s="42"/>
      <c r="N3488" s="41"/>
      <c r="O3488" s="41"/>
      <c r="P3488" s="41"/>
    </row>
    <row r="3489" spans="11:16" s="23" customFormat="1" x14ac:dyDescent="0.35">
      <c r="K3489" s="42"/>
      <c r="L3489" s="42"/>
      <c r="M3489" s="42"/>
      <c r="N3489" s="41"/>
      <c r="O3489" s="41"/>
      <c r="P3489" s="41"/>
    </row>
    <row r="3490" spans="11:16" s="23" customFormat="1" x14ac:dyDescent="0.35">
      <c r="K3490" s="42"/>
      <c r="L3490" s="42"/>
      <c r="M3490" s="42"/>
      <c r="N3490" s="41"/>
      <c r="O3490" s="41"/>
      <c r="P3490" s="41"/>
    </row>
    <row r="3491" spans="11:16" s="23" customFormat="1" x14ac:dyDescent="0.35">
      <c r="K3491" s="42"/>
      <c r="L3491" s="42"/>
      <c r="M3491" s="42"/>
      <c r="N3491" s="41"/>
      <c r="O3491" s="41"/>
      <c r="P3491" s="41"/>
    </row>
    <row r="3492" spans="11:16" s="23" customFormat="1" x14ac:dyDescent="0.35">
      <c r="K3492" s="42"/>
      <c r="L3492" s="42"/>
      <c r="M3492" s="42"/>
      <c r="N3492" s="41"/>
      <c r="O3492" s="41"/>
      <c r="P3492" s="41"/>
    </row>
    <row r="3493" spans="11:16" s="23" customFormat="1" x14ac:dyDescent="0.35">
      <c r="K3493" s="42"/>
      <c r="L3493" s="42"/>
      <c r="M3493" s="42"/>
      <c r="N3493" s="41"/>
      <c r="O3493" s="41"/>
      <c r="P3493" s="41"/>
    </row>
    <row r="3494" spans="11:16" s="23" customFormat="1" x14ac:dyDescent="0.35">
      <c r="K3494" s="42"/>
      <c r="L3494" s="42"/>
      <c r="M3494" s="42"/>
      <c r="N3494" s="41"/>
      <c r="O3494" s="41"/>
      <c r="P3494" s="41"/>
    </row>
    <row r="3495" spans="11:16" s="23" customFormat="1" x14ac:dyDescent="0.35">
      <c r="K3495" s="42"/>
      <c r="L3495" s="42"/>
      <c r="M3495" s="42"/>
      <c r="N3495" s="41"/>
      <c r="O3495" s="41"/>
      <c r="P3495" s="41"/>
    </row>
    <row r="3496" spans="11:16" s="23" customFormat="1" x14ac:dyDescent="0.35">
      <c r="K3496" s="42"/>
      <c r="L3496" s="42"/>
      <c r="M3496" s="42"/>
      <c r="N3496" s="41"/>
      <c r="O3496" s="41"/>
      <c r="P3496" s="41"/>
    </row>
    <row r="3497" spans="11:16" s="23" customFormat="1" x14ac:dyDescent="0.35">
      <c r="K3497" s="42"/>
      <c r="L3497" s="42"/>
      <c r="M3497" s="42"/>
      <c r="N3497" s="41"/>
      <c r="O3497" s="41"/>
      <c r="P3497" s="41"/>
    </row>
    <row r="3498" spans="11:16" s="23" customFormat="1" x14ac:dyDescent="0.35">
      <c r="K3498" s="42"/>
      <c r="L3498" s="42"/>
      <c r="M3498" s="42"/>
      <c r="N3498" s="41"/>
      <c r="O3498" s="41"/>
      <c r="P3498" s="41"/>
    </row>
    <row r="3499" spans="11:16" s="23" customFormat="1" x14ac:dyDescent="0.35">
      <c r="K3499" s="42"/>
      <c r="L3499" s="42"/>
      <c r="M3499" s="42"/>
      <c r="N3499" s="41"/>
      <c r="O3499" s="41"/>
      <c r="P3499" s="41"/>
    </row>
    <row r="3500" spans="11:16" s="23" customFormat="1" x14ac:dyDescent="0.35">
      <c r="K3500" s="42"/>
      <c r="L3500" s="42"/>
      <c r="M3500" s="42"/>
      <c r="N3500" s="41"/>
      <c r="O3500" s="41"/>
      <c r="P3500" s="41"/>
    </row>
    <row r="3501" spans="11:16" s="23" customFormat="1" x14ac:dyDescent="0.35">
      <c r="K3501" s="42"/>
      <c r="L3501" s="42"/>
      <c r="M3501" s="42"/>
      <c r="N3501" s="41"/>
      <c r="O3501" s="41"/>
      <c r="P3501" s="41"/>
    </row>
    <row r="3502" spans="11:16" s="23" customFormat="1" x14ac:dyDescent="0.35">
      <c r="K3502" s="42"/>
      <c r="L3502" s="42"/>
      <c r="M3502" s="42"/>
      <c r="N3502" s="41"/>
      <c r="O3502" s="41"/>
      <c r="P3502" s="41"/>
    </row>
    <row r="3503" spans="11:16" s="23" customFormat="1" x14ac:dyDescent="0.35">
      <c r="K3503" s="42"/>
      <c r="L3503" s="42"/>
      <c r="M3503" s="42"/>
      <c r="N3503" s="41"/>
      <c r="O3503" s="41"/>
      <c r="P3503" s="41"/>
    </row>
    <row r="3504" spans="11:16" s="23" customFormat="1" x14ac:dyDescent="0.35">
      <c r="K3504" s="42"/>
      <c r="L3504" s="42"/>
      <c r="M3504" s="42"/>
      <c r="N3504" s="41"/>
      <c r="O3504" s="41"/>
      <c r="P3504" s="41"/>
    </row>
    <row r="3505" spans="11:16" s="23" customFormat="1" x14ac:dyDescent="0.35">
      <c r="K3505" s="42"/>
      <c r="L3505" s="42"/>
      <c r="M3505" s="42"/>
      <c r="N3505" s="41"/>
      <c r="O3505" s="41"/>
      <c r="P3505" s="41"/>
    </row>
    <row r="3506" spans="11:16" s="23" customFormat="1" x14ac:dyDescent="0.35">
      <c r="K3506" s="42"/>
      <c r="L3506" s="42"/>
      <c r="M3506" s="42"/>
      <c r="N3506" s="41"/>
      <c r="O3506" s="41"/>
      <c r="P3506" s="41"/>
    </row>
    <row r="3507" spans="11:16" s="23" customFormat="1" x14ac:dyDescent="0.35">
      <c r="K3507" s="42"/>
      <c r="L3507" s="42"/>
      <c r="M3507" s="42"/>
      <c r="N3507" s="41"/>
      <c r="O3507" s="41"/>
      <c r="P3507" s="41"/>
    </row>
    <row r="3508" spans="11:16" s="23" customFormat="1" x14ac:dyDescent="0.35">
      <c r="K3508" s="42"/>
      <c r="L3508" s="42"/>
      <c r="M3508" s="42"/>
      <c r="N3508" s="41"/>
      <c r="O3508" s="41"/>
      <c r="P3508" s="41"/>
    </row>
    <row r="3509" spans="11:16" s="23" customFormat="1" x14ac:dyDescent="0.35">
      <c r="K3509" s="42"/>
      <c r="L3509" s="42"/>
      <c r="M3509" s="42"/>
      <c r="N3509" s="41"/>
      <c r="O3509" s="41"/>
      <c r="P3509" s="41"/>
    </row>
    <row r="3510" spans="11:16" s="23" customFormat="1" x14ac:dyDescent="0.35">
      <c r="K3510" s="42"/>
      <c r="L3510" s="42"/>
      <c r="M3510" s="42"/>
      <c r="N3510" s="41"/>
      <c r="O3510" s="41"/>
      <c r="P3510" s="41"/>
    </row>
    <row r="3511" spans="11:16" s="23" customFormat="1" x14ac:dyDescent="0.35">
      <c r="K3511" s="42"/>
      <c r="L3511" s="42"/>
      <c r="M3511" s="42"/>
      <c r="N3511" s="41"/>
      <c r="O3511" s="41"/>
      <c r="P3511" s="41"/>
    </row>
    <row r="3512" spans="11:16" s="23" customFormat="1" x14ac:dyDescent="0.35">
      <c r="K3512" s="42"/>
      <c r="L3512" s="42"/>
      <c r="M3512" s="42"/>
      <c r="N3512" s="41"/>
      <c r="O3512" s="41"/>
      <c r="P3512" s="41"/>
    </row>
    <row r="3513" spans="11:16" s="23" customFormat="1" x14ac:dyDescent="0.35">
      <c r="K3513" s="42"/>
      <c r="L3513" s="42"/>
      <c r="M3513" s="42"/>
      <c r="N3513" s="41"/>
      <c r="O3513" s="41"/>
      <c r="P3513" s="41"/>
    </row>
    <row r="3514" spans="11:16" s="23" customFormat="1" x14ac:dyDescent="0.35">
      <c r="K3514" s="42"/>
      <c r="L3514" s="42"/>
      <c r="M3514" s="42"/>
      <c r="N3514" s="41"/>
      <c r="O3514" s="41"/>
      <c r="P3514" s="41"/>
    </row>
    <row r="3515" spans="11:16" s="23" customFormat="1" x14ac:dyDescent="0.35">
      <c r="K3515" s="42"/>
      <c r="L3515" s="42"/>
      <c r="M3515" s="42"/>
      <c r="N3515" s="41"/>
      <c r="O3515" s="41"/>
      <c r="P3515" s="41"/>
    </row>
    <row r="3516" spans="11:16" s="23" customFormat="1" x14ac:dyDescent="0.35">
      <c r="K3516" s="42"/>
      <c r="L3516" s="42"/>
      <c r="M3516" s="42"/>
      <c r="N3516" s="41"/>
      <c r="O3516" s="41"/>
      <c r="P3516" s="41"/>
    </row>
    <row r="3517" spans="11:16" s="23" customFormat="1" x14ac:dyDescent="0.35">
      <c r="K3517" s="42"/>
      <c r="L3517" s="42"/>
      <c r="M3517" s="42"/>
      <c r="N3517" s="41"/>
      <c r="O3517" s="41"/>
      <c r="P3517" s="41"/>
    </row>
    <row r="3518" spans="11:16" s="23" customFormat="1" x14ac:dyDescent="0.35">
      <c r="K3518" s="42"/>
      <c r="L3518" s="42"/>
      <c r="M3518" s="42"/>
      <c r="N3518" s="41"/>
      <c r="O3518" s="41"/>
      <c r="P3518" s="41"/>
    </row>
    <row r="3519" spans="11:16" s="23" customFormat="1" x14ac:dyDescent="0.35">
      <c r="K3519" s="42"/>
      <c r="L3519" s="42"/>
      <c r="M3519" s="42"/>
      <c r="N3519" s="41"/>
      <c r="O3519" s="41"/>
      <c r="P3519" s="41"/>
    </row>
    <row r="3520" spans="11:16" s="23" customFormat="1" x14ac:dyDescent="0.35">
      <c r="K3520" s="42"/>
      <c r="L3520" s="42"/>
      <c r="M3520" s="42"/>
      <c r="N3520" s="41"/>
      <c r="O3520" s="41"/>
      <c r="P3520" s="41"/>
    </row>
    <row r="3521" spans="11:16" s="23" customFormat="1" x14ac:dyDescent="0.35">
      <c r="K3521" s="42"/>
      <c r="L3521" s="42"/>
      <c r="M3521" s="42"/>
      <c r="N3521" s="41"/>
      <c r="O3521" s="41"/>
      <c r="P3521" s="41"/>
    </row>
    <row r="3522" spans="11:16" s="23" customFormat="1" x14ac:dyDescent="0.35">
      <c r="K3522" s="42"/>
      <c r="L3522" s="42"/>
      <c r="M3522" s="42"/>
      <c r="N3522" s="41"/>
      <c r="O3522" s="41"/>
      <c r="P3522" s="41"/>
    </row>
    <row r="3523" spans="11:16" s="23" customFormat="1" x14ac:dyDescent="0.35">
      <c r="K3523" s="42"/>
      <c r="L3523" s="42"/>
      <c r="M3523" s="42"/>
      <c r="N3523" s="41"/>
      <c r="O3523" s="41"/>
      <c r="P3523" s="41"/>
    </row>
    <row r="3524" spans="11:16" s="23" customFormat="1" x14ac:dyDescent="0.35">
      <c r="K3524" s="42"/>
      <c r="L3524" s="42"/>
      <c r="M3524" s="42"/>
      <c r="N3524" s="41"/>
      <c r="O3524" s="41"/>
      <c r="P3524" s="41"/>
    </row>
    <row r="3525" spans="11:16" s="23" customFormat="1" x14ac:dyDescent="0.35">
      <c r="K3525" s="42"/>
      <c r="L3525" s="42"/>
      <c r="M3525" s="42"/>
      <c r="N3525" s="41"/>
      <c r="O3525" s="41"/>
      <c r="P3525" s="41"/>
    </row>
    <row r="3526" spans="11:16" s="23" customFormat="1" x14ac:dyDescent="0.35">
      <c r="K3526" s="42"/>
      <c r="L3526" s="42"/>
      <c r="M3526" s="42"/>
      <c r="N3526" s="41"/>
      <c r="O3526" s="41"/>
      <c r="P3526" s="41"/>
    </row>
    <row r="3527" spans="11:16" s="23" customFormat="1" x14ac:dyDescent="0.35">
      <c r="K3527" s="42"/>
      <c r="L3527" s="42"/>
      <c r="M3527" s="42"/>
      <c r="N3527" s="41"/>
      <c r="O3527" s="41"/>
      <c r="P3527" s="41"/>
    </row>
    <row r="3528" spans="11:16" s="23" customFormat="1" x14ac:dyDescent="0.35">
      <c r="K3528" s="42"/>
      <c r="L3528" s="42"/>
      <c r="M3528" s="42"/>
      <c r="N3528" s="41"/>
      <c r="O3528" s="41"/>
      <c r="P3528" s="41"/>
    </row>
    <row r="3529" spans="11:16" s="23" customFormat="1" x14ac:dyDescent="0.35">
      <c r="K3529" s="42"/>
      <c r="L3529" s="42"/>
      <c r="M3529" s="42"/>
      <c r="N3529" s="41"/>
      <c r="O3529" s="41"/>
      <c r="P3529" s="41"/>
    </row>
    <row r="3530" spans="11:16" s="23" customFormat="1" x14ac:dyDescent="0.35">
      <c r="K3530" s="42"/>
      <c r="L3530" s="42"/>
      <c r="M3530" s="42"/>
      <c r="N3530" s="41"/>
      <c r="O3530" s="41"/>
      <c r="P3530" s="41"/>
    </row>
    <row r="3531" spans="11:16" s="23" customFormat="1" x14ac:dyDescent="0.35">
      <c r="K3531" s="42"/>
      <c r="L3531" s="42"/>
      <c r="M3531" s="42"/>
      <c r="N3531" s="41"/>
      <c r="O3531" s="41"/>
      <c r="P3531" s="41"/>
    </row>
    <row r="3532" spans="11:16" s="23" customFormat="1" x14ac:dyDescent="0.35">
      <c r="K3532" s="42"/>
      <c r="L3532" s="42"/>
      <c r="M3532" s="42"/>
      <c r="N3532" s="41"/>
      <c r="O3532" s="41"/>
      <c r="P3532" s="41"/>
    </row>
    <row r="3533" spans="11:16" s="23" customFormat="1" x14ac:dyDescent="0.35">
      <c r="K3533" s="42"/>
      <c r="L3533" s="42"/>
      <c r="M3533" s="42"/>
      <c r="N3533" s="41"/>
      <c r="O3533" s="41"/>
      <c r="P3533" s="41"/>
    </row>
    <row r="3534" spans="11:16" s="23" customFormat="1" x14ac:dyDescent="0.35">
      <c r="K3534" s="42"/>
      <c r="L3534" s="42"/>
      <c r="M3534" s="42"/>
      <c r="N3534" s="41"/>
      <c r="O3534" s="41"/>
      <c r="P3534" s="41"/>
    </row>
    <row r="3535" spans="11:16" s="23" customFormat="1" x14ac:dyDescent="0.35">
      <c r="K3535" s="42"/>
      <c r="L3535" s="42"/>
      <c r="M3535" s="42"/>
      <c r="N3535" s="41"/>
      <c r="O3535" s="41"/>
      <c r="P3535" s="41"/>
    </row>
    <row r="3536" spans="11:16" s="23" customFormat="1" x14ac:dyDescent="0.35">
      <c r="K3536" s="42"/>
      <c r="L3536" s="42"/>
      <c r="M3536" s="42"/>
      <c r="N3536" s="41"/>
      <c r="O3536" s="41"/>
      <c r="P3536" s="41"/>
    </row>
    <row r="3537" spans="11:16" s="23" customFormat="1" x14ac:dyDescent="0.35">
      <c r="K3537" s="42"/>
      <c r="L3537" s="42"/>
      <c r="M3537" s="42"/>
      <c r="N3537" s="41"/>
      <c r="O3537" s="41"/>
      <c r="P3537" s="41"/>
    </row>
    <row r="3538" spans="11:16" s="23" customFormat="1" x14ac:dyDescent="0.35">
      <c r="K3538" s="42"/>
      <c r="L3538" s="42"/>
      <c r="M3538" s="42"/>
      <c r="N3538" s="41"/>
      <c r="O3538" s="41"/>
      <c r="P3538" s="41"/>
    </row>
    <row r="3539" spans="11:16" s="23" customFormat="1" x14ac:dyDescent="0.35">
      <c r="K3539" s="42"/>
      <c r="L3539" s="42"/>
      <c r="M3539" s="42"/>
      <c r="N3539" s="41"/>
      <c r="O3539" s="41"/>
      <c r="P3539" s="41"/>
    </row>
    <row r="3540" spans="11:16" s="23" customFormat="1" x14ac:dyDescent="0.35">
      <c r="K3540" s="42"/>
      <c r="L3540" s="42"/>
      <c r="M3540" s="42"/>
      <c r="N3540" s="41"/>
      <c r="O3540" s="41"/>
      <c r="P3540" s="41"/>
    </row>
    <row r="3541" spans="11:16" s="23" customFormat="1" x14ac:dyDescent="0.35">
      <c r="K3541" s="42"/>
      <c r="L3541" s="42"/>
      <c r="M3541" s="42"/>
      <c r="N3541" s="41"/>
      <c r="O3541" s="41"/>
      <c r="P3541" s="41"/>
    </row>
    <row r="3542" spans="11:16" s="23" customFormat="1" x14ac:dyDescent="0.35">
      <c r="K3542" s="42"/>
      <c r="L3542" s="42"/>
      <c r="M3542" s="42"/>
      <c r="N3542" s="41"/>
      <c r="O3542" s="41"/>
      <c r="P3542" s="41"/>
    </row>
    <row r="3543" spans="11:16" s="23" customFormat="1" x14ac:dyDescent="0.35">
      <c r="K3543" s="42"/>
      <c r="L3543" s="42"/>
      <c r="M3543" s="42"/>
      <c r="N3543" s="41"/>
      <c r="O3543" s="41"/>
      <c r="P3543" s="41"/>
    </row>
    <row r="3544" spans="11:16" s="23" customFormat="1" x14ac:dyDescent="0.35">
      <c r="K3544" s="42"/>
      <c r="L3544" s="42"/>
      <c r="M3544" s="42"/>
      <c r="N3544" s="41"/>
      <c r="O3544" s="41"/>
      <c r="P3544" s="41"/>
    </row>
    <row r="3545" spans="11:16" s="23" customFormat="1" x14ac:dyDescent="0.35">
      <c r="K3545" s="42"/>
      <c r="L3545" s="42"/>
      <c r="M3545" s="42"/>
      <c r="N3545" s="41"/>
      <c r="O3545" s="41"/>
      <c r="P3545" s="41"/>
    </row>
    <row r="3546" spans="11:16" s="23" customFormat="1" x14ac:dyDescent="0.35">
      <c r="K3546" s="42"/>
      <c r="L3546" s="42"/>
      <c r="M3546" s="42"/>
      <c r="N3546" s="41"/>
      <c r="O3546" s="41"/>
      <c r="P3546" s="41"/>
    </row>
    <row r="3547" spans="11:16" s="23" customFormat="1" x14ac:dyDescent="0.35">
      <c r="K3547" s="42"/>
      <c r="L3547" s="42"/>
      <c r="M3547" s="42"/>
      <c r="N3547" s="41"/>
      <c r="O3547" s="41"/>
      <c r="P3547" s="41"/>
    </row>
    <row r="3548" spans="11:16" s="23" customFormat="1" x14ac:dyDescent="0.35">
      <c r="K3548" s="42"/>
      <c r="L3548" s="42"/>
      <c r="M3548" s="42"/>
      <c r="N3548" s="41"/>
      <c r="O3548" s="41"/>
      <c r="P3548" s="41"/>
    </row>
    <row r="3549" spans="11:16" s="23" customFormat="1" x14ac:dyDescent="0.35">
      <c r="K3549" s="42"/>
      <c r="L3549" s="42"/>
      <c r="M3549" s="42"/>
      <c r="N3549" s="41"/>
      <c r="O3549" s="41"/>
      <c r="P3549" s="41"/>
    </row>
    <row r="3550" spans="11:16" s="23" customFormat="1" x14ac:dyDescent="0.35">
      <c r="K3550" s="42"/>
      <c r="L3550" s="42"/>
      <c r="M3550" s="42"/>
      <c r="N3550" s="41"/>
      <c r="O3550" s="41"/>
      <c r="P3550" s="41"/>
    </row>
    <row r="3551" spans="11:16" s="23" customFormat="1" x14ac:dyDescent="0.35">
      <c r="K3551" s="42"/>
      <c r="L3551" s="42"/>
      <c r="M3551" s="42"/>
      <c r="N3551" s="41"/>
      <c r="O3551" s="41"/>
      <c r="P3551" s="41"/>
    </row>
    <row r="3552" spans="11:16" s="23" customFormat="1" x14ac:dyDescent="0.35">
      <c r="K3552" s="42"/>
      <c r="L3552" s="42"/>
      <c r="M3552" s="42"/>
      <c r="N3552" s="41"/>
      <c r="O3552" s="41"/>
      <c r="P3552" s="41"/>
    </row>
    <row r="3553" spans="11:16" s="23" customFormat="1" x14ac:dyDescent="0.35">
      <c r="K3553" s="42"/>
      <c r="L3553" s="42"/>
      <c r="M3553" s="42"/>
      <c r="N3553" s="41"/>
      <c r="O3553" s="41"/>
      <c r="P3553" s="41"/>
    </row>
    <row r="3554" spans="11:16" s="23" customFormat="1" x14ac:dyDescent="0.35">
      <c r="K3554" s="42"/>
      <c r="L3554" s="42"/>
      <c r="M3554" s="42"/>
      <c r="N3554" s="41"/>
      <c r="O3554" s="41"/>
      <c r="P3554" s="41"/>
    </row>
    <row r="3555" spans="11:16" s="23" customFormat="1" x14ac:dyDescent="0.35">
      <c r="K3555" s="42"/>
      <c r="L3555" s="42"/>
      <c r="M3555" s="42"/>
      <c r="N3555" s="41"/>
      <c r="O3555" s="41"/>
      <c r="P3555" s="41"/>
    </row>
    <row r="3556" spans="11:16" s="23" customFormat="1" x14ac:dyDescent="0.35">
      <c r="K3556" s="42"/>
      <c r="L3556" s="42"/>
      <c r="M3556" s="42"/>
      <c r="N3556" s="41"/>
      <c r="O3556" s="41"/>
      <c r="P3556" s="41"/>
    </row>
    <row r="3557" spans="11:16" s="23" customFormat="1" x14ac:dyDescent="0.35">
      <c r="K3557" s="42"/>
      <c r="L3557" s="42"/>
      <c r="M3557" s="42"/>
      <c r="N3557" s="41"/>
      <c r="O3557" s="41"/>
      <c r="P3557" s="41"/>
    </row>
    <row r="3558" spans="11:16" s="23" customFormat="1" x14ac:dyDescent="0.35">
      <c r="K3558" s="42"/>
      <c r="L3558" s="42"/>
      <c r="M3558" s="42"/>
      <c r="N3558" s="41"/>
      <c r="O3558" s="41"/>
      <c r="P3558" s="41"/>
    </row>
    <row r="3559" spans="11:16" s="23" customFormat="1" x14ac:dyDescent="0.35">
      <c r="K3559" s="42"/>
      <c r="L3559" s="42"/>
      <c r="M3559" s="42"/>
      <c r="N3559" s="41"/>
      <c r="O3559" s="41"/>
      <c r="P3559" s="41"/>
    </row>
    <row r="3560" spans="11:16" s="23" customFormat="1" x14ac:dyDescent="0.35">
      <c r="K3560" s="42"/>
      <c r="L3560" s="42"/>
      <c r="M3560" s="42"/>
      <c r="N3560" s="41"/>
      <c r="O3560" s="41"/>
      <c r="P3560" s="41"/>
    </row>
    <row r="3561" spans="11:16" s="23" customFormat="1" x14ac:dyDescent="0.35">
      <c r="K3561" s="42"/>
      <c r="L3561" s="42"/>
      <c r="M3561" s="42"/>
      <c r="N3561" s="41"/>
      <c r="O3561" s="41"/>
      <c r="P3561" s="41"/>
    </row>
    <row r="3562" spans="11:16" s="23" customFormat="1" x14ac:dyDescent="0.35">
      <c r="K3562" s="42"/>
      <c r="L3562" s="42"/>
      <c r="M3562" s="42"/>
      <c r="N3562" s="41"/>
      <c r="O3562" s="41"/>
      <c r="P3562" s="41"/>
    </row>
    <row r="3563" spans="11:16" s="23" customFormat="1" x14ac:dyDescent="0.35">
      <c r="K3563" s="42"/>
      <c r="L3563" s="42"/>
      <c r="M3563" s="42"/>
      <c r="N3563" s="41"/>
      <c r="O3563" s="41"/>
      <c r="P3563" s="41"/>
    </row>
    <row r="3564" spans="11:16" s="23" customFormat="1" x14ac:dyDescent="0.35">
      <c r="K3564" s="42"/>
      <c r="L3564" s="42"/>
      <c r="M3564" s="42"/>
      <c r="N3564" s="41"/>
      <c r="O3564" s="41"/>
      <c r="P3564" s="41"/>
    </row>
    <row r="3565" spans="11:16" s="23" customFormat="1" x14ac:dyDescent="0.35">
      <c r="K3565" s="42"/>
      <c r="L3565" s="42"/>
      <c r="M3565" s="42"/>
      <c r="N3565" s="41"/>
      <c r="O3565" s="41"/>
      <c r="P3565" s="41"/>
    </row>
    <row r="3566" spans="11:16" s="23" customFormat="1" x14ac:dyDescent="0.35">
      <c r="K3566" s="42"/>
      <c r="L3566" s="42"/>
      <c r="M3566" s="42"/>
      <c r="N3566" s="41"/>
      <c r="O3566" s="41"/>
      <c r="P3566" s="41"/>
    </row>
    <row r="3567" spans="11:16" s="23" customFormat="1" x14ac:dyDescent="0.35">
      <c r="K3567" s="42"/>
      <c r="L3567" s="42"/>
      <c r="M3567" s="42"/>
      <c r="N3567" s="41"/>
      <c r="O3567" s="41"/>
      <c r="P3567" s="41"/>
    </row>
    <row r="3568" spans="11:16" s="23" customFormat="1" x14ac:dyDescent="0.35">
      <c r="K3568" s="42"/>
      <c r="L3568" s="42"/>
      <c r="M3568" s="42"/>
      <c r="N3568" s="41"/>
      <c r="O3568" s="41"/>
      <c r="P3568" s="41"/>
    </row>
    <row r="3569" spans="11:16" s="23" customFormat="1" x14ac:dyDescent="0.35">
      <c r="K3569" s="42"/>
      <c r="L3569" s="42"/>
      <c r="M3569" s="42"/>
      <c r="N3569" s="41"/>
      <c r="O3569" s="41"/>
      <c r="P3569" s="41"/>
    </row>
    <row r="3570" spans="11:16" s="23" customFormat="1" x14ac:dyDescent="0.35">
      <c r="K3570" s="42"/>
      <c r="L3570" s="42"/>
      <c r="M3570" s="42"/>
      <c r="N3570" s="41"/>
      <c r="O3570" s="41"/>
      <c r="P3570" s="41"/>
    </row>
    <row r="3571" spans="11:16" s="23" customFormat="1" x14ac:dyDescent="0.35">
      <c r="K3571" s="42"/>
      <c r="L3571" s="42"/>
      <c r="M3571" s="42"/>
      <c r="N3571" s="41"/>
      <c r="O3571" s="41"/>
      <c r="P3571" s="41"/>
    </row>
    <row r="3572" spans="11:16" s="23" customFormat="1" x14ac:dyDescent="0.35">
      <c r="K3572" s="42"/>
      <c r="L3572" s="42"/>
      <c r="M3572" s="42"/>
      <c r="N3572" s="41"/>
      <c r="O3572" s="41"/>
      <c r="P3572" s="41"/>
    </row>
    <row r="3573" spans="11:16" s="23" customFormat="1" x14ac:dyDescent="0.35">
      <c r="K3573" s="42"/>
      <c r="L3573" s="42"/>
      <c r="M3573" s="42"/>
      <c r="N3573" s="41"/>
      <c r="O3573" s="41"/>
      <c r="P3573" s="41"/>
    </row>
    <row r="3574" spans="11:16" s="23" customFormat="1" x14ac:dyDescent="0.35">
      <c r="K3574" s="42"/>
      <c r="L3574" s="42"/>
      <c r="M3574" s="42"/>
      <c r="N3574" s="41"/>
      <c r="O3574" s="41"/>
      <c r="P3574" s="41"/>
    </row>
    <row r="3575" spans="11:16" s="23" customFormat="1" x14ac:dyDescent="0.35">
      <c r="K3575" s="42"/>
      <c r="L3575" s="42"/>
      <c r="M3575" s="42"/>
      <c r="N3575" s="41"/>
      <c r="O3575" s="41"/>
      <c r="P3575" s="41"/>
    </row>
    <row r="3576" spans="11:16" s="23" customFormat="1" x14ac:dyDescent="0.35">
      <c r="K3576" s="42"/>
      <c r="L3576" s="42"/>
      <c r="M3576" s="42"/>
      <c r="N3576" s="41"/>
      <c r="O3576" s="41"/>
      <c r="P3576" s="41"/>
    </row>
    <row r="3577" spans="11:16" s="23" customFormat="1" x14ac:dyDescent="0.35">
      <c r="K3577" s="42"/>
      <c r="L3577" s="42"/>
      <c r="M3577" s="42"/>
      <c r="N3577" s="41"/>
      <c r="O3577" s="41"/>
      <c r="P3577" s="41"/>
    </row>
    <row r="3578" spans="11:16" s="23" customFormat="1" x14ac:dyDescent="0.35">
      <c r="K3578" s="42"/>
      <c r="L3578" s="42"/>
      <c r="M3578" s="42"/>
      <c r="N3578" s="41"/>
      <c r="O3578" s="41"/>
      <c r="P3578" s="41"/>
    </row>
    <row r="3579" spans="11:16" s="23" customFormat="1" x14ac:dyDescent="0.35">
      <c r="K3579" s="42"/>
      <c r="L3579" s="42"/>
      <c r="M3579" s="42"/>
      <c r="N3579" s="41"/>
      <c r="O3579" s="41"/>
      <c r="P3579" s="41"/>
    </row>
    <row r="3580" spans="11:16" s="23" customFormat="1" x14ac:dyDescent="0.35">
      <c r="K3580" s="42"/>
      <c r="L3580" s="42"/>
      <c r="M3580" s="42"/>
      <c r="N3580" s="41"/>
      <c r="O3580" s="41"/>
      <c r="P3580" s="41"/>
    </row>
    <row r="3581" spans="11:16" s="23" customFormat="1" x14ac:dyDescent="0.35">
      <c r="K3581" s="42"/>
      <c r="L3581" s="42"/>
      <c r="M3581" s="42"/>
      <c r="N3581" s="41"/>
      <c r="O3581" s="41"/>
      <c r="P3581" s="41"/>
    </row>
    <row r="3582" spans="11:16" s="23" customFormat="1" x14ac:dyDescent="0.35">
      <c r="K3582" s="42"/>
      <c r="L3582" s="42"/>
      <c r="M3582" s="42"/>
      <c r="N3582" s="41"/>
      <c r="O3582" s="41"/>
      <c r="P3582" s="41"/>
    </row>
    <row r="3583" spans="11:16" s="23" customFormat="1" x14ac:dyDescent="0.35">
      <c r="K3583" s="42"/>
      <c r="L3583" s="42"/>
      <c r="M3583" s="42"/>
      <c r="N3583" s="41"/>
      <c r="O3583" s="41"/>
      <c r="P3583" s="41"/>
    </row>
    <row r="3584" spans="11:16" s="23" customFormat="1" x14ac:dyDescent="0.35">
      <c r="K3584" s="42"/>
      <c r="L3584" s="42"/>
      <c r="M3584" s="42"/>
      <c r="N3584" s="41"/>
      <c r="O3584" s="41"/>
      <c r="P3584" s="41"/>
    </row>
    <row r="3585" spans="11:16" s="23" customFormat="1" x14ac:dyDescent="0.35">
      <c r="K3585" s="42"/>
      <c r="L3585" s="42"/>
      <c r="M3585" s="42"/>
      <c r="N3585" s="41"/>
      <c r="O3585" s="41"/>
      <c r="P3585" s="41"/>
    </row>
    <row r="3586" spans="11:16" s="23" customFormat="1" x14ac:dyDescent="0.35">
      <c r="K3586" s="42"/>
      <c r="L3586" s="42"/>
      <c r="M3586" s="42"/>
      <c r="N3586" s="41"/>
      <c r="O3586" s="41"/>
      <c r="P3586" s="41"/>
    </row>
    <row r="3587" spans="11:16" s="23" customFormat="1" x14ac:dyDescent="0.35">
      <c r="K3587" s="42"/>
      <c r="L3587" s="42"/>
      <c r="M3587" s="42"/>
      <c r="N3587" s="41"/>
      <c r="O3587" s="41"/>
      <c r="P3587" s="41"/>
    </row>
    <row r="3588" spans="11:16" s="23" customFormat="1" x14ac:dyDescent="0.35">
      <c r="K3588" s="42"/>
      <c r="L3588" s="42"/>
      <c r="M3588" s="42"/>
      <c r="N3588" s="41"/>
      <c r="O3588" s="41"/>
      <c r="P3588" s="41"/>
    </row>
    <row r="3589" spans="11:16" s="23" customFormat="1" x14ac:dyDescent="0.35">
      <c r="K3589" s="42"/>
      <c r="L3589" s="42"/>
      <c r="M3589" s="42"/>
      <c r="N3589" s="41"/>
      <c r="O3589" s="41"/>
      <c r="P3589" s="41"/>
    </row>
    <row r="3590" spans="11:16" s="23" customFormat="1" x14ac:dyDescent="0.35">
      <c r="K3590" s="42"/>
      <c r="L3590" s="42"/>
      <c r="M3590" s="42"/>
      <c r="N3590" s="41"/>
      <c r="O3590" s="41"/>
      <c r="P3590" s="41"/>
    </row>
    <row r="3591" spans="11:16" s="23" customFormat="1" x14ac:dyDescent="0.35">
      <c r="K3591" s="42"/>
      <c r="L3591" s="42"/>
      <c r="M3591" s="42"/>
      <c r="N3591" s="41"/>
      <c r="O3591" s="41"/>
      <c r="P3591" s="41"/>
    </row>
    <row r="3592" spans="11:16" s="23" customFormat="1" x14ac:dyDescent="0.35">
      <c r="K3592" s="42"/>
      <c r="L3592" s="42"/>
      <c r="M3592" s="42"/>
      <c r="N3592" s="41"/>
      <c r="O3592" s="41"/>
      <c r="P3592" s="41"/>
    </row>
    <row r="3593" spans="11:16" s="23" customFormat="1" x14ac:dyDescent="0.35">
      <c r="K3593" s="42"/>
      <c r="L3593" s="42"/>
      <c r="M3593" s="42"/>
      <c r="N3593" s="41"/>
      <c r="O3593" s="41"/>
      <c r="P3593" s="41"/>
    </row>
    <row r="3594" spans="11:16" s="23" customFormat="1" x14ac:dyDescent="0.35">
      <c r="K3594" s="42"/>
      <c r="L3594" s="42"/>
      <c r="M3594" s="42"/>
      <c r="N3594" s="41"/>
      <c r="O3594" s="41"/>
      <c r="P3594" s="41"/>
    </row>
    <row r="3595" spans="11:16" s="23" customFormat="1" x14ac:dyDescent="0.35">
      <c r="K3595" s="42"/>
      <c r="L3595" s="42"/>
      <c r="M3595" s="42"/>
      <c r="N3595" s="41"/>
      <c r="O3595" s="41"/>
      <c r="P3595" s="41"/>
    </row>
    <row r="3596" spans="11:16" s="23" customFormat="1" x14ac:dyDescent="0.35">
      <c r="K3596" s="42"/>
      <c r="L3596" s="42"/>
      <c r="M3596" s="42"/>
      <c r="N3596" s="41"/>
      <c r="O3596" s="41"/>
      <c r="P3596" s="41"/>
    </row>
    <row r="3597" spans="11:16" s="23" customFormat="1" x14ac:dyDescent="0.35">
      <c r="K3597" s="42"/>
      <c r="L3597" s="42"/>
      <c r="M3597" s="42"/>
      <c r="N3597" s="41"/>
      <c r="O3597" s="41"/>
      <c r="P3597" s="41"/>
    </row>
    <row r="3598" spans="11:16" s="23" customFormat="1" x14ac:dyDescent="0.35">
      <c r="K3598" s="42"/>
      <c r="L3598" s="42"/>
      <c r="M3598" s="42"/>
      <c r="N3598" s="41"/>
      <c r="O3598" s="41"/>
      <c r="P3598" s="41"/>
    </row>
    <row r="3599" spans="11:16" s="23" customFormat="1" x14ac:dyDescent="0.35">
      <c r="K3599" s="42"/>
      <c r="L3599" s="42"/>
      <c r="M3599" s="42"/>
      <c r="N3599" s="41"/>
      <c r="O3599" s="41"/>
      <c r="P3599" s="41"/>
    </row>
    <row r="3600" spans="11:16" s="23" customFormat="1" x14ac:dyDescent="0.35">
      <c r="K3600" s="42"/>
      <c r="L3600" s="42"/>
      <c r="M3600" s="42"/>
      <c r="N3600" s="41"/>
      <c r="O3600" s="41"/>
      <c r="P3600" s="41"/>
    </row>
    <row r="3601" spans="11:16" s="23" customFormat="1" x14ac:dyDescent="0.35">
      <c r="K3601" s="42"/>
      <c r="L3601" s="42"/>
      <c r="M3601" s="42"/>
      <c r="N3601" s="41"/>
      <c r="O3601" s="41"/>
      <c r="P3601" s="41"/>
    </row>
    <row r="3602" spans="11:16" s="23" customFormat="1" x14ac:dyDescent="0.35">
      <c r="K3602" s="42"/>
      <c r="L3602" s="42"/>
      <c r="M3602" s="42"/>
      <c r="N3602" s="41"/>
      <c r="O3602" s="41"/>
      <c r="P3602" s="41"/>
    </row>
    <row r="3603" spans="11:16" s="23" customFormat="1" x14ac:dyDescent="0.35">
      <c r="K3603" s="42"/>
      <c r="L3603" s="42"/>
      <c r="M3603" s="42"/>
      <c r="N3603" s="41"/>
      <c r="O3603" s="41"/>
      <c r="P3603" s="41"/>
    </row>
    <row r="3604" spans="11:16" s="23" customFormat="1" x14ac:dyDescent="0.35">
      <c r="K3604" s="42"/>
      <c r="L3604" s="42"/>
      <c r="M3604" s="42"/>
      <c r="N3604" s="41"/>
      <c r="O3604" s="41"/>
      <c r="P3604" s="41"/>
    </row>
    <row r="3605" spans="11:16" s="23" customFormat="1" x14ac:dyDescent="0.35">
      <c r="K3605" s="42"/>
      <c r="L3605" s="42"/>
      <c r="M3605" s="42"/>
      <c r="N3605" s="41"/>
      <c r="O3605" s="41"/>
      <c r="P3605" s="41"/>
    </row>
    <row r="3606" spans="11:16" s="23" customFormat="1" x14ac:dyDescent="0.35">
      <c r="K3606" s="42"/>
      <c r="L3606" s="42"/>
      <c r="M3606" s="42"/>
      <c r="N3606" s="41"/>
      <c r="O3606" s="41"/>
      <c r="P3606" s="41"/>
    </row>
    <row r="3607" spans="11:16" s="23" customFormat="1" x14ac:dyDescent="0.35">
      <c r="K3607" s="42"/>
      <c r="L3607" s="42"/>
      <c r="M3607" s="42"/>
      <c r="N3607" s="41"/>
      <c r="O3607" s="41"/>
      <c r="P3607" s="41"/>
    </row>
    <row r="3608" spans="11:16" s="23" customFormat="1" x14ac:dyDescent="0.35">
      <c r="K3608" s="42"/>
      <c r="L3608" s="42"/>
      <c r="M3608" s="42"/>
      <c r="N3608" s="41"/>
      <c r="O3608" s="41"/>
      <c r="P3608" s="41"/>
    </row>
    <row r="3609" spans="11:16" s="23" customFormat="1" x14ac:dyDescent="0.35">
      <c r="K3609" s="42"/>
      <c r="L3609" s="42"/>
      <c r="M3609" s="42"/>
      <c r="N3609" s="41"/>
      <c r="O3609" s="41"/>
      <c r="P3609" s="41"/>
    </row>
    <row r="3610" spans="11:16" s="23" customFormat="1" x14ac:dyDescent="0.35">
      <c r="K3610" s="42"/>
      <c r="L3610" s="42"/>
      <c r="M3610" s="42"/>
      <c r="N3610" s="41"/>
      <c r="O3610" s="41"/>
      <c r="P3610" s="41"/>
    </row>
    <row r="3611" spans="11:16" s="23" customFormat="1" x14ac:dyDescent="0.35">
      <c r="K3611" s="42"/>
      <c r="L3611" s="42"/>
      <c r="M3611" s="42"/>
      <c r="N3611" s="41"/>
      <c r="O3611" s="41"/>
      <c r="P3611" s="41"/>
    </row>
    <row r="3612" spans="11:16" s="23" customFormat="1" x14ac:dyDescent="0.35">
      <c r="K3612" s="42"/>
      <c r="L3612" s="42"/>
      <c r="M3612" s="42"/>
      <c r="N3612" s="41"/>
      <c r="O3612" s="41"/>
      <c r="P3612" s="41"/>
    </row>
    <row r="3613" spans="11:16" s="23" customFormat="1" x14ac:dyDescent="0.35">
      <c r="K3613" s="42"/>
      <c r="L3613" s="42"/>
      <c r="M3613" s="42"/>
      <c r="N3613" s="41"/>
      <c r="O3613" s="41"/>
      <c r="P3613" s="41"/>
    </row>
    <row r="3614" spans="11:16" s="23" customFormat="1" x14ac:dyDescent="0.35">
      <c r="K3614" s="42"/>
      <c r="L3614" s="42"/>
      <c r="M3614" s="42"/>
      <c r="N3614" s="41"/>
      <c r="O3614" s="41"/>
      <c r="P3614" s="41"/>
    </row>
    <row r="3615" spans="11:16" s="23" customFormat="1" x14ac:dyDescent="0.35">
      <c r="K3615" s="42"/>
      <c r="L3615" s="42"/>
      <c r="M3615" s="42"/>
      <c r="N3615" s="41"/>
      <c r="O3615" s="41"/>
      <c r="P3615" s="41"/>
    </row>
    <row r="3616" spans="11:16" s="23" customFormat="1" x14ac:dyDescent="0.35">
      <c r="K3616" s="42"/>
      <c r="L3616" s="42"/>
      <c r="M3616" s="42"/>
      <c r="N3616" s="41"/>
      <c r="O3616" s="41"/>
      <c r="P3616" s="41"/>
    </row>
    <row r="3617" spans="11:16" s="23" customFormat="1" x14ac:dyDescent="0.35">
      <c r="K3617" s="42"/>
      <c r="L3617" s="42"/>
      <c r="M3617" s="42"/>
      <c r="N3617" s="41"/>
      <c r="O3617" s="41"/>
      <c r="P3617" s="41"/>
    </row>
    <row r="3618" spans="11:16" s="23" customFormat="1" x14ac:dyDescent="0.35">
      <c r="K3618" s="42"/>
      <c r="L3618" s="42"/>
      <c r="M3618" s="42"/>
      <c r="N3618" s="41"/>
      <c r="O3618" s="41"/>
      <c r="P3618" s="41"/>
    </row>
    <row r="3619" spans="11:16" s="23" customFormat="1" x14ac:dyDescent="0.35">
      <c r="K3619" s="42"/>
      <c r="L3619" s="42"/>
      <c r="M3619" s="42"/>
      <c r="N3619" s="41"/>
      <c r="O3619" s="41"/>
      <c r="P3619" s="41"/>
    </row>
    <row r="3620" spans="11:16" s="23" customFormat="1" x14ac:dyDescent="0.35">
      <c r="K3620" s="42"/>
      <c r="L3620" s="42"/>
      <c r="M3620" s="42"/>
      <c r="N3620" s="41"/>
      <c r="O3620" s="41"/>
      <c r="P3620" s="41"/>
    </row>
    <row r="3621" spans="11:16" s="23" customFormat="1" x14ac:dyDescent="0.35">
      <c r="K3621" s="42"/>
      <c r="L3621" s="42"/>
      <c r="M3621" s="42"/>
      <c r="N3621" s="41"/>
      <c r="O3621" s="41"/>
      <c r="P3621" s="41"/>
    </row>
    <row r="3622" spans="11:16" s="23" customFormat="1" x14ac:dyDescent="0.35">
      <c r="K3622" s="42"/>
      <c r="L3622" s="42"/>
      <c r="M3622" s="42"/>
      <c r="N3622" s="41"/>
      <c r="O3622" s="41"/>
      <c r="P3622" s="41"/>
    </row>
    <row r="3623" spans="11:16" s="23" customFormat="1" x14ac:dyDescent="0.35">
      <c r="K3623" s="42"/>
      <c r="L3623" s="42"/>
      <c r="M3623" s="42"/>
      <c r="N3623" s="41"/>
      <c r="O3623" s="41"/>
      <c r="P3623" s="41"/>
    </row>
    <row r="3624" spans="11:16" s="23" customFormat="1" x14ac:dyDescent="0.35">
      <c r="K3624" s="42"/>
      <c r="L3624" s="42"/>
      <c r="M3624" s="42"/>
      <c r="N3624" s="41"/>
      <c r="O3624" s="41"/>
      <c r="P3624" s="41"/>
    </row>
    <row r="3625" spans="11:16" s="23" customFormat="1" x14ac:dyDescent="0.35">
      <c r="K3625" s="42"/>
      <c r="L3625" s="42"/>
      <c r="M3625" s="42"/>
      <c r="N3625" s="41"/>
      <c r="O3625" s="41"/>
      <c r="P3625" s="41"/>
    </row>
    <row r="3626" spans="11:16" s="23" customFormat="1" x14ac:dyDescent="0.35">
      <c r="K3626" s="42"/>
      <c r="L3626" s="42"/>
      <c r="M3626" s="42"/>
      <c r="N3626" s="41"/>
      <c r="O3626" s="41"/>
      <c r="P3626" s="41"/>
    </row>
    <row r="3627" spans="11:16" s="23" customFormat="1" x14ac:dyDescent="0.35">
      <c r="K3627" s="42"/>
      <c r="L3627" s="42"/>
      <c r="M3627" s="42"/>
      <c r="N3627" s="41"/>
      <c r="O3627" s="41"/>
      <c r="P3627" s="41"/>
    </row>
    <row r="3628" spans="11:16" s="23" customFormat="1" x14ac:dyDescent="0.35">
      <c r="K3628" s="42"/>
      <c r="L3628" s="42"/>
      <c r="M3628" s="42"/>
      <c r="N3628" s="41"/>
      <c r="O3628" s="41"/>
      <c r="P3628" s="41"/>
    </row>
    <row r="3629" spans="11:16" s="23" customFormat="1" x14ac:dyDescent="0.35">
      <c r="K3629" s="42"/>
      <c r="L3629" s="42"/>
      <c r="M3629" s="42"/>
      <c r="N3629" s="41"/>
      <c r="O3629" s="41"/>
      <c r="P3629" s="41"/>
    </row>
    <row r="3630" spans="11:16" s="23" customFormat="1" x14ac:dyDescent="0.35">
      <c r="K3630" s="42"/>
      <c r="L3630" s="42"/>
      <c r="M3630" s="42"/>
      <c r="N3630" s="41"/>
      <c r="O3630" s="41"/>
      <c r="P3630" s="41"/>
    </row>
    <row r="3631" spans="11:16" s="23" customFormat="1" x14ac:dyDescent="0.35">
      <c r="K3631" s="42"/>
      <c r="L3631" s="42"/>
      <c r="M3631" s="42"/>
      <c r="N3631" s="41"/>
      <c r="O3631" s="41"/>
      <c r="P3631" s="41"/>
    </row>
    <row r="3632" spans="11:16" s="23" customFormat="1" x14ac:dyDescent="0.35">
      <c r="K3632" s="42"/>
      <c r="L3632" s="42"/>
      <c r="M3632" s="42"/>
      <c r="N3632" s="41"/>
      <c r="O3632" s="41"/>
      <c r="P3632" s="41"/>
    </row>
    <row r="3633" spans="11:16" s="23" customFormat="1" x14ac:dyDescent="0.35">
      <c r="K3633" s="42"/>
      <c r="L3633" s="42"/>
      <c r="M3633" s="42"/>
      <c r="N3633" s="41"/>
      <c r="O3633" s="41"/>
      <c r="P3633" s="41"/>
    </row>
    <row r="3634" spans="11:16" s="23" customFormat="1" x14ac:dyDescent="0.35">
      <c r="K3634" s="42"/>
      <c r="L3634" s="42"/>
      <c r="M3634" s="42"/>
      <c r="N3634" s="41"/>
      <c r="O3634" s="41"/>
      <c r="P3634" s="41"/>
    </row>
    <row r="3635" spans="11:16" s="23" customFormat="1" x14ac:dyDescent="0.35">
      <c r="K3635" s="42"/>
      <c r="L3635" s="42"/>
      <c r="M3635" s="42"/>
      <c r="N3635" s="41"/>
      <c r="O3635" s="41"/>
      <c r="P3635" s="41"/>
    </row>
    <row r="3636" spans="11:16" s="23" customFormat="1" x14ac:dyDescent="0.35">
      <c r="K3636" s="42"/>
      <c r="L3636" s="42"/>
      <c r="M3636" s="42"/>
      <c r="N3636" s="41"/>
      <c r="O3636" s="41"/>
      <c r="P3636" s="41"/>
    </row>
    <row r="3637" spans="11:16" s="23" customFormat="1" x14ac:dyDescent="0.35">
      <c r="K3637" s="42"/>
      <c r="L3637" s="42"/>
      <c r="M3637" s="42"/>
      <c r="N3637" s="41"/>
      <c r="O3637" s="41"/>
      <c r="P3637" s="41"/>
    </row>
    <row r="3638" spans="11:16" s="23" customFormat="1" x14ac:dyDescent="0.35">
      <c r="K3638" s="42"/>
      <c r="L3638" s="42"/>
      <c r="M3638" s="42"/>
      <c r="N3638" s="41"/>
      <c r="O3638" s="41"/>
      <c r="P3638" s="41"/>
    </row>
    <row r="3639" spans="11:16" s="23" customFormat="1" x14ac:dyDescent="0.35">
      <c r="K3639" s="42"/>
      <c r="L3639" s="42"/>
      <c r="M3639" s="42"/>
      <c r="N3639" s="41"/>
      <c r="O3639" s="41"/>
      <c r="P3639" s="41"/>
    </row>
    <row r="3640" spans="11:16" s="23" customFormat="1" x14ac:dyDescent="0.35">
      <c r="K3640" s="42"/>
      <c r="L3640" s="42"/>
      <c r="M3640" s="42"/>
      <c r="N3640" s="41"/>
      <c r="O3640" s="41"/>
      <c r="P3640" s="41"/>
    </row>
    <row r="3641" spans="11:16" s="23" customFormat="1" x14ac:dyDescent="0.35">
      <c r="K3641" s="42"/>
      <c r="L3641" s="42"/>
      <c r="M3641" s="42"/>
      <c r="N3641" s="41"/>
      <c r="O3641" s="41"/>
      <c r="P3641" s="41"/>
    </row>
    <row r="3642" spans="11:16" s="23" customFormat="1" x14ac:dyDescent="0.35">
      <c r="K3642" s="42"/>
      <c r="L3642" s="42"/>
      <c r="M3642" s="42"/>
      <c r="N3642" s="41"/>
      <c r="O3642" s="41"/>
      <c r="P3642" s="41"/>
    </row>
    <row r="3643" spans="11:16" s="23" customFormat="1" x14ac:dyDescent="0.35">
      <c r="K3643" s="42"/>
      <c r="L3643" s="42"/>
      <c r="M3643" s="42"/>
      <c r="N3643" s="41"/>
      <c r="O3643" s="41"/>
      <c r="P3643" s="41"/>
    </row>
    <row r="3644" spans="11:16" s="23" customFormat="1" x14ac:dyDescent="0.35">
      <c r="K3644" s="42"/>
      <c r="L3644" s="42"/>
      <c r="M3644" s="42"/>
      <c r="N3644" s="41"/>
      <c r="O3644" s="41"/>
      <c r="P3644" s="41"/>
    </row>
    <row r="3645" spans="11:16" s="23" customFormat="1" x14ac:dyDescent="0.35">
      <c r="K3645" s="42"/>
      <c r="L3645" s="42"/>
      <c r="M3645" s="42"/>
      <c r="N3645" s="41"/>
      <c r="O3645" s="41"/>
      <c r="P3645" s="41"/>
    </row>
    <row r="3646" spans="11:16" s="23" customFormat="1" x14ac:dyDescent="0.35">
      <c r="K3646" s="42"/>
      <c r="L3646" s="42"/>
      <c r="M3646" s="42"/>
      <c r="N3646" s="41"/>
      <c r="O3646" s="41"/>
      <c r="P3646" s="41"/>
    </row>
    <row r="3647" spans="11:16" s="23" customFormat="1" x14ac:dyDescent="0.35">
      <c r="K3647" s="42"/>
      <c r="L3647" s="42"/>
      <c r="M3647" s="42"/>
      <c r="N3647" s="41"/>
      <c r="O3647" s="41"/>
      <c r="P3647" s="41"/>
    </row>
    <row r="3648" spans="11:16" s="23" customFormat="1" x14ac:dyDescent="0.35">
      <c r="K3648" s="42"/>
      <c r="L3648" s="42"/>
      <c r="M3648" s="42"/>
      <c r="N3648" s="41"/>
      <c r="O3648" s="41"/>
      <c r="P3648" s="41"/>
    </row>
    <row r="3649" spans="11:16" s="23" customFormat="1" x14ac:dyDescent="0.35">
      <c r="K3649" s="42"/>
      <c r="L3649" s="42"/>
      <c r="M3649" s="42"/>
      <c r="N3649" s="41"/>
      <c r="O3649" s="41"/>
      <c r="P3649" s="41"/>
    </row>
    <row r="3650" spans="11:16" s="23" customFormat="1" x14ac:dyDescent="0.35">
      <c r="K3650" s="42"/>
      <c r="L3650" s="42"/>
      <c r="M3650" s="42"/>
      <c r="N3650" s="41"/>
      <c r="O3650" s="41"/>
      <c r="P3650" s="41"/>
    </row>
    <row r="3651" spans="11:16" s="23" customFormat="1" x14ac:dyDescent="0.35">
      <c r="K3651" s="42"/>
      <c r="L3651" s="42"/>
      <c r="M3651" s="42"/>
      <c r="N3651" s="41"/>
      <c r="O3651" s="41"/>
      <c r="P3651" s="41"/>
    </row>
    <row r="3652" spans="11:16" s="23" customFormat="1" x14ac:dyDescent="0.35">
      <c r="K3652" s="42"/>
      <c r="L3652" s="42"/>
      <c r="M3652" s="42"/>
      <c r="N3652" s="41"/>
      <c r="O3652" s="41"/>
      <c r="P3652" s="41"/>
    </row>
    <row r="3653" spans="11:16" s="23" customFormat="1" x14ac:dyDescent="0.35">
      <c r="K3653" s="42"/>
      <c r="L3653" s="42"/>
      <c r="M3653" s="42"/>
      <c r="N3653" s="41"/>
      <c r="O3653" s="41"/>
      <c r="P3653" s="41"/>
    </row>
    <row r="3654" spans="11:16" s="23" customFormat="1" x14ac:dyDescent="0.35">
      <c r="K3654" s="42"/>
      <c r="L3654" s="42"/>
      <c r="M3654" s="42"/>
      <c r="N3654" s="41"/>
      <c r="O3654" s="41"/>
      <c r="P3654" s="41"/>
    </row>
    <row r="3655" spans="11:16" s="23" customFormat="1" x14ac:dyDescent="0.35">
      <c r="K3655" s="42"/>
      <c r="L3655" s="42"/>
      <c r="M3655" s="42"/>
      <c r="N3655" s="41"/>
      <c r="O3655" s="41"/>
      <c r="P3655" s="41"/>
    </row>
    <row r="3656" spans="11:16" s="23" customFormat="1" x14ac:dyDescent="0.35">
      <c r="K3656" s="42"/>
      <c r="L3656" s="42"/>
      <c r="M3656" s="42"/>
      <c r="N3656" s="41"/>
      <c r="O3656" s="41"/>
      <c r="P3656" s="41"/>
    </row>
    <row r="3657" spans="11:16" s="23" customFormat="1" x14ac:dyDescent="0.35">
      <c r="K3657" s="42"/>
      <c r="L3657" s="42"/>
      <c r="M3657" s="42"/>
      <c r="N3657" s="41"/>
      <c r="O3657" s="41"/>
      <c r="P3657" s="41"/>
    </row>
    <row r="3658" spans="11:16" s="23" customFormat="1" x14ac:dyDescent="0.35">
      <c r="K3658" s="42"/>
      <c r="L3658" s="42"/>
      <c r="M3658" s="42"/>
      <c r="N3658" s="41"/>
      <c r="O3658" s="41"/>
      <c r="P3658" s="41"/>
    </row>
    <row r="3659" spans="11:16" s="23" customFormat="1" x14ac:dyDescent="0.35">
      <c r="K3659" s="42"/>
      <c r="L3659" s="42"/>
      <c r="M3659" s="42"/>
      <c r="N3659" s="41"/>
      <c r="O3659" s="41"/>
      <c r="P3659" s="41"/>
    </row>
    <row r="3660" spans="11:16" s="23" customFormat="1" x14ac:dyDescent="0.35">
      <c r="K3660" s="42"/>
      <c r="L3660" s="42"/>
      <c r="M3660" s="42"/>
      <c r="N3660" s="41"/>
      <c r="O3660" s="41"/>
      <c r="P3660" s="41"/>
    </row>
    <row r="3661" spans="11:16" s="23" customFormat="1" x14ac:dyDescent="0.35">
      <c r="K3661" s="42"/>
      <c r="L3661" s="42"/>
      <c r="M3661" s="42"/>
      <c r="N3661" s="41"/>
      <c r="O3661" s="41"/>
      <c r="P3661" s="41"/>
    </row>
    <row r="3662" spans="11:16" s="23" customFormat="1" x14ac:dyDescent="0.35">
      <c r="K3662" s="42"/>
      <c r="L3662" s="42"/>
      <c r="M3662" s="42"/>
      <c r="N3662" s="41"/>
      <c r="O3662" s="41"/>
      <c r="P3662" s="41"/>
    </row>
    <row r="3663" spans="11:16" s="23" customFormat="1" x14ac:dyDescent="0.35">
      <c r="K3663" s="42"/>
      <c r="L3663" s="42"/>
      <c r="M3663" s="42"/>
      <c r="N3663" s="41"/>
      <c r="O3663" s="41"/>
      <c r="P3663" s="41"/>
    </row>
    <row r="3664" spans="11:16" s="23" customFormat="1" x14ac:dyDescent="0.35">
      <c r="K3664" s="42"/>
      <c r="L3664" s="42"/>
      <c r="M3664" s="42"/>
      <c r="N3664" s="41"/>
      <c r="O3664" s="41"/>
      <c r="P3664" s="41"/>
    </row>
    <row r="3665" spans="11:16" s="23" customFormat="1" x14ac:dyDescent="0.35">
      <c r="K3665" s="42"/>
      <c r="L3665" s="42"/>
      <c r="M3665" s="42"/>
      <c r="N3665" s="41"/>
      <c r="O3665" s="41"/>
      <c r="P3665" s="41"/>
    </row>
    <row r="3666" spans="11:16" s="23" customFormat="1" x14ac:dyDescent="0.35">
      <c r="K3666" s="42"/>
      <c r="L3666" s="42"/>
      <c r="M3666" s="42"/>
      <c r="N3666" s="41"/>
      <c r="O3666" s="41"/>
      <c r="P3666" s="41"/>
    </row>
    <row r="3667" spans="11:16" s="23" customFormat="1" x14ac:dyDescent="0.35">
      <c r="K3667" s="42"/>
      <c r="L3667" s="42"/>
      <c r="M3667" s="42"/>
      <c r="N3667" s="41"/>
      <c r="O3667" s="41"/>
      <c r="P3667" s="41"/>
    </row>
    <row r="3668" spans="11:16" s="23" customFormat="1" x14ac:dyDescent="0.35">
      <c r="K3668" s="42"/>
      <c r="L3668" s="42"/>
      <c r="M3668" s="42"/>
      <c r="N3668" s="41"/>
      <c r="O3668" s="41"/>
      <c r="P3668" s="41"/>
    </row>
    <row r="3669" spans="11:16" s="23" customFormat="1" x14ac:dyDescent="0.35">
      <c r="K3669" s="42"/>
      <c r="L3669" s="42"/>
      <c r="M3669" s="42"/>
      <c r="N3669" s="41"/>
      <c r="O3669" s="41"/>
      <c r="P3669" s="41"/>
    </row>
    <row r="3670" spans="11:16" s="23" customFormat="1" x14ac:dyDescent="0.35">
      <c r="K3670" s="42"/>
      <c r="L3670" s="42"/>
      <c r="M3670" s="42"/>
      <c r="N3670" s="41"/>
      <c r="O3670" s="41"/>
      <c r="P3670" s="41"/>
    </row>
    <row r="3671" spans="11:16" s="23" customFormat="1" x14ac:dyDescent="0.35">
      <c r="K3671" s="42"/>
      <c r="L3671" s="42"/>
      <c r="M3671" s="42"/>
      <c r="N3671" s="41"/>
      <c r="O3671" s="41"/>
      <c r="P3671" s="41"/>
    </row>
    <row r="3672" spans="11:16" s="23" customFormat="1" x14ac:dyDescent="0.35">
      <c r="K3672" s="42"/>
      <c r="L3672" s="42"/>
      <c r="M3672" s="42"/>
      <c r="N3672" s="41"/>
      <c r="O3672" s="41"/>
      <c r="P3672" s="41"/>
    </row>
    <row r="3673" spans="11:16" s="23" customFormat="1" x14ac:dyDescent="0.35">
      <c r="K3673" s="42"/>
      <c r="L3673" s="42"/>
      <c r="M3673" s="42"/>
      <c r="N3673" s="41"/>
      <c r="O3673" s="41"/>
      <c r="P3673" s="41"/>
    </row>
    <row r="3674" spans="11:16" s="23" customFormat="1" x14ac:dyDescent="0.35">
      <c r="K3674" s="42"/>
      <c r="L3674" s="42"/>
      <c r="M3674" s="42"/>
      <c r="N3674" s="41"/>
      <c r="O3674" s="41"/>
      <c r="P3674" s="41"/>
    </row>
    <row r="3675" spans="11:16" s="23" customFormat="1" x14ac:dyDescent="0.35">
      <c r="K3675" s="42"/>
      <c r="L3675" s="42"/>
      <c r="M3675" s="42"/>
      <c r="N3675" s="41"/>
      <c r="O3675" s="41"/>
      <c r="P3675" s="41"/>
    </row>
    <row r="3676" spans="11:16" s="23" customFormat="1" x14ac:dyDescent="0.35">
      <c r="K3676" s="42"/>
      <c r="L3676" s="42"/>
      <c r="M3676" s="42"/>
      <c r="N3676" s="41"/>
      <c r="O3676" s="41"/>
      <c r="P3676" s="41"/>
    </row>
    <row r="3677" spans="11:16" s="23" customFormat="1" x14ac:dyDescent="0.35">
      <c r="K3677" s="42"/>
      <c r="L3677" s="42"/>
      <c r="M3677" s="42"/>
      <c r="N3677" s="41"/>
      <c r="O3677" s="41"/>
      <c r="P3677" s="41"/>
    </row>
    <row r="3678" spans="11:16" s="23" customFormat="1" x14ac:dyDescent="0.35">
      <c r="K3678" s="42"/>
      <c r="L3678" s="42"/>
      <c r="M3678" s="42"/>
      <c r="N3678" s="41"/>
      <c r="O3678" s="41"/>
      <c r="P3678" s="41"/>
    </row>
    <row r="3679" spans="11:16" s="23" customFormat="1" x14ac:dyDescent="0.35">
      <c r="K3679" s="42"/>
      <c r="L3679" s="42"/>
      <c r="M3679" s="42"/>
      <c r="N3679" s="41"/>
      <c r="O3679" s="41"/>
      <c r="P3679" s="41"/>
    </row>
    <row r="3680" spans="11:16" s="23" customFormat="1" x14ac:dyDescent="0.35">
      <c r="K3680" s="42"/>
      <c r="L3680" s="42"/>
      <c r="M3680" s="42"/>
      <c r="N3680" s="41"/>
      <c r="O3680" s="41"/>
      <c r="P3680" s="41"/>
    </row>
    <row r="3681" spans="11:16" s="23" customFormat="1" x14ac:dyDescent="0.35">
      <c r="K3681" s="42"/>
      <c r="L3681" s="42"/>
      <c r="M3681" s="42"/>
      <c r="N3681" s="41"/>
      <c r="O3681" s="41"/>
      <c r="P3681" s="41"/>
    </row>
    <row r="3682" spans="11:16" s="23" customFormat="1" x14ac:dyDescent="0.35">
      <c r="K3682" s="42"/>
      <c r="L3682" s="42"/>
      <c r="M3682" s="42"/>
      <c r="N3682" s="41"/>
      <c r="O3682" s="41"/>
      <c r="P3682" s="41"/>
    </row>
    <row r="3683" spans="11:16" s="23" customFormat="1" x14ac:dyDescent="0.35">
      <c r="K3683" s="42"/>
      <c r="L3683" s="42"/>
      <c r="M3683" s="42"/>
      <c r="N3683" s="41"/>
      <c r="O3683" s="41"/>
      <c r="P3683" s="41"/>
    </row>
    <row r="3684" spans="11:16" s="23" customFormat="1" x14ac:dyDescent="0.35">
      <c r="K3684" s="42"/>
      <c r="L3684" s="42"/>
      <c r="M3684" s="42"/>
      <c r="N3684" s="41"/>
      <c r="O3684" s="41"/>
      <c r="P3684" s="41"/>
    </row>
    <row r="3685" spans="11:16" s="23" customFormat="1" x14ac:dyDescent="0.35">
      <c r="K3685" s="42"/>
      <c r="L3685" s="42"/>
      <c r="M3685" s="42"/>
      <c r="N3685" s="41"/>
      <c r="O3685" s="41"/>
      <c r="P3685" s="41"/>
    </row>
    <row r="3686" spans="11:16" s="23" customFormat="1" x14ac:dyDescent="0.35">
      <c r="K3686" s="42"/>
      <c r="L3686" s="42"/>
      <c r="M3686" s="42"/>
      <c r="N3686" s="41"/>
      <c r="O3686" s="41"/>
      <c r="P3686" s="41"/>
    </row>
    <row r="3687" spans="11:16" s="23" customFormat="1" x14ac:dyDescent="0.35">
      <c r="K3687" s="42"/>
      <c r="L3687" s="42"/>
      <c r="M3687" s="42"/>
      <c r="N3687" s="41"/>
      <c r="O3687" s="41"/>
      <c r="P3687" s="41"/>
    </row>
    <row r="3688" spans="11:16" s="23" customFormat="1" x14ac:dyDescent="0.35">
      <c r="K3688" s="42"/>
      <c r="L3688" s="42"/>
      <c r="M3688" s="42"/>
      <c r="N3688" s="41"/>
      <c r="O3688" s="41"/>
      <c r="P3688" s="41"/>
    </row>
    <row r="3689" spans="11:16" s="23" customFormat="1" x14ac:dyDescent="0.35">
      <c r="K3689" s="42"/>
      <c r="L3689" s="42"/>
      <c r="M3689" s="42"/>
      <c r="N3689" s="41"/>
      <c r="O3689" s="41"/>
      <c r="P3689" s="41"/>
    </row>
    <row r="3690" spans="11:16" s="23" customFormat="1" x14ac:dyDescent="0.35">
      <c r="K3690" s="42"/>
      <c r="L3690" s="42"/>
      <c r="M3690" s="42"/>
      <c r="N3690" s="41"/>
      <c r="O3690" s="41"/>
      <c r="P3690" s="41"/>
    </row>
    <row r="3691" spans="11:16" s="23" customFormat="1" x14ac:dyDescent="0.35">
      <c r="K3691" s="42"/>
      <c r="L3691" s="42"/>
      <c r="M3691" s="42"/>
      <c r="N3691" s="41"/>
      <c r="O3691" s="41"/>
      <c r="P3691" s="41"/>
    </row>
    <row r="3692" spans="11:16" s="23" customFormat="1" x14ac:dyDescent="0.35">
      <c r="K3692" s="42"/>
      <c r="L3692" s="42"/>
      <c r="M3692" s="42"/>
      <c r="N3692" s="41"/>
      <c r="O3692" s="41"/>
      <c r="P3692" s="41"/>
    </row>
    <row r="3693" spans="11:16" s="23" customFormat="1" x14ac:dyDescent="0.35">
      <c r="K3693" s="42"/>
      <c r="L3693" s="42"/>
      <c r="M3693" s="42"/>
      <c r="N3693" s="41"/>
      <c r="O3693" s="41"/>
      <c r="P3693" s="41"/>
    </row>
    <row r="3694" spans="11:16" s="23" customFormat="1" x14ac:dyDescent="0.35">
      <c r="K3694" s="42"/>
      <c r="L3694" s="42"/>
      <c r="M3694" s="42"/>
      <c r="N3694" s="41"/>
      <c r="O3694" s="41"/>
      <c r="P3694" s="41"/>
    </row>
    <row r="3695" spans="11:16" s="23" customFormat="1" x14ac:dyDescent="0.35">
      <c r="K3695" s="42"/>
      <c r="L3695" s="42"/>
      <c r="M3695" s="42"/>
      <c r="N3695" s="41"/>
      <c r="O3695" s="41"/>
      <c r="P3695" s="41"/>
    </row>
    <row r="3696" spans="11:16" s="23" customFormat="1" x14ac:dyDescent="0.35">
      <c r="K3696" s="42"/>
      <c r="L3696" s="42"/>
      <c r="M3696" s="42"/>
      <c r="N3696" s="41"/>
      <c r="O3696" s="41"/>
      <c r="P3696" s="41"/>
    </row>
    <row r="3697" spans="11:16" s="23" customFormat="1" x14ac:dyDescent="0.35">
      <c r="K3697" s="42"/>
      <c r="L3697" s="42"/>
      <c r="M3697" s="42"/>
      <c r="N3697" s="41"/>
      <c r="O3697" s="41"/>
      <c r="P3697" s="41"/>
    </row>
    <row r="3698" spans="11:16" s="23" customFormat="1" x14ac:dyDescent="0.35">
      <c r="K3698" s="42"/>
      <c r="L3698" s="42"/>
      <c r="M3698" s="42"/>
      <c r="N3698" s="41"/>
      <c r="O3698" s="41"/>
      <c r="P3698" s="41"/>
    </row>
    <row r="3699" spans="11:16" s="23" customFormat="1" x14ac:dyDescent="0.35">
      <c r="K3699" s="42"/>
      <c r="L3699" s="42"/>
      <c r="M3699" s="42"/>
      <c r="N3699" s="41"/>
      <c r="O3699" s="41"/>
      <c r="P3699" s="41"/>
    </row>
    <row r="3700" spans="11:16" s="23" customFormat="1" x14ac:dyDescent="0.35">
      <c r="K3700" s="42"/>
      <c r="L3700" s="42"/>
      <c r="M3700" s="42"/>
      <c r="N3700" s="41"/>
      <c r="O3700" s="41"/>
      <c r="P3700" s="41"/>
    </row>
    <row r="3701" spans="11:16" s="23" customFormat="1" x14ac:dyDescent="0.35">
      <c r="K3701" s="42"/>
      <c r="L3701" s="42"/>
      <c r="M3701" s="42"/>
      <c r="N3701" s="41"/>
      <c r="O3701" s="41"/>
      <c r="P3701" s="41"/>
    </row>
    <row r="3702" spans="11:16" s="23" customFormat="1" x14ac:dyDescent="0.35">
      <c r="K3702" s="42"/>
      <c r="L3702" s="42"/>
      <c r="M3702" s="42"/>
      <c r="N3702" s="41"/>
      <c r="O3702" s="41"/>
      <c r="P3702" s="41"/>
    </row>
    <row r="3703" spans="11:16" s="23" customFormat="1" x14ac:dyDescent="0.35">
      <c r="K3703" s="42"/>
      <c r="L3703" s="42"/>
      <c r="M3703" s="42"/>
      <c r="N3703" s="41"/>
      <c r="O3703" s="41"/>
      <c r="P3703" s="41"/>
    </row>
    <row r="3704" spans="11:16" s="23" customFormat="1" x14ac:dyDescent="0.35">
      <c r="K3704" s="42"/>
      <c r="L3704" s="42"/>
      <c r="M3704" s="42"/>
      <c r="N3704" s="41"/>
      <c r="O3704" s="41"/>
      <c r="P3704" s="41"/>
    </row>
    <row r="3705" spans="11:16" s="23" customFormat="1" x14ac:dyDescent="0.35">
      <c r="K3705" s="42"/>
      <c r="L3705" s="42"/>
      <c r="M3705" s="42"/>
      <c r="N3705" s="41"/>
      <c r="O3705" s="41"/>
      <c r="P3705" s="41"/>
    </row>
    <row r="3706" spans="11:16" s="23" customFormat="1" x14ac:dyDescent="0.35">
      <c r="K3706" s="42"/>
      <c r="L3706" s="42"/>
      <c r="M3706" s="42"/>
      <c r="N3706" s="41"/>
      <c r="O3706" s="41"/>
      <c r="P3706" s="41"/>
    </row>
    <row r="3707" spans="11:16" s="23" customFormat="1" x14ac:dyDescent="0.35">
      <c r="K3707" s="42"/>
      <c r="L3707" s="42"/>
      <c r="M3707" s="42"/>
      <c r="N3707" s="41"/>
      <c r="O3707" s="41"/>
      <c r="P3707" s="41"/>
    </row>
    <row r="3708" spans="11:16" s="23" customFormat="1" x14ac:dyDescent="0.35">
      <c r="K3708" s="42"/>
      <c r="L3708" s="42"/>
      <c r="M3708" s="42"/>
      <c r="N3708" s="41"/>
      <c r="O3708" s="41"/>
      <c r="P3708" s="41"/>
    </row>
    <row r="3709" spans="11:16" s="23" customFormat="1" x14ac:dyDescent="0.35">
      <c r="K3709" s="42"/>
      <c r="L3709" s="42"/>
      <c r="M3709" s="42"/>
      <c r="N3709" s="41"/>
      <c r="O3709" s="41"/>
      <c r="P3709" s="41"/>
    </row>
    <row r="3710" spans="11:16" s="23" customFormat="1" x14ac:dyDescent="0.35">
      <c r="K3710" s="42"/>
      <c r="L3710" s="42"/>
      <c r="M3710" s="42"/>
      <c r="N3710" s="41"/>
      <c r="O3710" s="41"/>
      <c r="P3710" s="41"/>
    </row>
    <row r="3711" spans="11:16" s="23" customFormat="1" x14ac:dyDescent="0.35">
      <c r="K3711" s="42"/>
      <c r="L3711" s="42"/>
      <c r="M3711" s="42"/>
      <c r="N3711" s="41"/>
      <c r="O3711" s="41"/>
      <c r="P3711" s="41"/>
    </row>
    <row r="3712" spans="11:16" s="23" customFormat="1" x14ac:dyDescent="0.35">
      <c r="K3712" s="42"/>
      <c r="L3712" s="42"/>
      <c r="M3712" s="42"/>
      <c r="N3712" s="41"/>
      <c r="O3712" s="41"/>
      <c r="P3712" s="41"/>
    </row>
    <row r="3713" spans="11:16" s="23" customFormat="1" x14ac:dyDescent="0.35">
      <c r="K3713" s="42"/>
      <c r="L3713" s="42"/>
      <c r="M3713" s="42"/>
      <c r="N3713" s="41"/>
      <c r="O3713" s="41"/>
      <c r="P3713" s="41"/>
    </row>
    <row r="3714" spans="11:16" s="23" customFormat="1" x14ac:dyDescent="0.35">
      <c r="K3714" s="42"/>
      <c r="L3714" s="42"/>
      <c r="M3714" s="42"/>
      <c r="N3714" s="41"/>
      <c r="O3714" s="41"/>
      <c r="P3714" s="41"/>
    </row>
    <row r="3715" spans="11:16" s="23" customFormat="1" x14ac:dyDescent="0.35">
      <c r="K3715" s="42"/>
      <c r="L3715" s="42"/>
      <c r="M3715" s="42"/>
      <c r="N3715" s="41"/>
      <c r="O3715" s="41"/>
      <c r="P3715" s="41"/>
    </row>
    <row r="3716" spans="11:16" s="23" customFormat="1" x14ac:dyDescent="0.35">
      <c r="K3716" s="42"/>
      <c r="L3716" s="42"/>
      <c r="M3716" s="42"/>
      <c r="N3716" s="41"/>
      <c r="O3716" s="41"/>
      <c r="P3716" s="41"/>
    </row>
    <row r="3717" spans="11:16" s="23" customFormat="1" x14ac:dyDescent="0.35">
      <c r="K3717" s="42"/>
      <c r="L3717" s="42"/>
      <c r="M3717" s="42"/>
      <c r="N3717" s="41"/>
      <c r="O3717" s="41"/>
      <c r="P3717" s="41"/>
    </row>
    <row r="3718" spans="11:16" s="23" customFormat="1" x14ac:dyDescent="0.35">
      <c r="K3718" s="42"/>
      <c r="L3718" s="42"/>
      <c r="M3718" s="42"/>
      <c r="N3718" s="41"/>
      <c r="O3718" s="41"/>
      <c r="P3718" s="41"/>
    </row>
    <row r="3719" spans="11:16" s="23" customFormat="1" x14ac:dyDescent="0.35">
      <c r="K3719" s="42"/>
      <c r="L3719" s="42"/>
      <c r="M3719" s="42"/>
      <c r="N3719" s="41"/>
      <c r="O3719" s="41"/>
      <c r="P3719" s="41"/>
    </row>
    <row r="3720" spans="11:16" s="23" customFormat="1" x14ac:dyDescent="0.35">
      <c r="K3720" s="42"/>
      <c r="L3720" s="42"/>
      <c r="M3720" s="42"/>
      <c r="N3720" s="41"/>
      <c r="O3720" s="41"/>
      <c r="P3720" s="41"/>
    </row>
    <row r="3721" spans="11:16" s="23" customFormat="1" x14ac:dyDescent="0.35">
      <c r="K3721" s="42"/>
      <c r="L3721" s="42"/>
      <c r="M3721" s="42"/>
      <c r="N3721" s="41"/>
      <c r="O3721" s="41"/>
      <c r="P3721" s="41"/>
    </row>
    <row r="3722" spans="11:16" s="23" customFormat="1" x14ac:dyDescent="0.35">
      <c r="K3722" s="42"/>
      <c r="L3722" s="42"/>
      <c r="M3722" s="42"/>
      <c r="N3722" s="41"/>
      <c r="O3722" s="41"/>
      <c r="P3722" s="41"/>
    </row>
    <row r="3723" spans="11:16" s="23" customFormat="1" x14ac:dyDescent="0.35">
      <c r="K3723" s="42"/>
      <c r="L3723" s="42"/>
      <c r="M3723" s="42"/>
      <c r="N3723" s="41"/>
      <c r="O3723" s="41"/>
      <c r="P3723" s="41"/>
    </row>
    <row r="3724" spans="11:16" s="23" customFormat="1" x14ac:dyDescent="0.35">
      <c r="K3724" s="42"/>
      <c r="L3724" s="42"/>
      <c r="M3724" s="42"/>
      <c r="N3724" s="41"/>
      <c r="O3724" s="41"/>
      <c r="P3724" s="41"/>
    </row>
    <row r="3725" spans="11:16" s="23" customFormat="1" x14ac:dyDescent="0.35">
      <c r="K3725" s="42"/>
      <c r="L3725" s="42"/>
      <c r="M3725" s="42"/>
      <c r="N3725" s="41"/>
      <c r="O3725" s="41"/>
      <c r="P3725" s="41"/>
    </row>
    <row r="3726" spans="11:16" s="23" customFormat="1" x14ac:dyDescent="0.35">
      <c r="K3726" s="42"/>
      <c r="L3726" s="42"/>
      <c r="M3726" s="42"/>
      <c r="N3726" s="41"/>
      <c r="O3726" s="41"/>
      <c r="P3726" s="41"/>
    </row>
    <row r="3727" spans="11:16" s="23" customFormat="1" x14ac:dyDescent="0.35">
      <c r="K3727" s="42"/>
      <c r="L3727" s="42"/>
      <c r="M3727" s="42"/>
      <c r="N3727" s="41"/>
      <c r="O3727" s="41"/>
      <c r="P3727" s="41"/>
    </row>
    <row r="3728" spans="11:16" s="23" customFormat="1" x14ac:dyDescent="0.35">
      <c r="K3728" s="42"/>
      <c r="L3728" s="42"/>
      <c r="M3728" s="42"/>
      <c r="N3728" s="41"/>
      <c r="O3728" s="41"/>
      <c r="P3728" s="41"/>
    </row>
    <row r="3729" spans="11:16" s="23" customFormat="1" x14ac:dyDescent="0.35">
      <c r="K3729" s="42"/>
      <c r="L3729" s="42"/>
      <c r="M3729" s="42"/>
      <c r="N3729" s="41"/>
      <c r="O3729" s="41"/>
      <c r="P3729" s="41"/>
    </row>
    <row r="3730" spans="11:16" s="23" customFormat="1" x14ac:dyDescent="0.35">
      <c r="K3730" s="42"/>
      <c r="L3730" s="42"/>
      <c r="M3730" s="42"/>
      <c r="N3730" s="41"/>
      <c r="O3730" s="41"/>
      <c r="P3730" s="41"/>
    </row>
    <row r="3731" spans="11:16" s="23" customFormat="1" x14ac:dyDescent="0.35">
      <c r="K3731" s="42"/>
      <c r="L3731" s="42"/>
      <c r="M3731" s="42"/>
      <c r="N3731" s="41"/>
      <c r="O3731" s="41"/>
      <c r="P3731" s="41"/>
    </row>
    <row r="3732" spans="11:16" s="23" customFormat="1" x14ac:dyDescent="0.35">
      <c r="K3732" s="42"/>
      <c r="L3732" s="42"/>
      <c r="M3732" s="42"/>
      <c r="N3732" s="41"/>
      <c r="O3732" s="41"/>
      <c r="P3732" s="41"/>
    </row>
    <row r="3733" spans="11:16" s="23" customFormat="1" x14ac:dyDescent="0.35">
      <c r="K3733" s="42"/>
      <c r="L3733" s="42"/>
      <c r="M3733" s="42"/>
      <c r="N3733" s="41"/>
      <c r="O3733" s="41"/>
      <c r="P3733" s="41"/>
    </row>
    <row r="3734" spans="11:16" s="23" customFormat="1" x14ac:dyDescent="0.35">
      <c r="K3734" s="42"/>
      <c r="L3734" s="42"/>
      <c r="M3734" s="42"/>
      <c r="N3734" s="41"/>
      <c r="O3734" s="41"/>
      <c r="P3734" s="41"/>
    </row>
    <row r="3735" spans="11:16" s="23" customFormat="1" x14ac:dyDescent="0.35">
      <c r="K3735" s="42"/>
      <c r="L3735" s="42"/>
      <c r="M3735" s="42"/>
      <c r="N3735" s="41"/>
      <c r="O3735" s="41"/>
      <c r="P3735" s="41"/>
    </row>
    <row r="3736" spans="11:16" s="23" customFormat="1" x14ac:dyDescent="0.35">
      <c r="K3736" s="42"/>
      <c r="L3736" s="42"/>
      <c r="M3736" s="42"/>
      <c r="N3736" s="41"/>
      <c r="O3736" s="41"/>
      <c r="P3736" s="41"/>
    </row>
    <row r="3737" spans="11:16" s="23" customFormat="1" x14ac:dyDescent="0.35">
      <c r="K3737" s="42"/>
      <c r="L3737" s="42"/>
      <c r="M3737" s="42"/>
      <c r="N3737" s="41"/>
      <c r="O3737" s="41"/>
      <c r="P3737" s="41"/>
    </row>
    <row r="3738" spans="11:16" s="23" customFormat="1" x14ac:dyDescent="0.35">
      <c r="K3738" s="42"/>
      <c r="L3738" s="42"/>
      <c r="M3738" s="42"/>
      <c r="N3738" s="41"/>
      <c r="O3738" s="41"/>
      <c r="P3738" s="41"/>
    </row>
    <row r="3739" spans="11:16" s="23" customFormat="1" x14ac:dyDescent="0.35">
      <c r="K3739" s="42"/>
      <c r="L3739" s="42"/>
      <c r="M3739" s="42"/>
      <c r="N3739" s="41"/>
      <c r="O3739" s="41"/>
      <c r="P3739" s="41"/>
    </row>
    <row r="3740" spans="11:16" s="23" customFormat="1" x14ac:dyDescent="0.35">
      <c r="K3740" s="42"/>
      <c r="L3740" s="42"/>
      <c r="M3740" s="42"/>
      <c r="N3740" s="41"/>
      <c r="O3740" s="41"/>
      <c r="P3740" s="41"/>
    </row>
    <row r="3741" spans="11:16" s="23" customFormat="1" x14ac:dyDescent="0.35">
      <c r="K3741" s="42"/>
      <c r="L3741" s="42"/>
      <c r="M3741" s="42"/>
      <c r="N3741" s="41"/>
      <c r="O3741" s="41"/>
      <c r="P3741" s="41"/>
    </row>
    <row r="3742" spans="11:16" s="23" customFormat="1" x14ac:dyDescent="0.35">
      <c r="K3742" s="42"/>
      <c r="L3742" s="42"/>
      <c r="M3742" s="42"/>
      <c r="N3742" s="41"/>
      <c r="O3742" s="41"/>
      <c r="P3742" s="41"/>
    </row>
    <row r="3743" spans="11:16" s="23" customFormat="1" x14ac:dyDescent="0.35">
      <c r="K3743" s="42"/>
      <c r="L3743" s="42"/>
      <c r="M3743" s="42"/>
      <c r="N3743" s="41"/>
      <c r="O3743" s="41"/>
      <c r="P3743" s="41"/>
    </row>
    <row r="3744" spans="11:16" s="23" customFormat="1" x14ac:dyDescent="0.35">
      <c r="K3744" s="42"/>
      <c r="L3744" s="42"/>
      <c r="M3744" s="42"/>
      <c r="N3744" s="41"/>
      <c r="O3744" s="41"/>
      <c r="P3744" s="41"/>
    </row>
    <row r="3745" spans="11:16" s="23" customFormat="1" x14ac:dyDescent="0.35">
      <c r="K3745" s="42"/>
      <c r="L3745" s="42"/>
      <c r="M3745" s="42"/>
      <c r="N3745" s="41"/>
      <c r="O3745" s="41"/>
      <c r="P3745" s="41"/>
    </row>
    <row r="3746" spans="11:16" s="23" customFormat="1" x14ac:dyDescent="0.35">
      <c r="K3746" s="42"/>
      <c r="L3746" s="42"/>
      <c r="M3746" s="42"/>
      <c r="N3746" s="41"/>
      <c r="O3746" s="41"/>
      <c r="P3746" s="41"/>
    </row>
    <row r="3747" spans="11:16" s="23" customFormat="1" x14ac:dyDescent="0.35">
      <c r="K3747" s="42"/>
      <c r="L3747" s="42"/>
      <c r="M3747" s="42"/>
      <c r="N3747" s="41"/>
      <c r="O3747" s="41"/>
      <c r="P3747" s="41"/>
    </row>
    <row r="3748" spans="11:16" s="23" customFormat="1" x14ac:dyDescent="0.35">
      <c r="K3748" s="42"/>
      <c r="L3748" s="42"/>
      <c r="M3748" s="42"/>
      <c r="N3748" s="41"/>
      <c r="O3748" s="41"/>
      <c r="P3748" s="41"/>
    </row>
    <row r="3749" spans="11:16" s="23" customFormat="1" x14ac:dyDescent="0.35">
      <c r="K3749" s="42"/>
      <c r="L3749" s="42"/>
      <c r="M3749" s="42"/>
      <c r="N3749" s="41"/>
      <c r="O3749" s="41"/>
      <c r="P3749" s="41"/>
    </row>
    <row r="3750" spans="11:16" s="23" customFormat="1" x14ac:dyDescent="0.35">
      <c r="K3750" s="42"/>
      <c r="L3750" s="42"/>
      <c r="M3750" s="42"/>
      <c r="N3750" s="41"/>
      <c r="O3750" s="41"/>
      <c r="P3750" s="41"/>
    </row>
    <row r="3751" spans="11:16" s="23" customFormat="1" x14ac:dyDescent="0.35">
      <c r="K3751" s="42"/>
      <c r="L3751" s="42"/>
      <c r="M3751" s="42"/>
      <c r="N3751" s="41"/>
      <c r="O3751" s="41"/>
      <c r="P3751" s="41"/>
    </row>
    <row r="3752" spans="11:16" s="23" customFormat="1" x14ac:dyDescent="0.35">
      <c r="K3752" s="42"/>
      <c r="L3752" s="42"/>
      <c r="M3752" s="42"/>
      <c r="N3752" s="41"/>
      <c r="O3752" s="41"/>
      <c r="P3752" s="41"/>
    </row>
    <row r="3753" spans="11:16" s="23" customFormat="1" x14ac:dyDescent="0.35">
      <c r="K3753" s="42"/>
      <c r="L3753" s="42"/>
      <c r="M3753" s="42"/>
      <c r="N3753" s="41"/>
      <c r="O3753" s="41"/>
      <c r="P3753" s="41"/>
    </row>
    <row r="3754" spans="11:16" s="23" customFormat="1" x14ac:dyDescent="0.35">
      <c r="K3754" s="42"/>
      <c r="L3754" s="42"/>
      <c r="M3754" s="42"/>
      <c r="N3754" s="41"/>
      <c r="O3754" s="41"/>
      <c r="P3754" s="41"/>
    </row>
    <row r="3755" spans="11:16" s="23" customFormat="1" x14ac:dyDescent="0.35">
      <c r="K3755" s="42"/>
      <c r="L3755" s="42"/>
      <c r="M3755" s="42"/>
      <c r="N3755" s="41"/>
      <c r="O3755" s="41"/>
      <c r="P3755" s="41"/>
    </row>
    <row r="3756" spans="11:16" s="23" customFormat="1" x14ac:dyDescent="0.35">
      <c r="K3756" s="42"/>
      <c r="L3756" s="42"/>
      <c r="M3756" s="42"/>
      <c r="N3756" s="41"/>
      <c r="O3756" s="41"/>
      <c r="P3756" s="41"/>
    </row>
    <row r="3757" spans="11:16" s="23" customFormat="1" x14ac:dyDescent="0.35">
      <c r="K3757" s="42"/>
      <c r="L3757" s="42"/>
      <c r="M3757" s="42"/>
      <c r="N3757" s="41"/>
      <c r="O3757" s="41"/>
      <c r="P3757" s="41"/>
    </row>
    <row r="3758" spans="11:16" s="23" customFormat="1" x14ac:dyDescent="0.35">
      <c r="K3758" s="42"/>
      <c r="L3758" s="42"/>
      <c r="M3758" s="42"/>
      <c r="N3758" s="41"/>
      <c r="O3758" s="41"/>
      <c r="P3758" s="41"/>
    </row>
    <row r="3759" spans="11:16" s="23" customFormat="1" x14ac:dyDescent="0.35">
      <c r="K3759" s="42"/>
      <c r="L3759" s="42"/>
      <c r="M3759" s="42"/>
      <c r="N3759" s="41"/>
      <c r="O3759" s="41"/>
      <c r="P3759" s="41"/>
    </row>
    <row r="3760" spans="11:16" s="23" customFormat="1" x14ac:dyDescent="0.35">
      <c r="K3760" s="42"/>
      <c r="L3760" s="42"/>
      <c r="M3760" s="42"/>
      <c r="N3760" s="41"/>
      <c r="O3760" s="41"/>
      <c r="P3760" s="41"/>
    </row>
    <row r="3761" spans="11:16" s="23" customFormat="1" x14ac:dyDescent="0.35">
      <c r="K3761" s="42"/>
      <c r="L3761" s="42"/>
      <c r="M3761" s="42"/>
      <c r="N3761" s="41"/>
      <c r="O3761" s="41"/>
      <c r="P3761" s="41"/>
    </row>
    <row r="3762" spans="11:16" s="23" customFormat="1" x14ac:dyDescent="0.35">
      <c r="K3762" s="42"/>
      <c r="L3762" s="42"/>
      <c r="M3762" s="42"/>
      <c r="N3762" s="41"/>
      <c r="O3762" s="41"/>
      <c r="P3762" s="41"/>
    </row>
    <row r="3763" spans="11:16" s="23" customFormat="1" x14ac:dyDescent="0.35">
      <c r="K3763" s="42"/>
      <c r="L3763" s="42"/>
      <c r="M3763" s="42"/>
      <c r="N3763" s="41"/>
      <c r="O3763" s="41"/>
      <c r="P3763" s="41"/>
    </row>
    <row r="3764" spans="11:16" s="23" customFormat="1" x14ac:dyDescent="0.35">
      <c r="K3764" s="42"/>
      <c r="L3764" s="42"/>
      <c r="M3764" s="42"/>
      <c r="N3764" s="41"/>
      <c r="O3764" s="41"/>
      <c r="P3764" s="41"/>
    </row>
    <row r="3765" spans="11:16" s="23" customFormat="1" x14ac:dyDescent="0.35">
      <c r="K3765" s="42"/>
      <c r="L3765" s="42"/>
      <c r="M3765" s="42"/>
      <c r="N3765" s="41"/>
      <c r="O3765" s="41"/>
      <c r="P3765" s="41"/>
    </row>
    <row r="3766" spans="11:16" s="23" customFormat="1" x14ac:dyDescent="0.35">
      <c r="K3766" s="42"/>
      <c r="L3766" s="42"/>
      <c r="M3766" s="42"/>
      <c r="N3766" s="41"/>
      <c r="O3766" s="41"/>
      <c r="P3766" s="41"/>
    </row>
    <row r="3767" spans="11:16" s="23" customFormat="1" x14ac:dyDescent="0.35">
      <c r="K3767" s="42"/>
      <c r="L3767" s="42"/>
      <c r="M3767" s="42"/>
      <c r="N3767" s="41"/>
      <c r="O3767" s="41"/>
      <c r="P3767" s="41"/>
    </row>
    <row r="3768" spans="11:16" s="23" customFormat="1" x14ac:dyDescent="0.35">
      <c r="K3768" s="42"/>
      <c r="L3768" s="42"/>
      <c r="M3768" s="42"/>
      <c r="N3768" s="41"/>
      <c r="O3768" s="41"/>
      <c r="P3768" s="41"/>
    </row>
    <row r="3769" spans="11:16" s="23" customFormat="1" x14ac:dyDescent="0.35">
      <c r="K3769" s="42"/>
      <c r="L3769" s="42"/>
      <c r="M3769" s="42"/>
      <c r="N3769" s="41"/>
      <c r="O3769" s="41"/>
      <c r="P3769" s="41"/>
    </row>
    <row r="3770" spans="11:16" s="23" customFormat="1" x14ac:dyDescent="0.35">
      <c r="K3770" s="42"/>
      <c r="L3770" s="42"/>
      <c r="M3770" s="42"/>
      <c r="N3770" s="41"/>
      <c r="O3770" s="41"/>
      <c r="P3770" s="41"/>
    </row>
    <row r="3771" spans="11:16" s="23" customFormat="1" x14ac:dyDescent="0.35">
      <c r="K3771" s="42"/>
      <c r="L3771" s="42"/>
      <c r="M3771" s="42"/>
      <c r="N3771" s="41"/>
      <c r="O3771" s="41"/>
      <c r="P3771" s="41"/>
    </row>
    <row r="3772" spans="11:16" s="23" customFormat="1" x14ac:dyDescent="0.35">
      <c r="K3772" s="42"/>
      <c r="L3772" s="42"/>
      <c r="M3772" s="42"/>
      <c r="N3772" s="41"/>
      <c r="O3772" s="41"/>
      <c r="P3772" s="41"/>
    </row>
    <row r="3773" spans="11:16" s="23" customFormat="1" x14ac:dyDescent="0.35">
      <c r="K3773" s="42"/>
      <c r="L3773" s="42"/>
      <c r="M3773" s="42"/>
      <c r="N3773" s="41"/>
      <c r="O3773" s="41"/>
      <c r="P3773" s="41"/>
    </row>
    <row r="3774" spans="11:16" s="23" customFormat="1" x14ac:dyDescent="0.35">
      <c r="K3774" s="42"/>
      <c r="L3774" s="42"/>
      <c r="M3774" s="42"/>
      <c r="N3774" s="41"/>
      <c r="O3774" s="41"/>
      <c r="P3774" s="41"/>
    </row>
    <row r="3775" spans="11:16" s="23" customFormat="1" x14ac:dyDescent="0.35">
      <c r="K3775" s="42"/>
      <c r="L3775" s="42"/>
      <c r="M3775" s="42"/>
      <c r="N3775" s="41"/>
      <c r="O3775" s="41"/>
      <c r="P3775" s="41"/>
    </row>
    <row r="3776" spans="11:16" s="23" customFormat="1" x14ac:dyDescent="0.35">
      <c r="K3776" s="42"/>
      <c r="L3776" s="42"/>
      <c r="M3776" s="42"/>
      <c r="N3776" s="41"/>
      <c r="O3776" s="41"/>
      <c r="P3776" s="41"/>
    </row>
    <row r="3777" spans="11:16" s="23" customFormat="1" x14ac:dyDescent="0.35">
      <c r="K3777" s="42"/>
      <c r="L3777" s="42"/>
      <c r="M3777" s="42"/>
      <c r="N3777" s="41"/>
      <c r="O3777" s="41"/>
      <c r="P3777" s="41"/>
    </row>
    <row r="3778" spans="11:16" s="23" customFormat="1" x14ac:dyDescent="0.35">
      <c r="K3778" s="42"/>
      <c r="L3778" s="42"/>
      <c r="M3778" s="42"/>
      <c r="N3778" s="41"/>
      <c r="O3778" s="41"/>
      <c r="P3778" s="41"/>
    </row>
    <row r="3779" spans="11:16" s="23" customFormat="1" x14ac:dyDescent="0.35">
      <c r="K3779" s="42"/>
      <c r="L3779" s="42"/>
      <c r="M3779" s="42"/>
      <c r="N3779" s="41"/>
      <c r="O3779" s="41"/>
      <c r="P3779" s="41"/>
    </row>
    <row r="3780" spans="11:16" s="23" customFormat="1" x14ac:dyDescent="0.35">
      <c r="K3780" s="42"/>
      <c r="L3780" s="42"/>
      <c r="M3780" s="42"/>
      <c r="N3780" s="41"/>
      <c r="O3780" s="41"/>
      <c r="P3780" s="41"/>
    </row>
    <row r="3781" spans="11:16" s="23" customFormat="1" x14ac:dyDescent="0.35">
      <c r="K3781" s="42"/>
      <c r="L3781" s="42"/>
      <c r="M3781" s="42"/>
      <c r="N3781" s="41"/>
      <c r="O3781" s="41"/>
      <c r="P3781" s="41"/>
    </row>
    <row r="3782" spans="11:16" s="23" customFormat="1" x14ac:dyDescent="0.35">
      <c r="K3782" s="42"/>
      <c r="L3782" s="42"/>
      <c r="M3782" s="42"/>
      <c r="N3782" s="41"/>
      <c r="O3782" s="41"/>
      <c r="P3782" s="41"/>
    </row>
    <row r="3783" spans="11:16" s="23" customFormat="1" x14ac:dyDescent="0.35">
      <c r="K3783" s="42"/>
      <c r="L3783" s="42"/>
      <c r="M3783" s="42"/>
      <c r="N3783" s="41"/>
      <c r="O3783" s="41"/>
      <c r="P3783" s="41"/>
    </row>
    <row r="3784" spans="11:16" s="23" customFormat="1" x14ac:dyDescent="0.35">
      <c r="K3784" s="42"/>
      <c r="L3784" s="42"/>
      <c r="M3784" s="42"/>
      <c r="N3784" s="41"/>
      <c r="O3784" s="41"/>
      <c r="P3784" s="41"/>
    </row>
    <row r="3785" spans="11:16" s="23" customFormat="1" x14ac:dyDescent="0.35">
      <c r="K3785" s="42"/>
      <c r="L3785" s="42"/>
      <c r="M3785" s="42"/>
      <c r="N3785" s="41"/>
      <c r="O3785" s="41"/>
      <c r="P3785" s="41"/>
    </row>
    <row r="3786" spans="11:16" s="23" customFormat="1" x14ac:dyDescent="0.35">
      <c r="K3786" s="42"/>
      <c r="L3786" s="42"/>
      <c r="M3786" s="42"/>
      <c r="N3786" s="41"/>
      <c r="O3786" s="41"/>
      <c r="P3786" s="41"/>
    </row>
    <row r="3787" spans="11:16" s="23" customFormat="1" x14ac:dyDescent="0.35">
      <c r="K3787" s="42"/>
      <c r="L3787" s="42"/>
      <c r="M3787" s="42"/>
      <c r="N3787" s="41"/>
      <c r="O3787" s="41"/>
      <c r="P3787" s="41"/>
    </row>
    <row r="3788" spans="11:16" s="23" customFormat="1" x14ac:dyDescent="0.35">
      <c r="K3788" s="42"/>
      <c r="L3788" s="42"/>
      <c r="M3788" s="42"/>
      <c r="N3788" s="41"/>
      <c r="O3788" s="41"/>
      <c r="P3788" s="41"/>
    </row>
    <row r="3789" spans="11:16" s="23" customFormat="1" x14ac:dyDescent="0.35">
      <c r="K3789" s="42"/>
      <c r="L3789" s="42"/>
      <c r="M3789" s="42"/>
      <c r="N3789" s="41"/>
      <c r="O3789" s="41"/>
      <c r="P3789" s="41"/>
    </row>
    <row r="3790" spans="11:16" s="23" customFormat="1" x14ac:dyDescent="0.35">
      <c r="K3790" s="42"/>
      <c r="L3790" s="42"/>
      <c r="M3790" s="42"/>
      <c r="N3790" s="41"/>
      <c r="O3790" s="41"/>
      <c r="P3790" s="41"/>
    </row>
    <row r="3791" spans="11:16" s="23" customFormat="1" x14ac:dyDescent="0.35">
      <c r="K3791" s="42"/>
      <c r="L3791" s="42"/>
      <c r="M3791" s="42"/>
      <c r="N3791" s="41"/>
      <c r="O3791" s="41"/>
      <c r="P3791" s="41"/>
    </row>
    <row r="3792" spans="11:16" s="23" customFormat="1" x14ac:dyDescent="0.35">
      <c r="K3792" s="42"/>
      <c r="L3792" s="42"/>
      <c r="M3792" s="42"/>
      <c r="N3792" s="41"/>
      <c r="O3792" s="41"/>
      <c r="P3792" s="41"/>
    </row>
    <row r="3793" spans="11:16" s="23" customFormat="1" x14ac:dyDescent="0.35">
      <c r="K3793" s="42"/>
      <c r="L3793" s="42"/>
      <c r="M3793" s="42"/>
      <c r="N3793" s="41"/>
      <c r="O3793" s="41"/>
      <c r="P3793" s="41"/>
    </row>
    <row r="3794" spans="11:16" s="23" customFormat="1" x14ac:dyDescent="0.35">
      <c r="K3794" s="42"/>
      <c r="L3794" s="42"/>
      <c r="M3794" s="42"/>
      <c r="N3794" s="41"/>
      <c r="O3794" s="41"/>
      <c r="P3794" s="41"/>
    </row>
    <row r="3795" spans="11:16" s="23" customFormat="1" x14ac:dyDescent="0.35">
      <c r="K3795" s="42"/>
      <c r="L3795" s="42"/>
      <c r="M3795" s="42"/>
      <c r="N3795" s="41"/>
      <c r="O3795" s="41"/>
      <c r="P3795" s="41"/>
    </row>
    <row r="3796" spans="11:16" s="23" customFormat="1" x14ac:dyDescent="0.35">
      <c r="K3796" s="42"/>
      <c r="L3796" s="42"/>
      <c r="M3796" s="42"/>
      <c r="N3796" s="41"/>
      <c r="O3796" s="41"/>
      <c r="P3796" s="41"/>
    </row>
    <row r="3797" spans="11:16" s="23" customFormat="1" x14ac:dyDescent="0.35">
      <c r="K3797" s="42"/>
      <c r="L3797" s="42"/>
      <c r="M3797" s="42"/>
      <c r="N3797" s="41"/>
      <c r="O3797" s="41"/>
      <c r="P3797" s="41"/>
    </row>
    <row r="3798" spans="11:16" s="23" customFormat="1" x14ac:dyDescent="0.35">
      <c r="K3798" s="42"/>
      <c r="L3798" s="42"/>
      <c r="M3798" s="42"/>
      <c r="N3798" s="41"/>
      <c r="O3798" s="41"/>
      <c r="P3798" s="41"/>
    </row>
    <row r="3799" spans="11:16" s="23" customFormat="1" x14ac:dyDescent="0.35">
      <c r="K3799" s="42"/>
      <c r="L3799" s="42"/>
      <c r="M3799" s="42"/>
      <c r="N3799" s="41"/>
      <c r="O3799" s="41"/>
      <c r="P3799" s="41"/>
    </row>
    <row r="3800" spans="11:16" s="23" customFormat="1" x14ac:dyDescent="0.35">
      <c r="K3800" s="42"/>
      <c r="L3800" s="42"/>
      <c r="M3800" s="42"/>
      <c r="N3800" s="41"/>
      <c r="O3800" s="41"/>
      <c r="P3800" s="41"/>
    </row>
    <row r="3801" spans="11:16" s="23" customFormat="1" x14ac:dyDescent="0.35">
      <c r="K3801" s="42"/>
      <c r="L3801" s="42"/>
      <c r="M3801" s="42"/>
      <c r="N3801" s="41"/>
      <c r="O3801" s="41"/>
      <c r="P3801" s="41"/>
    </row>
    <row r="3802" spans="11:16" s="23" customFormat="1" x14ac:dyDescent="0.35">
      <c r="K3802" s="42"/>
      <c r="L3802" s="42"/>
      <c r="M3802" s="42"/>
      <c r="N3802" s="41"/>
      <c r="O3802" s="41"/>
      <c r="P3802" s="41"/>
    </row>
    <row r="3803" spans="11:16" s="23" customFormat="1" x14ac:dyDescent="0.35">
      <c r="K3803" s="42"/>
      <c r="L3803" s="42"/>
      <c r="M3803" s="42"/>
      <c r="N3803" s="41"/>
      <c r="O3803" s="41"/>
      <c r="P3803" s="41"/>
    </row>
    <row r="3804" spans="11:16" s="23" customFormat="1" x14ac:dyDescent="0.35">
      <c r="K3804" s="42"/>
      <c r="L3804" s="42"/>
      <c r="M3804" s="42"/>
      <c r="N3804" s="41"/>
      <c r="O3804" s="41"/>
      <c r="P3804" s="41"/>
    </row>
    <row r="3805" spans="11:16" s="23" customFormat="1" x14ac:dyDescent="0.35">
      <c r="K3805" s="42"/>
      <c r="L3805" s="42"/>
      <c r="M3805" s="42"/>
      <c r="N3805" s="41"/>
      <c r="O3805" s="41"/>
      <c r="P3805" s="41"/>
    </row>
    <row r="3806" spans="11:16" s="23" customFormat="1" x14ac:dyDescent="0.35">
      <c r="K3806" s="42"/>
      <c r="L3806" s="42"/>
      <c r="M3806" s="42"/>
      <c r="N3806" s="41"/>
      <c r="O3806" s="41"/>
      <c r="P3806" s="41"/>
    </row>
    <row r="3807" spans="11:16" s="23" customFormat="1" x14ac:dyDescent="0.35">
      <c r="K3807" s="42"/>
      <c r="L3807" s="42"/>
      <c r="M3807" s="42"/>
      <c r="N3807" s="41"/>
      <c r="O3807" s="41"/>
      <c r="P3807" s="41"/>
    </row>
    <row r="3808" spans="11:16" s="23" customFormat="1" x14ac:dyDescent="0.35">
      <c r="K3808" s="42"/>
      <c r="L3808" s="42"/>
      <c r="M3808" s="42"/>
      <c r="N3808" s="41"/>
      <c r="O3808" s="41"/>
      <c r="P3808" s="41"/>
    </row>
    <row r="3809" spans="11:16" s="23" customFormat="1" x14ac:dyDescent="0.35">
      <c r="K3809" s="42"/>
      <c r="L3809" s="42"/>
      <c r="M3809" s="42"/>
      <c r="N3809" s="41"/>
      <c r="O3809" s="41"/>
      <c r="P3809" s="41"/>
    </row>
    <row r="3810" spans="11:16" s="23" customFormat="1" x14ac:dyDescent="0.35">
      <c r="K3810" s="42"/>
      <c r="L3810" s="42"/>
      <c r="M3810" s="42"/>
      <c r="N3810" s="41"/>
      <c r="O3810" s="41"/>
      <c r="P3810" s="41"/>
    </row>
    <row r="3811" spans="11:16" s="23" customFormat="1" x14ac:dyDescent="0.35">
      <c r="K3811" s="42"/>
      <c r="L3811" s="42"/>
      <c r="M3811" s="42"/>
      <c r="N3811" s="41"/>
      <c r="O3811" s="41"/>
      <c r="P3811" s="41"/>
    </row>
    <row r="3812" spans="11:16" s="23" customFormat="1" x14ac:dyDescent="0.35">
      <c r="K3812" s="42"/>
      <c r="L3812" s="42"/>
      <c r="M3812" s="42"/>
      <c r="N3812" s="41"/>
      <c r="O3812" s="41"/>
      <c r="P3812" s="41"/>
    </row>
    <row r="3813" spans="11:16" s="23" customFormat="1" x14ac:dyDescent="0.35">
      <c r="K3813" s="42"/>
      <c r="L3813" s="42"/>
      <c r="M3813" s="42"/>
      <c r="N3813" s="41"/>
      <c r="O3813" s="41"/>
      <c r="P3813" s="41"/>
    </row>
    <row r="3814" spans="11:16" s="23" customFormat="1" x14ac:dyDescent="0.35">
      <c r="K3814" s="42"/>
      <c r="L3814" s="42"/>
      <c r="M3814" s="42"/>
      <c r="N3814" s="41"/>
      <c r="O3814" s="41"/>
      <c r="P3814" s="41"/>
    </row>
    <row r="3815" spans="11:16" s="23" customFormat="1" x14ac:dyDescent="0.35">
      <c r="K3815" s="42"/>
      <c r="L3815" s="42"/>
      <c r="M3815" s="42"/>
      <c r="N3815" s="41"/>
      <c r="O3815" s="41"/>
      <c r="P3815" s="41"/>
    </row>
    <row r="3816" spans="11:16" s="23" customFormat="1" x14ac:dyDescent="0.35">
      <c r="K3816" s="42"/>
      <c r="L3816" s="42"/>
      <c r="M3816" s="42"/>
      <c r="N3816" s="41"/>
      <c r="O3816" s="41"/>
      <c r="P3816" s="41"/>
    </row>
    <row r="3817" spans="11:16" s="23" customFormat="1" x14ac:dyDescent="0.35">
      <c r="K3817" s="42"/>
      <c r="L3817" s="42"/>
      <c r="M3817" s="42"/>
      <c r="N3817" s="41"/>
      <c r="O3817" s="41"/>
      <c r="P3817" s="41"/>
    </row>
    <row r="3818" spans="11:16" s="23" customFormat="1" x14ac:dyDescent="0.35">
      <c r="K3818" s="42"/>
      <c r="L3818" s="42"/>
      <c r="M3818" s="42"/>
      <c r="N3818" s="41"/>
      <c r="O3818" s="41"/>
      <c r="P3818" s="41"/>
    </row>
    <row r="3819" spans="11:16" s="23" customFormat="1" x14ac:dyDescent="0.35">
      <c r="K3819" s="42"/>
      <c r="L3819" s="42"/>
      <c r="M3819" s="42"/>
      <c r="N3819" s="41"/>
      <c r="O3819" s="41"/>
      <c r="P3819" s="41"/>
    </row>
    <row r="3820" spans="11:16" s="23" customFormat="1" x14ac:dyDescent="0.35">
      <c r="K3820" s="42"/>
      <c r="L3820" s="42"/>
      <c r="M3820" s="42"/>
      <c r="N3820" s="41"/>
      <c r="O3820" s="41"/>
      <c r="P3820" s="41"/>
    </row>
    <row r="3821" spans="11:16" s="23" customFormat="1" x14ac:dyDescent="0.35">
      <c r="K3821" s="42"/>
      <c r="L3821" s="42"/>
      <c r="M3821" s="42"/>
      <c r="N3821" s="41"/>
      <c r="O3821" s="41"/>
      <c r="P3821" s="41"/>
    </row>
    <row r="3822" spans="11:16" s="23" customFormat="1" x14ac:dyDescent="0.35">
      <c r="K3822" s="42"/>
      <c r="L3822" s="42"/>
      <c r="M3822" s="42"/>
      <c r="N3822" s="41"/>
      <c r="O3822" s="41"/>
      <c r="P3822" s="41"/>
    </row>
    <row r="3823" spans="11:16" s="23" customFormat="1" x14ac:dyDescent="0.35">
      <c r="K3823" s="42"/>
      <c r="L3823" s="42"/>
      <c r="M3823" s="42"/>
      <c r="N3823" s="41"/>
      <c r="O3823" s="41"/>
      <c r="P3823" s="41"/>
    </row>
    <row r="3824" spans="11:16" s="23" customFormat="1" x14ac:dyDescent="0.35">
      <c r="K3824" s="42"/>
      <c r="L3824" s="42"/>
      <c r="M3824" s="42"/>
      <c r="N3824" s="41"/>
      <c r="O3824" s="41"/>
      <c r="P3824" s="41"/>
    </row>
    <row r="3825" spans="11:16" s="23" customFormat="1" x14ac:dyDescent="0.35">
      <c r="K3825" s="42"/>
      <c r="L3825" s="42"/>
      <c r="M3825" s="42"/>
      <c r="N3825" s="41"/>
      <c r="O3825" s="41"/>
      <c r="P3825" s="41"/>
    </row>
    <row r="3826" spans="11:16" s="23" customFormat="1" x14ac:dyDescent="0.35">
      <c r="K3826" s="42"/>
      <c r="L3826" s="42"/>
      <c r="M3826" s="42"/>
      <c r="N3826" s="41"/>
      <c r="O3826" s="41"/>
      <c r="P3826" s="41"/>
    </row>
    <row r="3827" spans="11:16" s="23" customFormat="1" x14ac:dyDescent="0.35">
      <c r="K3827" s="42"/>
      <c r="L3827" s="42"/>
      <c r="M3827" s="42"/>
      <c r="N3827" s="41"/>
      <c r="O3827" s="41"/>
      <c r="P3827" s="41"/>
    </row>
    <row r="3828" spans="11:16" s="23" customFormat="1" x14ac:dyDescent="0.35">
      <c r="K3828" s="42"/>
      <c r="L3828" s="42"/>
      <c r="M3828" s="42"/>
      <c r="N3828" s="41"/>
      <c r="O3828" s="41"/>
      <c r="P3828" s="41"/>
    </row>
    <row r="3829" spans="11:16" s="23" customFormat="1" x14ac:dyDescent="0.35">
      <c r="K3829" s="42"/>
      <c r="L3829" s="42"/>
      <c r="M3829" s="42"/>
      <c r="N3829" s="41"/>
      <c r="O3829" s="41"/>
      <c r="P3829" s="41"/>
    </row>
    <row r="3830" spans="11:16" s="23" customFormat="1" x14ac:dyDescent="0.35">
      <c r="K3830" s="42"/>
      <c r="L3830" s="42"/>
      <c r="M3830" s="42"/>
      <c r="N3830" s="41"/>
      <c r="O3830" s="41"/>
      <c r="P3830" s="41"/>
    </row>
    <row r="3831" spans="11:16" s="23" customFormat="1" x14ac:dyDescent="0.35">
      <c r="K3831" s="42"/>
      <c r="L3831" s="42"/>
      <c r="M3831" s="42"/>
      <c r="N3831" s="41"/>
      <c r="O3831" s="41"/>
      <c r="P3831" s="41"/>
    </row>
    <row r="3832" spans="11:16" s="23" customFormat="1" x14ac:dyDescent="0.35">
      <c r="K3832" s="42"/>
      <c r="L3832" s="42"/>
      <c r="M3832" s="42"/>
      <c r="N3832" s="41"/>
      <c r="O3832" s="41"/>
      <c r="P3832" s="41"/>
    </row>
    <row r="3833" spans="11:16" s="23" customFormat="1" x14ac:dyDescent="0.35">
      <c r="K3833" s="42"/>
      <c r="L3833" s="42"/>
      <c r="M3833" s="42"/>
      <c r="N3833" s="41"/>
      <c r="O3833" s="41"/>
      <c r="P3833" s="41"/>
    </row>
    <row r="3834" spans="11:16" s="23" customFormat="1" x14ac:dyDescent="0.35">
      <c r="K3834" s="42"/>
      <c r="L3834" s="42"/>
      <c r="M3834" s="42"/>
      <c r="N3834" s="41"/>
      <c r="O3834" s="41"/>
      <c r="P3834" s="41"/>
    </row>
    <row r="3835" spans="11:16" s="23" customFormat="1" x14ac:dyDescent="0.35">
      <c r="K3835" s="42"/>
      <c r="L3835" s="42"/>
      <c r="M3835" s="42"/>
      <c r="N3835" s="41"/>
      <c r="O3835" s="41"/>
      <c r="P3835" s="41"/>
    </row>
    <row r="3836" spans="11:16" s="23" customFormat="1" x14ac:dyDescent="0.35">
      <c r="K3836" s="42"/>
      <c r="L3836" s="42"/>
      <c r="M3836" s="42"/>
      <c r="N3836" s="41"/>
      <c r="O3836" s="41"/>
      <c r="P3836" s="41"/>
    </row>
    <row r="3837" spans="11:16" s="23" customFormat="1" x14ac:dyDescent="0.35">
      <c r="K3837" s="42"/>
      <c r="L3837" s="42"/>
      <c r="M3837" s="42"/>
      <c r="N3837" s="41"/>
      <c r="O3837" s="41"/>
      <c r="P3837" s="41"/>
    </row>
    <row r="3838" spans="11:16" s="23" customFormat="1" x14ac:dyDescent="0.35">
      <c r="K3838" s="42"/>
      <c r="L3838" s="42"/>
      <c r="M3838" s="42"/>
      <c r="N3838" s="41"/>
      <c r="O3838" s="41"/>
      <c r="P3838" s="41"/>
    </row>
    <row r="3839" spans="11:16" s="23" customFormat="1" x14ac:dyDescent="0.35">
      <c r="K3839" s="42"/>
      <c r="L3839" s="42"/>
      <c r="M3839" s="42"/>
      <c r="N3839" s="41"/>
      <c r="O3839" s="41"/>
      <c r="P3839" s="41"/>
    </row>
    <row r="3840" spans="11:16" s="23" customFormat="1" x14ac:dyDescent="0.35">
      <c r="K3840" s="42"/>
      <c r="L3840" s="42"/>
      <c r="M3840" s="42"/>
      <c r="N3840" s="41"/>
      <c r="O3840" s="41"/>
      <c r="P3840" s="41"/>
    </row>
    <row r="3841" spans="11:16" s="23" customFormat="1" x14ac:dyDescent="0.35">
      <c r="K3841" s="42"/>
      <c r="L3841" s="42"/>
      <c r="M3841" s="42"/>
      <c r="N3841" s="41"/>
      <c r="O3841" s="41"/>
      <c r="P3841" s="41"/>
    </row>
    <row r="3842" spans="11:16" s="23" customFormat="1" x14ac:dyDescent="0.35">
      <c r="K3842" s="42"/>
      <c r="L3842" s="42"/>
      <c r="M3842" s="42"/>
      <c r="N3842" s="41"/>
      <c r="O3842" s="41"/>
      <c r="P3842" s="41"/>
    </row>
    <row r="3843" spans="11:16" s="23" customFormat="1" x14ac:dyDescent="0.35">
      <c r="K3843" s="42"/>
      <c r="L3843" s="42"/>
      <c r="M3843" s="42"/>
      <c r="N3843" s="41"/>
      <c r="O3843" s="41"/>
      <c r="P3843" s="41"/>
    </row>
    <row r="3844" spans="11:16" s="23" customFormat="1" x14ac:dyDescent="0.35">
      <c r="K3844" s="42"/>
      <c r="L3844" s="42"/>
      <c r="M3844" s="42"/>
      <c r="N3844" s="41"/>
      <c r="O3844" s="41"/>
      <c r="P3844" s="41"/>
    </row>
    <row r="3845" spans="11:16" s="23" customFormat="1" x14ac:dyDescent="0.35">
      <c r="K3845" s="42"/>
      <c r="L3845" s="42"/>
      <c r="M3845" s="42"/>
      <c r="N3845" s="41"/>
      <c r="O3845" s="41"/>
      <c r="P3845" s="41"/>
    </row>
    <row r="3846" spans="11:16" s="23" customFormat="1" x14ac:dyDescent="0.35">
      <c r="K3846" s="42"/>
      <c r="L3846" s="42"/>
      <c r="M3846" s="42"/>
      <c r="N3846" s="41"/>
      <c r="O3846" s="41"/>
      <c r="P3846" s="41"/>
    </row>
    <row r="3847" spans="11:16" s="23" customFormat="1" x14ac:dyDescent="0.35">
      <c r="K3847" s="42"/>
      <c r="L3847" s="42"/>
      <c r="M3847" s="42"/>
      <c r="N3847" s="41"/>
      <c r="O3847" s="41"/>
      <c r="P3847" s="41"/>
    </row>
    <row r="3848" spans="11:16" s="23" customFormat="1" x14ac:dyDescent="0.35">
      <c r="K3848" s="42"/>
      <c r="L3848" s="42"/>
      <c r="M3848" s="42"/>
      <c r="N3848" s="41"/>
      <c r="O3848" s="41"/>
      <c r="P3848" s="41"/>
    </row>
    <row r="3849" spans="11:16" s="23" customFormat="1" x14ac:dyDescent="0.35">
      <c r="K3849" s="42"/>
      <c r="L3849" s="42"/>
      <c r="M3849" s="42"/>
      <c r="N3849" s="41"/>
      <c r="O3849" s="41"/>
      <c r="P3849" s="41"/>
    </row>
    <row r="3850" spans="11:16" s="23" customFormat="1" x14ac:dyDescent="0.35">
      <c r="K3850" s="42"/>
      <c r="L3850" s="42"/>
      <c r="M3850" s="42"/>
      <c r="N3850" s="41"/>
      <c r="O3850" s="41"/>
      <c r="P3850" s="41"/>
    </row>
    <row r="3851" spans="11:16" s="23" customFormat="1" x14ac:dyDescent="0.35">
      <c r="K3851" s="42"/>
      <c r="L3851" s="42"/>
      <c r="M3851" s="42"/>
      <c r="N3851" s="41"/>
      <c r="O3851" s="41"/>
      <c r="P3851" s="41"/>
    </row>
    <row r="3852" spans="11:16" s="23" customFormat="1" x14ac:dyDescent="0.35">
      <c r="K3852" s="42"/>
      <c r="L3852" s="42"/>
      <c r="M3852" s="42"/>
      <c r="N3852" s="41"/>
      <c r="O3852" s="41"/>
      <c r="P3852" s="41"/>
    </row>
    <row r="3853" spans="11:16" s="23" customFormat="1" x14ac:dyDescent="0.35">
      <c r="K3853" s="42"/>
      <c r="L3853" s="42"/>
      <c r="M3853" s="42"/>
      <c r="N3853" s="41"/>
      <c r="O3853" s="41"/>
      <c r="P3853" s="41"/>
    </row>
    <row r="3854" spans="11:16" s="23" customFormat="1" x14ac:dyDescent="0.35">
      <c r="K3854" s="42"/>
      <c r="L3854" s="42"/>
      <c r="M3854" s="42"/>
      <c r="N3854" s="41"/>
      <c r="O3854" s="41"/>
      <c r="P3854" s="41"/>
    </row>
    <row r="3855" spans="11:16" s="23" customFormat="1" x14ac:dyDescent="0.35">
      <c r="K3855" s="42"/>
      <c r="L3855" s="42"/>
      <c r="M3855" s="42"/>
      <c r="N3855" s="41"/>
      <c r="O3855" s="41"/>
      <c r="P3855" s="41"/>
    </row>
    <row r="3856" spans="11:16" s="23" customFormat="1" x14ac:dyDescent="0.35">
      <c r="K3856" s="42"/>
      <c r="L3856" s="42"/>
      <c r="M3856" s="42"/>
      <c r="N3856" s="41"/>
      <c r="O3856" s="41"/>
      <c r="P3856" s="41"/>
    </row>
    <row r="3857" spans="11:16" s="23" customFormat="1" x14ac:dyDescent="0.35">
      <c r="K3857" s="42"/>
      <c r="L3857" s="42"/>
      <c r="M3857" s="42"/>
      <c r="N3857" s="41"/>
      <c r="O3857" s="41"/>
      <c r="P3857" s="41"/>
    </row>
    <row r="3858" spans="11:16" s="23" customFormat="1" x14ac:dyDescent="0.35">
      <c r="K3858" s="42"/>
      <c r="L3858" s="42"/>
      <c r="M3858" s="42"/>
      <c r="N3858" s="41"/>
      <c r="O3858" s="41"/>
      <c r="P3858" s="41"/>
    </row>
    <row r="3859" spans="11:16" s="23" customFormat="1" x14ac:dyDescent="0.35">
      <c r="K3859" s="42"/>
      <c r="L3859" s="42"/>
      <c r="M3859" s="42"/>
      <c r="N3859" s="41"/>
      <c r="O3859" s="41"/>
      <c r="P3859" s="41"/>
    </row>
    <row r="3860" spans="11:16" s="23" customFormat="1" x14ac:dyDescent="0.35">
      <c r="K3860" s="42"/>
      <c r="L3860" s="42"/>
      <c r="M3860" s="42"/>
      <c r="N3860" s="41"/>
      <c r="O3860" s="41"/>
      <c r="P3860" s="41"/>
    </row>
    <row r="3861" spans="11:16" s="23" customFormat="1" x14ac:dyDescent="0.35">
      <c r="K3861" s="42"/>
      <c r="L3861" s="42"/>
      <c r="M3861" s="42"/>
      <c r="N3861" s="41"/>
      <c r="O3861" s="41"/>
      <c r="P3861" s="41"/>
    </row>
    <row r="3862" spans="11:16" s="23" customFormat="1" x14ac:dyDescent="0.35">
      <c r="K3862" s="42"/>
      <c r="L3862" s="42"/>
      <c r="M3862" s="42"/>
      <c r="N3862" s="41"/>
      <c r="O3862" s="41"/>
      <c r="P3862" s="41"/>
    </row>
    <row r="3863" spans="11:16" s="23" customFormat="1" x14ac:dyDescent="0.35">
      <c r="K3863" s="42"/>
      <c r="L3863" s="42"/>
      <c r="M3863" s="42"/>
      <c r="N3863" s="41"/>
      <c r="O3863" s="41"/>
      <c r="P3863" s="41"/>
    </row>
    <row r="3864" spans="11:16" s="23" customFormat="1" x14ac:dyDescent="0.35">
      <c r="K3864" s="42"/>
      <c r="L3864" s="42"/>
      <c r="M3864" s="42"/>
      <c r="N3864" s="41"/>
      <c r="O3864" s="41"/>
      <c r="P3864" s="41"/>
    </row>
    <row r="3865" spans="11:16" s="23" customFormat="1" x14ac:dyDescent="0.35">
      <c r="K3865" s="42"/>
      <c r="L3865" s="42"/>
      <c r="M3865" s="42"/>
      <c r="N3865" s="41"/>
      <c r="O3865" s="41"/>
      <c r="P3865" s="41"/>
    </row>
    <row r="3866" spans="11:16" s="23" customFormat="1" x14ac:dyDescent="0.35">
      <c r="K3866" s="42"/>
      <c r="L3866" s="42"/>
      <c r="M3866" s="42"/>
      <c r="N3866" s="41"/>
      <c r="O3866" s="41"/>
      <c r="P3866" s="41"/>
    </row>
    <row r="3867" spans="11:16" s="23" customFormat="1" x14ac:dyDescent="0.35">
      <c r="K3867" s="42"/>
      <c r="L3867" s="42"/>
      <c r="M3867" s="42"/>
      <c r="N3867" s="41"/>
      <c r="O3867" s="41"/>
      <c r="P3867" s="41"/>
    </row>
    <row r="3868" spans="11:16" s="23" customFormat="1" x14ac:dyDescent="0.35">
      <c r="K3868" s="42"/>
      <c r="L3868" s="42"/>
      <c r="M3868" s="42"/>
      <c r="N3868" s="41"/>
      <c r="O3868" s="41"/>
      <c r="P3868" s="41"/>
    </row>
    <row r="3869" spans="11:16" s="23" customFormat="1" x14ac:dyDescent="0.35">
      <c r="K3869" s="42"/>
      <c r="L3869" s="42"/>
      <c r="M3869" s="42"/>
      <c r="N3869" s="41"/>
      <c r="O3869" s="41"/>
      <c r="P3869" s="41"/>
    </row>
    <row r="3870" spans="11:16" s="23" customFormat="1" x14ac:dyDescent="0.35">
      <c r="K3870" s="42"/>
      <c r="L3870" s="42"/>
      <c r="M3870" s="42"/>
      <c r="N3870" s="41"/>
      <c r="O3870" s="41"/>
      <c r="P3870" s="41"/>
    </row>
    <row r="3871" spans="11:16" s="23" customFormat="1" x14ac:dyDescent="0.35">
      <c r="K3871" s="42"/>
      <c r="L3871" s="42"/>
      <c r="M3871" s="42"/>
      <c r="N3871" s="41"/>
      <c r="O3871" s="41"/>
      <c r="P3871" s="41"/>
    </row>
    <row r="3872" spans="11:16" s="23" customFormat="1" x14ac:dyDescent="0.35">
      <c r="K3872" s="42"/>
      <c r="L3872" s="42"/>
      <c r="M3872" s="42"/>
      <c r="N3872" s="41"/>
      <c r="O3872" s="41"/>
      <c r="P3872" s="41"/>
    </row>
    <row r="3873" spans="11:16" s="23" customFormat="1" x14ac:dyDescent="0.35">
      <c r="K3873" s="42"/>
      <c r="L3873" s="42"/>
      <c r="M3873" s="42"/>
      <c r="N3873" s="41"/>
      <c r="O3873" s="41"/>
      <c r="P3873" s="41"/>
    </row>
    <row r="3874" spans="11:16" s="23" customFormat="1" x14ac:dyDescent="0.35">
      <c r="K3874" s="42"/>
      <c r="L3874" s="42"/>
      <c r="M3874" s="42"/>
      <c r="N3874" s="41"/>
      <c r="O3874" s="41"/>
      <c r="P3874" s="41"/>
    </row>
    <row r="3875" spans="11:16" s="23" customFormat="1" x14ac:dyDescent="0.35">
      <c r="K3875" s="42"/>
      <c r="L3875" s="42"/>
      <c r="M3875" s="42"/>
      <c r="N3875" s="41"/>
      <c r="O3875" s="41"/>
      <c r="P3875" s="41"/>
    </row>
    <row r="3876" spans="11:16" s="23" customFormat="1" x14ac:dyDescent="0.35">
      <c r="K3876" s="42"/>
      <c r="L3876" s="42"/>
      <c r="M3876" s="42"/>
      <c r="N3876" s="41"/>
      <c r="O3876" s="41"/>
      <c r="P3876" s="41"/>
    </row>
    <row r="3877" spans="11:16" s="23" customFormat="1" x14ac:dyDescent="0.35">
      <c r="K3877" s="42"/>
      <c r="L3877" s="42"/>
      <c r="M3877" s="42"/>
      <c r="N3877" s="41"/>
      <c r="O3877" s="41"/>
      <c r="P3877" s="41"/>
    </row>
    <row r="3878" spans="11:16" s="23" customFormat="1" x14ac:dyDescent="0.35">
      <c r="K3878" s="42"/>
      <c r="L3878" s="42"/>
      <c r="M3878" s="42"/>
      <c r="N3878" s="41"/>
      <c r="O3878" s="41"/>
      <c r="P3878" s="41"/>
    </row>
    <row r="3879" spans="11:16" s="23" customFormat="1" x14ac:dyDescent="0.35">
      <c r="K3879" s="42"/>
      <c r="L3879" s="42"/>
      <c r="M3879" s="42"/>
      <c r="N3879" s="41"/>
      <c r="O3879" s="41"/>
      <c r="P3879" s="41"/>
    </row>
    <row r="3880" spans="11:16" s="23" customFormat="1" x14ac:dyDescent="0.35">
      <c r="K3880" s="42"/>
      <c r="L3880" s="42"/>
      <c r="M3880" s="42"/>
      <c r="N3880" s="41"/>
      <c r="O3880" s="41"/>
      <c r="P3880" s="41"/>
    </row>
    <row r="3881" spans="11:16" s="23" customFormat="1" x14ac:dyDescent="0.35">
      <c r="K3881" s="42"/>
      <c r="L3881" s="42"/>
      <c r="M3881" s="42"/>
      <c r="N3881" s="41"/>
      <c r="O3881" s="41"/>
      <c r="P3881" s="41"/>
    </row>
    <row r="3882" spans="11:16" s="23" customFormat="1" x14ac:dyDescent="0.35">
      <c r="K3882" s="42"/>
      <c r="L3882" s="42"/>
      <c r="M3882" s="42"/>
      <c r="N3882" s="41"/>
      <c r="O3882" s="41"/>
      <c r="P3882" s="41"/>
    </row>
    <row r="3883" spans="11:16" s="23" customFormat="1" x14ac:dyDescent="0.35">
      <c r="K3883" s="42"/>
      <c r="L3883" s="42"/>
      <c r="M3883" s="42"/>
      <c r="N3883" s="41"/>
      <c r="O3883" s="41"/>
      <c r="P3883" s="41"/>
    </row>
    <row r="3884" spans="11:16" s="23" customFormat="1" x14ac:dyDescent="0.35">
      <c r="K3884" s="42"/>
      <c r="L3884" s="42"/>
      <c r="M3884" s="42"/>
      <c r="N3884" s="41"/>
      <c r="O3884" s="41"/>
      <c r="P3884" s="41"/>
    </row>
    <row r="3885" spans="11:16" s="23" customFormat="1" x14ac:dyDescent="0.35">
      <c r="K3885" s="42"/>
      <c r="L3885" s="42"/>
      <c r="M3885" s="42"/>
      <c r="N3885" s="41"/>
      <c r="O3885" s="41"/>
      <c r="P3885" s="41"/>
    </row>
    <row r="3886" spans="11:16" s="23" customFormat="1" x14ac:dyDescent="0.35">
      <c r="K3886" s="42"/>
      <c r="L3886" s="42"/>
      <c r="M3886" s="42"/>
      <c r="N3886" s="41"/>
      <c r="O3886" s="41"/>
      <c r="P3886" s="41"/>
    </row>
    <row r="3887" spans="11:16" s="23" customFormat="1" x14ac:dyDescent="0.35">
      <c r="K3887" s="42"/>
      <c r="L3887" s="42"/>
      <c r="M3887" s="42"/>
      <c r="N3887" s="41"/>
      <c r="O3887" s="41"/>
      <c r="P3887" s="41"/>
    </row>
    <row r="3888" spans="11:16" s="23" customFormat="1" x14ac:dyDescent="0.35">
      <c r="K3888" s="42"/>
      <c r="L3888" s="42"/>
      <c r="M3888" s="42"/>
      <c r="N3888" s="41"/>
      <c r="O3888" s="41"/>
      <c r="P3888" s="41"/>
    </row>
    <row r="3889" spans="11:16" s="23" customFormat="1" x14ac:dyDescent="0.35">
      <c r="K3889" s="42"/>
      <c r="L3889" s="42"/>
      <c r="M3889" s="42"/>
      <c r="N3889" s="41"/>
      <c r="O3889" s="41"/>
      <c r="P3889" s="41"/>
    </row>
    <row r="3890" spans="11:16" s="23" customFormat="1" x14ac:dyDescent="0.35">
      <c r="K3890" s="42"/>
      <c r="L3890" s="42"/>
      <c r="M3890" s="42"/>
      <c r="N3890" s="41"/>
      <c r="O3890" s="41"/>
      <c r="P3890" s="41"/>
    </row>
    <row r="3891" spans="11:16" s="23" customFormat="1" x14ac:dyDescent="0.35">
      <c r="K3891" s="42"/>
      <c r="L3891" s="42"/>
      <c r="M3891" s="42"/>
      <c r="N3891" s="41"/>
      <c r="O3891" s="41"/>
      <c r="P3891" s="41"/>
    </row>
    <row r="3892" spans="11:16" s="23" customFormat="1" x14ac:dyDescent="0.35">
      <c r="K3892" s="42"/>
      <c r="L3892" s="42"/>
      <c r="M3892" s="42"/>
      <c r="N3892" s="41"/>
      <c r="O3892" s="41"/>
      <c r="P3892" s="41"/>
    </row>
    <row r="3893" spans="11:16" s="23" customFormat="1" x14ac:dyDescent="0.35">
      <c r="K3893" s="42"/>
      <c r="L3893" s="42"/>
      <c r="M3893" s="42"/>
      <c r="N3893" s="41"/>
      <c r="O3893" s="41"/>
      <c r="P3893" s="41"/>
    </row>
    <row r="3894" spans="11:16" s="23" customFormat="1" x14ac:dyDescent="0.35">
      <c r="K3894" s="42"/>
      <c r="L3894" s="42"/>
      <c r="M3894" s="42"/>
      <c r="N3894" s="41"/>
      <c r="O3894" s="41"/>
      <c r="P3894" s="41"/>
    </row>
    <row r="3895" spans="11:16" s="23" customFormat="1" x14ac:dyDescent="0.35">
      <c r="K3895" s="42"/>
      <c r="L3895" s="42"/>
      <c r="M3895" s="42"/>
      <c r="N3895" s="41"/>
      <c r="O3895" s="41"/>
      <c r="P3895" s="41"/>
    </row>
    <row r="3896" spans="11:16" s="23" customFormat="1" x14ac:dyDescent="0.35">
      <c r="K3896" s="42"/>
      <c r="L3896" s="42"/>
      <c r="M3896" s="42"/>
      <c r="N3896" s="41"/>
      <c r="O3896" s="41"/>
      <c r="P3896" s="41"/>
    </row>
    <row r="3897" spans="11:16" s="23" customFormat="1" x14ac:dyDescent="0.35">
      <c r="K3897" s="42"/>
      <c r="L3897" s="42"/>
      <c r="M3897" s="42"/>
      <c r="N3897" s="41"/>
      <c r="O3897" s="41"/>
      <c r="P3897" s="41"/>
    </row>
    <row r="3898" spans="11:16" s="23" customFormat="1" x14ac:dyDescent="0.35">
      <c r="K3898" s="42"/>
      <c r="L3898" s="42"/>
      <c r="M3898" s="42"/>
      <c r="N3898" s="41"/>
      <c r="O3898" s="41"/>
      <c r="P3898" s="41"/>
    </row>
    <row r="3899" spans="11:16" s="23" customFormat="1" x14ac:dyDescent="0.35">
      <c r="K3899" s="42"/>
      <c r="L3899" s="42"/>
      <c r="M3899" s="42"/>
      <c r="N3899" s="41"/>
      <c r="O3899" s="41"/>
      <c r="P3899" s="41"/>
    </row>
    <row r="3900" spans="11:16" s="23" customFormat="1" x14ac:dyDescent="0.35">
      <c r="K3900" s="42"/>
      <c r="L3900" s="42"/>
      <c r="M3900" s="42"/>
      <c r="N3900" s="41"/>
      <c r="O3900" s="41"/>
      <c r="P3900" s="41"/>
    </row>
    <row r="3901" spans="11:16" s="23" customFormat="1" x14ac:dyDescent="0.35">
      <c r="K3901" s="42"/>
      <c r="L3901" s="42"/>
      <c r="M3901" s="42"/>
      <c r="N3901" s="41"/>
      <c r="O3901" s="41"/>
      <c r="P3901" s="41"/>
    </row>
    <row r="3902" spans="11:16" s="23" customFormat="1" x14ac:dyDescent="0.35">
      <c r="K3902" s="42"/>
      <c r="L3902" s="42"/>
      <c r="M3902" s="42"/>
      <c r="N3902" s="41"/>
      <c r="O3902" s="41"/>
      <c r="P3902" s="41"/>
    </row>
    <row r="3903" spans="11:16" s="23" customFormat="1" x14ac:dyDescent="0.35">
      <c r="K3903" s="42"/>
      <c r="L3903" s="42"/>
      <c r="M3903" s="42"/>
      <c r="N3903" s="41"/>
      <c r="O3903" s="41"/>
      <c r="P3903" s="41"/>
    </row>
    <row r="3904" spans="11:16" s="23" customFormat="1" x14ac:dyDescent="0.35">
      <c r="K3904" s="42"/>
      <c r="L3904" s="42"/>
      <c r="M3904" s="42"/>
      <c r="N3904" s="41"/>
      <c r="O3904" s="41"/>
      <c r="P3904" s="41"/>
    </row>
    <row r="3905" spans="11:16" s="23" customFormat="1" x14ac:dyDescent="0.35">
      <c r="K3905" s="42"/>
      <c r="L3905" s="42"/>
      <c r="M3905" s="42"/>
      <c r="N3905" s="41"/>
      <c r="O3905" s="41"/>
      <c r="P3905" s="41"/>
    </row>
    <row r="3906" spans="11:16" s="23" customFormat="1" x14ac:dyDescent="0.35">
      <c r="K3906" s="42"/>
      <c r="L3906" s="42"/>
      <c r="M3906" s="42"/>
      <c r="N3906" s="41"/>
      <c r="O3906" s="41"/>
      <c r="P3906" s="41"/>
    </row>
    <row r="3907" spans="11:16" s="23" customFormat="1" x14ac:dyDescent="0.35">
      <c r="K3907" s="42"/>
      <c r="L3907" s="42"/>
      <c r="M3907" s="42"/>
      <c r="N3907" s="41"/>
      <c r="O3907" s="41"/>
      <c r="P3907" s="41"/>
    </row>
    <row r="3908" spans="11:16" s="23" customFormat="1" x14ac:dyDescent="0.35">
      <c r="K3908" s="42"/>
      <c r="L3908" s="42"/>
      <c r="M3908" s="42"/>
      <c r="N3908" s="41"/>
      <c r="O3908" s="41"/>
      <c r="P3908" s="41"/>
    </row>
    <row r="3909" spans="11:16" s="23" customFormat="1" x14ac:dyDescent="0.35">
      <c r="K3909" s="42"/>
      <c r="L3909" s="42"/>
      <c r="M3909" s="42"/>
      <c r="N3909" s="41"/>
      <c r="O3909" s="41"/>
      <c r="P3909" s="41"/>
    </row>
    <row r="3910" spans="11:16" s="23" customFormat="1" x14ac:dyDescent="0.35">
      <c r="K3910" s="42"/>
      <c r="L3910" s="42"/>
      <c r="M3910" s="42"/>
      <c r="N3910" s="41"/>
      <c r="O3910" s="41"/>
      <c r="P3910" s="41"/>
    </row>
    <row r="3911" spans="11:16" s="23" customFormat="1" x14ac:dyDescent="0.35">
      <c r="K3911" s="42"/>
      <c r="L3911" s="42"/>
      <c r="M3911" s="42"/>
      <c r="N3911" s="41"/>
      <c r="O3911" s="41"/>
      <c r="P3911" s="41"/>
    </row>
    <row r="3912" spans="11:16" s="23" customFormat="1" x14ac:dyDescent="0.35">
      <c r="K3912" s="42"/>
      <c r="L3912" s="42"/>
      <c r="M3912" s="42"/>
      <c r="N3912" s="41"/>
      <c r="O3912" s="41"/>
      <c r="P3912" s="41"/>
    </row>
    <row r="3913" spans="11:16" s="23" customFormat="1" x14ac:dyDescent="0.35">
      <c r="K3913" s="42"/>
      <c r="L3913" s="42"/>
      <c r="M3913" s="42"/>
      <c r="N3913" s="41"/>
      <c r="O3913" s="41"/>
      <c r="P3913" s="41"/>
    </row>
    <row r="3914" spans="11:16" s="23" customFormat="1" x14ac:dyDescent="0.35">
      <c r="K3914" s="42"/>
      <c r="L3914" s="42"/>
      <c r="M3914" s="42"/>
      <c r="N3914" s="41"/>
      <c r="O3914" s="41"/>
      <c r="P3914" s="41"/>
    </row>
    <row r="3915" spans="11:16" s="23" customFormat="1" x14ac:dyDescent="0.35">
      <c r="K3915" s="42"/>
      <c r="L3915" s="42"/>
      <c r="M3915" s="42"/>
      <c r="N3915" s="41"/>
      <c r="O3915" s="41"/>
      <c r="P3915" s="41"/>
    </row>
    <row r="3916" spans="11:16" s="23" customFormat="1" x14ac:dyDescent="0.35">
      <c r="K3916" s="42"/>
      <c r="L3916" s="42"/>
      <c r="M3916" s="42"/>
      <c r="N3916" s="41"/>
      <c r="O3916" s="41"/>
      <c r="P3916" s="41"/>
    </row>
    <row r="3917" spans="11:16" s="23" customFormat="1" x14ac:dyDescent="0.35">
      <c r="K3917" s="42"/>
      <c r="L3917" s="42"/>
      <c r="M3917" s="42"/>
      <c r="N3917" s="41"/>
      <c r="O3917" s="41"/>
      <c r="P3917" s="41"/>
    </row>
    <row r="3918" spans="11:16" s="23" customFormat="1" x14ac:dyDescent="0.35">
      <c r="K3918" s="42"/>
      <c r="L3918" s="42"/>
      <c r="M3918" s="42"/>
      <c r="N3918" s="41"/>
      <c r="O3918" s="41"/>
      <c r="P3918" s="41"/>
    </row>
    <row r="3919" spans="11:16" s="23" customFormat="1" x14ac:dyDescent="0.35">
      <c r="K3919" s="42"/>
      <c r="L3919" s="42"/>
      <c r="M3919" s="42"/>
      <c r="N3919" s="41"/>
      <c r="O3919" s="41"/>
      <c r="P3919" s="41"/>
    </row>
    <row r="3920" spans="11:16" s="23" customFormat="1" x14ac:dyDescent="0.35">
      <c r="K3920" s="42"/>
      <c r="L3920" s="42"/>
      <c r="M3920" s="42"/>
      <c r="N3920" s="41"/>
      <c r="O3920" s="41"/>
      <c r="P3920" s="41"/>
    </row>
    <row r="3921" spans="11:16" s="23" customFormat="1" x14ac:dyDescent="0.35">
      <c r="K3921" s="42"/>
      <c r="L3921" s="42"/>
      <c r="M3921" s="42"/>
      <c r="N3921" s="41"/>
      <c r="O3921" s="41"/>
      <c r="P3921" s="41"/>
    </row>
    <row r="3922" spans="11:16" s="23" customFormat="1" x14ac:dyDescent="0.35">
      <c r="K3922" s="42"/>
      <c r="L3922" s="42"/>
      <c r="M3922" s="42"/>
      <c r="N3922" s="41"/>
      <c r="O3922" s="41"/>
      <c r="P3922" s="41"/>
    </row>
    <row r="3923" spans="11:16" s="23" customFormat="1" x14ac:dyDescent="0.35">
      <c r="K3923" s="42"/>
      <c r="L3923" s="42"/>
      <c r="M3923" s="42"/>
      <c r="N3923" s="41"/>
      <c r="O3923" s="41"/>
      <c r="P3923" s="41"/>
    </row>
    <row r="3924" spans="11:16" s="23" customFormat="1" x14ac:dyDescent="0.35">
      <c r="K3924" s="42"/>
      <c r="L3924" s="42"/>
      <c r="M3924" s="42"/>
      <c r="N3924" s="41"/>
      <c r="O3924" s="41"/>
      <c r="P3924" s="41"/>
    </row>
    <row r="3925" spans="11:16" s="23" customFormat="1" x14ac:dyDescent="0.35">
      <c r="K3925" s="42"/>
      <c r="L3925" s="42"/>
      <c r="M3925" s="42"/>
      <c r="N3925" s="41"/>
      <c r="O3925" s="41"/>
      <c r="P3925" s="41"/>
    </row>
    <row r="3926" spans="11:16" s="23" customFormat="1" x14ac:dyDescent="0.35">
      <c r="K3926" s="42"/>
      <c r="L3926" s="42"/>
      <c r="M3926" s="42"/>
      <c r="N3926" s="41"/>
      <c r="O3926" s="41"/>
      <c r="P3926" s="41"/>
    </row>
    <row r="3927" spans="11:16" s="23" customFormat="1" x14ac:dyDescent="0.35">
      <c r="K3927" s="42"/>
      <c r="L3927" s="42"/>
      <c r="M3927" s="42"/>
      <c r="N3927" s="41"/>
      <c r="O3927" s="41"/>
      <c r="P3927" s="41"/>
    </row>
    <row r="3928" spans="11:16" s="23" customFormat="1" x14ac:dyDescent="0.35">
      <c r="K3928" s="42"/>
      <c r="L3928" s="42"/>
      <c r="M3928" s="42"/>
      <c r="N3928" s="41"/>
      <c r="O3928" s="41"/>
      <c r="P3928" s="41"/>
    </row>
    <row r="3929" spans="11:16" s="23" customFormat="1" x14ac:dyDescent="0.35">
      <c r="K3929" s="42"/>
      <c r="L3929" s="42"/>
      <c r="M3929" s="42"/>
      <c r="N3929" s="41"/>
      <c r="O3929" s="41"/>
      <c r="P3929" s="41"/>
    </row>
    <row r="3930" spans="11:16" s="23" customFormat="1" x14ac:dyDescent="0.35">
      <c r="K3930" s="42"/>
      <c r="L3930" s="42"/>
      <c r="M3930" s="42"/>
      <c r="N3930" s="41"/>
      <c r="O3930" s="41"/>
      <c r="P3930" s="41"/>
    </row>
    <row r="3931" spans="11:16" s="23" customFormat="1" x14ac:dyDescent="0.35">
      <c r="K3931" s="42"/>
      <c r="L3931" s="42"/>
      <c r="M3931" s="42"/>
      <c r="N3931" s="41"/>
      <c r="O3931" s="41"/>
      <c r="P3931" s="41"/>
    </row>
    <row r="3932" spans="11:16" s="23" customFormat="1" x14ac:dyDescent="0.35">
      <c r="K3932" s="42"/>
      <c r="L3932" s="42"/>
      <c r="M3932" s="42"/>
      <c r="N3932" s="41"/>
      <c r="O3932" s="41"/>
      <c r="P3932" s="41"/>
    </row>
    <row r="3933" spans="11:16" s="23" customFormat="1" x14ac:dyDescent="0.35">
      <c r="K3933" s="42"/>
      <c r="L3933" s="42"/>
      <c r="M3933" s="42"/>
      <c r="N3933" s="41"/>
      <c r="O3933" s="41"/>
      <c r="P3933" s="41"/>
    </row>
    <row r="3934" spans="11:16" s="23" customFormat="1" x14ac:dyDescent="0.35">
      <c r="K3934" s="42"/>
      <c r="L3934" s="42"/>
      <c r="M3934" s="42"/>
      <c r="N3934" s="41"/>
      <c r="O3934" s="41"/>
      <c r="P3934" s="41"/>
    </row>
    <row r="3935" spans="11:16" s="23" customFormat="1" x14ac:dyDescent="0.35">
      <c r="K3935" s="42"/>
      <c r="L3935" s="42"/>
      <c r="M3935" s="42"/>
      <c r="N3935" s="41"/>
      <c r="O3935" s="41"/>
      <c r="P3935" s="41"/>
    </row>
    <row r="3936" spans="11:16" s="23" customFormat="1" x14ac:dyDescent="0.35">
      <c r="K3936" s="42"/>
      <c r="L3936" s="42"/>
      <c r="M3936" s="42"/>
      <c r="N3936" s="41"/>
      <c r="O3936" s="41"/>
      <c r="P3936" s="41"/>
    </row>
    <row r="3937" spans="11:16" s="23" customFormat="1" x14ac:dyDescent="0.35">
      <c r="K3937" s="42"/>
      <c r="L3937" s="42"/>
      <c r="M3937" s="42"/>
      <c r="N3937" s="41"/>
      <c r="O3937" s="41"/>
      <c r="P3937" s="41"/>
    </row>
    <row r="3938" spans="11:16" s="23" customFormat="1" x14ac:dyDescent="0.35">
      <c r="K3938" s="42"/>
      <c r="L3938" s="42"/>
      <c r="M3938" s="42"/>
      <c r="N3938" s="41"/>
      <c r="O3938" s="41"/>
      <c r="P3938" s="41"/>
    </row>
    <row r="3939" spans="11:16" s="23" customFormat="1" x14ac:dyDescent="0.35">
      <c r="K3939" s="42"/>
      <c r="L3939" s="42"/>
      <c r="M3939" s="42"/>
      <c r="N3939" s="41"/>
      <c r="O3939" s="41"/>
      <c r="P3939" s="41"/>
    </row>
    <row r="3940" spans="11:16" s="23" customFormat="1" x14ac:dyDescent="0.35">
      <c r="K3940" s="42"/>
      <c r="L3940" s="42"/>
      <c r="M3940" s="42"/>
      <c r="N3940" s="41"/>
      <c r="O3940" s="41"/>
      <c r="P3940" s="41"/>
    </row>
    <row r="3941" spans="11:16" s="23" customFormat="1" x14ac:dyDescent="0.35">
      <c r="K3941" s="42"/>
      <c r="L3941" s="42"/>
      <c r="M3941" s="42"/>
      <c r="N3941" s="41"/>
      <c r="O3941" s="41"/>
      <c r="P3941" s="41"/>
    </row>
    <row r="3942" spans="11:16" s="23" customFormat="1" x14ac:dyDescent="0.35">
      <c r="K3942" s="42"/>
      <c r="L3942" s="42"/>
      <c r="M3942" s="42"/>
      <c r="N3942" s="41"/>
      <c r="O3942" s="41"/>
      <c r="P3942" s="41"/>
    </row>
    <row r="3943" spans="11:16" s="23" customFormat="1" x14ac:dyDescent="0.35">
      <c r="K3943" s="42"/>
      <c r="L3943" s="42"/>
      <c r="M3943" s="42"/>
      <c r="N3943" s="41"/>
      <c r="O3943" s="41"/>
      <c r="P3943" s="41"/>
    </row>
    <row r="3944" spans="11:16" s="23" customFormat="1" x14ac:dyDescent="0.35">
      <c r="K3944" s="42"/>
      <c r="L3944" s="42"/>
      <c r="M3944" s="42"/>
      <c r="N3944" s="41"/>
      <c r="O3944" s="41"/>
      <c r="P3944" s="41"/>
    </row>
    <row r="3945" spans="11:16" s="23" customFormat="1" x14ac:dyDescent="0.35">
      <c r="K3945" s="42"/>
      <c r="L3945" s="42"/>
      <c r="M3945" s="42"/>
      <c r="N3945" s="41"/>
      <c r="O3945" s="41"/>
      <c r="P3945" s="41"/>
    </row>
    <row r="3946" spans="11:16" s="23" customFormat="1" x14ac:dyDescent="0.35">
      <c r="K3946" s="42"/>
      <c r="L3946" s="42"/>
      <c r="M3946" s="42"/>
      <c r="N3946" s="41"/>
      <c r="O3946" s="41"/>
      <c r="P3946" s="41"/>
    </row>
    <row r="3947" spans="11:16" s="23" customFormat="1" x14ac:dyDescent="0.35">
      <c r="K3947" s="42"/>
      <c r="L3947" s="42"/>
      <c r="M3947" s="42"/>
      <c r="N3947" s="41"/>
      <c r="O3947" s="41"/>
      <c r="P3947" s="41"/>
    </row>
    <row r="3948" spans="11:16" s="23" customFormat="1" x14ac:dyDescent="0.35">
      <c r="K3948" s="42"/>
      <c r="L3948" s="42"/>
      <c r="M3948" s="42"/>
      <c r="N3948" s="41"/>
      <c r="O3948" s="41"/>
      <c r="P3948" s="41"/>
    </row>
    <row r="3949" spans="11:16" s="23" customFormat="1" x14ac:dyDescent="0.35">
      <c r="K3949" s="42"/>
      <c r="L3949" s="42"/>
      <c r="M3949" s="42"/>
      <c r="N3949" s="41"/>
      <c r="O3949" s="41"/>
      <c r="P3949" s="41"/>
    </row>
    <row r="3950" spans="11:16" s="23" customFormat="1" x14ac:dyDescent="0.35">
      <c r="K3950" s="42"/>
      <c r="L3950" s="42"/>
      <c r="M3950" s="42"/>
      <c r="N3950" s="41"/>
      <c r="O3950" s="41"/>
      <c r="P3950" s="41"/>
    </row>
    <row r="3951" spans="11:16" s="23" customFormat="1" x14ac:dyDescent="0.35">
      <c r="K3951" s="42"/>
      <c r="L3951" s="42"/>
      <c r="M3951" s="42"/>
      <c r="N3951" s="41"/>
      <c r="O3951" s="41"/>
      <c r="P3951" s="41"/>
    </row>
    <row r="3952" spans="11:16" s="23" customFormat="1" x14ac:dyDescent="0.35">
      <c r="K3952" s="42"/>
      <c r="L3952" s="42"/>
      <c r="M3952" s="42"/>
      <c r="N3952" s="41"/>
      <c r="O3952" s="41"/>
      <c r="P3952" s="41"/>
    </row>
    <row r="3953" spans="11:16" s="23" customFormat="1" x14ac:dyDescent="0.35">
      <c r="K3953" s="42"/>
      <c r="L3953" s="42"/>
      <c r="M3953" s="42"/>
      <c r="N3953" s="41"/>
      <c r="O3953" s="41"/>
      <c r="P3953" s="41"/>
    </row>
    <row r="3954" spans="11:16" s="23" customFormat="1" x14ac:dyDescent="0.35">
      <c r="K3954" s="42"/>
      <c r="L3954" s="42"/>
      <c r="M3954" s="42"/>
      <c r="N3954" s="41"/>
      <c r="O3954" s="41"/>
      <c r="P3954" s="41"/>
    </row>
    <row r="3955" spans="11:16" s="23" customFormat="1" x14ac:dyDescent="0.35">
      <c r="K3955" s="42"/>
      <c r="L3955" s="42"/>
      <c r="M3955" s="42"/>
      <c r="N3955" s="41"/>
      <c r="O3955" s="41"/>
      <c r="P3955" s="41"/>
    </row>
    <row r="3956" spans="11:16" s="23" customFormat="1" x14ac:dyDescent="0.35">
      <c r="K3956" s="42"/>
      <c r="L3956" s="42"/>
      <c r="M3956" s="42"/>
      <c r="N3956" s="41"/>
      <c r="O3956" s="41"/>
      <c r="P3956" s="41"/>
    </row>
    <row r="3957" spans="11:16" s="23" customFormat="1" x14ac:dyDescent="0.35">
      <c r="K3957" s="42"/>
      <c r="L3957" s="42"/>
      <c r="M3957" s="42"/>
      <c r="N3957" s="41"/>
      <c r="O3957" s="41"/>
      <c r="P3957" s="41"/>
    </row>
    <row r="3958" spans="11:16" s="23" customFormat="1" x14ac:dyDescent="0.35">
      <c r="K3958" s="42"/>
      <c r="L3958" s="42"/>
      <c r="M3958" s="42"/>
      <c r="N3958" s="41"/>
      <c r="O3958" s="41"/>
      <c r="P3958" s="41"/>
    </row>
    <row r="3959" spans="11:16" s="23" customFormat="1" x14ac:dyDescent="0.35">
      <c r="K3959" s="42"/>
      <c r="L3959" s="42"/>
      <c r="M3959" s="42"/>
      <c r="N3959" s="41"/>
      <c r="O3959" s="41"/>
      <c r="P3959" s="41"/>
    </row>
    <row r="3960" spans="11:16" s="23" customFormat="1" x14ac:dyDescent="0.35">
      <c r="K3960" s="42"/>
      <c r="L3960" s="42"/>
      <c r="M3960" s="42"/>
      <c r="N3960" s="41"/>
      <c r="O3960" s="41"/>
      <c r="P3960" s="41"/>
    </row>
    <row r="3961" spans="11:16" s="23" customFormat="1" x14ac:dyDescent="0.35">
      <c r="K3961" s="42"/>
      <c r="L3961" s="42"/>
      <c r="M3961" s="42"/>
      <c r="N3961" s="41"/>
      <c r="O3961" s="41"/>
      <c r="P3961" s="41"/>
    </row>
    <row r="3962" spans="11:16" s="23" customFormat="1" x14ac:dyDescent="0.35">
      <c r="K3962" s="42"/>
      <c r="L3962" s="42"/>
      <c r="M3962" s="42"/>
      <c r="N3962" s="41"/>
      <c r="O3962" s="41"/>
      <c r="P3962" s="41"/>
    </row>
    <row r="3963" spans="11:16" s="23" customFormat="1" x14ac:dyDescent="0.35">
      <c r="K3963" s="42"/>
      <c r="L3963" s="42"/>
      <c r="M3963" s="42"/>
      <c r="N3963" s="41"/>
      <c r="O3963" s="41"/>
      <c r="P3963" s="41"/>
    </row>
    <row r="3964" spans="11:16" s="23" customFormat="1" x14ac:dyDescent="0.35">
      <c r="K3964" s="42"/>
      <c r="L3964" s="42"/>
      <c r="M3964" s="42"/>
      <c r="N3964" s="41"/>
      <c r="O3964" s="41"/>
      <c r="P3964" s="41"/>
    </row>
    <row r="3965" spans="11:16" s="23" customFormat="1" x14ac:dyDescent="0.35">
      <c r="K3965" s="42"/>
      <c r="L3965" s="42"/>
      <c r="M3965" s="42"/>
      <c r="N3965" s="41"/>
      <c r="O3965" s="41"/>
      <c r="P3965" s="41"/>
    </row>
    <row r="3966" spans="11:16" s="23" customFormat="1" x14ac:dyDescent="0.35">
      <c r="K3966" s="42"/>
      <c r="L3966" s="42"/>
      <c r="M3966" s="42"/>
      <c r="N3966" s="41"/>
      <c r="O3966" s="41"/>
      <c r="P3966" s="41"/>
    </row>
    <row r="3967" spans="11:16" s="23" customFormat="1" x14ac:dyDescent="0.35">
      <c r="K3967" s="42"/>
      <c r="L3967" s="42"/>
      <c r="M3967" s="42"/>
      <c r="N3967" s="41"/>
      <c r="O3967" s="41"/>
      <c r="P3967" s="41"/>
    </row>
    <row r="3968" spans="11:16" s="23" customFormat="1" x14ac:dyDescent="0.35">
      <c r="K3968" s="42"/>
      <c r="L3968" s="42"/>
      <c r="M3968" s="42"/>
      <c r="N3968" s="41"/>
      <c r="O3968" s="41"/>
      <c r="P3968" s="41"/>
    </row>
    <row r="3969" spans="11:16" s="23" customFormat="1" x14ac:dyDescent="0.35">
      <c r="K3969" s="42"/>
      <c r="L3969" s="42"/>
      <c r="M3969" s="42"/>
      <c r="N3969" s="41"/>
      <c r="O3969" s="41"/>
      <c r="P3969" s="41"/>
    </row>
    <row r="3970" spans="11:16" s="23" customFormat="1" x14ac:dyDescent="0.35">
      <c r="K3970" s="42"/>
      <c r="L3970" s="42"/>
      <c r="M3970" s="42"/>
      <c r="N3970" s="41"/>
      <c r="O3970" s="41"/>
      <c r="P3970" s="41"/>
    </row>
    <row r="3971" spans="11:16" s="23" customFormat="1" x14ac:dyDescent="0.35">
      <c r="K3971" s="42"/>
      <c r="L3971" s="42"/>
      <c r="M3971" s="42"/>
      <c r="N3971" s="41"/>
      <c r="O3971" s="41"/>
      <c r="P3971" s="41"/>
    </row>
    <row r="3972" spans="11:16" s="23" customFormat="1" x14ac:dyDescent="0.35">
      <c r="K3972" s="42"/>
      <c r="L3972" s="42"/>
      <c r="M3972" s="42"/>
      <c r="N3972" s="41"/>
      <c r="O3972" s="41"/>
      <c r="P3972" s="41"/>
    </row>
    <row r="3973" spans="11:16" s="23" customFormat="1" x14ac:dyDescent="0.35">
      <c r="K3973" s="42"/>
      <c r="L3973" s="42"/>
      <c r="M3973" s="42"/>
      <c r="N3973" s="41"/>
      <c r="O3973" s="41"/>
      <c r="P3973" s="41"/>
    </row>
    <row r="3974" spans="11:16" s="23" customFormat="1" x14ac:dyDescent="0.35">
      <c r="K3974" s="42"/>
      <c r="L3974" s="42"/>
      <c r="M3974" s="42"/>
      <c r="N3974" s="41"/>
      <c r="O3974" s="41"/>
      <c r="P3974" s="41"/>
    </row>
    <row r="3975" spans="11:16" s="23" customFormat="1" x14ac:dyDescent="0.35">
      <c r="K3975" s="42"/>
      <c r="L3975" s="42"/>
      <c r="M3975" s="42"/>
      <c r="N3975" s="41"/>
      <c r="O3975" s="41"/>
      <c r="P3975" s="41"/>
    </row>
    <row r="3976" spans="11:16" s="23" customFormat="1" x14ac:dyDescent="0.35">
      <c r="K3976" s="42"/>
      <c r="L3976" s="42"/>
      <c r="M3976" s="42"/>
      <c r="N3976" s="41"/>
      <c r="O3976" s="41"/>
      <c r="P3976" s="41"/>
    </row>
    <row r="3977" spans="11:16" s="23" customFormat="1" x14ac:dyDescent="0.35">
      <c r="K3977" s="42"/>
      <c r="L3977" s="42"/>
      <c r="M3977" s="42"/>
      <c r="N3977" s="41"/>
      <c r="O3977" s="41"/>
      <c r="P3977" s="41"/>
    </row>
    <row r="3978" spans="11:16" s="23" customFormat="1" x14ac:dyDescent="0.35">
      <c r="K3978" s="42"/>
      <c r="L3978" s="42"/>
      <c r="M3978" s="42"/>
      <c r="N3978" s="41"/>
      <c r="O3978" s="41"/>
      <c r="P3978" s="41"/>
    </row>
    <row r="3979" spans="11:16" s="23" customFormat="1" x14ac:dyDescent="0.35">
      <c r="K3979" s="42"/>
      <c r="L3979" s="42"/>
      <c r="M3979" s="42"/>
      <c r="N3979" s="41"/>
      <c r="O3979" s="41"/>
      <c r="P3979" s="41"/>
    </row>
    <row r="3980" spans="11:16" s="23" customFormat="1" x14ac:dyDescent="0.35">
      <c r="K3980" s="42"/>
      <c r="L3980" s="42"/>
      <c r="M3980" s="42"/>
      <c r="N3980" s="41"/>
      <c r="O3980" s="41"/>
      <c r="P3980" s="41"/>
    </row>
    <row r="3981" spans="11:16" s="23" customFormat="1" x14ac:dyDescent="0.35">
      <c r="K3981" s="42"/>
      <c r="L3981" s="42"/>
      <c r="M3981" s="42"/>
      <c r="N3981" s="41"/>
      <c r="O3981" s="41"/>
      <c r="P3981" s="41"/>
    </row>
    <row r="3982" spans="11:16" s="23" customFormat="1" x14ac:dyDescent="0.35">
      <c r="K3982" s="42"/>
      <c r="L3982" s="42"/>
      <c r="M3982" s="42"/>
      <c r="N3982" s="41"/>
      <c r="O3982" s="41"/>
      <c r="P3982" s="41"/>
    </row>
    <row r="3983" spans="11:16" s="23" customFormat="1" x14ac:dyDescent="0.35">
      <c r="K3983" s="42"/>
      <c r="L3983" s="42"/>
      <c r="M3983" s="42"/>
      <c r="N3983" s="41"/>
      <c r="O3983" s="41"/>
      <c r="P3983" s="41"/>
    </row>
    <row r="3984" spans="11:16" s="23" customFormat="1" x14ac:dyDescent="0.35">
      <c r="K3984" s="42"/>
      <c r="L3984" s="42"/>
      <c r="M3984" s="42"/>
      <c r="N3984" s="41"/>
      <c r="O3984" s="41"/>
      <c r="P3984" s="41"/>
    </row>
    <row r="3985" spans="11:16" s="23" customFormat="1" x14ac:dyDescent="0.35">
      <c r="K3985" s="42"/>
      <c r="L3985" s="42"/>
      <c r="M3985" s="42"/>
      <c r="N3985" s="41"/>
      <c r="O3985" s="41"/>
      <c r="P3985" s="41"/>
    </row>
    <row r="3986" spans="11:16" s="23" customFormat="1" x14ac:dyDescent="0.35">
      <c r="K3986" s="42"/>
      <c r="L3986" s="42"/>
      <c r="M3986" s="42"/>
      <c r="N3986" s="41"/>
      <c r="O3986" s="41"/>
      <c r="P3986" s="41"/>
    </row>
    <row r="3987" spans="11:16" s="23" customFormat="1" x14ac:dyDescent="0.35">
      <c r="K3987" s="42"/>
      <c r="L3987" s="42"/>
      <c r="M3987" s="42"/>
      <c r="N3987" s="41"/>
      <c r="O3987" s="41"/>
      <c r="P3987" s="41"/>
    </row>
    <row r="3988" spans="11:16" s="23" customFormat="1" x14ac:dyDescent="0.35">
      <c r="K3988" s="42"/>
      <c r="L3988" s="42"/>
      <c r="M3988" s="42"/>
      <c r="N3988" s="41"/>
      <c r="O3988" s="41"/>
      <c r="P3988" s="41"/>
    </row>
    <row r="3989" spans="11:16" s="23" customFormat="1" x14ac:dyDescent="0.35">
      <c r="K3989" s="42"/>
      <c r="L3989" s="42"/>
      <c r="M3989" s="42"/>
      <c r="N3989" s="41"/>
      <c r="O3989" s="41"/>
      <c r="P3989" s="41"/>
    </row>
    <row r="3990" spans="11:16" s="23" customFormat="1" x14ac:dyDescent="0.35">
      <c r="K3990" s="42"/>
      <c r="L3990" s="42"/>
      <c r="M3990" s="42"/>
      <c r="N3990" s="41"/>
      <c r="O3990" s="41"/>
      <c r="P3990" s="41"/>
    </row>
    <row r="3991" spans="11:16" s="23" customFormat="1" x14ac:dyDescent="0.35">
      <c r="K3991" s="42"/>
      <c r="L3991" s="42"/>
      <c r="M3991" s="42"/>
      <c r="N3991" s="41"/>
      <c r="O3991" s="41"/>
      <c r="P3991" s="41"/>
    </row>
    <row r="3992" spans="11:16" s="23" customFormat="1" x14ac:dyDescent="0.35">
      <c r="K3992" s="42"/>
      <c r="L3992" s="42"/>
      <c r="M3992" s="42"/>
      <c r="N3992" s="41"/>
      <c r="O3992" s="41"/>
      <c r="P3992" s="41"/>
    </row>
    <row r="3993" spans="11:16" s="23" customFormat="1" x14ac:dyDescent="0.35">
      <c r="K3993" s="42"/>
      <c r="L3993" s="42"/>
      <c r="M3993" s="42"/>
      <c r="N3993" s="41"/>
      <c r="O3993" s="41"/>
      <c r="P3993" s="41"/>
    </row>
    <row r="3994" spans="11:16" s="23" customFormat="1" x14ac:dyDescent="0.35">
      <c r="K3994" s="42"/>
      <c r="L3994" s="42"/>
      <c r="M3994" s="42"/>
      <c r="N3994" s="41"/>
      <c r="O3994" s="41"/>
      <c r="P3994" s="41"/>
    </row>
    <row r="3995" spans="11:16" s="23" customFormat="1" x14ac:dyDescent="0.35">
      <c r="K3995" s="42"/>
      <c r="L3995" s="42"/>
      <c r="M3995" s="42"/>
      <c r="N3995" s="41"/>
      <c r="O3995" s="41"/>
      <c r="P3995" s="41"/>
    </row>
    <row r="3996" spans="11:16" s="23" customFormat="1" x14ac:dyDescent="0.35">
      <c r="K3996" s="42"/>
      <c r="L3996" s="42"/>
      <c r="M3996" s="42"/>
      <c r="N3996" s="41"/>
      <c r="O3996" s="41"/>
      <c r="P3996" s="41"/>
    </row>
    <row r="3997" spans="11:16" s="23" customFormat="1" x14ac:dyDescent="0.35">
      <c r="K3997" s="42"/>
      <c r="L3997" s="42"/>
      <c r="M3997" s="42"/>
      <c r="N3997" s="41"/>
      <c r="O3997" s="41"/>
      <c r="P3997" s="41"/>
    </row>
    <row r="3998" spans="11:16" s="23" customFormat="1" x14ac:dyDescent="0.35">
      <c r="K3998" s="42"/>
      <c r="L3998" s="42"/>
      <c r="M3998" s="42"/>
      <c r="N3998" s="41"/>
      <c r="O3998" s="41"/>
      <c r="P3998" s="41"/>
    </row>
    <row r="3999" spans="11:16" s="23" customFormat="1" x14ac:dyDescent="0.35">
      <c r="K3999" s="42"/>
      <c r="L3999" s="42"/>
      <c r="M3999" s="42"/>
      <c r="N3999" s="41"/>
      <c r="O3999" s="41"/>
      <c r="P3999" s="41"/>
    </row>
    <row r="4000" spans="11:16" s="23" customFormat="1" x14ac:dyDescent="0.35">
      <c r="K4000" s="42"/>
      <c r="L4000" s="42"/>
      <c r="M4000" s="42"/>
      <c r="N4000" s="41"/>
      <c r="O4000" s="41"/>
      <c r="P4000" s="41"/>
    </row>
    <row r="4001" spans="11:16" s="23" customFormat="1" x14ac:dyDescent="0.35">
      <c r="K4001" s="42"/>
      <c r="L4001" s="42"/>
      <c r="M4001" s="42"/>
      <c r="N4001" s="41"/>
      <c r="O4001" s="41"/>
      <c r="P4001" s="41"/>
    </row>
    <row r="4002" spans="11:16" s="23" customFormat="1" x14ac:dyDescent="0.35">
      <c r="K4002" s="42"/>
      <c r="L4002" s="42"/>
      <c r="M4002" s="42"/>
      <c r="N4002" s="41"/>
      <c r="O4002" s="41"/>
      <c r="P4002" s="41"/>
    </row>
    <row r="4003" spans="11:16" s="23" customFormat="1" x14ac:dyDescent="0.35">
      <c r="K4003" s="42"/>
      <c r="L4003" s="42"/>
      <c r="M4003" s="42"/>
      <c r="N4003" s="41"/>
      <c r="O4003" s="41"/>
      <c r="P4003" s="41"/>
    </row>
    <row r="4004" spans="11:16" s="23" customFormat="1" x14ac:dyDescent="0.35">
      <c r="K4004" s="42"/>
      <c r="L4004" s="42"/>
      <c r="M4004" s="42"/>
      <c r="N4004" s="41"/>
      <c r="O4004" s="41"/>
      <c r="P4004" s="41"/>
    </row>
    <row r="4005" spans="11:16" s="23" customFormat="1" x14ac:dyDescent="0.35">
      <c r="K4005" s="42"/>
      <c r="L4005" s="42"/>
      <c r="M4005" s="42"/>
      <c r="N4005" s="41"/>
      <c r="O4005" s="41"/>
      <c r="P4005" s="41"/>
    </row>
    <row r="4006" spans="11:16" s="23" customFormat="1" x14ac:dyDescent="0.35">
      <c r="K4006" s="42"/>
      <c r="L4006" s="42"/>
      <c r="M4006" s="42"/>
      <c r="N4006" s="41"/>
      <c r="O4006" s="41"/>
      <c r="P4006" s="41"/>
    </row>
    <row r="4007" spans="11:16" s="23" customFormat="1" x14ac:dyDescent="0.35">
      <c r="K4007" s="42"/>
      <c r="L4007" s="42"/>
      <c r="M4007" s="42"/>
      <c r="N4007" s="41"/>
      <c r="O4007" s="41"/>
      <c r="P4007" s="41"/>
    </row>
    <row r="4008" spans="11:16" s="23" customFormat="1" x14ac:dyDescent="0.35">
      <c r="K4008" s="42"/>
      <c r="L4008" s="42"/>
      <c r="M4008" s="42"/>
      <c r="N4008" s="41"/>
      <c r="O4008" s="41"/>
      <c r="P4008" s="41"/>
    </row>
    <row r="4009" spans="11:16" s="23" customFormat="1" x14ac:dyDescent="0.35">
      <c r="K4009" s="42"/>
      <c r="L4009" s="42"/>
      <c r="M4009" s="42"/>
      <c r="N4009" s="41"/>
      <c r="O4009" s="41"/>
      <c r="P4009" s="41"/>
    </row>
    <row r="4010" spans="11:16" s="23" customFormat="1" x14ac:dyDescent="0.35">
      <c r="K4010" s="42"/>
      <c r="L4010" s="42"/>
      <c r="M4010" s="42"/>
      <c r="N4010" s="41"/>
      <c r="O4010" s="41"/>
      <c r="P4010" s="41"/>
    </row>
    <row r="4011" spans="11:16" s="23" customFormat="1" x14ac:dyDescent="0.35">
      <c r="K4011" s="42"/>
      <c r="L4011" s="42"/>
      <c r="M4011" s="42"/>
      <c r="N4011" s="41"/>
      <c r="O4011" s="41"/>
      <c r="P4011" s="41"/>
    </row>
    <row r="4012" spans="11:16" s="23" customFormat="1" x14ac:dyDescent="0.35">
      <c r="K4012" s="42"/>
      <c r="L4012" s="42"/>
      <c r="M4012" s="42"/>
      <c r="N4012" s="41"/>
      <c r="O4012" s="41"/>
      <c r="P4012" s="41"/>
    </row>
    <row r="4013" spans="11:16" s="23" customFormat="1" x14ac:dyDescent="0.35">
      <c r="K4013" s="42"/>
      <c r="L4013" s="42"/>
      <c r="M4013" s="42"/>
      <c r="N4013" s="41"/>
      <c r="O4013" s="41"/>
      <c r="P4013" s="41"/>
    </row>
    <row r="4014" spans="11:16" s="23" customFormat="1" x14ac:dyDescent="0.35">
      <c r="K4014" s="42"/>
      <c r="L4014" s="42"/>
      <c r="M4014" s="42"/>
      <c r="N4014" s="41"/>
      <c r="O4014" s="41"/>
      <c r="P4014" s="41"/>
    </row>
    <row r="4015" spans="11:16" s="23" customFormat="1" x14ac:dyDescent="0.35">
      <c r="K4015" s="42"/>
      <c r="L4015" s="42"/>
      <c r="M4015" s="42"/>
      <c r="N4015" s="41"/>
      <c r="O4015" s="41"/>
      <c r="P4015" s="41"/>
    </row>
    <row r="4016" spans="11:16" s="23" customFormat="1" x14ac:dyDescent="0.35">
      <c r="K4016" s="42"/>
      <c r="L4016" s="42"/>
      <c r="M4016" s="42"/>
      <c r="N4016" s="41"/>
      <c r="O4016" s="41"/>
      <c r="P4016" s="41"/>
    </row>
    <row r="4017" spans="11:16" s="23" customFormat="1" x14ac:dyDescent="0.35">
      <c r="K4017" s="42"/>
      <c r="L4017" s="42"/>
      <c r="M4017" s="42"/>
      <c r="N4017" s="41"/>
      <c r="O4017" s="41"/>
      <c r="P4017" s="41"/>
    </row>
    <row r="4018" spans="11:16" s="23" customFormat="1" x14ac:dyDescent="0.35">
      <c r="K4018" s="42"/>
      <c r="L4018" s="42"/>
      <c r="M4018" s="42"/>
      <c r="N4018" s="41"/>
      <c r="O4018" s="41"/>
      <c r="P4018" s="41"/>
    </row>
    <row r="4019" spans="11:16" s="23" customFormat="1" x14ac:dyDescent="0.35">
      <c r="K4019" s="42"/>
      <c r="L4019" s="42"/>
      <c r="M4019" s="42"/>
      <c r="N4019" s="41"/>
      <c r="O4019" s="41"/>
      <c r="P4019" s="41"/>
    </row>
    <row r="4020" spans="11:16" s="23" customFormat="1" x14ac:dyDescent="0.35">
      <c r="K4020" s="42"/>
      <c r="L4020" s="42"/>
      <c r="M4020" s="42"/>
      <c r="N4020" s="41"/>
      <c r="O4020" s="41"/>
      <c r="P4020" s="41"/>
    </row>
    <row r="4021" spans="11:16" s="23" customFormat="1" x14ac:dyDescent="0.35">
      <c r="K4021" s="42"/>
      <c r="L4021" s="42"/>
      <c r="M4021" s="42"/>
      <c r="N4021" s="41"/>
      <c r="O4021" s="41"/>
      <c r="P4021" s="41"/>
    </row>
    <row r="4022" spans="11:16" s="23" customFormat="1" x14ac:dyDescent="0.35">
      <c r="K4022" s="42"/>
      <c r="L4022" s="42"/>
      <c r="M4022" s="42"/>
      <c r="N4022" s="41"/>
      <c r="O4022" s="41"/>
      <c r="P4022" s="41"/>
    </row>
    <row r="4023" spans="11:16" s="23" customFormat="1" x14ac:dyDescent="0.35">
      <c r="K4023" s="42"/>
      <c r="L4023" s="42"/>
      <c r="M4023" s="42"/>
      <c r="N4023" s="41"/>
      <c r="O4023" s="41"/>
      <c r="P4023" s="41"/>
    </row>
    <row r="4024" spans="11:16" s="23" customFormat="1" x14ac:dyDescent="0.35">
      <c r="K4024" s="42"/>
      <c r="L4024" s="42"/>
      <c r="M4024" s="42"/>
      <c r="N4024" s="41"/>
      <c r="O4024" s="41"/>
      <c r="P4024" s="41"/>
    </row>
    <row r="4025" spans="11:16" s="23" customFormat="1" x14ac:dyDescent="0.35">
      <c r="K4025" s="42"/>
      <c r="L4025" s="42"/>
      <c r="M4025" s="42"/>
      <c r="N4025" s="41"/>
      <c r="O4025" s="41"/>
      <c r="P4025" s="41"/>
    </row>
    <row r="4026" spans="11:16" s="23" customFormat="1" x14ac:dyDescent="0.35">
      <c r="K4026" s="42"/>
      <c r="L4026" s="42"/>
      <c r="M4026" s="42"/>
      <c r="N4026" s="41"/>
      <c r="O4026" s="41"/>
      <c r="P4026" s="41"/>
    </row>
    <row r="4027" spans="11:16" s="23" customFormat="1" x14ac:dyDescent="0.35">
      <c r="K4027" s="42"/>
      <c r="L4027" s="42"/>
      <c r="M4027" s="42"/>
      <c r="N4027" s="41"/>
      <c r="O4027" s="41"/>
      <c r="P4027" s="41"/>
    </row>
    <row r="4028" spans="11:16" s="23" customFormat="1" x14ac:dyDescent="0.35">
      <c r="K4028" s="42"/>
      <c r="L4028" s="42"/>
      <c r="M4028" s="42"/>
      <c r="N4028" s="41"/>
      <c r="O4028" s="41"/>
      <c r="P4028" s="41"/>
    </row>
    <row r="4029" spans="11:16" s="23" customFormat="1" x14ac:dyDescent="0.35">
      <c r="K4029" s="42"/>
      <c r="L4029" s="42"/>
      <c r="M4029" s="42"/>
      <c r="N4029" s="41"/>
      <c r="O4029" s="41"/>
      <c r="P4029" s="41"/>
    </row>
    <row r="4030" spans="11:16" s="23" customFormat="1" x14ac:dyDescent="0.35">
      <c r="K4030" s="42"/>
      <c r="L4030" s="42"/>
      <c r="M4030" s="42"/>
      <c r="N4030" s="41"/>
      <c r="O4030" s="41"/>
      <c r="P4030" s="41"/>
    </row>
    <row r="4031" spans="11:16" s="23" customFormat="1" x14ac:dyDescent="0.35">
      <c r="K4031" s="42"/>
      <c r="L4031" s="42"/>
      <c r="M4031" s="42"/>
      <c r="N4031" s="41"/>
      <c r="O4031" s="41"/>
      <c r="P4031" s="41"/>
    </row>
    <row r="4032" spans="11:16" s="23" customFormat="1" x14ac:dyDescent="0.35">
      <c r="K4032" s="42"/>
      <c r="L4032" s="42"/>
      <c r="M4032" s="42"/>
      <c r="N4032" s="41"/>
      <c r="O4032" s="41"/>
      <c r="P4032" s="41"/>
    </row>
    <row r="4033" spans="11:16" s="23" customFormat="1" x14ac:dyDescent="0.35">
      <c r="K4033" s="42"/>
      <c r="L4033" s="42"/>
      <c r="M4033" s="42"/>
      <c r="N4033" s="41"/>
      <c r="O4033" s="41"/>
      <c r="P4033" s="41"/>
    </row>
    <row r="4034" spans="11:16" s="23" customFormat="1" x14ac:dyDescent="0.35">
      <c r="K4034" s="42"/>
      <c r="L4034" s="42"/>
      <c r="M4034" s="42"/>
      <c r="N4034" s="41"/>
      <c r="O4034" s="41"/>
      <c r="P4034" s="41"/>
    </row>
    <row r="4035" spans="11:16" s="23" customFormat="1" x14ac:dyDescent="0.35">
      <c r="K4035" s="42"/>
      <c r="L4035" s="42"/>
      <c r="M4035" s="42"/>
      <c r="N4035" s="41"/>
      <c r="O4035" s="41"/>
      <c r="P4035" s="41"/>
    </row>
    <row r="4036" spans="11:16" s="23" customFormat="1" x14ac:dyDescent="0.35">
      <c r="K4036" s="42"/>
      <c r="L4036" s="42"/>
      <c r="M4036" s="42"/>
      <c r="N4036" s="41"/>
      <c r="O4036" s="41"/>
      <c r="P4036" s="41"/>
    </row>
    <row r="4037" spans="11:16" s="23" customFormat="1" x14ac:dyDescent="0.35">
      <c r="K4037" s="42"/>
      <c r="L4037" s="42"/>
      <c r="M4037" s="42"/>
      <c r="N4037" s="41"/>
      <c r="O4037" s="41"/>
      <c r="P4037" s="41"/>
    </row>
    <row r="4038" spans="11:16" s="23" customFormat="1" x14ac:dyDescent="0.35">
      <c r="K4038" s="42"/>
      <c r="L4038" s="42"/>
      <c r="M4038" s="42"/>
      <c r="N4038" s="41"/>
      <c r="O4038" s="41"/>
      <c r="P4038" s="41"/>
    </row>
    <row r="4039" spans="11:16" s="23" customFormat="1" x14ac:dyDescent="0.35">
      <c r="K4039" s="42"/>
      <c r="L4039" s="42"/>
      <c r="M4039" s="42"/>
      <c r="N4039" s="41"/>
      <c r="O4039" s="41"/>
      <c r="P4039" s="41"/>
    </row>
    <row r="4040" spans="11:16" s="23" customFormat="1" x14ac:dyDescent="0.35">
      <c r="K4040" s="42"/>
      <c r="L4040" s="42"/>
      <c r="M4040" s="42"/>
      <c r="N4040" s="41"/>
      <c r="O4040" s="41"/>
      <c r="P4040" s="41"/>
    </row>
    <row r="4041" spans="11:16" s="23" customFormat="1" x14ac:dyDescent="0.35">
      <c r="K4041" s="42"/>
      <c r="L4041" s="42"/>
      <c r="M4041" s="42"/>
      <c r="N4041" s="41"/>
      <c r="O4041" s="41"/>
      <c r="P4041" s="41"/>
    </row>
    <row r="4042" spans="11:16" s="23" customFormat="1" x14ac:dyDescent="0.35">
      <c r="K4042" s="42"/>
      <c r="L4042" s="42"/>
      <c r="M4042" s="42"/>
      <c r="N4042" s="41"/>
      <c r="O4042" s="41"/>
      <c r="P4042" s="41"/>
    </row>
    <row r="4043" spans="11:16" s="23" customFormat="1" x14ac:dyDescent="0.35">
      <c r="K4043" s="42"/>
      <c r="L4043" s="42"/>
      <c r="M4043" s="42"/>
      <c r="N4043" s="41"/>
      <c r="O4043" s="41"/>
      <c r="P4043" s="41"/>
    </row>
    <row r="4044" spans="11:16" s="23" customFormat="1" x14ac:dyDescent="0.35">
      <c r="K4044" s="42"/>
      <c r="L4044" s="42"/>
      <c r="M4044" s="42"/>
      <c r="N4044" s="41"/>
      <c r="O4044" s="41"/>
      <c r="P4044" s="41"/>
    </row>
    <row r="4045" spans="11:16" s="23" customFormat="1" x14ac:dyDescent="0.35">
      <c r="K4045" s="42"/>
      <c r="L4045" s="42"/>
      <c r="M4045" s="42"/>
      <c r="N4045" s="41"/>
      <c r="O4045" s="41"/>
      <c r="P4045" s="41"/>
    </row>
    <row r="4046" spans="11:16" s="23" customFormat="1" x14ac:dyDescent="0.35">
      <c r="K4046" s="42"/>
      <c r="L4046" s="42"/>
      <c r="M4046" s="42"/>
      <c r="N4046" s="41"/>
      <c r="O4046" s="41"/>
      <c r="P4046" s="41"/>
    </row>
    <row r="4047" spans="11:16" s="23" customFormat="1" x14ac:dyDescent="0.35">
      <c r="K4047" s="42"/>
      <c r="L4047" s="42"/>
      <c r="M4047" s="42"/>
      <c r="N4047" s="41"/>
      <c r="O4047" s="41"/>
      <c r="P4047" s="41"/>
    </row>
    <row r="4048" spans="11:16" s="23" customFormat="1" x14ac:dyDescent="0.35">
      <c r="K4048" s="42"/>
      <c r="L4048" s="42"/>
      <c r="M4048" s="42"/>
      <c r="N4048" s="41"/>
      <c r="O4048" s="41"/>
      <c r="P4048" s="41"/>
    </row>
    <row r="4049" spans="11:16" s="23" customFormat="1" x14ac:dyDescent="0.35">
      <c r="K4049" s="42"/>
      <c r="L4049" s="42"/>
      <c r="M4049" s="42"/>
      <c r="N4049" s="41"/>
      <c r="O4049" s="41"/>
      <c r="P4049" s="41"/>
    </row>
    <row r="4050" spans="11:16" s="23" customFormat="1" x14ac:dyDescent="0.35">
      <c r="K4050" s="42"/>
      <c r="L4050" s="42"/>
      <c r="M4050" s="42"/>
      <c r="N4050" s="41"/>
      <c r="O4050" s="41"/>
      <c r="P4050" s="41"/>
    </row>
    <row r="4051" spans="11:16" s="23" customFormat="1" x14ac:dyDescent="0.35">
      <c r="K4051" s="42"/>
      <c r="L4051" s="42"/>
      <c r="M4051" s="42"/>
      <c r="N4051" s="41"/>
      <c r="O4051" s="41"/>
      <c r="P4051" s="41"/>
    </row>
    <row r="4052" spans="11:16" s="23" customFormat="1" x14ac:dyDescent="0.35">
      <c r="K4052" s="42"/>
      <c r="L4052" s="42"/>
      <c r="M4052" s="42"/>
      <c r="N4052" s="41"/>
      <c r="O4052" s="41"/>
      <c r="P4052" s="41"/>
    </row>
    <row r="4053" spans="11:16" s="23" customFormat="1" x14ac:dyDescent="0.35">
      <c r="K4053" s="42"/>
      <c r="L4053" s="42"/>
      <c r="M4053" s="42"/>
      <c r="N4053" s="41"/>
      <c r="O4053" s="41"/>
      <c r="P4053" s="41"/>
    </row>
    <row r="4054" spans="11:16" s="23" customFormat="1" x14ac:dyDescent="0.35">
      <c r="K4054" s="42"/>
      <c r="L4054" s="42"/>
      <c r="M4054" s="42"/>
      <c r="N4054" s="41"/>
      <c r="O4054" s="41"/>
      <c r="P4054" s="41"/>
    </row>
    <row r="4055" spans="11:16" s="23" customFormat="1" x14ac:dyDescent="0.35">
      <c r="K4055" s="42"/>
      <c r="L4055" s="42"/>
      <c r="M4055" s="42"/>
      <c r="N4055" s="41"/>
      <c r="O4055" s="41"/>
      <c r="P4055" s="41"/>
    </row>
    <row r="4056" spans="11:16" s="23" customFormat="1" x14ac:dyDescent="0.35">
      <c r="K4056" s="42"/>
      <c r="L4056" s="42"/>
      <c r="M4056" s="42"/>
      <c r="N4056" s="41"/>
      <c r="O4056" s="41"/>
      <c r="P4056" s="41"/>
    </row>
    <row r="4057" spans="11:16" s="23" customFormat="1" x14ac:dyDescent="0.35">
      <c r="K4057" s="42"/>
      <c r="L4057" s="42"/>
      <c r="M4057" s="42"/>
      <c r="N4057" s="41"/>
      <c r="O4057" s="41"/>
      <c r="P4057" s="41"/>
    </row>
    <row r="4058" spans="11:16" s="23" customFormat="1" x14ac:dyDescent="0.35">
      <c r="K4058" s="42"/>
      <c r="L4058" s="42"/>
      <c r="M4058" s="42"/>
      <c r="N4058" s="41"/>
      <c r="O4058" s="41"/>
      <c r="P4058" s="41"/>
    </row>
    <row r="4059" spans="11:16" s="23" customFormat="1" x14ac:dyDescent="0.35">
      <c r="K4059" s="42"/>
      <c r="L4059" s="42"/>
      <c r="M4059" s="42"/>
      <c r="N4059" s="41"/>
      <c r="O4059" s="41"/>
      <c r="P4059" s="41"/>
    </row>
    <row r="4060" spans="11:16" s="23" customFormat="1" x14ac:dyDescent="0.35">
      <c r="K4060" s="42"/>
      <c r="L4060" s="42"/>
      <c r="M4060" s="42"/>
      <c r="N4060" s="41"/>
      <c r="O4060" s="41"/>
      <c r="P4060" s="41"/>
    </row>
    <row r="4061" spans="11:16" s="23" customFormat="1" x14ac:dyDescent="0.35">
      <c r="K4061" s="42"/>
      <c r="L4061" s="42"/>
      <c r="M4061" s="42"/>
      <c r="N4061" s="41"/>
      <c r="O4061" s="41"/>
      <c r="P4061" s="41"/>
    </row>
    <row r="4062" spans="11:16" s="23" customFormat="1" x14ac:dyDescent="0.35">
      <c r="K4062" s="42"/>
      <c r="L4062" s="42"/>
      <c r="M4062" s="42"/>
      <c r="N4062" s="41"/>
      <c r="O4062" s="41"/>
      <c r="P4062" s="41"/>
    </row>
    <row r="4063" spans="11:16" s="23" customFormat="1" x14ac:dyDescent="0.35">
      <c r="K4063" s="42"/>
      <c r="L4063" s="42"/>
      <c r="M4063" s="42"/>
      <c r="N4063" s="41"/>
      <c r="O4063" s="41"/>
      <c r="P4063" s="41"/>
    </row>
    <row r="4064" spans="11:16" s="23" customFormat="1" x14ac:dyDescent="0.35">
      <c r="K4064" s="42"/>
      <c r="L4064" s="42"/>
      <c r="M4064" s="42"/>
      <c r="N4064" s="41"/>
      <c r="O4064" s="41"/>
      <c r="P4064" s="41"/>
    </row>
    <row r="4065" spans="11:16" s="23" customFormat="1" x14ac:dyDescent="0.35">
      <c r="K4065" s="42"/>
      <c r="L4065" s="42"/>
      <c r="M4065" s="42"/>
      <c r="N4065" s="41"/>
      <c r="O4065" s="41"/>
      <c r="P4065" s="41"/>
    </row>
    <row r="4066" spans="11:16" s="23" customFormat="1" x14ac:dyDescent="0.35">
      <c r="K4066" s="42"/>
      <c r="L4066" s="42"/>
      <c r="M4066" s="42"/>
      <c r="N4066" s="41"/>
      <c r="O4066" s="41"/>
      <c r="P4066" s="41"/>
    </row>
    <row r="4067" spans="11:16" s="23" customFormat="1" x14ac:dyDescent="0.35">
      <c r="K4067" s="42"/>
      <c r="L4067" s="42"/>
      <c r="M4067" s="42"/>
      <c r="N4067" s="41"/>
      <c r="O4067" s="41"/>
      <c r="P4067" s="41"/>
    </row>
    <row r="4068" spans="11:16" s="23" customFormat="1" x14ac:dyDescent="0.35">
      <c r="K4068" s="42"/>
      <c r="L4068" s="42"/>
      <c r="M4068" s="42"/>
      <c r="N4068" s="41"/>
      <c r="O4068" s="41"/>
      <c r="P4068" s="41"/>
    </row>
    <row r="4069" spans="11:16" s="23" customFormat="1" x14ac:dyDescent="0.35">
      <c r="K4069" s="42"/>
      <c r="L4069" s="42"/>
      <c r="M4069" s="42"/>
      <c r="N4069" s="41"/>
      <c r="O4069" s="41"/>
      <c r="P4069" s="41"/>
    </row>
    <row r="4070" spans="11:16" s="23" customFormat="1" x14ac:dyDescent="0.35">
      <c r="K4070" s="42"/>
      <c r="L4070" s="42"/>
      <c r="M4070" s="42"/>
      <c r="N4070" s="41"/>
      <c r="O4070" s="41"/>
      <c r="P4070" s="41"/>
    </row>
    <row r="4071" spans="11:16" s="23" customFormat="1" x14ac:dyDescent="0.35">
      <c r="K4071" s="42"/>
      <c r="L4071" s="42"/>
      <c r="M4071" s="42"/>
      <c r="N4071" s="41"/>
      <c r="O4071" s="41"/>
      <c r="P4071" s="41"/>
    </row>
    <row r="4072" spans="11:16" s="23" customFormat="1" x14ac:dyDescent="0.35">
      <c r="K4072" s="42"/>
      <c r="L4072" s="42"/>
      <c r="M4072" s="42"/>
      <c r="N4072" s="41"/>
      <c r="O4072" s="41"/>
      <c r="P4072" s="41"/>
    </row>
    <row r="4073" spans="11:16" s="23" customFormat="1" x14ac:dyDescent="0.35">
      <c r="K4073" s="42"/>
      <c r="L4073" s="42"/>
      <c r="M4073" s="42"/>
      <c r="N4073" s="41"/>
      <c r="O4073" s="41"/>
      <c r="P4073" s="41"/>
    </row>
    <row r="4074" spans="11:16" s="23" customFormat="1" x14ac:dyDescent="0.35">
      <c r="K4074" s="42"/>
      <c r="L4074" s="42"/>
      <c r="M4074" s="42"/>
      <c r="N4074" s="41"/>
      <c r="O4074" s="41"/>
      <c r="P4074" s="41"/>
    </row>
    <row r="4075" spans="11:16" s="23" customFormat="1" x14ac:dyDescent="0.35">
      <c r="K4075" s="42"/>
      <c r="L4075" s="42"/>
      <c r="M4075" s="42"/>
      <c r="N4075" s="41"/>
      <c r="O4075" s="41"/>
      <c r="P4075" s="41"/>
    </row>
    <row r="4076" spans="11:16" s="23" customFormat="1" x14ac:dyDescent="0.35">
      <c r="K4076" s="42"/>
      <c r="L4076" s="42"/>
      <c r="M4076" s="42"/>
      <c r="N4076" s="41"/>
      <c r="O4076" s="41"/>
      <c r="P4076" s="41"/>
    </row>
    <row r="4077" spans="11:16" s="23" customFormat="1" x14ac:dyDescent="0.35">
      <c r="K4077" s="42"/>
      <c r="L4077" s="42"/>
      <c r="M4077" s="42"/>
      <c r="N4077" s="41"/>
      <c r="O4077" s="41"/>
      <c r="P4077" s="41"/>
    </row>
    <row r="4078" spans="11:16" s="23" customFormat="1" x14ac:dyDescent="0.35">
      <c r="K4078" s="42"/>
      <c r="L4078" s="42"/>
      <c r="M4078" s="42"/>
      <c r="N4078" s="41"/>
      <c r="O4078" s="41"/>
      <c r="P4078" s="41"/>
    </row>
    <row r="4079" spans="11:16" s="23" customFormat="1" x14ac:dyDescent="0.35">
      <c r="K4079" s="42"/>
      <c r="L4079" s="42"/>
      <c r="M4079" s="42"/>
      <c r="N4079" s="41"/>
      <c r="O4079" s="41"/>
      <c r="P4079" s="41"/>
    </row>
    <row r="4080" spans="11:16" s="23" customFormat="1" x14ac:dyDescent="0.35">
      <c r="K4080" s="42"/>
      <c r="L4080" s="42"/>
      <c r="M4080" s="42"/>
      <c r="N4080" s="41"/>
      <c r="O4080" s="41"/>
      <c r="P4080" s="41"/>
    </row>
    <row r="4081" spans="11:16" s="23" customFormat="1" x14ac:dyDescent="0.35">
      <c r="K4081" s="42"/>
      <c r="L4081" s="42"/>
      <c r="M4081" s="42"/>
      <c r="N4081" s="41"/>
      <c r="O4081" s="41"/>
      <c r="P4081" s="41"/>
    </row>
    <row r="4082" spans="11:16" s="23" customFormat="1" x14ac:dyDescent="0.35">
      <c r="K4082" s="42"/>
      <c r="L4082" s="42"/>
      <c r="M4082" s="42"/>
      <c r="N4082" s="41"/>
      <c r="O4082" s="41"/>
      <c r="P4082" s="41"/>
    </row>
    <row r="4083" spans="11:16" s="23" customFormat="1" x14ac:dyDescent="0.35">
      <c r="K4083" s="42"/>
      <c r="L4083" s="42"/>
      <c r="M4083" s="42"/>
      <c r="N4083" s="41"/>
      <c r="O4083" s="41"/>
      <c r="P4083" s="41"/>
    </row>
    <row r="4084" spans="11:16" s="23" customFormat="1" x14ac:dyDescent="0.35">
      <c r="K4084" s="42"/>
      <c r="L4084" s="42"/>
      <c r="M4084" s="42"/>
      <c r="N4084" s="41"/>
      <c r="O4084" s="41"/>
      <c r="P4084" s="41"/>
    </row>
    <row r="4085" spans="11:16" s="23" customFormat="1" x14ac:dyDescent="0.35">
      <c r="K4085" s="42"/>
      <c r="L4085" s="42"/>
      <c r="M4085" s="42"/>
      <c r="N4085" s="41"/>
      <c r="O4085" s="41"/>
      <c r="P4085" s="41"/>
    </row>
    <row r="4086" spans="11:16" s="23" customFormat="1" x14ac:dyDescent="0.35">
      <c r="K4086" s="42"/>
      <c r="L4086" s="42"/>
      <c r="M4086" s="42"/>
      <c r="N4086" s="41"/>
      <c r="O4086" s="41"/>
      <c r="P4086" s="41"/>
    </row>
    <row r="4087" spans="11:16" s="23" customFormat="1" x14ac:dyDescent="0.35">
      <c r="K4087" s="42"/>
      <c r="L4087" s="42"/>
      <c r="M4087" s="42"/>
      <c r="N4087" s="41"/>
      <c r="O4087" s="41"/>
      <c r="P4087" s="41"/>
    </row>
    <row r="4088" spans="11:16" s="23" customFormat="1" x14ac:dyDescent="0.35">
      <c r="K4088" s="42"/>
      <c r="L4088" s="42"/>
      <c r="M4088" s="42"/>
      <c r="N4088" s="41"/>
      <c r="O4088" s="41"/>
      <c r="P4088" s="41"/>
    </row>
    <row r="4089" spans="11:16" s="23" customFormat="1" x14ac:dyDescent="0.35">
      <c r="K4089" s="42"/>
      <c r="L4089" s="42"/>
      <c r="M4089" s="42"/>
      <c r="N4089" s="41"/>
      <c r="O4089" s="41"/>
      <c r="P4089" s="41"/>
    </row>
    <row r="4090" spans="11:16" s="23" customFormat="1" x14ac:dyDescent="0.35">
      <c r="K4090" s="42"/>
      <c r="L4090" s="42"/>
      <c r="M4090" s="42"/>
      <c r="N4090" s="41"/>
      <c r="O4090" s="41"/>
      <c r="P4090" s="41"/>
    </row>
    <row r="4091" spans="11:16" s="23" customFormat="1" x14ac:dyDescent="0.35">
      <c r="K4091" s="42"/>
      <c r="L4091" s="42"/>
      <c r="M4091" s="42"/>
      <c r="N4091" s="41"/>
      <c r="O4091" s="41"/>
      <c r="P4091" s="41"/>
    </row>
    <row r="4092" spans="11:16" s="23" customFormat="1" x14ac:dyDescent="0.35">
      <c r="K4092" s="42"/>
      <c r="L4092" s="42"/>
      <c r="M4092" s="42"/>
      <c r="N4092" s="41"/>
      <c r="O4092" s="41"/>
      <c r="P4092" s="41"/>
    </row>
    <row r="4093" spans="11:16" s="23" customFormat="1" x14ac:dyDescent="0.35">
      <c r="K4093" s="42"/>
      <c r="L4093" s="42"/>
      <c r="M4093" s="42"/>
      <c r="N4093" s="41"/>
      <c r="O4093" s="41"/>
      <c r="P4093" s="41"/>
    </row>
    <row r="4094" spans="11:16" s="23" customFormat="1" x14ac:dyDescent="0.35">
      <c r="K4094" s="42"/>
      <c r="L4094" s="42"/>
      <c r="M4094" s="42"/>
      <c r="N4094" s="41"/>
      <c r="O4094" s="41"/>
      <c r="P4094" s="41"/>
    </row>
    <row r="4095" spans="11:16" s="23" customFormat="1" x14ac:dyDescent="0.35">
      <c r="K4095" s="42"/>
      <c r="L4095" s="42"/>
      <c r="M4095" s="42"/>
      <c r="N4095" s="41"/>
      <c r="O4095" s="41"/>
      <c r="P4095" s="41"/>
    </row>
    <row r="4096" spans="11:16" s="23" customFormat="1" x14ac:dyDescent="0.35">
      <c r="K4096" s="42"/>
      <c r="L4096" s="42"/>
      <c r="M4096" s="42"/>
      <c r="N4096" s="41"/>
      <c r="O4096" s="41"/>
      <c r="P4096" s="41"/>
    </row>
    <row r="4097" spans="11:16" s="23" customFormat="1" x14ac:dyDescent="0.35">
      <c r="K4097" s="42"/>
      <c r="L4097" s="42"/>
      <c r="M4097" s="42"/>
      <c r="N4097" s="41"/>
      <c r="O4097" s="41"/>
      <c r="P4097" s="41"/>
    </row>
    <row r="4098" spans="11:16" s="23" customFormat="1" x14ac:dyDescent="0.35">
      <c r="K4098" s="42"/>
      <c r="L4098" s="42"/>
      <c r="M4098" s="42"/>
      <c r="N4098" s="41"/>
      <c r="O4098" s="41"/>
      <c r="P4098" s="41"/>
    </row>
    <row r="4099" spans="11:16" s="23" customFormat="1" x14ac:dyDescent="0.35">
      <c r="K4099" s="42"/>
      <c r="L4099" s="42"/>
      <c r="M4099" s="42"/>
      <c r="N4099" s="41"/>
      <c r="O4099" s="41"/>
      <c r="P4099" s="41"/>
    </row>
    <row r="4100" spans="11:16" s="23" customFormat="1" x14ac:dyDescent="0.35">
      <c r="K4100" s="42"/>
      <c r="L4100" s="42"/>
      <c r="M4100" s="42"/>
      <c r="N4100" s="41"/>
      <c r="O4100" s="41"/>
      <c r="P4100" s="41"/>
    </row>
    <row r="4101" spans="11:16" s="23" customFormat="1" x14ac:dyDescent="0.35">
      <c r="K4101" s="42"/>
      <c r="L4101" s="42"/>
      <c r="M4101" s="42"/>
      <c r="N4101" s="41"/>
      <c r="O4101" s="41"/>
      <c r="P4101" s="41"/>
    </row>
    <row r="4102" spans="11:16" s="23" customFormat="1" x14ac:dyDescent="0.35">
      <c r="K4102" s="42"/>
      <c r="L4102" s="42"/>
      <c r="M4102" s="42"/>
      <c r="N4102" s="41"/>
      <c r="O4102" s="41"/>
      <c r="P4102" s="41"/>
    </row>
    <row r="4103" spans="11:16" s="23" customFormat="1" x14ac:dyDescent="0.35">
      <c r="K4103" s="42"/>
      <c r="L4103" s="42"/>
      <c r="M4103" s="42"/>
      <c r="N4103" s="41"/>
      <c r="O4103" s="41"/>
      <c r="P4103" s="41"/>
    </row>
    <row r="4104" spans="11:16" s="23" customFormat="1" x14ac:dyDescent="0.35">
      <c r="K4104" s="42"/>
      <c r="L4104" s="42"/>
      <c r="M4104" s="42"/>
      <c r="N4104" s="41"/>
      <c r="O4104" s="41"/>
      <c r="P4104" s="41"/>
    </row>
    <row r="4105" spans="11:16" s="23" customFormat="1" x14ac:dyDescent="0.35">
      <c r="K4105" s="42"/>
      <c r="L4105" s="42"/>
      <c r="M4105" s="42"/>
      <c r="N4105" s="41"/>
      <c r="O4105" s="41"/>
      <c r="P4105" s="41"/>
    </row>
    <row r="4106" spans="11:16" s="23" customFormat="1" x14ac:dyDescent="0.35">
      <c r="K4106" s="42"/>
      <c r="L4106" s="42"/>
      <c r="M4106" s="42"/>
      <c r="N4106" s="41"/>
      <c r="O4106" s="41"/>
      <c r="P4106" s="41"/>
    </row>
    <row r="4107" spans="11:16" s="23" customFormat="1" x14ac:dyDescent="0.35">
      <c r="K4107" s="42"/>
      <c r="L4107" s="42"/>
      <c r="M4107" s="42"/>
      <c r="N4107" s="41"/>
      <c r="O4107" s="41"/>
      <c r="P4107" s="41"/>
    </row>
    <row r="4108" spans="11:16" s="23" customFormat="1" x14ac:dyDescent="0.35">
      <c r="K4108" s="42"/>
      <c r="L4108" s="42"/>
      <c r="M4108" s="42"/>
      <c r="N4108" s="41"/>
      <c r="O4108" s="41"/>
      <c r="P4108" s="41"/>
    </row>
    <row r="4109" spans="11:16" s="23" customFormat="1" x14ac:dyDescent="0.35">
      <c r="K4109" s="42"/>
      <c r="L4109" s="42"/>
      <c r="M4109" s="42"/>
      <c r="N4109" s="41"/>
      <c r="O4109" s="41"/>
      <c r="P4109" s="41"/>
    </row>
    <row r="4110" spans="11:16" s="23" customFormat="1" x14ac:dyDescent="0.35">
      <c r="K4110" s="42"/>
      <c r="L4110" s="42"/>
      <c r="M4110" s="42"/>
      <c r="N4110" s="41"/>
      <c r="O4110" s="41"/>
      <c r="P4110" s="41"/>
    </row>
    <row r="4111" spans="11:16" s="23" customFormat="1" x14ac:dyDescent="0.35">
      <c r="K4111" s="42"/>
      <c r="L4111" s="42"/>
      <c r="M4111" s="42"/>
      <c r="N4111" s="41"/>
      <c r="O4111" s="41"/>
      <c r="P4111" s="41"/>
    </row>
    <row r="4112" spans="11:16" s="23" customFormat="1" x14ac:dyDescent="0.35">
      <c r="K4112" s="42"/>
      <c r="L4112" s="42"/>
      <c r="M4112" s="42"/>
      <c r="N4112" s="41"/>
      <c r="O4112" s="41"/>
      <c r="P4112" s="41"/>
    </row>
    <row r="4113" spans="11:16" s="23" customFormat="1" x14ac:dyDescent="0.35">
      <c r="K4113" s="42"/>
      <c r="L4113" s="42"/>
      <c r="M4113" s="42"/>
      <c r="N4113" s="41"/>
      <c r="O4113" s="41"/>
      <c r="P4113" s="41"/>
    </row>
    <row r="4114" spans="11:16" s="23" customFormat="1" x14ac:dyDescent="0.35">
      <c r="K4114" s="42"/>
      <c r="L4114" s="42"/>
      <c r="M4114" s="42"/>
      <c r="N4114" s="41"/>
      <c r="O4114" s="41"/>
      <c r="P4114" s="41"/>
    </row>
    <row r="4115" spans="11:16" s="23" customFormat="1" x14ac:dyDescent="0.35">
      <c r="K4115" s="42"/>
      <c r="L4115" s="42"/>
      <c r="M4115" s="42"/>
      <c r="N4115" s="41"/>
      <c r="O4115" s="41"/>
      <c r="P4115" s="41"/>
    </row>
    <row r="4116" spans="11:16" s="23" customFormat="1" x14ac:dyDescent="0.35">
      <c r="K4116" s="42"/>
      <c r="L4116" s="42"/>
      <c r="M4116" s="42"/>
      <c r="N4116" s="41"/>
      <c r="O4116" s="41"/>
      <c r="P4116" s="41"/>
    </row>
    <row r="4117" spans="11:16" s="23" customFormat="1" x14ac:dyDescent="0.35">
      <c r="K4117" s="42"/>
      <c r="L4117" s="42"/>
      <c r="M4117" s="42"/>
      <c r="N4117" s="41"/>
      <c r="O4117" s="41"/>
      <c r="P4117" s="41"/>
    </row>
    <row r="4118" spans="11:16" s="23" customFormat="1" x14ac:dyDescent="0.35">
      <c r="K4118" s="42"/>
      <c r="L4118" s="42"/>
      <c r="M4118" s="42"/>
      <c r="N4118" s="41"/>
      <c r="O4118" s="41"/>
      <c r="P4118" s="41"/>
    </row>
    <row r="4119" spans="11:16" s="23" customFormat="1" x14ac:dyDescent="0.35">
      <c r="K4119" s="42"/>
      <c r="L4119" s="42"/>
      <c r="M4119" s="42"/>
      <c r="N4119" s="41"/>
      <c r="O4119" s="41"/>
      <c r="P4119" s="41"/>
    </row>
    <row r="4120" spans="11:16" s="23" customFormat="1" x14ac:dyDescent="0.35">
      <c r="K4120" s="42"/>
      <c r="L4120" s="42"/>
      <c r="M4120" s="42"/>
      <c r="N4120" s="41"/>
      <c r="O4120" s="41"/>
      <c r="P4120" s="41"/>
    </row>
    <row r="4121" spans="11:16" s="23" customFormat="1" x14ac:dyDescent="0.35">
      <c r="K4121" s="42"/>
      <c r="L4121" s="42"/>
      <c r="M4121" s="42"/>
      <c r="N4121" s="41"/>
      <c r="O4121" s="41"/>
      <c r="P4121" s="41"/>
    </row>
    <row r="4122" spans="11:16" s="23" customFormat="1" x14ac:dyDescent="0.35">
      <c r="K4122" s="42"/>
      <c r="L4122" s="42"/>
      <c r="M4122" s="42"/>
      <c r="N4122" s="41"/>
      <c r="O4122" s="41"/>
      <c r="P4122" s="41"/>
    </row>
    <row r="4123" spans="11:16" s="23" customFormat="1" x14ac:dyDescent="0.35">
      <c r="K4123" s="42"/>
      <c r="L4123" s="42"/>
      <c r="M4123" s="42"/>
      <c r="N4123" s="41"/>
      <c r="O4123" s="41"/>
      <c r="P4123" s="41"/>
    </row>
    <row r="4124" spans="11:16" s="23" customFormat="1" x14ac:dyDescent="0.35">
      <c r="K4124" s="42"/>
      <c r="L4124" s="42"/>
      <c r="M4124" s="42"/>
      <c r="N4124" s="41"/>
      <c r="O4124" s="41"/>
      <c r="P4124" s="41"/>
    </row>
    <row r="4125" spans="11:16" s="23" customFormat="1" x14ac:dyDescent="0.35">
      <c r="K4125" s="42"/>
      <c r="L4125" s="42"/>
      <c r="M4125" s="42"/>
      <c r="N4125" s="41"/>
      <c r="O4125" s="41"/>
      <c r="P4125" s="41"/>
    </row>
    <row r="4126" spans="11:16" s="23" customFormat="1" x14ac:dyDescent="0.35">
      <c r="K4126" s="42"/>
      <c r="L4126" s="42"/>
      <c r="M4126" s="42"/>
      <c r="N4126" s="41"/>
      <c r="O4126" s="41"/>
      <c r="P4126" s="41"/>
    </row>
    <row r="4127" spans="11:16" s="23" customFormat="1" x14ac:dyDescent="0.35">
      <c r="K4127" s="42"/>
      <c r="L4127" s="42"/>
      <c r="M4127" s="42"/>
      <c r="N4127" s="41"/>
      <c r="O4127" s="41"/>
      <c r="P4127" s="41"/>
    </row>
    <row r="4128" spans="11:16" s="23" customFormat="1" x14ac:dyDescent="0.35">
      <c r="K4128" s="42"/>
      <c r="L4128" s="42"/>
      <c r="M4128" s="42"/>
      <c r="N4128" s="41"/>
      <c r="O4128" s="41"/>
      <c r="P4128" s="41"/>
    </row>
    <row r="4129" spans="11:16" s="23" customFormat="1" x14ac:dyDescent="0.35">
      <c r="K4129" s="42"/>
      <c r="L4129" s="42"/>
      <c r="M4129" s="42"/>
      <c r="N4129" s="41"/>
      <c r="O4129" s="41"/>
      <c r="P4129" s="41"/>
    </row>
    <row r="4130" spans="11:16" s="23" customFormat="1" x14ac:dyDescent="0.35">
      <c r="K4130" s="42"/>
      <c r="L4130" s="42"/>
      <c r="M4130" s="42"/>
      <c r="N4130" s="41"/>
      <c r="O4130" s="41"/>
      <c r="P4130" s="41"/>
    </row>
    <row r="4131" spans="11:16" s="23" customFormat="1" x14ac:dyDescent="0.35">
      <c r="K4131" s="42"/>
      <c r="L4131" s="42"/>
      <c r="M4131" s="42"/>
      <c r="N4131" s="41"/>
      <c r="O4131" s="41"/>
      <c r="P4131" s="41"/>
    </row>
    <row r="4132" spans="11:16" s="23" customFormat="1" x14ac:dyDescent="0.35">
      <c r="K4132" s="42"/>
      <c r="L4132" s="42"/>
      <c r="M4132" s="42"/>
      <c r="N4132" s="41"/>
      <c r="O4132" s="41"/>
      <c r="P4132" s="41"/>
    </row>
    <row r="4133" spans="11:16" s="23" customFormat="1" x14ac:dyDescent="0.35">
      <c r="K4133" s="42"/>
      <c r="L4133" s="42"/>
      <c r="M4133" s="42"/>
      <c r="N4133" s="41"/>
      <c r="O4133" s="41"/>
      <c r="P4133" s="41"/>
    </row>
    <row r="4134" spans="11:16" s="23" customFormat="1" x14ac:dyDescent="0.35">
      <c r="K4134" s="42"/>
      <c r="L4134" s="42"/>
      <c r="M4134" s="42"/>
      <c r="N4134" s="41"/>
      <c r="O4134" s="41"/>
      <c r="P4134" s="41"/>
    </row>
    <row r="4135" spans="11:16" s="23" customFormat="1" x14ac:dyDescent="0.35">
      <c r="K4135" s="42"/>
      <c r="L4135" s="42"/>
      <c r="M4135" s="42"/>
      <c r="N4135" s="41"/>
      <c r="O4135" s="41"/>
      <c r="P4135" s="41"/>
    </row>
    <row r="4136" spans="11:16" s="23" customFormat="1" x14ac:dyDescent="0.35">
      <c r="K4136" s="42"/>
      <c r="L4136" s="42"/>
      <c r="M4136" s="42"/>
      <c r="N4136" s="41"/>
      <c r="O4136" s="41"/>
      <c r="P4136" s="41"/>
    </row>
    <row r="4137" spans="11:16" s="23" customFormat="1" x14ac:dyDescent="0.35">
      <c r="K4137" s="42"/>
      <c r="L4137" s="42"/>
      <c r="M4137" s="42"/>
      <c r="N4137" s="41"/>
      <c r="O4137" s="41"/>
      <c r="P4137" s="41"/>
    </row>
    <row r="4138" spans="11:16" s="23" customFormat="1" x14ac:dyDescent="0.35">
      <c r="K4138" s="42"/>
      <c r="L4138" s="42"/>
      <c r="M4138" s="42"/>
      <c r="N4138" s="41"/>
      <c r="O4138" s="41"/>
      <c r="P4138" s="41"/>
    </row>
    <row r="4139" spans="11:16" s="23" customFormat="1" x14ac:dyDescent="0.35">
      <c r="K4139" s="42"/>
      <c r="L4139" s="42"/>
      <c r="M4139" s="42"/>
      <c r="N4139" s="41"/>
      <c r="O4139" s="41"/>
      <c r="P4139" s="41"/>
    </row>
    <row r="4140" spans="11:16" s="23" customFormat="1" x14ac:dyDescent="0.35">
      <c r="K4140" s="42"/>
      <c r="L4140" s="42"/>
      <c r="M4140" s="42"/>
      <c r="N4140" s="41"/>
      <c r="O4140" s="41"/>
      <c r="P4140" s="41"/>
    </row>
    <row r="4141" spans="11:16" s="23" customFormat="1" x14ac:dyDescent="0.35">
      <c r="K4141" s="42"/>
      <c r="L4141" s="42"/>
      <c r="M4141" s="42"/>
      <c r="N4141" s="41"/>
      <c r="O4141" s="41"/>
      <c r="P4141" s="41"/>
    </row>
    <row r="4142" spans="11:16" s="23" customFormat="1" x14ac:dyDescent="0.35">
      <c r="K4142" s="42"/>
      <c r="L4142" s="42"/>
      <c r="M4142" s="42"/>
      <c r="N4142" s="41"/>
      <c r="O4142" s="41"/>
      <c r="P4142" s="41"/>
    </row>
    <row r="4143" spans="11:16" s="23" customFormat="1" x14ac:dyDescent="0.35">
      <c r="K4143" s="42"/>
      <c r="L4143" s="42"/>
      <c r="M4143" s="42"/>
      <c r="N4143" s="41"/>
      <c r="O4143" s="41"/>
      <c r="P4143" s="41"/>
    </row>
    <row r="4144" spans="11:16" s="23" customFormat="1" x14ac:dyDescent="0.35">
      <c r="K4144" s="42"/>
      <c r="L4144" s="42"/>
      <c r="M4144" s="42"/>
      <c r="N4144" s="41"/>
      <c r="O4144" s="41"/>
      <c r="P4144" s="41"/>
    </row>
    <row r="4145" spans="11:16" s="23" customFormat="1" x14ac:dyDescent="0.35">
      <c r="K4145" s="42"/>
      <c r="L4145" s="42"/>
      <c r="M4145" s="42"/>
      <c r="N4145" s="41"/>
      <c r="O4145" s="41"/>
      <c r="P4145" s="41"/>
    </row>
    <row r="4146" spans="11:16" s="23" customFormat="1" x14ac:dyDescent="0.35">
      <c r="K4146" s="42"/>
      <c r="L4146" s="42"/>
      <c r="M4146" s="42"/>
      <c r="N4146" s="41"/>
      <c r="O4146" s="41"/>
      <c r="P4146" s="41"/>
    </row>
    <row r="4147" spans="11:16" s="23" customFormat="1" x14ac:dyDescent="0.35">
      <c r="K4147" s="42"/>
      <c r="L4147" s="42"/>
      <c r="M4147" s="42"/>
      <c r="N4147" s="41"/>
      <c r="O4147" s="41"/>
      <c r="P4147" s="41"/>
    </row>
    <row r="4148" spans="11:16" s="23" customFormat="1" x14ac:dyDescent="0.35">
      <c r="K4148" s="42"/>
      <c r="L4148" s="42"/>
      <c r="M4148" s="42"/>
      <c r="N4148" s="41"/>
      <c r="O4148" s="41"/>
      <c r="P4148" s="41"/>
    </row>
    <row r="4149" spans="11:16" s="23" customFormat="1" x14ac:dyDescent="0.35">
      <c r="K4149" s="42"/>
      <c r="L4149" s="42"/>
      <c r="M4149" s="42"/>
      <c r="N4149" s="41"/>
      <c r="O4149" s="41"/>
      <c r="P4149" s="41"/>
    </row>
    <row r="4150" spans="11:16" s="23" customFormat="1" x14ac:dyDescent="0.35">
      <c r="K4150" s="42"/>
      <c r="L4150" s="42"/>
      <c r="M4150" s="42"/>
      <c r="N4150" s="41"/>
      <c r="O4150" s="41"/>
      <c r="P4150" s="41"/>
    </row>
    <row r="4151" spans="11:16" s="23" customFormat="1" x14ac:dyDescent="0.35">
      <c r="K4151" s="42"/>
      <c r="L4151" s="42"/>
      <c r="M4151" s="42"/>
      <c r="N4151" s="41"/>
      <c r="O4151" s="41"/>
      <c r="P4151" s="41"/>
    </row>
    <row r="4152" spans="11:16" s="23" customFormat="1" x14ac:dyDescent="0.35">
      <c r="K4152" s="42"/>
      <c r="L4152" s="42"/>
      <c r="M4152" s="42"/>
      <c r="N4152" s="41"/>
      <c r="O4152" s="41"/>
      <c r="P4152" s="41"/>
    </row>
    <row r="4153" spans="11:16" s="23" customFormat="1" x14ac:dyDescent="0.35">
      <c r="K4153" s="42"/>
      <c r="L4153" s="42"/>
      <c r="M4153" s="42"/>
      <c r="N4153" s="41"/>
      <c r="O4153" s="41"/>
      <c r="P4153" s="41"/>
    </row>
    <row r="4154" spans="11:16" s="23" customFormat="1" x14ac:dyDescent="0.35">
      <c r="K4154" s="42"/>
      <c r="L4154" s="42"/>
      <c r="M4154" s="42"/>
      <c r="N4154" s="41"/>
      <c r="O4154" s="41"/>
      <c r="P4154" s="41"/>
    </row>
    <row r="4155" spans="11:16" s="23" customFormat="1" x14ac:dyDescent="0.35">
      <c r="K4155" s="42"/>
      <c r="L4155" s="42"/>
      <c r="M4155" s="42"/>
      <c r="N4155" s="41"/>
      <c r="O4155" s="41"/>
      <c r="P4155" s="41"/>
    </row>
    <row r="4156" spans="11:16" s="23" customFormat="1" x14ac:dyDescent="0.35">
      <c r="K4156" s="42"/>
      <c r="L4156" s="42"/>
      <c r="M4156" s="42"/>
      <c r="N4156" s="41"/>
      <c r="O4156" s="41"/>
      <c r="P4156" s="41"/>
    </row>
    <row r="4157" spans="11:16" s="23" customFormat="1" x14ac:dyDescent="0.35">
      <c r="K4157" s="42"/>
      <c r="L4157" s="42"/>
      <c r="M4157" s="42"/>
      <c r="N4157" s="41"/>
      <c r="O4157" s="41"/>
      <c r="P4157" s="41"/>
    </row>
    <row r="4158" spans="11:16" s="23" customFormat="1" x14ac:dyDescent="0.35">
      <c r="K4158" s="42"/>
      <c r="L4158" s="42"/>
      <c r="M4158" s="42"/>
      <c r="N4158" s="41"/>
      <c r="O4158" s="41"/>
      <c r="P4158" s="41"/>
    </row>
    <row r="4159" spans="11:16" s="23" customFormat="1" x14ac:dyDescent="0.35">
      <c r="K4159" s="42"/>
      <c r="L4159" s="42"/>
      <c r="M4159" s="42"/>
      <c r="N4159" s="41"/>
      <c r="O4159" s="41"/>
      <c r="P4159" s="41"/>
    </row>
    <row r="4160" spans="11:16" s="23" customFormat="1" x14ac:dyDescent="0.35">
      <c r="K4160" s="42"/>
      <c r="L4160" s="42"/>
      <c r="M4160" s="42"/>
      <c r="N4160" s="41"/>
      <c r="O4160" s="41"/>
      <c r="P4160" s="41"/>
    </row>
    <row r="4161" spans="11:16" s="23" customFormat="1" x14ac:dyDescent="0.35">
      <c r="K4161" s="42"/>
      <c r="L4161" s="42"/>
      <c r="M4161" s="42"/>
      <c r="N4161" s="41"/>
      <c r="O4161" s="41"/>
      <c r="P4161" s="41"/>
    </row>
    <row r="4162" spans="11:16" s="23" customFormat="1" x14ac:dyDescent="0.35">
      <c r="K4162" s="42"/>
      <c r="L4162" s="42"/>
      <c r="M4162" s="42"/>
      <c r="N4162" s="41"/>
      <c r="O4162" s="41"/>
      <c r="P4162" s="41"/>
    </row>
    <row r="4163" spans="11:16" s="23" customFormat="1" x14ac:dyDescent="0.35">
      <c r="K4163" s="42"/>
      <c r="L4163" s="42"/>
      <c r="M4163" s="42"/>
      <c r="N4163" s="41"/>
      <c r="O4163" s="41"/>
      <c r="P4163" s="41"/>
    </row>
    <row r="4164" spans="11:16" s="23" customFormat="1" x14ac:dyDescent="0.35">
      <c r="K4164" s="42"/>
      <c r="L4164" s="42"/>
      <c r="M4164" s="42"/>
      <c r="N4164" s="41"/>
      <c r="O4164" s="41"/>
      <c r="P4164" s="41"/>
    </row>
    <row r="4165" spans="11:16" s="23" customFormat="1" x14ac:dyDescent="0.35">
      <c r="K4165" s="42"/>
      <c r="L4165" s="42"/>
      <c r="M4165" s="42"/>
      <c r="N4165" s="41"/>
      <c r="O4165" s="41"/>
      <c r="P4165" s="41"/>
    </row>
    <row r="4166" spans="11:16" s="23" customFormat="1" x14ac:dyDescent="0.35">
      <c r="K4166" s="42"/>
      <c r="L4166" s="42"/>
      <c r="M4166" s="42"/>
      <c r="N4166" s="41"/>
      <c r="O4166" s="41"/>
      <c r="P4166" s="41"/>
    </row>
    <row r="4167" spans="11:16" s="23" customFormat="1" x14ac:dyDescent="0.35">
      <c r="K4167" s="42"/>
      <c r="L4167" s="42"/>
      <c r="M4167" s="42"/>
      <c r="N4167" s="41"/>
      <c r="O4167" s="41"/>
      <c r="P4167" s="41"/>
    </row>
    <row r="4168" spans="11:16" s="23" customFormat="1" x14ac:dyDescent="0.35">
      <c r="K4168" s="42"/>
      <c r="L4168" s="42"/>
      <c r="M4168" s="42"/>
      <c r="N4168" s="41"/>
      <c r="O4168" s="41"/>
      <c r="P4168" s="41"/>
    </row>
    <row r="4169" spans="11:16" s="23" customFormat="1" x14ac:dyDescent="0.35">
      <c r="K4169" s="42"/>
      <c r="L4169" s="42"/>
      <c r="M4169" s="42"/>
      <c r="N4169" s="41"/>
      <c r="O4169" s="41"/>
      <c r="P4169" s="41"/>
    </row>
    <row r="4170" spans="11:16" s="23" customFormat="1" x14ac:dyDescent="0.35">
      <c r="K4170" s="42"/>
      <c r="L4170" s="42"/>
      <c r="M4170" s="42"/>
      <c r="N4170" s="41"/>
      <c r="O4170" s="41"/>
      <c r="P4170" s="41"/>
    </row>
    <row r="4171" spans="11:16" s="23" customFormat="1" x14ac:dyDescent="0.35">
      <c r="K4171" s="42"/>
      <c r="L4171" s="42"/>
      <c r="M4171" s="42"/>
      <c r="N4171" s="41"/>
      <c r="O4171" s="41"/>
      <c r="P4171" s="41"/>
    </row>
    <row r="4172" spans="11:16" s="23" customFormat="1" x14ac:dyDescent="0.35">
      <c r="K4172" s="42"/>
      <c r="L4172" s="42"/>
      <c r="M4172" s="42"/>
      <c r="N4172" s="41"/>
      <c r="O4172" s="41"/>
      <c r="P4172" s="41"/>
    </row>
    <row r="4173" spans="11:16" s="23" customFormat="1" x14ac:dyDescent="0.35">
      <c r="K4173" s="42"/>
      <c r="L4173" s="42"/>
      <c r="M4173" s="42"/>
      <c r="N4173" s="41"/>
      <c r="O4173" s="41"/>
      <c r="P4173" s="41"/>
    </row>
    <row r="4174" spans="11:16" s="23" customFormat="1" x14ac:dyDescent="0.35">
      <c r="K4174" s="42"/>
      <c r="L4174" s="42"/>
      <c r="M4174" s="42"/>
      <c r="N4174" s="41"/>
      <c r="O4174" s="41"/>
      <c r="P4174" s="41"/>
    </row>
    <row r="4175" spans="11:16" s="23" customFormat="1" x14ac:dyDescent="0.35">
      <c r="K4175" s="42"/>
      <c r="L4175" s="42"/>
      <c r="M4175" s="42"/>
      <c r="N4175" s="41"/>
      <c r="O4175" s="41"/>
      <c r="P4175" s="41"/>
    </row>
    <row r="4176" spans="11:16" s="23" customFormat="1" x14ac:dyDescent="0.35">
      <c r="K4176" s="42"/>
      <c r="L4176" s="42"/>
      <c r="M4176" s="42"/>
      <c r="N4176" s="41"/>
      <c r="O4176" s="41"/>
      <c r="P4176" s="41"/>
    </row>
    <row r="4177" spans="11:16" s="23" customFormat="1" x14ac:dyDescent="0.35">
      <c r="K4177" s="42"/>
      <c r="L4177" s="42"/>
      <c r="M4177" s="42"/>
      <c r="N4177" s="41"/>
      <c r="O4177" s="41"/>
      <c r="P4177" s="41"/>
    </row>
    <row r="4178" spans="11:16" s="23" customFormat="1" x14ac:dyDescent="0.35">
      <c r="K4178" s="42"/>
      <c r="L4178" s="42"/>
      <c r="M4178" s="42"/>
      <c r="N4178" s="41"/>
      <c r="O4178" s="41"/>
      <c r="P4178" s="41"/>
    </row>
    <row r="4179" spans="11:16" s="23" customFormat="1" x14ac:dyDescent="0.35">
      <c r="K4179" s="42"/>
      <c r="L4179" s="42"/>
      <c r="M4179" s="42"/>
      <c r="N4179" s="41"/>
      <c r="O4179" s="41"/>
      <c r="P4179" s="41"/>
    </row>
    <row r="4180" spans="11:16" s="23" customFormat="1" x14ac:dyDescent="0.35">
      <c r="K4180" s="42"/>
      <c r="L4180" s="42"/>
      <c r="M4180" s="42"/>
      <c r="N4180" s="41"/>
      <c r="O4180" s="41"/>
      <c r="P4180" s="41"/>
    </row>
    <row r="4181" spans="11:16" s="23" customFormat="1" x14ac:dyDescent="0.35">
      <c r="K4181" s="42"/>
      <c r="L4181" s="42"/>
      <c r="M4181" s="42"/>
      <c r="N4181" s="41"/>
      <c r="O4181" s="41"/>
      <c r="P4181" s="41"/>
    </row>
    <row r="4182" spans="11:16" s="23" customFormat="1" x14ac:dyDescent="0.35">
      <c r="K4182" s="42"/>
      <c r="L4182" s="42"/>
      <c r="M4182" s="42"/>
      <c r="N4182" s="41"/>
      <c r="O4182" s="41"/>
      <c r="P4182" s="41"/>
    </row>
    <row r="4183" spans="11:16" s="23" customFormat="1" x14ac:dyDescent="0.35">
      <c r="K4183" s="42"/>
      <c r="L4183" s="42"/>
      <c r="M4183" s="42"/>
      <c r="N4183" s="41"/>
      <c r="O4183" s="41"/>
      <c r="P4183" s="41"/>
    </row>
    <row r="4184" spans="11:16" s="23" customFormat="1" x14ac:dyDescent="0.35">
      <c r="K4184" s="42"/>
      <c r="L4184" s="42"/>
      <c r="M4184" s="42"/>
      <c r="N4184" s="41"/>
      <c r="O4184" s="41"/>
      <c r="P4184" s="41"/>
    </row>
    <row r="4185" spans="11:16" s="23" customFormat="1" x14ac:dyDescent="0.35">
      <c r="K4185" s="42"/>
      <c r="L4185" s="42"/>
      <c r="M4185" s="42"/>
      <c r="N4185" s="41"/>
      <c r="O4185" s="41"/>
      <c r="P4185" s="41"/>
    </row>
    <row r="4186" spans="11:16" s="23" customFormat="1" x14ac:dyDescent="0.35">
      <c r="K4186" s="42"/>
      <c r="L4186" s="42"/>
      <c r="M4186" s="42"/>
      <c r="N4186" s="41"/>
      <c r="O4186" s="41"/>
      <c r="P4186" s="41"/>
    </row>
    <row r="4187" spans="11:16" s="23" customFormat="1" x14ac:dyDescent="0.35">
      <c r="K4187" s="42"/>
      <c r="L4187" s="42"/>
      <c r="M4187" s="42"/>
      <c r="N4187" s="41"/>
      <c r="O4187" s="41"/>
      <c r="P4187" s="41"/>
    </row>
    <row r="4188" spans="11:16" s="23" customFormat="1" x14ac:dyDescent="0.35">
      <c r="K4188" s="42"/>
      <c r="L4188" s="42"/>
      <c r="M4188" s="42"/>
      <c r="N4188" s="41"/>
      <c r="O4188" s="41"/>
      <c r="P4188" s="41"/>
    </row>
    <row r="4189" spans="11:16" s="23" customFormat="1" x14ac:dyDescent="0.35">
      <c r="K4189" s="42"/>
      <c r="L4189" s="42"/>
      <c r="M4189" s="42"/>
      <c r="N4189" s="41"/>
      <c r="O4189" s="41"/>
      <c r="P4189" s="41"/>
    </row>
    <row r="4190" spans="11:16" s="23" customFormat="1" x14ac:dyDescent="0.35">
      <c r="K4190" s="42"/>
      <c r="L4190" s="42"/>
      <c r="M4190" s="42"/>
      <c r="N4190" s="41"/>
      <c r="O4190" s="41"/>
      <c r="P4190" s="41"/>
    </row>
    <row r="4191" spans="11:16" s="23" customFormat="1" x14ac:dyDescent="0.35">
      <c r="K4191" s="42"/>
      <c r="L4191" s="42"/>
      <c r="M4191" s="42"/>
      <c r="N4191" s="41"/>
      <c r="O4191" s="41"/>
      <c r="P4191" s="41"/>
    </row>
    <row r="4192" spans="11:16" s="23" customFormat="1" x14ac:dyDescent="0.35">
      <c r="K4192" s="42"/>
      <c r="L4192" s="42"/>
      <c r="M4192" s="42"/>
      <c r="N4192" s="41"/>
      <c r="O4192" s="41"/>
      <c r="P4192" s="41"/>
    </row>
    <row r="4193" spans="11:16" s="23" customFormat="1" x14ac:dyDescent="0.35">
      <c r="K4193" s="42"/>
      <c r="L4193" s="42"/>
      <c r="M4193" s="42"/>
      <c r="N4193" s="41"/>
      <c r="O4193" s="41"/>
      <c r="P4193" s="41"/>
    </row>
    <row r="4194" spans="11:16" s="23" customFormat="1" x14ac:dyDescent="0.35">
      <c r="K4194" s="42"/>
      <c r="L4194" s="42"/>
      <c r="M4194" s="42"/>
      <c r="N4194" s="41"/>
      <c r="O4194" s="41"/>
      <c r="P4194" s="41"/>
    </row>
    <row r="4195" spans="11:16" s="23" customFormat="1" x14ac:dyDescent="0.35">
      <c r="K4195" s="42"/>
      <c r="L4195" s="42"/>
      <c r="M4195" s="42"/>
      <c r="N4195" s="41"/>
      <c r="O4195" s="41"/>
      <c r="P4195" s="41"/>
    </row>
    <row r="4196" spans="11:16" s="23" customFormat="1" x14ac:dyDescent="0.35">
      <c r="K4196" s="42"/>
      <c r="L4196" s="42"/>
      <c r="M4196" s="42"/>
      <c r="N4196" s="41"/>
      <c r="O4196" s="41"/>
      <c r="P4196" s="41"/>
    </row>
    <row r="4197" spans="11:16" s="23" customFormat="1" x14ac:dyDescent="0.35">
      <c r="K4197" s="42"/>
      <c r="L4197" s="42"/>
      <c r="M4197" s="42"/>
      <c r="N4197" s="41"/>
      <c r="O4197" s="41"/>
      <c r="P4197" s="41"/>
    </row>
    <row r="4198" spans="11:16" s="23" customFormat="1" x14ac:dyDescent="0.35">
      <c r="K4198" s="42"/>
      <c r="L4198" s="42"/>
      <c r="M4198" s="42"/>
      <c r="N4198" s="41"/>
      <c r="O4198" s="41"/>
      <c r="P4198" s="41"/>
    </row>
    <row r="4199" spans="11:16" s="23" customFormat="1" x14ac:dyDescent="0.35">
      <c r="K4199" s="42"/>
      <c r="L4199" s="42"/>
      <c r="M4199" s="42"/>
      <c r="N4199" s="41"/>
      <c r="O4199" s="41"/>
      <c r="P4199" s="41"/>
    </row>
    <row r="4200" spans="11:16" s="23" customFormat="1" x14ac:dyDescent="0.35">
      <c r="K4200" s="42"/>
      <c r="L4200" s="42"/>
      <c r="M4200" s="42"/>
      <c r="N4200" s="41"/>
      <c r="O4200" s="41"/>
      <c r="P4200" s="41"/>
    </row>
    <row r="4201" spans="11:16" s="23" customFormat="1" x14ac:dyDescent="0.35">
      <c r="K4201" s="42"/>
      <c r="L4201" s="42"/>
      <c r="M4201" s="42"/>
      <c r="N4201" s="41"/>
      <c r="O4201" s="41"/>
      <c r="P4201" s="41"/>
    </row>
    <row r="4202" spans="11:16" s="23" customFormat="1" x14ac:dyDescent="0.35">
      <c r="K4202" s="42"/>
      <c r="L4202" s="42"/>
      <c r="M4202" s="42"/>
      <c r="N4202" s="41"/>
      <c r="O4202" s="41"/>
      <c r="P4202" s="41"/>
    </row>
    <row r="4203" spans="11:16" s="23" customFormat="1" x14ac:dyDescent="0.35">
      <c r="K4203" s="42"/>
      <c r="L4203" s="42"/>
      <c r="M4203" s="42"/>
      <c r="N4203" s="41"/>
      <c r="O4203" s="41"/>
      <c r="P4203" s="41"/>
    </row>
    <row r="4204" spans="11:16" s="23" customFormat="1" x14ac:dyDescent="0.35">
      <c r="K4204" s="42"/>
      <c r="L4204" s="42"/>
      <c r="M4204" s="42"/>
      <c r="N4204" s="41"/>
      <c r="O4204" s="41"/>
      <c r="P4204" s="41"/>
    </row>
    <row r="4205" spans="11:16" s="23" customFormat="1" x14ac:dyDescent="0.35">
      <c r="K4205" s="42"/>
      <c r="L4205" s="42"/>
      <c r="M4205" s="42"/>
      <c r="N4205" s="41"/>
      <c r="O4205" s="41"/>
      <c r="P4205" s="41"/>
    </row>
    <row r="4206" spans="11:16" s="23" customFormat="1" x14ac:dyDescent="0.35">
      <c r="K4206" s="42"/>
      <c r="L4206" s="42"/>
      <c r="M4206" s="42"/>
      <c r="N4206" s="41"/>
      <c r="O4206" s="41"/>
      <c r="P4206" s="41"/>
    </row>
    <row r="4207" spans="11:16" s="23" customFormat="1" x14ac:dyDescent="0.35">
      <c r="K4207" s="42"/>
      <c r="L4207" s="42"/>
      <c r="M4207" s="42"/>
      <c r="N4207" s="41"/>
      <c r="O4207" s="41"/>
      <c r="P4207" s="41"/>
    </row>
    <row r="4208" spans="11:16" s="23" customFormat="1" x14ac:dyDescent="0.35">
      <c r="K4208" s="42"/>
      <c r="L4208" s="42"/>
      <c r="M4208" s="42"/>
      <c r="N4208" s="41"/>
      <c r="O4208" s="41"/>
      <c r="P4208" s="41"/>
    </row>
    <row r="4209" spans="11:16" s="23" customFormat="1" x14ac:dyDescent="0.35">
      <c r="K4209" s="42"/>
      <c r="L4209" s="42"/>
      <c r="M4209" s="42"/>
      <c r="N4209" s="41"/>
      <c r="O4209" s="41"/>
      <c r="P4209" s="41"/>
    </row>
    <row r="4210" spans="11:16" s="23" customFormat="1" x14ac:dyDescent="0.35">
      <c r="K4210" s="42"/>
      <c r="L4210" s="42"/>
      <c r="M4210" s="42"/>
      <c r="N4210" s="41"/>
      <c r="O4210" s="41"/>
      <c r="P4210" s="41"/>
    </row>
    <row r="4211" spans="11:16" s="23" customFormat="1" x14ac:dyDescent="0.35">
      <c r="K4211" s="42"/>
      <c r="L4211" s="42"/>
      <c r="M4211" s="42"/>
      <c r="N4211" s="41"/>
      <c r="O4211" s="41"/>
      <c r="P4211" s="41"/>
    </row>
    <row r="4212" spans="11:16" s="23" customFormat="1" x14ac:dyDescent="0.35">
      <c r="K4212" s="42"/>
      <c r="L4212" s="42"/>
      <c r="M4212" s="42"/>
      <c r="N4212" s="41"/>
      <c r="O4212" s="41"/>
      <c r="P4212" s="41"/>
    </row>
    <row r="4213" spans="11:16" s="23" customFormat="1" x14ac:dyDescent="0.35">
      <c r="K4213" s="42"/>
      <c r="L4213" s="42"/>
      <c r="M4213" s="42"/>
      <c r="N4213" s="41"/>
      <c r="O4213" s="41"/>
      <c r="P4213" s="41"/>
    </row>
    <row r="4214" spans="11:16" s="23" customFormat="1" x14ac:dyDescent="0.35">
      <c r="K4214" s="42"/>
      <c r="L4214" s="42"/>
      <c r="M4214" s="42"/>
      <c r="N4214" s="41"/>
      <c r="O4214" s="41"/>
      <c r="P4214" s="41"/>
    </row>
    <row r="4215" spans="11:16" s="23" customFormat="1" x14ac:dyDescent="0.35">
      <c r="K4215" s="42"/>
      <c r="L4215" s="42"/>
      <c r="M4215" s="42"/>
      <c r="N4215" s="41"/>
      <c r="O4215" s="41"/>
      <c r="P4215" s="41"/>
    </row>
    <row r="4216" spans="11:16" s="23" customFormat="1" x14ac:dyDescent="0.35">
      <c r="K4216" s="42"/>
      <c r="L4216" s="42"/>
      <c r="M4216" s="42"/>
      <c r="N4216" s="41"/>
      <c r="O4216" s="41"/>
      <c r="P4216" s="41"/>
    </row>
    <row r="4217" spans="11:16" s="23" customFormat="1" x14ac:dyDescent="0.35">
      <c r="K4217" s="42"/>
      <c r="L4217" s="42"/>
      <c r="M4217" s="42"/>
      <c r="N4217" s="41"/>
      <c r="O4217" s="41"/>
      <c r="P4217" s="41"/>
    </row>
    <row r="4218" spans="11:16" s="23" customFormat="1" x14ac:dyDescent="0.35">
      <c r="K4218" s="42"/>
      <c r="L4218" s="42"/>
      <c r="M4218" s="42"/>
      <c r="N4218" s="41"/>
      <c r="O4218" s="41"/>
      <c r="P4218" s="41"/>
    </row>
    <row r="4219" spans="11:16" s="23" customFormat="1" x14ac:dyDescent="0.35">
      <c r="K4219" s="42"/>
      <c r="L4219" s="42"/>
      <c r="M4219" s="42"/>
      <c r="N4219" s="41"/>
      <c r="O4219" s="41"/>
      <c r="P4219" s="41"/>
    </row>
    <row r="4220" spans="11:16" s="23" customFormat="1" x14ac:dyDescent="0.35">
      <c r="K4220" s="42"/>
      <c r="L4220" s="42"/>
      <c r="M4220" s="42"/>
      <c r="N4220" s="41"/>
      <c r="O4220" s="41"/>
      <c r="P4220" s="41"/>
    </row>
    <row r="4221" spans="11:16" s="23" customFormat="1" x14ac:dyDescent="0.35">
      <c r="K4221" s="42"/>
      <c r="L4221" s="42"/>
      <c r="M4221" s="42"/>
      <c r="N4221" s="41"/>
      <c r="O4221" s="41"/>
      <c r="P4221" s="41"/>
    </row>
    <row r="4222" spans="11:16" s="23" customFormat="1" x14ac:dyDescent="0.35">
      <c r="K4222" s="42"/>
      <c r="L4222" s="42"/>
      <c r="M4222" s="42"/>
      <c r="N4222" s="41"/>
      <c r="O4222" s="41"/>
      <c r="P4222" s="41"/>
    </row>
    <row r="4223" spans="11:16" s="23" customFormat="1" x14ac:dyDescent="0.35">
      <c r="K4223" s="42"/>
      <c r="L4223" s="42"/>
      <c r="M4223" s="42"/>
      <c r="N4223" s="41"/>
      <c r="O4223" s="41"/>
      <c r="P4223" s="41"/>
    </row>
    <row r="4224" spans="11:16" s="23" customFormat="1" x14ac:dyDescent="0.35">
      <c r="K4224" s="42"/>
      <c r="L4224" s="42"/>
      <c r="M4224" s="42"/>
      <c r="N4224" s="41"/>
      <c r="O4224" s="41"/>
      <c r="P4224" s="41"/>
    </row>
    <row r="4225" spans="11:16" s="23" customFormat="1" x14ac:dyDescent="0.35">
      <c r="K4225" s="42"/>
      <c r="L4225" s="42"/>
      <c r="M4225" s="42"/>
      <c r="N4225" s="41"/>
      <c r="O4225" s="41"/>
      <c r="P4225" s="41"/>
    </row>
    <row r="4226" spans="11:16" s="23" customFormat="1" x14ac:dyDescent="0.35">
      <c r="K4226" s="42"/>
      <c r="L4226" s="42"/>
      <c r="M4226" s="42"/>
      <c r="N4226" s="41"/>
      <c r="O4226" s="41"/>
      <c r="P4226" s="41"/>
    </row>
    <row r="4227" spans="11:16" s="23" customFormat="1" x14ac:dyDescent="0.35">
      <c r="K4227" s="42"/>
      <c r="L4227" s="42"/>
      <c r="M4227" s="42"/>
      <c r="N4227" s="41"/>
      <c r="O4227" s="41"/>
      <c r="P4227" s="41"/>
    </row>
    <row r="4228" spans="11:16" s="23" customFormat="1" x14ac:dyDescent="0.35">
      <c r="K4228" s="42"/>
      <c r="L4228" s="42"/>
      <c r="M4228" s="42"/>
      <c r="N4228" s="41"/>
      <c r="O4228" s="41"/>
      <c r="P4228" s="41"/>
    </row>
    <row r="4229" spans="11:16" s="23" customFormat="1" x14ac:dyDescent="0.35">
      <c r="K4229" s="42"/>
      <c r="L4229" s="42"/>
      <c r="M4229" s="42"/>
      <c r="N4229" s="41"/>
      <c r="O4229" s="41"/>
      <c r="P4229" s="41"/>
    </row>
    <row r="4230" spans="11:16" s="23" customFormat="1" x14ac:dyDescent="0.35">
      <c r="K4230" s="42"/>
      <c r="L4230" s="42"/>
      <c r="M4230" s="42"/>
      <c r="N4230" s="41"/>
      <c r="O4230" s="41"/>
      <c r="P4230" s="41"/>
    </row>
    <row r="4231" spans="11:16" s="23" customFormat="1" x14ac:dyDescent="0.35">
      <c r="K4231" s="42"/>
      <c r="L4231" s="42"/>
      <c r="M4231" s="42"/>
      <c r="N4231" s="41"/>
      <c r="O4231" s="41"/>
      <c r="P4231" s="41"/>
    </row>
    <row r="4232" spans="11:16" s="23" customFormat="1" x14ac:dyDescent="0.35">
      <c r="K4232" s="42"/>
      <c r="L4232" s="42"/>
      <c r="M4232" s="42"/>
      <c r="N4232" s="41"/>
      <c r="O4232" s="41"/>
      <c r="P4232" s="41"/>
    </row>
    <row r="4233" spans="11:16" s="23" customFormat="1" x14ac:dyDescent="0.35">
      <c r="K4233" s="42"/>
      <c r="L4233" s="42"/>
      <c r="M4233" s="42"/>
      <c r="N4233" s="41"/>
      <c r="O4233" s="41"/>
      <c r="P4233" s="41"/>
    </row>
    <row r="4234" spans="11:16" s="23" customFormat="1" x14ac:dyDescent="0.35">
      <c r="K4234" s="42"/>
      <c r="L4234" s="42"/>
      <c r="M4234" s="42"/>
      <c r="N4234" s="41"/>
      <c r="O4234" s="41"/>
      <c r="P4234" s="41"/>
    </row>
    <row r="4235" spans="11:16" s="23" customFormat="1" x14ac:dyDescent="0.35">
      <c r="K4235" s="42"/>
      <c r="L4235" s="42"/>
      <c r="M4235" s="42"/>
      <c r="N4235" s="41"/>
      <c r="O4235" s="41"/>
      <c r="P4235" s="41"/>
    </row>
    <row r="4236" spans="11:16" s="23" customFormat="1" x14ac:dyDescent="0.35">
      <c r="K4236" s="42"/>
      <c r="L4236" s="42"/>
      <c r="M4236" s="42"/>
      <c r="N4236" s="41"/>
      <c r="O4236" s="41"/>
      <c r="P4236" s="41"/>
    </row>
    <row r="4237" spans="11:16" s="23" customFormat="1" x14ac:dyDescent="0.35">
      <c r="K4237" s="42"/>
      <c r="L4237" s="42"/>
      <c r="M4237" s="42"/>
      <c r="N4237" s="41"/>
      <c r="O4237" s="41"/>
      <c r="P4237" s="41"/>
    </row>
    <row r="4238" spans="11:16" s="23" customFormat="1" x14ac:dyDescent="0.35">
      <c r="K4238" s="42"/>
      <c r="L4238" s="42"/>
      <c r="M4238" s="42"/>
      <c r="N4238" s="41"/>
      <c r="O4238" s="41"/>
      <c r="P4238" s="41"/>
    </row>
    <row r="4239" spans="11:16" s="23" customFormat="1" x14ac:dyDescent="0.35">
      <c r="K4239" s="42"/>
      <c r="L4239" s="42"/>
      <c r="M4239" s="42"/>
      <c r="N4239" s="41"/>
      <c r="O4239" s="41"/>
      <c r="P4239" s="41"/>
    </row>
    <row r="4240" spans="11:16" s="23" customFormat="1" x14ac:dyDescent="0.35">
      <c r="K4240" s="42"/>
      <c r="L4240" s="42"/>
      <c r="M4240" s="42"/>
      <c r="N4240" s="41"/>
      <c r="O4240" s="41"/>
      <c r="P4240" s="41"/>
    </row>
    <row r="4241" spans="11:16" s="23" customFormat="1" x14ac:dyDescent="0.35">
      <c r="K4241" s="42"/>
      <c r="L4241" s="42"/>
      <c r="M4241" s="42"/>
      <c r="N4241" s="41"/>
      <c r="O4241" s="41"/>
      <c r="P4241" s="41"/>
    </row>
    <row r="4242" spans="11:16" s="23" customFormat="1" x14ac:dyDescent="0.35">
      <c r="K4242" s="42"/>
      <c r="L4242" s="42"/>
      <c r="M4242" s="42"/>
      <c r="N4242" s="41"/>
      <c r="O4242" s="41"/>
      <c r="P4242" s="41"/>
    </row>
    <row r="4243" spans="11:16" s="23" customFormat="1" x14ac:dyDescent="0.35">
      <c r="K4243" s="42"/>
      <c r="L4243" s="42"/>
      <c r="M4243" s="42"/>
      <c r="N4243" s="41"/>
      <c r="O4243" s="41"/>
      <c r="P4243" s="41"/>
    </row>
    <row r="4244" spans="11:16" s="23" customFormat="1" x14ac:dyDescent="0.35">
      <c r="K4244" s="42"/>
      <c r="L4244" s="42"/>
      <c r="M4244" s="42"/>
      <c r="N4244" s="41"/>
      <c r="O4244" s="41"/>
      <c r="P4244" s="41"/>
    </row>
    <row r="4245" spans="11:16" s="23" customFormat="1" x14ac:dyDescent="0.35">
      <c r="K4245" s="42"/>
      <c r="L4245" s="42"/>
      <c r="M4245" s="42"/>
      <c r="N4245" s="41"/>
      <c r="O4245" s="41"/>
      <c r="P4245" s="41"/>
    </row>
    <row r="4246" spans="11:16" s="23" customFormat="1" x14ac:dyDescent="0.35">
      <c r="K4246" s="42"/>
      <c r="L4246" s="42"/>
      <c r="M4246" s="42"/>
      <c r="N4246" s="41"/>
      <c r="O4246" s="41"/>
      <c r="P4246" s="41"/>
    </row>
    <row r="4247" spans="11:16" s="23" customFormat="1" x14ac:dyDescent="0.35">
      <c r="K4247" s="42"/>
      <c r="L4247" s="42"/>
      <c r="M4247" s="42"/>
      <c r="N4247" s="41"/>
      <c r="O4247" s="41"/>
      <c r="P4247" s="41"/>
    </row>
    <row r="4248" spans="11:16" s="23" customFormat="1" x14ac:dyDescent="0.35">
      <c r="K4248" s="42"/>
      <c r="L4248" s="42"/>
      <c r="M4248" s="42"/>
      <c r="N4248" s="41"/>
      <c r="O4248" s="41"/>
      <c r="P4248" s="41"/>
    </row>
    <row r="4249" spans="11:16" s="23" customFormat="1" x14ac:dyDescent="0.35">
      <c r="K4249" s="42"/>
      <c r="L4249" s="42"/>
      <c r="M4249" s="42"/>
      <c r="N4249" s="41"/>
      <c r="O4249" s="41"/>
      <c r="P4249" s="41"/>
    </row>
    <row r="4250" spans="11:16" s="23" customFormat="1" x14ac:dyDescent="0.35">
      <c r="K4250" s="42"/>
      <c r="L4250" s="42"/>
      <c r="M4250" s="42"/>
      <c r="N4250" s="41"/>
      <c r="O4250" s="41"/>
      <c r="P4250" s="41"/>
    </row>
    <row r="4251" spans="11:16" s="23" customFormat="1" x14ac:dyDescent="0.35">
      <c r="K4251" s="42"/>
      <c r="L4251" s="42"/>
      <c r="M4251" s="42"/>
      <c r="N4251" s="41"/>
      <c r="O4251" s="41"/>
      <c r="P4251" s="41"/>
    </row>
    <row r="4252" spans="11:16" s="23" customFormat="1" x14ac:dyDescent="0.35">
      <c r="K4252" s="42"/>
      <c r="L4252" s="42"/>
      <c r="M4252" s="42"/>
      <c r="N4252" s="41"/>
      <c r="O4252" s="41"/>
      <c r="P4252" s="41"/>
    </row>
    <row r="4253" spans="11:16" s="23" customFormat="1" x14ac:dyDescent="0.35">
      <c r="K4253" s="42"/>
      <c r="L4253" s="42"/>
      <c r="M4253" s="42"/>
      <c r="N4253" s="41"/>
      <c r="O4253" s="41"/>
      <c r="P4253" s="41"/>
    </row>
    <row r="4254" spans="11:16" s="23" customFormat="1" x14ac:dyDescent="0.35">
      <c r="K4254" s="42"/>
      <c r="L4254" s="42"/>
      <c r="M4254" s="42"/>
      <c r="N4254" s="41"/>
      <c r="O4254" s="41"/>
      <c r="P4254" s="41"/>
    </row>
    <row r="4255" spans="11:16" s="23" customFormat="1" x14ac:dyDescent="0.35">
      <c r="K4255" s="42"/>
      <c r="L4255" s="42"/>
      <c r="M4255" s="42"/>
      <c r="N4255" s="41"/>
      <c r="O4255" s="41"/>
      <c r="P4255" s="41"/>
    </row>
    <row r="4256" spans="11:16" s="23" customFormat="1" x14ac:dyDescent="0.35">
      <c r="K4256" s="42"/>
      <c r="L4256" s="42"/>
      <c r="M4256" s="42"/>
      <c r="N4256" s="41"/>
      <c r="O4256" s="41"/>
      <c r="P4256" s="41"/>
    </row>
    <row r="4257" spans="11:16" s="23" customFormat="1" x14ac:dyDescent="0.35">
      <c r="K4257" s="42"/>
      <c r="L4257" s="42"/>
      <c r="M4257" s="42"/>
      <c r="N4257" s="41"/>
      <c r="O4257" s="41"/>
      <c r="P4257" s="41"/>
    </row>
    <row r="4258" spans="11:16" s="23" customFormat="1" x14ac:dyDescent="0.35">
      <c r="K4258" s="42"/>
      <c r="L4258" s="42"/>
      <c r="M4258" s="42"/>
      <c r="N4258" s="41"/>
      <c r="O4258" s="41"/>
      <c r="P4258" s="41"/>
    </row>
    <row r="4259" spans="11:16" s="23" customFormat="1" x14ac:dyDescent="0.35">
      <c r="K4259" s="42"/>
      <c r="L4259" s="42"/>
      <c r="M4259" s="42"/>
      <c r="N4259" s="41"/>
      <c r="O4259" s="41"/>
      <c r="P4259" s="41"/>
    </row>
    <row r="4260" spans="11:16" s="23" customFormat="1" x14ac:dyDescent="0.35">
      <c r="K4260" s="42"/>
      <c r="L4260" s="42"/>
      <c r="M4260" s="42"/>
      <c r="N4260" s="41"/>
      <c r="O4260" s="41"/>
      <c r="P4260" s="41"/>
    </row>
    <row r="4261" spans="11:16" s="23" customFormat="1" x14ac:dyDescent="0.35">
      <c r="K4261" s="42"/>
      <c r="L4261" s="42"/>
      <c r="M4261" s="42"/>
      <c r="N4261" s="41"/>
      <c r="O4261" s="41"/>
      <c r="P4261" s="41"/>
    </row>
    <row r="4262" spans="11:16" s="23" customFormat="1" x14ac:dyDescent="0.35">
      <c r="K4262" s="42"/>
      <c r="L4262" s="42"/>
      <c r="M4262" s="42"/>
      <c r="N4262" s="41"/>
      <c r="O4262" s="41"/>
      <c r="P4262" s="41"/>
    </row>
    <row r="4263" spans="11:16" s="23" customFormat="1" x14ac:dyDescent="0.35">
      <c r="K4263" s="42"/>
      <c r="L4263" s="42"/>
      <c r="M4263" s="42"/>
      <c r="N4263" s="41"/>
      <c r="O4263" s="41"/>
      <c r="P4263" s="41"/>
    </row>
    <row r="4264" spans="11:16" s="23" customFormat="1" x14ac:dyDescent="0.35">
      <c r="K4264" s="42"/>
      <c r="L4264" s="42"/>
      <c r="M4264" s="42"/>
      <c r="N4264" s="41"/>
      <c r="O4264" s="41"/>
      <c r="P4264" s="41"/>
    </row>
    <row r="4265" spans="11:16" s="23" customFormat="1" x14ac:dyDescent="0.35">
      <c r="K4265" s="42"/>
      <c r="L4265" s="42"/>
      <c r="M4265" s="42"/>
      <c r="N4265" s="41"/>
      <c r="O4265" s="41"/>
      <c r="P4265" s="41"/>
    </row>
    <row r="4266" spans="11:16" s="23" customFormat="1" x14ac:dyDescent="0.35">
      <c r="K4266" s="42"/>
      <c r="L4266" s="42"/>
      <c r="M4266" s="42"/>
      <c r="N4266" s="41"/>
      <c r="O4266" s="41"/>
      <c r="P4266" s="41"/>
    </row>
    <row r="4267" spans="11:16" s="23" customFormat="1" x14ac:dyDescent="0.35">
      <c r="K4267" s="42"/>
      <c r="L4267" s="42"/>
      <c r="M4267" s="42"/>
      <c r="N4267" s="41"/>
      <c r="O4267" s="41"/>
      <c r="P4267" s="41"/>
    </row>
    <row r="4268" spans="11:16" s="23" customFormat="1" x14ac:dyDescent="0.35">
      <c r="K4268" s="42"/>
      <c r="L4268" s="42"/>
      <c r="M4268" s="42"/>
      <c r="N4268" s="41"/>
      <c r="O4268" s="41"/>
      <c r="P4268" s="41"/>
    </row>
    <row r="4269" spans="11:16" s="23" customFormat="1" x14ac:dyDescent="0.35">
      <c r="K4269" s="42"/>
      <c r="L4269" s="42"/>
      <c r="M4269" s="42"/>
      <c r="N4269" s="41"/>
      <c r="O4269" s="41"/>
      <c r="P4269" s="41"/>
    </row>
    <row r="4270" spans="11:16" s="23" customFormat="1" x14ac:dyDescent="0.35">
      <c r="K4270" s="42"/>
      <c r="L4270" s="42"/>
      <c r="M4270" s="42"/>
      <c r="N4270" s="41"/>
      <c r="O4270" s="41"/>
      <c r="P4270" s="41"/>
    </row>
    <row r="4271" spans="11:16" s="23" customFormat="1" x14ac:dyDescent="0.35">
      <c r="K4271" s="42"/>
      <c r="L4271" s="42"/>
      <c r="M4271" s="42"/>
      <c r="N4271" s="41"/>
      <c r="O4271" s="41"/>
      <c r="P4271" s="41"/>
    </row>
    <row r="4272" spans="11:16" s="23" customFormat="1" x14ac:dyDescent="0.35">
      <c r="K4272" s="42"/>
      <c r="L4272" s="42"/>
      <c r="M4272" s="42"/>
      <c r="N4272" s="41"/>
      <c r="O4272" s="41"/>
      <c r="P4272" s="41"/>
    </row>
    <row r="4273" spans="11:16" s="23" customFormat="1" x14ac:dyDescent="0.35">
      <c r="K4273" s="42"/>
      <c r="L4273" s="42"/>
      <c r="M4273" s="42"/>
      <c r="N4273" s="41"/>
      <c r="O4273" s="41"/>
      <c r="P4273" s="41"/>
    </row>
    <row r="4274" spans="11:16" s="23" customFormat="1" x14ac:dyDescent="0.35">
      <c r="K4274" s="42"/>
      <c r="L4274" s="42"/>
      <c r="M4274" s="42"/>
      <c r="N4274" s="41"/>
      <c r="O4274" s="41"/>
      <c r="P4274" s="41"/>
    </row>
    <row r="4275" spans="11:16" s="23" customFormat="1" x14ac:dyDescent="0.35">
      <c r="K4275" s="42"/>
      <c r="L4275" s="42"/>
      <c r="M4275" s="42"/>
      <c r="N4275" s="41"/>
      <c r="O4275" s="41"/>
      <c r="P4275" s="41"/>
    </row>
    <row r="4276" spans="11:16" s="23" customFormat="1" x14ac:dyDescent="0.35">
      <c r="K4276" s="42"/>
      <c r="L4276" s="42"/>
      <c r="M4276" s="42"/>
      <c r="N4276" s="41"/>
      <c r="O4276" s="41"/>
      <c r="P4276" s="41"/>
    </row>
    <row r="4277" spans="11:16" s="23" customFormat="1" x14ac:dyDescent="0.35">
      <c r="K4277" s="42"/>
      <c r="L4277" s="42"/>
      <c r="M4277" s="42"/>
      <c r="N4277" s="41"/>
      <c r="O4277" s="41"/>
      <c r="P4277" s="41"/>
    </row>
    <row r="4278" spans="11:16" s="23" customFormat="1" x14ac:dyDescent="0.35">
      <c r="K4278" s="42"/>
      <c r="L4278" s="42"/>
      <c r="M4278" s="42"/>
      <c r="N4278" s="41"/>
      <c r="O4278" s="41"/>
      <c r="P4278" s="41"/>
    </row>
    <row r="4279" spans="11:16" s="23" customFormat="1" x14ac:dyDescent="0.35">
      <c r="K4279" s="42"/>
      <c r="L4279" s="42"/>
      <c r="M4279" s="42"/>
      <c r="N4279" s="41"/>
      <c r="O4279" s="41"/>
      <c r="P4279" s="41"/>
    </row>
    <row r="4280" spans="11:16" s="23" customFormat="1" x14ac:dyDescent="0.35">
      <c r="K4280" s="42"/>
      <c r="L4280" s="42"/>
      <c r="M4280" s="42"/>
      <c r="N4280" s="41"/>
      <c r="O4280" s="41"/>
      <c r="P4280" s="41"/>
    </row>
    <row r="4281" spans="11:16" s="23" customFormat="1" x14ac:dyDescent="0.35">
      <c r="K4281" s="42"/>
      <c r="L4281" s="42"/>
      <c r="M4281" s="42"/>
      <c r="N4281" s="41"/>
      <c r="O4281" s="41"/>
      <c r="P4281" s="41"/>
    </row>
    <row r="4282" spans="11:16" s="23" customFormat="1" x14ac:dyDescent="0.35">
      <c r="K4282" s="42"/>
      <c r="L4282" s="42"/>
      <c r="M4282" s="42"/>
      <c r="N4282" s="41"/>
      <c r="O4282" s="41"/>
      <c r="P4282" s="41"/>
    </row>
    <row r="4283" spans="11:16" s="23" customFormat="1" x14ac:dyDescent="0.35">
      <c r="K4283" s="42"/>
      <c r="L4283" s="42"/>
      <c r="M4283" s="42"/>
      <c r="N4283" s="41"/>
      <c r="O4283" s="41"/>
      <c r="P4283" s="41"/>
    </row>
    <row r="4284" spans="11:16" s="23" customFormat="1" x14ac:dyDescent="0.35">
      <c r="K4284" s="42"/>
      <c r="L4284" s="42"/>
      <c r="M4284" s="42"/>
      <c r="N4284" s="41"/>
      <c r="O4284" s="41"/>
      <c r="P4284" s="41"/>
    </row>
    <row r="4285" spans="11:16" s="23" customFormat="1" x14ac:dyDescent="0.35">
      <c r="K4285" s="42"/>
      <c r="L4285" s="42"/>
      <c r="M4285" s="42"/>
      <c r="N4285" s="41"/>
      <c r="O4285" s="41"/>
      <c r="P4285" s="41"/>
    </row>
    <row r="4286" spans="11:16" s="23" customFormat="1" x14ac:dyDescent="0.35">
      <c r="K4286" s="42"/>
      <c r="L4286" s="42"/>
      <c r="M4286" s="42"/>
      <c r="N4286" s="41"/>
      <c r="O4286" s="41"/>
      <c r="P4286" s="41"/>
    </row>
    <row r="4287" spans="11:16" s="23" customFormat="1" x14ac:dyDescent="0.35">
      <c r="K4287" s="42"/>
      <c r="L4287" s="42"/>
      <c r="M4287" s="42"/>
      <c r="N4287" s="41"/>
      <c r="O4287" s="41"/>
      <c r="P4287" s="41"/>
    </row>
    <row r="4288" spans="11:16" s="23" customFormat="1" x14ac:dyDescent="0.35">
      <c r="K4288" s="42"/>
      <c r="L4288" s="42"/>
      <c r="M4288" s="42"/>
      <c r="N4288" s="41"/>
      <c r="O4288" s="41"/>
      <c r="P4288" s="41"/>
    </row>
    <row r="4289" spans="11:16" s="23" customFormat="1" x14ac:dyDescent="0.35">
      <c r="K4289" s="42"/>
      <c r="L4289" s="42"/>
      <c r="M4289" s="42"/>
      <c r="N4289" s="41"/>
      <c r="O4289" s="41"/>
      <c r="P4289" s="41"/>
    </row>
    <row r="4290" spans="11:16" s="23" customFormat="1" x14ac:dyDescent="0.35">
      <c r="K4290" s="42"/>
      <c r="L4290" s="42"/>
      <c r="M4290" s="42"/>
      <c r="N4290" s="41"/>
      <c r="O4290" s="41"/>
      <c r="P4290" s="41"/>
    </row>
    <row r="4291" spans="11:16" s="23" customFormat="1" x14ac:dyDescent="0.35">
      <c r="K4291" s="42"/>
      <c r="L4291" s="42"/>
      <c r="M4291" s="42"/>
      <c r="N4291" s="41"/>
      <c r="O4291" s="41"/>
      <c r="P4291" s="41"/>
    </row>
    <row r="4292" spans="11:16" s="23" customFormat="1" x14ac:dyDescent="0.35">
      <c r="K4292" s="42"/>
      <c r="L4292" s="42"/>
      <c r="M4292" s="42"/>
      <c r="N4292" s="41"/>
      <c r="O4292" s="41"/>
      <c r="P4292" s="41"/>
    </row>
    <row r="4293" spans="11:16" s="23" customFormat="1" x14ac:dyDescent="0.35">
      <c r="K4293" s="42"/>
      <c r="L4293" s="42"/>
      <c r="M4293" s="42"/>
      <c r="N4293" s="41"/>
      <c r="O4293" s="41"/>
      <c r="P4293" s="41"/>
    </row>
    <row r="4294" spans="11:16" s="23" customFormat="1" x14ac:dyDescent="0.35">
      <c r="K4294" s="42"/>
      <c r="L4294" s="42"/>
      <c r="M4294" s="42"/>
      <c r="N4294" s="41"/>
      <c r="O4294" s="41"/>
      <c r="P4294" s="41"/>
    </row>
    <row r="4295" spans="11:16" s="23" customFormat="1" x14ac:dyDescent="0.35">
      <c r="K4295" s="42"/>
      <c r="L4295" s="42"/>
      <c r="M4295" s="42"/>
      <c r="N4295" s="41"/>
      <c r="O4295" s="41"/>
      <c r="P4295" s="41"/>
    </row>
    <row r="4296" spans="11:16" s="23" customFormat="1" x14ac:dyDescent="0.35">
      <c r="K4296" s="42"/>
      <c r="L4296" s="42"/>
      <c r="M4296" s="42"/>
      <c r="N4296" s="41"/>
      <c r="O4296" s="41"/>
      <c r="P4296" s="41"/>
    </row>
    <row r="4297" spans="11:16" s="23" customFormat="1" x14ac:dyDescent="0.35">
      <c r="K4297" s="42"/>
      <c r="L4297" s="42"/>
      <c r="M4297" s="42"/>
      <c r="N4297" s="41"/>
      <c r="O4297" s="41"/>
      <c r="P4297" s="41"/>
    </row>
    <row r="4298" spans="11:16" s="23" customFormat="1" x14ac:dyDescent="0.35">
      <c r="K4298" s="42"/>
      <c r="L4298" s="42"/>
      <c r="M4298" s="42"/>
      <c r="N4298" s="41"/>
      <c r="O4298" s="41"/>
      <c r="P4298" s="41"/>
    </row>
    <row r="4299" spans="11:16" s="23" customFormat="1" x14ac:dyDescent="0.35">
      <c r="K4299" s="42"/>
      <c r="L4299" s="42"/>
      <c r="M4299" s="42"/>
      <c r="N4299" s="41"/>
      <c r="O4299" s="41"/>
      <c r="P4299" s="41"/>
    </row>
    <row r="4300" spans="11:16" s="23" customFormat="1" x14ac:dyDescent="0.35">
      <c r="K4300" s="42"/>
      <c r="L4300" s="42"/>
      <c r="M4300" s="42"/>
      <c r="N4300" s="41"/>
      <c r="O4300" s="41"/>
      <c r="P4300" s="41"/>
    </row>
    <row r="4301" spans="11:16" s="23" customFormat="1" x14ac:dyDescent="0.35">
      <c r="K4301" s="42"/>
      <c r="L4301" s="42"/>
      <c r="M4301" s="42"/>
      <c r="N4301" s="41"/>
      <c r="O4301" s="41"/>
      <c r="P4301" s="41"/>
    </row>
    <row r="4302" spans="11:16" s="23" customFormat="1" x14ac:dyDescent="0.35">
      <c r="K4302" s="42"/>
      <c r="L4302" s="42"/>
      <c r="M4302" s="42"/>
      <c r="N4302" s="41"/>
      <c r="O4302" s="41"/>
      <c r="P4302" s="41"/>
    </row>
    <row r="4303" spans="11:16" s="23" customFormat="1" x14ac:dyDescent="0.35">
      <c r="K4303" s="42"/>
      <c r="L4303" s="42"/>
      <c r="M4303" s="42"/>
      <c r="N4303" s="41"/>
      <c r="O4303" s="41"/>
      <c r="P4303" s="41"/>
    </row>
    <row r="4304" spans="11:16" s="23" customFormat="1" x14ac:dyDescent="0.35">
      <c r="K4304" s="42"/>
      <c r="L4304" s="42"/>
      <c r="M4304" s="42"/>
      <c r="N4304" s="41"/>
      <c r="O4304" s="41"/>
      <c r="P4304" s="41"/>
    </row>
    <row r="4305" spans="11:16" s="23" customFormat="1" x14ac:dyDescent="0.35">
      <c r="K4305" s="42"/>
      <c r="L4305" s="42"/>
      <c r="M4305" s="42"/>
      <c r="N4305" s="41"/>
      <c r="O4305" s="41"/>
      <c r="P4305" s="41"/>
    </row>
    <row r="4306" spans="11:16" s="23" customFormat="1" x14ac:dyDescent="0.35">
      <c r="K4306" s="42"/>
      <c r="L4306" s="42"/>
      <c r="M4306" s="42"/>
      <c r="N4306" s="41"/>
      <c r="O4306" s="41"/>
      <c r="P4306" s="41"/>
    </row>
    <row r="4307" spans="11:16" s="23" customFormat="1" x14ac:dyDescent="0.35">
      <c r="K4307" s="42"/>
      <c r="L4307" s="42"/>
      <c r="M4307" s="42"/>
      <c r="N4307" s="41"/>
      <c r="O4307" s="41"/>
      <c r="P4307" s="41"/>
    </row>
    <row r="4308" spans="11:16" s="23" customFormat="1" x14ac:dyDescent="0.35">
      <c r="K4308" s="42"/>
      <c r="L4308" s="42"/>
      <c r="M4308" s="42"/>
      <c r="N4308" s="41"/>
      <c r="O4308" s="41"/>
      <c r="P4308" s="41"/>
    </row>
    <row r="4309" spans="11:16" s="23" customFormat="1" x14ac:dyDescent="0.35">
      <c r="K4309" s="42"/>
      <c r="L4309" s="42"/>
      <c r="M4309" s="42"/>
      <c r="N4309" s="41"/>
      <c r="O4309" s="41"/>
      <c r="P4309" s="41"/>
    </row>
    <row r="4310" spans="11:16" s="23" customFormat="1" x14ac:dyDescent="0.35">
      <c r="K4310" s="42"/>
      <c r="L4310" s="42"/>
      <c r="M4310" s="42"/>
      <c r="N4310" s="41"/>
      <c r="O4310" s="41"/>
      <c r="P4310" s="41"/>
    </row>
    <row r="4311" spans="11:16" s="23" customFormat="1" x14ac:dyDescent="0.35">
      <c r="K4311" s="42"/>
      <c r="L4311" s="42"/>
      <c r="M4311" s="42"/>
      <c r="N4311" s="41"/>
      <c r="O4311" s="41"/>
      <c r="P4311" s="41"/>
    </row>
    <row r="4312" spans="11:16" s="23" customFormat="1" x14ac:dyDescent="0.35">
      <c r="K4312" s="42"/>
      <c r="L4312" s="42"/>
      <c r="M4312" s="42"/>
      <c r="N4312" s="41"/>
      <c r="O4312" s="41"/>
      <c r="P4312" s="41"/>
    </row>
    <row r="4313" spans="11:16" s="23" customFormat="1" x14ac:dyDescent="0.35">
      <c r="K4313" s="42"/>
      <c r="L4313" s="42"/>
      <c r="M4313" s="42"/>
      <c r="N4313" s="41"/>
      <c r="O4313" s="41"/>
      <c r="P4313" s="41"/>
    </row>
    <row r="4314" spans="11:16" s="23" customFormat="1" x14ac:dyDescent="0.35">
      <c r="K4314" s="42"/>
      <c r="L4314" s="42"/>
      <c r="M4314" s="42"/>
      <c r="N4314" s="41"/>
      <c r="O4314" s="41"/>
      <c r="P4314" s="41"/>
    </row>
    <row r="4315" spans="11:16" s="23" customFormat="1" x14ac:dyDescent="0.35">
      <c r="K4315" s="42"/>
      <c r="L4315" s="42"/>
      <c r="M4315" s="42"/>
      <c r="N4315" s="41"/>
      <c r="O4315" s="41"/>
      <c r="P4315" s="41"/>
    </row>
    <row r="4316" spans="11:16" s="23" customFormat="1" x14ac:dyDescent="0.35">
      <c r="K4316" s="42"/>
      <c r="L4316" s="42"/>
      <c r="M4316" s="42"/>
      <c r="N4316" s="41"/>
      <c r="O4316" s="41"/>
      <c r="P4316" s="41"/>
    </row>
    <row r="4317" spans="11:16" s="23" customFormat="1" x14ac:dyDescent="0.35">
      <c r="K4317" s="42"/>
      <c r="L4317" s="42"/>
      <c r="M4317" s="42"/>
      <c r="N4317" s="41"/>
      <c r="O4317" s="41"/>
      <c r="P4317" s="41"/>
    </row>
    <row r="4318" spans="11:16" s="23" customFormat="1" x14ac:dyDescent="0.35">
      <c r="K4318" s="42"/>
      <c r="L4318" s="42"/>
      <c r="M4318" s="42"/>
      <c r="N4318" s="41"/>
      <c r="O4318" s="41"/>
      <c r="P4318" s="41"/>
    </row>
    <row r="4319" spans="11:16" s="23" customFormat="1" x14ac:dyDescent="0.35">
      <c r="K4319" s="42"/>
      <c r="L4319" s="42"/>
      <c r="M4319" s="42"/>
      <c r="N4319" s="41"/>
      <c r="O4319" s="41"/>
      <c r="P4319" s="41"/>
    </row>
    <row r="4320" spans="11:16" s="23" customFormat="1" x14ac:dyDescent="0.35">
      <c r="K4320" s="42"/>
      <c r="L4320" s="42"/>
      <c r="M4320" s="42"/>
      <c r="N4320" s="41"/>
      <c r="O4320" s="41"/>
      <c r="P4320" s="41"/>
    </row>
    <row r="4321" spans="11:16" s="23" customFormat="1" x14ac:dyDescent="0.35">
      <c r="K4321" s="42"/>
      <c r="L4321" s="42"/>
      <c r="M4321" s="42"/>
      <c r="N4321" s="41"/>
      <c r="O4321" s="41"/>
      <c r="P4321" s="41"/>
    </row>
    <row r="4322" spans="11:16" s="23" customFormat="1" x14ac:dyDescent="0.35">
      <c r="K4322" s="42"/>
      <c r="L4322" s="42"/>
      <c r="M4322" s="42"/>
      <c r="N4322" s="41"/>
      <c r="O4322" s="41"/>
      <c r="P4322" s="41"/>
    </row>
    <row r="4323" spans="11:16" s="23" customFormat="1" x14ac:dyDescent="0.35">
      <c r="K4323" s="42"/>
      <c r="L4323" s="42"/>
      <c r="M4323" s="42"/>
      <c r="N4323" s="41"/>
      <c r="O4323" s="41"/>
      <c r="P4323" s="41"/>
    </row>
    <row r="4324" spans="11:16" s="23" customFormat="1" x14ac:dyDescent="0.35">
      <c r="K4324" s="42"/>
      <c r="L4324" s="42"/>
      <c r="M4324" s="42"/>
      <c r="N4324" s="41"/>
      <c r="O4324" s="41"/>
      <c r="P4324" s="41"/>
    </row>
    <row r="4325" spans="11:16" s="23" customFormat="1" x14ac:dyDescent="0.35">
      <c r="K4325" s="42"/>
      <c r="L4325" s="42"/>
      <c r="M4325" s="42"/>
      <c r="N4325" s="41"/>
      <c r="O4325" s="41"/>
      <c r="P4325" s="41"/>
    </row>
    <row r="4326" spans="11:16" s="23" customFormat="1" x14ac:dyDescent="0.35">
      <c r="K4326" s="42"/>
      <c r="L4326" s="42"/>
      <c r="M4326" s="42"/>
      <c r="N4326" s="41"/>
      <c r="O4326" s="41"/>
      <c r="P4326" s="41"/>
    </row>
    <row r="4327" spans="11:16" s="23" customFormat="1" x14ac:dyDescent="0.35">
      <c r="K4327" s="42"/>
      <c r="L4327" s="42"/>
      <c r="M4327" s="42"/>
      <c r="N4327" s="41"/>
      <c r="O4327" s="41"/>
      <c r="P4327" s="41"/>
    </row>
    <row r="4328" spans="11:16" s="23" customFormat="1" x14ac:dyDescent="0.35">
      <c r="K4328" s="42"/>
      <c r="L4328" s="42"/>
      <c r="M4328" s="42"/>
      <c r="N4328" s="41"/>
      <c r="O4328" s="41"/>
      <c r="P4328" s="41"/>
    </row>
    <row r="4329" spans="11:16" s="23" customFormat="1" x14ac:dyDescent="0.35">
      <c r="K4329" s="42"/>
      <c r="L4329" s="42"/>
      <c r="M4329" s="42"/>
      <c r="N4329" s="41"/>
      <c r="O4329" s="41"/>
      <c r="P4329" s="41"/>
    </row>
    <row r="4330" spans="11:16" s="23" customFormat="1" x14ac:dyDescent="0.35">
      <c r="K4330" s="42"/>
      <c r="L4330" s="42"/>
      <c r="M4330" s="42"/>
      <c r="N4330" s="41"/>
      <c r="O4330" s="41"/>
      <c r="P4330" s="41"/>
    </row>
    <row r="4331" spans="11:16" s="23" customFormat="1" x14ac:dyDescent="0.35">
      <c r="K4331" s="42"/>
      <c r="L4331" s="42"/>
      <c r="M4331" s="42"/>
      <c r="N4331" s="41"/>
      <c r="O4331" s="41"/>
      <c r="P4331" s="41"/>
    </row>
    <row r="4332" spans="11:16" s="23" customFormat="1" x14ac:dyDescent="0.35">
      <c r="K4332" s="42"/>
      <c r="L4332" s="42"/>
      <c r="M4332" s="42"/>
      <c r="N4332" s="41"/>
      <c r="O4332" s="41"/>
      <c r="P4332" s="41"/>
    </row>
    <row r="4333" spans="11:16" s="23" customFormat="1" x14ac:dyDescent="0.35">
      <c r="K4333" s="42"/>
      <c r="L4333" s="42"/>
      <c r="M4333" s="42"/>
      <c r="N4333" s="41"/>
      <c r="O4333" s="41"/>
      <c r="P4333" s="41"/>
    </row>
    <row r="4334" spans="11:16" s="23" customFormat="1" x14ac:dyDescent="0.35">
      <c r="K4334" s="42"/>
      <c r="L4334" s="42"/>
      <c r="M4334" s="42"/>
      <c r="N4334" s="41"/>
      <c r="O4334" s="41"/>
      <c r="P4334" s="41"/>
    </row>
    <row r="4335" spans="11:16" s="23" customFormat="1" x14ac:dyDescent="0.35">
      <c r="K4335" s="42"/>
      <c r="L4335" s="42"/>
      <c r="M4335" s="42"/>
      <c r="N4335" s="41"/>
      <c r="O4335" s="41"/>
      <c r="P4335" s="41"/>
    </row>
    <row r="4336" spans="11:16" s="23" customFormat="1" x14ac:dyDescent="0.35">
      <c r="K4336" s="42"/>
      <c r="L4336" s="42"/>
      <c r="M4336" s="42"/>
      <c r="N4336" s="41"/>
      <c r="O4336" s="41"/>
      <c r="P4336" s="41"/>
    </row>
    <row r="4337" spans="11:16" s="23" customFormat="1" x14ac:dyDescent="0.35">
      <c r="K4337" s="42"/>
      <c r="L4337" s="42"/>
      <c r="M4337" s="42"/>
      <c r="N4337" s="41"/>
      <c r="O4337" s="41"/>
      <c r="P4337" s="41"/>
    </row>
    <row r="4338" spans="11:16" s="23" customFormat="1" x14ac:dyDescent="0.35">
      <c r="K4338" s="42"/>
      <c r="L4338" s="42"/>
      <c r="M4338" s="42"/>
      <c r="N4338" s="41"/>
      <c r="O4338" s="41"/>
      <c r="P4338" s="41"/>
    </row>
    <row r="4339" spans="11:16" s="23" customFormat="1" x14ac:dyDescent="0.35">
      <c r="K4339" s="42"/>
      <c r="L4339" s="42"/>
      <c r="M4339" s="42"/>
      <c r="N4339" s="41"/>
      <c r="O4339" s="41"/>
      <c r="P4339" s="41"/>
    </row>
    <row r="4340" spans="11:16" s="23" customFormat="1" x14ac:dyDescent="0.35">
      <c r="K4340" s="42"/>
      <c r="L4340" s="42"/>
      <c r="M4340" s="42"/>
      <c r="N4340" s="41"/>
      <c r="O4340" s="41"/>
      <c r="P4340" s="41"/>
    </row>
    <row r="4341" spans="11:16" s="23" customFormat="1" x14ac:dyDescent="0.35">
      <c r="K4341" s="42"/>
      <c r="L4341" s="42"/>
      <c r="M4341" s="42"/>
      <c r="N4341" s="41"/>
      <c r="O4341" s="41"/>
      <c r="P4341" s="41"/>
    </row>
    <row r="4342" spans="11:16" s="23" customFormat="1" x14ac:dyDescent="0.35">
      <c r="K4342" s="42"/>
      <c r="L4342" s="42"/>
      <c r="M4342" s="42"/>
      <c r="N4342" s="41"/>
      <c r="O4342" s="41"/>
      <c r="P4342" s="41"/>
    </row>
    <row r="4343" spans="11:16" s="23" customFormat="1" x14ac:dyDescent="0.35">
      <c r="K4343" s="42"/>
      <c r="L4343" s="42"/>
      <c r="M4343" s="42"/>
      <c r="N4343" s="41"/>
      <c r="O4343" s="41"/>
      <c r="P4343" s="41"/>
    </row>
    <row r="4344" spans="11:16" s="23" customFormat="1" x14ac:dyDescent="0.35">
      <c r="K4344" s="42"/>
      <c r="L4344" s="42"/>
      <c r="M4344" s="42"/>
      <c r="N4344" s="41"/>
      <c r="O4344" s="41"/>
      <c r="P4344" s="41"/>
    </row>
    <row r="4345" spans="11:16" s="23" customFormat="1" x14ac:dyDescent="0.35">
      <c r="K4345" s="42"/>
      <c r="L4345" s="42"/>
      <c r="M4345" s="42"/>
      <c r="N4345" s="41"/>
      <c r="O4345" s="41"/>
      <c r="P4345" s="41"/>
    </row>
    <row r="4346" spans="11:16" s="23" customFormat="1" x14ac:dyDescent="0.35">
      <c r="K4346" s="42"/>
      <c r="L4346" s="42"/>
      <c r="M4346" s="42"/>
      <c r="N4346" s="41"/>
      <c r="O4346" s="41"/>
      <c r="P4346" s="41"/>
    </row>
    <row r="4347" spans="11:16" s="23" customFormat="1" x14ac:dyDescent="0.35">
      <c r="K4347" s="42"/>
      <c r="L4347" s="42"/>
      <c r="M4347" s="42"/>
      <c r="N4347" s="41"/>
      <c r="O4347" s="41"/>
      <c r="P4347" s="41"/>
    </row>
    <row r="4348" spans="11:16" s="23" customFormat="1" x14ac:dyDescent="0.35">
      <c r="K4348" s="42"/>
      <c r="L4348" s="42"/>
      <c r="M4348" s="42"/>
      <c r="N4348" s="41"/>
      <c r="O4348" s="41"/>
      <c r="P4348" s="41"/>
    </row>
    <row r="4349" spans="11:16" s="23" customFormat="1" x14ac:dyDescent="0.35">
      <c r="K4349" s="42"/>
      <c r="L4349" s="42"/>
      <c r="M4349" s="42"/>
      <c r="N4349" s="41"/>
      <c r="O4349" s="41"/>
      <c r="P4349" s="41"/>
    </row>
    <row r="4350" spans="11:16" s="23" customFormat="1" x14ac:dyDescent="0.35">
      <c r="K4350" s="42"/>
      <c r="L4350" s="42"/>
      <c r="M4350" s="42"/>
      <c r="N4350" s="41"/>
      <c r="O4350" s="41"/>
      <c r="P4350" s="41"/>
    </row>
    <row r="4351" spans="11:16" s="23" customFormat="1" x14ac:dyDescent="0.35">
      <c r="K4351" s="42"/>
      <c r="L4351" s="42"/>
      <c r="M4351" s="42"/>
      <c r="N4351" s="41"/>
      <c r="O4351" s="41"/>
      <c r="P4351" s="41"/>
    </row>
    <row r="4352" spans="11:16" s="23" customFormat="1" x14ac:dyDescent="0.35">
      <c r="K4352" s="42"/>
      <c r="L4352" s="42"/>
      <c r="M4352" s="42"/>
      <c r="N4352" s="41"/>
      <c r="O4352" s="41"/>
      <c r="P4352" s="41"/>
    </row>
    <row r="4353" spans="11:16" s="23" customFormat="1" x14ac:dyDescent="0.35">
      <c r="K4353" s="42"/>
      <c r="L4353" s="42"/>
      <c r="M4353" s="42"/>
      <c r="N4353" s="41"/>
      <c r="O4353" s="41"/>
      <c r="P4353" s="41"/>
    </row>
    <row r="4354" spans="11:16" s="23" customFormat="1" x14ac:dyDescent="0.35">
      <c r="K4354" s="42"/>
      <c r="L4354" s="42"/>
      <c r="M4354" s="42"/>
      <c r="N4354" s="41"/>
      <c r="O4354" s="41"/>
      <c r="P4354" s="41"/>
    </row>
    <row r="4355" spans="11:16" s="23" customFormat="1" x14ac:dyDescent="0.35">
      <c r="K4355" s="42"/>
      <c r="L4355" s="42"/>
      <c r="M4355" s="42"/>
      <c r="N4355" s="41"/>
      <c r="O4355" s="41"/>
      <c r="P4355" s="41"/>
    </row>
    <row r="4356" spans="11:16" s="23" customFormat="1" x14ac:dyDescent="0.35">
      <c r="K4356" s="42"/>
      <c r="L4356" s="42"/>
      <c r="M4356" s="42"/>
      <c r="N4356" s="41"/>
      <c r="O4356" s="41"/>
      <c r="P4356" s="41"/>
    </row>
    <row r="4357" spans="11:16" s="23" customFormat="1" x14ac:dyDescent="0.35">
      <c r="K4357" s="42"/>
      <c r="L4357" s="42"/>
      <c r="M4357" s="42"/>
      <c r="N4357" s="41"/>
      <c r="O4357" s="41"/>
      <c r="P4357" s="41"/>
    </row>
    <row r="4358" spans="11:16" s="23" customFormat="1" x14ac:dyDescent="0.35">
      <c r="K4358" s="42"/>
      <c r="L4358" s="42"/>
      <c r="M4358" s="42"/>
      <c r="N4358" s="41"/>
      <c r="O4358" s="41"/>
      <c r="P4358" s="41"/>
    </row>
    <row r="4359" spans="11:16" s="23" customFormat="1" x14ac:dyDescent="0.35">
      <c r="K4359" s="42"/>
      <c r="L4359" s="42"/>
      <c r="M4359" s="42"/>
      <c r="N4359" s="41"/>
      <c r="O4359" s="41"/>
      <c r="P4359" s="41"/>
    </row>
    <row r="4360" spans="11:16" s="23" customFormat="1" x14ac:dyDescent="0.35">
      <c r="K4360" s="42"/>
      <c r="L4360" s="42"/>
      <c r="M4360" s="42"/>
      <c r="N4360" s="41"/>
      <c r="O4360" s="41"/>
      <c r="P4360" s="41"/>
    </row>
    <row r="4361" spans="11:16" s="23" customFormat="1" x14ac:dyDescent="0.35">
      <c r="K4361" s="42"/>
      <c r="L4361" s="42"/>
      <c r="M4361" s="42"/>
      <c r="N4361" s="41"/>
      <c r="O4361" s="41"/>
      <c r="P4361" s="41"/>
    </row>
    <row r="4362" spans="11:16" s="23" customFormat="1" x14ac:dyDescent="0.35">
      <c r="K4362" s="42"/>
      <c r="L4362" s="42"/>
      <c r="M4362" s="42"/>
      <c r="N4362" s="41"/>
      <c r="O4362" s="41"/>
      <c r="P4362" s="41"/>
    </row>
    <row r="4363" spans="11:16" s="23" customFormat="1" x14ac:dyDescent="0.35">
      <c r="K4363" s="42"/>
      <c r="L4363" s="42"/>
      <c r="M4363" s="42"/>
      <c r="N4363" s="41"/>
      <c r="O4363" s="41"/>
      <c r="P4363" s="41"/>
    </row>
    <row r="4364" spans="11:16" s="23" customFormat="1" x14ac:dyDescent="0.35">
      <c r="K4364" s="42"/>
      <c r="L4364" s="42"/>
      <c r="M4364" s="42"/>
      <c r="N4364" s="41"/>
      <c r="O4364" s="41"/>
      <c r="P4364" s="41"/>
    </row>
    <row r="4365" spans="11:16" s="23" customFormat="1" x14ac:dyDescent="0.35">
      <c r="K4365" s="42"/>
      <c r="L4365" s="42"/>
      <c r="M4365" s="42"/>
      <c r="N4365" s="41"/>
      <c r="O4365" s="41"/>
      <c r="P4365" s="41"/>
    </row>
    <row r="4366" spans="11:16" s="23" customFormat="1" x14ac:dyDescent="0.35">
      <c r="K4366" s="42"/>
      <c r="L4366" s="42"/>
      <c r="M4366" s="42"/>
      <c r="N4366" s="41"/>
      <c r="O4366" s="41"/>
      <c r="P4366" s="41"/>
    </row>
    <row r="4367" spans="11:16" s="23" customFormat="1" x14ac:dyDescent="0.35">
      <c r="K4367" s="42"/>
      <c r="L4367" s="42"/>
      <c r="M4367" s="42"/>
      <c r="N4367" s="41"/>
      <c r="O4367" s="41"/>
      <c r="P4367" s="41"/>
    </row>
    <row r="4368" spans="11:16" s="23" customFormat="1" x14ac:dyDescent="0.35">
      <c r="K4368" s="42"/>
      <c r="L4368" s="42"/>
      <c r="M4368" s="42"/>
      <c r="N4368" s="41"/>
      <c r="O4368" s="41"/>
      <c r="P4368" s="41"/>
    </row>
    <row r="4369" spans="11:16" s="23" customFormat="1" x14ac:dyDescent="0.35">
      <c r="K4369" s="42"/>
      <c r="L4369" s="42"/>
      <c r="M4369" s="42"/>
      <c r="N4369" s="41"/>
      <c r="O4369" s="41"/>
      <c r="P4369" s="41"/>
    </row>
    <row r="4370" spans="11:16" s="23" customFormat="1" x14ac:dyDescent="0.35">
      <c r="K4370" s="42"/>
      <c r="L4370" s="42"/>
      <c r="M4370" s="42"/>
      <c r="N4370" s="41"/>
      <c r="O4370" s="41"/>
      <c r="P4370" s="41"/>
    </row>
    <row r="4371" spans="11:16" s="23" customFormat="1" x14ac:dyDescent="0.35">
      <c r="K4371" s="42"/>
      <c r="L4371" s="42"/>
      <c r="M4371" s="42"/>
      <c r="N4371" s="41"/>
      <c r="O4371" s="41"/>
      <c r="P4371" s="41"/>
    </row>
    <row r="4372" spans="11:16" s="23" customFormat="1" x14ac:dyDescent="0.35">
      <c r="K4372" s="42"/>
      <c r="L4372" s="42"/>
      <c r="M4372" s="42"/>
      <c r="N4372" s="41"/>
      <c r="O4372" s="41"/>
      <c r="P4372" s="41"/>
    </row>
    <row r="4373" spans="11:16" s="23" customFormat="1" x14ac:dyDescent="0.35">
      <c r="K4373" s="42"/>
      <c r="L4373" s="42"/>
      <c r="M4373" s="42"/>
      <c r="N4373" s="41"/>
      <c r="O4373" s="41"/>
      <c r="P4373" s="41"/>
    </row>
    <row r="4374" spans="11:16" s="23" customFormat="1" x14ac:dyDescent="0.35">
      <c r="K4374" s="42"/>
      <c r="L4374" s="42"/>
      <c r="M4374" s="42"/>
      <c r="N4374" s="41"/>
      <c r="O4374" s="41"/>
      <c r="P4374" s="41"/>
    </row>
    <row r="4375" spans="11:16" s="23" customFormat="1" x14ac:dyDescent="0.35">
      <c r="K4375" s="42"/>
      <c r="L4375" s="42"/>
      <c r="M4375" s="42"/>
      <c r="N4375" s="41"/>
      <c r="O4375" s="41"/>
      <c r="P4375" s="41"/>
    </row>
    <row r="4376" spans="11:16" s="23" customFormat="1" x14ac:dyDescent="0.35">
      <c r="K4376" s="42"/>
      <c r="L4376" s="42"/>
      <c r="M4376" s="42"/>
      <c r="N4376" s="41"/>
      <c r="O4376" s="41"/>
      <c r="P4376" s="41"/>
    </row>
    <row r="4377" spans="11:16" s="23" customFormat="1" x14ac:dyDescent="0.35">
      <c r="K4377" s="42"/>
      <c r="L4377" s="42"/>
      <c r="M4377" s="42"/>
      <c r="N4377" s="41"/>
      <c r="O4377" s="41"/>
      <c r="P4377" s="41"/>
    </row>
    <row r="4378" spans="11:16" s="23" customFormat="1" x14ac:dyDescent="0.35">
      <c r="K4378" s="42"/>
      <c r="L4378" s="42"/>
      <c r="M4378" s="42"/>
      <c r="N4378" s="41"/>
      <c r="O4378" s="41"/>
      <c r="P4378" s="41"/>
    </row>
    <row r="4379" spans="11:16" s="23" customFormat="1" x14ac:dyDescent="0.35">
      <c r="K4379" s="42"/>
      <c r="L4379" s="42"/>
      <c r="M4379" s="42"/>
      <c r="N4379" s="41"/>
      <c r="O4379" s="41"/>
      <c r="P4379" s="41"/>
    </row>
    <row r="4380" spans="11:16" s="23" customFormat="1" x14ac:dyDescent="0.35">
      <c r="K4380" s="42"/>
      <c r="L4380" s="42"/>
      <c r="M4380" s="42"/>
      <c r="N4380" s="41"/>
      <c r="O4380" s="41"/>
      <c r="P4380" s="41"/>
    </row>
    <row r="4381" spans="11:16" s="23" customFormat="1" x14ac:dyDescent="0.35">
      <c r="K4381" s="42"/>
      <c r="L4381" s="42"/>
      <c r="M4381" s="42"/>
      <c r="N4381" s="41"/>
      <c r="O4381" s="41"/>
      <c r="P4381" s="41"/>
    </row>
    <row r="4382" spans="11:16" s="23" customFormat="1" x14ac:dyDescent="0.35">
      <c r="K4382" s="42"/>
      <c r="L4382" s="42"/>
      <c r="M4382" s="42"/>
      <c r="N4382" s="41"/>
      <c r="O4382" s="41"/>
      <c r="P4382" s="41"/>
    </row>
    <row r="4383" spans="11:16" s="23" customFormat="1" x14ac:dyDescent="0.35">
      <c r="K4383" s="42"/>
      <c r="L4383" s="42"/>
      <c r="M4383" s="42"/>
      <c r="N4383" s="41"/>
      <c r="O4383" s="41"/>
      <c r="P4383" s="41"/>
    </row>
    <row r="4384" spans="11:16" s="23" customFormat="1" x14ac:dyDescent="0.35">
      <c r="K4384" s="42"/>
      <c r="L4384" s="42"/>
      <c r="M4384" s="42"/>
      <c r="N4384" s="41"/>
      <c r="O4384" s="41"/>
      <c r="P4384" s="41"/>
    </row>
    <row r="4385" spans="11:16" s="23" customFormat="1" x14ac:dyDescent="0.35">
      <c r="K4385" s="42"/>
      <c r="L4385" s="42"/>
      <c r="M4385" s="42"/>
      <c r="N4385" s="41"/>
      <c r="O4385" s="41"/>
      <c r="P4385" s="41"/>
    </row>
    <row r="4386" spans="11:16" s="23" customFormat="1" x14ac:dyDescent="0.35">
      <c r="K4386" s="42"/>
      <c r="L4386" s="42"/>
      <c r="M4386" s="42"/>
      <c r="N4386" s="41"/>
      <c r="O4386" s="41"/>
      <c r="P4386" s="41"/>
    </row>
    <row r="4387" spans="11:16" s="23" customFormat="1" x14ac:dyDescent="0.35">
      <c r="K4387" s="42"/>
      <c r="L4387" s="42"/>
      <c r="M4387" s="42"/>
      <c r="N4387" s="41"/>
      <c r="O4387" s="41"/>
      <c r="P4387" s="41"/>
    </row>
    <row r="4388" spans="11:16" s="23" customFormat="1" x14ac:dyDescent="0.35">
      <c r="K4388" s="42"/>
      <c r="L4388" s="42"/>
      <c r="M4388" s="42"/>
      <c r="N4388" s="41"/>
      <c r="O4388" s="41"/>
      <c r="P4388" s="41"/>
    </row>
    <row r="4389" spans="11:16" s="23" customFormat="1" x14ac:dyDescent="0.35">
      <c r="K4389" s="42"/>
      <c r="L4389" s="42"/>
      <c r="M4389" s="42"/>
      <c r="N4389" s="41"/>
      <c r="O4389" s="41"/>
      <c r="P4389" s="41"/>
    </row>
    <row r="4390" spans="11:16" s="23" customFormat="1" x14ac:dyDescent="0.35">
      <c r="K4390" s="42"/>
      <c r="L4390" s="42"/>
      <c r="M4390" s="42"/>
      <c r="N4390" s="41"/>
      <c r="O4390" s="41"/>
      <c r="P4390" s="41"/>
    </row>
    <row r="4391" spans="11:16" s="23" customFormat="1" x14ac:dyDescent="0.35">
      <c r="K4391" s="42"/>
      <c r="L4391" s="42"/>
      <c r="M4391" s="42"/>
      <c r="N4391" s="41"/>
      <c r="O4391" s="41"/>
      <c r="P4391" s="41"/>
    </row>
    <row r="4392" spans="11:16" s="23" customFormat="1" x14ac:dyDescent="0.35">
      <c r="K4392" s="42"/>
      <c r="L4392" s="42"/>
      <c r="M4392" s="42"/>
      <c r="N4392" s="41"/>
      <c r="O4392" s="41"/>
      <c r="P4392" s="41"/>
    </row>
    <row r="4393" spans="11:16" s="23" customFormat="1" x14ac:dyDescent="0.35">
      <c r="K4393" s="42"/>
      <c r="L4393" s="42"/>
      <c r="M4393" s="42"/>
      <c r="N4393" s="41"/>
      <c r="O4393" s="41"/>
      <c r="P4393" s="41"/>
    </row>
    <row r="4394" spans="11:16" s="23" customFormat="1" x14ac:dyDescent="0.35">
      <c r="K4394" s="42"/>
      <c r="L4394" s="42"/>
      <c r="M4394" s="42"/>
      <c r="N4394" s="41"/>
      <c r="O4394" s="41"/>
      <c r="P4394" s="41"/>
    </row>
    <row r="4395" spans="11:16" s="23" customFormat="1" x14ac:dyDescent="0.35">
      <c r="K4395" s="42"/>
      <c r="L4395" s="42"/>
      <c r="M4395" s="42"/>
      <c r="N4395" s="41"/>
      <c r="O4395" s="41"/>
      <c r="P4395" s="41"/>
    </row>
    <row r="4396" spans="11:16" s="23" customFormat="1" x14ac:dyDescent="0.35">
      <c r="K4396" s="42"/>
      <c r="L4396" s="42"/>
      <c r="M4396" s="42"/>
      <c r="N4396" s="41"/>
      <c r="O4396" s="41"/>
      <c r="P4396" s="41"/>
    </row>
    <row r="4397" spans="11:16" s="23" customFormat="1" x14ac:dyDescent="0.35">
      <c r="K4397" s="42"/>
      <c r="L4397" s="42"/>
      <c r="M4397" s="42"/>
      <c r="N4397" s="41"/>
      <c r="O4397" s="41"/>
      <c r="P4397" s="41"/>
    </row>
    <row r="4398" spans="11:16" s="23" customFormat="1" x14ac:dyDescent="0.35">
      <c r="K4398" s="42"/>
      <c r="L4398" s="42"/>
      <c r="M4398" s="42"/>
      <c r="N4398" s="41"/>
      <c r="O4398" s="41"/>
      <c r="P4398" s="41"/>
    </row>
    <row r="4399" spans="11:16" s="23" customFormat="1" x14ac:dyDescent="0.35">
      <c r="K4399" s="42"/>
      <c r="L4399" s="42"/>
      <c r="M4399" s="42"/>
      <c r="N4399" s="41"/>
      <c r="O4399" s="41"/>
      <c r="P4399" s="41"/>
    </row>
    <row r="4400" spans="11:16" s="23" customFormat="1" x14ac:dyDescent="0.35">
      <c r="K4400" s="42"/>
      <c r="L4400" s="42"/>
      <c r="M4400" s="42"/>
      <c r="N4400" s="41"/>
      <c r="O4400" s="41"/>
      <c r="P4400" s="41"/>
    </row>
    <row r="4401" spans="11:16" s="23" customFormat="1" x14ac:dyDescent="0.35">
      <c r="K4401" s="42"/>
      <c r="L4401" s="42"/>
      <c r="M4401" s="42"/>
      <c r="N4401" s="41"/>
      <c r="O4401" s="41"/>
      <c r="P4401" s="41"/>
    </row>
    <row r="4402" spans="11:16" s="23" customFormat="1" x14ac:dyDescent="0.35">
      <c r="K4402" s="42"/>
      <c r="L4402" s="42"/>
      <c r="M4402" s="42"/>
      <c r="N4402" s="41"/>
      <c r="O4402" s="41"/>
      <c r="P4402" s="41"/>
    </row>
    <row r="4403" spans="11:16" s="23" customFormat="1" x14ac:dyDescent="0.35">
      <c r="K4403" s="42"/>
      <c r="L4403" s="42"/>
      <c r="M4403" s="42"/>
      <c r="N4403" s="41"/>
      <c r="O4403" s="41"/>
      <c r="P4403" s="41"/>
    </row>
    <row r="4404" spans="11:16" s="23" customFormat="1" x14ac:dyDescent="0.35">
      <c r="K4404" s="42"/>
      <c r="L4404" s="42"/>
      <c r="M4404" s="42"/>
      <c r="N4404" s="41"/>
      <c r="O4404" s="41"/>
      <c r="P4404" s="41"/>
    </row>
    <row r="4405" spans="11:16" s="23" customFormat="1" x14ac:dyDescent="0.35">
      <c r="K4405" s="42"/>
      <c r="L4405" s="42"/>
      <c r="M4405" s="42"/>
      <c r="N4405" s="41"/>
      <c r="O4405" s="41"/>
      <c r="P4405" s="41"/>
    </row>
    <row r="4406" spans="11:16" s="23" customFormat="1" x14ac:dyDescent="0.35">
      <c r="K4406" s="42"/>
      <c r="L4406" s="42"/>
      <c r="M4406" s="42"/>
      <c r="N4406" s="41"/>
      <c r="O4406" s="41"/>
      <c r="P4406" s="41"/>
    </row>
    <row r="4407" spans="11:16" s="23" customFormat="1" x14ac:dyDescent="0.35">
      <c r="K4407" s="42"/>
      <c r="L4407" s="42"/>
      <c r="M4407" s="42"/>
      <c r="N4407" s="41"/>
      <c r="O4407" s="41"/>
      <c r="P4407" s="41"/>
    </row>
    <row r="4408" spans="11:16" s="23" customFormat="1" x14ac:dyDescent="0.35">
      <c r="K4408" s="42"/>
      <c r="L4408" s="42"/>
      <c r="M4408" s="42"/>
      <c r="N4408" s="41"/>
      <c r="O4408" s="41"/>
      <c r="P4408" s="41"/>
    </row>
    <row r="4409" spans="11:16" s="23" customFormat="1" x14ac:dyDescent="0.35">
      <c r="K4409" s="42"/>
      <c r="L4409" s="42"/>
      <c r="M4409" s="42"/>
      <c r="N4409" s="41"/>
      <c r="O4409" s="41"/>
      <c r="P4409" s="41"/>
    </row>
    <row r="4410" spans="11:16" s="23" customFormat="1" x14ac:dyDescent="0.35">
      <c r="K4410" s="42"/>
      <c r="L4410" s="42"/>
      <c r="M4410" s="42"/>
      <c r="N4410" s="41"/>
      <c r="O4410" s="41"/>
      <c r="P4410" s="41"/>
    </row>
    <row r="4411" spans="11:16" s="23" customFormat="1" x14ac:dyDescent="0.35">
      <c r="K4411" s="42"/>
      <c r="L4411" s="42"/>
      <c r="M4411" s="42"/>
      <c r="N4411" s="41"/>
      <c r="O4411" s="41"/>
      <c r="P4411" s="41"/>
    </row>
    <row r="4412" spans="11:16" s="23" customFormat="1" x14ac:dyDescent="0.35">
      <c r="K4412" s="42"/>
      <c r="L4412" s="42"/>
      <c r="M4412" s="42"/>
      <c r="N4412" s="41"/>
      <c r="O4412" s="41"/>
      <c r="P4412" s="41"/>
    </row>
    <row r="4413" spans="11:16" s="23" customFormat="1" x14ac:dyDescent="0.35">
      <c r="K4413" s="42"/>
      <c r="L4413" s="42"/>
      <c r="M4413" s="42"/>
      <c r="N4413" s="41"/>
      <c r="O4413" s="41"/>
      <c r="P4413" s="41"/>
    </row>
    <row r="4414" spans="11:16" s="23" customFormat="1" x14ac:dyDescent="0.35">
      <c r="K4414" s="42"/>
      <c r="L4414" s="42"/>
      <c r="M4414" s="42"/>
      <c r="N4414" s="41"/>
      <c r="O4414" s="41"/>
      <c r="P4414" s="41"/>
    </row>
    <row r="4415" spans="11:16" s="23" customFormat="1" x14ac:dyDescent="0.35">
      <c r="K4415" s="42"/>
      <c r="L4415" s="42"/>
      <c r="M4415" s="42"/>
      <c r="N4415" s="41"/>
      <c r="O4415" s="41"/>
      <c r="P4415" s="41"/>
    </row>
    <row r="4416" spans="11:16" s="23" customFormat="1" x14ac:dyDescent="0.35">
      <c r="K4416" s="42"/>
      <c r="L4416" s="42"/>
      <c r="M4416" s="42"/>
      <c r="N4416" s="41"/>
      <c r="O4416" s="41"/>
      <c r="P4416" s="41"/>
    </row>
    <row r="4417" spans="11:16" s="23" customFormat="1" x14ac:dyDescent="0.35">
      <c r="K4417" s="42"/>
      <c r="L4417" s="42"/>
      <c r="M4417" s="42"/>
      <c r="N4417" s="41"/>
      <c r="O4417" s="41"/>
      <c r="P4417" s="41"/>
    </row>
    <row r="4418" spans="11:16" s="23" customFormat="1" x14ac:dyDescent="0.35">
      <c r="K4418" s="42"/>
      <c r="L4418" s="42"/>
      <c r="M4418" s="42"/>
      <c r="N4418" s="41"/>
      <c r="O4418" s="41"/>
      <c r="P4418" s="41"/>
    </row>
    <row r="4419" spans="11:16" s="23" customFormat="1" x14ac:dyDescent="0.35">
      <c r="K4419" s="42"/>
      <c r="L4419" s="42"/>
      <c r="M4419" s="42"/>
      <c r="N4419" s="41"/>
      <c r="O4419" s="41"/>
      <c r="P4419" s="41"/>
    </row>
    <row r="4420" spans="11:16" s="23" customFormat="1" x14ac:dyDescent="0.35">
      <c r="K4420" s="42"/>
      <c r="L4420" s="42"/>
      <c r="M4420" s="42"/>
      <c r="N4420" s="41"/>
      <c r="O4420" s="41"/>
      <c r="P4420" s="41"/>
    </row>
    <row r="4421" spans="11:16" s="23" customFormat="1" x14ac:dyDescent="0.35">
      <c r="K4421" s="42"/>
      <c r="L4421" s="42"/>
      <c r="M4421" s="42"/>
      <c r="N4421" s="41"/>
      <c r="O4421" s="41"/>
      <c r="P4421" s="41"/>
    </row>
    <row r="4422" spans="11:16" s="23" customFormat="1" x14ac:dyDescent="0.35">
      <c r="K4422" s="42"/>
      <c r="L4422" s="42"/>
      <c r="M4422" s="42"/>
      <c r="N4422" s="41"/>
      <c r="O4422" s="41"/>
      <c r="P4422" s="41"/>
    </row>
    <row r="4423" spans="11:16" s="23" customFormat="1" x14ac:dyDescent="0.35">
      <c r="K4423" s="42"/>
      <c r="L4423" s="42"/>
      <c r="M4423" s="42"/>
      <c r="N4423" s="41"/>
      <c r="O4423" s="41"/>
      <c r="P4423" s="41"/>
    </row>
    <row r="4424" spans="11:16" s="23" customFormat="1" x14ac:dyDescent="0.35">
      <c r="K4424" s="42"/>
      <c r="L4424" s="42"/>
      <c r="M4424" s="42"/>
      <c r="N4424" s="41"/>
      <c r="O4424" s="41"/>
      <c r="P4424" s="41"/>
    </row>
    <row r="4425" spans="11:16" s="23" customFormat="1" x14ac:dyDescent="0.35">
      <c r="K4425" s="42"/>
      <c r="L4425" s="42"/>
      <c r="M4425" s="42"/>
      <c r="N4425" s="41"/>
      <c r="O4425" s="41"/>
      <c r="P4425" s="41"/>
    </row>
    <row r="4426" spans="11:16" s="23" customFormat="1" x14ac:dyDescent="0.35">
      <c r="K4426" s="42"/>
      <c r="L4426" s="42"/>
      <c r="M4426" s="42"/>
      <c r="N4426" s="41"/>
      <c r="O4426" s="41"/>
      <c r="P4426" s="41"/>
    </row>
    <row r="4427" spans="11:16" s="23" customFormat="1" x14ac:dyDescent="0.35">
      <c r="K4427" s="42"/>
      <c r="L4427" s="42"/>
      <c r="M4427" s="42"/>
      <c r="N4427" s="41"/>
      <c r="O4427" s="41"/>
      <c r="P4427" s="41"/>
    </row>
    <row r="4428" spans="11:16" s="23" customFormat="1" x14ac:dyDescent="0.35">
      <c r="K4428" s="42"/>
      <c r="L4428" s="42"/>
      <c r="M4428" s="42"/>
      <c r="N4428" s="41"/>
      <c r="O4428" s="41"/>
      <c r="P4428" s="41"/>
    </row>
    <row r="4429" spans="11:16" s="23" customFormat="1" x14ac:dyDescent="0.35">
      <c r="K4429" s="42"/>
      <c r="L4429" s="42"/>
      <c r="M4429" s="42"/>
      <c r="N4429" s="41"/>
      <c r="O4429" s="41"/>
      <c r="P4429" s="41"/>
    </row>
    <row r="4430" spans="11:16" s="23" customFormat="1" x14ac:dyDescent="0.35">
      <c r="K4430" s="42"/>
      <c r="L4430" s="42"/>
      <c r="M4430" s="42"/>
      <c r="N4430" s="41"/>
      <c r="O4430" s="41"/>
      <c r="P4430" s="41"/>
    </row>
    <row r="4431" spans="11:16" s="23" customFormat="1" x14ac:dyDescent="0.35">
      <c r="K4431" s="42"/>
      <c r="L4431" s="42"/>
      <c r="M4431" s="42"/>
      <c r="N4431" s="41"/>
      <c r="O4431" s="41"/>
      <c r="P4431" s="41"/>
    </row>
    <row r="4432" spans="11:16" s="23" customFormat="1" x14ac:dyDescent="0.35">
      <c r="K4432" s="42"/>
      <c r="L4432" s="42"/>
      <c r="M4432" s="42"/>
      <c r="N4432" s="41"/>
      <c r="O4432" s="41"/>
      <c r="P4432" s="41"/>
    </row>
    <row r="4433" spans="11:16" s="23" customFormat="1" x14ac:dyDescent="0.35">
      <c r="K4433" s="42"/>
      <c r="L4433" s="42"/>
      <c r="M4433" s="42"/>
      <c r="N4433" s="41"/>
      <c r="O4433" s="41"/>
      <c r="P4433" s="41"/>
    </row>
    <row r="4434" spans="11:16" s="23" customFormat="1" x14ac:dyDescent="0.35">
      <c r="K4434" s="42"/>
      <c r="L4434" s="42"/>
      <c r="M4434" s="42"/>
      <c r="N4434" s="41"/>
      <c r="O4434" s="41"/>
      <c r="P4434" s="41"/>
    </row>
    <row r="4435" spans="11:16" s="23" customFormat="1" x14ac:dyDescent="0.35">
      <c r="K4435" s="42"/>
      <c r="L4435" s="42"/>
      <c r="M4435" s="42"/>
      <c r="N4435" s="41"/>
      <c r="O4435" s="41"/>
      <c r="P4435" s="41"/>
    </row>
    <row r="4436" spans="11:16" s="23" customFormat="1" x14ac:dyDescent="0.35">
      <c r="K4436" s="42"/>
      <c r="L4436" s="42"/>
      <c r="M4436" s="42"/>
      <c r="N4436" s="41"/>
      <c r="O4436" s="41"/>
      <c r="P4436" s="41"/>
    </row>
    <row r="4437" spans="11:16" s="23" customFormat="1" x14ac:dyDescent="0.35">
      <c r="K4437" s="42"/>
      <c r="L4437" s="42"/>
      <c r="M4437" s="42"/>
      <c r="N4437" s="41"/>
      <c r="O4437" s="41"/>
      <c r="P4437" s="41"/>
    </row>
    <row r="4438" spans="11:16" s="23" customFormat="1" x14ac:dyDescent="0.35">
      <c r="K4438" s="42"/>
      <c r="L4438" s="42"/>
      <c r="M4438" s="42"/>
      <c r="N4438" s="41"/>
      <c r="O4438" s="41"/>
      <c r="P4438" s="41"/>
    </row>
    <row r="4439" spans="11:16" s="23" customFormat="1" x14ac:dyDescent="0.35">
      <c r="K4439" s="42"/>
      <c r="L4439" s="42"/>
      <c r="M4439" s="42"/>
      <c r="N4439" s="41"/>
      <c r="O4439" s="41"/>
      <c r="P4439" s="41"/>
    </row>
    <row r="4440" spans="11:16" s="23" customFormat="1" x14ac:dyDescent="0.35">
      <c r="K4440" s="42"/>
      <c r="L4440" s="42"/>
      <c r="M4440" s="42"/>
      <c r="N4440" s="41"/>
      <c r="O4440" s="41"/>
      <c r="P4440" s="41"/>
    </row>
    <row r="4441" spans="11:16" s="23" customFormat="1" x14ac:dyDescent="0.35">
      <c r="K4441" s="42"/>
      <c r="L4441" s="42"/>
      <c r="M4441" s="42"/>
      <c r="N4441" s="41"/>
      <c r="O4441" s="41"/>
      <c r="P4441" s="41"/>
    </row>
    <row r="4442" spans="11:16" s="23" customFormat="1" x14ac:dyDescent="0.35">
      <c r="K4442" s="42"/>
      <c r="L4442" s="42"/>
      <c r="M4442" s="42"/>
      <c r="N4442" s="41"/>
      <c r="O4442" s="41"/>
      <c r="P4442" s="41"/>
    </row>
    <row r="4443" spans="11:16" s="23" customFormat="1" x14ac:dyDescent="0.35">
      <c r="K4443" s="42"/>
      <c r="L4443" s="42"/>
      <c r="M4443" s="42"/>
      <c r="N4443" s="41"/>
      <c r="O4443" s="41"/>
      <c r="P4443" s="41"/>
    </row>
    <row r="4444" spans="11:16" s="23" customFormat="1" x14ac:dyDescent="0.35">
      <c r="K4444" s="42"/>
      <c r="L4444" s="42"/>
      <c r="M4444" s="42"/>
      <c r="N4444" s="41"/>
      <c r="O4444" s="41"/>
      <c r="P4444" s="41"/>
    </row>
    <row r="4445" spans="11:16" s="23" customFormat="1" x14ac:dyDescent="0.35">
      <c r="K4445" s="42"/>
      <c r="L4445" s="42"/>
      <c r="M4445" s="42"/>
      <c r="N4445" s="41"/>
      <c r="O4445" s="41"/>
      <c r="P4445" s="41"/>
    </row>
    <row r="4446" spans="11:16" s="23" customFormat="1" x14ac:dyDescent="0.35">
      <c r="K4446" s="42"/>
      <c r="L4446" s="42"/>
      <c r="M4446" s="42"/>
      <c r="N4446" s="41"/>
      <c r="O4446" s="41"/>
      <c r="P4446" s="41"/>
    </row>
    <row r="4447" spans="11:16" s="23" customFormat="1" x14ac:dyDescent="0.35">
      <c r="K4447" s="42"/>
      <c r="L4447" s="42"/>
      <c r="M4447" s="42"/>
      <c r="N4447" s="41"/>
      <c r="O4447" s="41"/>
      <c r="P4447" s="41"/>
    </row>
    <row r="4448" spans="11:16" s="23" customFormat="1" x14ac:dyDescent="0.35">
      <c r="K4448" s="42"/>
      <c r="L4448" s="42"/>
      <c r="M4448" s="42"/>
      <c r="N4448" s="41"/>
      <c r="O4448" s="41"/>
      <c r="P4448" s="41"/>
    </row>
    <row r="4449" spans="11:16" s="23" customFormat="1" x14ac:dyDescent="0.35">
      <c r="K4449" s="42"/>
      <c r="L4449" s="42"/>
      <c r="M4449" s="42"/>
      <c r="N4449" s="41"/>
      <c r="O4449" s="41"/>
      <c r="P4449" s="41"/>
    </row>
    <row r="4450" spans="11:16" s="23" customFormat="1" x14ac:dyDescent="0.35">
      <c r="K4450" s="42"/>
      <c r="L4450" s="42"/>
      <c r="M4450" s="42"/>
      <c r="N4450" s="41"/>
      <c r="O4450" s="41"/>
      <c r="P4450" s="41"/>
    </row>
    <row r="4451" spans="11:16" s="23" customFormat="1" x14ac:dyDescent="0.35">
      <c r="K4451" s="42"/>
      <c r="L4451" s="42"/>
      <c r="M4451" s="42"/>
      <c r="N4451" s="41"/>
      <c r="O4451" s="41"/>
      <c r="P4451" s="41"/>
    </row>
    <row r="4452" spans="11:16" s="23" customFormat="1" x14ac:dyDescent="0.35">
      <c r="K4452" s="42"/>
      <c r="L4452" s="42"/>
      <c r="M4452" s="42"/>
      <c r="N4452" s="41"/>
      <c r="O4452" s="41"/>
      <c r="P4452" s="41"/>
    </row>
    <row r="4453" spans="11:16" s="23" customFormat="1" x14ac:dyDescent="0.35">
      <c r="K4453" s="42"/>
      <c r="L4453" s="42"/>
      <c r="M4453" s="42"/>
      <c r="N4453" s="41"/>
      <c r="O4453" s="41"/>
      <c r="P4453" s="41"/>
    </row>
    <row r="4454" spans="11:16" s="23" customFormat="1" x14ac:dyDescent="0.35">
      <c r="K4454" s="42"/>
      <c r="L4454" s="42"/>
      <c r="M4454" s="42"/>
      <c r="N4454" s="41"/>
      <c r="O4454" s="41"/>
      <c r="P4454" s="41"/>
    </row>
    <row r="4455" spans="11:16" s="23" customFormat="1" x14ac:dyDescent="0.35">
      <c r="K4455" s="42"/>
      <c r="L4455" s="42"/>
      <c r="M4455" s="42"/>
      <c r="N4455" s="41"/>
      <c r="O4455" s="41"/>
      <c r="P4455" s="41"/>
    </row>
    <row r="4456" spans="11:16" s="23" customFormat="1" x14ac:dyDescent="0.35">
      <c r="K4456" s="42"/>
      <c r="L4456" s="42"/>
      <c r="M4456" s="42"/>
      <c r="N4456" s="41"/>
      <c r="O4456" s="41"/>
      <c r="P4456" s="41"/>
    </row>
    <row r="4457" spans="11:16" s="23" customFormat="1" x14ac:dyDescent="0.35">
      <c r="K4457" s="42"/>
      <c r="L4457" s="42"/>
      <c r="M4457" s="42"/>
      <c r="N4457" s="41"/>
      <c r="O4457" s="41"/>
      <c r="P4457" s="41"/>
    </row>
    <row r="4458" spans="11:16" s="23" customFormat="1" x14ac:dyDescent="0.35">
      <c r="K4458" s="42"/>
      <c r="L4458" s="42"/>
      <c r="M4458" s="42"/>
      <c r="N4458" s="41"/>
      <c r="O4458" s="41"/>
      <c r="P4458" s="41"/>
    </row>
    <row r="4459" spans="11:16" s="23" customFormat="1" x14ac:dyDescent="0.35">
      <c r="K4459" s="42"/>
      <c r="L4459" s="42"/>
      <c r="M4459" s="42"/>
      <c r="N4459" s="41"/>
      <c r="O4459" s="41"/>
      <c r="P4459" s="41"/>
    </row>
    <row r="4460" spans="11:16" s="23" customFormat="1" x14ac:dyDescent="0.35">
      <c r="K4460" s="42"/>
      <c r="L4460" s="42"/>
      <c r="M4460" s="42"/>
      <c r="N4460" s="41"/>
      <c r="O4460" s="41"/>
      <c r="P4460" s="41"/>
    </row>
    <row r="4461" spans="11:16" s="23" customFormat="1" x14ac:dyDescent="0.35">
      <c r="K4461" s="42"/>
      <c r="L4461" s="42"/>
      <c r="M4461" s="42"/>
      <c r="N4461" s="41"/>
      <c r="O4461" s="41"/>
      <c r="P4461" s="41"/>
    </row>
    <row r="4462" spans="11:16" s="23" customFormat="1" x14ac:dyDescent="0.35">
      <c r="K4462" s="42"/>
      <c r="L4462" s="42"/>
      <c r="M4462" s="42"/>
      <c r="N4462" s="41"/>
      <c r="O4462" s="41"/>
      <c r="P4462" s="41"/>
    </row>
    <row r="4463" spans="11:16" s="23" customFormat="1" x14ac:dyDescent="0.35">
      <c r="K4463" s="42"/>
      <c r="L4463" s="42"/>
      <c r="M4463" s="42"/>
      <c r="N4463" s="41"/>
      <c r="O4463" s="41"/>
      <c r="P4463" s="41"/>
    </row>
    <row r="4464" spans="11:16" s="23" customFormat="1" x14ac:dyDescent="0.35">
      <c r="K4464" s="42"/>
      <c r="L4464" s="42"/>
      <c r="M4464" s="42"/>
      <c r="N4464" s="41"/>
      <c r="O4464" s="41"/>
      <c r="P4464" s="41"/>
    </row>
    <row r="4465" spans="11:16" s="23" customFormat="1" x14ac:dyDescent="0.35">
      <c r="K4465" s="42"/>
      <c r="L4465" s="42"/>
      <c r="M4465" s="42"/>
      <c r="N4465" s="41"/>
      <c r="O4465" s="41"/>
      <c r="P4465" s="41"/>
    </row>
    <row r="4466" spans="11:16" s="23" customFormat="1" x14ac:dyDescent="0.35">
      <c r="K4466" s="42"/>
      <c r="L4466" s="42"/>
      <c r="M4466" s="42"/>
      <c r="N4466" s="41"/>
      <c r="O4466" s="41"/>
      <c r="P4466" s="41"/>
    </row>
    <row r="4467" spans="11:16" s="23" customFormat="1" x14ac:dyDescent="0.35">
      <c r="K4467" s="42"/>
      <c r="L4467" s="42"/>
      <c r="M4467" s="42"/>
      <c r="N4467" s="41"/>
      <c r="O4467" s="41"/>
      <c r="P4467" s="41"/>
    </row>
    <row r="4468" spans="11:16" s="23" customFormat="1" x14ac:dyDescent="0.35">
      <c r="K4468" s="42"/>
      <c r="L4468" s="42"/>
      <c r="M4468" s="42"/>
      <c r="N4468" s="41"/>
      <c r="O4468" s="41"/>
      <c r="P4468" s="41"/>
    </row>
    <row r="4469" spans="11:16" s="23" customFormat="1" x14ac:dyDescent="0.35">
      <c r="K4469" s="42"/>
      <c r="L4469" s="42"/>
      <c r="M4469" s="42"/>
      <c r="N4469" s="41"/>
      <c r="O4469" s="41"/>
      <c r="P4469" s="41"/>
    </row>
    <row r="4470" spans="11:16" s="23" customFormat="1" x14ac:dyDescent="0.35">
      <c r="K4470" s="42"/>
      <c r="L4470" s="42"/>
      <c r="M4470" s="42"/>
      <c r="N4470" s="41"/>
      <c r="O4470" s="41"/>
      <c r="P4470" s="41"/>
    </row>
    <row r="4471" spans="11:16" s="23" customFormat="1" x14ac:dyDescent="0.35">
      <c r="K4471" s="42"/>
      <c r="L4471" s="42"/>
      <c r="M4471" s="42"/>
      <c r="N4471" s="41"/>
      <c r="O4471" s="41"/>
      <c r="P4471" s="41"/>
    </row>
    <row r="4472" spans="11:16" s="23" customFormat="1" x14ac:dyDescent="0.35">
      <c r="K4472" s="42"/>
      <c r="L4472" s="42"/>
      <c r="M4472" s="42"/>
      <c r="N4472" s="41"/>
      <c r="O4472" s="41"/>
      <c r="P4472" s="41"/>
    </row>
    <row r="4473" spans="11:16" s="23" customFormat="1" x14ac:dyDescent="0.35">
      <c r="K4473" s="42"/>
      <c r="L4473" s="42"/>
      <c r="M4473" s="42"/>
      <c r="N4473" s="41"/>
      <c r="O4473" s="41"/>
      <c r="P4473" s="41"/>
    </row>
    <row r="4474" spans="11:16" s="23" customFormat="1" x14ac:dyDescent="0.35">
      <c r="K4474" s="42"/>
      <c r="L4474" s="42"/>
      <c r="M4474" s="42"/>
      <c r="N4474" s="41"/>
      <c r="O4474" s="41"/>
      <c r="P4474" s="41"/>
    </row>
    <row r="4475" spans="11:16" s="23" customFormat="1" x14ac:dyDescent="0.35">
      <c r="K4475" s="42"/>
      <c r="L4475" s="42"/>
      <c r="M4475" s="42"/>
      <c r="N4475" s="41"/>
      <c r="O4475" s="41"/>
      <c r="P4475" s="41"/>
    </row>
    <row r="4476" spans="11:16" s="23" customFormat="1" x14ac:dyDescent="0.35">
      <c r="K4476" s="42"/>
      <c r="L4476" s="42"/>
      <c r="M4476" s="42"/>
      <c r="N4476" s="41"/>
      <c r="O4476" s="41"/>
      <c r="P4476" s="41"/>
    </row>
    <row r="4477" spans="11:16" s="23" customFormat="1" x14ac:dyDescent="0.35">
      <c r="K4477" s="42"/>
      <c r="L4477" s="42"/>
      <c r="M4477" s="42"/>
      <c r="N4477" s="41"/>
      <c r="O4477" s="41"/>
      <c r="P4477" s="41"/>
    </row>
    <row r="4478" spans="11:16" s="23" customFormat="1" x14ac:dyDescent="0.35">
      <c r="K4478" s="42"/>
      <c r="L4478" s="42"/>
      <c r="M4478" s="42"/>
      <c r="N4478" s="41"/>
      <c r="O4478" s="41"/>
      <c r="P4478" s="41"/>
    </row>
    <row r="4479" spans="11:16" s="23" customFormat="1" x14ac:dyDescent="0.35">
      <c r="K4479" s="42"/>
      <c r="L4479" s="42"/>
      <c r="M4479" s="42"/>
      <c r="N4479" s="41"/>
      <c r="O4479" s="41"/>
      <c r="P4479" s="41"/>
    </row>
    <row r="4480" spans="11:16" s="23" customFormat="1" x14ac:dyDescent="0.35">
      <c r="K4480" s="42"/>
      <c r="L4480" s="42"/>
      <c r="M4480" s="42"/>
      <c r="N4480" s="41"/>
      <c r="O4480" s="41"/>
      <c r="P4480" s="41"/>
    </row>
    <row r="4481" spans="11:16" s="23" customFormat="1" x14ac:dyDescent="0.35">
      <c r="K4481" s="42"/>
      <c r="L4481" s="42"/>
      <c r="M4481" s="42"/>
      <c r="N4481" s="41"/>
      <c r="O4481" s="41"/>
      <c r="P4481" s="41"/>
    </row>
    <row r="4482" spans="11:16" s="23" customFormat="1" x14ac:dyDescent="0.35">
      <c r="K4482" s="42"/>
      <c r="L4482" s="42"/>
      <c r="M4482" s="42"/>
      <c r="N4482" s="41"/>
      <c r="O4482" s="41"/>
      <c r="P4482" s="41"/>
    </row>
    <row r="4483" spans="11:16" s="23" customFormat="1" x14ac:dyDescent="0.35">
      <c r="K4483" s="42"/>
      <c r="L4483" s="42"/>
      <c r="M4483" s="42"/>
      <c r="N4483" s="41"/>
      <c r="O4483" s="41"/>
      <c r="P4483" s="41"/>
    </row>
    <row r="4484" spans="11:16" s="23" customFormat="1" x14ac:dyDescent="0.35">
      <c r="K4484" s="42"/>
      <c r="L4484" s="42"/>
      <c r="M4484" s="42"/>
      <c r="N4484" s="41"/>
      <c r="O4484" s="41"/>
      <c r="P4484" s="41"/>
    </row>
    <row r="4485" spans="11:16" s="23" customFormat="1" x14ac:dyDescent="0.35">
      <c r="K4485" s="42"/>
      <c r="L4485" s="42"/>
      <c r="M4485" s="42"/>
      <c r="N4485" s="41"/>
      <c r="O4485" s="41"/>
      <c r="P4485" s="41"/>
    </row>
    <row r="4486" spans="11:16" s="23" customFormat="1" x14ac:dyDescent="0.35">
      <c r="K4486" s="42"/>
      <c r="L4486" s="42"/>
      <c r="M4486" s="42"/>
      <c r="N4486" s="41"/>
      <c r="O4486" s="41"/>
      <c r="P4486" s="41"/>
    </row>
    <row r="4487" spans="11:16" s="23" customFormat="1" x14ac:dyDescent="0.35">
      <c r="K4487" s="42"/>
      <c r="L4487" s="42"/>
      <c r="M4487" s="42"/>
      <c r="N4487" s="41"/>
      <c r="O4487" s="41"/>
      <c r="P4487" s="41"/>
    </row>
    <row r="4488" spans="11:16" s="23" customFormat="1" x14ac:dyDescent="0.35">
      <c r="K4488" s="42"/>
      <c r="L4488" s="42"/>
      <c r="M4488" s="42"/>
      <c r="N4488" s="41"/>
      <c r="O4488" s="41"/>
      <c r="P4488" s="41"/>
    </row>
    <row r="4489" spans="11:16" s="23" customFormat="1" x14ac:dyDescent="0.35">
      <c r="K4489" s="42"/>
      <c r="L4489" s="42"/>
      <c r="M4489" s="42"/>
      <c r="N4489" s="41"/>
      <c r="O4489" s="41"/>
      <c r="P4489" s="41"/>
    </row>
    <row r="4490" spans="11:16" s="23" customFormat="1" x14ac:dyDescent="0.35">
      <c r="K4490" s="42"/>
      <c r="L4490" s="42"/>
      <c r="M4490" s="42"/>
      <c r="N4490" s="41"/>
      <c r="O4490" s="41"/>
      <c r="P4490" s="41"/>
    </row>
    <row r="4491" spans="11:16" s="23" customFormat="1" x14ac:dyDescent="0.35">
      <c r="K4491" s="42"/>
      <c r="L4491" s="42"/>
      <c r="M4491" s="42"/>
      <c r="N4491" s="41"/>
      <c r="O4491" s="41"/>
      <c r="P4491" s="41"/>
    </row>
    <row r="4492" spans="11:16" s="23" customFormat="1" x14ac:dyDescent="0.35">
      <c r="K4492" s="42"/>
      <c r="L4492" s="42"/>
      <c r="M4492" s="42"/>
      <c r="N4492" s="41"/>
      <c r="O4492" s="41"/>
      <c r="P4492" s="41"/>
    </row>
    <row r="4493" spans="11:16" s="23" customFormat="1" x14ac:dyDescent="0.35">
      <c r="K4493" s="42"/>
      <c r="L4493" s="42"/>
      <c r="M4493" s="42"/>
      <c r="N4493" s="41"/>
      <c r="O4493" s="41"/>
      <c r="P4493" s="41"/>
    </row>
    <row r="4494" spans="11:16" s="23" customFormat="1" x14ac:dyDescent="0.35">
      <c r="K4494" s="42"/>
      <c r="L4494" s="42"/>
      <c r="M4494" s="42"/>
      <c r="N4494" s="41"/>
      <c r="O4494" s="41"/>
      <c r="P4494" s="41"/>
    </row>
    <row r="4495" spans="11:16" s="23" customFormat="1" x14ac:dyDescent="0.35">
      <c r="K4495" s="42"/>
      <c r="L4495" s="42"/>
      <c r="M4495" s="42"/>
      <c r="N4495" s="41"/>
      <c r="O4495" s="41"/>
      <c r="P4495" s="41"/>
    </row>
    <row r="4496" spans="11:16" s="23" customFormat="1" x14ac:dyDescent="0.35">
      <c r="K4496" s="42"/>
      <c r="L4496" s="42"/>
      <c r="M4496" s="42"/>
      <c r="N4496" s="41"/>
      <c r="O4496" s="41"/>
      <c r="P4496" s="41"/>
    </row>
    <row r="4497" spans="11:16" s="23" customFormat="1" x14ac:dyDescent="0.35">
      <c r="K4497" s="42"/>
      <c r="L4497" s="42"/>
      <c r="M4497" s="42"/>
      <c r="N4497" s="41"/>
      <c r="O4497" s="41"/>
      <c r="P4497" s="41"/>
    </row>
    <row r="4498" spans="11:16" s="23" customFormat="1" x14ac:dyDescent="0.35">
      <c r="K4498" s="42"/>
      <c r="L4498" s="42"/>
      <c r="M4498" s="42"/>
      <c r="N4498" s="41"/>
      <c r="O4498" s="41"/>
      <c r="P4498" s="41"/>
    </row>
    <row r="4499" spans="11:16" s="23" customFormat="1" x14ac:dyDescent="0.35">
      <c r="K4499" s="42"/>
      <c r="L4499" s="42"/>
      <c r="M4499" s="42"/>
      <c r="N4499" s="41"/>
      <c r="O4499" s="41"/>
      <c r="P4499" s="41"/>
    </row>
    <row r="4500" spans="11:16" s="23" customFormat="1" x14ac:dyDescent="0.35">
      <c r="K4500" s="42"/>
      <c r="L4500" s="42"/>
      <c r="M4500" s="42"/>
      <c r="N4500" s="41"/>
      <c r="O4500" s="41"/>
      <c r="P4500" s="41"/>
    </row>
    <row r="4501" spans="11:16" s="23" customFormat="1" x14ac:dyDescent="0.35">
      <c r="K4501" s="42"/>
      <c r="L4501" s="42"/>
      <c r="M4501" s="42"/>
      <c r="N4501" s="41"/>
      <c r="O4501" s="41"/>
      <c r="P4501" s="41"/>
    </row>
    <row r="4502" spans="11:16" s="23" customFormat="1" x14ac:dyDescent="0.35">
      <c r="K4502" s="42"/>
      <c r="L4502" s="42"/>
      <c r="M4502" s="42"/>
      <c r="N4502" s="41"/>
      <c r="O4502" s="41"/>
      <c r="P4502" s="41"/>
    </row>
    <row r="4503" spans="11:16" s="23" customFormat="1" x14ac:dyDescent="0.35">
      <c r="K4503" s="42"/>
      <c r="L4503" s="42"/>
      <c r="M4503" s="42"/>
      <c r="N4503" s="41"/>
      <c r="O4503" s="41"/>
      <c r="P4503" s="41"/>
    </row>
    <row r="4504" spans="11:16" s="23" customFormat="1" x14ac:dyDescent="0.35">
      <c r="K4504" s="42"/>
      <c r="L4504" s="42"/>
      <c r="M4504" s="42"/>
      <c r="N4504" s="41"/>
      <c r="O4504" s="41"/>
      <c r="P4504" s="41"/>
    </row>
    <row r="4505" spans="11:16" s="23" customFormat="1" x14ac:dyDescent="0.35">
      <c r="K4505" s="42"/>
      <c r="L4505" s="42"/>
      <c r="M4505" s="42"/>
      <c r="N4505" s="41"/>
      <c r="O4505" s="41"/>
      <c r="P4505" s="41"/>
    </row>
    <row r="4506" spans="11:16" s="23" customFormat="1" x14ac:dyDescent="0.35">
      <c r="K4506" s="42"/>
      <c r="L4506" s="42"/>
      <c r="M4506" s="42"/>
      <c r="N4506" s="41"/>
      <c r="O4506" s="41"/>
      <c r="P4506" s="41"/>
    </row>
    <row r="4507" spans="11:16" s="23" customFormat="1" x14ac:dyDescent="0.35">
      <c r="K4507" s="42"/>
      <c r="L4507" s="42"/>
      <c r="M4507" s="42"/>
      <c r="N4507" s="41"/>
      <c r="O4507" s="41"/>
      <c r="P4507" s="41"/>
    </row>
    <row r="4508" spans="11:16" s="23" customFormat="1" x14ac:dyDescent="0.35">
      <c r="K4508" s="42"/>
      <c r="L4508" s="42"/>
      <c r="M4508" s="42"/>
      <c r="N4508" s="41"/>
      <c r="O4508" s="41"/>
      <c r="P4508" s="41"/>
    </row>
    <row r="4509" spans="11:16" s="23" customFormat="1" x14ac:dyDescent="0.35">
      <c r="K4509" s="42"/>
      <c r="L4509" s="42"/>
      <c r="M4509" s="42"/>
      <c r="N4509" s="41"/>
      <c r="O4509" s="41"/>
      <c r="P4509" s="41"/>
    </row>
    <row r="4510" spans="11:16" s="23" customFormat="1" x14ac:dyDescent="0.35">
      <c r="K4510" s="42"/>
      <c r="L4510" s="42"/>
      <c r="M4510" s="42"/>
      <c r="N4510" s="41"/>
      <c r="O4510" s="41"/>
      <c r="P4510" s="41"/>
    </row>
    <row r="4511" spans="11:16" s="23" customFormat="1" x14ac:dyDescent="0.35">
      <c r="K4511" s="42"/>
      <c r="L4511" s="42"/>
      <c r="M4511" s="42"/>
      <c r="N4511" s="41"/>
      <c r="O4511" s="41"/>
      <c r="P4511" s="41"/>
    </row>
    <row r="4512" spans="11:16" s="23" customFormat="1" x14ac:dyDescent="0.35">
      <c r="K4512" s="42"/>
      <c r="L4512" s="42"/>
      <c r="M4512" s="42"/>
      <c r="N4512" s="41"/>
      <c r="O4512" s="41"/>
      <c r="P4512" s="41"/>
    </row>
    <row r="4513" spans="11:16" s="23" customFormat="1" x14ac:dyDescent="0.35">
      <c r="K4513" s="42"/>
      <c r="L4513" s="42"/>
      <c r="M4513" s="42"/>
      <c r="N4513" s="41"/>
      <c r="O4513" s="41"/>
      <c r="P4513" s="41"/>
    </row>
    <row r="4514" spans="11:16" s="23" customFormat="1" x14ac:dyDescent="0.35">
      <c r="K4514" s="42"/>
      <c r="L4514" s="42"/>
      <c r="M4514" s="42"/>
      <c r="N4514" s="41"/>
      <c r="O4514" s="41"/>
      <c r="P4514" s="41"/>
    </row>
    <row r="4515" spans="11:16" s="23" customFormat="1" x14ac:dyDescent="0.35">
      <c r="K4515" s="42"/>
      <c r="L4515" s="42"/>
      <c r="M4515" s="42"/>
      <c r="N4515" s="41"/>
      <c r="O4515" s="41"/>
      <c r="P4515" s="41"/>
    </row>
    <row r="4516" spans="11:16" s="23" customFormat="1" x14ac:dyDescent="0.35">
      <c r="K4516" s="42"/>
      <c r="L4516" s="42"/>
      <c r="M4516" s="42"/>
      <c r="N4516" s="41"/>
      <c r="O4516" s="41"/>
      <c r="P4516" s="41"/>
    </row>
    <row r="4517" spans="11:16" s="23" customFormat="1" x14ac:dyDescent="0.35">
      <c r="K4517" s="42"/>
      <c r="L4517" s="42"/>
      <c r="M4517" s="42"/>
      <c r="N4517" s="41"/>
      <c r="O4517" s="41"/>
      <c r="P4517" s="41"/>
    </row>
    <row r="4518" spans="11:16" s="23" customFormat="1" x14ac:dyDescent="0.35">
      <c r="K4518" s="42"/>
      <c r="L4518" s="42"/>
      <c r="M4518" s="42"/>
      <c r="N4518" s="41"/>
      <c r="O4518" s="41"/>
      <c r="P4518" s="41"/>
    </row>
    <row r="4519" spans="11:16" s="23" customFormat="1" x14ac:dyDescent="0.35">
      <c r="K4519" s="42"/>
      <c r="L4519" s="42"/>
      <c r="M4519" s="42"/>
      <c r="N4519" s="41"/>
      <c r="O4519" s="41"/>
      <c r="P4519" s="41"/>
    </row>
    <row r="4520" spans="11:16" s="23" customFormat="1" x14ac:dyDescent="0.35">
      <c r="K4520" s="42"/>
      <c r="L4520" s="42"/>
      <c r="M4520" s="42"/>
      <c r="N4520" s="41"/>
      <c r="O4520" s="41"/>
      <c r="P4520" s="41"/>
    </row>
    <row r="4521" spans="11:16" s="23" customFormat="1" x14ac:dyDescent="0.35">
      <c r="K4521" s="42"/>
      <c r="L4521" s="42"/>
      <c r="M4521" s="42"/>
      <c r="N4521" s="41"/>
      <c r="O4521" s="41"/>
      <c r="P4521" s="41"/>
    </row>
    <row r="4522" spans="11:16" s="23" customFormat="1" x14ac:dyDescent="0.35">
      <c r="K4522" s="42"/>
      <c r="L4522" s="42"/>
      <c r="M4522" s="42"/>
      <c r="N4522" s="41"/>
      <c r="O4522" s="41"/>
      <c r="P4522" s="41"/>
    </row>
    <row r="4523" spans="11:16" s="23" customFormat="1" x14ac:dyDescent="0.35">
      <c r="K4523" s="42"/>
      <c r="L4523" s="42"/>
      <c r="M4523" s="42"/>
      <c r="N4523" s="41"/>
      <c r="O4523" s="41"/>
      <c r="P4523" s="41"/>
    </row>
    <row r="4524" spans="11:16" s="23" customFormat="1" x14ac:dyDescent="0.35">
      <c r="K4524" s="42"/>
      <c r="L4524" s="42"/>
      <c r="M4524" s="42"/>
      <c r="N4524" s="41"/>
      <c r="O4524" s="41"/>
      <c r="P4524" s="41"/>
    </row>
    <row r="4525" spans="11:16" s="23" customFormat="1" x14ac:dyDescent="0.35">
      <c r="K4525" s="42"/>
      <c r="L4525" s="42"/>
      <c r="M4525" s="42"/>
      <c r="N4525" s="41"/>
      <c r="O4525" s="41"/>
      <c r="P4525" s="41"/>
    </row>
    <row r="4526" spans="11:16" s="23" customFormat="1" x14ac:dyDescent="0.35">
      <c r="K4526" s="42"/>
      <c r="L4526" s="42"/>
      <c r="M4526" s="42"/>
      <c r="N4526" s="41"/>
      <c r="O4526" s="41"/>
      <c r="P4526" s="41"/>
    </row>
    <row r="4527" spans="11:16" s="23" customFormat="1" x14ac:dyDescent="0.35">
      <c r="K4527" s="42"/>
      <c r="L4527" s="42"/>
      <c r="M4527" s="42"/>
      <c r="N4527" s="41"/>
      <c r="O4527" s="41"/>
      <c r="P4527" s="41"/>
    </row>
    <row r="4528" spans="11:16" s="23" customFormat="1" x14ac:dyDescent="0.35">
      <c r="K4528" s="42"/>
      <c r="L4528" s="42"/>
      <c r="M4528" s="42"/>
      <c r="N4528" s="41"/>
      <c r="O4528" s="41"/>
      <c r="P4528" s="41"/>
    </row>
    <row r="4529" spans="11:16" s="23" customFormat="1" x14ac:dyDescent="0.35">
      <c r="K4529" s="42"/>
      <c r="L4529" s="42"/>
      <c r="M4529" s="42"/>
      <c r="N4529" s="41"/>
      <c r="O4529" s="41"/>
      <c r="P4529" s="41"/>
    </row>
    <row r="4530" spans="11:16" s="23" customFormat="1" x14ac:dyDescent="0.35">
      <c r="K4530" s="42"/>
      <c r="L4530" s="42"/>
      <c r="M4530" s="42"/>
      <c r="N4530" s="41"/>
      <c r="O4530" s="41"/>
      <c r="P4530" s="41"/>
    </row>
    <row r="4531" spans="11:16" s="23" customFormat="1" x14ac:dyDescent="0.35">
      <c r="K4531" s="42"/>
      <c r="L4531" s="42"/>
      <c r="M4531" s="42"/>
      <c r="N4531" s="41"/>
      <c r="O4531" s="41"/>
      <c r="P4531" s="41"/>
    </row>
    <row r="4532" spans="11:16" s="23" customFormat="1" x14ac:dyDescent="0.35">
      <c r="K4532" s="42"/>
      <c r="L4532" s="42"/>
      <c r="M4532" s="42"/>
      <c r="N4532" s="41"/>
      <c r="O4532" s="41"/>
      <c r="P4532" s="41"/>
    </row>
    <row r="4533" spans="11:16" s="23" customFormat="1" x14ac:dyDescent="0.35">
      <c r="K4533" s="42"/>
      <c r="L4533" s="42"/>
      <c r="M4533" s="42"/>
      <c r="N4533" s="41"/>
      <c r="O4533" s="41"/>
      <c r="P4533" s="41"/>
    </row>
    <row r="4534" spans="11:16" s="23" customFormat="1" x14ac:dyDescent="0.35">
      <c r="K4534" s="42"/>
      <c r="L4534" s="42"/>
      <c r="M4534" s="42"/>
      <c r="N4534" s="41"/>
      <c r="O4534" s="41"/>
      <c r="P4534" s="41"/>
    </row>
    <row r="4535" spans="11:16" s="23" customFormat="1" x14ac:dyDescent="0.35">
      <c r="K4535" s="42"/>
      <c r="L4535" s="42"/>
      <c r="M4535" s="42"/>
      <c r="N4535" s="41"/>
      <c r="O4535" s="41"/>
      <c r="P4535" s="41"/>
    </row>
    <row r="4536" spans="11:16" s="23" customFormat="1" x14ac:dyDescent="0.35">
      <c r="K4536" s="42"/>
      <c r="L4536" s="42"/>
      <c r="M4536" s="42"/>
      <c r="N4536" s="41"/>
      <c r="O4536" s="41"/>
      <c r="P4536" s="41"/>
    </row>
    <row r="4537" spans="11:16" s="23" customFormat="1" x14ac:dyDescent="0.35">
      <c r="K4537" s="42"/>
      <c r="L4537" s="42"/>
      <c r="M4537" s="42"/>
      <c r="N4537" s="41"/>
      <c r="O4537" s="41"/>
      <c r="P4537" s="41"/>
    </row>
    <row r="4538" spans="11:16" s="23" customFormat="1" x14ac:dyDescent="0.35">
      <c r="K4538" s="42"/>
      <c r="L4538" s="42"/>
      <c r="M4538" s="42"/>
      <c r="N4538" s="41"/>
      <c r="O4538" s="41"/>
      <c r="P4538" s="41"/>
    </row>
    <row r="4539" spans="11:16" s="23" customFormat="1" x14ac:dyDescent="0.35">
      <c r="K4539" s="42"/>
      <c r="L4539" s="42"/>
      <c r="M4539" s="42"/>
      <c r="N4539" s="41"/>
      <c r="O4539" s="41"/>
      <c r="P4539" s="41"/>
    </row>
    <row r="4540" spans="11:16" s="23" customFormat="1" x14ac:dyDescent="0.35">
      <c r="K4540" s="42"/>
      <c r="L4540" s="42"/>
      <c r="M4540" s="42"/>
      <c r="N4540" s="41"/>
      <c r="O4540" s="41"/>
      <c r="P4540" s="41"/>
    </row>
    <row r="4541" spans="11:16" s="23" customFormat="1" x14ac:dyDescent="0.35">
      <c r="K4541" s="42"/>
      <c r="L4541" s="42"/>
      <c r="M4541" s="42"/>
      <c r="N4541" s="41"/>
      <c r="O4541" s="41"/>
      <c r="P4541" s="41"/>
    </row>
    <row r="4542" spans="11:16" s="23" customFormat="1" x14ac:dyDescent="0.35">
      <c r="K4542" s="42"/>
      <c r="L4542" s="42"/>
      <c r="M4542" s="42"/>
      <c r="N4542" s="41"/>
      <c r="O4542" s="41"/>
      <c r="P4542" s="41"/>
    </row>
    <row r="4543" spans="11:16" s="23" customFormat="1" x14ac:dyDescent="0.35">
      <c r="K4543" s="42"/>
      <c r="L4543" s="42"/>
      <c r="M4543" s="42"/>
      <c r="N4543" s="41"/>
      <c r="O4543" s="41"/>
      <c r="P4543" s="41"/>
    </row>
    <row r="4544" spans="11:16" s="23" customFormat="1" x14ac:dyDescent="0.35">
      <c r="K4544" s="42"/>
      <c r="L4544" s="42"/>
      <c r="M4544" s="42"/>
      <c r="N4544" s="41"/>
      <c r="O4544" s="41"/>
      <c r="P4544" s="41"/>
    </row>
    <row r="4545" spans="11:16" s="23" customFormat="1" x14ac:dyDescent="0.35">
      <c r="K4545" s="42"/>
      <c r="L4545" s="42"/>
      <c r="M4545" s="42"/>
      <c r="N4545" s="41"/>
      <c r="O4545" s="41"/>
      <c r="P4545" s="41"/>
    </row>
    <row r="4546" spans="11:16" s="23" customFormat="1" x14ac:dyDescent="0.35">
      <c r="K4546" s="42"/>
      <c r="L4546" s="42"/>
      <c r="M4546" s="42"/>
      <c r="N4546" s="41"/>
      <c r="O4546" s="41"/>
      <c r="P4546" s="41"/>
    </row>
    <row r="4547" spans="11:16" s="23" customFormat="1" x14ac:dyDescent="0.35">
      <c r="K4547" s="42"/>
      <c r="L4547" s="42"/>
      <c r="M4547" s="42"/>
      <c r="N4547" s="41"/>
      <c r="O4547" s="41"/>
      <c r="P4547" s="41"/>
    </row>
    <row r="4548" spans="11:16" s="23" customFormat="1" x14ac:dyDescent="0.35">
      <c r="K4548" s="42"/>
      <c r="L4548" s="42"/>
      <c r="M4548" s="42"/>
      <c r="N4548" s="41"/>
      <c r="O4548" s="41"/>
      <c r="P4548" s="41"/>
    </row>
    <row r="4549" spans="11:16" s="23" customFormat="1" x14ac:dyDescent="0.35">
      <c r="K4549" s="42"/>
      <c r="L4549" s="42"/>
      <c r="M4549" s="42"/>
      <c r="N4549" s="41"/>
      <c r="O4549" s="41"/>
      <c r="P4549" s="41"/>
    </row>
    <row r="4550" spans="11:16" s="23" customFormat="1" x14ac:dyDescent="0.35">
      <c r="K4550" s="42"/>
      <c r="L4550" s="42"/>
      <c r="M4550" s="42"/>
      <c r="N4550" s="41"/>
      <c r="O4550" s="41"/>
      <c r="P4550" s="41"/>
    </row>
    <row r="4551" spans="11:16" s="23" customFormat="1" x14ac:dyDescent="0.35">
      <c r="K4551" s="42"/>
      <c r="L4551" s="42"/>
      <c r="M4551" s="42"/>
      <c r="N4551" s="41"/>
      <c r="O4551" s="41"/>
      <c r="P4551" s="41"/>
    </row>
    <row r="4552" spans="11:16" s="23" customFormat="1" x14ac:dyDescent="0.35">
      <c r="K4552" s="42"/>
      <c r="L4552" s="42"/>
      <c r="M4552" s="42"/>
      <c r="N4552" s="41"/>
      <c r="O4552" s="41"/>
      <c r="P4552" s="41"/>
    </row>
    <row r="4553" spans="11:16" s="23" customFormat="1" x14ac:dyDescent="0.35">
      <c r="K4553" s="42"/>
      <c r="L4553" s="42"/>
      <c r="M4553" s="42"/>
      <c r="N4553" s="41"/>
      <c r="O4553" s="41"/>
      <c r="P4553" s="41"/>
    </row>
    <row r="4554" spans="11:16" s="23" customFormat="1" x14ac:dyDescent="0.35">
      <c r="K4554" s="42"/>
      <c r="L4554" s="42"/>
      <c r="M4554" s="42"/>
      <c r="N4554" s="41"/>
      <c r="O4554" s="41"/>
      <c r="P4554" s="41"/>
    </row>
    <row r="4555" spans="11:16" s="23" customFormat="1" x14ac:dyDescent="0.35">
      <c r="K4555" s="42"/>
      <c r="L4555" s="42"/>
      <c r="M4555" s="42"/>
      <c r="N4555" s="41"/>
      <c r="O4555" s="41"/>
      <c r="P4555" s="41"/>
    </row>
    <row r="4556" spans="11:16" s="23" customFormat="1" x14ac:dyDescent="0.35">
      <c r="K4556" s="42"/>
      <c r="L4556" s="42"/>
      <c r="M4556" s="42"/>
      <c r="N4556" s="41"/>
      <c r="O4556" s="41"/>
      <c r="P4556" s="41"/>
    </row>
    <row r="4557" spans="11:16" s="23" customFormat="1" x14ac:dyDescent="0.35">
      <c r="K4557" s="42"/>
      <c r="L4557" s="42"/>
      <c r="M4557" s="42"/>
      <c r="N4557" s="41"/>
      <c r="O4557" s="41"/>
      <c r="P4557" s="41"/>
    </row>
    <row r="4558" spans="11:16" s="23" customFormat="1" x14ac:dyDescent="0.35">
      <c r="K4558" s="42"/>
      <c r="L4558" s="42"/>
      <c r="M4558" s="42"/>
      <c r="N4558" s="41"/>
      <c r="O4558" s="41"/>
      <c r="P4558" s="41"/>
    </row>
    <row r="4559" spans="11:16" s="23" customFormat="1" x14ac:dyDescent="0.35">
      <c r="K4559" s="42"/>
      <c r="L4559" s="42"/>
      <c r="M4559" s="42"/>
      <c r="N4559" s="41"/>
      <c r="O4559" s="41"/>
      <c r="P4559" s="41"/>
    </row>
    <row r="4560" spans="11:16" s="23" customFormat="1" x14ac:dyDescent="0.35">
      <c r="K4560" s="42"/>
      <c r="L4560" s="42"/>
      <c r="M4560" s="42"/>
      <c r="N4560" s="41"/>
      <c r="O4560" s="41"/>
      <c r="P4560" s="41"/>
    </row>
    <row r="4561" spans="11:16" s="23" customFormat="1" x14ac:dyDescent="0.35">
      <c r="K4561" s="42"/>
      <c r="L4561" s="42"/>
      <c r="M4561" s="42"/>
      <c r="N4561" s="41"/>
      <c r="O4561" s="41"/>
      <c r="P4561" s="41"/>
    </row>
    <row r="4562" spans="11:16" s="23" customFormat="1" x14ac:dyDescent="0.35">
      <c r="K4562" s="42"/>
      <c r="L4562" s="42"/>
      <c r="M4562" s="42"/>
      <c r="N4562" s="41"/>
      <c r="O4562" s="41"/>
      <c r="P4562" s="41"/>
    </row>
    <row r="4563" spans="11:16" s="23" customFormat="1" x14ac:dyDescent="0.35">
      <c r="K4563" s="42"/>
      <c r="L4563" s="42"/>
      <c r="M4563" s="42"/>
      <c r="N4563" s="41"/>
      <c r="O4563" s="41"/>
      <c r="P4563" s="41"/>
    </row>
    <row r="4564" spans="11:16" s="23" customFormat="1" x14ac:dyDescent="0.35">
      <c r="K4564" s="42"/>
      <c r="L4564" s="42"/>
      <c r="M4564" s="42"/>
      <c r="N4564" s="41"/>
      <c r="O4564" s="41"/>
      <c r="P4564" s="41"/>
    </row>
    <row r="4565" spans="11:16" s="23" customFormat="1" x14ac:dyDescent="0.35">
      <c r="K4565" s="42"/>
      <c r="L4565" s="42"/>
      <c r="M4565" s="42"/>
      <c r="N4565" s="41"/>
      <c r="O4565" s="41"/>
      <c r="P4565" s="41"/>
    </row>
    <row r="4566" spans="11:16" s="23" customFormat="1" x14ac:dyDescent="0.35">
      <c r="K4566" s="42"/>
      <c r="L4566" s="42"/>
      <c r="M4566" s="42"/>
      <c r="N4566" s="41"/>
      <c r="O4566" s="41"/>
      <c r="P4566" s="41"/>
    </row>
    <row r="4567" spans="11:16" s="23" customFormat="1" x14ac:dyDescent="0.35">
      <c r="K4567" s="42"/>
      <c r="L4567" s="42"/>
      <c r="M4567" s="42"/>
      <c r="N4567" s="41"/>
      <c r="O4567" s="41"/>
      <c r="P4567" s="41"/>
    </row>
    <row r="4568" spans="11:16" s="23" customFormat="1" x14ac:dyDescent="0.35">
      <c r="K4568" s="42"/>
      <c r="L4568" s="42"/>
      <c r="M4568" s="42"/>
      <c r="N4568" s="41"/>
      <c r="O4568" s="41"/>
      <c r="P4568" s="41"/>
    </row>
    <row r="4569" spans="11:16" s="23" customFormat="1" x14ac:dyDescent="0.35">
      <c r="K4569" s="42"/>
      <c r="L4569" s="42"/>
      <c r="M4569" s="42"/>
      <c r="N4569" s="41"/>
      <c r="O4569" s="41"/>
      <c r="P4569" s="41"/>
    </row>
    <row r="4570" spans="11:16" s="23" customFormat="1" x14ac:dyDescent="0.35">
      <c r="K4570" s="42"/>
      <c r="L4570" s="42"/>
      <c r="M4570" s="42"/>
      <c r="N4570" s="41"/>
      <c r="O4570" s="41"/>
      <c r="P4570" s="41"/>
    </row>
    <row r="4571" spans="11:16" s="23" customFormat="1" x14ac:dyDescent="0.35">
      <c r="K4571" s="42"/>
      <c r="L4571" s="42"/>
      <c r="M4571" s="42"/>
      <c r="N4571" s="41"/>
      <c r="O4571" s="41"/>
      <c r="P4571" s="41"/>
    </row>
    <row r="4572" spans="11:16" s="23" customFormat="1" x14ac:dyDescent="0.35">
      <c r="K4572" s="42"/>
      <c r="L4572" s="42"/>
      <c r="M4572" s="42"/>
      <c r="N4572" s="41"/>
      <c r="O4572" s="41"/>
      <c r="P4572" s="41"/>
    </row>
    <row r="4573" spans="11:16" s="23" customFormat="1" x14ac:dyDescent="0.35">
      <c r="K4573" s="42"/>
      <c r="L4573" s="42"/>
      <c r="M4573" s="42"/>
      <c r="N4573" s="41"/>
      <c r="O4573" s="41"/>
      <c r="P4573" s="41"/>
    </row>
    <row r="4574" spans="11:16" s="23" customFormat="1" x14ac:dyDescent="0.35">
      <c r="K4574" s="42"/>
      <c r="L4574" s="42"/>
      <c r="M4574" s="42"/>
      <c r="N4574" s="41"/>
      <c r="O4574" s="41"/>
      <c r="P4574" s="41"/>
    </row>
    <row r="4575" spans="11:16" s="23" customFormat="1" x14ac:dyDescent="0.35">
      <c r="K4575" s="42"/>
      <c r="L4575" s="42"/>
      <c r="M4575" s="42"/>
      <c r="N4575" s="41"/>
      <c r="O4575" s="41"/>
      <c r="P4575" s="41"/>
    </row>
    <row r="4576" spans="11:16" s="23" customFormat="1" x14ac:dyDescent="0.35">
      <c r="K4576" s="42"/>
      <c r="L4576" s="42"/>
      <c r="M4576" s="42"/>
      <c r="N4576" s="41"/>
      <c r="O4576" s="41"/>
      <c r="P4576" s="41"/>
    </row>
    <row r="4577" spans="11:16" s="23" customFormat="1" x14ac:dyDescent="0.35">
      <c r="K4577" s="42"/>
      <c r="L4577" s="42"/>
      <c r="M4577" s="42"/>
      <c r="N4577" s="41"/>
      <c r="O4577" s="41"/>
      <c r="P4577" s="41"/>
    </row>
    <row r="4578" spans="11:16" s="23" customFormat="1" x14ac:dyDescent="0.35">
      <c r="K4578" s="42"/>
      <c r="L4578" s="42"/>
      <c r="M4578" s="42"/>
      <c r="N4578" s="41"/>
      <c r="O4578" s="41"/>
      <c r="P4578" s="41"/>
    </row>
    <row r="4579" spans="11:16" s="23" customFormat="1" x14ac:dyDescent="0.35">
      <c r="K4579" s="42"/>
      <c r="L4579" s="42"/>
      <c r="M4579" s="42"/>
      <c r="N4579" s="41"/>
      <c r="O4579" s="41"/>
      <c r="P4579" s="41"/>
    </row>
    <row r="4580" spans="11:16" s="23" customFormat="1" x14ac:dyDescent="0.35">
      <c r="K4580" s="42"/>
      <c r="L4580" s="42"/>
      <c r="M4580" s="42"/>
      <c r="N4580" s="41"/>
      <c r="O4580" s="41"/>
      <c r="P4580" s="41"/>
    </row>
    <row r="4581" spans="11:16" s="23" customFormat="1" x14ac:dyDescent="0.35">
      <c r="K4581" s="42"/>
      <c r="L4581" s="42"/>
      <c r="M4581" s="42"/>
      <c r="N4581" s="41"/>
      <c r="O4581" s="41"/>
      <c r="P4581" s="41"/>
    </row>
    <row r="4582" spans="11:16" s="23" customFormat="1" x14ac:dyDescent="0.35">
      <c r="K4582" s="42"/>
      <c r="L4582" s="42"/>
      <c r="M4582" s="42"/>
      <c r="N4582" s="41"/>
      <c r="O4582" s="41"/>
      <c r="P4582" s="41"/>
    </row>
    <row r="4583" spans="11:16" s="23" customFormat="1" x14ac:dyDescent="0.35">
      <c r="K4583" s="42"/>
      <c r="L4583" s="42"/>
      <c r="M4583" s="42"/>
      <c r="N4583" s="41"/>
      <c r="O4583" s="41"/>
      <c r="P4583" s="41"/>
    </row>
    <row r="4584" spans="11:16" s="23" customFormat="1" x14ac:dyDescent="0.35">
      <c r="K4584" s="42"/>
      <c r="L4584" s="42"/>
      <c r="M4584" s="42"/>
      <c r="N4584" s="41"/>
      <c r="O4584" s="41"/>
      <c r="P4584" s="41"/>
    </row>
    <row r="4585" spans="11:16" s="23" customFormat="1" x14ac:dyDescent="0.35">
      <c r="K4585" s="42"/>
      <c r="L4585" s="42"/>
      <c r="M4585" s="42"/>
      <c r="N4585" s="41"/>
      <c r="O4585" s="41"/>
      <c r="P4585" s="41"/>
    </row>
    <row r="4586" spans="11:16" s="23" customFormat="1" x14ac:dyDescent="0.35">
      <c r="K4586" s="42"/>
      <c r="L4586" s="42"/>
      <c r="M4586" s="42"/>
      <c r="N4586" s="41"/>
      <c r="O4586" s="41"/>
      <c r="P4586" s="41"/>
    </row>
    <row r="4587" spans="11:16" s="23" customFormat="1" x14ac:dyDescent="0.35">
      <c r="K4587" s="42"/>
      <c r="L4587" s="42"/>
      <c r="M4587" s="42"/>
      <c r="N4587" s="41"/>
      <c r="O4587" s="41"/>
      <c r="P4587" s="41"/>
    </row>
    <row r="4588" spans="11:16" s="23" customFormat="1" x14ac:dyDescent="0.35">
      <c r="K4588" s="42"/>
      <c r="L4588" s="42"/>
      <c r="M4588" s="42"/>
      <c r="N4588" s="41"/>
      <c r="O4588" s="41"/>
      <c r="P4588" s="41"/>
    </row>
    <row r="4589" spans="11:16" s="23" customFormat="1" x14ac:dyDescent="0.35">
      <c r="K4589" s="42"/>
      <c r="L4589" s="42"/>
      <c r="M4589" s="42"/>
      <c r="N4589" s="41"/>
      <c r="O4589" s="41"/>
      <c r="P4589" s="41"/>
    </row>
    <row r="4590" spans="11:16" s="23" customFormat="1" x14ac:dyDescent="0.35">
      <c r="K4590" s="42"/>
      <c r="L4590" s="42"/>
      <c r="M4590" s="42"/>
      <c r="N4590" s="41"/>
      <c r="O4590" s="41"/>
      <c r="P4590" s="41"/>
    </row>
    <row r="4591" spans="11:16" s="23" customFormat="1" x14ac:dyDescent="0.35">
      <c r="K4591" s="42"/>
      <c r="L4591" s="42"/>
      <c r="M4591" s="42"/>
      <c r="N4591" s="41"/>
      <c r="O4591" s="41"/>
      <c r="P4591" s="41"/>
    </row>
    <row r="4592" spans="11:16" s="23" customFormat="1" x14ac:dyDescent="0.35">
      <c r="K4592" s="42"/>
      <c r="L4592" s="42"/>
      <c r="M4592" s="42"/>
      <c r="N4592" s="41"/>
      <c r="O4592" s="41"/>
      <c r="P4592" s="41"/>
    </row>
    <row r="4593" spans="11:16" s="23" customFormat="1" x14ac:dyDescent="0.35">
      <c r="K4593" s="42"/>
      <c r="L4593" s="42"/>
      <c r="M4593" s="42"/>
      <c r="N4593" s="41"/>
      <c r="O4593" s="41"/>
      <c r="P4593" s="41"/>
    </row>
    <row r="4594" spans="11:16" s="23" customFormat="1" x14ac:dyDescent="0.35">
      <c r="K4594" s="42"/>
      <c r="L4594" s="42"/>
      <c r="M4594" s="42"/>
      <c r="N4594" s="41"/>
      <c r="O4594" s="41"/>
      <c r="P4594" s="41"/>
    </row>
    <row r="4595" spans="11:16" s="23" customFormat="1" x14ac:dyDescent="0.35">
      <c r="K4595" s="42"/>
      <c r="L4595" s="42"/>
      <c r="M4595" s="42"/>
      <c r="N4595" s="41"/>
      <c r="O4595" s="41"/>
      <c r="P4595" s="41"/>
    </row>
    <row r="4596" spans="11:16" s="23" customFormat="1" x14ac:dyDescent="0.35">
      <c r="K4596" s="42"/>
      <c r="L4596" s="42"/>
      <c r="M4596" s="42"/>
      <c r="N4596" s="41"/>
      <c r="O4596" s="41"/>
      <c r="P4596" s="41"/>
    </row>
    <row r="4597" spans="11:16" s="23" customFormat="1" x14ac:dyDescent="0.35">
      <c r="K4597" s="42"/>
      <c r="L4597" s="42"/>
      <c r="M4597" s="42"/>
      <c r="N4597" s="41"/>
      <c r="O4597" s="41"/>
      <c r="P4597" s="41"/>
    </row>
    <row r="4598" spans="11:16" s="23" customFormat="1" x14ac:dyDescent="0.35">
      <c r="K4598" s="42"/>
      <c r="L4598" s="42"/>
      <c r="M4598" s="42"/>
      <c r="N4598" s="41"/>
      <c r="O4598" s="41"/>
      <c r="P4598" s="41"/>
    </row>
    <row r="4599" spans="11:16" s="23" customFormat="1" x14ac:dyDescent="0.35">
      <c r="K4599" s="42"/>
      <c r="L4599" s="42"/>
      <c r="M4599" s="42"/>
      <c r="N4599" s="41"/>
      <c r="O4599" s="41"/>
      <c r="P4599" s="41"/>
    </row>
    <row r="4600" spans="11:16" s="23" customFormat="1" x14ac:dyDescent="0.35">
      <c r="K4600" s="42"/>
      <c r="L4600" s="42"/>
      <c r="M4600" s="42"/>
      <c r="N4600" s="41"/>
      <c r="O4600" s="41"/>
      <c r="P4600" s="41"/>
    </row>
    <row r="4601" spans="11:16" s="23" customFormat="1" x14ac:dyDescent="0.35">
      <c r="K4601" s="42"/>
      <c r="L4601" s="42"/>
      <c r="M4601" s="42"/>
      <c r="N4601" s="41"/>
      <c r="O4601" s="41"/>
      <c r="P4601" s="41"/>
    </row>
    <row r="4602" spans="11:16" s="23" customFormat="1" x14ac:dyDescent="0.35">
      <c r="K4602" s="42"/>
      <c r="L4602" s="42"/>
      <c r="M4602" s="42"/>
      <c r="N4602" s="41"/>
      <c r="O4602" s="41"/>
      <c r="P4602" s="41"/>
    </row>
    <row r="4603" spans="11:16" s="23" customFormat="1" x14ac:dyDescent="0.35">
      <c r="K4603" s="42"/>
      <c r="L4603" s="42"/>
      <c r="M4603" s="42"/>
      <c r="N4603" s="41"/>
      <c r="O4603" s="41"/>
      <c r="P4603" s="41"/>
    </row>
    <row r="4604" spans="11:16" s="23" customFormat="1" x14ac:dyDescent="0.35">
      <c r="K4604" s="42"/>
      <c r="L4604" s="42"/>
      <c r="M4604" s="42"/>
      <c r="N4604" s="41"/>
      <c r="O4604" s="41"/>
      <c r="P4604" s="41"/>
    </row>
    <row r="4605" spans="11:16" s="23" customFormat="1" x14ac:dyDescent="0.35">
      <c r="K4605" s="42"/>
      <c r="L4605" s="42"/>
      <c r="M4605" s="42"/>
      <c r="N4605" s="41"/>
      <c r="O4605" s="41"/>
      <c r="P4605" s="41"/>
    </row>
    <row r="4606" spans="11:16" s="23" customFormat="1" x14ac:dyDescent="0.35">
      <c r="K4606" s="42"/>
      <c r="L4606" s="42"/>
      <c r="M4606" s="42"/>
      <c r="N4606" s="41"/>
      <c r="O4606" s="41"/>
      <c r="P4606" s="41"/>
    </row>
    <row r="4607" spans="11:16" s="23" customFormat="1" x14ac:dyDescent="0.35">
      <c r="K4607" s="42"/>
      <c r="L4607" s="42"/>
      <c r="M4607" s="42"/>
      <c r="N4607" s="41"/>
      <c r="O4607" s="41"/>
      <c r="P4607" s="41"/>
    </row>
    <row r="4608" spans="11:16" s="23" customFormat="1" x14ac:dyDescent="0.35">
      <c r="K4608" s="42"/>
      <c r="L4608" s="42"/>
      <c r="M4608" s="42"/>
      <c r="N4608" s="41"/>
      <c r="O4608" s="41"/>
      <c r="P4608" s="41"/>
    </row>
    <row r="4609" spans="11:16" s="23" customFormat="1" x14ac:dyDescent="0.35">
      <c r="K4609" s="42"/>
      <c r="L4609" s="42"/>
      <c r="M4609" s="42"/>
      <c r="N4609" s="41"/>
      <c r="O4609" s="41"/>
      <c r="P4609" s="41"/>
    </row>
    <row r="4610" spans="11:16" s="23" customFormat="1" x14ac:dyDescent="0.35">
      <c r="K4610" s="42"/>
      <c r="L4610" s="42"/>
      <c r="M4610" s="42"/>
      <c r="N4610" s="41"/>
      <c r="O4610" s="41"/>
      <c r="P4610" s="41"/>
    </row>
    <row r="4611" spans="11:16" s="23" customFormat="1" x14ac:dyDescent="0.35">
      <c r="K4611" s="42"/>
      <c r="L4611" s="42"/>
      <c r="M4611" s="42"/>
      <c r="N4611" s="41"/>
      <c r="O4611" s="41"/>
      <c r="P4611" s="41"/>
    </row>
    <row r="4612" spans="11:16" s="23" customFormat="1" x14ac:dyDescent="0.35">
      <c r="K4612" s="42"/>
      <c r="L4612" s="42"/>
      <c r="M4612" s="42"/>
      <c r="N4612" s="41"/>
      <c r="O4612" s="41"/>
      <c r="P4612" s="41"/>
    </row>
    <row r="4613" spans="11:16" s="23" customFormat="1" x14ac:dyDescent="0.35">
      <c r="K4613" s="42"/>
      <c r="L4613" s="42"/>
      <c r="M4613" s="42"/>
      <c r="N4613" s="41"/>
      <c r="O4613" s="41"/>
      <c r="P4613" s="41"/>
    </row>
    <row r="4614" spans="11:16" s="23" customFormat="1" x14ac:dyDescent="0.35">
      <c r="K4614" s="42"/>
      <c r="L4614" s="42"/>
      <c r="M4614" s="42"/>
      <c r="N4614" s="41"/>
      <c r="O4614" s="41"/>
      <c r="P4614" s="41"/>
    </row>
    <row r="4615" spans="11:16" s="23" customFormat="1" x14ac:dyDescent="0.35">
      <c r="K4615" s="42"/>
      <c r="L4615" s="42"/>
      <c r="M4615" s="42"/>
      <c r="N4615" s="41"/>
      <c r="O4615" s="41"/>
      <c r="P4615" s="41"/>
    </row>
    <row r="4616" spans="11:16" s="23" customFormat="1" x14ac:dyDescent="0.35">
      <c r="K4616" s="42"/>
      <c r="L4616" s="42"/>
      <c r="M4616" s="42"/>
      <c r="N4616" s="41"/>
      <c r="O4616" s="41"/>
      <c r="P4616" s="41"/>
    </row>
    <row r="4617" spans="11:16" s="23" customFormat="1" x14ac:dyDescent="0.35">
      <c r="K4617" s="42"/>
      <c r="L4617" s="42"/>
      <c r="M4617" s="42"/>
      <c r="N4617" s="41"/>
      <c r="O4617" s="41"/>
      <c r="P4617" s="41"/>
    </row>
    <row r="4618" spans="11:16" s="23" customFormat="1" x14ac:dyDescent="0.35">
      <c r="K4618" s="42"/>
      <c r="L4618" s="42"/>
      <c r="M4618" s="42"/>
      <c r="N4618" s="41"/>
      <c r="O4618" s="41"/>
      <c r="P4618" s="41"/>
    </row>
    <row r="4619" spans="11:16" s="23" customFormat="1" x14ac:dyDescent="0.35">
      <c r="K4619" s="42"/>
      <c r="L4619" s="42"/>
      <c r="M4619" s="42"/>
      <c r="N4619" s="41"/>
      <c r="O4619" s="41"/>
      <c r="P4619" s="41"/>
    </row>
    <row r="4620" spans="11:16" s="23" customFormat="1" x14ac:dyDescent="0.35">
      <c r="K4620" s="42"/>
      <c r="L4620" s="42"/>
      <c r="M4620" s="42"/>
      <c r="N4620" s="41"/>
      <c r="O4620" s="41"/>
      <c r="P4620" s="41"/>
    </row>
    <row r="4621" spans="11:16" s="23" customFormat="1" x14ac:dyDescent="0.35">
      <c r="K4621" s="42"/>
      <c r="L4621" s="42"/>
      <c r="M4621" s="42"/>
      <c r="N4621" s="41"/>
      <c r="O4621" s="41"/>
      <c r="P4621" s="41"/>
    </row>
    <row r="4622" spans="11:16" s="23" customFormat="1" x14ac:dyDescent="0.35">
      <c r="K4622" s="42"/>
      <c r="L4622" s="42"/>
      <c r="M4622" s="42"/>
      <c r="N4622" s="41"/>
      <c r="O4622" s="41"/>
      <c r="P4622" s="41"/>
    </row>
    <row r="4623" spans="11:16" s="23" customFormat="1" x14ac:dyDescent="0.35">
      <c r="K4623" s="42"/>
      <c r="L4623" s="42"/>
      <c r="M4623" s="42"/>
      <c r="N4623" s="41"/>
      <c r="O4623" s="41"/>
      <c r="P4623" s="41"/>
    </row>
    <row r="4624" spans="11:16" s="23" customFormat="1" x14ac:dyDescent="0.35">
      <c r="K4624" s="42"/>
      <c r="L4624" s="42"/>
      <c r="M4624" s="42"/>
      <c r="N4624" s="41"/>
      <c r="O4624" s="41"/>
      <c r="P4624" s="41"/>
    </row>
    <row r="4625" spans="11:16" s="23" customFormat="1" x14ac:dyDescent="0.35">
      <c r="K4625" s="42"/>
      <c r="L4625" s="42"/>
      <c r="M4625" s="42"/>
      <c r="N4625" s="41"/>
      <c r="O4625" s="41"/>
      <c r="P4625" s="41"/>
    </row>
    <row r="4626" spans="11:16" s="23" customFormat="1" x14ac:dyDescent="0.35">
      <c r="K4626" s="42"/>
      <c r="L4626" s="42"/>
      <c r="M4626" s="42"/>
      <c r="N4626" s="41"/>
      <c r="O4626" s="41"/>
      <c r="P4626" s="41"/>
    </row>
    <row r="4627" spans="11:16" s="23" customFormat="1" x14ac:dyDescent="0.35">
      <c r="K4627" s="42"/>
      <c r="L4627" s="42"/>
      <c r="M4627" s="42"/>
      <c r="N4627" s="41"/>
      <c r="O4627" s="41"/>
      <c r="P4627" s="41"/>
    </row>
    <row r="4628" spans="11:16" s="23" customFormat="1" x14ac:dyDescent="0.35">
      <c r="K4628" s="42"/>
      <c r="L4628" s="42"/>
      <c r="M4628" s="42"/>
      <c r="N4628" s="41"/>
      <c r="O4628" s="41"/>
      <c r="P4628" s="41"/>
    </row>
    <row r="4629" spans="11:16" s="23" customFormat="1" x14ac:dyDescent="0.35">
      <c r="K4629" s="42"/>
      <c r="L4629" s="42"/>
      <c r="M4629" s="42"/>
      <c r="N4629" s="41"/>
      <c r="O4629" s="41"/>
      <c r="P4629" s="41"/>
    </row>
    <row r="4630" spans="11:16" s="23" customFormat="1" x14ac:dyDescent="0.35">
      <c r="K4630" s="42"/>
      <c r="L4630" s="42"/>
      <c r="M4630" s="42"/>
      <c r="N4630" s="41"/>
      <c r="O4630" s="41"/>
      <c r="P4630" s="41"/>
    </row>
    <row r="4631" spans="11:16" s="23" customFormat="1" x14ac:dyDescent="0.35">
      <c r="K4631" s="42"/>
      <c r="L4631" s="42"/>
      <c r="M4631" s="42"/>
      <c r="N4631" s="41"/>
      <c r="O4631" s="41"/>
      <c r="P4631" s="41"/>
    </row>
    <row r="4632" spans="11:16" s="23" customFormat="1" x14ac:dyDescent="0.35">
      <c r="K4632" s="42"/>
      <c r="L4632" s="42"/>
      <c r="M4632" s="42"/>
      <c r="N4632" s="41"/>
      <c r="O4632" s="41"/>
      <c r="P4632" s="41"/>
    </row>
    <row r="4633" spans="11:16" s="23" customFormat="1" x14ac:dyDescent="0.35">
      <c r="K4633" s="42"/>
      <c r="L4633" s="42"/>
      <c r="M4633" s="42"/>
      <c r="N4633" s="41"/>
      <c r="O4633" s="41"/>
      <c r="P4633" s="41"/>
    </row>
    <row r="4634" spans="11:16" s="23" customFormat="1" x14ac:dyDescent="0.35">
      <c r="K4634" s="42"/>
      <c r="L4634" s="42"/>
      <c r="M4634" s="42"/>
      <c r="N4634" s="41"/>
      <c r="O4634" s="41"/>
      <c r="P4634" s="41"/>
    </row>
    <row r="4635" spans="11:16" s="23" customFormat="1" x14ac:dyDescent="0.35">
      <c r="K4635" s="42"/>
      <c r="L4635" s="42"/>
      <c r="M4635" s="42"/>
      <c r="N4635" s="41"/>
      <c r="O4635" s="41"/>
      <c r="P4635" s="41"/>
    </row>
    <row r="4636" spans="11:16" s="23" customFormat="1" x14ac:dyDescent="0.35">
      <c r="K4636" s="42"/>
      <c r="L4636" s="42"/>
      <c r="M4636" s="42"/>
      <c r="N4636" s="41"/>
      <c r="O4636" s="41"/>
      <c r="P4636" s="41"/>
    </row>
    <row r="4637" spans="11:16" s="23" customFormat="1" x14ac:dyDescent="0.35">
      <c r="K4637" s="42"/>
      <c r="L4637" s="42"/>
      <c r="M4637" s="42"/>
      <c r="N4637" s="41"/>
      <c r="O4637" s="41"/>
      <c r="P4637" s="41"/>
    </row>
    <row r="4638" spans="11:16" s="23" customFormat="1" x14ac:dyDescent="0.35">
      <c r="K4638" s="42"/>
      <c r="L4638" s="42"/>
      <c r="M4638" s="42"/>
      <c r="N4638" s="41"/>
      <c r="O4638" s="41"/>
      <c r="P4638" s="41"/>
    </row>
    <row r="4639" spans="11:16" s="23" customFormat="1" x14ac:dyDescent="0.35">
      <c r="K4639" s="42"/>
      <c r="L4639" s="42"/>
      <c r="M4639" s="42"/>
      <c r="N4639" s="41"/>
      <c r="O4639" s="41"/>
      <c r="P4639" s="41"/>
    </row>
    <row r="4640" spans="11:16" s="23" customFormat="1" x14ac:dyDescent="0.35">
      <c r="K4640" s="42"/>
      <c r="L4640" s="42"/>
      <c r="M4640" s="42"/>
      <c r="N4640" s="41"/>
      <c r="O4640" s="41"/>
      <c r="P4640" s="41"/>
    </row>
    <row r="4641" spans="11:16" s="23" customFormat="1" x14ac:dyDescent="0.35">
      <c r="K4641" s="42"/>
      <c r="L4641" s="42"/>
      <c r="M4641" s="42"/>
      <c r="N4641" s="41"/>
      <c r="O4641" s="41"/>
      <c r="P4641" s="41"/>
    </row>
    <row r="4642" spans="11:16" s="23" customFormat="1" x14ac:dyDescent="0.35">
      <c r="K4642" s="42"/>
      <c r="L4642" s="42"/>
      <c r="M4642" s="42"/>
      <c r="N4642" s="41"/>
      <c r="O4642" s="41"/>
      <c r="P4642" s="41"/>
    </row>
    <row r="4643" spans="11:16" s="23" customFormat="1" x14ac:dyDescent="0.35">
      <c r="K4643" s="42"/>
      <c r="L4643" s="42"/>
      <c r="M4643" s="42"/>
      <c r="N4643" s="41"/>
      <c r="O4643" s="41"/>
      <c r="P4643" s="41"/>
    </row>
    <row r="4644" spans="11:16" s="23" customFormat="1" x14ac:dyDescent="0.35">
      <c r="K4644" s="42"/>
      <c r="L4644" s="42"/>
      <c r="M4644" s="42"/>
      <c r="N4644" s="41"/>
      <c r="O4644" s="41"/>
      <c r="P4644" s="41"/>
    </row>
    <row r="4645" spans="11:16" s="23" customFormat="1" x14ac:dyDescent="0.35">
      <c r="K4645" s="42"/>
      <c r="L4645" s="42"/>
      <c r="M4645" s="42"/>
      <c r="N4645" s="41"/>
      <c r="O4645" s="41"/>
      <c r="P4645" s="41"/>
    </row>
    <row r="4646" spans="11:16" s="23" customFormat="1" x14ac:dyDescent="0.35">
      <c r="K4646" s="42"/>
      <c r="L4646" s="42"/>
      <c r="M4646" s="42"/>
      <c r="N4646" s="41"/>
      <c r="O4646" s="41"/>
      <c r="P4646" s="41"/>
    </row>
  </sheetData>
  <autoFilter ref="A1:N2400">
    <sortState ref="A2:P2400">
      <sortCondition ref="A1:A2400"/>
    </sortState>
  </autoFilter>
  <sortState ref="A2:V2440">
    <sortCondition ref="N2:N2440"/>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0"/>
  <sheetViews>
    <sheetView workbookViewId="0">
      <selection activeCell="A8" sqref="A8"/>
    </sheetView>
  </sheetViews>
  <sheetFormatPr defaultRowHeight="14.5" x14ac:dyDescent="0.35"/>
  <cols>
    <col min="1" max="1" width="39.54296875" customWidth="1"/>
    <col min="2" max="2" width="13.453125" style="2" customWidth="1"/>
    <col min="3" max="3" width="31" customWidth="1"/>
    <col min="4" max="4" width="11.1796875" style="2" customWidth="1"/>
    <col min="5" max="5" width="10.54296875" style="2" bestFit="1" customWidth="1"/>
    <col min="11" max="11" width="8.7265625" style="36"/>
  </cols>
  <sheetData>
    <row r="1" spans="1:20" x14ac:dyDescent="0.35">
      <c r="A1" s="3" t="s">
        <v>1209</v>
      </c>
      <c r="B1" s="4" t="s">
        <v>1211</v>
      </c>
      <c r="C1" s="59" t="s">
        <v>1222</v>
      </c>
      <c r="D1" s="60" t="s">
        <v>4823</v>
      </c>
      <c r="E1" s="60" t="s">
        <v>4824</v>
      </c>
      <c r="I1" s="15" t="s">
        <v>4820</v>
      </c>
      <c r="M1" s="15" t="s">
        <v>4821</v>
      </c>
    </row>
    <row r="2" spans="1:20" x14ac:dyDescent="0.35">
      <c r="A2" s="13" t="s">
        <v>2014</v>
      </c>
      <c r="B2" s="26" t="s">
        <v>1214</v>
      </c>
      <c r="C2" s="13"/>
      <c r="D2" s="58">
        <f>VLOOKUP(A2,$I$4:$K$108,2,0)</f>
        <v>0.55333333333333334</v>
      </c>
      <c r="E2" s="58">
        <f>VLOOKUP(A2,$M$4:$O$108,2,0)</f>
        <v>0.55333333333333334</v>
      </c>
      <c r="Q2" s="36"/>
      <c r="R2" s="36"/>
      <c r="S2" s="36"/>
      <c r="T2" s="36"/>
    </row>
    <row r="3" spans="1:20" x14ac:dyDescent="0.35">
      <c r="A3" s="13" t="s">
        <v>1951</v>
      </c>
      <c r="B3" s="14" t="s">
        <v>1213</v>
      </c>
      <c r="C3" t="s">
        <v>1230</v>
      </c>
      <c r="D3" s="58">
        <f t="shared" ref="D3:D17" si="0">VLOOKUP(A3,$I$4:$K$108,2,0)</f>
        <v>0.93333333333333335</v>
      </c>
      <c r="E3" s="58" t="e">
        <f t="shared" ref="E3:E17" si="1">VLOOKUP(A3,$M$4:$O$108,2,0)</f>
        <v>#N/A</v>
      </c>
      <c r="I3" s="54" t="s">
        <v>1207</v>
      </c>
      <c r="J3" s="56" t="s">
        <v>4818</v>
      </c>
      <c r="K3" s="55" t="s">
        <v>4822</v>
      </c>
      <c r="M3" s="54" t="s">
        <v>1953</v>
      </c>
      <c r="N3" s="55" t="s">
        <v>4817</v>
      </c>
      <c r="O3" s="55" t="s">
        <v>4822</v>
      </c>
      <c r="Q3" s="36"/>
      <c r="R3" s="36"/>
      <c r="S3" s="36"/>
      <c r="T3" s="36"/>
    </row>
    <row r="4" spans="1:20" x14ac:dyDescent="0.35">
      <c r="A4" t="s">
        <v>90</v>
      </c>
      <c r="B4" s="1" t="s">
        <v>1213</v>
      </c>
      <c r="C4" t="s">
        <v>1223</v>
      </c>
      <c r="D4" s="58">
        <f t="shared" si="0"/>
        <v>0.74</v>
      </c>
      <c r="E4" s="58">
        <f t="shared" si="1"/>
        <v>0.91</v>
      </c>
      <c r="I4" s="18" t="s">
        <v>2014</v>
      </c>
      <c r="J4" s="58">
        <v>0.55333333333333334</v>
      </c>
      <c r="K4" s="29">
        <v>45</v>
      </c>
      <c r="M4" s="18" t="s">
        <v>2014</v>
      </c>
      <c r="N4" s="58">
        <v>0.55333333333333334</v>
      </c>
      <c r="O4" s="29">
        <v>45</v>
      </c>
      <c r="R4" s="18"/>
      <c r="S4" s="57"/>
      <c r="T4" s="20"/>
    </row>
    <row r="5" spans="1:20" x14ac:dyDescent="0.35">
      <c r="A5" t="s">
        <v>107</v>
      </c>
      <c r="B5" s="1" t="s">
        <v>1213</v>
      </c>
      <c r="C5" t="s">
        <v>1224</v>
      </c>
      <c r="D5" s="58">
        <f t="shared" si="0"/>
        <v>1</v>
      </c>
      <c r="E5" s="58">
        <f t="shared" si="1"/>
        <v>1</v>
      </c>
      <c r="I5" s="18" t="s">
        <v>1951</v>
      </c>
      <c r="J5" s="58">
        <v>0.93333333333333335</v>
      </c>
      <c r="K5" s="29">
        <v>3</v>
      </c>
      <c r="M5" s="18" t="s">
        <v>90</v>
      </c>
      <c r="N5" s="58">
        <v>0.91</v>
      </c>
      <c r="O5" s="29">
        <v>14</v>
      </c>
      <c r="R5" s="18"/>
      <c r="S5" s="57"/>
      <c r="T5" s="20"/>
    </row>
    <row r="6" spans="1:20" x14ac:dyDescent="0.35">
      <c r="A6" s="24" t="s">
        <v>2243</v>
      </c>
      <c r="B6" s="2" t="s">
        <v>1215</v>
      </c>
      <c r="D6" s="58" t="e">
        <f t="shared" si="0"/>
        <v>#N/A</v>
      </c>
      <c r="E6" s="58" t="e">
        <f t="shared" si="1"/>
        <v>#N/A</v>
      </c>
      <c r="I6" s="18" t="s">
        <v>90</v>
      </c>
      <c r="J6" s="58">
        <v>0.74</v>
      </c>
      <c r="K6" s="29">
        <v>15</v>
      </c>
      <c r="M6" s="18" t="s">
        <v>107</v>
      </c>
      <c r="N6" s="58">
        <v>1</v>
      </c>
      <c r="O6" s="29">
        <v>1</v>
      </c>
      <c r="R6" s="18"/>
      <c r="S6" s="57"/>
      <c r="T6" s="20"/>
    </row>
    <row r="7" spans="1:20" x14ac:dyDescent="0.35">
      <c r="A7" t="s">
        <v>1898</v>
      </c>
      <c r="B7" s="1" t="s">
        <v>1213</v>
      </c>
      <c r="C7" t="s">
        <v>1230</v>
      </c>
      <c r="D7" s="58">
        <f t="shared" si="0"/>
        <v>0.63333333333333341</v>
      </c>
      <c r="E7" s="58">
        <f t="shared" si="1"/>
        <v>0.9</v>
      </c>
      <c r="I7" s="18" t="s">
        <v>107</v>
      </c>
      <c r="J7" s="58">
        <v>1</v>
      </c>
      <c r="K7" s="29">
        <v>1</v>
      </c>
      <c r="M7" s="18" t="s">
        <v>1898</v>
      </c>
      <c r="N7" s="58">
        <v>0.9</v>
      </c>
      <c r="O7" s="29">
        <v>1</v>
      </c>
      <c r="R7" s="18"/>
      <c r="S7" s="57"/>
      <c r="T7" s="20"/>
    </row>
    <row r="8" spans="1:20" x14ac:dyDescent="0.35">
      <c r="A8" t="s">
        <v>2363</v>
      </c>
      <c r="B8" s="1" t="s">
        <v>1214</v>
      </c>
      <c r="D8" s="58" t="e">
        <f t="shared" si="0"/>
        <v>#N/A</v>
      </c>
      <c r="E8" s="58">
        <f t="shared" si="1"/>
        <v>0.76666666666666661</v>
      </c>
      <c r="I8" s="18" t="s">
        <v>1898</v>
      </c>
      <c r="J8" s="58">
        <v>0.63333333333333341</v>
      </c>
      <c r="K8" s="29">
        <v>3</v>
      </c>
      <c r="M8" s="18" t="s">
        <v>2363</v>
      </c>
      <c r="N8" s="58">
        <v>0.76666666666666661</v>
      </c>
      <c r="O8" s="29">
        <v>3</v>
      </c>
      <c r="R8" s="18"/>
      <c r="S8" s="57"/>
      <c r="T8" s="20"/>
    </row>
    <row r="9" spans="1:20" x14ac:dyDescent="0.35">
      <c r="A9" s="24" t="s">
        <v>2016</v>
      </c>
      <c r="B9" s="1" t="s">
        <v>1213</v>
      </c>
      <c r="C9" t="s">
        <v>1229</v>
      </c>
      <c r="D9" s="58">
        <f t="shared" si="0"/>
        <v>0.21944444444444444</v>
      </c>
      <c r="E9" s="58" t="e">
        <f t="shared" si="1"/>
        <v>#N/A</v>
      </c>
      <c r="I9" s="18" t="s">
        <v>2016</v>
      </c>
      <c r="J9" s="58">
        <v>0.21944444444444444</v>
      </c>
      <c r="K9" s="29">
        <v>108</v>
      </c>
      <c r="M9" s="18" t="s">
        <v>115</v>
      </c>
      <c r="N9" s="58">
        <v>1</v>
      </c>
      <c r="O9" s="29">
        <v>1</v>
      </c>
      <c r="R9" s="18"/>
      <c r="S9" s="57"/>
      <c r="T9" s="20"/>
    </row>
    <row r="10" spans="1:20" x14ac:dyDescent="0.35">
      <c r="A10" t="s">
        <v>115</v>
      </c>
      <c r="B10" s="1" t="s">
        <v>1213</v>
      </c>
      <c r="C10" t="s">
        <v>1224</v>
      </c>
      <c r="D10" s="58">
        <f t="shared" si="0"/>
        <v>1</v>
      </c>
      <c r="E10" s="58">
        <f t="shared" si="1"/>
        <v>1</v>
      </c>
      <c r="I10" s="18" t="s">
        <v>115</v>
      </c>
      <c r="J10" s="58">
        <v>1</v>
      </c>
      <c r="K10" s="29">
        <v>1</v>
      </c>
      <c r="M10" s="18" t="s">
        <v>118</v>
      </c>
      <c r="N10" s="58">
        <v>0.38453608247422683</v>
      </c>
      <c r="O10" s="29">
        <v>97</v>
      </c>
      <c r="R10" s="18"/>
      <c r="S10" s="57"/>
      <c r="T10" s="20"/>
    </row>
    <row r="11" spans="1:20" x14ac:dyDescent="0.35">
      <c r="A11" s="24" t="s">
        <v>2017</v>
      </c>
      <c r="B11" s="1" t="s">
        <v>1213</v>
      </c>
      <c r="C11" t="s">
        <v>1224</v>
      </c>
      <c r="D11" s="58" t="e">
        <f t="shared" si="0"/>
        <v>#N/A</v>
      </c>
      <c r="E11" s="58" t="e">
        <f t="shared" si="1"/>
        <v>#N/A</v>
      </c>
      <c r="I11" s="18" t="s">
        <v>118</v>
      </c>
      <c r="J11" s="58">
        <v>0.46363636363636362</v>
      </c>
      <c r="K11" s="29">
        <v>11</v>
      </c>
      <c r="M11" s="18" t="s">
        <v>132</v>
      </c>
      <c r="N11" s="58">
        <v>0.5</v>
      </c>
      <c r="O11" s="29">
        <v>8</v>
      </c>
      <c r="R11" s="18"/>
      <c r="S11" s="57"/>
      <c r="T11" s="20"/>
    </row>
    <row r="12" spans="1:20" x14ac:dyDescent="0.35">
      <c r="A12" s="24" t="s">
        <v>2013</v>
      </c>
      <c r="B12" s="27" t="s">
        <v>1214</v>
      </c>
      <c r="C12" s="24"/>
      <c r="D12" s="58" t="e">
        <f t="shared" si="0"/>
        <v>#N/A</v>
      </c>
      <c r="E12" s="58" t="e">
        <f t="shared" si="1"/>
        <v>#N/A</v>
      </c>
      <c r="I12" s="18" t="s">
        <v>126</v>
      </c>
      <c r="J12" s="58">
        <v>0.74444444444444446</v>
      </c>
      <c r="K12" s="29">
        <v>18</v>
      </c>
      <c r="M12" s="18" t="s">
        <v>2019</v>
      </c>
      <c r="N12" s="58">
        <v>0.9</v>
      </c>
      <c r="O12" s="29">
        <v>4</v>
      </c>
      <c r="R12" s="18"/>
      <c r="S12" s="57"/>
      <c r="T12" s="20"/>
    </row>
    <row r="13" spans="1:20" x14ac:dyDescent="0.35">
      <c r="A13" t="s">
        <v>118</v>
      </c>
      <c r="B13" s="1" t="s">
        <v>1214</v>
      </c>
      <c r="D13" s="58">
        <f t="shared" si="0"/>
        <v>0.46363636363636362</v>
      </c>
      <c r="E13" s="58">
        <f t="shared" si="1"/>
        <v>0.38453608247422683</v>
      </c>
      <c r="I13" s="18" t="s">
        <v>132</v>
      </c>
      <c r="J13" s="58">
        <v>0.5</v>
      </c>
      <c r="K13" s="29">
        <v>8</v>
      </c>
      <c r="M13" s="18" t="s">
        <v>164</v>
      </c>
      <c r="N13" s="58">
        <v>0.95365853658536592</v>
      </c>
      <c r="O13" s="29">
        <v>82</v>
      </c>
      <c r="R13" s="18"/>
      <c r="S13" s="57"/>
      <c r="T13" s="20"/>
    </row>
    <row r="14" spans="1:20" x14ac:dyDescent="0.35">
      <c r="A14" t="s">
        <v>126</v>
      </c>
      <c r="B14" s="1" t="s">
        <v>1214</v>
      </c>
      <c r="D14" s="58">
        <f t="shared" si="0"/>
        <v>0.74444444444444446</v>
      </c>
      <c r="E14" s="58" t="e">
        <f t="shared" si="1"/>
        <v>#N/A</v>
      </c>
      <c r="I14" s="18" t="s">
        <v>1150</v>
      </c>
      <c r="J14" s="58">
        <v>0.5</v>
      </c>
      <c r="K14" s="29">
        <v>1</v>
      </c>
      <c r="M14" s="18" t="s">
        <v>2050</v>
      </c>
      <c r="N14" s="58">
        <v>0.52500000000000002</v>
      </c>
      <c r="O14" s="29">
        <v>16</v>
      </c>
      <c r="R14" s="18"/>
      <c r="S14" s="57"/>
      <c r="T14" s="20"/>
    </row>
    <row r="15" spans="1:20" x14ac:dyDescent="0.35">
      <c r="A15" t="s">
        <v>132</v>
      </c>
      <c r="B15" s="1" t="s">
        <v>1214</v>
      </c>
      <c r="D15" s="58">
        <f t="shared" si="0"/>
        <v>0.5</v>
      </c>
      <c r="E15" s="58">
        <f t="shared" si="1"/>
        <v>0.5</v>
      </c>
      <c r="I15" s="18" t="s">
        <v>2019</v>
      </c>
      <c r="J15" s="58">
        <v>0.9</v>
      </c>
      <c r="K15" s="29">
        <v>3</v>
      </c>
      <c r="M15" s="18" t="s">
        <v>2022</v>
      </c>
      <c r="N15" s="58">
        <v>0.35</v>
      </c>
      <c r="O15" s="29">
        <v>12</v>
      </c>
      <c r="R15" s="18"/>
      <c r="S15" s="57"/>
      <c r="T15" s="20"/>
    </row>
    <row r="16" spans="1:20" x14ac:dyDescent="0.35">
      <c r="A16" t="s">
        <v>1150</v>
      </c>
      <c r="B16" s="1" t="s">
        <v>1213</v>
      </c>
      <c r="C16" t="s">
        <v>1183</v>
      </c>
      <c r="D16" s="58">
        <f t="shared" si="0"/>
        <v>0.5</v>
      </c>
      <c r="E16" s="58" t="e">
        <f t="shared" si="1"/>
        <v>#N/A</v>
      </c>
      <c r="I16" s="18" t="s">
        <v>20</v>
      </c>
      <c r="J16" s="58">
        <v>0.38</v>
      </c>
      <c r="K16" s="29">
        <v>35</v>
      </c>
      <c r="M16" s="18" t="s">
        <v>2348</v>
      </c>
      <c r="N16" s="58">
        <v>0.75</v>
      </c>
      <c r="O16" s="29">
        <v>28</v>
      </c>
      <c r="R16" s="18"/>
      <c r="S16" s="57"/>
      <c r="T16" s="20"/>
    </row>
    <row r="17" spans="1:20" x14ac:dyDescent="0.35">
      <c r="A17" s="24" t="s">
        <v>2019</v>
      </c>
      <c r="B17" s="1" t="s">
        <v>1214</v>
      </c>
      <c r="D17" s="58">
        <f t="shared" si="0"/>
        <v>0.9</v>
      </c>
      <c r="E17" s="58">
        <f t="shared" si="1"/>
        <v>0.9</v>
      </c>
      <c r="I17" s="18" t="s">
        <v>144</v>
      </c>
      <c r="J17" s="58">
        <v>0.46666666666666667</v>
      </c>
      <c r="K17" s="29">
        <v>42</v>
      </c>
      <c r="M17" s="18" t="s">
        <v>1151</v>
      </c>
      <c r="N17" s="58">
        <v>0.9</v>
      </c>
      <c r="O17" s="29">
        <v>7</v>
      </c>
      <c r="R17" s="18"/>
      <c r="S17" s="57"/>
      <c r="T17" s="20"/>
    </row>
    <row r="18" spans="1:20" x14ac:dyDescent="0.35">
      <c r="A18" t="s">
        <v>20</v>
      </c>
      <c r="B18" s="1" t="s">
        <v>1214</v>
      </c>
      <c r="D18" s="58">
        <f t="shared" ref="D18:D81" si="2">VLOOKUP(A18,$I$4:$K$108,2,0)</f>
        <v>0.38</v>
      </c>
      <c r="E18" s="58" t="e">
        <f t="shared" ref="E18:E81" si="3">VLOOKUP(A18,$M$4:$O$108,2,0)</f>
        <v>#N/A</v>
      </c>
      <c r="I18" s="18" t="s">
        <v>164</v>
      </c>
      <c r="J18" s="58">
        <v>0.94642857142857151</v>
      </c>
      <c r="K18" s="29">
        <v>84</v>
      </c>
      <c r="M18" s="18" t="s">
        <v>1161</v>
      </c>
      <c r="N18" s="58">
        <v>0.9</v>
      </c>
      <c r="O18" s="29">
        <v>1</v>
      </c>
      <c r="R18" s="18"/>
      <c r="S18" s="57"/>
      <c r="T18" s="20"/>
    </row>
    <row r="19" spans="1:20" x14ac:dyDescent="0.35">
      <c r="A19" t="s">
        <v>143</v>
      </c>
      <c r="B19" s="1" t="s">
        <v>1213</v>
      </c>
      <c r="C19" t="s">
        <v>1225</v>
      </c>
      <c r="D19" s="58" t="e">
        <f t="shared" si="2"/>
        <v>#N/A</v>
      </c>
      <c r="E19" s="58" t="e">
        <f t="shared" si="3"/>
        <v>#N/A</v>
      </c>
      <c r="I19" s="18" t="s">
        <v>258</v>
      </c>
      <c r="J19" s="58">
        <v>0.9</v>
      </c>
      <c r="K19" s="29">
        <v>8</v>
      </c>
      <c r="M19" s="18" t="s">
        <v>2023</v>
      </c>
      <c r="N19" s="58">
        <v>0.5</v>
      </c>
      <c r="O19" s="29">
        <v>1</v>
      </c>
      <c r="R19" s="18"/>
      <c r="S19" s="57"/>
      <c r="T19" s="20"/>
    </row>
    <row r="20" spans="1:20" x14ac:dyDescent="0.35">
      <c r="A20" t="s">
        <v>144</v>
      </c>
      <c r="B20" s="1" t="s">
        <v>1214</v>
      </c>
      <c r="D20" s="58">
        <f t="shared" si="2"/>
        <v>0.46666666666666667</v>
      </c>
      <c r="E20" s="58" t="e">
        <f t="shared" si="3"/>
        <v>#N/A</v>
      </c>
      <c r="I20" s="18" t="s">
        <v>2051</v>
      </c>
      <c r="J20" s="58">
        <v>0.3</v>
      </c>
      <c r="K20" s="29">
        <v>7</v>
      </c>
      <c r="M20" s="18" t="s">
        <v>280</v>
      </c>
      <c r="N20" s="58">
        <v>0.5</v>
      </c>
      <c r="O20" s="29">
        <v>3</v>
      </c>
      <c r="R20" s="18"/>
      <c r="S20" s="57"/>
      <c r="T20" s="20"/>
    </row>
    <row r="21" spans="1:20" x14ac:dyDescent="0.35">
      <c r="A21" t="s">
        <v>164</v>
      </c>
      <c r="B21" s="1" t="s">
        <v>1214</v>
      </c>
      <c r="D21" s="58">
        <f t="shared" si="2"/>
        <v>0.94642857142857151</v>
      </c>
      <c r="E21" s="58">
        <f t="shared" si="3"/>
        <v>0.95365853658536592</v>
      </c>
      <c r="I21" s="18" t="s">
        <v>2022</v>
      </c>
      <c r="J21" s="58">
        <v>0.35</v>
      </c>
      <c r="K21" s="29">
        <v>12</v>
      </c>
      <c r="M21" s="18" t="s">
        <v>2025</v>
      </c>
      <c r="N21" s="58">
        <v>0.93333333333333335</v>
      </c>
      <c r="O21" s="29">
        <v>3</v>
      </c>
      <c r="R21" s="18"/>
      <c r="S21" s="57"/>
      <c r="T21" s="20"/>
    </row>
    <row r="22" spans="1:20" x14ac:dyDescent="0.35">
      <c r="A22" s="24" t="s">
        <v>2050</v>
      </c>
      <c r="B22" s="2" t="s">
        <v>1214</v>
      </c>
      <c r="D22" s="58" t="e">
        <f t="shared" si="2"/>
        <v>#N/A</v>
      </c>
      <c r="E22" s="58">
        <f t="shared" si="3"/>
        <v>0.52500000000000002</v>
      </c>
      <c r="I22" s="18" t="s">
        <v>266</v>
      </c>
      <c r="J22" s="58">
        <v>0.5</v>
      </c>
      <c r="K22" s="29">
        <v>5</v>
      </c>
      <c r="M22" s="18" t="s">
        <v>2027</v>
      </c>
      <c r="N22" s="58">
        <v>0.9</v>
      </c>
      <c r="O22" s="29">
        <v>3</v>
      </c>
      <c r="R22" s="18"/>
      <c r="S22" s="57"/>
      <c r="T22" s="20"/>
    </row>
    <row r="23" spans="1:20" x14ac:dyDescent="0.35">
      <c r="A23" t="s">
        <v>258</v>
      </c>
      <c r="B23" s="1" t="s">
        <v>1214</v>
      </c>
      <c r="D23" s="58">
        <f t="shared" si="2"/>
        <v>0.9</v>
      </c>
      <c r="E23" s="58" t="e">
        <f t="shared" si="3"/>
        <v>#N/A</v>
      </c>
      <c r="I23" s="18" t="s">
        <v>29</v>
      </c>
      <c r="J23" s="58">
        <v>0.9</v>
      </c>
      <c r="K23" s="29">
        <v>1</v>
      </c>
      <c r="M23" s="18" t="s">
        <v>1163</v>
      </c>
      <c r="N23" s="58">
        <v>0.72352941176470575</v>
      </c>
      <c r="O23" s="29">
        <v>34</v>
      </c>
      <c r="R23" s="18"/>
      <c r="S23" s="57"/>
      <c r="T23" s="20"/>
    </row>
    <row r="24" spans="1:20" x14ac:dyDescent="0.35">
      <c r="A24" s="24" t="s">
        <v>2051</v>
      </c>
      <c r="B24" s="2" t="s">
        <v>1214</v>
      </c>
      <c r="D24" s="58">
        <f t="shared" si="2"/>
        <v>0.3</v>
      </c>
      <c r="E24" s="58" t="e">
        <f t="shared" si="3"/>
        <v>#N/A</v>
      </c>
      <c r="I24" s="18" t="s">
        <v>263</v>
      </c>
      <c r="J24" s="58">
        <v>0.15</v>
      </c>
      <c r="K24" s="29">
        <v>6</v>
      </c>
      <c r="M24" s="18" t="s">
        <v>1897</v>
      </c>
      <c r="N24" s="58">
        <v>0.5</v>
      </c>
      <c r="O24" s="29">
        <v>1</v>
      </c>
      <c r="R24" s="18"/>
      <c r="S24" s="57"/>
      <c r="T24" s="20"/>
    </row>
    <row r="25" spans="1:20" x14ac:dyDescent="0.35">
      <c r="A25" s="24" t="s">
        <v>2022</v>
      </c>
      <c r="B25" s="2" t="s">
        <v>1214</v>
      </c>
      <c r="D25" s="58">
        <f t="shared" si="2"/>
        <v>0.35</v>
      </c>
      <c r="E25" s="58">
        <f t="shared" si="3"/>
        <v>0.35</v>
      </c>
      <c r="I25" s="18" t="s">
        <v>1151</v>
      </c>
      <c r="J25" s="58">
        <v>0.9</v>
      </c>
      <c r="K25" s="29">
        <v>7</v>
      </c>
      <c r="M25" s="18" t="s">
        <v>2029</v>
      </c>
      <c r="N25" s="58">
        <v>0.76666666666666661</v>
      </c>
      <c r="O25" s="29">
        <v>3</v>
      </c>
      <c r="R25" s="18"/>
      <c r="S25" s="57"/>
      <c r="T25" s="20"/>
    </row>
    <row r="26" spans="1:20" x14ac:dyDescent="0.35">
      <c r="A26" t="s">
        <v>266</v>
      </c>
      <c r="B26" s="1" t="s">
        <v>1213</v>
      </c>
      <c r="C26" t="s">
        <v>1226</v>
      </c>
      <c r="D26" s="58">
        <f t="shared" si="2"/>
        <v>0.5</v>
      </c>
      <c r="E26" s="58" t="e">
        <f t="shared" si="3"/>
        <v>#N/A</v>
      </c>
      <c r="I26" s="18" t="s">
        <v>267</v>
      </c>
      <c r="J26" s="58">
        <v>0.28125</v>
      </c>
      <c r="K26" s="29">
        <v>32</v>
      </c>
      <c r="M26" s="18" t="s">
        <v>1166</v>
      </c>
      <c r="N26" s="58">
        <v>0.7</v>
      </c>
      <c r="O26" s="29">
        <v>14</v>
      </c>
      <c r="R26" s="18"/>
      <c r="S26" s="57"/>
      <c r="T26" s="20"/>
    </row>
    <row r="27" spans="1:20" x14ac:dyDescent="0.35">
      <c r="A27" t="s">
        <v>29</v>
      </c>
      <c r="B27" s="1" t="s">
        <v>1213</v>
      </c>
      <c r="C27" t="s">
        <v>1226</v>
      </c>
      <c r="D27" s="58">
        <f t="shared" si="2"/>
        <v>0.9</v>
      </c>
      <c r="E27" s="58" t="e">
        <f t="shared" si="3"/>
        <v>#N/A</v>
      </c>
      <c r="I27" s="18" t="s">
        <v>1161</v>
      </c>
      <c r="J27" s="58">
        <v>0.9</v>
      </c>
      <c r="K27" s="29">
        <v>1</v>
      </c>
      <c r="M27" s="18" t="s">
        <v>2371</v>
      </c>
      <c r="N27" s="58">
        <v>0.4</v>
      </c>
      <c r="O27" s="29">
        <v>229</v>
      </c>
      <c r="R27" s="18"/>
      <c r="S27" s="57"/>
      <c r="T27" s="20"/>
    </row>
    <row r="28" spans="1:20" x14ac:dyDescent="0.35">
      <c r="A28" t="s">
        <v>2348</v>
      </c>
      <c r="B28" s="1" t="s">
        <v>1213</v>
      </c>
      <c r="C28" t="s">
        <v>2374</v>
      </c>
      <c r="D28" s="58" t="e">
        <f t="shared" si="2"/>
        <v>#N/A</v>
      </c>
      <c r="E28" s="58">
        <f t="shared" si="3"/>
        <v>0.75</v>
      </c>
      <c r="I28" s="18" t="s">
        <v>2023</v>
      </c>
      <c r="J28" s="58">
        <v>0.5</v>
      </c>
      <c r="K28" s="29">
        <v>1</v>
      </c>
      <c r="M28" s="18" t="s">
        <v>300</v>
      </c>
      <c r="N28" s="58">
        <v>0.7</v>
      </c>
      <c r="O28" s="29">
        <v>2</v>
      </c>
      <c r="R28" s="18"/>
      <c r="S28" s="57"/>
      <c r="T28" s="20"/>
    </row>
    <row r="29" spans="1:20" x14ac:dyDescent="0.35">
      <c r="A29" t="s">
        <v>263</v>
      </c>
      <c r="B29" s="1" t="s">
        <v>1214</v>
      </c>
      <c r="D29" s="58">
        <f t="shared" si="2"/>
        <v>0.15</v>
      </c>
      <c r="E29" s="58" t="e">
        <f t="shared" si="3"/>
        <v>#N/A</v>
      </c>
      <c r="I29" s="18" t="s">
        <v>60</v>
      </c>
      <c r="J29" s="58">
        <v>0</v>
      </c>
      <c r="K29" s="29">
        <v>2</v>
      </c>
      <c r="M29" s="18" t="s">
        <v>2031</v>
      </c>
      <c r="N29" s="58">
        <v>0.5</v>
      </c>
      <c r="O29" s="29">
        <v>3</v>
      </c>
      <c r="R29" s="18"/>
      <c r="S29" s="57"/>
      <c r="T29" s="20"/>
    </row>
    <row r="30" spans="1:20" x14ac:dyDescent="0.35">
      <c r="A30" t="s">
        <v>1151</v>
      </c>
      <c r="B30" s="1" t="s">
        <v>1213</v>
      </c>
      <c r="C30" t="s">
        <v>1224</v>
      </c>
      <c r="D30" s="58">
        <f t="shared" si="2"/>
        <v>0.9</v>
      </c>
      <c r="E30" s="58">
        <f t="shared" si="3"/>
        <v>0.9</v>
      </c>
      <c r="I30" s="18" t="s">
        <v>278</v>
      </c>
      <c r="J30" s="58">
        <v>0.56666666666666665</v>
      </c>
      <c r="K30" s="29">
        <v>12</v>
      </c>
      <c r="M30" s="18" t="s">
        <v>1177</v>
      </c>
      <c r="N30" s="58">
        <v>1.1000000000000001</v>
      </c>
      <c r="O30" s="29">
        <v>3</v>
      </c>
      <c r="R30" s="18"/>
      <c r="S30" s="57"/>
      <c r="T30" s="20"/>
    </row>
    <row r="31" spans="1:20" x14ac:dyDescent="0.35">
      <c r="A31" t="s">
        <v>267</v>
      </c>
      <c r="B31" s="1" t="s">
        <v>1214</v>
      </c>
      <c r="D31" s="58">
        <f t="shared" si="2"/>
        <v>0.28125</v>
      </c>
      <c r="E31" s="58" t="e">
        <f t="shared" si="3"/>
        <v>#N/A</v>
      </c>
      <c r="I31" s="18" t="s">
        <v>280</v>
      </c>
      <c r="J31" s="58">
        <v>0.7</v>
      </c>
      <c r="K31" s="29">
        <v>6</v>
      </c>
      <c r="M31" s="18" t="s">
        <v>62</v>
      </c>
      <c r="N31" s="58">
        <v>0.92</v>
      </c>
      <c r="O31" s="29">
        <v>17</v>
      </c>
    </row>
    <row r="32" spans="1:20" x14ac:dyDescent="0.35">
      <c r="A32" t="s">
        <v>1161</v>
      </c>
      <c r="B32" s="1" t="s">
        <v>1214</v>
      </c>
      <c r="D32" s="58">
        <f t="shared" si="2"/>
        <v>0.9</v>
      </c>
      <c r="E32" s="58">
        <f t="shared" si="3"/>
        <v>0.9</v>
      </c>
      <c r="I32" s="18" t="s">
        <v>2025</v>
      </c>
      <c r="J32" s="58">
        <v>0.93333333333333335</v>
      </c>
      <c r="K32" s="29">
        <v>3</v>
      </c>
      <c r="M32" s="18" t="s">
        <v>2033</v>
      </c>
      <c r="N32" s="58">
        <v>0.55517241379310334</v>
      </c>
      <c r="O32" s="29">
        <v>29</v>
      </c>
    </row>
    <row r="33" spans="1:15" x14ac:dyDescent="0.35">
      <c r="A33" s="24" t="s">
        <v>2023</v>
      </c>
      <c r="B33" s="2" t="s">
        <v>1214</v>
      </c>
      <c r="D33" s="58">
        <f t="shared" si="2"/>
        <v>0.5</v>
      </c>
      <c r="E33" s="58">
        <f t="shared" si="3"/>
        <v>0.5</v>
      </c>
      <c r="I33" s="18" t="s">
        <v>1145</v>
      </c>
      <c r="J33" s="58">
        <v>0.43333333333333335</v>
      </c>
      <c r="K33" s="29">
        <v>12</v>
      </c>
      <c r="M33" s="18" t="s">
        <v>2035</v>
      </c>
      <c r="N33" s="58">
        <v>1</v>
      </c>
      <c r="O33" s="29">
        <v>1</v>
      </c>
    </row>
    <row r="34" spans="1:15" x14ac:dyDescent="0.35">
      <c r="A34" t="s">
        <v>60</v>
      </c>
      <c r="B34" s="1" t="s">
        <v>1215</v>
      </c>
      <c r="D34" s="58">
        <f t="shared" si="2"/>
        <v>0</v>
      </c>
      <c r="E34" s="58" t="e">
        <f t="shared" si="3"/>
        <v>#N/A</v>
      </c>
      <c r="I34" s="18" t="s">
        <v>56</v>
      </c>
      <c r="J34" s="58">
        <v>1</v>
      </c>
      <c r="K34" s="29">
        <v>1</v>
      </c>
      <c r="M34" s="18" t="s">
        <v>2036</v>
      </c>
      <c r="N34" s="58">
        <v>0.56666666666666665</v>
      </c>
      <c r="O34" s="29">
        <v>6</v>
      </c>
    </row>
    <row r="35" spans="1:15" x14ac:dyDescent="0.35">
      <c r="A35" t="s">
        <v>278</v>
      </c>
      <c r="B35" s="1" t="s">
        <v>1214</v>
      </c>
      <c r="D35" s="58">
        <f t="shared" si="2"/>
        <v>0.56666666666666665</v>
      </c>
      <c r="E35" s="58" t="e">
        <f t="shared" si="3"/>
        <v>#N/A</v>
      </c>
      <c r="I35" s="18" t="s">
        <v>2027</v>
      </c>
      <c r="J35" s="58">
        <v>0.7</v>
      </c>
      <c r="K35" s="29">
        <v>2</v>
      </c>
      <c r="M35" s="18" t="s">
        <v>315</v>
      </c>
      <c r="N35" s="58">
        <v>0.55925925925925934</v>
      </c>
      <c r="O35" s="29">
        <v>54</v>
      </c>
    </row>
    <row r="36" spans="1:15" x14ac:dyDescent="0.35">
      <c r="A36" t="s">
        <v>280</v>
      </c>
      <c r="B36" s="1" t="s">
        <v>1213</v>
      </c>
      <c r="C36" t="s">
        <v>1224</v>
      </c>
      <c r="D36" s="58">
        <f t="shared" si="2"/>
        <v>0.7</v>
      </c>
      <c r="E36" s="58">
        <f t="shared" si="3"/>
        <v>0.5</v>
      </c>
      <c r="I36" s="18" t="s">
        <v>284</v>
      </c>
      <c r="J36" s="58">
        <v>0.93333333333333335</v>
      </c>
      <c r="K36" s="29">
        <v>3</v>
      </c>
      <c r="M36" s="18" t="s">
        <v>1899</v>
      </c>
      <c r="N36" s="58">
        <v>1</v>
      </c>
      <c r="O36" s="29">
        <v>3</v>
      </c>
    </row>
    <row r="37" spans="1:15" x14ac:dyDescent="0.35">
      <c r="A37" s="24" t="s">
        <v>2025</v>
      </c>
      <c r="B37" s="2" t="s">
        <v>1214</v>
      </c>
      <c r="D37" s="58">
        <f t="shared" si="2"/>
        <v>0.93333333333333335</v>
      </c>
      <c r="E37" s="58">
        <f t="shared" si="3"/>
        <v>0.93333333333333335</v>
      </c>
      <c r="I37" s="18" t="s">
        <v>2242</v>
      </c>
      <c r="J37" s="58">
        <v>0.3851063829787234</v>
      </c>
      <c r="K37" s="29">
        <v>47</v>
      </c>
      <c r="M37" s="18" t="s">
        <v>341</v>
      </c>
      <c r="N37" s="58">
        <v>0.9</v>
      </c>
      <c r="O37" s="29">
        <v>6</v>
      </c>
    </row>
    <row r="38" spans="1:15" x14ac:dyDescent="0.35">
      <c r="A38" t="s">
        <v>1145</v>
      </c>
      <c r="B38" s="1" t="s">
        <v>1214</v>
      </c>
      <c r="D38" s="58">
        <f t="shared" si="2"/>
        <v>0.43333333333333335</v>
      </c>
      <c r="E38" s="58" t="e">
        <f t="shared" si="3"/>
        <v>#N/A</v>
      </c>
      <c r="I38" s="18" t="s">
        <v>1163</v>
      </c>
      <c r="J38" s="58">
        <v>0.66744186046511622</v>
      </c>
      <c r="K38" s="29">
        <v>43</v>
      </c>
      <c r="M38" s="18" t="s">
        <v>487</v>
      </c>
      <c r="N38" s="58">
        <v>0.87</v>
      </c>
      <c r="O38" s="29">
        <v>16</v>
      </c>
    </row>
    <row r="39" spans="1:15" x14ac:dyDescent="0.35">
      <c r="A39" t="s">
        <v>59</v>
      </c>
      <c r="B39" s="1" t="s">
        <v>1214</v>
      </c>
      <c r="D39" s="58" t="e">
        <f t="shared" si="2"/>
        <v>#N/A</v>
      </c>
      <c r="E39" s="58" t="e">
        <f t="shared" si="3"/>
        <v>#N/A</v>
      </c>
      <c r="I39" s="18" t="s">
        <v>285</v>
      </c>
      <c r="J39" s="58">
        <v>0.76666666666666661</v>
      </c>
      <c r="K39" s="29">
        <v>3</v>
      </c>
      <c r="M39" s="18" t="s">
        <v>344</v>
      </c>
      <c r="N39" s="58">
        <v>0.46363636363636362</v>
      </c>
      <c r="O39" s="29">
        <v>11</v>
      </c>
    </row>
    <row r="40" spans="1:15" x14ac:dyDescent="0.35">
      <c r="A40" t="s">
        <v>56</v>
      </c>
      <c r="B40" s="1" t="s">
        <v>1214</v>
      </c>
      <c r="D40" s="58">
        <f t="shared" si="2"/>
        <v>1</v>
      </c>
      <c r="E40" s="58" t="e">
        <f t="shared" si="3"/>
        <v>#N/A</v>
      </c>
      <c r="I40" s="18" t="s">
        <v>1897</v>
      </c>
      <c r="J40" s="58">
        <v>0.5</v>
      </c>
      <c r="K40" s="29">
        <v>1</v>
      </c>
      <c r="M40" s="18" t="s">
        <v>2346</v>
      </c>
      <c r="N40" s="58">
        <v>0.6</v>
      </c>
      <c r="O40" s="29">
        <v>3</v>
      </c>
    </row>
    <row r="41" spans="1:15" x14ac:dyDescent="0.35">
      <c r="A41" s="24" t="s">
        <v>2027</v>
      </c>
      <c r="B41" s="2" t="s">
        <v>1214</v>
      </c>
      <c r="D41" s="58">
        <f t="shared" si="2"/>
        <v>0.7</v>
      </c>
      <c r="E41" s="58">
        <f t="shared" si="3"/>
        <v>0.9</v>
      </c>
      <c r="I41" s="18" t="s">
        <v>286</v>
      </c>
      <c r="J41" s="58">
        <v>0.28799999999999998</v>
      </c>
      <c r="K41" s="29">
        <v>25</v>
      </c>
      <c r="M41" s="18" t="s">
        <v>350</v>
      </c>
      <c r="N41" s="58">
        <v>0.37</v>
      </c>
      <c r="O41" s="29">
        <v>89</v>
      </c>
    </row>
    <row r="42" spans="1:15" x14ac:dyDescent="0.35">
      <c r="A42" t="s">
        <v>284</v>
      </c>
      <c r="B42" s="1" t="s">
        <v>1215</v>
      </c>
      <c r="D42" s="58">
        <f t="shared" si="2"/>
        <v>0.93333333333333335</v>
      </c>
      <c r="E42" s="58" t="e">
        <f t="shared" si="3"/>
        <v>#N/A</v>
      </c>
      <c r="I42" s="18" t="s">
        <v>2029</v>
      </c>
      <c r="J42" s="58">
        <v>0.5</v>
      </c>
      <c r="K42" s="29">
        <v>1</v>
      </c>
      <c r="M42" s="18" t="s">
        <v>447</v>
      </c>
      <c r="N42" s="58">
        <v>0.63157894736842102</v>
      </c>
      <c r="O42" s="29">
        <v>76</v>
      </c>
    </row>
    <row r="43" spans="1:15" x14ac:dyDescent="0.35">
      <c r="A43" s="24" t="s">
        <v>2242</v>
      </c>
      <c r="B43" s="2" t="s">
        <v>1214</v>
      </c>
      <c r="D43" s="58">
        <f t="shared" si="2"/>
        <v>0.3851063829787234</v>
      </c>
      <c r="E43" s="58" t="e">
        <f t="shared" si="3"/>
        <v>#N/A</v>
      </c>
      <c r="I43" s="18" t="s">
        <v>293</v>
      </c>
      <c r="J43" s="58">
        <v>0.46923076923076923</v>
      </c>
      <c r="K43" s="29">
        <v>52</v>
      </c>
      <c r="M43" s="18" t="s">
        <v>1900</v>
      </c>
      <c r="N43" s="58">
        <v>0.95</v>
      </c>
      <c r="O43" s="29">
        <v>2</v>
      </c>
    </row>
    <row r="44" spans="1:15" x14ac:dyDescent="0.35">
      <c r="A44" t="s">
        <v>1163</v>
      </c>
      <c r="B44" s="1" t="s">
        <v>1214</v>
      </c>
      <c r="D44" s="58">
        <f t="shared" si="2"/>
        <v>0.66744186046511622</v>
      </c>
      <c r="E44" s="58">
        <f t="shared" si="3"/>
        <v>0.72352941176470575</v>
      </c>
      <c r="I44" s="18" t="s">
        <v>297</v>
      </c>
      <c r="J44" s="58">
        <v>0.4</v>
      </c>
      <c r="K44" s="29">
        <v>6</v>
      </c>
      <c r="M44" s="18" t="s">
        <v>1901</v>
      </c>
      <c r="N44" s="58">
        <v>0.3</v>
      </c>
      <c r="O44" s="29">
        <v>6</v>
      </c>
    </row>
    <row r="45" spans="1:15" x14ac:dyDescent="0.35">
      <c r="A45" t="s">
        <v>1888</v>
      </c>
      <c r="B45" s="1" t="s">
        <v>1214</v>
      </c>
      <c r="D45" s="58" t="e">
        <f t="shared" si="2"/>
        <v>#N/A</v>
      </c>
      <c r="E45" s="58" t="e">
        <f t="shared" si="3"/>
        <v>#N/A</v>
      </c>
      <c r="I45" s="18" t="s">
        <v>1166</v>
      </c>
      <c r="J45" s="58">
        <v>0.7</v>
      </c>
      <c r="K45" s="29">
        <v>14</v>
      </c>
      <c r="M45" s="18" t="s">
        <v>2365</v>
      </c>
      <c r="N45" s="58">
        <v>0.28775510204081628</v>
      </c>
      <c r="O45" s="29">
        <v>49</v>
      </c>
    </row>
    <row r="46" spans="1:15" x14ac:dyDescent="0.35">
      <c r="A46" t="s">
        <v>285</v>
      </c>
      <c r="B46" s="1" t="s">
        <v>1214</v>
      </c>
      <c r="D46" s="58">
        <f t="shared" si="2"/>
        <v>0.76666666666666661</v>
      </c>
      <c r="E46" s="58" t="e">
        <f t="shared" si="3"/>
        <v>#N/A</v>
      </c>
      <c r="I46" s="18" t="s">
        <v>4819</v>
      </c>
      <c r="J46" s="58">
        <v>0.41111111111111109</v>
      </c>
      <c r="K46" s="29">
        <v>252</v>
      </c>
      <c r="M46" s="18" t="s">
        <v>505</v>
      </c>
      <c r="N46" s="58">
        <v>0.47142857142857142</v>
      </c>
      <c r="O46" s="29">
        <v>7</v>
      </c>
    </row>
    <row r="47" spans="1:15" x14ac:dyDescent="0.35">
      <c r="A47" t="s">
        <v>1897</v>
      </c>
      <c r="B47" s="1" t="s">
        <v>1214</v>
      </c>
      <c r="D47" s="58">
        <f t="shared" si="2"/>
        <v>0.5</v>
      </c>
      <c r="E47" s="58">
        <f t="shared" si="3"/>
        <v>0.5</v>
      </c>
      <c r="I47" s="18" t="s">
        <v>300</v>
      </c>
      <c r="J47" s="58">
        <v>0.7</v>
      </c>
      <c r="K47" s="29">
        <v>2</v>
      </c>
      <c r="M47" s="18" t="s">
        <v>520</v>
      </c>
      <c r="N47" s="58">
        <v>0.7</v>
      </c>
      <c r="O47" s="29">
        <v>2</v>
      </c>
    </row>
    <row r="48" spans="1:15" x14ac:dyDescent="0.35">
      <c r="A48" t="s">
        <v>286</v>
      </c>
      <c r="B48" s="1" t="s">
        <v>1214</v>
      </c>
      <c r="D48" s="58">
        <f t="shared" si="2"/>
        <v>0.28799999999999998</v>
      </c>
      <c r="E48" s="58" t="e">
        <f t="shared" si="3"/>
        <v>#N/A</v>
      </c>
      <c r="I48" s="18" t="s">
        <v>2049</v>
      </c>
      <c r="J48" s="58">
        <v>0.9</v>
      </c>
      <c r="K48" s="29">
        <v>2</v>
      </c>
      <c r="M48" s="18" t="s">
        <v>2040</v>
      </c>
      <c r="N48" s="58">
        <v>0.875</v>
      </c>
      <c r="O48" s="29">
        <v>16</v>
      </c>
    </row>
    <row r="49" spans="1:15" x14ac:dyDescent="0.35">
      <c r="A49" s="24" t="s">
        <v>2029</v>
      </c>
      <c r="B49" s="2" t="s">
        <v>1214</v>
      </c>
      <c r="D49" s="58">
        <f t="shared" si="2"/>
        <v>0.5</v>
      </c>
      <c r="E49" s="58">
        <f t="shared" si="3"/>
        <v>0.76666666666666661</v>
      </c>
      <c r="I49" s="18" t="s">
        <v>2031</v>
      </c>
      <c r="J49" s="58">
        <v>0.5</v>
      </c>
      <c r="K49" s="29">
        <v>3</v>
      </c>
      <c r="M49" s="18" t="s">
        <v>2041</v>
      </c>
      <c r="N49" s="58">
        <v>0.25</v>
      </c>
      <c r="O49" s="29">
        <v>6</v>
      </c>
    </row>
    <row r="50" spans="1:15" x14ac:dyDescent="0.35">
      <c r="A50" t="s">
        <v>293</v>
      </c>
      <c r="B50" s="1" t="s">
        <v>1214</v>
      </c>
      <c r="D50" s="58">
        <f t="shared" si="2"/>
        <v>0.46923076923076923</v>
      </c>
      <c r="E50" s="58" t="e">
        <f t="shared" si="3"/>
        <v>#N/A</v>
      </c>
      <c r="I50" s="18" t="s">
        <v>1177</v>
      </c>
      <c r="J50" s="58">
        <v>1.1000000000000001</v>
      </c>
      <c r="K50" s="29">
        <v>3</v>
      </c>
      <c r="M50" s="18" t="s">
        <v>2043</v>
      </c>
      <c r="N50" s="58">
        <v>0.47499999999999998</v>
      </c>
      <c r="O50" s="29">
        <v>16</v>
      </c>
    </row>
    <row r="51" spans="1:15" x14ac:dyDescent="0.35">
      <c r="A51" t="s">
        <v>297</v>
      </c>
      <c r="B51" s="1" t="s">
        <v>1214</v>
      </c>
      <c r="D51" s="58">
        <f t="shared" si="2"/>
        <v>0.4</v>
      </c>
      <c r="E51" s="58" t="e">
        <f t="shared" si="3"/>
        <v>#N/A</v>
      </c>
      <c r="I51" s="18" t="s">
        <v>62</v>
      </c>
      <c r="J51" s="58">
        <v>0.9</v>
      </c>
      <c r="K51" s="29">
        <v>16</v>
      </c>
      <c r="M51" s="18" t="s">
        <v>2356</v>
      </c>
      <c r="N51" s="58">
        <v>0.49166666666666664</v>
      </c>
      <c r="O51" s="29">
        <v>48</v>
      </c>
    </row>
    <row r="52" spans="1:15" x14ac:dyDescent="0.35">
      <c r="A52" t="s">
        <v>1166</v>
      </c>
      <c r="B52" s="1" t="s">
        <v>1214</v>
      </c>
      <c r="D52" s="58">
        <f t="shared" si="2"/>
        <v>0.7</v>
      </c>
      <c r="E52" s="58">
        <f t="shared" si="3"/>
        <v>0.7</v>
      </c>
      <c r="I52" s="18" t="s">
        <v>2033</v>
      </c>
      <c r="J52" s="58">
        <v>0.55517241379310334</v>
      </c>
      <c r="K52" s="29">
        <v>29</v>
      </c>
      <c r="M52" s="18" t="s">
        <v>1050</v>
      </c>
      <c r="N52" s="58">
        <v>0.51</v>
      </c>
      <c r="O52" s="29">
        <v>102</v>
      </c>
    </row>
    <row r="53" spans="1:15" x14ac:dyDescent="0.35">
      <c r="A53" s="36" t="s">
        <v>2371</v>
      </c>
      <c r="B53" s="1" t="s">
        <v>1213</v>
      </c>
      <c r="C53" t="s">
        <v>1225</v>
      </c>
      <c r="D53" s="58" t="e">
        <f t="shared" si="2"/>
        <v>#N/A</v>
      </c>
      <c r="E53" s="58">
        <f t="shared" si="3"/>
        <v>0.4</v>
      </c>
      <c r="I53" s="18" t="s">
        <v>1181</v>
      </c>
      <c r="J53" s="58">
        <v>0.8</v>
      </c>
      <c r="K53" s="29">
        <v>4</v>
      </c>
      <c r="M53" s="18" t="s">
        <v>2366</v>
      </c>
      <c r="N53" s="58">
        <v>0.97777777777777786</v>
      </c>
      <c r="O53" s="29">
        <v>9</v>
      </c>
    </row>
    <row r="54" spans="1:15" x14ac:dyDescent="0.35">
      <c r="A54" t="s">
        <v>300</v>
      </c>
      <c r="B54" s="1" t="s">
        <v>1215</v>
      </c>
      <c r="D54" s="58">
        <f t="shared" si="2"/>
        <v>0.7</v>
      </c>
      <c r="E54" s="58">
        <f t="shared" si="3"/>
        <v>0.7</v>
      </c>
      <c r="I54" s="18" t="s">
        <v>2035</v>
      </c>
      <c r="J54" s="58">
        <v>1</v>
      </c>
      <c r="K54" s="29">
        <v>1</v>
      </c>
      <c r="M54" s="18" t="s">
        <v>1183</v>
      </c>
      <c r="N54" s="58">
        <v>0.9</v>
      </c>
      <c r="O54" s="29">
        <v>3</v>
      </c>
    </row>
    <row r="55" spans="1:15" x14ac:dyDescent="0.35">
      <c r="A55" s="24" t="s">
        <v>2049</v>
      </c>
      <c r="B55" s="27" t="s">
        <v>1214</v>
      </c>
      <c r="C55" s="24"/>
      <c r="D55" s="58">
        <f t="shared" si="2"/>
        <v>0.9</v>
      </c>
      <c r="E55" s="58" t="e">
        <f t="shared" si="3"/>
        <v>#N/A</v>
      </c>
      <c r="I55" s="18" t="s">
        <v>2036</v>
      </c>
      <c r="J55" s="58">
        <v>0.56666666666666665</v>
      </c>
      <c r="K55" s="29">
        <v>6</v>
      </c>
      <c r="M55" s="18" t="s">
        <v>1229</v>
      </c>
      <c r="N55" s="58">
        <v>0.8</v>
      </c>
      <c r="O55" s="29">
        <v>3</v>
      </c>
    </row>
    <row r="56" spans="1:15" x14ac:dyDescent="0.35">
      <c r="A56" s="24" t="s">
        <v>2031</v>
      </c>
      <c r="B56" s="2" t="s">
        <v>1213</v>
      </c>
      <c r="C56" t="s">
        <v>1223</v>
      </c>
      <c r="D56" s="58">
        <f t="shared" si="2"/>
        <v>0.5</v>
      </c>
      <c r="E56" s="58">
        <f t="shared" si="3"/>
        <v>0.5</v>
      </c>
      <c r="I56" s="18" t="s">
        <v>303</v>
      </c>
      <c r="J56" s="58">
        <v>0.9</v>
      </c>
      <c r="K56" s="29">
        <v>1</v>
      </c>
      <c r="M56" s="18" t="s">
        <v>0</v>
      </c>
      <c r="N56" s="58">
        <v>0.45</v>
      </c>
      <c r="O56" s="29">
        <v>17</v>
      </c>
    </row>
    <row r="57" spans="1:15" x14ac:dyDescent="0.35">
      <c r="A57" t="s">
        <v>1177</v>
      </c>
      <c r="B57" s="1" t="s">
        <v>1213</v>
      </c>
      <c r="C57" t="s">
        <v>1183</v>
      </c>
      <c r="D57" s="58">
        <f t="shared" si="2"/>
        <v>1.1000000000000001</v>
      </c>
      <c r="E57" s="58">
        <f t="shared" si="3"/>
        <v>1.1000000000000001</v>
      </c>
      <c r="I57" s="18" t="s">
        <v>304</v>
      </c>
      <c r="J57" s="58">
        <v>0.5</v>
      </c>
      <c r="K57" s="29">
        <v>1</v>
      </c>
      <c r="M57" s="18" t="s">
        <v>2045</v>
      </c>
      <c r="N57" s="58">
        <v>0.91666666666666663</v>
      </c>
      <c r="O57" s="29">
        <v>6</v>
      </c>
    </row>
    <row r="58" spans="1:15" x14ac:dyDescent="0.35">
      <c r="A58" t="s">
        <v>62</v>
      </c>
      <c r="B58" s="1" t="s">
        <v>1213</v>
      </c>
      <c r="C58" t="s">
        <v>1227</v>
      </c>
      <c r="D58" s="58">
        <f t="shared" si="2"/>
        <v>0.9</v>
      </c>
      <c r="E58" s="58">
        <f t="shared" si="3"/>
        <v>0.92</v>
      </c>
      <c r="I58" s="18" t="s">
        <v>315</v>
      </c>
      <c r="J58" s="58">
        <v>0.51509433962264151</v>
      </c>
      <c r="K58" s="29">
        <v>53</v>
      </c>
      <c r="M58" s="18" t="s">
        <v>2368</v>
      </c>
      <c r="N58" s="58">
        <v>0.37272727272727268</v>
      </c>
      <c r="O58" s="29">
        <v>11</v>
      </c>
    </row>
    <row r="59" spans="1:15" x14ac:dyDescent="0.35">
      <c r="A59" s="24" t="s">
        <v>2033</v>
      </c>
      <c r="B59" s="2" t="s">
        <v>1214</v>
      </c>
      <c r="D59" s="58">
        <f t="shared" si="2"/>
        <v>0.55517241379310334</v>
      </c>
      <c r="E59" s="58">
        <f t="shared" si="3"/>
        <v>0.55517241379310334</v>
      </c>
      <c r="I59" s="18" t="s">
        <v>1899</v>
      </c>
      <c r="J59" s="58">
        <v>1</v>
      </c>
      <c r="K59" s="29">
        <v>3</v>
      </c>
      <c r="M59" s="18" t="s">
        <v>548</v>
      </c>
      <c r="N59" s="58">
        <v>0.86</v>
      </c>
      <c r="O59" s="29">
        <v>7</v>
      </c>
    </row>
    <row r="60" spans="1:15" x14ac:dyDescent="0.35">
      <c r="A60" t="s">
        <v>1181</v>
      </c>
      <c r="B60" s="1" t="s">
        <v>1213</v>
      </c>
      <c r="C60" t="s">
        <v>1226</v>
      </c>
      <c r="D60" s="58">
        <f t="shared" si="2"/>
        <v>0.8</v>
      </c>
      <c r="E60" s="58" t="e">
        <f t="shared" si="3"/>
        <v>#N/A</v>
      </c>
      <c r="I60" s="18" t="s">
        <v>341</v>
      </c>
      <c r="J60" s="58">
        <v>0.5</v>
      </c>
      <c r="K60" s="29">
        <v>7</v>
      </c>
      <c r="M60" s="18" t="s">
        <v>884</v>
      </c>
      <c r="N60" s="58">
        <v>0.96</v>
      </c>
      <c r="O60" s="29">
        <v>60</v>
      </c>
    </row>
    <row r="61" spans="1:15" x14ac:dyDescent="0.35">
      <c r="A61" s="24" t="s">
        <v>2035</v>
      </c>
      <c r="B61" s="2" t="s">
        <v>1214</v>
      </c>
      <c r="D61" s="58">
        <f t="shared" si="2"/>
        <v>1</v>
      </c>
      <c r="E61" s="58">
        <f t="shared" si="3"/>
        <v>1</v>
      </c>
      <c r="I61" s="18" t="s">
        <v>487</v>
      </c>
      <c r="J61" s="58">
        <v>0.85000000000000009</v>
      </c>
      <c r="K61" s="29">
        <v>16</v>
      </c>
      <c r="M61" s="18" t="s">
        <v>1189</v>
      </c>
      <c r="N61" s="58">
        <v>0.7</v>
      </c>
      <c r="O61" s="29">
        <v>4</v>
      </c>
    </row>
    <row r="62" spans="1:15" x14ac:dyDescent="0.35">
      <c r="A62" s="24" t="s">
        <v>2036</v>
      </c>
      <c r="B62" s="2" t="s">
        <v>1214</v>
      </c>
      <c r="D62" s="58">
        <f t="shared" si="2"/>
        <v>0.56666666666666665</v>
      </c>
      <c r="E62" s="58">
        <f t="shared" si="3"/>
        <v>0.56666666666666665</v>
      </c>
      <c r="I62" s="18" t="s">
        <v>1182</v>
      </c>
      <c r="J62" s="58">
        <v>0.5</v>
      </c>
      <c r="K62" s="29">
        <v>62</v>
      </c>
      <c r="M62" s="18" t="s">
        <v>1193</v>
      </c>
      <c r="N62" s="58">
        <v>0.59491525423728808</v>
      </c>
      <c r="O62" s="29">
        <v>59</v>
      </c>
    </row>
    <row r="63" spans="1:15" x14ac:dyDescent="0.35">
      <c r="A63" t="s">
        <v>303</v>
      </c>
      <c r="B63" s="1" t="s">
        <v>1213</v>
      </c>
      <c r="C63" t="s">
        <v>1228</v>
      </c>
      <c r="D63" s="58">
        <f t="shared" si="2"/>
        <v>0.9</v>
      </c>
      <c r="E63" s="58" t="e">
        <f t="shared" si="3"/>
        <v>#N/A</v>
      </c>
      <c r="I63" s="18" t="s">
        <v>344</v>
      </c>
      <c r="J63" s="58">
        <v>0.14000000000000001</v>
      </c>
      <c r="K63" s="29">
        <v>11</v>
      </c>
      <c r="M63" s="18" t="s">
        <v>2325</v>
      </c>
      <c r="N63" s="58">
        <v>0.85</v>
      </c>
      <c r="O63" s="29">
        <v>35</v>
      </c>
    </row>
    <row r="64" spans="1:15" x14ac:dyDescent="0.35">
      <c r="A64" t="s">
        <v>304</v>
      </c>
      <c r="B64" s="1" t="s">
        <v>1213</v>
      </c>
      <c r="C64" t="s">
        <v>1228</v>
      </c>
      <c r="D64" s="58">
        <f t="shared" si="2"/>
        <v>0.5</v>
      </c>
      <c r="E64" s="58" t="e">
        <f t="shared" si="3"/>
        <v>#N/A</v>
      </c>
      <c r="I64" s="18" t="s">
        <v>350</v>
      </c>
      <c r="J64" s="58">
        <v>0.74946236559139778</v>
      </c>
      <c r="K64" s="29">
        <v>93</v>
      </c>
      <c r="M64" s="18" t="s">
        <v>943</v>
      </c>
      <c r="N64" s="58">
        <v>0.7</v>
      </c>
      <c r="O64" s="29">
        <v>2</v>
      </c>
    </row>
    <row r="65" spans="1:15" x14ac:dyDescent="0.35">
      <c r="A65" t="s">
        <v>315</v>
      </c>
      <c r="B65" s="1" t="s">
        <v>1214</v>
      </c>
      <c r="D65" s="58">
        <f t="shared" si="2"/>
        <v>0.51509433962264151</v>
      </c>
      <c r="E65" s="58">
        <f t="shared" si="3"/>
        <v>0.55925925925925934</v>
      </c>
      <c r="I65" s="18" t="s">
        <v>447</v>
      </c>
      <c r="J65" s="58">
        <v>0.62777777777777788</v>
      </c>
      <c r="K65" s="29">
        <v>72</v>
      </c>
      <c r="M65" s="18" t="s">
        <v>1205</v>
      </c>
      <c r="N65" s="58">
        <v>1.1000000000000001</v>
      </c>
      <c r="O65" s="29">
        <v>2</v>
      </c>
    </row>
    <row r="66" spans="1:15" x14ac:dyDescent="0.35">
      <c r="A66" t="s">
        <v>1899</v>
      </c>
      <c r="B66" s="1" t="s">
        <v>1214</v>
      </c>
      <c r="D66" s="58">
        <f t="shared" si="2"/>
        <v>1</v>
      </c>
      <c r="E66" s="58">
        <f t="shared" si="3"/>
        <v>1</v>
      </c>
      <c r="I66" s="18" t="s">
        <v>1900</v>
      </c>
      <c r="J66" s="58">
        <v>0.95000000000000007</v>
      </c>
      <c r="K66" s="29">
        <v>2</v>
      </c>
      <c r="M66" s="18" t="s">
        <v>949</v>
      </c>
      <c r="N66" s="58">
        <v>0.55714285714285716</v>
      </c>
      <c r="O66" s="29">
        <v>14</v>
      </c>
    </row>
    <row r="67" spans="1:15" x14ac:dyDescent="0.35">
      <c r="A67" t="s">
        <v>341</v>
      </c>
      <c r="B67" s="1" t="s">
        <v>1214</v>
      </c>
      <c r="D67" s="58">
        <f t="shared" si="2"/>
        <v>0.5</v>
      </c>
      <c r="E67" s="58">
        <f t="shared" si="3"/>
        <v>0.9</v>
      </c>
      <c r="I67" s="18" t="s">
        <v>1901</v>
      </c>
      <c r="J67" s="58">
        <v>0.32857142857142857</v>
      </c>
      <c r="K67" s="29">
        <v>7</v>
      </c>
      <c r="M67" s="18" t="s">
        <v>975</v>
      </c>
      <c r="N67" s="58">
        <v>0.80434782608695654</v>
      </c>
      <c r="O67" s="29">
        <v>46</v>
      </c>
    </row>
    <row r="68" spans="1:15" x14ac:dyDescent="0.35">
      <c r="A68" t="s">
        <v>487</v>
      </c>
      <c r="B68" s="1" t="s">
        <v>1213</v>
      </c>
      <c r="C68" t="s">
        <v>1224</v>
      </c>
      <c r="D68" s="58">
        <f t="shared" si="2"/>
        <v>0.85000000000000009</v>
      </c>
      <c r="E68" s="58">
        <f t="shared" si="3"/>
        <v>0.87</v>
      </c>
      <c r="I68" s="18" t="s">
        <v>505</v>
      </c>
      <c r="J68" s="58">
        <v>0.47142857142857142</v>
      </c>
      <c r="K68" s="29">
        <v>7</v>
      </c>
      <c r="M68" s="18" t="s">
        <v>2370</v>
      </c>
      <c r="N68" s="58">
        <v>0.34</v>
      </c>
      <c r="O68" s="29">
        <v>19</v>
      </c>
    </row>
    <row r="69" spans="1:15" x14ac:dyDescent="0.35">
      <c r="A69" s="24" t="s">
        <v>2038</v>
      </c>
      <c r="B69" s="2" t="s">
        <v>1214</v>
      </c>
      <c r="D69" s="58" t="e">
        <f t="shared" si="2"/>
        <v>#N/A</v>
      </c>
      <c r="E69" s="58" t="e">
        <f t="shared" si="3"/>
        <v>#N/A</v>
      </c>
      <c r="I69" s="18" t="s">
        <v>520</v>
      </c>
      <c r="J69" s="58">
        <v>0.375</v>
      </c>
      <c r="K69" s="29">
        <v>8</v>
      </c>
      <c r="M69" s="18" t="s">
        <v>2048</v>
      </c>
      <c r="N69" s="58">
        <v>1.01</v>
      </c>
      <c r="O69" s="29">
        <v>10</v>
      </c>
    </row>
    <row r="70" spans="1:15" x14ac:dyDescent="0.35">
      <c r="A70" s="24" t="s">
        <v>2346</v>
      </c>
      <c r="B70" s="2" t="s">
        <v>1213</v>
      </c>
      <c r="C70" t="s">
        <v>1224</v>
      </c>
      <c r="D70" s="58" t="e">
        <f t="shared" si="2"/>
        <v>#N/A</v>
      </c>
      <c r="E70" s="58">
        <f t="shared" si="3"/>
        <v>0.6</v>
      </c>
      <c r="I70" s="18" t="s">
        <v>2040</v>
      </c>
      <c r="J70" s="58">
        <v>0.3</v>
      </c>
      <c r="K70" s="29">
        <v>2</v>
      </c>
      <c r="M70" s="18" t="s">
        <v>998</v>
      </c>
      <c r="N70" s="58">
        <v>1.08</v>
      </c>
      <c r="O70" s="29">
        <v>30</v>
      </c>
    </row>
    <row r="71" spans="1:15" x14ac:dyDescent="0.35">
      <c r="A71" t="s">
        <v>1182</v>
      </c>
      <c r="B71" s="1" t="s">
        <v>1214</v>
      </c>
      <c r="D71" s="58">
        <f t="shared" si="2"/>
        <v>0.5</v>
      </c>
      <c r="E71" s="58" t="e">
        <f t="shared" si="3"/>
        <v>#N/A</v>
      </c>
      <c r="I71" s="18" t="s">
        <v>2041</v>
      </c>
      <c r="J71" s="58">
        <v>0.25</v>
      </c>
      <c r="K71" s="29">
        <v>6</v>
      </c>
      <c r="M71" s="18" t="s">
        <v>2372</v>
      </c>
      <c r="N71" s="58">
        <v>1</v>
      </c>
      <c r="O71" s="29">
        <v>1</v>
      </c>
    </row>
    <row r="72" spans="1:15" x14ac:dyDescent="0.35">
      <c r="A72" t="s">
        <v>344</v>
      </c>
      <c r="B72" s="1" t="s">
        <v>1214</v>
      </c>
      <c r="D72" s="58">
        <f t="shared" si="2"/>
        <v>0.14000000000000001</v>
      </c>
      <c r="E72" s="58">
        <f t="shared" si="3"/>
        <v>0.46363636363636362</v>
      </c>
      <c r="I72" s="18" t="s">
        <v>526</v>
      </c>
      <c r="J72" s="58">
        <v>0.33636363636363636</v>
      </c>
      <c r="K72" s="29">
        <v>11</v>
      </c>
      <c r="M72" s="18" t="s">
        <v>1037</v>
      </c>
      <c r="N72" s="58">
        <v>1.1000000000000001</v>
      </c>
      <c r="O72" s="29">
        <v>20</v>
      </c>
    </row>
    <row r="73" spans="1:15" x14ac:dyDescent="0.35">
      <c r="A73" t="s">
        <v>350</v>
      </c>
      <c r="B73" s="1" t="s">
        <v>1213</v>
      </c>
      <c r="C73" t="s">
        <v>1183</v>
      </c>
      <c r="D73" s="58">
        <f t="shared" si="2"/>
        <v>0.74946236559139778</v>
      </c>
      <c r="E73" s="58">
        <f t="shared" si="3"/>
        <v>0.37</v>
      </c>
      <c r="I73" s="18" t="s">
        <v>2043</v>
      </c>
      <c r="J73" s="58">
        <v>0.47499999999999998</v>
      </c>
      <c r="K73" s="29">
        <v>8</v>
      </c>
    </row>
    <row r="74" spans="1:15" x14ac:dyDescent="0.35">
      <c r="A74" t="s">
        <v>447</v>
      </c>
      <c r="B74" s="1" t="s">
        <v>1214</v>
      </c>
      <c r="D74" s="58">
        <f t="shared" si="2"/>
        <v>0.62777777777777788</v>
      </c>
      <c r="E74" s="58">
        <f t="shared" si="3"/>
        <v>0.63157894736842102</v>
      </c>
      <c r="I74" s="18" t="s">
        <v>1050</v>
      </c>
      <c r="J74" s="58">
        <v>0.5</v>
      </c>
      <c r="K74" s="29">
        <v>105</v>
      </c>
    </row>
    <row r="75" spans="1:15" x14ac:dyDescent="0.35">
      <c r="A75" t="s">
        <v>1900</v>
      </c>
      <c r="B75" s="1" t="s">
        <v>1213</v>
      </c>
      <c r="C75" t="s">
        <v>1900</v>
      </c>
      <c r="D75" s="58">
        <f t="shared" si="2"/>
        <v>0.95000000000000007</v>
      </c>
      <c r="E75" s="58">
        <f t="shared" si="3"/>
        <v>0.95</v>
      </c>
      <c r="I75" s="18" t="s">
        <v>2244</v>
      </c>
      <c r="J75" s="58">
        <v>0.9</v>
      </c>
      <c r="K75" s="29">
        <v>1</v>
      </c>
    </row>
    <row r="76" spans="1:15" x14ac:dyDescent="0.35">
      <c r="A76" t="s">
        <v>1901</v>
      </c>
      <c r="B76" s="1" t="s">
        <v>1213</v>
      </c>
      <c r="C76" t="s">
        <v>1900</v>
      </c>
      <c r="D76" s="58">
        <f t="shared" si="2"/>
        <v>0.32857142857142857</v>
      </c>
      <c r="E76" s="58">
        <f t="shared" si="3"/>
        <v>0.3</v>
      </c>
      <c r="I76" s="18" t="s">
        <v>32</v>
      </c>
      <c r="J76" s="58">
        <v>0.58888888888888891</v>
      </c>
      <c r="K76" s="29">
        <v>27</v>
      </c>
    </row>
    <row r="77" spans="1:15" x14ac:dyDescent="0.35">
      <c r="A77" t="s">
        <v>2365</v>
      </c>
      <c r="B77" s="1" t="s">
        <v>1214</v>
      </c>
      <c r="D77" s="58" t="e">
        <f t="shared" si="2"/>
        <v>#N/A</v>
      </c>
      <c r="E77" s="58">
        <f t="shared" si="3"/>
        <v>0.28775510204081628</v>
      </c>
      <c r="I77" s="18" t="s">
        <v>530</v>
      </c>
      <c r="J77" s="58">
        <v>0.58000000000000007</v>
      </c>
      <c r="K77" s="29">
        <v>5</v>
      </c>
    </row>
    <row r="78" spans="1:15" x14ac:dyDescent="0.35">
      <c r="A78" t="s">
        <v>505</v>
      </c>
      <c r="B78" s="1" t="s">
        <v>1214</v>
      </c>
      <c r="D78" s="58">
        <f t="shared" si="2"/>
        <v>0.47142857142857142</v>
      </c>
      <c r="E78" s="58">
        <f t="shared" si="3"/>
        <v>0.47142857142857142</v>
      </c>
      <c r="I78" s="18" t="s">
        <v>1183</v>
      </c>
      <c r="J78" s="58">
        <v>0.95000000000000007</v>
      </c>
      <c r="K78" s="29">
        <v>2</v>
      </c>
    </row>
    <row r="79" spans="1:15" x14ac:dyDescent="0.35">
      <c r="A79" t="s">
        <v>520</v>
      </c>
      <c r="B79" s="1" t="s">
        <v>1214</v>
      </c>
      <c r="D79" s="58">
        <f t="shared" si="2"/>
        <v>0.375</v>
      </c>
      <c r="E79" s="58">
        <f t="shared" si="3"/>
        <v>0.7</v>
      </c>
      <c r="I79" s="18" t="s">
        <v>978</v>
      </c>
      <c r="J79" s="58">
        <v>0.35</v>
      </c>
      <c r="K79" s="29">
        <v>20</v>
      </c>
    </row>
    <row r="80" spans="1:15" x14ac:dyDescent="0.35">
      <c r="A80" s="24" t="s">
        <v>520</v>
      </c>
      <c r="B80" s="1" t="s">
        <v>1214</v>
      </c>
      <c r="D80" s="58">
        <f t="shared" si="2"/>
        <v>0.375</v>
      </c>
      <c r="E80" s="58">
        <f t="shared" si="3"/>
        <v>0.7</v>
      </c>
      <c r="I80" s="18" t="s">
        <v>1902</v>
      </c>
      <c r="J80" s="58">
        <v>0.76666666666666661</v>
      </c>
      <c r="K80" s="29">
        <v>3</v>
      </c>
    </row>
    <row r="81" spans="1:11" x14ac:dyDescent="0.35">
      <c r="A81" s="24" t="s">
        <v>2040</v>
      </c>
      <c r="B81" s="2" t="s">
        <v>1214</v>
      </c>
      <c r="D81" s="58">
        <f t="shared" si="2"/>
        <v>0.3</v>
      </c>
      <c r="E81" s="58">
        <f t="shared" si="3"/>
        <v>0.875</v>
      </c>
      <c r="I81" s="18" t="s">
        <v>531</v>
      </c>
      <c r="J81" s="58">
        <v>1.1000000000000001</v>
      </c>
      <c r="K81" s="29">
        <v>1</v>
      </c>
    </row>
    <row r="82" spans="1:11" x14ac:dyDescent="0.35">
      <c r="A82" s="24" t="s">
        <v>2041</v>
      </c>
      <c r="B82" s="2" t="s">
        <v>1214</v>
      </c>
      <c r="D82" s="58">
        <f t="shared" ref="D82:D130" si="4">VLOOKUP(A82,$I$4:$K$108,2,0)</f>
        <v>0.25</v>
      </c>
      <c r="E82" s="58">
        <f t="shared" ref="E82:E130" si="5">VLOOKUP(A82,$M$4:$O$108,2,0)</f>
        <v>0.25</v>
      </c>
      <c r="I82" s="18" t="s">
        <v>534</v>
      </c>
      <c r="J82" s="58">
        <v>0.33999999999999997</v>
      </c>
      <c r="K82" s="29">
        <v>5</v>
      </c>
    </row>
    <row r="83" spans="1:11" x14ac:dyDescent="0.35">
      <c r="A83" t="s">
        <v>526</v>
      </c>
      <c r="B83" s="1" t="s">
        <v>1214</v>
      </c>
      <c r="D83" s="58">
        <f t="shared" si="4"/>
        <v>0.33636363636363636</v>
      </c>
      <c r="E83" s="58" t="e">
        <f t="shared" si="5"/>
        <v>#N/A</v>
      </c>
      <c r="I83" s="18" t="s">
        <v>1184</v>
      </c>
      <c r="J83" s="58">
        <v>0.9</v>
      </c>
      <c r="K83" s="29">
        <v>2</v>
      </c>
    </row>
    <row r="84" spans="1:11" x14ac:dyDescent="0.35">
      <c r="A84" t="s">
        <v>529</v>
      </c>
      <c r="B84" s="1" t="s">
        <v>1213</v>
      </c>
      <c r="C84" t="s">
        <v>1228</v>
      </c>
      <c r="D84" s="58" t="e">
        <f t="shared" si="4"/>
        <v>#N/A</v>
      </c>
      <c r="E84" s="58" t="e">
        <f t="shared" si="5"/>
        <v>#N/A</v>
      </c>
      <c r="I84" s="18" t="s">
        <v>532</v>
      </c>
      <c r="J84" s="58">
        <v>0.27391304347826084</v>
      </c>
      <c r="K84" s="29">
        <v>23</v>
      </c>
    </row>
    <row r="85" spans="1:11" x14ac:dyDescent="0.35">
      <c r="A85" s="24" t="s">
        <v>2043</v>
      </c>
      <c r="B85" s="2" t="s">
        <v>1214</v>
      </c>
      <c r="D85" s="58">
        <f t="shared" si="4"/>
        <v>0.47499999999999998</v>
      </c>
      <c r="E85" s="58">
        <f t="shared" si="5"/>
        <v>0.47499999999999998</v>
      </c>
      <c r="I85" s="18" t="s">
        <v>0</v>
      </c>
      <c r="J85" s="58">
        <v>0.65999999999999992</v>
      </c>
      <c r="K85" s="29">
        <v>15</v>
      </c>
    </row>
    <row r="86" spans="1:11" x14ac:dyDescent="0.35">
      <c r="A86" s="24" t="s">
        <v>2356</v>
      </c>
      <c r="B86" s="2" t="s">
        <v>1214</v>
      </c>
      <c r="D86" s="58" t="e">
        <f t="shared" si="4"/>
        <v>#N/A</v>
      </c>
      <c r="E86" s="58">
        <f t="shared" si="5"/>
        <v>0.49166666666666664</v>
      </c>
      <c r="I86" s="18" t="s">
        <v>2045</v>
      </c>
      <c r="J86" s="58">
        <v>0.91666666666666663</v>
      </c>
      <c r="K86" s="29">
        <v>6</v>
      </c>
    </row>
    <row r="87" spans="1:11" x14ac:dyDescent="0.35">
      <c r="A87" t="s">
        <v>1050</v>
      </c>
      <c r="B87" s="1" t="s">
        <v>1213</v>
      </c>
      <c r="C87" t="s">
        <v>1227</v>
      </c>
      <c r="D87" s="58">
        <f t="shared" si="4"/>
        <v>0.5</v>
      </c>
      <c r="E87" s="58">
        <f t="shared" si="5"/>
        <v>0.51</v>
      </c>
      <c r="I87" s="18" t="s">
        <v>548</v>
      </c>
      <c r="J87" s="58">
        <v>0.5</v>
      </c>
      <c r="K87" s="29">
        <v>18</v>
      </c>
    </row>
    <row r="88" spans="1:11" x14ac:dyDescent="0.35">
      <c r="A88" t="s">
        <v>2366</v>
      </c>
      <c r="B88" s="1" t="s">
        <v>1214</v>
      </c>
      <c r="D88" s="58" t="e">
        <f t="shared" si="4"/>
        <v>#N/A</v>
      </c>
      <c r="E88" s="58">
        <f t="shared" si="5"/>
        <v>0.97777777777777786</v>
      </c>
      <c r="I88" s="18" t="s">
        <v>538</v>
      </c>
      <c r="J88" s="58">
        <v>0.19565217391304349</v>
      </c>
      <c r="K88" s="29">
        <v>23</v>
      </c>
    </row>
    <row r="89" spans="1:11" x14ac:dyDescent="0.35">
      <c r="A89" s="24" t="s">
        <v>2244</v>
      </c>
      <c r="B89" s="2" t="s">
        <v>1214</v>
      </c>
      <c r="D89" s="58">
        <f t="shared" si="4"/>
        <v>0.9</v>
      </c>
      <c r="E89" s="58" t="e">
        <f t="shared" si="5"/>
        <v>#N/A</v>
      </c>
      <c r="I89" s="18" t="s">
        <v>542</v>
      </c>
      <c r="J89" s="58">
        <v>0.20624999999999999</v>
      </c>
      <c r="K89" s="29">
        <v>32</v>
      </c>
    </row>
    <row r="90" spans="1:11" x14ac:dyDescent="0.35">
      <c r="A90" t="s">
        <v>32</v>
      </c>
      <c r="B90" s="1" t="s">
        <v>1214</v>
      </c>
      <c r="D90" s="58">
        <f t="shared" si="4"/>
        <v>0.58888888888888891</v>
      </c>
      <c r="E90" s="58" t="e">
        <f t="shared" si="5"/>
        <v>#N/A</v>
      </c>
      <c r="I90" s="18" t="s">
        <v>2052</v>
      </c>
      <c r="J90" s="58">
        <v>0.37272727272727268</v>
      </c>
      <c r="K90" s="29">
        <v>11</v>
      </c>
    </row>
    <row r="91" spans="1:11" x14ac:dyDescent="0.35">
      <c r="A91" t="s">
        <v>530</v>
      </c>
      <c r="B91" s="1" t="s">
        <v>1214</v>
      </c>
      <c r="D91" s="58">
        <f t="shared" si="4"/>
        <v>0.58000000000000007</v>
      </c>
      <c r="E91" s="58" t="e">
        <f t="shared" si="5"/>
        <v>#N/A</v>
      </c>
      <c r="I91" s="18" t="s">
        <v>1903</v>
      </c>
      <c r="J91" s="58">
        <v>0.5</v>
      </c>
      <c r="K91" s="29">
        <v>4</v>
      </c>
    </row>
    <row r="92" spans="1:11" x14ac:dyDescent="0.35">
      <c r="A92" t="s">
        <v>1183</v>
      </c>
      <c r="B92" s="1" t="s">
        <v>1213</v>
      </c>
      <c r="C92" t="s">
        <v>1183</v>
      </c>
      <c r="D92" s="58">
        <f t="shared" si="4"/>
        <v>0.95000000000000007</v>
      </c>
      <c r="E92" s="58">
        <f t="shared" si="5"/>
        <v>0.9</v>
      </c>
      <c r="I92" s="18" t="s">
        <v>579</v>
      </c>
      <c r="J92" s="58">
        <v>0.5</v>
      </c>
      <c r="K92" s="29">
        <v>1</v>
      </c>
    </row>
    <row r="93" spans="1:11" x14ac:dyDescent="0.35">
      <c r="A93" t="s">
        <v>978</v>
      </c>
      <c r="B93" s="1" t="s">
        <v>1213</v>
      </c>
      <c r="C93" t="s">
        <v>1229</v>
      </c>
      <c r="D93" s="58">
        <f t="shared" si="4"/>
        <v>0.35</v>
      </c>
      <c r="E93" s="58" t="e">
        <f t="shared" si="5"/>
        <v>#N/A</v>
      </c>
      <c r="I93" s="18" t="s">
        <v>884</v>
      </c>
      <c r="J93" s="58">
        <v>0.94912280701754392</v>
      </c>
      <c r="K93" s="29">
        <v>57</v>
      </c>
    </row>
    <row r="94" spans="1:11" x14ac:dyDescent="0.35">
      <c r="A94" t="s">
        <v>1229</v>
      </c>
      <c r="B94" s="1" t="s">
        <v>1213</v>
      </c>
      <c r="C94" t="s">
        <v>1229</v>
      </c>
      <c r="D94" s="58" t="e">
        <f t="shared" si="4"/>
        <v>#N/A</v>
      </c>
      <c r="E94" s="58">
        <f t="shared" si="5"/>
        <v>0.8</v>
      </c>
      <c r="I94" s="18" t="s">
        <v>1189</v>
      </c>
      <c r="J94" s="58">
        <v>0.7</v>
      </c>
      <c r="K94" s="29">
        <v>4</v>
      </c>
    </row>
    <row r="95" spans="1:11" x14ac:dyDescent="0.35">
      <c r="A95" t="s">
        <v>1902</v>
      </c>
      <c r="B95" s="1" t="s">
        <v>1213</v>
      </c>
      <c r="C95" t="s">
        <v>1229</v>
      </c>
      <c r="D95" s="58">
        <f t="shared" si="4"/>
        <v>0.76666666666666661</v>
      </c>
      <c r="E95" s="58" t="e">
        <f t="shared" si="5"/>
        <v>#N/A</v>
      </c>
      <c r="I95" s="18" t="s">
        <v>1193</v>
      </c>
      <c r="J95" s="58">
        <v>0.48039215686274506</v>
      </c>
      <c r="K95" s="29">
        <v>51</v>
      </c>
    </row>
    <row r="96" spans="1:11" x14ac:dyDescent="0.35">
      <c r="A96" t="s">
        <v>531</v>
      </c>
      <c r="B96" s="1" t="s">
        <v>1214</v>
      </c>
      <c r="D96" s="58">
        <f t="shared" si="4"/>
        <v>1.1000000000000001</v>
      </c>
      <c r="E96" s="58" t="e">
        <f t="shared" si="5"/>
        <v>#N/A</v>
      </c>
      <c r="I96" s="18" t="s">
        <v>2325</v>
      </c>
      <c r="J96" s="58">
        <v>0.82</v>
      </c>
      <c r="K96" s="29">
        <v>30</v>
      </c>
    </row>
    <row r="97" spans="1:11" x14ac:dyDescent="0.35">
      <c r="A97" t="s">
        <v>534</v>
      </c>
      <c r="B97" s="1" t="s">
        <v>1213</v>
      </c>
      <c r="C97" t="s">
        <v>1223</v>
      </c>
      <c r="D97" s="58">
        <f t="shared" si="4"/>
        <v>0.33999999999999997</v>
      </c>
      <c r="E97" s="58" t="e">
        <f t="shared" si="5"/>
        <v>#N/A</v>
      </c>
      <c r="I97" s="18" t="s">
        <v>943</v>
      </c>
      <c r="J97" s="58">
        <v>0.7</v>
      </c>
      <c r="K97" s="29">
        <v>2</v>
      </c>
    </row>
    <row r="98" spans="1:11" x14ac:dyDescent="0.35">
      <c r="A98" t="s">
        <v>1184</v>
      </c>
      <c r="B98" s="2" t="s">
        <v>1213</v>
      </c>
      <c r="C98" t="s">
        <v>1226</v>
      </c>
      <c r="D98" s="58">
        <f t="shared" si="4"/>
        <v>0.9</v>
      </c>
      <c r="E98" s="58" t="e">
        <f t="shared" si="5"/>
        <v>#N/A</v>
      </c>
      <c r="I98" s="18" t="s">
        <v>2047</v>
      </c>
      <c r="J98" s="58">
        <v>0.3</v>
      </c>
      <c r="K98" s="29">
        <v>2</v>
      </c>
    </row>
    <row r="99" spans="1:11" x14ac:dyDescent="0.35">
      <c r="A99" t="s">
        <v>532</v>
      </c>
      <c r="B99" s="1" t="s">
        <v>1214</v>
      </c>
      <c r="D99" s="58">
        <f t="shared" si="4"/>
        <v>0.27391304347826084</v>
      </c>
      <c r="E99" s="58" t="e">
        <f t="shared" si="5"/>
        <v>#N/A</v>
      </c>
      <c r="I99" s="18" t="s">
        <v>1205</v>
      </c>
      <c r="J99" s="58">
        <v>1.1000000000000001</v>
      </c>
      <c r="K99" s="29">
        <v>1</v>
      </c>
    </row>
    <row r="100" spans="1:11" x14ac:dyDescent="0.35">
      <c r="A100" t="s">
        <v>1212</v>
      </c>
      <c r="B100" s="2" t="s">
        <v>1213</v>
      </c>
      <c r="C100" t="s">
        <v>1228</v>
      </c>
      <c r="D100" s="58" t="e">
        <f t="shared" si="4"/>
        <v>#N/A</v>
      </c>
      <c r="E100" s="58" t="e">
        <f t="shared" si="5"/>
        <v>#N/A</v>
      </c>
      <c r="I100" s="18" t="s">
        <v>948</v>
      </c>
      <c r="J100" s="58">
        <v>0.98</v>
      </c>
      <c r="K100" s="29">
        <v>5</v>
      </c>
    </row>
    <row r="101" spans="1:11" x14ac:dyDescent="0.35">
      <c r="A101" t="s">
        <v>0</v>
      </c>
      <c r="B101" s="1" t="s">
        <v>1213</v>
      </c>
      <c r="C101" t="s">
        <v>1229</v>
      </c>
      <c r="D101" s="58">
        <f t="shared" si="4"/>
        <v>0.65999999999999992</v>
      </c>
      <c r="E101" s="58">
        <f t="shared" si="5"/>
        <v>0.45</v>
      </c>
      <c r="I101" s="18" t="s">
        <v>949</v>
      </c>
      <c r="J101" s="58">
        <v>0.4</v>
      </c>
      <c r="K101" s="29">
        <v>14</v>
      </c>
    </row>
    <row r="102" spans="1:11" x14ac:dyDescent="0.35">
      <c r="A102" s="24" t="s">
        <v>2045</v>
      </c>
      <c r="B102" s="2" t="s">
        <v>1214</v>
      </c>
      <c r="D102" s="58">
        <f t="shared" si="4"/>
        <v>0.91666666666666663</v>
      </c>
      <c r="E102" s="58">
        <f t="shared" si="5"/>
        <v>0.91666666666666663</v>
      </c>
      <c r="I102" s="18" t="s">
        <v>975</v>
      </c>
      <c r="J102" s="58">
        <v>0.5</v>
      </c>
      <c r="K102" s="29">
        <v>11</v>
      </c>
    </row>
    <row r="103" spans="1:11" x14ac:dyDescent="0.35">
      <c r="A103" t="s">
        <v>535</v>
      </c>
      <c r="B103" s="1" t="s">
        <v>1213</v>
      </c>
      <c r="C103" t="s">
        <v>1228</v>
      </c>
      <c r="D103" s="58" t="e">
        <f t="shared" si="4"/>
        <v>#N/A</v>
      </c>
      <c r="E103" s="58" t="e">
        <f t="shared" si="5"/>
        <v>#N/A</v>
      </c>
      <c r="I103" s="18" t="s">
        <v>2048</v>
      </c>
      <c r="J103" s="58">
        <v>1.01</v>
      </c>
      <c r="K103" s="29">
        <v>10</v>
      </c>
    </row>
    <row r="104" spans="1:11" x14ac:dyDescent="0.35">
      <c r="A104" t="s">
        <v>2368</v>
      </c>
      <c r="B104" s="1" t="s">
        <v>1215</v>
      </c>
      <c r="D104" s="58" t="e">
        <f t="shared" si="4"/>
        <v>#N/A</v>
      </c>
      <c r="E104" s="58">
        <f t="shared" si="5"/>
        <v>0.37272727272727268</v>
      </c>
      <c r="I104" s="18" t="s">
        <v>998</v>
      </c>
      <c r="J104" s="58">
        <v>1.02</v>
      </c>
      <c r="K104" s="29">
        <v>33</v>
      </c>
    </row>
    <row r="105" spans="1:11" x14ac:dyDescent="0.35">
      <c r="A105" t="s">
        <v>548</v>
      </c>
      <c r="B105" s="1" t="s">
        <v>1213</v>
      </c>
      <c r="C105" t="s">
        <v>1229</v>
      </c>
      <c r="D105" s="58">
        <f t="shared" si="4"/>
        <v>0.5</v>
      </c>
      <c r="E105" s="58">
        <f t="shared" si="5"/>
        <v>0.86</v>
      </c>
      <c r="I105" s="18" t="s">
        <v>1033</v>
      </c>
      <c r="J105" s="58">
        <v>0.27</v>
      </c>
      <c r="K105" s="29">
        <v>10</v>
      </c>
    </row>
    <row r="106" spans="1:11" x14ac:dyDescent="0.35">
      <c r="A106" t="s">
        <v>538</v>
      </c>
      <c r="B106" s="1" t="s">
        <v>1214</v>
      </c>
      <c r="D106" s="58">
        <f t="shared" si="4"/>
        <v>0.19565217391304349</v>
      </c>
      <c r="E106" s="58" t="e">
        <f t="shared" si="5"/>
        <v>#N/A</v>
      </c>
      <c r="I106" s="18" t="s">
        <v>1035</v>
      </c>
      <c r="J106" s="58">
        <v>0.9</v>
      </c>
      <c r="K106" s="29">
        <v>5</v>
      </c>
    </row>
    <row r="107" spans="1:11" x14ac:dyDescent="0.35">
      <c r="A107" t="s">
        <v>542</v>
      </c>
      <c r="B107" s="1" t="s">
        <v>1214</v>
      </c>
      <c r="D107" s="58">
        <f t="shared" si="4"/>
        <v>0.20624999999999999</v>
      </c>
      <c r="E107" s="58" t="e">
        <f t="shared" si="5"/>
        <v>#N/A</v>
      </c>
      <c r="I107" s="18" t="s">
        <v>1037</v>
      </c>
      <c r="J107" s="58">
        <v>1.04</v>
      </c>
      <c r="K107" s="29">
        <v>16</v>
      </c>
    </row>
    <row r="108" spans="1:11" x14ac:dyDescent="0.35">
      <c r="A108" s="24" t="s">
        <v>2052</v>
      </c>
      <c r="B108" s="2" t="s">
        <v>1214</v>
      </c>
      <c r="D108" s="58">
        <f t="shared" si="4"/>
        <v>0.37272727272727268</v>
      </c>
      <c r="E108" s="58" t="e">
        <f t="shared" si="5"/>
        <v>#N/A</v>
      </c>
      <c r="I108" s="18" t="s">
        <v>1045</v>
      </c>
      <c r="J108" s="58">
        <v>0.42000000000000004</v>
      </c>
      <c r="K108" s="29">
        <v>10</v>
      </c>
    </row>
    <row r="109" spans="1:11" x14ac:dyDescent="0.35">
      <c r="A109" t="s">
        <v>1903</v>
      </c>
      <c r="B109" s="1" t="s">
        <v>1213</v>
      </c>
      <c r="C109" t="s">
        <v>1228</v>
      </c>
      <c r="D109" s="58">
        <f t="shared" si="4"/>
        <v>0.5</v>
      </c>
      <c r="E109" s="58" t="e">
        <f t="shared" si="5"/>
        <v>#N/A</v>
      </c>
    </row>
    <row r="110" spans="1:11" x14ac:dyDescent="0.35">
      <c r="A110" t="s">
        <v>579</v>
      </c>
      <c r="B110" s="2" t="s">
        <v>1213</v>
      </c>
      <c r="C110" t="s">
        <v>1230</v>
      </c>
      <c r="D110" s="58">
        <f t="shared" si="4"/>
        <v>0.5</v>
      </c>
      <c r="E110" s="58" t="e">
        <f t="shared" si="5"/>
        <v>#N/A</v>
      </c>
    </row>
    <row r="111" spans="1:11" x14ac:dyDescent="0.35">
      <c r="A111" t="s">
        <v>884</v>
      </c>
      <c r="B111" s="1" t="s">
        <v>1213</v>
      </c>
      <c r="C111" t="s">
        <v>1230</v>
      </c>
      <c r="D111" s="58">
        <f t="shared" si="4"/>
        <v>0.94912280701754392</v>
      </c>
      <c r="E111" s="58">
        <f t="shared" si="5"/>
        <v>0.96</v>
      </c>
    </row>
    <row r="112" spans="1:11" x14ac:dyDescent="0.35">
      <c r="A112" t="s">
        <v>1189</v>
      </c>
      <c r="B112" s="1" t="s">
        <v>1213</v>
      </c>
      <c r="C112" t="s">
        <v>1228</v>
      </c>
      <c r="D112" s="58">
        <f t="shared" si="4"/>
        <v>0.7</v>
      </c>
      <c r="E112" s="58">
        <f t="shared" si="5"/>
        <v>0.7</v>
      </c>
    </row>
    <row r="113" spans="1:5" x14ac:dyDescent="0.35">
      <c r="A113" t="s">
        <v>1193</v>
      </c>
      <c r="B113" s="1" t="s">
        <v>1214</v>
      </c>
      <c r="D113" s="58">
        <f t="shared" si="4"/>
        <v>0.48039215686274506</v>
      </c>
      <c r="E113" s="58">
        <f t="shared" si="5"/>
        <v>0.59491525423728808</v>
      </c>
    </row>
    <row r="114" spans="1:5" x14ac:dyDescent="0.35">
      <c r="A114" t="s">
        <v>2325</v>
      </c>
      <c r="B114" s="1" t="s">
        <v>1213</v>
      </c>
      <c r="C114" t="s">
        <v>1224</v>
      </c>
      <c r="D114" s="58">
        <f t="shared" si="4"/>
        <v>0.82</v>
      </c>
      <c r="E114" s="58">
        <f t="shared" si="5"/>
        <v>0.85</v>
      </c>
    </row>
    <row r="115" spans="1:5" x14ac:dyDescent="0.35">
      <c r="A115" t="s">
        <v>943</v>
      </c>
      <c r="B115" s="1" t="s">
        <v>1214</v>
      </c>
      <c r="D115" s="58">
        <f t="shared" si="4"/>
        <v>0.7</v>
      </c>
      <c r="E115" s="58">
        <f t="shared" si="5"/>
        <v>0.7</v>
      </c>
    </row>
    <row r="116" spans="1:5" x14ac:dyDescent="0.35">
      <c r="A116" s="24" t="s">
        <v>2047</v>
      </c>
      <c r="B116" s="2" t="s">
        <v>1213</v>
      </c>
      <c r="C116" t="s">
        <v>1229</v>
      </c>
      <c r="D116" s="58">
        <f t="shared" si="4"/>
        <v>0.3</v>
      </c>
      <c r="E116" s="58" t="e">
        <f t="shared" si="5"/>
        <v>#N/A</v>
      </c>
    </row>
    <row r="117" spans="1:5" x14ac:dyDescent="0.35">
      <c r="A117" t="s">
        <v>1205</v>
      </c>
      <c r="B117" s="1" t="s">
        <v>1213</v>
      </c>
      <c r="C117" t="s">
        <v>1205</v>
      </c>
      <c r="D117" s="58">
        <f t="shared" si="4"/>
        <v>1.1000000000000001</v>
      </c>
      <c r="E117" s="58">
        <f t="shared" si="5"/>
        <v>1.1000000000000001</v>
      </c>
    </row>
    <row r="118" spans="1:5" x14ac:dyDescent="0.35">
      <c r="A118" t="s">
        <v>948</v>
      </c>
      <c r="B118" s="1" t="s">
        <v>1213</v>
      </c>
      <c r="C118" t="s">
        <v>1228</v>
      </c>
      <c r="D118" s="58">
        <f t="shared" si="4"/>
        <v>0.98</v>
      </c>
      <c r="E118" s="58" t="e">
        <f t="shared" si="5"/>
        <v>#N/A</v>
      </c>
    </row>
    <row r="119" spans="1:5" x14ac:dyDescent="0.35">
      <c r="A119" t="s">
        <v>949</v>
      </c>
      <c r="B119" s="1" t="s">
        <v>1214</v>
      </c>
      <c r="D119" s="58">
        <f t="shared" si="4"/>
        <v>0.4</v>
      </c>
      <c r="E119" s="58">
        <f t="shared" si="5"/>
        <v>0.55714285714285716</v>
      </c>
    </row>
    <row r="120" spans="1:5" x14ac:dyDescent="0.35">
      <c r="A120" t="s">
        <v>975</v>
      </c>
      <c r="B120" s="1" t="s">
        <v>1214</v>
      </c>
      <c r="D120" s="58">
        <f t="shared" si="4"/>
        <v>0.5</v>
      </c>
      <c r="E120" s="58">
        <f t="shared" si="5"/>
        <v>0.80434782608695654</v>
      </c>
    </row>
    <row r="121" spans="1:5" x14ac:dyDescent="0.35">
      <c r="A121" t="s">
        <v>1904</v>
      </c>
      <c r="B121" s="1" t="s">
        <v>1213</v>
      </c>
      <c r="C121" t="s">
        <v>1228</v>
      </c>
      <c r="D121" s="58" t="e">
        <f t="shared" si="4"/>
        <v>#N/A</v>
      </c>
      <c r="E121" s="58" t="e">
        <f t="shared" si="5"/>
        <v>#N/A</v>
      </c>
    </row>
    <row r="122" spans="1:5" x14ac:dyDescent="0.35">
      <c r="A122" t="s">
        <v>2370</v>
      </c>
      <c r="B122" s="1" t="s">
        <v>1213</v>
      </c>
      <c r="C122" t="s">
        <v>1229</v>
      </c>
      <c r="D122" s="58" t="e">
        <f t="shared" si="4"/>
        <v>#N/A</v>
      </c>
      <c r="E122" s="58">
        <f t="shared" si="5"/>
        <v>0.34</v>
      </c>
    </row>
    <row r="123" spans="1:5" x14ac:dyDescent="0.35">
      <c r="A123" s="24" t="s">
        <v>2048</v>
      </c>
      <c r="B123" s="2" t="s">
        <v>1214</v>
      </c>
      <c r="D123" s="58">
        <f t="shared" si="4"/>
        <v>1.01</v>
      </c>
      <c r="E123" s="58">
        <f t="shared" si="5"/>
        <v>1.01</v>
      </c>
    </row>
    <row r="124" spans="1:5" x14ac:dyDescent="0.35">
      <c r="A124" t="s">
        <v>998</v>
      </c>
      <c r="B124" s="1" t="s">
        <v>1213</v>
      </c>
      <c r="C124" t="s">
        <v>1230</v>
      </c>
      <c r="D124" s="58">
        <f t="shared" si="4"/>
        <v>1.02</v>
      </c>
      <c r="E124" s="58">
        <f t="shared" si="5"/>
        <v>1.08</v>
      </c>
    </row>
    <row r="125" spans="1:5" x14ac:dyDescent="0.35">
      <c r="A125" t="s">
        <v>1033</v>
      </c>
      <c r="B125" s="1" t="s">
        <v>1214</v>
      </c>
      <c r="D125" s="58">
        <f t="shared" si="4"/>
        <v>0.27</v>
      </c>
      <c r="E125" s="58" t="e">
        <f t="shared" si="5"/>
        <v>#N/A</v>
      </c>
    </row>
    <row r="126" spans="1:5" x14ac:dyDescent="0.35">
      <c r="A126" t="s">
        <v>1035</v>
      </c>
      <c r="B126" s="2" t="s">
        <v>1214</v>
      </c>
      <c r="D126" s="58">
        <f t="shared" si="4"/>
        <v>0.9</v>
      </c>
      <c r="E126" s="58" t="e">
        <f t="shared" si="5"/>
        <v>#N/A</v>
      </c>
    </row>
    <row r="127" spans="1:5" x14ac:dyDescent="0.35">
      <c r="A127" s="36" t="s">
        <v>2372</v>
      </c>
      <c r="B127" s="2" t="s">
        <v>1214</v>
      </c>
      <c r="C127" s="36"/>
      <c r="D127" s="58" t="e">
        <f t="shared" si="4"/>
        <v>#N/A</v>
      </c>
      <c r="E127" s="58">
        <f t="shared" si="5"/>
        <v>1</v>
      </c>
    </row>
    <row r="128" spans="1:5" s="36" customFormat="1" x14ac:dyDescent="0.35">
      <c r="A128" s="36" t="s">
        <v>4807</v>
      </c>
      <c r="B128" s="2" t="s">
        <v>1214</v>
      </c>
      <c r="D128" s="58" t="e">
        <f t="shared" si="4"/>
        <v>#N/A</v>
      </c>
      <c r="E128" s="58" t="e">
        <f t="shared" si="5"/>
        <v>#N/A</v>
      </c>
    </row>
    <row r="129" spans="1:5" s="36" customFormat="1" x14ac:dyDescent="0.35">
      <c r="A129" t="s">
        <v>1037</v>
      </c>
      <c r="B129" s="1" t="s">
        <v>1214</v>
      </c>
      <c r="C129"/>
      <c r="D129" s="58">
        <f t="shared" si="4"/>
        <v>1.04</v>
      </c>
      <c r="E129" s="58">
        <f t="shared" si="5"/>
        <v>1.1000000000000001</v>
      </c>
    </row>
    <row r="130" spans="1:5" x14ac:dyDescent="0.35">
      <c r="A130" t="s">
        <v>1045</v>
      </c>
      <c r="B130" s="1" t="s">
        <v>1214</v>
      </c>
      <c r="D130" s="58">
        <f t="shared" si="4"/>
        <v>0.42000000000000004</v>
      </c>
      <c r="E130" s="58" t="e">
        <f t="shared" si="5"/>
        <v>#N/A</v>
      </c>
    </row>
  </sheetData>
  <sortState ref="A2:B89">
    <sortCondition ref="A2:A89"/>
  </sortState>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1"/>
  <sheetViews>
    <sheetView workbookViewId="0">
      <pane ySplit="1" topLeftCell="A227" activePane="bottomLeft" state="frozen"/>
      <selection pane="bottomLeft" activeCell="C236" sqref="C236"/>
    </sheetView>
  </sheetViews>
  <sheetFormatPr defaultRowHeight="14.5" x14ac:dyDescent="0.35"/>
  <cols>
    <col min="2" max="2" width="25" bestFit="1" customWidth="1"/>
    <col min="4" max="4" width="16.81640625" bestFit="1" customWidth="1"/>
    <col min="6" max="6" width="16.54296875" customWidth="1"/>
  </cols>
  <sheetData>
    <row r="1" spans="1:8" x14ac:dyDescent="0.35">
      <c r="A1" s="3" t="s">
        <v>2263</v>
      </c>
      <c r="B1" s="3" t="s">
        <v>2262</v>
      </c>
      <c r="C1" s="3" t="s">
        <v>2265</v>
      </c>
      <c r="D1" s="3" t="s">
        <v>2264</v>
      </c>
      <c r="E1" s="3" t="s">
        <v>2266</v>
      </c>
      <c r="F1" s="3" t="s">
        <v>2267</v>
      </c>
      <c r="G1" s="3" t="s">
        <v>2268</v>
      </c>
    </row>
    <row r="2" spans="1:8" x14ac:dyDescent="0.35">
      <c r="A2" t="s">
        <v>1231</v>
      </c>
      <c r="B2" t="s">
        <v>1232</v>
      </c>
      <c r="C2" t="s">
        <v>1233</v>
      </c>
      <c r="D2" t="s">
        <v>1234</v>
      </c>
      <c r="E2" s="22">
        <v>16475</v>
      </c>
      <c r="F2" t="str">
        <f t="shared" ref="F2:F66" si="0">IF(E2&gt;100000,"yli 100 000",IF(E2&gt;40000,"40 001 - 100 000",IF(E2&gt;20000,"20 001 - 40 000",IF(E2&gt;10000,"10 001 - 20 000",IF(E2&gt;6000,"6 001 - 10000","alle 6001")))))</f>
        <v>10 001 - 20 000</v>
      </c>
      <c r="H2" s="22"/>
    </row>
    <row r="3" spans="1:8" x14ac:dyDescent="0.35">
      <c r="A3" t="s">
        <v>1235</v>
      </c>
      <c r="B3" t="s">
        <v>1236</v>
      </c>
      <c r="C3" t="s">
        <v>1237</v>
      </c>
      <c r="D3" t="s">
        <v>1238</v>
      </c>
      <c r="E3" s="22">
        <v>9562</v>
      </c>
      <c r="F3" t="str">
        <f t="shared" si="0"/>
        <v>6 001 - 10000</v>
      </c>
    </row>
    <row r="4" spans="1:8" x14ac:dyDescent="0.35">
      <c r="A4" t="s">
        <v>1239</v>
      </c>
      <c r="B4" t="s">
        <v>1240</v>
      </c>
      <c r="C4" t="s">
        <v>1241</v>
      </c>
      <c r="D4" t="s">
        <v>1242</v>
      </c>
      <c r="E4" s="22">
        <v>2519</v>
      </c>
      <c r="F4" t="str">
        <f t="shared" si="0"/>
        <v>alle 6001</v>
      </c>
    </row>
    <row r="5" spans="1:8" x14ac:dyDescent="0.35">
      <c r="B5" s="24" t="s">
        <v>2014</v>
      </c>
      <c r="C5" t="s">
        <v>1241</v>
      </c>
      <c r="D5" t="s">
        <v>1242</v>
      </c>
      <c r="E5" s="22">
        <v>2519</v>
      </c>
      <c r="F5" t="str">
        <f t="shared" si="0"/>
        <v>alle 6001</v>
      </c>
      <c r="G5" t="s">
        <v>2268</v>
      </c>
    </row>
    <row r="6" spans="1:8" x14ac:dyDescent="0.35">
      <c r="A6" t="s">
        <v>1243</v>
      </c>
      <c r="B6" t="s">
        <v>1244</v>
      </c>
      <c r="C6" t="s">
        <v>1237</v>
      </c>
      <c r="D6" t="s">
        <v>1238</v>
      </c>
      <c r="E6" s="22">
        <v>11468</v>
      </c>
      <c r="F6" t="str">
        <f t="shared" si="0"/>
        <v>10 001 - 20 000</v>
      </c>
    </row>
    <row r="7" spans="1:8" x14ac:dyDescent="0.35">
      <c r="A7" t="s">
        <v>1245</v>
      </c>
      <c r="B7" t="s">
        <v>1246</v>
      </c>
      <c r="C7" t="s">
        <v>1247</v>
      </c>
      <c r="D7" t="s">
        <v>1248</v>
      </c>
      <c r="E7" s="22">
        <v>8083</v>
      </c>
      <c r="F7" t="str">
        <f t="shared" si="0"/>
        <v>6 001 - 10000</v>
      </c>
    </row>
    <row r="8" spans="1:8" x14ac:dyDescent="0.35">
      <c r="A8" t="s">
        <v>1249</v>
      </c>
      <c r="B8" t="s">
        <v>1250</v>
      </c>
      <c r="C8" t="s">
        <v>1251</v>
      </c>
      <c r="D8" t="s">
        <v>1252</v>
      </c>
      <c r="E8" s="22">
        <v>4943</v>
      </c>
      <c r="F8" t="str">
        <f t="shared" si="0"/>
        <v>alle 6001</v>
      </c>
    </row>
    <row r="9" spans="1:8" x14ac:dyDescent="0.35">
      <c r="A9" t="s">
        <v>1253</v>
      </c>
      <c r="B9" t="s">
        <v>1254</v>
      </c>
      <c r="C9" t="s">
        <v>1255</v>
      </c>
      <c r="D9" t="s">
        <v>1256</v>
      </c>
      <c r="E9" s="22">
        <v>3941</v>
      </c>
      <c r="F9" t="str">
        <f t="shared" si="0"/>
        <v>alle 6001</v>
      </c>
    </row>
    <row r="10" spans="1:8" x14ac:dyDescent="0.35">
      <c r="A10" t="s">
        <v>1257</v>
      </c>
      <c r="B10" t="s">
        <v>1258</v>
      </c>
      <c r="C10" t="s">
        <v>1259</v>
      </c>
      <c r="D10" t="s">
        <v>1260</v>
      </c>
      <c r="E10" s="22">
        <v>445</v>
      </c>
      <c r="F10" t="str">
        <f t="shared" si="0"/>
        <v>alle 6001</v>
      </c>
    </row>
    <row r="11" spans="1:8" x14ac:dyDescent="0.35">
      <c r="B11" s="24" t="s">
        <v>2243</v>
      </c>
      <c r="C11" t="s">
        <v>1303</v>
      </c>
      <c r="D11" t="s">
        <v>1304</v>
      </c>
      <c r="E11" s="22">
        <v>52126</v>
      </c>
      <c r="F11" t="str">
        <f t="shared" si="0"/>
        <v>40 001 - 100 000</v>
      </c>
      <c r="G11" t="s">
        <v>2269</v>
      </c>
    </row>
    <row r="12" spans="1:8" x14ac:dyDescent="0.35">
      <c r="A12" t="s">
        <v>1261</v>
      </c>
      <c r="B12" t="s">
        <v>1262</v>
      </c>
      <c r="C12" t="s">
        <v>1259</v>
      </c>
      <c r="D12" t="s">
        <v>1260</v>
      </c>
      <c r="E12" s="22">
        <v>952</v>
      </c>
      <c r="F12" t="str">
        <f t="shared" si="0"/>
        <v>alle 6001</v>
      </c>
    </row>
    <row r="13" spans="1:8" x14ac:dyDescent="0.35">
      <c r="A13" t="s">
        <v>1263</v>
      </c>
      <c r="B13" t="s">
        <v>1264</v>
      </c>
      <c r="C13" t="s">
        <v>1265</v>
      </c>
      <c r="D13" t="s">
        <v>1266</v>
      </c>
      <c r="E13" s="22">
        <v>1361</v>
      </c>
      <c r="F13" t="str">
        <f t="shared" si="0"/>
        <v>alle 6001</v>
      </c>
    </row>
    <row r="14" spans="1:8" x14ac:dyDescent="0.35">
      <c r="A14" t="s">
        <v>1267</v>
      </c>
      <c r="B14" t="s">
        <v>1268</v>
      </c>
      <c r="C14" t="s">
        <v>1269</v>
      </c>
      <c r="D14" t="s">
        <v>1270</v>
      </c>
      <c r="E14" s="22">
        <v>1838</v>
      </c>
      <c r="F14" t="str">
        <f t="shared" si="0"/>
        <v>alle 6001</v>
      </c>
    </row>
    <row r="15" spans="1:8" x14ac:dyDescent="0.35">
      <c r="A15" t="s">
        <v>1271</v>
      </c>
      <c r="B15" t="s">
        <v>1272</v>
      </c>
      <c r="C15" t="s">
        <v>1251</v>
      </c>
      <c r="D15" t="s">
        <v>1252</v>
      </c>
      <c r="E15" s="22">
        <v>289731</v>
      </c>
      <c r="F15" t="str">
        <f t="shared" si="0"/>
        <v>yli 100 000</v>
      </c>
    </row>
    <row r="16" spans="1:8" x14ac:dyDescent="0.35">
      <c r="A16" t="s">
        <v>1273</v>
      </c>
      <c r="B16" t="s">
        <v>2363</v>
      </c>
      <c r="C16" t="s">
        <v>1275</v>
      </c>
      <c r="D16" t="s">
        <v>1276</v>
      </c>
      <c r="E16" s="22">
        <v>11632</v>
      </c>
      <c r="F16" t="str">
        <f t="shared" ref="F16" si="1">IF(E16&gt;100000,"yli 100 000",IF(E16&gt;40000,"40 001 - 100 000",IF(E16&gt;20000,"20 001 - 40 000",IF(E16&gt;10000,"10 001 - 20 000",IF(E16&gt;6000,"6 001 - 10000","alle 6001")))))</f>
        <v>10 001 - 20 000</v>
      </c>
      <c r="G16" t="s">
        <v>2268</v>
      </c>
    </row>
    <row r="17" spans="1:7" x14ac:dyDescent="0.35">
      <c r="A17" t="s">
        <v>1273</v>
      </c>
      <c r="B17" t="s">
        <v>1274</v>
      </c>
      <c r="C17" t="s">
        <v>1275</v>
      </c>
      <c r="D17" t="s">
        <v>1276</v>
      </c>
      <c r="E17" s="22">
        <v>11632</v>
      </c>
      <c r="F17" t="str">
        <f t="shared" si="0"/>
        <v>10 001 - 20 000</v>
      </c>
    </row>
    <row r="18" spans="1:7" x14ac:dyDescent="0.35">
      <c r="A18" t="s">
        <v>1277</v>
      </c>
      <c r="B18" t="s">
        <v>1278</v>
      </c>
      <c r="C18" t="s">
        <v>1275</v>
      </c>
      <c r="D18" t="s">
        <v>1276</v>
      </c>
      <c r="E18" s="22">
        <v>9402</v>
      </c>
      <c r="F18" t="str">
        <f t="shared" si="0"/>
        <v>6 001 - 10000</v>
      </c>
    </row>
    <row r="19" spans="1:7" x14ac:dyDescent="0.35">
      <c r="A19" t="s">
        <v>1279</v>
      </c>
      <c r="B19" t="s">
        <v>1280</v>
      </c>
      <c r="C19" t="s">
        <v>1237</v>
      </c>
      <c r="D19" t="s">
        <v>1238</v>
      </c>
      <c r="E19" s="22">
        <v>2425</v>
      </c>
      <c r="F19" t="str">
        <f t="shared" si="0"/>
        <v>alle 6001</v>
      </c>
    </row>
    <row r="20" spans="1:7" x14ac:dyDescent="0.35">
      <c r="A20" t="s">
        <v>1281</v>
      </c>
      <c r="B20" t="s">
        <v>1282</v>
      </c>
      <c r="C20" t="s">
        <v>1259</v>
      </c>
      <c r="D20" t="s">
        <v>1260</v>
      </c>
      <c r="E20" s="22">
        <v>2593</v>
      </c>
      <c r="F20" t="str">
        <f t="shared" si="0"/>
        <v>alle 6001</v>
      </c>
    </row>
    <row r="21" spans="1:7" x14ac:dyDescent="0.35">
      <c r="A21" t="s">
        <v>1283</v>
      </c>
      <c r="B21" t="s">
        <v>1284</v>
      </c>
      <c r="C21" t="s">
        <v>1285</v>
      </c>
      <c r="D21" t="s">
        <v>1286</v>
      </c>
      <c r="E21" s="22">
        <v>16901</v>
      </c>
      <c r="F21" t="str">
        <f t="shared" si="0"/>
        <v>10 001 - 20 000</v>
      </c>
    </row>
    <row r="22" spans="1:7" x14ac:dyDescent="0.35">
      <c r="A22" t="s">
        <v>1287</v>
      </c>
      <c r="B22" t="s">
        <v>1288</v>
      </c>
      <c r="C22" t="s">
        <v>1259</v>
      </c>
      <c r="D22" t="s">
        <v>1260</v>
      </c>
      <c r="E22" s="22">
        <v>531</v>
      </c>
      <c r="F22" t="str">
        <f t="shared" si="0"/>
        <v>alle 6001</v>
      </c>
    </row>
    <row r="23" spans="1:7" x14ac:dyDescent="0.35">
      <c r="A23" t="s">
        <v>1289</v>
      </c>
      <c r="B23" t="s">
        <v>1290</v>
      </c>
      <c r="C23" t="s">
        <v>1259</v>
      </c>
      <c r="D23" t="s">
        <v>1260</v>
      </c>
      <c r="E23" s="22">
        <v>496</v>
      </c>
      <c r="F23" t="str">
        <f t="shared" si="0"/>
        <v>alle 6001</v>
      </c>
    </row>
    <row r="24" spans="1:7" x14ac:dyDescent="0.35">
      <c r="A24" t="s">
        <v>1291</v>
      </c>
      <c r="B24" t="s">
        <v>1292</v>
      </c>
      <c r="C24" t="s">
        <v>1241</v>
      </c>
      <c r="D24" t="s">
        <v>1242</v>
      </c>
      <c r="E24" s="22">
        <v>7010</v>
      </c>
      <c r="F24" t="str">
        <f t="shared" si="0"/>
        <v>6 001 - 10000</v>
      </c>
    </row>
    <row r="25" spans="1:7" x14ac:dyDescent="0.35">
      <c r="B25" s="24" t="s">
        <v>2013</v>
      </c>
      <c r="C25" t="s">
        <v>1241</v>
      </c>
      <c r="D25" t="s">
        <v>1242</v>
      </c>
      <c r="E25" s="22">
        <v>6758</v>
      </c>
      <c r="F25" t="str">
        <f t="shared" si="0"/>
        <v>6 001 - 10000</v>
      </c>
      <c r="G25" t="s">
        <v>2268</v>
      </c>
    </row>
    <row r="26" spans="1:7" x14ac:dyDescent="0.35">
      <c r="A26" t="s">
        <v>1293</v>
      </c>
      <c r="B26" t="s">
        <v>1294</v>
      </c>
      <c r="C26" t="s">
        <v>1241</v>
      </c>
      <c r="D26" t="s">
        <v>1242</v>
      </c>
      <c r="E26" s="22">
        <v>6758</v>
      </c>
      <c r="F26" t="str">
        <f t="shared" si="0"/>
        <v>6 001 - 10000</v>
      </c>
    </row>
    <row r="27" spans="1:7" x14ac:dyDescent="0.35">
      <c r="A27" t="s">
        <v>1295</v>
      </c>
      <c r="B27" t="s">
        <v>1296</v>
      </c>
      <c r="C27" t="s">
        <v>1241</v>
      </c>
      <c r="D27" t="s">
        <v>1242</v>
      </c>
      <c r="E27" s="22">
        <v>959</v>
      </c>
      <c r="F27" t="str">
        <f t="shared" si="0"/>
        <v>alle 6001</v>
      </c>
    </row>
    <row r="28" spans="1:7" x14ac:dyDescent="0.35">
      <c r="A28" t="s">
        <v>1297</v>
      </c>
      <c r="B28" t="s">
        <v>1298</v>
      </c>
      <c r="C28" t="s">
        <v>1299</v>
      </c>
      <c r="D28" t="s">
        <v>1300</v>
      </c>
      <c r="E28" s="22">
        <v>1127</v>
      </c>
      <c r="F28" t="str">
        <f t="shared" si="0"/>
        <v>alle 6001</v>
      </c>
    </row>
    <row r="29" spans="1:7" x14ac:dyDescent="0.35">
      <c r="A29" t="s">
        <v>1301</v>
      </c>
      <c r="B29" t="s">
        <v>1302</v>
      </c>
      <c r="C29" t="s">
        <v>1303</v>
      </c>
      <c r="D29" t="s">
        <v>1304</v>
      </c>
      <c r="E29" s="22">
        <v>20111</v>
      </c>
      <c r="F29" t="str">
        <f t="shared" si="0"/>
        <v>20 001 - 40 000</v>
      </c>
    </row>
    <row r="30" spans="1:7" x14ac:dyDescent="0.35">
      <c r="A30" t="s">
        <v>1305</v>
      </c>
      <c r="B30" t="s">
        <v>1306</v>
      </c>
      <c r="C30" t="s">
        <v>1259</v>
      </c>
      <c r="D30" t="s">
        <v>1260</v>
      </c>
      <c r="E30" s="22">
        <v>1583</v>
      </c>
      <c r="F30" t="str">
        <f t="shared" si="0"/>
        <v>alle 6001</v>
      </c>
    </row>
    <row r="31" spans="1:7" x14ac:dyDescent="0.35">
      <c r="A31" t="s">
        <v>1307</v>
      </c>
      <c r="B31" t="s">
        <v>1308</v>
      </c>
      <c r="C31" t="s">
        <v>1309</v>
      </c>
      <c r="D31" t="s">
        <v>1310</v>
      </c>
      <c r="E31" s="22">
        <v>4875</v>
      </c>
      <c r="F31" t="str">
        <f t="shared" si="0"/>
        <v>alle 6001</v>
      </c>
    </row>
    <row r="32" spans="1:7" x14ac:dyDescent="0.35">
      <c r="A32" t="s">
        <v>1311</v>
      </c>
      <c r="B32" t="s">
        <v>1312</v>
      </c>
      <c r="C32" t="s">
        <v>1251</v>
      </c>
      <c r="D32" t="s">
        <v>1252</v>
      </c>
      <c r="E32" s="22">
        <v>8199</v>
      </c>
      <c r="F32" t="str">
        <f t="shared" si="0"/>
        <v>6 001 - 10000</v>
      </c>
    </row>
    <row r="33" spans="1:7" x14ac:dyDescent="0.35">
      <c r="A33" t="s">
        <v>1313</v>
      </c>
      <c r="B33" t="s">
        <v>1314</v>
      </c>
      <c r="C33" t="s">
        <v>1275</v>
      </c>
      <c r="D33" t="s">
        <v>1276</v>
      </c>
      <c r="E33" s="22">
        <v>6931</v>
      </c>
      <c r="F33" t="str">
        <f t="shared" si="0"/>
        <v>6 001 - 10000</v>
      </c>
    </row>
    <row r="34" spans="1:7" x14ac:dyDescent="0.35">
      <c r="A34" t="s">
        <v>1315</v>
      </c>
      <c r="B34" t="s">
        <v>1316</v>
      </c>
      <c r="C34" t="s">
        <v>1247</v>
      </c>
      <c r="D34" t="s">
        <v>1248</v>
      </c>
      <c r="E34" s="22">
        <v>2697</v>
      </c>
      <c r="F34" t="str">
        <f t="shared" si="0"/>
        <v>alle 6001</v>
      </c>
    </row>
    <row r="35" spans="1:7" x14ac:dyDescent="0.35">
      <c r="A35" t="s">
        <v>1317</v>
      </c>
      <c r="B35" t="s">
        <v>1318</v>
      </c>
      <c r="C35" t="s">
        <v>1285</v>
      </c>
      <c r="D35" t="s">
        <v>1286</v>
      </c>
      <c r="E35" s="22">
        <v>9422</v>
      </c>
      <c r="F35" t="str">
        <f t="shared" si="0"/>
        <v>6 001 - 10000</v>
      </c>
    </row>
    <row r="36" spans="1:7" x14ac:dyDescent="0.35">
      <c r="A36" t="s">
        <v>1319</v>
      </c>
      <c r="B36" t="s">
        <v>1320</v>
      </c>
      <c r="C36" t="s">
        <v>1285</v>
      </c>
      <c r="D36" t="s">
        <v>1286</v>
      </c>
      <c r="E36" s="22">
        <v>8260</v>
      </c>
      <c r="F36" t="str">
        <f t="shared" si="0"/>
        <v>6 001 - 10000</v>
      </c>
    </row>
    <row r="37" spans="1:7" x14ac:dyDescent="0.35">
      <c r="A37" t="s">
        <v>1321</v>
      </c>
      <c r="B37" t="s">
        <v>1322</v>
      </c>
      <c r="C37" t="s">
        <v>1247</v>
      </c>
      <c r="D37" t="s">
        <v>1248</v>
      </c>
      <c r="E37" s="22">
        <v>18667</v>
      </c>
      <c r="F37" t="str">
        <f t="shared" si="0"/>
        <v>10 001 - 20 000</v>
      </c>
    </row>
    <row r="38" spans="1:7" x14ac:dyDescent="0.35">
      <c r="A38" t="s">
        <v>1323</v>
      </c>
      <c r="B38" t="s">
        <v>1324</v>
      </c>
      <c r="C38" t="s">
        <v>1265</v>
      </c>
      <c r="D38" t="s">
        <v>1266</v>
      </c>
      <c r="E38" s="22">
        <v>3254</v>
      </c>
      <c r="F38" t="str">
        <f t="shared" si="0"/>
        <v>alle 6001</v>
      </c>
    </row>
    <row r="39" spans="1:7" x14ac:dyDescent="0.35">
      <c r="B39" s="7" t="s">
        <v>118</v>
      </c>
      <c r="C39" t="s">
        <v>1251</v>
      </c>
      <c r="D39" t="s">
        <v>1252</v>
      </c>
      <c r="E39" s="22">
        <v>653835</v>
      </c>
      <c r="F39" t="str">
        <f t="shared" si="0"/>
        <v>yli 100 000</v>
      </c>
      <c r="G39" t="s">
        <v>2268</v>
      </c>
    </row>
    <row r="40" spans="1:7" x14ac:dyDescent="0.35">
      <c r="A40" t="s">
        <v>1325</v>
      </c>
      <c r="B40" t="s">
        <v>1326</v>
      </c>
      <c r="C40" t="s">
        <v>1251</v>
      </c>
      <c r="D40" t="s">
        <v>1252</v>
      </c>
      <c r="E40" s="22">
        <v>653835</v>
      </c>
      <c r="F40" t="str">
        <f t="shared" si="0"/>
        <v>yli 100 000</v>
      </c>
    </row>
    <row r="41" spans="1:7" x14ac:dyDescent="0.35">
      <c r="A41" t="s">
        <v>1327</v>
      </c>
      <c r="B41" t="s">
        <v>1328</v>
      </c>
      <c r="C41" t="s">
        <v>1265</v>
      </c>
      <c r="D41" t="s">
        <v>1266</v>
      </c>
      <c r="E41" s="22">
        <v>2136</v>
      </c>
      <c r="F41" t="str">
        <f t="shared" si="0"/>
        <v>alle 6001</v>
      </c>
    </row>
    <row r="42" spans="1:7" x14ac:dyDescent="0.35">
      <c r="A42" t="s">
        <v>1329</v>
      </c>
      <c r="B42" t="s">
        <v>1330</v>
      </c>
      <c r="C42" t="s">
        <v>1247</v>
      </c>
      <c r="D42" t="s">
        <v>1248</v>
      </c>
      <c r="E42" s="22">
        <v>23410</v>
      </c>
      <c r="F42" t="str">
        <f t="shared" si="0"/>
        <v>20 001 - 40 000</v>
      </c>
    </row>
    <row r="43" spans="1:7" x14ac:dyDescent="0.35">
      <c r="B43" s="7" t="s">
        <v>126</v>
      </c>
      <c r="C43" t="s">
        <v>1247</v>
      </c>
      <c r="D43" t="s">
        <v>1248</v>
      </c>
      <c r="E43" s="22">
        <v>23410</v>
      </c>
      <c r="F43" t="str">
        <f t="shared" si="0"/>
        <v>20 001 - 40 000</v>
      </c>
      <c r="G43" t="s">
        <v>2268</v>
      </c>
    </row>
    <row r="44" spans="1:7" x14ac:dyDescent="0.35">
      <c r="A44" t="s">
        <v>1331</v>
      </c>
      <c r="B44" t="s">
        <v>1332</v>
      </c>
      <c r="C44" t="s">
        <v>1275</v>
      </c>
      <c r="D44" t="s">
        <v>1276</v>
      </c>
      <c r="E44" s="22">
        <v>1620</v>
      </c>
      <c r="F44" t="str">
        <f t="shared" si="0"/>
        <v>alle 6001</v>
      </c>
    </row>
    <row r="45" spans="1:7" x14ac:dyDescent="0.35">
      <c r="A45" t="s">
        <v>1333</v>
      </c>
      <c r="B45" t="s">
        <v>1334</v>
      </c>
      <c r="C45" t="s">
        <v>1275</v>
      </c>
      <c r="D45" t="s">
        <v>1276</v>
      </c>
      <c r="E45" s="22">
        <v>10044</v>
      </c>
      <c r="F45" t="str">
        <f t="shared" si="0"/>
        <v>10 001 - 20 000</v>
      </c>
    </row>
    <row r="46" spans="1:7" x14ac:dyDescent="0.35">
      <c r="B46" s="7" t="s">
        <v>132</v>
      </c>
      <c r="C46" t="s">
        <v>1275</v>
      </c>
      <c r="D46" t="s">
        <v>1276</v>
      </c>
      <c r="E46" s="22">
        <v>10044</v>
      </c>
      <c r="F46" t="str">
        <f t="shared" si="0"/>
        <v>10 001 - 20 000</v>
      </c>
      <c r="G46" t="s">
        <v>2268</v>
      </c>
    </row>
    <row r="47" spans="1:7" x14ac:dyDescent="0.35">
      <c r="A47" t="s">
        <v>1335</v>
      </c>
      <c r="B47" t="s">
        <v>1336</v>
      </c>
      <c r="C47" t="s">
        <v>1285</v>
      </c>
      <c r="D47" t="s">
        <v>1286</v>
      </c>
      <c r="E47" s="22">
        <v>2184</v>
      </c>
      <c r="F47" t="str">
        <f t="shared" si="0"/>
        <v>alle 6001</v>
      </c>
    </row>
    <row r="48" spans="1:7" x14ac:dyDescent="0.35">
      <c r="A48" t="s">
        <v>1337</v>
      </c>
      <c r="B48" t="s">
        <v>1338</v>
      </c>
      <c r="C48" t="s">
        <v>1339</v>
      </c>
      <c r="D48" t="s">
        <v>1340</v>
      </c>
      <c r="E48" s="22">
        <v>2271</v>
      </c>
      <c r="F48" t="str">
        <f t="shared" si="0"/>
        <v>alle 6001</v>
      </c>
    </row>
    <row r="49" spans="1:7" x14ac:dyDescent="0.35">
      <c r="A49" t="s">
        <v>1341</v>
      </c>
      <c r="B49" t="s">
        <v>1342</v>
      </c>
      <c r="C49" t="s">
        <v>1251</v>
      </c>
      <c r="D49" t="s">
        <v>1252</v>
      </c>
      <c r="E49" s="22">
        <v>46470</v>
      </c>
      <c r="F49" t="str">
        <f t="shared" si="0"/>
        <v>40 001 - 100 000</v>
      </c>
    </row>
    <row r="50" spans="1:7" x14ac:dyDescent="0.35">
      <c r="A50" t="s">
        <v>1343</v>
      </c>
      <c r="B50" t="s">
        <v>1344</v>
      </c>
      <c r="C50" t="s">
        <v>1233</v>
      </c>
      <c r="D50" t="s">
        <v>1234</v>
      </c>
      <c r="E50" s="22">
        <v>10404</v>
      </c>
      <c r="F50" t="str">
        <f t="shared" si="0"/>
        <v>10 001 - 20 000</v>
      </c>
    </row>
    <row r="51" spans="1:7" x14ac:dyDescent="0.35">
      <c r="A51" t="s">
        <v>1345</v>
      </c>
      <c r="B51" t="s">
        <v>1346</v>
      </c>
      <c r="C51" t="s">
        <v>1285</v>
      </c>
      <c r="D51" t="s">
        <v>1286</v>
      </c>
      <c r="E51" s="22">
        <v>67633</v>
      </c>
      <c r="F51" t="str">
        <f t="shared" si="0"/>
        <v>40 001 - 100 000</v>
      </c>
    </row>
    <row r="52" spans="1:7" x14ac:dyDescent="0.35">
      <c r="A52" t="s">
        <v>1347</v>
      </c>
      <c r="B52" t="s">
        <v>1348</v>
      </c>
      <c r="C52" t="s">
        <v>1241</v>
      </c>
      <c r="D52" t="s">
        <v>1242</v>
      </c>
      <c r="E52" s="22">
        <v>9844</v>
      </c>
      <c r="F52" t="str">
        <f t="shared" si="0"/>
        <v>6 001 - 10000</v>
      </c>
    </row>
    <row r="53" spans="1:7" x14ac:dyDescent="0.35">
      <c r="B53" s="24" t="s">
        <v>2019</v>
      </c>
      <c r="C53" t="s">
        <v>1241</v>
      </c>
      <c r="D53" t="s">
        <v>1242</v>
      </c>
      <c r="E53" s="22">
        <v>9844</v>
      </c>
      <c r="F53" t="str">
        <f t="shared" si="0"/>
        <v>6 001 - 10000</v>
      </c>
      <c r="G53" t="s">
        <v>2268</v>
      </c>
    </row>
    <row r="54" spans="1:7" x14ac:dyDescent="0.35">
      <c r="A54" t="s">
        <v>1349</v>
      </c>
      <c r="B54" s="7" t="s">
        <v>20</v>
      </c>
      <c r="C54" t="s">
        <v>1351</v>
      </c>
      <c r="D54" t="s">
        <v>1352</v>
      </c>
      <c r="E54" s="22">
        <v>21368</v>
      </c>
      <c r="F54" t="str">
        <f t="shared" si="0"/>
        <v>20 001 - 40 000</v>
      </c>
      <c r="G54" t="s">
        <v>2268</v>
      </c>
    </row>
    <row r="55" spans="1:7" x14ac:dyDescent="0.35">
      <c r="A55" t="s">
        <v>1349</v>
      </c>
      <c r="B55" t="s">
        <v>1350</v>
      </c>
      <c r="C55" t="s">
        <v>1351</v>
      </c>
      <c r="D55" t="s">
        <v>1352</v>
      </c>
      <c r="E55" s="22">
        <v>21368</v>
      </c>
      <c r="F55" t="str">
        <f t="shared" si="0"/>
        <v>20 001 - 40 000</v>
      </c>
    </row>
    <row r="56" spans="1:7" x14ac:dyDescent="0.35">
      <c r="A56" t="s">
        <v>1353</v>
      </c>
      <c r="B56" t="s">
        <v>1354</v>
      </c>
      <c r="C56" t="s">
        <v>1303</v>
      </c>
      <c r="D56" t="s">
        <v>1304</v>
      </c>
      <c r="E56" s="22">
        <v>6711</v>
      </c>
      <c r="F56" t="str">
        <f t="shared" si="0"/>
        <v>6 001 - 10000</v>
      </c>
    </row>
    <row r="57" spans="1:7" x14ac:dyDescent="0.35">
      <c r="A57" t="s">
        <v>1355</v>
      </c>
      <c r="B57" t="s">
        <v>1356</v>
      </c>
      <c r="C57" t="s">
        <v>1233</v>
      </c>
      <c r="D57" t="s">
        <v>1234</v>
      </c>
      <c r="E57" s="22">
        <v>6942</v>
      </c>
      <c r="F57" t="str">
        <f t="shared" si="0"/>
        <v>6 001 - 10000</v>
      </c>
    </row>
    <row r="58" spans="1:7" x14ac:dyDescent="0.35">
      <c r="A58" t="s">
        <v>1357</v>
      </c>
      <c r="B58" t="s">
        <v>1358</v>
      </c>
      <c r="C58" t="s">
        <v>1237</v>
      </c>
      <c r="D58" t="s">
        <v>1238</v>
      </c>
      <c r="E58" s="22">
        <v>12269</v>
      </c>
      <c r="F58" t="str">
        <f t="shared" si="0"/>
        <v>10 001 - 20 000</v>
      </c>
    </row>
    <row r="59" spans="1:7" x14ac:dyDescent="0.35">
      <c r="A59" t="s">
        <v>1359</v>
      </c>
      <c r="B59" t="s">
        <v>1360</v>
      </c>
      <c r="C59" t="s">
        <v>1361</v>
      </c>
      <c r="D59" t="s">
        <v>1362</v>
      </c>
      <c r="E59" s="22">
        <v>4857</v>
      </c>
      <c r="F59" t="str">
        <f t="shared" si="0"/>
        <v>alle 6001</v>
      </c>
    </row>
    <row r="60" spans="1:7" x14ac:dyDescent="0.35">
      <c r="A60" t="s">
        <v>1363</v>
      </c>
      <c r="B60" t="s">
        <v>1364</v>
      </c>
      <c r="C60" t="s">
        <v>1365</v>
      </c>
      <c r="D60" t="s">
        <v>1366</v>
      </c>
      <c r="E60" s="22">
        <v>26508</v>
      </c>
      <c r="F60" t="str">
        <f t="shared" si="0"/>
        <v>20 001 - 40 000</v>
      </c>
    </row>
    <row r="61" spans="1:7" x14ac:dyDescent="0.35">
      <c r="A61" t="s">
        <v>1367</v>
      </c>
      <c r="B61" t="s">
        <v>1368</v>
      </c>
      <c r="C61" t="s">
        <v>1269</v>
      </c>
      <c r="D61" t="s">
        <v>1270</v>
      </c>
      <c r="E61" s="22">
        <v>6907</v>
      </c>
      <c r="F61" t="str">
        <f t="shared" si="0"/>
        <v>6 001 - 10000</v>
      </c>
    </row>
    <row r="62" spans="1:7" x14ac:dyDescent="0.35">
      <c r="A62" t="s">
        <v>1369</v>
      </c>
      <c r="B62" t="s">
        <v>1370</v>
      </c>
      <c r="C62" t="s">
        <v>1251</v>
      </c>
      <c r="D62" t="s">
        <v>1252</v>
      </c>
      <c r="E62" s="22">
        <v>5386</v>
      </c>
      <c r="F62" t="str">
        <f t="shared" si="0"/>
        <v>alle 6001</v>
      </c>
    </row>
    <row r="63" spans="1:7" x14ac:dyDescent="0.35">
      <c r="A63" t="s">
        <v>1371</v>
      </c>
      <c r="B63" t="s">
        <v>1372</v>
      </c>
      <c r="C63" t="s">
        <v>1237</v>
      </c>
      <c r="D63" t="s">
        <v>1238</v>
      </c>
      <c r="E63" s="22">
        <v>1951</v>
      </c>
      <c r="F63" t="str">
        <f t="shared" si="0"/>
        <v>alle 6001</v>
      </c>
    </row>
    <row r="64" spans="1:7" x14ac:dyDescent="0.35">
      <c r="A64" t="s">
        <v>1373</v>
      </c>
      <c r="B64" t="s">
        <v>1374</v>
      </c>
      <c r="C64" t="s">
        <v>1375</v>
      </c>
      <c r="D64" t="s">
        <v>1376</v>
      </c>
      <c r="E64" s="22">
        <v>4522</v>
      </c>
      <c r="F64" t="str">
        <f t="shared" si="0"/>
        <v>alle 6001</v>
      </c>
    </row>
    <row r="65" spans="1:7" x14ac:dyDescent="0.35">
      <c r="A65" t="s">
        <v>1377</v>
      </c>
      <c r="B65" t="s">
        <v>1378</v>
      </c>
      <c r="C65" t="s">
        <v>1285</v>
      </c>
      <c r="D65" t="s">
        <v>1286</v>
      </c>
      <c r="E65" s="22">
        <v>16413</v>
      </c>
      <c r="F65" t="str">
        <f t="shared" si="0"/>
        <v>10 001 - 20 000</v>
      </c>
    </row>
    <row r="66" spans="1:7" x14ac:dyDescent="0.35">
      <c r="A66" t="s">
        <v>1379</v>
      </c>
      <c r="B66" t="s">
        <v>1380</v>
      </c>
      <c r="C66" t="s">
        <v>1361</v>
      </c>
      <c r="D66" t="s">
        <v>1362</v>
      </c>
      <c r="E66" s="22">
        <v>76850</v>
      </c>
      <c r="F66" t="str">
        <f t="shared" si="0"/>
        <v>40 001 - 100 000</v>
      </c>
    </row>
    <row r="67" spans="1:7" x14ac:dyDescent="0.35">
      <c r="A67" t="s">
        <v>1381</v>
      </c>
      <c r="B67" t="s">
        <v>1382</v>
      </c>
      <c r="C67" t="s">
        <v>1285</v>
      </c>
      <c r="D67" t="s">
        <v>1286</v>
      </c>
      <c r="E67" s="22">
        <v>5133</v>
      </c>
      <c r="F67" t="str">
        <f t="shared" ref="F67:F130" si="2">IF(E67&gt;100000,"yli 100 000",IF(E67&gt;40000,"40 001 - 100 000",IF(E67&gt;20000,"20 001 - 40 000",IF(E67&gt;10000,"10 001 - 20 000",IF(E67&gt;6000,"6 001 - 10000","alle 6001")))))</f>
        <v>alle 6001</v>
      </c>
    </row>
    <row r="68" spans="1:7" x14ac:dyDescent="0.35">
      <c r="A68" t="s">
        <v>1383</v>
      </c>
      <c r="B68" t="s">
        <v>1384</v>
      </c>
      <c r="C68" t="s">
        <v>1259</v>
      </c>
      <c r="D68" t="s">
        <v>1260</v>
      </c>
      <c r="E68" s="22">
        <v>5233</v>
      </c>
      <c r="F68" t="str">
        <f t="shared" si="2"/>
        <v>alle 6001</v>
      </c>
    </row>
    <row r="69" spans="1:7" x14ac:dyDescent="0.35">
      <c r="A69" t="s">
        <v>1385</v>
      </c>
      <c r="B69" t="s">
        <v>1386</v>
      </c>
      <c r="C69" t="s">
        <v>1265</v>
      </c>
      <c r="D69" t="s">
        <v>1266</v>
      </c>
      <c r="E69" s="22">
        <v>4767</v>
      </c>
      <c r="F69" t="str">
        <f t="shared" si="2"/>
        <v>alle 6001</v>
      </c>
    </row>
    <row r="70" spans="1:7" x14ac:dyDescent="0.35">
      <c r="A70" t="s">
        <v>1385</v>
      </c>
      <c r="B70" s="7" t="s">
        <v>144</v>
      </c>
      <c r="C70" t="s">
        <v>1265</v>
      </c>
      <c r="D70" t="s">
        <v>1266</v>
      </c>
      <c r="E70" s="22">
        <v>4767</v>
      </c>
      <c r="F70" t="str">
        <f t="shared" si="2"/>
        <v>alle 6001</v>
      </c>
      <c r="G70" t="s">
        <v>2268</v>
      </c>
    </row>
    <row r="71" spans="1:7" x14ac:dyDescent="0.35">
      <c r="A71" t="s">
        <v>1387</v>
      </c>
      <c r="B71" t="s">
        <v>1388</v>
      </c>
      <c r="C71" t="s">
        <v>1309</v>
      </c>
      <c r="D71" t="s">
        <v>1310</v>
      </c>
      <c r="E71" s="22">
        <v>4377</v>
      </c>
      <c r="F71" t="str">
        <f t="shared" si="2"/>
        <v>alle 6001</v>
      </c>
    </row>
    <row r="72" spans="1:7" x14ac:dyDescent="0.35">
      <c r="A72" t="s">
        <v>1389</v>
      </c>
      <c r="B72" t="s">
        <v>1390</v>
      </c>
      <c r="C72" t="s">
        <v>1361</v>
      </c>
      <c r="D72" t="s">
        <v>1362</v>
      </c>
      <c r="E72" s="22">
        <v>4606</v>
      </c>
      <c r="F72" t="str">
        <f t="shared" si="2"/>
        <v>alle 6001</v>
      </c>
    </row>
    <row r="73" spans="1:7" x14ac:dyDescent="0.35">
      <c r="A73" t="s">
        <v>1391</v>
      </c>
      <c r="B73" t="s">
        <v>1392</v>
      </c>
      <c r="C73" t="s">
        <v>1233</v>
      </c>
      <c r="D73" t="s">
        <v>1234</v>
      </c>
      <c r="E73" s="22">
        <v>1844</v>
      </c>
      <c r="F73" t="str">
        <f t="shared" si="2"/>
        <v>alle 6001</v>
      </c>
    </row>
    <row r="74" spans="1:7" x14ac:dyDescent="0.35">
      <c r="A74" t="s">
        <v>1393</v>
      </c>
      <c r="B74" t="s">
        <v>1394</v>
      </c>
      <c r="C74" t="s">
        <v>1265</v>
      </c>
      <c r="D74" t="s">
        <v>1266</v>
      </c>
      <c r="E74" s="22">
        <v>6116</v>
      </c>
      <c r="F74" t="str">
        <f t="shared" si="2"/>
        <v>6 001 - 10000</v>
      </c>
    </row>
    <row r="75" spans="1:7" x14ac:dyDescent="0.35">
      <c r="A75" t="s">
        <v>1395</v>
      </c>
      <c r="B75" t="s">
        <v>1396</v>
      </c>
      <c r="C75" t="s">
        <v>1309</v>
      </c>
      <c r="D75" t="s">
        <v>1310</v>
      </c>
      <c r="E75" s="22">
        <v>142400</v>
      </c>
      <c r="F75" t="str">
        <f t="shared" si="2"/>
        <v>yli 100 000</v>
      </c>
    </row>
    <row r="76" spans="1:7" x14ac:dyDescent="0.35">
      <c r="A76" t="s">
        <v>1395</v>
      </c>
      <c r="B76" s="7" t="s">
        <v>164</v>
      </c>
      <c r="C76" t="s">
        <v>1309</v>
      </c>
      <c r="D76" t="s">
        <v>1310</v>
      </c>
      <c r="E76" s="22">
        <v>142400</v>
      </c>
      <c r="F76" t="str">
        <f t="shared" si="2"/>
        <v>yli 100 000</v>
      </c>
      <c r="G76" t="s">
        <v>2268</v>
      </c>
    </row>
    <row r="77" spans="1:7" x14ac:dyDescent="0.35">
      <c r="A77" t="s">
        <v>1397</v>
      </c>
      <c r="B77" t="s">
        <v>1398</v>
      </c>
      <c r="C77" t="s">
        <v>1275</v>
      </c>
      <c r="D77" t="s">
        <v>1276</v>
      </c>
      <c r="E77" s="22">
        <v>1739</v>
      </c>
      <c r="F77" t="str">
        <f t="shared" si="2"/>
        <v>alle 6001</v>
      </c>
    </row>
    <row r="78" spans="1:7" x14ac:dyDescent="0.35">
      <c r="A78" t="s">
        <v>1399</v>
      </c>
      <c r="B78" t="s">
        <v>1400</v>
      </c>
      <c r="C78" t="s">
        <v>1309</v>
      </c>
      <c r="D78" t="s">
        <v>1310</v>
      </c>
      <c r="E78" s="22">
        <v>20182</v>
      </c>
      <c r="F78" t="str">
        <f t="shared" si="2"/>
        <v>20 001 - 40 000</v>
      </c>
    </row>
    <row r="79" spans="1:7" x14ac:dyDescent="0.35">
      <c r="B79" s="24" t="s">
        <v>2050</v>
      </c>
      <c r="C79" t="s">
        <v>1309</v>
      </c>
      <c r="D79" t="s">
        <v>1310</v>
      </c>
      <c r="E79" s="22">
        <v>20182</v>
      </c>
      <c r="F79" t="str">
        <f t="shared" si="2"/>
        <v>20 001 - 40 000</v>
      </c>
      <c r="G79" t="s">
        <v>2268</v>
      </c>
    </row>
    <row r="80" spans="1:7" x14ac:dyDescent="0.35">
      <c r="A80" t="s">
        <v>1401</v>
      </c>
      <c r="B80" t="s">
        <v>1402</v>
      </c>
      <c r="C80" t="s">
        <v>1251</v>
      </c>
      <c r="D80" t="s">
        <v>1252</v>
      </c>
      <c r="E80" s="22">
        <v>43711</v>
      </c>
      <c r="F80" t="str">
        <f t="shared" si="2"/>
        <v>40 001 - 100 000</v>
      </c>
    </row>
    <row r="81" spans="1:7" x14ac:dyDescent="0.35">
      <c r="A81" t="s">
        <v>1401</v>
      </c>
      <c r="B81" s="7" t="s">
        <v>258</v>
      </c>
      <c r="C81" t="s">
        <v>1251</v>
      </c>
      <c r="D81" t="s">
        <v>1252</v>
      </c>
      <c r="E81" s="22">
        <v>43711</v>
      </c>
      <c r="F81" t="str">
        <f t="shared" si="2"/>
        <v>40 001 - 100 000</v>
      </c>
      <c r="G81" t="s">
        <v>2268</v>
      </c>
    </row>
    <row r="82" spans="1:7" x14ac:dyDescent="0.35">
      <c r="A82" t="s">
        <v>1403</v>
      </c>
      <c r="B82" t="s">
        <v>1404</v>
      </c>
      <c r="C82" t="s">
        <v>1255</v>
      </c>
      <c r="D82" t="s">
        <v>1256</v>
      </c>
      <c r="E82" s="22">
        <v>33937</v>
      </c>
      <c r="F82" t="str">
        <f t="shared" si="2"/>
        <v>20 001 - 40 000</v>
      </c>
    </row>
    <row r="83" spans="1:7" x14ac:dyDescent="0.35">
      <c r="A83" t="s">
        <v>1405</v>
      </c>
      <c r="B83" t="s">
        <v>1406</v>
      </c>
      <c r="C83" t="s">
        <v>1351</v>
      </c>
      <c r="D83" t="s">
        <v>1352</v>
      </c>
      <c r="E83" s="22">
        <v>2893</v>
      </c>
      <c r="F83" t="str">
        <f t="shared" si="2"/>
        <v>alle 6001</v>
      </c>
    </row>
    <row r="84" spans="1:7" x14ac:dyDescent="0.35">
      <c r="A84" t="s">
        <v>1407</v>
      </c>
      <c r="B84" t="s">
        <v>1408</v>
      </c>
      <c r="C84" t="s">
        <v>1339</v>
      </c>
      <c r="D84" t="s">
        <v>1340</v>
      </c>
      <c r="E84" s="22">
        <v>36709</v>
      </c>
      <c r="F84" t="str">
        <f t="shared" si="2"/>
        <v>20 001 - 40 000</v>
      </c>
    </row>
    <row r="85" spans="1:7" x14ac:dyDescent="0.35">
      <c r="A85" t="s">
        <v>1409</v>
      </c>
      <c r="B85" t="s">
        <v>1410</v>
      </c>
      <c r="C85" t="s">
        <v>1241</v>
      </c>
      <c r="D85" t="s">
        <v>1242</v>
      </c>
      <c r="E85" s="22">
        <v>12373</v>
      </c>
      <c r="F85" t="str">
        <f t="shared" si="2"/>
        <v>10 001 - 20 000</v>
      </c>
    </row>
    <row r="86" spans="1:7" x14ac:dyDescent="0.35">
      <c r="A86" t="s">
        <v>1411</v>
      </c>
      <c r="B86" t="s">
        <v>1412</v>
      </c>
      <c r="C86" t="s">
        <v>1233</v>
      </c>
      <c r="D86" t="s">
        <v>1234</v>
      </c>
      <c r="E86" s="22">
        <v>31868</v>
      </c>
      <c r="F86" t="str">
        <f t="shared" si="2"/>
        <v>20 001 - 40 000</v>
      </c>
    </row>
    <row r="87" spans="1:7" x14ac:dyDescent="0.35">
      <c r="B87" s="24" t="s">
        <v>2051</v>
      </c>
      <c r="C87" t="s">
        <v>1233</v>
      </c>
      <c r="D87" t="s">
        <v>1234</v>
      </c>
      <c r="E87" s="22">
        <v>31868</v>
      </c>
      <c r="F87" t="str">
        <f t="shared" si="2"/>
        <v>20 001 - 40 000</v>
      </c>
      <c r="G87" t="s">
        <v>2268</v>
      </c>
    </row>
    <row r="88" spans="1:7" x14ac:dyDescent="0.35">
      <c r="A88" t="s">
        <v>1413</v>
      </c>
      <c r="B88" t="s">
        <v>1414</v>
      </c>
      <c r="C88" t="s">
        <v>1265</v>
      </c>
      <c r="D88" t="s">
        <v>1266</v>
      </c>
      <c r="E88" s="22">
        <v>5356</v>
      </c>
      <c r="F88" t="str">
        <f t="shared" si="2"/>
        <v>alle 6001</v>
      </c>
    </row>
    <row r="89" spans="1:7" x14ac:dyDescent="0.35">
      <c r="A89" t="s">
        <v>1415</v>
      </c>
      <c r="B89" t="s">
        <v>1416</v>
      </c>
      <c r="C89" t="s">
        <v>1275</v>
      </c>
      <c r="D89" t="s">
        <v>1276</v>
      </c>
      <c r="E89" s="22">
        <v>11286</v>
      </c>
      <c r="F89" t="str">
        <f t="shared" si="2"/>
        <v>10 001 - 20 000</v>
      </c>
    </row>
    <row r="90" spans="1:7" x14ac:dyDescent="0.35">
      <c r="B90" s="24" t="s">
        <v>2022</v>
      </c>
      <c r="C90" t="s">
        <v>1275</v>
      </c>
      <c r="D90" t="s">
        <v>1276</v>
      </c>
      <c r="E90" s="22">
        <v>11286</v>
      </c>
      <c r="F90" t="str">
        <f t="shared" si="2"/>
        <v>10 001 - 20 000</v>
      </c>
      <c r="G90" t="s">
        <v>2268</v>
      </c>
    </row>
    <row r="91" spans="1:7" x14ac:dyDescent="0.35">
      <c r="A91" t="s">
        <v>1417</v>
      </c>
      <c r="B91" t="s">
        <v>1418</v>
      </c>
      <c r="C91" t="s">
        <v>1309</v>
      </c>
      <c r="D91" t="s">
        <v>1310</v>
      </c>
      <c r="E91" s="22">
        <v>1339</v>
      </c>
      <c r="F91" t="str">
        <f t="shared" si="2"/>
        <v>alle 6001</v>
      </c>
    </row>
    <row r="92" spans="1:7" x14ac:dyDescent="0.35">
      <c r="A92" t="s">
        <v>1419</v>
      </c>
      <c r="B92" t="s">
        <v>1420</v>
      </c>
      <c r="C92" t="s">
        <v>1299</v>
      </c>
      <c r="D92" t="s">
        <v>1300</v>
      </c>
      <c r="E92" s="22">
        <v>5464</v>
      </c>
      <c r="F92" t="str">
        <f t="shared" si="2"/>
        <v>alle 6001</v>
      </c>
    </row>
    <row r="93" spans="1:7" x14ac:dyDescent="0.35">
      <c r="A93" t="s">
        <v>1421</v>
      </c>
      <c r="B93" t="s">
        <v>1422</v>
      </c>
      <c r="C93" t="s">
        <v>1237</v>
      </c>
      <c r="D93" t="s">
        <v>1238</v>
      </c>
      <c r="E93" s="22">
        <v>1245</v>
      </c>
      <c r="F93" t="str">
        <f t="shared" si="2"/>
        <v>alle 6001</v>
      </c>
    </row>
    <row r="94" spans="1:7" x14ac:dyDescent="0.35">
      <c r="A94" t="s">
        <v>1423</v>
      </c>
      <c r="B94" t="s">
        <v>1424</v>
      </c>
      <c r="C94" t="s">
        <v>1251</v>
      </c>
      <c r="D94" t="s">
        <v>1252</v>
      </c>
      <c r="E94" s="22">
        <v>8714</v>
      </c>
      <c r="F94" t="str">
        <f t="shared" si="2"/>
        <v>6 001 - 10000</v>
      </c>
    </row>
    <row r="95" spans="1:7" x14ac:dyDescent="0.35">
      <c r="A95" t="s">
        <v>1425</v>
      </c>
      <c r="B95" t="s">
        <v>1426</v>
      </c>
      <c r="C95" t="s">
        <v>1309</v>
      </c>
      <c r="D95" t="s">
        <v>1310</v>
      </c>
      <c r="E95" s="22">
        <v>3949</v>
      </c>
      <c r="F95" t="str">
        <f t="shared" si="2"/>
        <v>alle 6001</v>
      </c>
    </row>
    <row r="96" spans="1:7" x14ac:dyDescent="0.35">
      <c r="A96" t="s">
        <v>1427</v>
      </c>
      <c r="B96" t="s">
        <v>1428</v>
      </c>
      <c r="C96" t="s">
        <v>1275</v>
      </c>
      <c r="D96" t="s">
        <v>1276</v>
      </c>
      <c r="E96" s="22">
        <v>2342</v>
      </c>
      <c r="F96" t="str">
        <f t="shared" si="2"/>
        <v>alle 6001</v>
      </c>
    </row>
    <row r="97" spans="1:7" x14ac:dyDescent="0.35">
      <c r="A97" t="s">
        <v>1427</v>
      </c>
      <c r="B97" s="7" t="s">
        <v>263</v>
      </c>
      <c r="C97" t="s">
        <v>1275</v>
      </c>
      <c r="D97" t="s">
        <v>1276</v>
      </c>
      <c r="E97" s="22">
        <v>2342</v>
      </c>
      <c r="F97" t="str">
        <f t="shared" si="2"/>
        <v>alle 6001</v>
      </c>
      <c r="G97" t="s">
        <v>2268</v>
      </c>
    </row>
    <row r="98" spans="1:7" x14ac:dyDescent="0.35">
      <c r="A98" t="s">
        <v>1429</v>
      </c>
      <c r="B98" t="s">
        <v>1430</v>
      </c>
      <c r="C98" t="s">
        <v>1375</v>
      </c>
      <c r="D98" t="s">
        <v>1376</v>
      </c>
      <c r="E98" s="22">
        <v>1246</v>
      </c>
      <c r="F98" t="str">
        <f t="shared" si="2"/>
        <v>alle 6001</v>
      </c>
    </row>
    <row r="99" spans="1:7" x14ac:dyDescent="0.35">
      <c r="A99" t="s">
        <v>1431</v>
      </c>
      <c r="B99" t="s">
        <v>1432</v>
      </c>
      <c r="C99" t="s">
        <v>1237</v>
      </c>
      <c r="D99" t="s">
        <v>1238</v>
      </c>
      <c r="E99" s="22">
        <v>13184</v>
      </c>
      <c r="F99" t="str">
        <f t="shared" si="2"/>
        <v>10 001 - 20 000</v>
      </c>
    </row>
    <row r="100" spans="1:7" x14ac:dyDescent="0.35">
      <c r="A100" t="s">
        <v>1433</v>
      </c>
      <c r="B100" t="s">
        <v>1434</v>
      </c>
      <c r="C100" t="s">
        <v>1237</v>
      </c>
      <c r="D100" t="s">
        <v>1238</v>
      </c>
      <c r="E100" s="22">
        <v>15726</v>
      </c>
      <c r="F100" t="str">
        <f t="shared" si="2"/>
        <v>10 001 - 20 000</v>
      </c>
    </row>
    <row r="101" spans="1:7" x14ac:dyDescent="0.35">
      <c r="A101" t="s">
        <v>1435</v>
      </c>
      <c r="B101" t="s">
        <v>1436</v>
      </c>
      <c r="C101" t="s">
        <v>1251</v>
      </c>
      <c r="D101" t="s">
        <v>1252</v>
      </c>
      <c r="E101" s="22">
        <v>9797</v>
      </c>
      <c r="F101" t="str">
        <f t="shared" si="2"/>
        <v>6 001 - 10000</v>
      </c>
    </row>
    <row r="102" spans="1:7" x14ac:dyDescent="0.35">
      <c r="A102" t="s">
        <v>1437</v>
      </c>
      <c r="B102" t="s">
        <v>1438</v>
      </c>
      <c r="C102" t="s">
        <v>1299</v>
      </c>
      <c r="D102" t="s">
        <v>1300</v>
      </c>
      <c r="E102" s="22">
        <v>4261</v>
      </c>
      <c r="F102" t="str">
        <f t="shared" si="2"/>
        <v>alle 6001</v>
      </c>
    </row>
    <row r="103" spans="1:7" x14ac:dyDescent="0.35">
      <c r="A103" t="s">
        <v>1439</v>
      </c>
      <c r="B103" t="s">
        <v>1440</v>
      </c>
      <c r="C103" t="s">
        <v>1351</v>
      </c>
      <c r="D103" t="s">
        <v>1352</v>
      </c>
      <c r="E103" s="22">
        <v>2202</v>
      </c>
      <c r="F103" t="str">
        <f t="shared" si="2"/>
        <v>alle 6001</v>
      </c>
      <c r="G103" t="s">
        <v>2268</v>
      </c>
    </row>
    <row r="104" spans="1:7" x14ac:dyDescent="0.35">
      <c r="A104" t="s">
        <v>1439</v>
      </c>
      <c r="B104" s="7" t="s">
        <v>267</v>
      </c>
      <c r="C104" t="s">
        <v>1351</v>
      </c>
      <c r="D104" t="s">
        <v>1352</v>
      </c>
      <c r="E104" s="22">
        <v>2202</v>
      </c>
      <c r="F104" t="str">
        <f t="shared" si="2"/>
        <v>alle 6001</v>
      </c>
    </row>
    <row r="105" spans="1:7" x14ac:dyDescent="0.35">
      <c r="A105" t="s">
        <v>1441</v>
      </c>
      <c r="B105" t="s">
        <v>1442</v>
      </c>
      <c r="C105" t="s">
        <v>1269</v>
      </c>
      <c r="D105" t="s">
        <v>1270</v>
      </c>
      <c r="E105" s="22">
        <v>20707</v>
      </c>
      <c r="F105" t="str">
        <f t="shared" si="2"/>
        <v>20 001 - 40 000</v>
      </c>
    </row>
    <row r="106" spans="1:7" x14ac:dyDescent="0.35">
      <c r="A106" t="s">
        <v>1443</v>
      </c>
      <c r="B106" t="s">
        <v>1444</v>
      </c>
      <c r="C106" t="s">
        <v>1269</v>
      </c>
      <c r="D106" t="s">
        <v>1270</v>
      </c>
      <c r="E106" s="22">
        <v>7274</v>
      </c>
      <c r="F106" t="str">
        <f t="shared" si="2"/>
        <v>6 001 - 10000</v>
      </c>
    </row>
    <row r="107" spans="1:7" x14ac:dyDescent="0.35">
      <c r="A107" t="s">
        <v>1445</v>
      </c>
      <c r="B107" t="s">
        <v>1446</v>
      </c>
      <c r="C107" t="s">
        <v>1269</v>
      </c>
      <c r="D107" t="s">
        <v>1270</v>
      </c>
      <c r="E107" s="22">
        <v>8079</v>
      </c>
      <c r="F107" t="str">
        <f t="shared" si="2"/>
        <v>6 001 - 10000</v>
      </c>
    </row>
    <row r="108" spans="1:7" x14ac:dyDescent="0.35">
      <c r="A108" t="s">
        <v>1447</v>
      </c>
      <c r="B108" t="s">
        <v>1448</v>
      </c>
      <c r="C108" t="s">
        <v>1255</v>
      </c>
      <c r="D108" t="s">
        <v>1256</v>
      </c>
      <c r="E108" s="22">
        <v>6640</v>
      </c>
      <c r="F108" t="str">
        <f t="shared" si="2"/>
        <v>6 001 - 10000</v>
      </c>
    </row>
    <row r="109" spans="1:7" x14ac:dyDescent="0.35">
      <c r="A109" t="s">
        <v>1449</v>
      </c>
      <c r="B109" t="s">
        <v>1450</v>
      </c>
      <c r="C109" t="s">
        <v>1241</v>
      </c>
      <c r="D109" t="s">
        <v>1242</v>
      </c>
      <c r="E109" s="22">
        <v>18355</v>
      </c>
      <c r="F109" t="str">
        <f t="shared" si="2"/>
        <v>10 001 - 20 000</v>
      </c>
    </row>
    <row r="110" spans="1:7" x14ac:dyDescent="0.35">
      <c r="A110" t="s">
        <v>1449</v>
      </c>
      <c r="B110" s="7" t="s">
        <v>1161</v>
      </c>
      <c r="C110" t="s">
        <v>1241</v>
      </c>
      <c r="D110" t="s">
        <v>1242</v>
      </c>
      <c r="E110" s="22">
        <v>18355</v>
      </c>
      <c r="F110" t="str">
        <f t="shared" si="2"/>
        <v>10 001 - 20 000</v>
      </c>
      <c r="G110" t="s">
        <v>2268</v>
      </c>
    </row>
    <row r="111" spans="1:7" x14ac:dyDescent="0.35">
      <c r="A111" t="s">
        <v>1451</v>
      </c>
      <c r="B111" t="s">
        <v>1452</v>
      </c>
      <c r="C111" t="s">
        <v>1251</v>
      </c>
      <c r="D111" t="s">
        <v>1252</v>
      </c>
      <c r="E111" s="22">
        <v>36756</v>
      </c>
      <c r="F111" t="str">
        <f t="shared" si="2"/>
        <v>20 001 - 40 000</v>
      </c>
    </row>
    <row r="112" spans="1:7" x14ac:dyDescent="0.35">
      <c r="B112" s="24" t="s">
        <v>2023</v>
      </c>
      <c r="C112" t="s">
        <v>1251</v>
      </c>
      <c r="D112" t="s">
        <v>1252</v>
      </c>
      <c r="E112" s="22">
        <v>36756</v>
      </c>
      <c r="F112" t="str">
        <f t="shared" si="2"/>
        <v>20 001 - 40 000</v>
      </c>
      <c r="G112" t="s">
        <v>2268</v>
      </c>
    </row>
    <row r="113" spans="1:7" x14ac:dyDescent="0.35">
      <c r="B113" s="7" t="s">
        <v>60</v>
      </c>
      <c r="C113" t="s">
        <v>1361</v>
      </c>
      <c r="D113" t="s">
        <v>1362</v>
      </c>
      <c r="F113" t="str">
        <f t="shared" si="2"/>
        <v>alle 6001</v>
      </c>
      <c r="G113" t="s">
        <v>2269</v>
      </c>
    </row>
    <row r="114" spans="1:7" x14ac:dyDescent="0.35">
      <c r="A114" t="s">
        <v>1453</v>
      </c>
      <c r="B114" t="s">
        <v>1454</v>
      </c>
      <c r="C114" t="s">
        <v>1309</v>
      </c>
      <c r="D114" t="s">
        <v>1310</v>
      </c>
      <c r="E114" s="22">
        <v>9605</v>
      </c>
      <c r="F114" t="str">
        <f t="shared" si="2"/>
        <v>6 001 - 10000</v>
      </c>
    </row>
    <row r="115" spans="1:7" x14ac:dyDescent="0.35">
      <c r="A115" t="s">
        <v>1453</v>
      </c>
      <c r="B115" s="7" t="s">
        <v>278</v>
      </c>
      <c r="C115" t="s">
        <v>1309</v>
      </c>
      <c r="D115" t="s">
        <v>1310</v>
      </c>
      <c r="E115" s="22">
        <v>9605</v>
      </c>
      <c r="F115" t="str">
        <f t="shared" si="2"/>
        <v>6 001 - 10000</v>
      </c>
      <c r="G115" t="s">
        <v>2268</v>
      </c>
    </row>
    <row r="116" spans="1:7" x14ac:dyDescent="0.35">
      <c r="A116" t="s">
        <v>1455</v>
      </c>
      <c r="B116" t="s">
        <v>1456</v>
      </c>
      <c r="C116" t="s">
        <v>1233</v>
      </c>
      <c r="D116" t="s">
        <v>1234</v>
      </c>
      <c r="E116" s="22">
        <v>1865</v>
      </c>
      <c r="F116" t="str">
        <f t="shared" si="2"/>
        <v>alle 6001</v>
      </c>
    </row>
    <row r="117" spans="1:7" x14ac:dyDescent="0.35">
      <c r="A117" t="s">
        <v>1457</v>
      </c>
      <c r="B117" t="s">
        <v>1458</v>
      </c>
      <c r="C117" t="s">
        <v>1309</v>
      </c>
      <c r="D117" t="s">
        <v>1310</v>
      </c>
      <c r="E117" s="22">
        <v>1620</v>
      </c>
      <c r="F117" t="str">
        <f t="shared" si="2"/>
        <v>alle 6001</v>
      </c>
    </row>
    <row r="118" spans="1:7" x14ac:dyDescent="0.35">
      <c r="B118" s="24" t="s">
        <v>2025</v>
      </c>
      <c r="C118" t="s">
        <v>1251</v>
      </c>
      <c r="D118" t="s">
        <v>1252</v>
      </c>
      <c r="E118" s="22">
        <v>39586</v>
      </c>
      <c r="F118" t="str">
        <f t="shared" si="2"/>
        <v>20 001 - 40 000</v>
      </c>
      <c r="G118" t="s">
        <v>2268</v>
      </c>
    </row>
    <row r="119" spans="1:7" x14ac:dyDescent="0.35">
      <c r="A119" t="s">
        <v>1459</v>
      </c>
      <c r="B119" t="s">
        <v>1460</v>
      </c>
      <c r="C119" t="s">
        <v>1251</v>
      </c>
      <c r="D119" t="s">
        <v>1252</v>
      </c>
      <c r="E119" s="22">
        <v>39586</v>
      </c>
      <c r="F119" t="str">
        <f t="shared" si="2"/>
        <v>20 001 - 40 000</v>
      </c>
    </row>
    <row r="120" spans="1:7" x14ac:dyDescent="0.35">
      <c r="A120" t="s">
        <v>1461</v>
      </c>
      <c r="B120" t="s">
        <v>1145</v>
      </c>
      <c r="C120" t="s">
        <v>1361</v>
      </c>
      <c r="D120" t="s">
        <v>1362</v>
      </c>
      <c r="E120" s="22">
        <v>10136</v>
      </c>
      <c r="F120" t="str">
        <f t="shared" si="2"/>
        <v>10 001 - 20 000</v>
      </c>
    </row>
    <row r="121" spans="1:7" x14ac:dyDescent="0.35">
      <c r="A121" t="s">
        <v>1462</v>
      </c>
      <c r="B121" t="s">
        <v>1463</v>
      </c>
      <c r="C121" t="s">
        <v>1269</v>
      </c>
      <c r="D121" t="s">
        <v>1270</v>
      </c>
      <c r="E121" s="22">
        <v>6453</v>
      </c>
      <c r="F121" t="str">
        <f t="shared" si="2"/>
        <v>6 001 - 10000</v>
      </c>
    </row>
    <row r="122" spans="1:7" x14ac:dyDescent="0.35">
      <c r="A122" t="s">
        <v>1464</v>
      </c>
      <c r="B122" s="7" t="s">
        <v>59</v>
      </c>
      <c r="C122" t="s">
        <v>1351</v>
      </c>
      <c r="D122" t="s">
        <v>1352</v>
      </c>
      <c r="E122" s="22">
        <v>7998</v>
      </c>
      <c r="F122" t="str">
        <f t="shared" si="2"/>
        <v>6 001 - 10000</v>
      </c>
      <c r="G122" t="s">
        <v>2268</v>
      </c>
    </row>
    <row r="123" spans="1:7" x14ac:dyDescent="0.35">
      <c r="A123" t="s">
        <v>1464</v>
      </c>
      <c r="B123" t="s">
        <v>1465</v>
      </c>
      <c r="C123" t="s">
        <v>1351</v>
      </c>
      <c r="D123" t="s">
        <v>1352</v>
      </c>
      <c r="E123" s="22">
        <v>7998</v>
      </c>
      <c r="F123" t="str">
        <f t="shared" si="2"/>
        <v>6 001 - 10000</v>
      </c>
    </row>
    <row r="124" spans="1:7" x14ac:dyDescent="0.35">
      <c r="A124" t="s">
        <v>1466</v>
      </c>
      <c r="B124" s="7" t="s">
        <v>56</v>
      </c>
      <c r="C124" t="s">
        <v>1309</v>
      </c>
      <c r="D124" t="s">
        <v>1310</v>
      </c>
      <c r="E124" s="22">
        <v>1096</v>
      </c>
      <c r="F124" t="str">
        <f t="shared" si="2"/>
        <v>alle 6001</v>
      </c>
      <c r="G124" t="s">
        <v>2268</v>
      </c>
    </row>
    <row r="125" spans="1:7" x14ac:dyDescent="0.35">
      <c r="A125" t="s">
        <v>1466</v>
      </c>
      <c r="B125" t="s">
        <v>1467</v>
      </c>
      <c r="C125" t="s">
        <v>1309</v>
      </c>
      <c r="D125" t="s">
        <v>1310</v>
      </c>
      <c r="E125" s="22">
        <v>1096</v>
      </c>
      <c r="F125" t="str">
        <f t="shared" si="2"/>
        <v>alle 6001</v>
      </c>
    </row>
    <row r="126" spans="1:7" x14ac:dyDescent="0.35">
      <c r="A126" t="s">
        <v>1468</v>
      </c>
      <c r="B126" t="s">
        <v>1469</v>
      </c>
      <c r="C126" t="s">
        <v>1275</v>
      </c>
      <c r="D126" t="s">
        <v>1276</v>
      </c>
      <c r="E126" s="22">
        <v>7103</v>
      </c>
      <c r="F126" t="str">
        <f t="shared" si="2"/>
        <v>6 001 - 10000</v>
      </c>
    </row>
    <row r="127" spans="1:7" x14ac:dyDescent="0.35">
      <c r="A127" t="s">
        <v>1470</v>
      </c>
      <c r="B127" t="s">
        <v>1471</v>
      </c>
      <c r="C127" t="s">
        <v>1299</v>
      </c>
      <c r="D127" t="s">
        <v>1300</v>
      </c>
      <c r="E127" s="22">
        <v>47681</v>
      </c>
      <c r="F127" t="str">
        <f t="shared" si="2"/>
        <v>40 001 - 100 000</v>
      </c>
    </row>
    <row r="128" spans="1:7" x14ac:dyDescent="0.35">
      <c r="A128" t="s">
        <v>1472</v>
      </c>
      <c r="B128" t="s">
        <v>1473</v>
      </c>
      <c r="C128" t="s">
        <v>1269</v>
      </c>
      <c r="D128" t="s">
        <v>1270</v>
      </c>
      <c r="E128" s="22">
        <v>3846</v>
      </c>
      <c r="F128" t="str">
        <f t="shared" si="2"/>
        <v>alle 6001</v>
      </c>
    </row>
    <row r="129" spans="1:7" x14ac:dyDescent="0.35">
      <c r="B129" s="24" t="s">
        <v>2027</v>
      </c>
      <c r="C129" t="s">
        <v>1269</v>
      </c>
      <c r="D129" t="s">
        <v>1270</v>
      </c>
      <c r="E129" s="22">
        <v>3846</v>
      </c>
      <c r="F129" t="str">
        <f t="shared" si="2"/>
        <v>alle 6001</v>
      </c>
      <c r="G129" t="s">
        <v>2268</v>
      </c>
    </row>
    <row r="130" spans="1:7" x14ac:dyDescent="0.35">
      <c r="A130" t="s">
        <v>1474</v>
      </c>
      <c r="B130" t="s">
        <v>1475</v>
      </c>
      <c r="C130" t="s">
        <v>1309</v>
      </c>
      <c r="D130" t="s">
        <v>1310</v>
      </c>
      <c r="E130" s="22">
        <v>2627</v>
      </c>
      <c r="F130" t="str">
        <f t="shared" si="2"/>
        <v>alle 6001</v>
      </c>
    </row>
    <row r="131" spans="1:7" x14ac:dyDescent="0.35">
      <c r="A131" t="s">
        <v>1476</v>
      </c>
      <c r="B131" t="s">
        <v>1477</v>
      </c>
      <c r="C131" t="s">
        <v>1361</v>
      </c>
      <c r="D131" t="s">
        <v>1362</v>
      </c>
      <c r="E131" s="22">
        <v>14821</v>
      </c>
      <c r="F131" t="str">
        <f t="shared" ref="F131:F194" si="3">IF(E131&gt;100000,"yli 100 000",IF(E131&gt;40000,"40 001 - 100 000",IF(E131&gt;20000,"20 001 - 40 000",IF(E131&gt;10000,"10 001 - 20 000",IF(E131&gt;6000,"6 001 - 10000","alle 6001")))))</f>
        <v>10 001 - 20 000</v>
      </c>
    </row>
    <row r="132" spans="1:7" x14ac:dyDescent="0.35">
      <c r="A132" t="s">
        <v>1476</v>
      </c>
      <c r="B132" s="7" t="s">
        <v>284</v>
      </c>
      <c r="C132" t="s">
        <v>1361</v>
      </c>
      <c r="D132" t="s">
        <v>1362</v>
      </c>
      <c r="F132" t="str">
        <f t="shared" si="3"/>
        <v>alle 6001</v>
      </c>
      <c r="G132" t="s">
        <v>2269</v>
      </c>
    </row>
    <row r="133" spans="1:7" x14ac:dyDescent="0.35">
      <c r="A133" t="s">
        <v>1478</v>
      </c>
      <c r="B133" t="s">
        <v>1479</v>
      </c>
      <c r="C133" t="s">
        <v>1375</v>
      </c>
      <c r="D133" t="s">
        <v>1376</v>
      </c>
      <c r="E133" s="22">
        <v>2077</v>
      </c>
      <c r="F133" t="str">
        <f t="shared" si="3"/>
        <v>alle 6001</v>
      </c>
    </row>
    <row r="134" spans="1:7" x14ac:dyDescent="0.35">
      <c r="A134" t="s">
        <v>1480</v>
      </c>
      <c r="B134" t="s">
        <v>1481</v>
      </c>
      <c r="C134" t="s">
        <v>1255</v>
      </c>
      <c r="D134" t="s">
        <v>1256</v>
      </c>
      <c r="E134" s="22">
        <v>2308</v>
      </c>
      <c r="F134" t="str">
        <f t="shared" si="3"/>
        <v>alle 6001</v>
      </c>
    </row>
    <row r="135" spans="1:7" x14ac:dyDescent="0.35">
      <c r="A135" t="s">
        <v>1482</v>
      </c>
      <c r="B135" t="s">
        <v>1483</v>
      </c>
      <c r="C135" t="s">
        <v>1303</v>
      </c>
      <c r="D135" t="s">
        <v>1304</v>
      </c>
      <c r="E135" s="22">
        <v>52126</v>
      </c>
      <c r="F135" t="str">
        <f t="shared" si="3"/>
        <v>40 001 - 100 000</v>
      </c>
    </row>
    <row r="136" spans="1:7" x14ac:dyDescent="0.35">
      <c r="B136" s="24" t="s">
        <v>2242</v>
      </c>
      <c r="C136" t="s">
        <v>1303</v>
      </c>
      <c r="D136" t="s">
        <v>1304</v>
      </c>
      <c r="E136" s="22">
        <v>52126</v>
      </c>
      <c r="F136" t="str">
        <f t="shared" si="3"/>
        <v>40 001 - 100 000</v>
      </c>
      <c r="G136" t="s">
        <v>2268</v>
      </c>
    </row>
    <row r="137" spans="1:7" x14ac:dyDescent="0.35">
      <c r="A137" t="s">
        <v>1484</v>
      </c>
      <c r="B137" t="s">
        <v>1485</v>
      </c>
      <c r="C137" t="s">
        <v>1303</v>
      </c>
      <c r="D137" t="s">
        <v>1304</v>
      </c>
      <c r="E137" s="22">
        <v>82113</v>
      </c>
      <c r="F137" t="str">
        <f t="shared" si="3"/>
        <v>40 001 - 100 000</v>
      </c>
    </row>
    <row r="138" spans="1:7" x14ac:dyDescent="0.35">
      <c r="A138" t="s">
        <v>1486</v>
      </c>
      <c r="B138" t="s">
        <v>1487</v>
      </c>
      <c r="C138" t="s">
        <v>1375</v>
      </c>
      <c r="D138" t="s">
        <v>1376</v>
      </c>
      <c r="E138" s="22">
        <v>6486</v>
      </c>
      <c r="F138" t="str">
        <f t="shared" si="3"/>
        <v>6 001 - 10000</v>
      </c>
    </row>
    <row r="139" spans="1:7" x14ac:dyDescent="0.35">
      <c r="A139" t="s">
        <v>1488</v>
      </c>
      <c r="B139" t="s">
        <v>1489</v>
      </c>
      <c r="C139" t="s">
        <v>1375</v>
      </c>
      <c r="D139" t="s">
        <v>1376</v>
      </c>
      <c r="E139" s="22">
        <v>6428</v>
      </c>
      <c r="F139" t="str">
        <f t="shared" si="3"/>
        <v>6 001 - 10000</v>
      </c>
    </row>
    <row r="140" spans="1:7" x14ac:dyDescent="0.35">
      <c r="A140" t="s">
        <v>1490</v>
      </c>
      <c r="B140" t="s">
        <v>1491</v>
      </c>
      <c r="C140" t="s">
        <v>1339</v>
      </c>
      <c r="D140" t="s">
        <v>1340</v>
      </c>
      <c r="E140" s="22">
        <v>8190</v>
      </c>
      <c r="F140" t="str">
        <f t="shared" si="3"/>
        <v>6 001 - 10000</v>
      </c>
    </row>
    <row r="141" spans="1:7" x14ac:dyDescent="0.35">
      <c r="A141" t="s">
        <v>1492</v>
      </c>
      <c r="B141" t="s">
        <v>1493</v>
      </c>
      <c r="C141" t="s">
        <v>1309</v>
      </c>
      <c r="D141" t="s">
        <v>1310</v>
      </c>
      <c r="E141" s="22">
        <v>2206</v>
      </c>
      <c r="F141" t="str">
        <f t="shared" si="3"/>
        <v>alle 6001</v>
      </c>
    </row>
    <row r="142" spans="1:7" x14ac:dyDescent="0.35">
      <c r="A142" t="s">
        <v>1494</v>
      </c>
      <c r="B142" t="s">
        <v>1495</v>
      </c>
      <c r="C142" t="s">
        <v>1259</v>
      </c>
      <c r="D142" t="s">
        <v>1260</v>
      </c>
      <c r="E142" s="22">
        <v>314</v>
      </c>
      <c r="F142" t="str">
        <f t="shared" si="3"/>
        <v>alle 6001</v>
      </c>
    </row>
    <row r="143" spans="1:7" x14ac:dyDescent="0.35">
      <c r="A143" t="s">
        <v>1496</v>
      </c>
      <c r="B143" t="s">
        <v>1497</v>
      </c>
      <c r="C143" t="s">
        <v>1351</v>
      </c>
      <c r="D143" t="s">
        <v>1352</v>
      </c>
      <c r="E143" s="22">
        <v>119282</v>
      </c>
      <c r="F143" t="str">
        <f t="shared" si="3"/>
        <v>yli 100 000</v>
      </c>
    </row>
    <row r="144" spans="1:7" x14ac:dyDescent="0.35">
      <c r="A144" t="s">
        <v>1496</v>
      </c>
      <c r="B144" s="7" t="s">
        <v>1163</v>
      </c>
      <c r="C144" t="s">
        <v>1351</v>
      </c>
      <c r="D144" t="s">
        <v>1352</v>
      </c>
      <c r="E144" s="22">
        <v>119282</v>
      </c>
      <c r="F144" t="str">
        <f t="shared" si="3"/>
        <v>yli 100 000</v>
      </c>
      <c r="G144" t="s">
        <v>2268</v>
      </c>
    </row>
    <row r="145" spans="1:7" x14ac:dyDescent="0.35">
      <c r="A145" t="s">
        <v>1498</v>
      </c>
      <c r="B145" t="s">
        <v>1499</v>
      </c>
      <c r="C145" t="s">
        <v>1237</v>
      </c>
      <c r="D145" t="s">
        <v>1238</v>
      </c>
      <c r="E145" s="22">
        <v>3551</v>
      </c>
      <c r="F145" t="str">
        <f t="shared" si="3"/>
        <v>alle 6001</v>
      </c>
    </row>
    <row r="146" spans="1:7" x14ac:dyDescent="0.35">
      <c r="B146" t="s">
        <v>1888</v>
      </c>
      <c r="C146" t="s">
        <v>1237</v>
      </c>
      <c r="D146" t="s">
        <v>1238</v>
      </c>
      <c r="E146" s="22">
        <v>20678</v>
      </c>
      <c r="F146" t="str">
        <f t="shared" si="3"/>
        <v>20 001 - 40 000</v>
      </c>
      <c r="G146" t="s">
        <v>2268</v>
      </c>
    </row>
    <row r="147" spans="1:7" x14ac:dyDescent="0.35">
      <c r="A147" t="s">
        <v>1500</v>
      </c>
      <c r="B147" t="s">
        <v>1501</v>
      </c>
      <c r="C147" t="s">
        <v>1237</v>
      </c>
      <c r="D147" t="s">
        <v>1238</v>
      </c>
      <c r="E147" s="22">
        <v>20678</v>
      </c>
      <c r="F147" t="str">
        <f t="shared" si="3"/>
        <v>20 001 - 40 000</v>
      </c>
    </row>
    <row r="148" spans="1:7" x14ac:dyDescent="0.35">
      <c r="A148" t="s">
        <v>1502</v>
      </c>
      <c r="B148" t="s">
        <v>1503</v>
      </c>
      <c r="C148" t="s">
        <v>1255</v>
      </c>
      <c r="D148" t="s">
        <v>1256</v>
      </c>
      <c r="E148" s="22">
        <v>949</v>
      </c>
      <c r="F148" t="str">
        <f t="shared" si="3"/>
        <v>alle 6001</v>
      </c>
    </row>
    <row r="149" spans="1:7" x14ac:dyDescent="0.35">
      <c r="A149" t="s">
        <v>1504</v>
      </c>
      <c r="B149" t="s">
        <v>1505</v>
      </c>
      <c r="C149" t="s">
        <v>1241</v>
      </c>
      <c r="D149" t="s">
        <v>1242</v>
      </c>
      <c r="E149" s="22">
        <v>15134</v>
      </c>
      <c r="F149" t="str">
        <f t="shared" si="3"/>
        <v>10 001 - 20 000</v>
      </c>
    </row>
    <row r="150" spans="1:7" x14ac:dyDescent="0.35">
      <c r="A150" t="s">
        <v>1504</v>
      </c>
      <c r="B150" s="7" t="s">
        <v>285</v>
      </c>
      <c r="C150" t="s">
        <v>1241</v>
      </c>
      <c r="D150" t="s">
        <v>1242</v>
      </c>
      <c r="E150" s="22">
        <v>15134</v>
      </c>
      <c r="F150" t="str">
        <f t="shared" si="3"/>
        <v>10 001 - 20 000</v>
      </c>
      <c r="G150" t="s">
        <v>2269</v>
      </c>
    </row>
    <row r="151" spans="1:7" x14ac:dyDescent="0.35">
      <c r="A151" t="s">
        <v>1506</v>
      </c>
      <c r="B151" t="s">
        <v>1507</v>
      </c>
      <c r="C151" t="s">
        <v>1309</v>
      </c>
      <c r="D151" t="s">
        <v>1310</v>
      </c>
      <c r="E151" s="22">
        <v>1313</v>
      </c>
      <c r="F151" t="str">
        <f t="shared" si="3"/>
        <v>alle 6001</v>
      </c>
    </row>
    <row r="152" spans="1:7" x14ac:dyDescent="0.35">
      <c r="A152" t="s">
        <v>1508</v>
      </c>
      <c r="B152" t="s">
        <v>1509</v>
      </c>
      <c r="C152" t="s">
        <v>1247</v>
      </c>
      <c r="D152" t="s">
        <v>1248</v>
      </c>
      <c r="E152" s="22">
        <v>4368</v>
      </c>
      <c r="F152" t="str">
        <f t="shared" si="3"/>
        <v>alle 6001</v>
      </c>
    </row>
    <row r="153" spans="1:7" x14ac:dyDescent="0.35">
      <c r="A153" t="s">
        <v>1510</v>
      </c>
      <c r="B153" t="s">
        <v>1511</v>
      </c>
      <c r="C153" t="s">
        <v>1241</v>
      </c>
      <c r="D153" t="s">
        <v>1242</v>
      </c>
      <c r="E153" s="22">
        <v>2576</v>
      </c>
      <c r="F153" t="str">
        <f t="shared" si="3"/>
        <v>alle 6001</v>
      </c>
    </row>
    <row r="154" spans="1:7" x14ac:dyDescent="0.35">
      <c r="A154" t="s">
        <v>1512</v>
      </c>
      <c r="B154" t="s">
        <v>1513</v>
      </c>
      <c r="C154" t="s">
        <v>1259</v>
      </c>
      <c r="D154" t="s">
        <v>1260</v>
      </c>
      <c r="E154" s="22">
        <v>232</v>
      </c>
      <c r="F154" t="str">
        <f t="shared" si="3"/>
        <v>alle 6001</v>
      </c>
    </row>
    <row r="155" spans="1:7" x14ac:dyDescent="0.35">
      <c r="A155" t="s">
        <v>1514</v>
      </c>
      <c r="B155" t="s">
        <v>1897</v>
      </c>
      <c r="C155" t="s">
        <v>1247</v>
      </c>
      <c r="D155" t="s">
        <v>1248</v>
      </c>
      <c r="E155" s="22">
        <v>119823</v>
      </c>
      <c r="F155" t="str">
        <f t="shared" si="3"/>
        <v>yli 100 000</v>
      </c>
      <c r="G155" t="s">
        <v>2268</v>
      </c>
    </row>
    <row r="156" spans="1:7" x14ac:dyDescent="0.35">
      <c r="A156" t="s">
        <v>1514</v>
      </c>
      <c r="B156" t="s">
        <v>1515</v>
      </c>
      <c r="C156" t="s">
        <v>1247</v>
      </c>
      <c r="D156" t="s">
        <v>1248</v>
      </c>
      <c r="E156" s="22">
        <v>119823</v>
      </c>
      <c r="F156" t="str">
        <f t="shared" si="3"/>
        <v>yli 100 000</v>
      </c>
    </row>
    <row r="157" spans="1:7" x14ac:dyDescent="0.35">
      <c r="A157" t="s">
        <v>1516</v>
      </c>
      <c r="B157" t="s">
        <v>1517</v>
      </c>
      <c r="C157" t="s">
        <v>1375</v>
      </c>
      <c r="D157" t="s">
        <v>1376</v>
      </c>
      <c r="E157" s="22">
        <v>8017</v>
      </c>
      <c r="F157" t="str">
        <f t="shared" si="3"/>
        <v>6 001 - 10000</v>
      </c>
    </row>
    <row r="158" spans="1:7" x14ac:dyDescent="0.35">
      <c r="A158" t="s">
        <v>1518</v>
      </c>
      <c r="B158" t="s">
        <v>1519</v>
      </c>
      <c r="C158" t="s">
        <v>1255</v>
      </c>
      <c r="D158" t="s">
        <v>1256</v>
      </c>
      <c r="E158" s="22">
        <v>8588</v>
      </c>
      <c r="F158" t="str">
        <f t="shared" si="3"/>
        <v>6 001 - 10000</v>
      </c>
    </row>
    <row r="159" spans="1:7" x14ac:dyDescent="0.35">
      <c r="A159" t="s">
        <v>1520</v>
      </c>
      <c r="B159" t="s">
        <v>1521</v>
      </c>
      <c r="C159" t="s">
        <v>1251</v>
      </c>
      <c r="D159" t="s">
        <v>1252</v>
      </c>
      <c r="E159" s="22">
        <v>2606</v>
      </c>
      <c r="F159" t="str">
        <f t="shared" si="3"/>
        <v>alle 6001</v>
      </c>
    </row>
    <row r="160" spans="1:7" x14ac:dyDescent="0.35">
      <c r="A160" t="s">
        <v>1522</v>
      </c>
      <c r="B160" s="7" t="s">
        <v>286</v>
      </c>
      <c r="C160" t="s">
        <v>1251</v>
      </c>
      <c r="D160" t="s">
        <v>1252</v>
      </c>
      <c r="E160" s="22">
        <v>9485</v>
      </c>
      <c r="F160" t="str">
        <f t="shared" si="3"/>
        <v>6 001 - 10000</v>
      </c>
      <c r="G160" t="s">
        <v>2268</v>
      </c>
    </row>
    <row r="161" spans="1:7" x14ac:dyDescent="0.35">
      <c r="A161" t="s">
        <v>1522</v>
      </c>
      <c r="B161" t="s">
        <v>1523</v>
      </c>
      <c r="C161" t="s">
        <v>1351</v>
      </c>
      <c r="D161" t="s">
        <v>1352</v>
      </c>
      <c r="E161" s="22">
        <v>9485</v>
      </c>
      <c r="F161" t="str">
        <f t="shared" si="3"/>
        <v>6 001 - 10000</v>
      </c>
    </row>
    <row r="162" spans="1:7" x14ac:dyDescent="0.35">
      <c r="A162" t="s">
        <v>1524</v>
      </c>
      <c r="B162" t="s">
        <v>1525</v>
      </c>
      <c r="C162" t="s">
        <v>1237</v>
      </c>
      <c r="D162" t="s">
        <v>1238</v>
      </c>
      <c r="E162" s="22">
        <v>2996</v>
      </c>
      <c r="F162" t="str">
        <f t="shared" si="3"/>
        <v>alle 6001</v>
      </c>
    </row>
    <row r="163" spans="1:7" x14ac:dyDescent="0.35">
      <c r="A163" t="s">
        <v>1526</v>
      </c>
      <c r="B163" t="s">
        <v>1527</v>
      </c>
      <c r="C163" t="s">
        <v>1365</v>
      </c>
      <c r="D163" t="s">
        <v>1366</v>
      </c>
      <c r="E163" s="22">
        <v>72634</v>
      </c>
      <c r="F163" t="str">
        <f t="shared" si="3"/>
        <v>40 001 - 100 000</v>
      </c>
    </row>
    <row r="164" spans="1:7" x14ac:dyDescent="0.35">
      <c r="A164" t="s">
        <v>1528</v>
      </c>
      <c r="B164" t="s">
        <v>1529</v>
      </c>
      <c r="C164" t="s">
        <v>1237</v>
      </c>
      <c r="D164" t="s">
        <v>1238</v>
      </c>
      <c r="E164" s="22">
        <v>14278</v>
      </c>
      <c r="F164" t="str">
        <f t="shared" si="3"/>
        <v>10 001 - 20 000</v>
      </c>
    </row>
    <row r="165" spans="1:7" x14ac:dyDescent="0.35">
      <c r="A165" t="s">
        <v>1530</v>
      </c>
      <c r="B165" t="s">
        <v>1531</v>
      </c>
      <c r="C165" t="s">
        <v>1309</v>
      </c>
      <c r="D165" t="s">
        <v>1310</v>
      </c>
      <c r="E165" s="22">
        <v>18903</v>
      </c>
      <c r="F165" t="str">
        <f t="shared" si="3"/>
        <v>10 001 - 20 000</v>
      </c>
    </row>
    <row r="166" spans="1:7" x14ac:dyDescent="0.35">
      <c r="B166" s="24" t="s">
        <v>2029</v>
      </c>
      <c r="C166" t="s">
        <v>1309</v>
      </c>
      <c r="D166" t="s">
        <v>1310</v>
      </c>
      <c r="E166" s="22">
        <v>18903</v>
      </c>
      <c r="F166" t="str">
        <f t="shared" si="3"/>
        <v>10 001 - 20 000</v>
      </c>
      <c r="G166" t="s">
        <v>2268</v>
      </c>
    </row>
    <row r="167" spans="1:7" x14ac:dyDescent="0.35">
      <c r="A167" t="s">
        <v>1532</v>
      </c>
      <c r="B167" t="s">
        <v>1533</v>
      </c>
      <c r="C167" t="s">
        <v>1365</v>
      </c>
      <c r="D167" t="s">
        <v>1366</v>
      </c>
      <c r="E167" s="22">
        <v>2971</v>
      </c>
      <c r="F167" t="str">
        <f t="shared" si="3"/>
        <v>alle 6001</v>
      </c>
    </row>
    <row r="168" spans="1:7" x14ac:dyDescent="0.35">
      <c r="A168" t="s">
        <v>1534</v>
      </c>
      <c r="B168" t="s">
        <v>1535</v>
      </c>
      <c r="C168" t="s">
        <v>1259</v>
      </c>
      <c r="D168" t="s">
        <v>1260</v>
      </c>
      <c r="E168" s="22">
        <v>2053</v>
      </c>
      <c r="F168" t="str">
        <f t="shared" si="3"/>
        <v>alle 6001</v>
      </c>
    </row>
    <row r="169" spans="1:7" x14ac:dyDescent="0.35">
      <c r="A169" t="s">
        <v>1536</v>
      </c>
      <c r="B169" t="s">
        <v>1537</v>
      </c>
      <c r="C169" t="s">
        <v>1233</v>
      </c>
      <c r="D169" t="s">
        <v>1234</v>
      </c>
      <c r="E169" s="22">
        <v>23523</v>
      </c>
      <c r="F169" t="str">
        <f t="shared" si="3"/>
        <v>20 001 - 40 000</v>
      </c>
    </row>
    <row r="170" spans="1:7" x14ac:dyDescent="0.35">
      <c r="A170" t="s">
        <v>1538</v>
      </c>
      <c r="B170" s="7" t="s">
        <v>293</v>
      </c>
      <c r="C170" t="s">
        <v>1351</v>
      </c>
      <c r="D170" t="s">
        <v>1352</v>
      </c>
      <c r="E170" s="22">
        <v>9454</v>
      </c>
      <c r="F170" t="str">
        <f t="shared" si="3"/>
        <v>6 001 - 10000</v>
      </c>
      <c r="G170" t="s">
        <v>2268</v>
      </c>
    </row>
    <row r="171" spans="1:7" x14ac:dyDescent="0.35">
      <c r="A171" t="s">
        <v>1538</v>
      </c>
      <c r="B171" t="s">
        <v>1539</v>
      </c>
      <c r="C171" t="s">
        <v>1351</v>
      </c>
      <c r="D171" t="s">
        <v>1352</v>
      </c>
      <c r="E171" s="22">
        <v>9454</v>
      </c>
      <c r="F171" t="str">
        <f t="shared" si="3"/>
        <v>6 001 - 10000</v>
      </c>
    </row>
    <row r="172" spans="1:7" x14ac:dyDescent="0.35">
      <c r="A172" t="s">
        <v>1540</v>
      </c>
      <c r="B172" s="7" t="s">
        <v>297</v>
      </c>
      <c r="C172" t="s">
        <v>1299</v>
      </c>
      <c r="D172" t="s">
        <v>1300</v>
      </c>
      <c r="E172" s="22">
        <v>719</v>
      </c>
      <c r="F172" t="str">
        <f t="shared" si="3"/>
        <v>alle 6001</v>
      </c>
      <c r="G172" t="s">
        <v>2268</v>
      </c>
    </row>
    <row r="173" spans="1:7" x14ac:dyDescent="0.35">
      <c r="A173" t="s">
        <v>1540</v>
      </c>
      <c r="B173" t="s">
        <v>1541</v>
      </c>
      <c r="C173" t="s">
        <v>1299</v>
      </c>
      <c r="D173" t="s">
        <v>1300</v>
      </c>
      <c r="E173" s="22">
        <v>719</v>
      </c>
      <c r="F173" t="str">
        <f t="shared" si="3"/>
        <v>alle 6001</v>
      </c>
    </row>
    <row r="174" spans="1:7" x14ac:dyDescent="0.35">
      <c r="A174" t="s">
        <v>1542</v>
      </c>
      <c r="B174" t="s">
        <v>1543</v>
      </c>
      <c r="C174" t="s">
        <v>1361</v>
      </c>
      <c r="D174" t="s">
        <v>1362</v>
      </c>
      <c r="E174" s="22">
        <v>10884</v>
      </c>
      <c r="F174" t="str">
        <f t="shared" si="3"/>
        <v>10 001 - 20 000</v>
      </c>
    </row>
    <row r="175" spans="1:7" x14ac:dyDescent="0.35">
      <c r="A175" t="s">
        <v>1542</v>
      </c>
      <c r="B175" s="7" t="s">
        <v>1166</v>
      </c>
      <c r="C175" t="s">
        <v>1361</v>
      </c>
      <c r="D175" t="s">
        <v>1362</v>
      </c>
      <c r="E175" s="22">
        <v>10884</v>
      </c>
      <c r="F175" t="str">
        <f t="shared" si="3"/>
        <v>10 001 - 20 000</v>
      </c>
      <c r="G175" t="s">
        <v>2268</v>
      </c>
    </row>
    <row r="176" spans="1:7" x14ac:dyDescent="0.35">
      <c r="A176" t="s">
        <v>1544</v>
      </c>
      <c r="B176" t="s">
        <v>1545</v>
      </c>
      <c r="C176" t="s">
        <v>1255</v>
      </c>
      <c r="D176" t="s">
        <v>1256</v>
      </c>
      <c r="E176" s="22">
        <v>19994</v>
      </c>
      <c r="F176" t="str">
        <f t="shared" si="3"/>
        <v>10 001 - 20 000</v>
      </c>
    </row>
    <row r="177" spans="1:7" x14ac:dyDescent="0.35">
      <c r="A177" t="s">
        <v>1546</v>
      </c>
      <c r="B177" t="s">
        <v>1547</v>
      </c>
      <c r="C177" t="s">
        <v>1241</v>
      </c>
      <c r="D177" t="s">
        <v>1242</v>
      </c>
      <c r="E177" s="22">
        <v>10191</v>
      </c>
      <c r="F177" t="str">
        <f t="shared" si="3"/>
        <v>10 001 - 20 000</v>
      </c>
    </row>
    <row r="178" spans="1:7" x14ac:dyDescent="0.35">
      <c r="A178" t="s">
        <v>1548</v>
      </c>
      <c r="B178" t="s">
        <v>1549</v>
      </c>
      <c r="C178" t="s">
        <v>1361</v>
      </c>
      <c r="D178" t="s">
        <v>1362</v>
      </c>
      <c r="E178" s="22">
        <v>12084</v>
      </c>
      <c r="F178" t="str">
        <f t="shared" si="3"/>
        <v>10 001 - 20 000</v>
      </c>
    </row>
    <row r="179" spans="1:7" x14ac:dyDescent="0.35">
      <c r="A179" t="s">
        <v>1548</v>
      </c>
      <c r="B179" s="7" t="s">
        <v>300</v>
      </c>
      <c r="C179" t="s">
        <v>1361</v>
      </c>
      <c r="D179" t="s">
        <v>1362</v>
      </c>
      <c r="E179" s="22">
        <v>12084</v>
      </c>
      <c r="F179" t="str">
        <f t="shared" si="3"/>
        <v>10 001 - 20 000</v>
      </c>
      <c r="G179" t="s">
        <v>2269</v>
      </c>
    </row>
    <row r="180" spans="1:7" x14ac:dyDescent="0.35">
      <c r="A180" t="s">
        <v>1550</v>
      </c>
      <c r="B180" t="s">
        <v>1551</v>
      </c>
      <c r="C180" t="s">
        <v>1251</v>
      </c>
      <c r="D180" t="s">
        <v>1252</v>
      </c>
      <c r="E180" s="22">
        <v>45965</v>
      </c>
      <c r="F180" t="str">
        <f t="shared" si="3"/>
        <v>40 001 - 100 000</v>
      </c>
    </row>
    <row r="181" spans="1:7" x14ac:dyDescent="0.35">
      <c r="B181" s="24" t="s">
        <v>2049</v>
      </c>
      <c r="C181" t="s">
        <v>1251</v>
      </c>
      <c r="D181" t="s">
        <v>1252</v>
      </c>
      <c r="E181" s="22">
        <v>45965</v>
      </c>
      <c r="F181" t="str">
        <f t="shared" si="3"/>
        <v>40 001 - 100 000</v>
      </c>
    </row>
    <row r="182" spans="1:7" x14ac:dyDescent="0.35">
      <c r="A182" t="s">
        <v>1552</v>
      </c>
      <c r="B182" t="s">
        <v>1553</v>
      </c>
      <c r="C182" t="s">
        <v>1255</v>
      </c>
      <c r="D182" t="s">
        <v>1256</v>
      </c>
      <c r="E182" s="22">
        <v>15875</v>
      </c>
      <c r="F182" t="str">
        <f t="shared" si="3"/>
        <v>10 001 - 20 000</v>
      </c>
    </row>
    <row r="183" spans="1:7" x14ac:dyDescent="0.35">
      <c r="A183" t="s">
        <v>1554</v>
      </c>
      <c r="B183" t="s">
        <v>1555</v>
      </c>
      <c r="C183" t="s">
        <v>1285</v>
      </c>
      <c r="D183" t="s">
        <v>1286</v>
      </c>
      <c r="E183" s="22">
        <v>7828</v>
      </c>
      <c r="F183" t="str">
        <f t="shared" si="3"/>
        <v>6 001 - 10000</v>
      </c>
    </row>
    <row r="184" spans="1:7" x14ac:dyDescent="0.35">
      <c r="A184" t="s">
        <v>1556</v>
      </c>
      <c r="B184" t="s">
        <v>1557</v>
      </c>
      <c r="C184" t="s">
        <v>1251</v>
      </c>
      <c r="D184" t="s">
        <v>1252</v>
      </c>
      <c r="E184" s="22">
        <v>14772</v>
      </c>
      <c r="F184" t="str">
        <f t="shared" si="3"/>
        <v>10 001 - 20 000</v>
      </c>
    </row>
    <row r="185" spans="1:7" x14ac:dyDescent="0.35">
      <c r="A185" t="s">
        <v>1558</v>
      </c>
      <c r="B185" t="s">
        <v>1559</v>
      </c>
      <c r="C185" t="s">
        <v>1309</v>
      </c>
      <c r="D185" t="s">
        <v>1310</v>
      </c>
      <c r="E185" s="22">
        <v>690</v>
      </c>
      <c r="F185" t="str">
        <f t="shared" si="3"/>
        <v>alle 6001</v>
      </c>
    </row>
    <row r="186" spans="1:7" x14ac:dyDescent="0.35">
      <c r="A186" t="s">
        <v>1560</v>
      </c>
      <c r="B186" t="s">
        <v>1561</v>
      </c>
      <c r="C186" t="s">
        <v>1241</v>
      </c>
      <c r="D186" t="s">
        <v>1242</v>
      </c>
      <c r="E186" s="22">
        <v>2020</v>
      </c>
      <c r="F186" t="str">
        <f t="shared" si="3"/>
        <v>alle 6001</v>
      </c>
    </row>
    <row r="187" spans="1:7" x14ac:dyDescent="0.35">
      <c r="A187" t="s">
        <v>1562</v>
      </c>
      <c r="B187" t="s">
        <v>1563</v>
      </c>
      <c r="C187" t="s">
        <v>1259</v>
      </c>
      <c r="D187" t="s">
        <v>1260</v>
      </c>
      <c r="E187" s="22">
        <v>366</v>
      </c>
      <c r="F187" t="str">
        <f t="shared" si="3"/>
        <v>alle 6001</v>
      </c>
    </row>
    <row r="188" spans="1:7" x14ac:dyDescent="0.35">
      <c r="A188" t="s">
        <v>1564</v>
      </c>
      <c r="B188" t="s">
        <v>1565</v>
      </c>
      <c r="C188" t="s">
        <v>1375</v>
      </c>
      <c r="D188" t="s">
        <v>1376</v>
      </c>
      <c r="E188" s="22">
        <v>5417</v>
      </c>
      <c r="F188" t="str">
        <f t="shared" si="3"/>
        <v>alle 6001</v>
      </c>
    </row>
    <row r="189" spans="1:7" x14ac:dyDescent="0.35">
      <c r="A189" t="s">
        <v>1566</v>
      </c>
      <c r="B189" t="s">
        <v>1567</v>
      </c>
      <c r="C189" t="s">
        <v>1365</v>
      </c>
      <c r="D189" t="s">
        <v>1366</v>
      </c>
      <c r="E189" s="22">
        <v>4636</v>
      </c>
      <c r="F189" t="str">
        <f t="shared" si="3"/>
        <v>alle 6001</v>
      </c>
    </row>
    <row r="190" spans="1:7" x14ac:dyDescent="0.35">
      <c r="A190" t="s">
        <v>1568</v>
      </c>
      <c r="B190" t="s">
        <v>1569</v>
      </c>
      <c r="C190" t="s">
        <v>1375</v>
      </c>
      <c r="D190" t="s">
        <v>1376</v>
      </c>
      <c r="E190" s="22">
        <v>5475</v>
      </c>
      <c r="F190" t="str">
        <f t="shared" si="3"/>
        <v>alle 6001</v>
      </c>
    </row>
    <row r="191" spans="1:7" x14ac:dyDescent="0.35">
      <c r="A191" t="s">
        <v>1570</v>
      </c>
      <c r="B191" t="s">
        <v>1571</v>
      </c>
      <c r="C191" t="s">
        <v>1259</v>
      </c>
      <c r="D191" t="s">
        <v>1260</v>
      </c>
      <c r="E191" s="22">
        <v>11679</v>
      </c>
      <c r="F191" t="str">
        <f t="shared" si="3"/>
        <v>10 001 - 20 000</v>
      </c>
    </row>
    <row r="192" spans="1:7" x14ac:dyDescent="0.35">
      <c r="A192" t="s">
        <v>1572</v>
      </c>
      <c r="B192" t="s">
        <v>1573</v>
      </c>
      <c r="C192" t="s">
        <v>1255</v>
      </c>
      <c r="D192" t="s">
        <v>1256</v>
      </c>
      <c r="E192" s="22">
        <v>2013</v>
      </c>
      <c r="F192" t="str">
        <f t="shared" si="3"/>
        <v>alle 6001</v>
      </c>
    </row>
    <row r="193" spans="1:7" x14ac:dyDescent="0.35">
      <c r="A193" t="s">
        <v>1574</v>
      </c>
      <c r="B193" t="s">
        <v>1575</v>
      </c>
      <c r="C193" t="s">
        <v>1255</v>
      </c>
      <c r="D193" t="s">
        <v>1256</v>
      </c>
      <c r="E193" s="22">
        <v>9534</v>
      </c>
      <c r="F193" t="str">
        <f t="shared" si="3"/>
        <v>6 001 - 10000</v>
      </c>
    </row>
    <row r="194" spans="1:7" x14ac:dyDescent="0.35">
      <c r="A194" t="s">
        <v>1576</v>
      </c>
      <c r="B194" t="s">
        <v>1577</v>
      </c>
      <c r="C194" t="s">
        <v>1241</v>
      </c>
      <c r="D194" t="s">
        <v>1242</v>
      </c>
      <c r="E194" s="22">
        <v>1089</v>
      </c>
      <c r="F194" t="str">
        <f t="shared" si="3"/>
        <v>alle 6001</v>
      </c>
    </row>
    <row r="195" spans="1:7" x14ac:dyDescent="0.35">
      <c r="A195" t="s">
        <v>1578</v>
      </c>
      <c r="B195" t="s">
        <v>1579</v>
      </c>
      <c r="C195" t="s">
        <v>1275</v>
      </c>
      <c r="D195" t="s">
        <v>1276</v>
      </c>
      <c r="E195" s="22">
        <v>3067</v>
      </c>
      <c r="F195" t="str">
        <f t="shared" ref="F195:F258" si="4">IF(E195&gt;100000,"yli 100 000",IF(E195&gt;40000,"40 001 - 100 000",IF(E195&gt;20000,"20 001 - 40 000",IF(E195&gt;10000,"10 001 - 20 000",IF(E195&gt;6000,"6 001 - 10000","alle 6001")))))</f>
        <v>alle 6001</v>
      </c>
    </row>
    <row r="196" spans="1:7" x14ac:dyDescent="0.35">
      <c r="A196" t="s">
        <v>1580</v>
      </c>
      <c r="B196" t="s">
        <v>1581</v>
      </c>
      <c r="C196" t="s">
        <v>1303</v>
      </c>
      <c r="D196" t="s">
        <v>1304</v>
      </c>
      <c r="E196" s="22">
        <v>1857</v>
      </c>
      <c r="F196" t="str">
        <f t="shared" si="4"/>
        <v>alle 6001</v>
      </c>
    </row>
    <row r="197" spans="1:7" x14ac:dyDescent="0.35">
      <c r="A197" t="s">
        <v>1582</v>
      </c>
      <c r="B197" t="s">
        <v>1583</v>
      </c>
      <c r="C197" t="s">
        <v>1265</v>
      </c>
      <c r="D197" t="s">
        <v>1266</v>
      </c>
      <c r="E197" s="22">
        <v>53134</v>
      </c>
      <c r="F197" t="str">
        <f t="shared" si="4"/>
        <v>40 001 - 100 000</v>
      </c>
    </row>
    <row r="198" spans="1:7" x14ac:dyDescent="0.35">
      <c r="B198" s="24" t="s">
        <v>2033</v>
      </c>
      <c r="C198" t="s">
        <v>1265</v>
      </c>
      <c r="D198" t="s">
        <v>1266</v>
      </c>
      <c r="E198" s="22">
        <v>53134</v>
      </c>
      <c r="F198" t="str">
        <f t="shared" si="4"/>
        <v>40 001 - 100 000</v>
      </c>
      <c r="G198" t="s">
        <v>2268</v>
      </c>
    </row>
    <row r="199" spans="1:7" x14ac:dyDescent="0.35">
      <c r="A199" t="s">
        <v>1584</v>
      </c>
      <c r="B199" t="s">
        <v>1585</v>
      </c>
      <c r="C199" t="s">
        <v>1241</v>
      </c>
      <c r="D199" t="s">
        <v>1242</v>
      </c>
      <c r="E199" s="22">
        <v>8908</v>
      </c>
      <c r="F199" t="str">
        <f t="shared" si="4"/>
        <v>6 001 - 10000</v>
      </c>
    </row>
    <row r="200" spans="1:7" x14ac:dyDescent="0.35">
      <c r="A200" t="s">
        <v>1586</v>
      </c>
      <c r="B200" t="s">
        <v>1587</v>
      </c>
      <c r="C200" t="s">
        <v>1309</v>
      </c>
      <c r="D200" t="s">
        <v>1310</v>
      </c>
      <c r="E200" s="22">
        <v>1566</v>
      </c>
      <c r="F200" t="str">
        <f t="shared" si="4"/>
        <v>alle 6001</v>
      </c>
    </row>
    <row r="201" spans="1:7" x14ac:dyDescent="0.35">
      <c r="A201" t="s">
        <v>1588</v>
      </c>
      <c r="B201" t="s">
        <v>1589</v>
      </c>
      <c r="C201" t="s">
        <v>1269</v>
      </c>
      <c r="D201" t="s">
        <v>1270</v>
      </c>
      <c r="E201" s="22">
        <v>2308</v>
      </c>
      <c r="F201" t="str">
        <f t="shared" si="4"/>
        <v>alle 6001</v>
      </c>
    </row>
    <row r="202" spans="1:7" x14ac:dyDescent="0.35">
      <c r="A202" t="s">
        <v>1590</v>
      </c>
      <c r="B202" t="s">
        <v>1591</v>
      </c>
      <c r="C202" t="s">
        <v>1375</v>
      </c>
      <c r="D202" t="s">
        <v>1376</v>
      </c>
      <c r="E202" s="22">
        <v>19448</v>
      </c>
      <c r="F202" t="str">
        <f t="shared" si="4"/>
        <v>10 001 - 20 000</v>
      </c>
    </row>
    <row r="203" spans="1:7" x14ac:dyDescent="0.35">
      <c r="A203" t="s">
        <v>1592</v>
      </c>
      <c r="B203" t="s">
        <v>1593</v>
      </c>
      <c r="C203" t="s">
        <v>1309</v>
      </c>
      <c r="D203" t="s">
        <v>1310</v>
      </c>
      <c r="E203" s="22">
        <v>10164</v>
      </c>
      <c r="F203" t="str">
        <f t="shared" si="4"/>
        <v>10 001 - 20 000</v>
      </c>
    </row>
    <row r="204" spans="1:7" x14ac:dyDescent="0.35">
      <c r="A204" t="s">
        <v>1594</v>
      </c>
      <c r="B204" t="s">
        <v>1595</v>
      </c>
      <c r="C204" t="s">
        <v>1255</v>
      </c>
      <c r="D204" t="s">
        <v>1256</v>
      </c>
      <c r="E204" s="22">
        <v>7654</v>
      </c>
      <c r="F204" t="str">
        <f t="shared" si="4"/>
        <v>6 001 - 10000</v>
      </c>
    </row>
    <row r="205" spans="1:7" x14ac:dyDescent="0.35">
      <c r="A205" t="s">
        <v>1596</v>
      </c>
      <c r="B205" t="s">
        <v>1597</v>
      </c>
      <c r="C205" t="s">
        <v>1251</v>
      </c>
      <c r="D205" t="s">
        <v>1252</v>
      </c>
      <c r="E205" s="22">
        <v>1882</v>
      </c>
      <c r="F205" t="str">
        <f t="shared" si="4"/>
        <v>alle 6001</v>
      </c>
    </row>
    <row r="206" spans="1:7" x14ac:dyDescent="0.35">
      <c r="A206" t="s">
        <v>1598</v>
      </c>
      <c r="B206" t="s">
        <v>1599</v>
      </c>
      <c r="C206" t="s">
        <v>1251</v>
      </c>
      <c r="D206" t="s">
        <v>1252</v>
      </c>
      <c r="E206" s="22">
        <v>20721</v>
      </c>
      <c r="F206" t="str">
        <f t="shared" si="4"/>
        <v>20 001 - 40 000</v>
      </c>
    </row>
    <row r="207" spans="1:7" x14ac:dyDescent="0.35">
      <c r="A207" t="s">
        <v>1600</v>
      </c>
      <c r="B207" t="s">
        <v>1601</v>
      </c>
      <c r="C207" t="s">
        <v>1233</v>
      </c>
      <c r="D207" t="s">
        <v>1234</v>
      </c>
      <c r="E207" s="22">
        <v>9855</v>
      </c>
      <c r="F207" t="str">
        <f t="shared" si="4"/>
        <v>6 001 - 10000</v>
      </c>
    </row>
    <row r="208" spans="1:7" x14ac:dyDescent="0.35">
      <c r="B208" s="24" t="s">
        <v>2035</v>
      </c>
      <c r="C208" t="s">
        <v>1233</v>
      </c>
      <c r="D208" t="s">
        <v>1234</v>
      </c>
      <c r="E208" s="22">
        <v>9855</v>
      </c>
      <c r="F208" t="str">
        <f t="shared" si="4"/>
        <v>6 001 - 10000</v>
      </c>
      <c r="G208" t="s">
        <v>2268</v>
      </c>
    </row>
    <row r="209" spans="1:7" x14ac:dyDescent="0.35">
      <c r="A209" t="s">
        <v>1602</v>
      </c>
      <c r="B209" t="s">
        <v>1603</v>
      </c>
      <c r="C209" t="s">
        <v>1265</v>
      </c>
      <c r="D209" t="s">
        <v>1266</v>
      </c>
      <c r="E209" s="22">
        <v>5791</v>
      </c>
      <c r="F209" t="str">
        <f t="shared" si="4"/>
        <v>alle 6001</v>
      </c>
    </row>
    <row r="210" spans="1:7" x14ac:dyDescent="0.35">
      <c r="A210" t="s">
        <v>1604</v>
      </c>
      <c r="B210" t="s">
        <v>1605</v>
      </c>
      <c r="C210" t="s">
        <v>1255</v>
      </c>
      <c r="D210" t="s">
        <v>1256</v>
      </c>
      <c r="E210" s="22">
        <v>19314</v>
      </c>
      <c r="F210" t="str">
        <f t="shared" si="4"/>
        <v>10 001 - 20 000</v>
      </c>
    </row>
    <row r="211" spans="1:7" x14ac:dyDescent="0.35">
      <c r="B211" s="24" t="s">
        <v>2036</v>
      </c>
      <c r="C211" t="s">
        <v>1255</v>
      </c>
      <c r="D211" t="s">
        <v>1256</v>
      </c>
      <c r="E211" s="22">
        <v>19314</v>
      </c>
      <c r="F211" t="str">
        <f t="shared" si="4"/>
        <v>10 001 - 20 000</v>
      </c>
      <c r="G211" t="s">
        <v>2268</v>
      </c>
    </row>
    <row r="212" spans="1:7" x14ac:dyDescent="0.35">
      <c r="A212" t="s">
        <v>1606</v>
      </c>
      <c r="B212" t="s">
        <v>1607</v>
      </c>
      <c r="C212" t="s">
        <v>1275</v>
      </c>
      <c r="D212" t="s">
        <v>1276</v>
      </c>
      <c r="E212" s="22">
        <v>5329</v>
      </c>
      <c r="F212" t="str">
        <f t="shared" si="4"/>
        <v>alle 6001</v>
      </c>
    </row>
    <row r="213" spans="1:7" x14ac:dyDescent="0.35">
      <c r="A213" t="s">
        <v>1608</v>
      </c>
      <c r="B213" t="s">
        <v>1609</v>
      </c>
      <c r="C213" t="s">
        <v>1241</v>
      </c>
      <c r="D213" t="s">
        <v>1242</v>
      </c>
      <c r="E213" s="22">
        <v>10639</v>
      </c>
      <c r="F213" t="str">
        <f t="shared" si="4"/>
        <v>10 001 - 20 000</v>
      </c>
    </row>
    <row r="214" spans="1:7" x14ac:dyDescent="0.35">
      <c r="A214" t="s">
        <v>1610</v>
      </c>
      <c r="B214" t="s">
        <v>1611</v>
      </c>
      <c r="C214" t="s">
        <v>1233</v>
      </c>
      <c r="D214" t="s">
        <v>1234</v>
      </c>
      <c r="E214" s="22">
        <v>33929</v>
      </c>
      <c r="F214" t="str">
        <f t="shared" si="4"/>
        <v>20 001 - 40 000</v>
      </c>
    </row>
    <row r="215" spans="1:7" x14ac:dyDescent="0.35">
      <c r="A215" t="s">
        <v>1612</v>
      </c>
      <c r="B215" t="s">
        <v>1613</v>
      </c>
      <c r="C215" t="s">
        <v>1255</v>
      </c>
      <c r="D215" t="s">
        <v>1256</v>
      </c>
      <c r="E215" s="22">
        <v>4715</v>
      </c>
      <c r="F215" t="str">
        <f t="shared" si="4"/>
        <v>alle 6001</v>
      </c>
    </row>
    <row r="216" spans="1:7" x14ac:dyDescent="0.35">
      <c r="A216" t="s">
        <v>1614</v>
      </c>
      <c r="B216" t="s">
        <v>1615</v>
      </c>
      <c r="C216" t="s">
        <v>1361</v>
      </c>
      <c r="D216" t="s">
        <v>1362</v>
      </c>
      <c r="E216" s="22">
        <v>9552</v>
      </c>
      <c r="F216" t="str">
        <f t="shared" si="4"/>
        <v>6 001 - 10000</v>
      </c>
    </row>
    <row r="217" spans="1:7" x14ac:dyDescent="0.35">
      <c r="A217" t="s">
        <v>1616</v>
      </c>
      <c r="B217" t="s">
        <v>1617</v>
      </c>
      <c r="C217" t="s">
        <v>1251</v>
      </c>
      <c r="D217" t="s">
        <v>1252</v>
      </c>
      <c r="E217" s="22">
        <v>42993</v>
      </c>
      <c r="F217" t="str">
        <f t="shared" si="4"/>
        <v>40 001 - 100 000</v>
      </c>
    </row>
    <row r="218" spans="1:7" x14ac:dyDescent="0.35">
      <c r="A218" t="s">
        <v>1618</v>
      </c>
      <c r="B218" t="s">
        <v>1619</v>
      </c>
      <c r="C218" t="s">
        <v>1375</v>
      </c>
      <c r="D218" t="s">
        <v>1376</v>
      </c>
      <c r="E218" s="22">
        <v>9479</v>
      </c>
      <c r="F218" t="str">
        <f t="shared" si="4"/>
        <v>6 001 - 10000</v>
      </c>
    </row>
    <row r="219" spans="1:7" x14ac:dyDescent="0.35">
      <c r="A219" t="s">
        <v>1620</v>
      </c>
      <c r="B219" t="s">
        <v>1621</v>
      </c>
      <c r="C219" t="s">
        <v>1247</v>
      </c>
      <c r="D219" t="s">
        <v>1248</v>
      </c>
      <c r="E219" s="22">
        <v>16003</v>
      </c>
      <c r="F219" t="str">
        <f t="shared" si="4"/>
        <v>10 001 - 20 000</v>
      </c>
    </row>
    <row r="220" spans="1:7" x14ac:dyDescent="0.35">
      <c r="A220" t="s">
        <v>1622</v>
      </c>
      <c r="B220" t="s">
        <v>1623</v>
      </c>
      <c r="C220" t="s">
        <v>1255</v>
      </c>
      <c r="D220" t="s">
        <v>1256</v>
      </c>
      <c r="E220" s="22">
        <v>1329</v>
      </c>
      <c r="F220" t="str">
        <f t="shared" si="4"/>
        <v>alle 6001</v>
      </c>
    </row>
    <row r="221" spans="1:7" x14ac:dyDescent="0.35">
      <c r="A221" t="s">
        <v>1624</v>
      </c>
      <c r="B221" t="s">
        <v>1625</v>
      </c>
      <c r="C221" t="s">
        <v>1233</v>
      </c>
      <c r="D221" t="s">
        <v>1234</v>
      </c>
      <c r="E221" s="22">
        <v>9158</v>
      </c>
      <c r="F221" t="str">
        <f t="shared" si="4"/>
        <v>6 001 - 10000</v>
      </c>
    </row>
    <row r="222" spans="1:7" x14ac:dyDescent="0.35">
      <c r="A222" t="s">
        <v>1626</v>
      </c>
      <c r="B222" t="s">
        <v>1627</v>
      </c>
      <c r="C222" t="s">
        <v>1241</v>
      </c>
      <c r="D222" t="s">
        <v>1242</v>
      </c>
      <c r="E222" s="22">
        <v>7288</v>
      </c>
      <c r="F222" t="str">
        <f t="shared" si="4"/>
        <v>6 001 - 10000</v>
      </c>
    </row>
    <row r="223" spans="1:7" x14ac:dyDescent="0.35">
      <c r="A223" t="s">
        <v>1628</v>
      </c>
      <c r="B223" t="s">
        <v>1629</v>
      </c>
      <c r="C223" t="s">
        <v>1241</v>
      </c>
      <c r="D223" t="s">
        <v>1242</v>
      </c>
      <c r="E223" s="22">
        <v>205489</v>
      </c>
      <c r="F223" t="str">
        <f t="shared" si="4"/>
        <v>yli 100 000</v>
      </c>
    </row>
    <row r="224" spans="1:7" x14ac:dyDescent="0.35">
      <c r="A224" t="s">
        <v>1628</v>
      </c>
      <c r="B224" s="7" t="s">
        <v>315</v>
      </c>
      <c r="C224" t="s">
        <v>1241</v>
      </c>
      <c r="D224" t="s">
        <v>1242</v>
      </c>
      <c r="E224" s="22">
        <v>205489</v>
      </c>
      <c r="F224" t="str">
        <f t="shared" si="4"/>
        <v>yli 100 000</v>
      </c>
      <c r="G224" t="s">
        <v>2268</v>
      </c>
    </row>
    <row r="225" spans="1:7" x14ac:dyDescent="0.35">
      <c r="A225" t="s">
        <v>1630</v>
      </c>
      <c r="B225" t="s">
        <v>1631</v>
      </c>
      <c r="C225" t="s">
        <v>1361</v>
      </c>
      <c r="D225" t="s">
        <v>1362</v>
      </c>
      <c r="E225" s="22">
        <v>6688</v>
      </c>
      <c r="F225" t="str">
        <f t="shared" si="4"/>
        <v>6 001 - 10000</v>
      </c>
    </row>
    <row r="226" spans="1:7" x14ac:dyDescent="0.35">
      <c r="A226" t="s">
        <v>1632</v>
      </c>
      <c r="B226" t="s">
        <v>1633</v>
      </c>
      <c r="C226" t="s">
        <v>1247</v>
      </c>
      <c r="D226" t="s">
        <v>1248</v>
      </c>
      <c r="E226" s="22">
        <v>2896</v>
      </c>
      <c r="F226" t="str">
        <f t="shared" si="4"/>
        <v>alle 6001</v>
      </c>
    </row>
    <row r="227" spans="1:7" x14ac:dyDescent="0.35">
      <c r="A227" t="s">
        <v>1634</v>
      </c>
      <c r="B227" t="s">
        <v>1635</v>
      </c>
      <c r="C227" t="s">
        <v>1255</v>
      </c>
      <c r="D227" t="s">
        <v>1256</v>
      </c>
      <c r="E227" s="22">
        <v>10850</v>
      </c>
      <c r="F227" t="str">
        <f t="shared" si="4"/>
        <v>10 001 - 20 000</v>
      </c>
    </row>
    <row r="228" spans="1:7" x14ac:dyDescent="0.35">
      <c r="A228" t="s">
        <v>1634</v>
      </c>
      <c r="B228" t="s">
        <v>1899</v>
      </c>
      <c r="C228" t="s">
        <v>1255</v>
      </c>
      <c r="D228" t="s">
        <v>1256</v>
      </c>
      <c r="E228" s="22">
        <v>10850</v>
      </c>
      <c r="F228" t="str">
        <f t="shared" si="4"/>
        <v>10 001 - 20 000</v>
      </c>
      <c r="G228" t="s">
        <v>2268</v>
      </c>
    </row>
    <row r="229" spans="1:7" x14ac:dyDescent="0.35">
      <c r="A229" t="s">
        <v>1636</v>
      </c>
      <c r="B229" t="s">
        <v>1637</v>
      </c>
      <c r="C229" t="s">
        <v>1339</v>
      </c>
      <c r="D229" t="s">
        <v>1340</v>
      </c>
      <c r="E229" s="22">
        <v>3273</v>
      </c>
      <c r="F229" t="str">
        <f t="shared" si="4"/>
        <v>alle 6001</v>
      </c>
    </row>
    <row r="230" spans="1:7" x14ac:dyDescent="0.35">
      <c r="A230" t="s">
        <v>1636</v>
      </c>
      <c r="B230" s="7" t="s">
        <v>341</v>
      </c>
      <c r="C230" t="s">
        <v>1339</v>
      </c>
      <c r="D230" t="s">
        <v>1340</v>
      </c>
      <c r="E230" s="22">
        <v>3273</v>
      </c>
      <c r="F230" t="str">
        <f t="shared" si="4"/>
        <v>alle 6001</v>
      </c>
      <c r="G230" t="s">
        <v>2268</v>
      </c>
    </row>
    <row r="231" spans="1:7" x14ac:dyDescent="0.35">
      <c r="A231" t="s">
        <v>1638</v>
      </c>
      <c r="B231" t="s">
        <v>1639</v>
      </c>
      <c r="C231" t="s">
        <v>1255</v>
      </c>
      <c r="D231" t="s">
        <v>1256</v>
      </c>
      <c r="E231" s="22">
        <v>15132</v>
      </c>
      <c r="F231" t="str">
        <f t="shared" si="4"/>
        <v>10 001 - 20 000</v>
      </c>
    </row>
    <row r="232" spans="1:7" x14ac:dyDescent="0.35">
      <c r="A232" t="s">
        <v>1640</v>
      </c>
      <c r="B232" t="s">
        <v>1641</v>
      </c>
      <c r="C232" t="s">
        <v>1365</v>
      </c>
      <c r="D232" t="s">
        <v>1366</v>
      </c>
      <c r="E232" s="22">
        <v>4734</v>
      </c>
      <c r="F232" t="str">
        <f t="shared" si="4"/>
        <v>alle 6001</v>
      </c>
    </row>
    <row r="233" spans="1:7" x14ac:dyDescent="0.35">
      <c r="A233" t="s">
        <v>1642</v>
      </c>
      <c r="B233" t="s">
        <v>1643</v>
      </c>
      <c r="C233" t="s">
        <v>1233</v>
      </c>
      <c r="D233" t="s">
        <v>1234</v>
      </c>
      <c r="E233" s="22">
        <v>6404</v>
      </c>
      <c r="F233" t="str">
        <f t="shared" si="4"/>
        <v>6 001 - 10000</v>
      </c>
    </row>
    <row r="234" spans="1:7" x14ac:dyDescent="0.35">
      <c r="A234" t="s">
        <v>1644</v>
      </c>
      <c r="B234" t="s">
        <v>1645</v>
      </c>
      <c r="C234" t="s">
        <v>1375</v>
      </c>
      <c r="D234" t="s">
        <v>1376</v>
      </c>
      <c r="E234" s="22">
        <v>11081</v>
      </c>
      <c r="F234" t="str">
        <f t="shared" si="4"/>
        <v>10 001 - 20 000</v>
      </c>
    </row>
    <row r="235" spans="1:7" x14ac:dyDescent="0.35">
      <c r="B235" s="24" t="s">
        <v>2038</v>
      </c>
      <c r="C235" s="36" t="s">
        <v>1269</v>
      </c>
      <c r="D235" s="36" t="s">
        <v>1270</v>
      </c>
      <c r="E235" s="22">
        <v>939</v>
      </c>
      <c r="F235" s="36" t="str">
        <f t="shared" ref="F235" si="5">IF(E235&gt;100000,"yli 100 000",IF(E235&gt;40000,"40 001 - 100 000",IF(E235&gt;20000,"20 001 - 40 000",IF(E235&gt;10000,"10 001 - 20 000",IF(E235&gt;6000,"6 001 - 10000","alle 6001")))))</f>
        <v>alle 6001</v>
      </c>
      <c r="G235" t="s">
        <v>2268</v>
      </c>
    </row>
    <row r="236" spans="1:7" x14ac:dyDescent="0.35">
      <c r="A236" t="s">
        <v>1646</v>
      </c>
      <c r="B236" t="s">
        <v>1647</v>
      </c>
      <c r="C236" t="s">
        <v>1269</v>
      </c>
      <c r="D236" t="s">
        <v>1270</v>
      </c>
      <c r="E236" s="22">
        <v>939</v>
      </c>
      <c r="F236" t="str">
        <f t="shared" si="4"/>
        <v>alle 6001</v>
      </c>
    </row>
    <row r="237" spans="1:7" x14ac:dyDescent="0.35">
      <c r="A237" t="s">
        <v>1648</v>
      </c>
      <c r="B237" t="s">
        <v>1649</v>
      </c>
      <c r="C237" t="s">
        <v>1269</v>
      </c>
      <c r="D237" t="s">
        <v>1270</v>
      </c>
      <c r="E237" s="22">
        <v>3373</v>
      </c>
      <c r="F237" t="str">
        <f t="shared" si="4"/>
        <v>alle 6001</v>
      </c>
    </row>
    <row r="238" spans="1:7" x14ac:dyDescent="0.35">
      <c r="A238" t="s">
        <v>1650</v>
      </c>
      <c r="B238" t="s">
        <v>1651</v>
      </c>
      <c r="C238" t="s">
        <v>1299</v>
      </c>
      <c r="D238" t="s">
        <v>1300</v>
      </c>
      <c r="E238" s="22">
        <v>2759</v>
      </c>
      <c r="F238" t="str">
        <f t="shared" si="4"/>
        <v>alle 6001</v>
      </c>
    </row>
    <row r="239" spans="1:7" x14ac:dyDescent="0.35">
      <c r="A239" t="s">
        <v>1652</v>
      </c>
      <c r="B239" t="s">
        <v>1653</v>
      </c>
      <c r="C239" t="s">
        <v>1265</v>
      </c>
      <c r="D239" t="s">
        <v>1266</v>
      </c>
      <c r="E239" s="22">
        <v>1690</v>
      </c>
      <c r="F239" t="str">
        <f t="shared" si="4"/>
        <v>alle 6001</v>
      </c>
    </row>
    <row r="240" spans="1:7" x14ac:dyDescent="0.35">
      <c r="A240" t="s">
        <v>1654</v>
      </c>
      <c r="B240" t="s">
        <v>1655</v>
      </c>
      <c r="C240" t="s">
        <v>1309</v>
      </c>
      <c r="D240" t="s">
        <v>1310</v>
      </c>
      <c r="E240" s="22">
        <v>3841</v>
      </c>
      <c r="F240" t="str">
        <f t="shared" si="4"/>
        <v>alle 6001</v>
      </c>
    </row>
    <row r="241" spans="1:7" x14ac:dyDescent="0.35">
      <c r="A241" t="s">
        <v>1656</v>
      </c>
      <c r="B241" s="7" t="s">
        <v>1182</v>
      </c>
      <c r="C241" t="s">
        <v>1265</v>
      </c>
      <c r="D241" t="s">
        <v>1266</v>
      </c>
      <c r="E241" s="22">
        <v>17682</v>
      </c>
      <c r="F241" t="str">
        <f t="shared" si="4"/>
        <v>10 001 - 20 000</v>
      </c>
      <c r="G241" t="s">
        <v>2268</v>
      </c>
    </row>
    <row r="242" spans="1:7" x14ac:dyDescent="0.35">
      <c r="A242" t="s">
        <v>1656</v>
      </c>
      <c r="B242" t="s">
        <v>1657</v>
      </c>
      <c r="C242" t="s">
        <v>1265</v>
      </c>
      <c r="D242" t="s">
        <v>1266</v>
      </c>
      <c r="E242" s="22">
        <v>17682</v>
      </c>
      <c r="F242" t="str">
        <f t="shared" si="4"/>
        <v>10 001 - 20 000</v>
      </c>
    </row>
    <row r="243" spans="1:7" x14ac:dyDescent="0.35">
      <c r="A243" t="s">
        <v>1658</v>
      </c>
      <c r="B243" s="7" t="s">
        <v>344</v>
      </c>
      <c r="C243" t="s">
        <v>1351</v>
      </c>
      <c r="D243" t="s">
        <v>1352</v>
      </c>
      <c r="E243" s="22">
        <v>4391</v>
      </c>
      <c r="F243" t="str">
        <f t="shared" si="4"/>
        <v>alle 6001</v>
      </c>
      <c r="G243" t="s">
        <v>2268</v>
      </c>
    </row>
    <row r="244" spans="1:7" x14ac:dyDescent="0.35">
      <c r="A244" t="s">
        <v>1658</v>
      </c>
      <c r="B244" t="s">
        <v>1659</v>
      </c>
      <c r="C244" t="s">
        <v>1351</v>
      </c>
      <c r="D244" t="s">
        <v>1352</v>
      </c>
      <c r="E244" s="22">
        <v>4391</v>
      </c>
      <c r="F244" t="str">
        <f t="shared" si="4"/>
        <v>alle 6001</v>
      </c>
    </row>
    <row r="245" spans="1:7" x14ac:dyDescent="0.35">
      <c r="A245" t="s">
        <v>1660</v>
      </c>
      <c r="B245" t="s">
        <v>1661</v>
      </c>
      <c r="C245" t="s">
        <v>1375</v>
      </c>
      <c r="D245" t="s">
        <v>1376</v>
      </c>
      <c r="E245" s="22">
        <v>19208</v>
      </c>
      <c r="F245" t="str">
        <f t="shared" si="4"/>
        <v>10 001 - 20 000</v>
      </c>
    </row>
    <row r="246" spans="1:7" x14ac:dyDescent="0.35">
      <c r="A246" t="s">
        <v>1662</v>
      </c>
      <c r="B246" t="s">
        <v>1663</v>
      </c>
      <c r="C246" t="s">
        <v>1309</v>
      </c>
      <c r="D246" t="s">
        <v>1310</v>
      </c>
      <c r="E246" s="22">
        <v>4032</v>
      </c>
      <c r="F246" t="str">
        <f t="shared" si="4"/>
        <v>alle 6001</v>
      </c>
    </row>
    <row r="247" spans="1:7" x14ac:dyDescent="0.35">
      <c r="A247" t="s">
        <v>1664</v>
      </c>
      <c r="B247" t="s">
        <v>1665</v>
      </c>
      <c r="C247" t="s">
        <v>1233</v>
      </c>
      <c r="D247" t="s">
        <v>1234</v>
      </c>
      <c r="E247" s="22">
        <v>19623</v>
      </c>
      <c r="F247" t="str">
        <f t="shared" si="4"/>
        <v>10 001 - 20 000</v>
      </c>
    </row>
    <row r="248" spans="1:7" x14ac:dyDescent="0.35">
      <c r="A248" t="s">
        <v>1666</v>
      </c>
      <c r="B248" t="s">
        <v>1667</v>
      </c>
      <c r="C248" t="s">
        <v>1361</v>
      </c>
      <c r="D248" t="s">
        <v>1362</v>
      </c>
      <c r="E248" s="22">
        <v>4246</v>
      </c>
      <c r="F248" t="str">
        <f t="shared" si="4"/>
        <v>alle 6001</v>
      </c>
    </row>
    <row r="249" spans="1:7" x14ac:dyDescent="0.35">
      <c r="A249" t="s">
        <v>1668</v>
      </c>
      <c r="B249" t="s">
        <v>1669</v>
      </c>
      <c r="C249" t="s">
        <v>1275</v>
      </c>
      <c r="D249" t="s">
        <v>1276</v>
      </c>
      <c r="E249" s="22">
        <v>2089</v>
      </c>
      <c r="F249" t="str">
        <f t="shared" si="4"/>
        <v>alle 6001</v>
      </c>
    </row>
    <row r="250" spans="1:7" x14ac:dyDescent="0.35">
      <c r="A250" t="s">
        <v>1670</v>
      </c>
      <c r="B250" t="s">
        <v>1671</v>
      </c>
      <c r="C250" t="s">
        <v>1275</v>
      </c>
      <c r="D250" t="s">
        <v>1276</v>
      </c>
      <c r="E250" s="22">
        <v>83934</v>
      </c>
      <c r="F250" t="str">
        <f t="shared" si="4"/>
        <v>40 001 - 100 000</v>
      </c>
    </row>
    <row r="251" spans="1:7" x14ac:dyDescent="0.35">
      <c r="A251" t="s">
        <v>1672</v>
      </c>
      <c r="B251" t="s">
        <v>1673</v>
      </c>
      <c r="C251" t="s">
        <v>1251</v>
      </c>
      <c r="D251" t="s">
        <v>1252</v>
      </c>
      <c r="E251" s="22">
        <v>5035</v>
      </c>
      <c r="F251" t="str">
        <f t="shared" si="4"/>
        <v>alle 6001</v>
      </c>
    </row>
    <row r="252" spans="1:7" x14ac:dyDescent="0.35">
      <c r="A252" t="s">
        <v>1674</v>
      </c>
      <c r="B252" t="s">
        <v>1675</v>
      </c>
      <c r="C252" t="s">
        <v>1251</v>
      </c>
      <c r="D252" t="s">
        <v>1252</v>
      </c>
      <c r="E252" s="22">
        <v>50380</v>
      </c>
      <c r="F252" t="str">
        <f t="shared" si="4"/>
        <v>40 001 - 100 000</v>
      </c>
    </row>
    <row r="253" spans="1:7" x14ac:dyDescent="0.35">
      <c r="A253" t="s">
        <v>1674</v>
      </c>
      <c r="B253" s="7" t="s">
        <v>447</v>
      </c>
      <c r="C253" t="s">
        <v>1251</v>
      </c>
      <c r="D253" t="s">
        <v>1252</v>
      </c>
      <c r="E253" s="22">
        <v>50380</v>
      </c>
      <c r="F253" t="str">
        <f t="shared" si="4"/>
        <v>40 001 - 100 000</v>
      </c>
      <c r="G253" t="s">
        <v>2268</v>
      </c>
    </row>
    <row r="254" spans="1:7" x14ac:dyDescent="0.35">
      <c r="A254" t="s">
        <v>1676</v>
      </c>
      <c r="B254" t="s">
        <v>1677</v>
      </c>
      <c r="C254" t="s">
        <v>1269</v>
      </c>
      <c r="D254" t="s">
        <v>1270</v>
      </c>
      <c r="E254" s="22">
        <v>3183</v>
      </c>
      <c r="F254" t="str">
        <f t="shared" si="4"/>
        <v>alle 6001</v>
      </c>
    </row>
    <row r="255" spans="1:7" x14ac:dyDescent="0.35">
      <c r="A255" t="s">
        <v>1678</v>
      </c>
      <c r="B255" t="s">
        <v>1679</v>
      </c>
      <c r="C255" t="s">
        <v>1241</v>
      </c>
      <c r="D255" t="s">
        <v>1242</v>
      </c>
      <c r="E255" s="22">
        <v>7873</v>
      </c>
      <c r="F255" t="str">
        <f t="shared" si="4"/>
        <v>6 001 - 10000</v>
      </c>
    </row>
    <row r="256" spans="1:7" x14ac:dyDescent="0.35">
      <c r="A256" t="s">
        <v>1680</v>
      </c>
      <c r="B256" t="s">
        <v>1681</v>
      </c>
      <c r="C256" t="s">
        <v>1251</v>
      </c>
      <c r="D256" t="s">
        <v>1252</v>
      </c>
      <c r="E256" s="22">
        <v>1860</v>
      </c>
      <c r="F256" t="str">
        <f t="shared" si="4"/>
        <v>alle 6001</v>
      </c>
    </row>
    <row r="257" spans="1:7" x14ac:dyDescent="0.35">
      <c r="A257" t="s">
        <v>1682</v>
      </c>
      <c r="B257" t="s">
        <v>1683</v>
      </c>
      <c r="C257" t="s">
        <v>1233</v>
      </c>
      <c r="D257" t="s">
        <v>1234</v>
      </c>
      <c r="E257" s="22">
        <v>2828</v>
      </c>
      <c r="F257" t="str">
        <f t="shared" si="4"/>
        <v>alle 6001</v>
      </c>
    </row>
    <row r="258" spans="1:7" x14ac:dyDescent="0.35">
      <c r="A258" t="s">
        <v>1684</v>
      </c>
      <c r="B258" t="s">
        <v>1685</v>
      </c>
      <c r="C258" t="s">
        <v>1339</v>
      </c>
      <c r="D258" t="s">
        <v>1340</v>
      </c>
      <c r="E258" s="22">
        <v>2528</v>
      </c>
      <c r="F258" t="str">
        <f t="shared" si="4"/>
        <v>alle 6001</v>
      </c>
    </row>
    <row r="259" spans="1:7" x14ac:dyDescent="0.35">
      <c r="A259" t="s">
        <v>1686</v>
      </c>
      <c r="B259" t="s">
        <v>1687</v>
      </c>
      <c r="C259" t="s">
        <v>1265</v>
      </c>
      <c r="D259" t="s">
        <v>1266</v>
      </c>
      <c r="E259" s="22">
        <v>2151</v>
      </c>
      <c r="F259" t="str">
        <f t="shared" ref="F259:F325" si="6">IF(E259&gt;100000,"yli 100 000",IF(E259&gt;40000,"40 001 - 100 000",IF(E259&gt;20000,"20 001 - 40 000",IF(E259&gt;10000,"10 001 - 20 000",IF(E259&gt;6000,"6 001 - 10000","alle 6001")))))</f>
        <v>alle 6001</v>
      </c>
    </row>
    <row r="260" spans="1:7" x14ac:dyDescent="0.35">
      <c r="A260" t="s">
        <v>1688</v>
      </c>
      <c r="B260" t="s">
        <v>1689</v>
      </c>
      <c r="C260" t="s">
        <v>1303</v>
      </c>
      <c r="D260" t="s">
        <v>1304</v>
      </c>
      <c r="E260" s="22">
        <v>5140</v>
      </c>
      <c r="F260" t="str">
        <f t="shared" si="6"/>
        <v>alle 6001</v>
      </c>
    </row>
    <row r="261" spans="1:7" x14ac:dyDescent="0.35">
      <c r="A261" t="s">
        <v>1690</v>
      </c>
      <c r="B261" t="s">
        <v>1691</v>
      </c>
      <c r="C261" t="s">
        <v>1241</v>
      </c>
      <c r="D261" t="s">
        <v>1242</v>
      </c>
      <c r="E261" s="22">
        <v>3077</v>
      </c>
      <c r="F261" t="str">
        <f t="shared" si="6"/>
        <v>alle 6001</v>
      </c>
    </row>
    <row r="262" spans="1:7" x14ac:dyDescent="0.35">
      <c r="B262" t="s">
        <v>2365</v>
      </c>
      <c r="C262" t="s">
        <v>1241</v>
      </c>
      <c r="D262" t="s">
        <v>1242</v>
      </c>
      <c r="E262" s="22">
        <v>5131</v>
      </c>
      <c r="F262" t="str">
        <f t="shared" ref="F262" si="7">IF(E262&gt;100000,"yli 100 000",IF(E262&gt;40000,"40 001 - 100 000",IF(E262&gt;20000,"20 001 - 40 000",IF(E262&gt;10000,"10 001 - 20 000",IF(E262&gt;6000,"6 001 - 10000","alle 6001")))))</f>
        <v>alle 6001</v>
      </c>
      <c r="G262" t="s">
        <v>2268</v>
      </c>
    </row>
    <row r="263" spans="1:7" x14ac:dyDescent="0.35">
      <c r="A263" t="s">
        <v>1692</v>
      </c>
      <c r="B263" t="s">
        <v>1693</v>
      </c>
      <c r="C263" t="s">
        <v>1241</v>
      </c>
      <c r="D263" t="s">
        <v>1242</v>
      </c>
      <c r="E263" s="22">
        <v>5131</v>
      </c>
      <c r="F263" t="str">
        <f t="shared" si="6"/>
        <v>alle 6001</v>
      </c>
    </row>
    <row r="264" spans="1:7" x14ac:dyDescent="0.35">
      <c r="A264" t="s">
        <v>1694</v>
      </c>
      <c r="B264" t="s">
        <v>1695</v>
      </c>
      <c r="C264" t="s">
        <v>1241</v>
      </c>
      <c r="D264" t="s">
        <v>1242</v>
      </c>
      <c r="E264" s="22">
        <v>1578</v>
      </c>
      <c r="F264" t="str">
        <f t="shared" si="6"/>
        <v>alle 6001</v>
      </c>
    </row>
    <row r="265" spans="1:7" x14ac:dyDescent="0.35">
      <c r="A265" t="s">
        <v>1696</v>
      </c>
      <c r="B265" t="s">
        <v>1697</v>
      </c>
      <c r="C265" t="s">
        <v>1255</v>
      </c>
      <c r="D265" t="s">
        <v>1256</v>
      </c>
      <c r="E265" s="22">
        <v>2004</v>
      </c>
      <c r="F265" t="str">
        <f t="shared" si="6"/>
        <v>alle 6001</v>
      </c>
    </row>
    <row r="266" spans="1:7" x14ac:dyDescent="0.35">
      <c r="A266" t="s">
        <v>1698</v>
      </c>
      <c r="B266" t="s">
        <v>1699</v>
      </c>
      <c r="C266" t="s">
        <v>1233</v>
      </c>
      <c r="D266" t="s">
        <v>1234</v>
      </c>
      <c r="E266" s="22">
        <v>6435</v>
      </c>
      <c r="F266" t="str">
        <f t="shared" si="6"/>
        <v>6 001 - 10000</v>
      </c>
    </row>
    <row r="267" spans="1:7" x14ac:dyDescent="0.35">
      <c r="A267" t="s">
        <v>1700</v>
      </c>
      <c r="B267" t="s">
        <v>1701</v>
      </c>
      <c r="C267" t="s">
        <v>1255</v>
      </c>
      <c r="D267" t="s">
        <v>1256</v>
      </c>
      <c r="E267" s="22">
        <v>8276</v>
      </c>
      <c r="F267" t="str">
        <f t="shared" si="6"/>
        <v>6 001 - 10000</v>
      </c>
    </row>
    <row r="268" spans="1:7" x14ac:dyDescent="0.35">
      <c r="A268" t="s">
        <v>1702</v>
      </c>
      <c r="B268" t="s">
        <v>1703</v>
      </c>
      <c r="C268" t="s">
        <v>1241</v>
      </c>
      <c r="D268" t="s">
        <v>1242</v>
      </c>
      <c r="E268" s="22">
        <v>24679</v>
      </c>
      <c r="F268" t="str">
        <f t="shared" si="6"/>
        <v>20 001 - 40 000</v>
      </c>
    </row>
    <row r="269" spans="1:7" x14ac:dyDescent="0.35">
      <c r="A269" t="s">
        <v>1704</v>
      </c>
      <c r="B269" t="s">
        <v>1705</v>
      </c>
      <c r="C269" t="s">
        <v>1251</v>
      </c>
      <c r="D269" t="s">
        <v>1252</v>
      </c>
      <c r="E269" s="22">
        <v>27536</v>
      </c>
      <c r="F269" t="str">
        <f t="shared" si="6"/>
        <v>20 001 - 40 000</v>
      </c>
    </row>
    <row r="270" spans="1:7" x14ac:dyDescent="0.35">
      <c r="A270" t="s">
        <v>1704</v>
      </c>
      <c r="B270" s="7" t="s">
        <v>505</v>
      </c>
      <c r="C270" t="s">
        <v>1251</v>
      </c>
      <c r="D270" t="s">
        <v>1252</v>
      </c>
      <c r="E270" s="22">
        <v>27536</v>
      </c>
      <c r="F270" t="str">
        <f t="shared" si="6"/>
        <v>20 001 - 40 000</v>
      </c>
      <c r="G270" t="s">
        <v>2268</v>
      </c>
    </row>
    <row r="271" spans="1:7" x14ac:dyDescent="0.35">
      <c r="A271" t="s">
        <v>1706</v>
      </c>
      <c r="B271" t="s">
        <v>1707</v>
      </c>
      <c r="C271" t="s">
        <v>1255</v>
      </c>
      <c r="D271" t="s">
        <v>1256</v>
      </c>
      <c r="E271" s="22">
        <v>24056</v>
      </c>
      <c r="F271" t="str">
        <f t="shared" si="6"/>
        <v>20 001 - 40 000</v>
      </c>
    </row>
    <row r="272" spans="1:7" x14ac:dyDescent="0.35">
      <c r="B272" s="24" t="s">
        <v>520</v>
      </c>
      <c r="C272" t="s">
        <v>1255</v>
      </c>
      <c r="D272" t="s">
        <v>1256</v>
      </c>
      <c r="E272" s="22">
        <v>24056</v>
      </c>
      <c r="F272" t="str">
        <f t="shared" si="6"/>
        <v>20 001 - 40 000</v>
      </c>
      <c r="G272" t="s">
        <v>2268</v>
      </c>
    </row>
    <row r="273" spans="1:7" x14ac:dyDescent="0.35">
      <c r="A273" t="s">
        <v>1708</v>
      </c>
      <c r="B273" t="s">
        <v>1709</v>
      </c>
      <c r="C273" t="s">
        <v>1265</v>
      </c>
      <c r="D273" t="s">
        <v>1266</v>
      </c>
      <c r="E273" s="22">
        <v>3431</v>
      </c>
      <c r="F273" t="str">
        <f t="shared" si="6"/>
        <v>alle 6001</v>
      </c>
    </row>
    <row r="274" spans="1:7" x14ac:dyDescent="0.35">
      <c r="A274" t="s">
        <v>1710</v>
      </c>
      <c r="B274" t="s">
        <v>1711</v>
      </c>
      <c r="C274" t="s">
        <v>1269</v>
      </c>
      <c r="D274" t="s">
        <v>1270</v>
      </c>
      <c r="E274" s="22">
        <v>3783</v>
      </c>
      <c r="F274" t="str">
        <f t="shared" si="6"/>
        <v>alle 6001</v>
      </c>
    </row>
    <row r="275" spans="1:7" x14ac:dyDescent="0.35">
      <c r="B275" s="24" t="s">
        <v>2040</v>
      </c>
      <c r="C275" t="s">
        <v>1269</v>
      </c>
      <c r="D275" t="s">
        <v>1270</v>
      </c>
      <c r="E275" s="22">
        <v>3783</v>
      </c>
      <c r="F275" t="str">
        <f t="shared" si="6"/>
        <v>alle 6001</v>
      </c>
      <c r="G275" t="s">
        <v>2268</v>
      </c>
    </row>
    <row r="276" spans="1:7" x14ac:dyDescent="0.35">
      <c r="A276" t="s">
        <v>1712</v>
      </c>
      <c r="B276" t="s">
        <v>1713</v>
      </c>
      <c r="C276" t="s">
        <v>1275</v>
      </c>
      <c r="D276" t="s">
        <v>1276</v>
      </c>
      <c r="E276" s="22">
        <v>39205</v>
      </c>
      <c r="F276" t="str">
        <f t="shared" si="6"/>
        <v>20 001 - 40 000</v>
      </c>
    </row>
    <row r="277" spans="1:7" x14ac:dyDescent="0.35">
      <c r="B277" s="24" t="s">
        <v>2041</v>
      </c>
      <c r="C277" t="s">
        <v>1351</v>
      </c>
      <c r="D277" t="s">
        <v>1352</v>
      </c>
      <c r="E277" s="22">
        <v>3121</v>
      </c>
      <c r="F277" t="str">
        <f t="shared" si="6"/>
        <v>alle 6001</v>
      </c>
      <c r="G277" t="s">
        <v>2268</v>
      </c>
    </row>
    <row r="278" spans="1:7" x14ac:dyDescent="0.35">
      <c r="A278" t="s">
        <v>1714</v>
      </c>
      <c r="B278" t="s">
        <v>1715</v>
      </c>
      <c r="C278" t="s">
        <v>1351</v>
      </c>
      <c r="D278" t="s">
        <v>1352</v>
      </c>
      <c r="E278" s="22">
        <v>3121</v>
      </c>
      <c r="F278" t="str">
        <f t="shared" si="6"/>
        <v>alle 6001</v>
      </c>
    </row>
    <row r="279" spans="1:7" x14ac:dyDescent="0.35">
      <c r="A279" t="s">
        <v>1716</v>
      </c>
      <c r="B279" t="s">
        <v>1717</v>
      </c>
      <c r="C279" t="s">
        <v>1351</v>
      </c>
      <c r="D279" t="s">
        <v>1352</v>
      </c>
      <c r="E279" s="22">
        <v>1602</v>
      </c>
      <c r="F279" t="str">
        <f t="shared" si="6"/>
        <v>alle 6001</v>
      </c>
    </row>
    <row r="280" spans="1:7" x14ac:dyDescent="0.35">
      <c r="A280" t="s">
        <v>1716</v>
      </c>
      <c r="B280" s="7" t="s">
        <v>526</v>
      </c>
      <c r="C280" t="s">
        <v>1351</v>
      </c>
      <c r="D280" t="s">
        <v>1352</v>
      </c>
      <c r="E280" s="22">
        <v>1602</v>
      </c>
      <c r="F280" t="str">
        <f t="shared" si="6"/>
        <v>alle 6001</v>
      </c>
      <c r="G280" t="s">
        <v>2268</v>
      </c>
    </row>
    <row r="281" spans="1:7" x14ac:dyDescent="0.35">
      <c r="A281" t="s">
        <v>1718</v>
      </c>
      <c r="B281" t="s">
        <v>1719</v>
      </c>
      <c r="C281" t="s">
        <v>1365</v>
      </c>
      <c r="D281" t="s">
        <v>1366</v>
      </c>
      <c r="E281" s="22">
        <v>3226</v>
      </c>
      <c r="F281" t="str">
        <f t="shared" si="6"/>
        <v>alle 6001</v>
      </c>
    </row>
    <row r="282" spans="1:7" x14ac:dyDescent="0.35">
      <c r="A282" t="s">
        <v>1720</v>
      </c>
      <c r="B282" t="s">
        <v>1721</v>
      </c>
      <c r="C282" t="s">
        <v>1241</v>
      </c>
      <c r="D282" t="s">
        <v>1242</v>
      </c>
      <c r="E282" s="22">
        <v>2718</v>
      </c>
      <c r="F282" t="str">
        <f t="shared" si="6"/>
        <v>alle 6001</v>
      </c>
    </row>
    <row r="283" spans="1:7" x14ac:dyDescent="0.35">
      <c r="A283" t="s">
        <v>1722</v>
      </c>
      <c r="B283" t="s">
        <v>1723</v>
      </c>
      <c r="C283" t="s">
        <v>1285</v>
      </c>
      <c r="D283" t="s">
        <v>1286</v>
      </c>
      <c r="E283" s="22">
        <v>28793</v>
      </c>
      <c r="F283" t="str">
        <f t="shared" si="6"/>
        <v>20 001 - 40 000</v>
      </c>
    </row>
    <row r="284" spans="1:7" x14ac:dyDescent="0.35">
      <c r="B284" s="24" t="s">
        <v>2043</v>
      </c>
      <c r="C284" t="s">
        <v>1339</v>
      </c>
      <c r="D284" t="s">
        <v>1340</v>
      </c>
      <c r="E284" s="22">
        <v>1272</v>
      </c>
      <c r="F284" t="str">
        <f t="shared" si="6"/>
        <v>alle 6001</v>
      </c>
      <c r="G284" t="s">
        <v>2268</v>
      </c>
    </row>
    <row r="285" spans="1:7" x14ac:dyDescent="0.35">
      <c r="A285" t="s">
        <v>1724</v>
      </c>
      <c r="B285" t="s">
        <v>1725</v>
      </c>
      <c r="C285" t="s">
        <v>1339</v>
      </c>
      <c r="D285" t="s">
        <v>1340</v>
      </c>
      <c r="E285" s="22">
        <v>1272</v>
      </c>
      <c r="F285" t="str">
        <f t="shared" si="6"/>
        <v>alle 6001</v>
      </c>
    </row>
    <row r="286" spans="1:7" x14ac:dyDescent="0.35">
      <c r="B286" t="s">
        <v>2356</v>
      </c>
      <c r="C286" t="s">
        <v>1269</v>
      </c>
      <c r="D286" t="s">
        <v>1270</v>
      </c>
      <c r="E286" s="22">
        <v>63042</v>
      </c>
      <c r="F286" t="str">
        <f t="shared" ref="F286" si="8">IF(E286&gt;100000,"yli 100 000",IF(E286&gt;40000,"40 001 - 100 000",IF(E286&gt;20000,"20 001 - 40 000",IF(E286&gt;10000,"10 001 - 20 000",IF(E286&gt;6000,"6 001 - 10000","alle 6001")))))</f>
        <v>40 001 - 100 000</v>
      </c>
      <c r="G286" t="s">
        <v>2268</v>
      </c>
    </row>
    <row r="287" spans="1:7" x14ac:dyDescent="0.35">
      <c r="A287" t="s">
        <v>1726</v>
      </c>
      <c r="B287" t="s">
        <v>1727</v>
      </c>
      <c r="C287" t="s">
        <v>1269</v>
      </c>
      <c r="D287" t="s">
        <v>1270</v>
      </c>
      <c r="E287" s="22">
        <v>63042</v>
      </c>
      <c r="F287" t="str">
        <f t="shared" si="6"/>
        <v>40 001 - 100 000</v>
      </c>
    </row>
    <row r="288" spans="1:7" x14ac:dyDescent="0.35">
      <c r="B288" t="s">
        <v>2366</v>
      </c>
      <c r="C288" t="s">
        <v>1365</v>
      </c>
      <c r="D288" t="s">
        <v>1366</v>
      </c>
      <c r="E288" s="22">
        <v>4994</v>
      </c>
      <c r="F288" t="str">
        <f t="shared" ref="F288" si="9">IF(E288&gt;100000,"yli 100 000",IF(E288&gt;40000,"40 001 - 100 000",IF(E288&gt;20000,"20 001 - 40 000",IF(E288&gt;10000,"10 001 - 20 000",IF(E288&gt;6000,"6 001 - 10000","alle 6001")))))</f>
        <v>alle 6001</v>
      </c>
    </row>
    <row r="289" spans="1:7" x14ac:dyDescent="0.35">
      <c r="A289" t="s">
        <v>1728</v>
      </c>
      <c r="B289" t="s">
        <v>1729</v>
      </c>
      <c r="C289" t="s">
        <v>1365</v>
      </c>
      <c r="D289" t="s">
        <v>1366</v>
      </c>
      <c r="E289" s="22">
        <v>4994</v>
      </c>
      <c r="F289" t="str">
        <f t="shared" si="6"/>
        <v>alle 6001</v>
      </c>
    </row>
    <row r="290" spans="1:7" x14ac:dyDescent="0.35">
      <c r="A290" t="s">
        <v>1730</v>
      </c>
      <c r="B290" t="s">
        <v>1731</v>
      </c>
      <c r="C290" t="s">
        <v>1233</v>
      </c>
      <c r="D290" t="s">
        <v>1234</v>
      </c>
      <c r="E290" s="22">
        <v>4283</v>
      </c>
      <c r="F290" t="str">
        <f t="shared" si="6"/>
        <v>alle 6001</v>
      </c>
    </row>
    <row r="291" spans="1:7" x14ac:dyDescent="0.35">
      <c r="A291" t="s">
        <v>1732</v>
      </c>
      <c r="B291" t="s">
        <v>1733</v>
      </c>
      <c r="C291" t="s">
        <v>1255</v>
      </c>
      <c r="D291" t="s">
        <v>1256</v>
      </c>
      <c r="E291" s="22">
        <v>6327</v>
      </c>
      <c r="F291" t="str">
        <f t="shared" si="6"/>
        <v>6 001 - 10000</v>
      </c>
    </row>
    <row r="292" spans="1:7" x14ac:dyDescent="0.35">
      <c r="A292" t="s">
        <v>1734</v>
      </c>
      <c r="B292" t="s">
        <v>1735</v>
      </c>
      <c r="C292" t="s">
        <v>1361</v>
      </c>
      <c r="D292" t="s">
        <v>1362</v>
      </c>
      <c r="E292" s="22">
        <v>2126</v>
      </c>
      <c r="F292" t="str">
        <f t="shared" si="6"/>
        <v>alle 6001</v>
      </c>
    </row>
    <row r="293" spans="1:7" x14ac:dyDescent="0.35">
      <c r="A293" t="s">
        <v>1736</v>
      </c>
      <c r="B293" t="s">
        <v>1737</v>
      </c>
      <c r="C293" t="s">
        <v>1309</v>
      </c>
      <c r="D293" t="s">
        <v>1310</v>
      </c>
      <c r="E293" s="22">
        <v>9309</v>
      </c>
      <c r="F293" t="str">
        <f t="shared" si="6"/>
        <v>6 001 - 10000</v>
      </c>
    </row>
    <row r="294" spans="1:7" x14ac:dyDescent="0.35">
      <c r="A294" t="s">
        <v>1738</v>
      </c>
      <c r="B294" t="s">
        <v>1739</v>
      </c>
      <c r="C294" t="s">
        <v>1269</v>
      </c>
      <c r="D294" t="s">
        <v>1270</v>
      </c>
      <c r="E294" s="22">
        <v>3400</v>
      </c>
      <c r="F294" t="str">
        <f t="shared" si="6"/>
        <v>alle 6001</v>
      </c>
    </row>
    <row r="295" spans="1:7" x14ac:dyDescent="0.35">
      <c r="A295" t="s">
        <v>1740</v>
      </c>
      <c r="B295" t="s">
        <v>1741</v>
      </c>
      <c r="C295" t="s">
        <v>1255</v>
      </c>
      <c r="D295" t="s">
        <v>1256</v>
      </c>
      <c r="E295" s="22">
        <v>51833</v>
      </c>
      <c r="F295" t="str">
        <f t="shared" si="6"/>
        <v>40 001 - 100 000</v>
      </c>
    </row>
    <row r="296" spans="1:7" x14ac:dyDescent="0.35">
      <c r="A296" t="s">
        <v>1742</v>
      </c>
      <c r="B296" t="s">
        <v>1743</v>
      </c>
      <c r="C296" t="s">
        <v>1259</v>
      </c>
      <c r="D296" t="s">
        <v>1260</v>
      </c>
      <c r="E296" s="22">
        <v>1849</v>
      </c>
      <c r="F296" t="str">
        <f t="shared" si="6"/>
        <v>alle 6001</v>
      </c>
    </row>
    <row r="297" spans="1:7" x14ac:dyDescent="0.35">
      <c r="A297" t="s">
        <v>1744</v>
      </c>
      <c r="B297" t="s">
        <v>1745</v>
      </c>
      <c r="C297" t="s">
        <v>1233</v>
      </c>
      <c r="D297" t="s">
        <v>1234</v>
      </c>
      <c r="E297" s="22">
        <v>24277</v>
      </c>
      <c r="F297" t="str">
        <f t="shared" si="6"/>
        <v>20 001 - 40 000</v>
      </c>
    </row>
    <row r="298" spans="1:7" x14ac:dyDescent="0.35">
      <c r="A298" t="s">
        <v>1746</v>
      </c>
      <c r="B298" t="s">
        <v>1747</v>
      </c>
      <c r="C298" t="s">
        <v>1255</v>
      </c>
      <c r="D298" t="s">
        <v>1256</v>
      </c>
      <c r="E298" s="22">
        <v>2945</v>
      </c>
      <c r="F298" t="str">
        <f t="shared" si="6"/>
        <v>alle 6001</v>
      </c>
    </row>
    <row r="299" spans="1:7" x14ac:dyDescent="0.35">
      <c r="A299" t="s">
        <v>1748</v>
      </c>
      <c r="B299" t="s">
        <v>1749</v>
      </c>
      <c r="C299" t="s">
        <v>1365</v>
      </c>
      <c r="D299" t="s">
        <v>1366</v>
      </c>
      <c r="E299" s="22">
        <v>3383</v>
      </c>
      <c r="F299" t="str">
        <f t="shared" si="6"/>
        <v>alle 6001</v>
      </c>
    </row>
    <row r="300" spans="1:7" x14ac:dyDescent="0.35">
      <c r="A300" t="s">
        <v>1750</v>
      </c>
      <c r="B300" t="s">
        <v>1751</v>
      </c>
      <c r="C300" t="s">
        <v>1265</v>
      </c>
      <c r="D300" t="s">
        <v>1266</v>
      </c>
      <c r="E300" s="22">
        <v>32974</v>
      </c>
      <c r="F300" t="str">
        <f t="shared" si="6"/>
        <v>20 001 - 40 000</v>
      </c>
    </row>
    <row r="301" spans="1:7" x14ac:dyDescent="0.35">
      <c r="B301" s="24" t="s">
        <v>2244</v>
      </c>
      <c r="C301" t="s">
        <v>1265</v>
      </c>
      <c r="D301" t="s">
        <v>1266</v>
      </c>
      <c r="E301" s="22">
        <v>32974</v>
      </c>
      <c r="F301" t="str">
        <f t="shared" si="6"/>
        <v>20 001 - 40 000</v>
      </c>
      <c r="G301" t="s">
        <v>2268</v>
      </c>
    </row>
    <row r="302" spans="1:7" x14ac:dyDescent="0.35">
      <c r="A302" t="s">
        <v>1752</v>
      </c>
      <c r="B302" t="s">
        <v>1753</v>
      </c>
      <c r="C302" t="s">
        <v>1269</v>
      </c>
      <c r="D302" t="s">
        <v>1270</v>
      </c>
      <c r="E302" s="22">
        <v>1005</v>
      </c>
      <c r="F302" t="str">
        <f t="shared" si="6"/>
        <v>alle 6001</v>
      </c>
    </row>
    <row r="303" spans="1:7" x14ac:dyDescent="0.35">
      <c r="A303" t="s">
        <v>1754</v>
      </c>
      <c r="B303" t="s">
        <v>1755</v>
      </c>
      <c r="C303" t="s">
        <v>1237</v>
      </c>
      <c r="D303" t="s">
        <v>1238</v>
      </c>
      <c r="E303" s="22">
        <v>63781</v>
      </c>
      <c r="F303" t="str">
        <f t="shared" si="6"/>
        <v>40 001 - 100 000</v>
      </c>
    </row>
    <row r="304" spans="1:7" x14ac:dyDescent="0.35">
      <c r="A304" t="s">
        <v>1756</v>
      </c>
      <c r="B304" t="s">
        <v>1757</v>
      </c>
      <c r="C304" t="s">
        <v>1241</v>
      </c>
      <c r="D304" t="s">
        <v>1242</v>
      </c>
      <c r="E304" s="22">
        <v>4910</v>
      </c>
      <c r="F304" t="str">
        <f t="shared" si="6"/>
        <v>alle 6001</v>
      </c>
    </row>
    <row r="305" spans="1:7" x14ac:dyDescent="0.35">
      <c r="A305" t="s">
        <v>1758</v>
      </c>
      <c r="B305" t="s">
        <v>1759</v>
      </c>
      <c r="C305" t="s">
        <v>1275</v>
      </c>
      <c r="D305" t="s">
        <v>1276</v>
      </c>
      <c r="E305" s="22">
        <v>1437</v>
      </c>
      <c r="F305" t="str">
        <f t="shared" si="6"/>
        <v>alle 6001</v>
      </c>
    </row>
    <row r="306" spans="1:7" x14ac:dyDescent="0.35">
      <c r="A306" t="s">
        <v>1760</v>
      </c>
      <c r="B306" t="s">
        <v>1761</v>
      </c>
      <c r="C306" t="s">
        <v>1241</v>
      </c>
      <c r="D306" t="s">
        <v>1242</v>
      </c>
      <c r="E306" s="22">
        <v>5145</v>
      </c>
      <c r="F306" t="str">
        <f t="shared" si="6"/>
        <v>alle 6001</v>
      </c>
    </row>
    <row r="307" spans="1:7" x14ac:dyDescent="0.35">
      <c r="A307" t="s">
        <v>1762</v>
      </c>
      <c r="B307" t="s">
        <v>1763</v>
      </c>
      <c r="C307" t="s">
        <v>1241</v>
      </c>
      <c r="D307" t="s">
        <v>1242</v>
      </c>
      <c r="E307" s="22">
        <v>5231</v>
      </c>
      <c r="F307" t="str">
        <f t="shared" si="6"/>
        <v>alle 6001</v>
      </c>
    </row>
    <row r="308" spans="1:7" x14ac:dyDescent="0.35">
      <c r="A308" t="s">
        <v>1764</v>
      </c>
      <c r="B308" t="s">
        <v>32</v>
      </c>
      <c r="C308" t="s">
        <v>1351</v>
      </c>
      <c r="D308" t="s">
        <v>1352</v>
      </c>
      <c r="E308" s="22">
        <v>21423</v>
      </c>
      <c r="F308" t="str">
        <f t="shared" si="6"/>
        <v>20 001 - 40 000</v>
      </c>
    </row>
    <row r="309" spans="1:7" x14ac:dyDescent="0.35">
      <c r="A309" t="s">
        <v>1765</v>
      </c>
      <c r="B309" t="s">
        <v>1766</v>
      </c>
      <c r="C309" t="s">
        <v>1269</v>
      </c>
      <c r="D309" t="s">
        <v>1270</v>
      </c>
      <c r="E309" s="22">
        <v>2988</v>
      </c>
      <c r="F309" t="str">
        <f t="shared" si="6"/>
        <v>alle 6001</v>
      </c>
    </row>
    <row r="310" spans="1:7" x14ac:dyDescent="0.35">
      <c r="A310" t="s">
        <v>1767</v>
      </c>
      <c r="B310" t="s">
        <v>1768</v>
      </c>
      <c r="C310" t="s">
        <v>1251</v>
      </c>
      <c r="D310" t="s">
        <v>1252</v>
      </c>
      <c r="E310" s="22">
        <v>21170</v>
      </c>
      <c r="F310" t="str">
        <f t="shared" si="6"/>
        <v>20 001 - 40 000</v>
      </c>
    </row>
    <row r="311" spans="1:7" x14ac:dyDescent="0.35">
      <c r="A311" t="s">
        <v>1767</v>
      </c>
      <c r="B311" s="7" t="s">
        <v>530</v>
      </c>
      <c r="C311" t="s">
        <v>1251</v>
      </c>
      <c r="D311" t="s">
        <v>1252</v>
      </c>
      <c r="E311" s="22">
        <v>21170</v>
      </c>
      <c r="F311" t="str">
        <f t="shared" si="6"/>
        <v>20 001 - 40 000</v>
      </c>
      <c r="G311" t="s">
        <v>2268</v>
      </c>
    </row>
    <row r="312" spans="1:7" x14ac:dyDescent="0.35">
      <c r="A312" t="s">
        <v>1769</v>
      </c>
      <c r="B312" t="s">
        <v>1770</v>
      </c>
      <c r="C312" t="s">
        <v>1251</v>
      </c>
      <c r="D312" t="s">
        <v>1252</v>
      </c>
      <c r="E312" s="22">
        <v>6145</v>
      </c>
      <c r="F312" t="str">
        <f t="shared" si="6"/>
        <v>6 001 - 10000</v>
      </c>
    </row>
    <row r="313" spans="1:7" x14ac:dyDescent="0.35">
      <c r="A313" t="s">
        <v>1771</v>
      </c>
      <c r="B313" t="s">
        <v>1772</v>
      </c>
      <c r="C313" t="s">
        <v>1269</v>
      </c>
      <c r="D313" t="s">
        <v>1270</v>
      </c>
      <c r="E313" s="22">
        <v>8303</v>
      </c>
      <c r="F313" t="str">
        <f t="shared" si="6"/>
        <v>6 001 - 10000</v>
      </c>
    </row>
    <row r="314" spans="1:7" x14ac:dyDescent="0.35">
      <c r="A314" t="s">
        <v>1773</v>
      </c>
      <c r="B314" t="s">
        <v>1774</v>
      </c>
      <c r="C314" t="s">
        <v>1237</v>
      </c>
      <c r="D314" t="s">
        <v>1238</v>
      </c>
      <c r="E314" s="22">
        <v>2052</v>
      </c>
      <c r="F314" t="str">
        <f t="shared" si="6"/>
        <v>alle 6001</v>
      </c>
    </row>
    <row r="315" spans="1:7" x14ac:dyDescent="0.35">
      <c r="A315" t="s">
        <v>1775</v>
      </c>
      <c r="B315" t="s">
        <v>1776</v>
      </c>
      <c r="C315" t="s">
        <v>1255</v>
      </c>
      <c r="D315" t="s">
        <v>1256</v>
      </c>
      <c r="E315" s="22">
        <v>8711</v>
      </c>
      <c r="F315" t="str">
        <f t="shared" si="6"/>
        <v>6 001 - 10000</v>
      </c>
    </row>
    <row r="316" spans="1:7" x14ac:dyDescent="0.35">
      <c r="A316" t="s">
        <v>1777</v>
      </c>
      <c r="B316" t="s">
        <v>1778</v>
      </c>
      <c r="C316" t="s">
        <v>1351</v>
      </c>
      <c r="D316" t="s">
        <v>1352</v>
      </c>
      <c r="E316" s="22">
        <v>3897</v>
      </c>
      <c r="F316" t="str">
        <f t="shared" si="6"/>
        <v>alle 6001</v>
      </c>
    </row>
    <row r="317" spans="1:7" x14ac:dyDescent="0.35">
      <c r="A317" t="s">
        <v>1779</v>
      </c>
      <c r="B317" t="s">
        <v>1780</v>
      </c>
      <c r="C317" t="s">
        <v>1339</v>
      </c>
      <c r="D317" t="s">
        <v>1340</v>
      </c>
      <c r="E317" s="22">
        <v>10336</v>
      </c>
      <c r="F317" t="str">
        <f t="shared" si="6"/>
        <v>10 001 - 20 000</v>
      </c>
    </row>
    <row r="318" spans="1:7" x14ac:dyDescent="0.35">
      <c r="B318" s="7" t="s">
        <v>531</v>
      </c>
      <c r="C318" t="s">
        <v>1339</v>
      </c>
      <c r="D318" t="s">
        <v>1340</v>
      </c>
      <c r="E318" s="22">
        <v>10336</v>
      </c>
      <c r="F318" t="str">
        <f t="shared" si="6"/>
        <v>10 001 - 20 000</v>
      </c>
      <c r="G318" t="s">
        <v>2268</v>
      </c>
    </row>
    <row r="319" spans="1:7" x14ac:dyDescent="0.35">
      <c r="A319" t="s">
        <v>1781</v>
      </c>
      <c r="B319" t="s">
        <v>1782</v>
      </c>
      <c r="C319" t="s">
        <v>1259</v>
      </c>
      <c r="D319" t="s">
        <v>1260</v>
      </c>
      <c r="E319" s="22">
        <v>88</v>
      </c>
      <c r="F319" t="str">
        <f t="shared" si="6"/>
        <v>alle 6001</v>
      </c>
    </row>
    <row r="320" spans="1:7" x14ac:dyDescent="0.35">
      <c r="A320" t="s">
        <v>1783</v>
      </c>
      <c r="B320" t="s">
        <v>1784</v>
      </c>
      <c r="C320" t="s">
        <v>1265</v>
      </c>
      <c r="D320" t="s">
        <v>1266</v>
      </c>
      <c r="E320" s="22">
        <v>2492</v>
      </c>
      <c r="F320" t="str">
        <f t="shared" si="6"/>
        <v>alle 6001</v>
      </c>
    </row>
    <row r="321" spans="1:7" x14ac:dyDescent="0.35">
      <c r="A321" t="s">
        <v>1785</v>
      </c>
      <c r="B321" t="s">
        <v>1786</v>
      </c>
      <c r="C321" t="s">
        <v>1259</v>
      </c>
      <c r="D321" t="s">
        <v>1260</v>
      </c>
      <c r="E321" s="22">
        <v>1023</v>
      </c>
      <c r="F321" t="str">
        <f t="shared" si="6"/>
        <v>alle 6001</v>
      </c>
    </row>
    <row r="322" spans="1:7" x14ac:dyDescent="0.35">
      <c r="A322" t="s">
        <v>1787</v>
      </c>
      <c r="B322" t="s">
        <v>1788</v>
      </c>
      <c r="C322" t="s">
        <v>1339</v>
      </c>
      <c r="D322" t="s">
        <v>1340</v>
      </c>
      <c r="E322" s="22">
        <v>7727</v>
      </c>
      <c r="F322" t="str">
        <f t="shared" si="6"/>
        <v>6 001 - 10000</v>
      </c>
    </row>
    <row r="323" spans="1:7" x14ac:dyDescent="0.35">
      <c r="B323" s="7" t="s">
        <v>532</v>
      </c>
      <c r="C323" t="s">
        <v>1351</v>
      </c>
      <c r="D323" t="s">
        <v>1352</v>
      </c>
      <c r="E323" s="22">
        <v>7064</v>
      </c>
      <c r="F323" t="str">
        <f t="shared" si="6"/>
        <v>6 001 - 10000</v>
      </c>
      <c r="G323" t="s">
        <v>2268</v>
      </c>
    </row>
    <row r="324" spans="1:7" x14ac:dyDescent="0.35">
      <c r="A324" t="s">
        <v>1789</v>
      </c>
      <c r="B324" t="s">
        <v>1790</v>
      </c>
      <c r="C324" t="s">
        <v>1351</v>
      </c>
      <c r="D324" t="s">
        <v>1352</v>
      </c>
      <c r="E324" s="22">
        <v>7064</v>
      </c>
      <c r="F324" t="str">
        <f t="shared" si="6"/>
        <v>6 001 - 10000</v>
      </c>
    </row>
    <row r="325" spans="1:7" x14ac:dyDescent="0.35">
      <c r="A325" t="s">
        <v>1791</v>
      </c>
      <c r="B325" t="s">
        <v>1792</v>
      </c>
      <c r="C325" t="s">
        <v>1247</v>
      </c>
      <c r="D325" t="s">
        <v>1248</v>
      </c>
      <c r="E325" s="22">
        <v>3657</v>
      </c>
      <c r="F325" t="str">
        <f t="shared" si="6"/>
        <v>alle 6001</v>
      </c>
    </row>
    <row r="326" spans="1:7" x14ac:dyDescent="0.35">
      <c r="A326" t="s">
        <v>1793</v>
      </c>
      <c r="B326" t="s">
        <v>1794</v>
      </c>
      <c r="C326" t="s">
        <v>1275</v>
      </c>
      <c r="D326" t="s">
        <v>1276</v>
      </c>
      <c r="E326" s="22">
        <v>6721</v>
      </c>
      <c r="F326" t="str">
        <f t="shared" ref="F326:F388" si="10">IF(E326&gt;100000,"yli 100 000",IF(E326&gt;40000,"40 001 - 100 000",IF(E326&gt;20000,"20 001 - 40 000",IF(E326&gt;10000,"10 001 - 20 000",IF(E326&gt;6000,"6 001 - 10000","alle 6001")))))</f>
        <v>6 001 - 10000</v>
      </c>
    </row>
    <row r="327" spans="1:7" x14ac:dyDescent="0.35">
      <c r="A327" t="s">
        <v>1795</v>
      </c>
      <c r="B327" t="s">
        <v>1796</v>
      </c>
      <c r="C327" t="s">
        <v>1365</v>
      </c>
      <c r="D327" t="s">
        <v>1366</v>
      </c>
      <c r="E327" s="22">
        <v>4671</v>
      </c>
      <c r="F327" t="str">
        <f t="shared" si="10"/>
        <v>alle 6001</v>
      </c>
    </row>
    <row r="328" spans="1:7" x14ac:dyDescent="0.35">
      <c r="A328" t="s">
        <v>1797</v>
      </c>
      <c r="B328" t="s">
        <v>1798</v>
      </c>
      <c r="C328" t="s">
        <v>1241</v>
      </c>
      <c r="D328" t="s">
        <v>1242</v>
      </c>
      <c r="E328" s="22">
        <v>3976</v>
      </c>
      <c r="F328" t="str">
        <f t="shared" si="10"/>
        <v>alle 6001</v>
      </c>
    </row>
    <row r="329" spans="1:7" x14ac:dyDescent="0.35">
      <c r="A329" t="s">
        <v>1799</v>
      </c>
      <c r="B329" t="s">
        <v>1800</v>
      </c>
      <c r="C329" t="s">
        <v>1255</v>
      </c>
      <c r="D329" t="s">
        <v>1256</v>
      </c>
      <c r="E329" s="22">
        <v>1639</v>
      </c>
      <c r="F329" t="str">
        <f t="shared" si="10"/>
        <v>alle 6001</v>
      </c>
    </row>
    <row r="330" spans="1:7" x14ac:dyDescent="0.35">
      <c r="A330" t="s">
        <v>1801</v>
      </c>
      <c r="B330" t="s">
        <v>1802</v>
      </c>
      <c r="C330" t="s">
        <v>1285</v>
      </c>
      <c r="D330" t="s">
        <v>1286</v>
      </c>
      <c r="E330" s="22">
        <v>6015</v>
      </c>
      <c r="F330" t="str">
        <f t="shared" si="10"/>
        <v>6 001 - 10000</v>
      </c>
    </row>
    <row r="331" spans="1:7" x14ac:dyDescent="0.35">
      <c r="A331" t="s">
        <v>1803</v>
      </c>
      <c r="B331" t="s">
        <v>1804</v>
      </c>
      <c r="C331" t="s">
        <v>1233</v>
      </c>
      <c r="D331" t="s">
        <v>1234</v>
      </c>
      <c r="E331" s="22">
        <v>238140</v>
      </c>
      <c r="F331" t="str">
        <f t="shared" si="10"/>
        <v>yli 100 000</v>
      </c>
    </row>
    <row r="332" spans="1:7" x14ac:dyDescent="0.35">
      <c r="B332" s="24" t="s">
        <v>2045</v>
      </c>
      <c r="C332" t="s">
        <v>1233</v>
      </c>
      <c r="D332" t="s">
        <v>1234</v>
      </c>
      <c r="E332" s="22">
        <v>238140</v>
      </c>
      <c r="F332" t="str">
        <f t="shared" si="10"/>
        <v>yli 100 000</v>
      </c>
      <c r="G332" t="s">
        <v>2268</v>
      </c>
    </row>
    <row r="333" spans="1:7" x14ac:dyDescent="0.35">
      <c r="A333" t="s">
        <v>1805</v>
      </c>
      <c r="B333" t="s">
        <v>1806</v>
      </c>
      <c r="C333" t="s">
        <v>1351</v>
      </c>
      <c r="D333" t="s">
        <v>1352</v>
      </c>
      <c r="E333" s="22">
        <v>1520</v>
      </c>
      <c r="F333" t="str">
        <f t="shared" si="10"/>
        <v>alle 6001</v>
      </c>
    </row>
    <row r="334" spans="1:7" x14ac:dyDescent="0.35">
      <c r="A334" t="s">
        <v>1807</v>
      </c>
      <c r="B334" t="s">
        <v>1808</v>
      </c>
      <c r="C334" t="s">
        <v>1269</v>
      </c>
      <c r="D334" t="s">
        <v>1270</v>
      </c>
      <c r="E334" s="22">
        <v>3001</v>
      </c>
      <c r="F334" t="str">
        <f t="shared" si="10"/>
        <v>alle 6001</v>
      </c>
    </row>
    <row r="335" spans="1:7" x14ac:dyDescent="0.35">
      <c r="A335" t="s">
        <v>1807</v>
      </c>
      <c r="B335" s="7" t="s">
        <v>538</v>
      </c>
      <c r="C335" t="s">
        <v>1269</v>
      </c>
      <c r="D335" t="s">
        <v>1270</v>
      </c>
      <c r="E335" s="22">
        <v>3001</v>
      </c>
      <c r="F335" t="str">
        <f t="shared" si="10"/>
        <v>alle 6001</v>
      </c>
      <c r="G335" t="s">
        <v>2268</v>
      </c>
    </row>
    <row r="336" spans="1:7" x14ac:dyDescent="0.35">
      <c r="A336" t="s">
        <v>1805</v>
      </c>
      <c r="B336" s="7" t="s">
        <v>542</v>
      </c>
      <c r="C336" t="s">
        <v>1351</v>
      </c>
      <c r="D336" t="s">
        <v>1352</v>
      </c>
      <c r="E336" s="22">
        <v>1520</v>
      </c>
      <c r="F336" t="str">
        <f t="shared" si="10"/>
        <v>alle 6001</v>
      </c>
      <c r="G336" t="s">
        <v>2268</v>
      </c>
    </row>
    <row r="337" spans="1:7" x14ac:dyDescent="0.35">
      <c r="B337" s="7" t="s">
        <v>2368</v>
      </c>
      <c r="C337" t="s">
        <v>1237</v>
      </c>
      <c r="D337" t="s">
        <v>1238</v>
      </c>
      <c r="E337" s="22">
        <v>5076</v>
      </c>
      <c r="F337" t="str">
        <f t="shared" ref="F337" si="11">IF(E337&gt;100000,"yli 100 000",IF(E337&gt;40000,"40 001 - 100 000",IF(E337&gt;20000,"20 001 - 40 000",IF(E337&gt;10000,"10 001 - 20 000",IF(E337&gt;6000,"6 001 - 10000","alle 6001")))))</f>
        <v>alle 6001</v>
      </c>
      <c r="G337" t="s">
        <v>2269</v>
      </c>
    </row>
    <row r="338" spans="1:7" x14ac:dyDescent="0.35">
      <c r="A338" t="s">
        <v>1809</v>
      </c>
      <c r="B338" t="s">
        <v>1810</v>
      </c>
      <c r="C338" t="s">
        <v>1237</v>
      </c>
      <c r="D338" t="s">
        <v>1238</v>
      </c>
      <c r="E338" s="22">
        <v>5076</v>
      </c>
      <c r="F338" t="str">
        <f t="shared" si="10"/>
        <v>alle 6001</v>
      </c>
    </row>
    <row r="339" spans="1:7" x14ac:dyDescent="0.35">
      <c r="B339" s="24" t="s">
        <v>2052</v>
      </c>
      <c r="C339" t="s">
        <v>1237</v>
      </c>
      <c r="D339" t="s">
        <v>1238</v>
      </c>
      <c r="E339" s="22">
        <v>5076</v>
      </c>
      <c r="F339" t="str">
        <f t="shared" si="10"/>
        <v>alle 6001</v>
      </c>
      <c r="G339" t="s">
        <v>2268</v>
      </c>
    </row>
    <row r="340" spans="1:7" x14ac:dyDescent="0.35">
      <c r="A340" t="s">
        <v>1811</v>
      </c>
      <c r="B340" t="s">
        <v>1812</v>
      </c>
      <c r="C340" t="s">
        <v>1361</v>
      </c>
      <c r="D340" t="s">
        <v>1362</v>
      </c>
      <c r="E340" s="22">
        <v>4361</v>
      </c>
      <c r="F340" t="str">
        <f t="shared" si="10"/>
        <v>alle 6001</v>
      </c>
    </row>
    <row r="341" spans="1:7" x14ac:dyDescent="0.35">
      <c r="A341" t="s">
        <v>1813</v>
      </c>
      <c r="B341" t="s">
        <v>1814</v>
      </c>
      <c r="C341" t="s">
        <v>1299</v>
      </c>
      <c r="D341" t="s">
        <v>1300</v>
      </c>
      <c r="E341" s="22">
        <v>3033</v>
      </c>
      <c r="F341" t="str">
        <f t="shared" si="10"/>
        <v>alle 6001</v>
      </c>
    </row>
    <row r="342" spans="1:7" x14ac:dyDescent="0.35">
      <c r="A342" t="s">
        <v>1815</v>
      </c>
      <c r="B342" t="s">
        <v>1816</v>
      </c>
      <c r="C342" t="s">
        <v>1309</v>
      </c>
      <c r="D342" t="s">
        <v>1310</v>
      </c>
      <c r="E342" s="22">
        <v>2388</v>
      </c>
      <c r="F342" t="str">
        <f t="shared" si="10"/>
        <v>alle 6001</v>
      </c>
    </row>
    <row r="343" spans="1:7" x14ac:dyDescent="0.35">
      <c r="A343" t="s">
        <v>1817</v>
      </c>
      <c r="B343" t="s">
        <v>1818</v>
      </c>
      <c r="C343" t="s">
        <v>1269</v>
      </c>
      <c r="D343" t="s">
        <v>1270</v>
      </c>
      <c r="E343" s="22">
        <v>21602</v>
      </c>
      <c r="F343" t="str">
        <f t="shared" si="10"/>
        <v>20 001 - 40 000</v>
      </c>
    </row>
    <row r="344" spans="1:7" x14ac:dyDescent="0.35">
      <c r="A344" t="s">
        <v>1819</v>
      </c>
      <c r="B344" t="s">
        <v>1820</v>
      </c>
      <c r="C344" t="s">
        <v>1255</v>
      </c>
      <c r="D344" t="s">
        <v>1256</v>
      </c>
      <c r="E344" s="22">
        <v>192962</v>
      </c>
      <c r="F344" t="str">
        <f t="shared" si="10"/>
        <v>yli 100 000</v>
      </c>
    </row>
    <row r="345" spans="1:7" x14ac:dyDescent="0.35">
      <c r="A345" t="s">
        <v>1819</v>
      </c>
      <c r="B345" s="7" t="s">
        <v>1193</v>
      </c>
      <c r="C345" t="s">
        <v>1255</v>
      </c>
      <c r="D345" t="s">
        <v>1256</v>
      </c>
      <c r="E345" s="22">
        <v>192962</v>
      </c>
      <c r="F345" t="str">
        <f t="shared" si="10"/>
        <v>yli 100 000</v>
      </c>
      <c r="G345" t="s">
        <v>2268</v>
      </c>
    </row>
    <row r="346" spans="1:7" x14ac:dyDescent="0.35">
      <c r="A346" t="s">
        <v>1821</v>
      </c>
      <c r="B346" t="s">
        <v>1822</v>
      </c>
      <c r="C346" t="s">
        <v>1351</v>
      </c>
      <c r="D346" t="s">
        <v>1352</v>
      </c>
      <c r="E346" s="22">
        <v>2477</v>
      </c>
      <c r="F346" t="str">
        <f t="shared" si="10"/>
        <v>alle 6001</v>
      </c>
    </row>
    <row r="347" spans="1:7" x14ac:dyDescent="0.35">
      <c r="A347" t="s">
        <v>1823</v>
      </c>
      <c r="B347" t="s">
        <v>1824</v>
      </c>
      <c r="C347" t="s">
        <v>1251</v>
      </c>
      <c r="D347" t="s">
        <v>1252</v>
      </c>
      <c r="E347" s="22">
        <v>38599</v>
      </c>
      <c r="F347" t="str">
        <f t="shared" si="10"/>
        <v>20 001 - 40 000</v>
      </c>
    </row>
    <row r="348" spans="1:7" x14ac:dyDescent="0.35">
      <c r="A348" t="s">
        <v>1823</v>
      </c>
      <c r="B348" s="7" t="s">
        <v>943</v>
      </c>
      <c r="C348" t="s">
        <v>1251</v>
      </c>
      <c r="D348" t="s">
        <v>1252</v>
      </c>
      <c r="E348" s="22">
        <v>38599</v>
      </c>
      <c r="F348" t="str">
        <f t="shared" si="10"/>
        <v>20 001 - 40 000</v>
      </c>
      <c r="G348" t="s">
        <v>2269</v>
      </c>
    </row>
    <row r="349" spans="1:7" x14ac:dyDescent="0.35">
      <c r="A349" t="s">
        <v>1825</v>
      </c>
      <c r="B349" t="s">
        <v>1826</v>
      </c>
      <c r="C349" t="s">
        <v>1241</v>
      </c>
      <c r="D349" t="s">
        <v>1242</v>
      </c>
      <c r="E349" s="22">
        <v>6637</v>
      </c>
      <c r="F349" t="str">
        <f t="shared" si="10"/>
        <v>6 001 - 10000</v>
      </c>
    </row>
    <row r="350" spans="1:7" x14ac:dyDescent="0.35">
      <c r="A350" t="s">
        <v>1827</v>
      </c>
      <c r="B350" t="s">
        <v>1828</v>
      </c>
      <c r="C350" t="s">
        <v>1275</v>
      </c>
      <c r="D350" t="s">
        <v>1276</v>
      </c>
      <c r="E350" s="22">
        <v>12871</v>
      </c>
      <c r="F350" t="str">
        <f t="shared" si="10"/>
        <v>10 001 - 20 000</v>
      </c>
    </row>
    <row r="351" spans="1:7" x14ac:dyDescent="0.35">
      <c r="A351" t="s">
        <v>1829</v>
      </c>
      <c r="B351" t="s">
        <v>1830</v>
      </c>
      <c r="C351" t="s">
        <v>1233</v>
      </c>
      <c r="D351" t="s">
        <v>1234</v>
      </c>
      <c r="E351" s="22">
        <v>4688</v>
      </c>
      <c r="F351" t="str">
        <f t="shared" si="10"/>
        <v>alle 6001</v>
      </c>
    </row>
    <row r="352" spans="1:7" x14ac:dyDescent="0.35">
      <c r="A352" t="s">
        <v>1831</v>
      </c>
      <c r="B352" s="7" t="s">
        <v>949</v>
      </c>
      <c r="C352" t="s">
        <v>1241</v>
      </c>
      <c r="D352" t="s">
        <v>1242</v>
      </c>
      <c r="E352" s="22">
        <v>2676</v>
      </c>
      <c r="F352" t="str">
        <f t="shared" si="10"/>
        <v>alle 6001</v>
      </c>
      <c r="G352" t="s">
        <v>2268</v>
      </c>
    </row>
    <row r="353" spans="1:7" x14ac:dyDescent="0.35">
      <c r="A353" t="s">
        <v>1831</v>
      </c>
      <c r="B353" t="s">
        <v>1832</v>
      </c>
      <c r="C353" t="s">
        <v>1241</v>
      </c>
      <c r="D353" t="s">
        <v>1242</v>
      </c>
      <c r="E353" s="22">
        <v>2676</v>
      </c>
      <c r="F353" t="str">
        <f t="shared" si="10"/>
        <v>alle 6001</v>
      </c>
    </row>
    <row r="354" spans="1:7" x14ac:dyDescent="0.35">
      <c r="A354" t="s">
        <v>1833</v>
      </c>
      <c r="B354" t="s">
        <v>1834</v>
      </c>
      <c r="C354" t="s">
        <v>1269</v>
      </c>
      <c r="D354" t="s">
        <v>1270</v>
      </c>
      <c r="E354" s="22">
        <v>1212</v>
      </c>
      <c r="F354" t="str">
        <f t="shared" si="10"/>
        <v>alle 6001</v>
      </c>
    </row>
    <row r="355" spans="1:7" x14ac:dyDescent="0.35">
      <c r="A355" t="s">
        <v>1835</v>
      </c>
      <c r="B355" t="s">
        <v>1836</v>
      </c>
      <c r="C355" t="s">
        <v>1309</v>
      </c>
      <c r="D355" t="s">
        <v>1310</v>
      </c>
      <c r="E355" s="22">
        <v>3681</v>
      </c>
      <c r="F355" t="str">
        <f t="shared" si="10"/>
        <v>alle 6001</v>
      </c>
    </row>
    <row r="356" spans="1:7" x14ac:dyDescent="0.35">
      <c r="A356" t="s">
        <v>1837</v>
      </c>
      <c r="B356" t="s">
        <v>1838</v>
      </c>
      <c r="C356" t="s">
        <v>1375</v>
      </c>
      <c r="D356" t="s">
        <v>1376</v>
      </c>
      <c r="E356" s="22">
        <v>7464</v>
      </c>
      <c r="F356" t="str">
        <f t="shared" si="10"/>
        <v>6 001 - 10000</v>
      </c>
    </row>
    <row r="357" spans="1:7" x14ac:dyDescent="0.35">
      <c r="A357" t="s">
        <v>1839</v>
      </c>
      <c r="B357" t="s">
        <v>1840</v>
      </c>
      <c r="C357" t="s">
        <v>1255</v>
      </c>
      <c r="D357" t="s">
        <v>1256</v>
      </c>
      <c r="E357" s="22">
        <v>15522</v>
      </c>
      <c r="F357" t="str">
        <f t="shared" si="10"/>
        <v>10 001 - 20 000</v>
      </c>
    </row>
    <row r="358" spans="1:7" x14ac:dyDescent="0.35">
      <c r="A358" t="s">
        <v>1841</v>
      </c>
      <c r="B358" t="s">
        <v>1842</v>
      </c>
      <c r="C358" t="s">
        <v>1241</v>
      </c>
      <c r="D358" t="s">
        <v>1242</v>
      </c>
      <c r="E358" s="22">
        <v>2792</v>
      </c>
      <c r="F358" t="str">
        <f t="shared" si="10"/>
        <v>alle 6001</v>
      </c>
    </row>
    <row r="359" spans="1:7" x14ac:dyDescent="0.35">
      <c r="A359" t="s">
        <v>1843</v>
      </c>
      <c r="B359" t="s">
        <v>1844</v>
      </c>
      <c r="C359" t="s">
        <v>1375</v>
      </c>
      <c r="D359" t="s">
        <v>1376</v>
      </c>
      <c r="E359" s="22">
        <v>67636</v>
      </c>
      <c r="F359" t="str">
        <f t="shared" si="10"/>
        <v>40 001 - 100 000</v>
      </c>
    </row>
    <row r="360" spans="1:7" x14ac:dyDescent="0.35">
      <c r="A360" t="s">
        <v>1843</v>
      </c>
      <c r="B360" s="7" t="s">
        <v>975</v>
      </c>
      <c r="C360" t="s">
        <v>1375</v>
      </c>
      <c r="D360" t="s">
        <v>1376</v>
      </c>
      <c r="E360" s="22">
        <v>67636</v>
      </c>
      <c r="F360" t="str">
        <f t="shared" si="10"/>
        <v>40 001 - 100 000</v>
      </c>
    </row>
    <row r="361" spans="1:7" x14ac:dyDescent="0.35">
      <c r="A361" t="s">
        <v>1845</v>
      </c>
      <c r="B361" t="s">
        <v>1846</v>
      </c>
      <c r="C361" t="s">
        <v>1233</v>
      </c>
      <c r="D361" t="s">
        <v>1234</v>
      </c>
      <c r="E361" s="22">
        <v>20972</v>
      </c>
      <c r="F361" t="str">
        <f t="shared" si="10"/>
        <v>20 001 - 40 000</v>
      </c>
    </row>
    <row r="362" spans="1:7" x14ac:dyDescent="0.35">
      <c r="A362" t="s">
        <v>1847</v>
      </c>
      <c r="B362" t="s">
        <v>1848</v>
      </c>
      <c r="C362" t="s">
        <v>1251</v>
      </c>
      <c r="D362" t="s">
        <v>1252</v>
      </c>
      <c r="E362" s="22">
        <v>233775</v>
      </c>
      <c r="F362" t="str">
        <f t="shared" si="10"/>
        <v>yli 100 000</v>
      </c>
    </row>
    <row r="363" spans="1:7" x14ac:dyDescent="0.35">
      <c r="B363" s="24" t="s">
        <v>2048</v>
      </c>
      <c r="C363" t="s">
        <v>1251</v>
      </c>
      <c r="D363" t="s">
        <v>1252</v>
      </c>
      <c r="E363" s="22">
        <v>233775</v>
      </c>
      <c r="F363" t="str">
        <f t="shared" si="10"/>
        <v>yli 100 000</v>
      </c>
      <c r="G363" t="s">
        <v>2268</v>
      </c>
    </row>
    <row r="364" spans="1:7" x14ac:dyDescent="0.35">
      <c r="A364" t="s">
        <v>1849</v>
      </c>
      <c r="B364" t="s">
        <v>1850</v>
      </c>
      <c r="C364" t="s">
        <v>1351</v>
      </c>
      <c r="D364" t="s">
        <v>1352</v>
      </c>
      <c r="E364" s="22">
        <v>20466</v>
      </c>
      <c r="F364" t="str">
        <f t="shared" si="10"/>
        <v>20 001 - 40 000</v>
      </c>
    </row>
    <row r="365" spans="1:7" x14ac:dyDescent="0.35">
      <c r="A365" t="s">
        <v>1851</v>
      </c>
      <c r="B365" t="s">
        <v>1852</v>
      </c>
      <c r="C365" t="s">
        <v>1255</v>
      </c>
      <c r="D365" t="s">
        <v>1256</v>
      </c>
      <c r="E365" s="22">
        <v>2293</v>
      </c>
      <c r="F365" t="str">
        <f t="shared" si="10"/>
        <v>alle 6001</v>
      </c>
    </row>
    <row r="366" spans="1:7" x14ac:dyDescent="0.35">
      <c r="A366" t="s">
        <v>1853</v>
      </c>
      <c r="B366" s="7" t="s">
        <v>1033</v>
      </c>
      <c r="C366" t="s">
        <v>1351</v>
      </c>
      <c r="D366" t="s">
        <v>1352</v>
      </c>
      <c r="E366" s="22">
        <v>2014</v>
      </c>
      <c r="F366" t="str">
        <f t="shared" si="10"/>
        <v>alle 6001</v>
      </c>
      <c r="G366" t="s">
        <v>2268</v>
      </c>
    </row>
    <row r="367" spans="1:7" x14ac:dyDescent="0.35">
      <c r="A367" t="s">
        <v>1853</v>
      </c>
      <c r="B367" t="s">
        <v>1854</v>
      </c>
      <c r="C367" t="s">
        <v>1351</v>
      </c>
      <c r="D367" t="s">
        <v>1352</v>
      </c>
      <c r="E367" s="22">
        <v>2014</v>
      </c>
      <c r="F367" t="str">
        <f t="shared" si="10"/>
        <v>alle 6001</v>
      </c>
    </row>
    <row r="368" spans="1:7" x14ac:dyDescent="0.35">
      <c r="A368" t="s">
        <v>1855</v>
      </c>
      <c r="B368" t="s">
        <v>1856</v>
      </c>
      <c r="C368" t="s">
        <v>1233</v>
      </c>
      <c r="D368" t="s">
        <v>1234</v>
      </c>
      <c r="E368" s="22">
        <v>4355</v>
      </c>
      <c r="F368" t="str">
        <f t="shared" si="10"/>
        <v>alle 6001</v>
      </c>
    </row>
    <row r="369" spans="1:7" x14ac:dyDescent="0.35">
      <c r="A369" t="s">
        <v>1857</v>
      </c>
      <c r="B369" t="s">
        <v>1858</v>
      </c>
      <c r="C369" t="s">
        <v>1299</v>
      </c>
      <c r="D369" t="s">
        <v>1300</v>
      </c>
      <c r="E369" s="22">
        <v>3114</v>
      </c>
      <c r="F369" t="str">
        <f t="shared" si="10"/>
        <v>alle 6001</v>
      </c>
    </row>
    <row r="370" spans="1:7" x14ac:dyDescent="0.35">
      <c r="A370" t="s">
        <v>1859</v>
      </c>
      <c r="B370" t="s">
        <v>1860</v>
      </c>
      <c r="C370" t="s">
        <v>1351</v>
      </c>
      <c r="D370" t="s">
        <v>1352</v>
      </c>
      <c r="E370" s="22">
        <v>3579</v>
      </c>
      <c r="F370" t="str">
        <f t="shared" si="10"/>
        <v>alle 6001</v>
      </c>
    </row>
    <row r="371" spans="1:7" x14ac:dyDescent="0.35">
      <c r="A371" t="s">
        <v>1859</v>
      </c>
      <c r="B371" s="7" t="s">
        <v>1035</v>
      </c>
      <c r="C371" t="s">
        <v>1351</v>
      </c>
      <c r="D371" t="s">
        <v>1352</v>
      </c>
      <c r="E371" s="22">
        <v>3579</v>
      </c>
      <c r="F371" t="str">
        <f t="shared" si="10"/>
        <v>alle 6001</v>
      </c>
      <c r="G371" t="s">
        <v>2268</v>
      </c>
    </row>
    <row r="372" spans="1:7" s="36" customFormat="1" x14ac:dyDescent="0.35">
      <c r="B372" s="7" t="s">
        <v>2372</v>
      </c>
      <c r="C372" s="36" t="s">
        <v>1251</v>
      </c>
      <c r="D372" s="36" t="s">
        <v>1252</v>
      </c>
      <c r="E372" s="22">
        <v>29158</v>
      </c>
      <c r="F372" s="36" t="str">
        <f t="shared" ref="F372" si="12">IF(E372&gt;100000,"yli 100 000",IF(E372&gt;40000,"40 001 - 100 000",IF(E372&gt;20000,"20 001 - 40 000",IF(E372&gt;10000,"10 001 - 20 000",IF(E372&gt;6000,"6 001 - 10000","alle 6001")))))</f>
        <v>20 001 - 40 000</v>
      </c>
      <c r="G372" s="36" t="s">
        <v>2268</v>
      </c>
    </row>
    <row r="373" spans="1:7" x14ac:dyDescent="0.35">
      <c r="A373" t="s">
        <v>1861</v>
      </c>
      <c r="B373" t="s">
        <v>1862</v>
      </c>
      <c r="C373" t="s">
        <v>1251</v>
      </c>
      <c r="D373" t="s">
        <v>1252</v>
      </c>
      <c r="E373" s="22">
        <v>29158</v>
      </c>
      <c r="F373" t="str">
        <f t="shared" si="10"/>
        <v>20 001 - 40 000</v>
      </c>
    </row>
    <row r="374" spans="1:7" x14ac:dyDescent="0.35">
      <c r="A374" t="s">
        <v>1863</v>
      </c>
      <c r="B374" t="s">
        <v>1864</v>
      </c>
      <c r="C374" t="s">
        <v>1309</v>
      </c>
      <c r="D374" t="s">
        <v>1310</v>
      </c>
      <c r="E374" s="22">
        <v>6176</v>
      </c>
      <c r="F374" t="str">
        <f t="shared" si="10"/>
        <v>6 001 - 10000</v>
      </c>
    </row>
    <row r="375" spans="1:7" x14ac:dyDescent="0.35">
      <c r="A375" t="s">
        <v>1865</v>
      </c>
      <c r="B375" t="s">
        <v>1866</v>
      </c>
      <c r="C375" t="s">
        <v>1237</v>
      </c>
      <c r="D375" t="s">
        <v>1238</v>
      </c>
      <c r="E375" s="22">
        <v>2827</v>
      </c>
      <c r="F375" t="str">
        <f t="shared" si="10"/>
        <v>alle 6001</v>
      </c>
    </row>
    <row r="376" spans="1:7" s="36" customFormat="1" x14ac:dyDescent="0.35">
      <c r="B376" s="36" t="s">
        <v>4807</v>
      </c>
      <c r="C376" s="36" t="s">
        <v>1303</v>
      </c>
      <c r="D376" s="36" t="s">
        <v>1304</v>
      </c>
      <c r="E376" s="22">
        <v>3109</v>
      </c>
      <c r="F376" s="36" t="str">
        <f t="shared" ref="F376" si="13">IF(E376&gt;100000,"yli 100 000",IF(E376&gt;40000,"40 001 - 100 000",IF(E376&gt;20000,"20 001 - 40 000",IF(E376&gt;10000,"10 001 - 20 000",IF(E376&gt;6000,"6 001 - 10000","alle 6001")))))</f>
        <v>alle 6001</v>
      </c>
    </row>
    <row r="377" spans="1:7" x14ac:dyDescent="0.35">
      <c r="A377" t="s">
        <v>1867</v>
      </c>
      <c r="B377" t="s">
        <v>1868</v>
      </c>
      <c r="C377" t="s">
        <v>1303</v>
      </c>
      <c r="D377" t="s">
        <v>1304</v>
      </c>
      <c r="E377" s="22">
        <v>3109</v>
      </c>
      <c r="F377" t="str">
        <f t="shared" si="10"/>
        <v>alle 6001</v>
      </c>
    </row>
    <row r="378" spans="1:7" x14ac:dyDescent="0.35">
      <c r="A378" t="s">
        <v>1869</v>
      </c>
      <c r="B378" t="s">
        <v>1870</v>
      </c>
      <c r="C378" t="s">
        <v>1233</v>
      </c>
      <c r="D378" t="s">
        <v>1234</v>
      </c>
      <c r="E378" s="22">
        <v>6544</v>
      </c>
      <c r="F378" t="str">
        <f t="shared" si="10"/>
        <v>6 001 - 10000</v>
      </c>
    </row>
    <row r="379" spans="1:7" x14ac:dyDescent="0.35">
      <c r="A379" t="s">
        <v>1871</v>
      </c>
      <c r="B379" t="s">
        <v>1872</v>
      </c>
      <c r="C379" t="s">
        <v>1259</v>
      </c>
      <c r="D379" t="s">
        <v>1260</v>
      </c>
      <c r="E379" s="22">
        <v>447</v>
      </c>
      <c r="F379" t="str">
        <f t="shared" si="10"/>
        <v>alle 6001</v>
      </c>
    </row>
    <row r="380" spans="1:7" x14ac:dyDescent="0.35">
      <c r="A380" t="s">
        <v>1873</v>
      </c>
      <c r="B380" t="s">
        <v>1874</v>
      </c>
      <c r="C380" t="s">
        <v>1375</v>
      </c>
      <c r="D380" t="s">
        <v>1376</v>
      </c>
      <c r="E380" s="22">
        <v>6461</v>
      </c>
      <c r="F380" t="str">
        <f t="shared" si="10"/>
        <v>6 001 - 10000</v>
      </c>
    </row>
    <row r="381" spans="1:7" x14ac:dyDescent="0.35">
      <c r="A381" t="s">
        <v>1875</v>
      </c>
      <c r="B381" t="s">
        <v>1876</v>
      </c>
      <c r="C381" t="s">
        <v>1269</v>
      </c>
      <c r="D381" t="s">
        <v>1270</v>
      </c>
      <c r="E381" s="22">
        <v>3918</v>
      </c>
      <c r="F381" t="str">
        <f t="shared" si="10"/>
        <v>alle 6001</v>
      </c>
    </row>
    <row r="382" spans="1:7" x14ac:dyDescent="0.35">
      <c r="A382" t="s">
        <v>1877</v>
      </c>
      <c r="B382" t="s">
        <v>1878</v>
      </c>
      <c r="C382" t="s">
        <v>1241</v>
      </c>
      <c r="D382" t="s">
        <v>1242</v>
      </c>
      <c r="E382" s="22">
        <v>15255</v>
      </c>
      <c r="F382" t="str">
        <f t="shared" si="10"/>
        <v>10 001 - 20 000</v>
      </c>
    </row>
    <row r="383" spans="1:7" x14ac:dyDescent="0.35">
      <c r="A383" t="s">
        <v>1879</v>
      </c>
      <c r="B383" t="s">
        <v>1037</v>
      </c>
      <c r="C383" t="s">
        <v>1233</v>
      </c>
      <c r="D383" t="s">
        <v>1234</v>
      </c>
      <c r="E383" s="22">
        <v>33254</v>
      </c>
      <c r="F383" t="str">
        <f t="shared" si="10"/>
        <v>20 001 - 40 000</v>
      </c>
      <c r="G383" t="s">
        <v>2268</v>
      </c>
    </row>
    <row r="384" spans="1:7" x14ac:dyDescent="0.35">
      <c r="A384" t="s">
        <v>1879</v>
      </c>
      <c r="B384" t="s">
        <v>1880</v>
      </c>
      <c r="C384" t="s">
        <v>1233</v>
      </c>
      <c r="D384" t="s">
        <v>1234</v>
      </c>
      <c r="E384" s="22">
        <v>33254</v>
      </c>
      <c r="F384" t="str">
        <f t="shared" si="10"/>
        <v>20 001 - 40 000</v>
      </c>
    </row>
    <row r="385" spans="1:7" x14ac:dyDescent="0.35">
      <c r="A385" t="s">
        <v>1881</v>
      </c>
      <c r="B385" t="s">
        <v>1882</v>
      </c>
      <c r="C385" t="s">
        <v>1285</v>
      </c>
      <c r="D385" t="s">
        <v>1286</v>
      </c>
      <c r="E385" s="22">
        <v>2343</v>
      </c>
      <c r="F385" t="str">
        <f t="shared" si="10"/>
        <v>alle 6001</v>
      </c>
    </row>
    <row r="386" spans="1:7" x14ac:dyDescent="0.35">
      <c r="A386" t="s">
        <v>1883</v>
      </c>
      <c r="B386" t="s">
        <v>1884</v>
      </c>
      <c r="C386" t="s">
        <v>1237</v>
      </c>
      <c r="D386" t="s">
        <v>1238</v>
      </c>
      <c r="E386" s="22">
        <v>5616</v>
      </c>
      <c r="F386" t="str">
        <f t="shared" si="10"/>
        <v>alle 6001</v>
      </c>
    </row>
    <row r="387" spans="1:7" x14ac:dyDescent="0.35">
      <c r="A387" t="s">
        <v>1885</v>
      </c>
      <c r="B387" s="7" t="s">
        <v>1045</v>
      </c>
      <c r="C387" t="s">
        <v>1309</v>
      </c>
      <c r="D387" t="s">
        <v>1310</v>
      </c>
      <c r="E387" s="22">
        <v>18765</v>
      </c>
      <c r="F387" t="str">
        <f t="shared" si="10"/>
        <v>10 001 - 20 000</v>
      </c>
      <c r="G387" t="s">
        <v>2268</v>
      </c>
    </row>
    <row r="388" spans="1:7" x14ac:dyDescent="0.35">
      <c r="A388" t="s">
        <v>1885</v>
      </c>
      <c r="B388" t="s">
        <v>1886</v>
      </c>
      <c r="C388" t="s">
        <v>1309</v>
      </c>
      <c r="D388" t="s">
        <v>1310</v>
      </c>
      <c r="E388" s="22">
        <v>18765</v>
      </c>
      <c r="F388" t="str">
        <f t="shared" si="10"/>
        <v>10 001 - 20 000</v>
      </c>
    </row>
    <row r="389" spans="1:7" x14ac:dyDescent="0.35">
      <c r="B389" s="23"/>
    </row>
    <row r="390" spans="1:7" x14ac:dyDescent="0.35">
      <c r="B390" s="23"/>
    </row>
    <row r="391" spans="1:7" x14ac:dyDescent="0.35">
      <c r="B391" s="23"/>
    </row>
  </sheetData>
  <sortState ref="A2:G381">
    <sortCondition ref="B2:B381"/>
  </sortState>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74"/>
  <sheetViews>
    <sheetView workbookViewId="0">
      <selection activeCell="C13" sqref="C13"/>
    </sheetView>
  </sheetViews>
  <sheetFormatPr defaultRowHeight="14.5" x14ac:dyDescent="0.35"/>
  <cols>
    <col min="2" max="2" width="54.6328125" customWidth="1"/>
    <col min="3" max="3" width="37" customWidth="1"/>
    <col min="7" max="7" width="59.7265625" customWidth="1"/>
    <col min="8" max="8" width="10.54296875" bestFit="1" customWidth="1"/>
  </cols>
  <sheetData>
    <row r="2" spans="2:8" x14ac:dyDescent="0.35">
      <c r="B2" s="30" t="s">
        <v>2310</v>
      </c>
      <c r="C2" s="30" t="s">
        <v>2311</v>
      </c>
      <c r="H2" s="36"/>
    </row>
    <row r="3" spans="2:8" x14ac:dyDescent="0.35">
      <c r="B3" s="45" t="s">
        <v>3935</v>
      </c>
      <c r="C3" t="s">
        <v>1226</v>
      </c>
      <c r="H3" s="36"/>
    </row>
    <row r="4" spans="2:8" s="36" customFormat="1" x14ac:dyDescent="0.35">
      <c r="B4" s="45" t="s">
        <v>4104</v>
      </c>
      <c r="C4" s="36" t="s">
        <v>1205</v>
      </c>
      <c r="G4" s="45"/>
    </row>
    <row r="5" spans="2:8" s="36" customFormat="1" x14ac:dyDescent="0.35">
      <c r="B5" s="48" t="s">
        <v>2295</v>
      </c>
      <c r="C5" s="36" t="s">
        <v>1227</v>
      </c>
      <c r="G5" s="45"/>
    </row>
    <row r="6" spans="2:8" s="36" customFormat="1" x14ac:dyDescent="0.35">
      <c r="B6" s="48" t="s">
        <v>2296</v>
      </c>
      <c r="C6" s="36" t="s">
        <v>1227</v>
      </c>
      <c r="G6" s="45"/>
    </row>
    <row r="7" spans="2:8" s="36" customFormat="1" x14ac:dyDescent="0.35">
      <c r="B7" s="45" t="s">
        <v>3449</v>
      </c>
      <c r="C7" s="36" t="s">
        <v>1227</v>
      </c>
      <c r="G7" s="45"/>
    </row>
    <row r="8" spans="2:8" s="36" customFormat="1" x14ac:dyDescent="0.35">
      <c r="B8" s="45" t="s">
        <v>4323</v>
      </c>
      <c r="C8" s="36" t="s">
        <v>1227</v>
      </c>
      <c r="G8" s="45"/>
    </row>
    <row r="9" spans="2:8" s="36" customFormat="1" x14ac:dyDescent="0.35">
      <c r="B9" s="45" t="s">
        <v>3939</v>
      </c>
      <c r="C9" s="36" t="s">
        <v>1227</v>
      </c>
      <c r="G9" s="45"/>
    </row>
    <row r="10" spans="2:8" s="36" customFormat="1" x14ac:dyDescent="0.35">
      <c r="B10" s="45" t="s">
        <v>4099</v>
      </c>
      <c r="C10" s="36" t="s">
        <v>1227</v>
      </c>
      <c r="G10" s="45"/>
    </row>
    <row r="11" spans="2:8" s="36" customFormat="1" x14ac:dyDescent="0.35">
      <c r="B11" s="48" t="s">
        <v>2307</v>
      </c>
      <c r="C11" s="36" t="s">
        <v>1227</v>
      </c>
      <c r="G11" s="45"/>
    </row>
    <row r="12" spans="2:8" s="36" customFormat="1" x14ac:dyDescent="0.35">
      <c r="B12" s="48" t="s">
        <v>2338</v>
      </c>
      <c r="C12" s="36" t="s">
        <v>1227</v>
      </c>
      <c r="G12" s="45"/>
    </row>
    <row r="13" spans="2:8" s="36" customFormat="1" x14ac:dyDescent="0.35">
      <c r="B13" s="48" t="s">
        <v>2292</v>
      </c>
      <c r="C13" s="36" t="s">
        <v>1223</v>
      </c>
      <c r="G13" s="45"/>
    </row>
    <row r="14" spans="2:8" s="36" customFormat="1" x14ac:dyDescent="0.35">
      <c r="B14" s="45" t="s">
        <v>3972</v>
      </c>
      <c r="C14" s="36" t="s">
        <v>1223</v>
      </c>
      <c r="G14" s="45"/>
    </row>
    <row r="15" spans="2:8" s="36" customFormat="1" x14ac:dyDescent="0.35">
      <c r="B15" s="45" t="s">
        <v>3846</v>
      </c>
      <c r="C15" s="36" t="s">
        <v>1223</v>
      </c>
      <c r="G15" s="45"/>
    </row>
    <row r="16" spans="2:8" s="36" customFormat="1" x14ac:dyDescent="0.35">
      <c r="B16" s="45" t="s">
        <v>4029</v>
      </c>
      <c r="C16" s="36" t="s">
        <v>1230</v>
      </c>
      <c r="G16" s="45"/>
    </row>
    <row r="17" spans="2:8" s="36" customFormat="1" x14ac:dyDescent="0.35">
      <c r="B17" s="48" t="s">
        <v>2331</v>
      </c>
      <c r="C17" s="36" t="s">
        <v>1230</v>
      </c>
      <c r="G17" s="45"/>
    </row>
    <row r="18" spans="2:8" s="36" customFormat="1" x14ac:dyDescent="0.35">
      <c r="B18" s="48" t="s">
        <v>2297</v>
      </c>
      <c r="C18" s="36" t="s">
        <v>1225</v>
      </c>
      <c r="G18" s="45"/>
    </row>
    <row r="19" spans="2:8" s="36" customFormat="1" x14ac:dyDescent="0.35">
      <c r="B19" s="48" t="s">
        <v>2308</v>
      </c>
      <c r="C19" s="36" t="s">
        <v>1227</v>
      </c>
      <c r="G19" s="45"/>
    </row>
    <row r="20" spans="2:8" s="36" customFormat="1" x14ac:dyDescent="0.35">
      <c r="B20" s="48" t="s">
        <v>2345</v>
      </c>
      <c r="C20" s="36" t="s">
        <v>1230</v>
      </c>
      <c r="G20" s="45"/>
    </row>
    <row r="21" spans="2:8" s="36" customFormat="1" x14ac:dyDescent="0.35">
      <c r="B21" s="48" t="s">
        <v>2334</v>
      </c>
      <c r="C21" s="36" t="s">
        <v>1225</v>
      </c>
      <c r="G21" s="45"/>
    </row>
    <row r="22" spans="2:8" s="36" customFormat="1" x14ac:dyDescent="0.35">
      <c r="B22" s="45" t="s">
        <v>3755</v>
      </c>
      <c r="C22" s="36" t="s">
        <v>1227</v>
      </c>
      <c r="G22" s="45"/>
    </row>
    <row r="23" spans="2:8" s="36" customFormat="1" x14ac:dyDescent="0.35">
      <c r="B23" s="48" t="s">
        <v>2335</v>
      </c>
      <c r="C23" s="36" t="s">
        <v>1227</v>
      </c>
      <c r="G23" s="45"/>
    </row>
    <row r="24" spans="2:8" s="36" customFormat="1" x14ac:dyDescent="0.35">
      <c r="B24" s="48" t="s">
        <v>2343</v>
      </c>
      <c r="C24" s="36" t="s">
        <v>1225</v>
      </c>
      <c r="G24" s="45"/>
    </row>
    <row r="25" spans="2:8" x14ac:dyDescent="0.35">
      <c r="B25" s="48" t="s">
        <v>2340</v>
      </c>
      <c r="C25" t="s">
        <v>1227</v>
      </c>
      <c r="H25" s="36"/>
    </row>
    <row r="26" spans="2:8" x14ac:dyDescent="0.35">
      <c r="B26" s="48" t="s">
        <v>2298</v>
      </c>
      <c r="C26" t="s">
        <v>1227</v>
      </c>
      <c r="H26" s="36"/>
    </row>
    <row r="27" spans="2:8" x14ac:dyDescent="0.35">
      <c r="B27" s="48" t="s">
        <v>2306</v>
      </c>
      <c r="C27" t="s">
        <v>1223</v>
      </c>
      <c r="H27" s="36"/>
    </row>
    <row r="28" spans="2:8" x14ac:dyDescent="0.35">
      <c r="B28" s="48" t="s">
        <v>2342</v>
      </c>
      <c r="C28" t="s">
        <v>1226</v>
      </c>
      <c r="H28" s="36"/>
    </row>
    <row r="29" spans="2:8" x14ac:dyDescent="0.35">
      <c r="B29" s="48" t="s">
        <v>2341</v>
      </c>
      <c r="C29" t="s">
        <v>1183</v>
      </c>
      <c r="H29" s="36"/>
    </row>
    <row r="30" spans="2:8" x14ac:dyDescent="0.35">
      <c r="B30" s="48" t="s">
        <v>2299</v>
      </c>
      <c r="C30" t="s">
        <v>1229</v>
      </c>
      <c r="H30" s="36"/>
    </row>
    <row r="31" spans="2:8" x14ac:dyDescent="0.35">
      <c r="B31" s="45" t="s">
        <v>3705</v>
      </c>
      <c r="C31" s="36" t="s">
        <v>1224</v>
      </c>
      <c r="H31" s="36"/>
    </row>
    <row r="32" spans="2:8" x14ac:dyDescent="0.35">
      <c r="B32" s="48" t="s">
        <v>2336</v>
      </c>
      <c r="C32" t="s">
        <v>1183</v>
      </c>
      <c r="H32" s="36"/>
    </row>
    <row r="33" spans="2:8" x14ac:dyDescent="0.35">
      <c r="B33" s="45" t="s">
        <v>4019</v>
      </c>
      <c r="C33" s="36" t="s">
        <v>1228</v>
      </c>
      <c r="H33" s="36"/>
    </row>
    <row r="34" spans="2:8" x14ac:dyDescent="0.35">
      <c r="B34" s="48" t="s">
        <v>2300</v>
      </c>
      <c r="C34" t="s">
        <v>1225</v>
      </c>
      <c r="H34" s="36"/>
    </row>
    <row r="35" spans="2:8" x14ac:dyDescent="0.35">
      <c r="B35" s="45" t="s">
        <v>3961</v>
      </c>
      <c r="C35" s="36" t="s">
        <v>1226</v>
      </c>
      <c r="H35" s="36"/>
    </row>
    <row r="36" spans="2:8" x14ac:dyDescent="0.35">
      <c r="B36" s="45" t="s">
        <v>3995</v>
      </c>
      <c r="C36" s="36" t="s">
        <v>1226</v>
      </c>
      <c r="H36" s="36"/>
    </row>
    <row r="37" spans="2:8" x14ac:dyDescent="0.35">
      <c r="B37" s="48" t="s">
        <v>2332</v>
      </c>
      <c r="C37" t="s">
        <v>1223</v>
      </c>
      <c r="H37" s="36"/>
    </row>
    <row r="38" spans="2:8" x14ac:dyDescent="0.35">
      <c r="B38" s="48" t="s">
        <v>2293</v>
      </c>
      <c r="C38" t="s">
        <v>1229</v>
      </c>
      <c r="H38" s="36"/>
    </row>
    <row r="39" spans="2:8" x14ac:dyDescent="0.35">
      <c r="B39" s="48" t="s">
        <v>2289</v>
      </c>
      <c r="C39" t="s">
        <v>1223</v>
      </c>
      <c r="H39" s="36"/>
    </row>
    <row r="40" spans="2:8" x14ac:dyDescent="0.35">
      <c r="B40" s="48" t="s">
        <v>2301</v>
      </c>
      <c r="C40" t="s">
        <v>1223</v>
      </c>
      <c r="H40" s="36"/>
    </row>
    <row r="41" spans="2:8" x14ac:dyDescent="0.35">
      <c r="B41" s="45" t="s">
        <v>3766</v>
      </c>
      <c r="C41" s="36" t="s">
        <v>1223</v>
      </c>
      <c r="H41" s="36"/>
    </row>
    <row r="42" spans="2:8" x14ac:dyDescent="0.35">
      <c r="B42" s="48" t="s">
        <v>2290</v>
      </c>
      <c r="C42" t="s">
        <v>1223</v>
      </c>
      <c r="H42" s="36"/>
    </row>
    <row r="43" spans="2:8" x14ac:dyDescent="0.35">
      <c r="B43" s="48" t="s">
        <v>2339</v>
      </c>
      <c r="C43" t="s">
        <v>1227</v>
      </c>
      <c r="H43" s="36"/>
    </row>
    <row r="44" spans="2:8" x14ac:dyDescent="0.35">
      <c r="B44" s="45" t="s">
        <v>3735</v>
      </c>
      <c r="C44" s="36" t="s">
        <v>1223</v>
      </c>
      <c r="H44" s="36"/>
    </row>
    <row r="45" spans="2:8" x14ac:dyDescent="0.35">
      <c r="B45" s="45" t="s">
        <v>3949</v>
      </c>
      <c r="C45" s="36" t="s">
        <v>1226</v>
      </c>
      <c r="H45" s="36"/>
    </row>
    <row r="46" spans="2:8" x14ac:dyDescent="0.35">
      <c r="B46" s="48" t="s">
        <v>2333</v>
      </c>
      <c r="C46" t="s">
        <v>1183</v>
      </c>
      <c r="H46" s="36"/>
    </row>
    <row r="47" spans="2:8" x14ac:dyDescent="0.35">
      <c r="B47" s="48" t="s">
        <v>2337</v>
      </c>
      <c r="C47" t="s">
        <v>1226</v>
      </c>
      <c r="H47" s="36"/>
    </row>
    <row r="48" spans="2:8" x14ac:dyDescent="0.35">
      <c r="B48" s="45" t="s">
        <v>3333</v>
      </c>
      <c r="C48" s="36" t="s">
        <v>1229</v>
      </c>
      <c r="H48" s="36"/>
    </row>
    <row r="49" spans="2:8" x14ac:dyDescent="0.35">
      <c r="B49" s="48" t="s">
        <v>2302</v>
      </c>
      <c r="C49" t="s">
        <v>1229</v>
      </c>
      <c r="H49" s="36"/>
    </row>
    <row r="50" spans="2:8" x14ac:dyDescent="0.35">
      <c r="B50" s="48" t="s">
        <v>2303</v>
      </c>
      <c r="C50" t="s">
        <v>1229</v>
      </c>
      <c r="H50" s="36"/>
    </row>
    <row r="51" spans="2:8" x14ac:dyDescent="0.35">
      <c r="B51" s="48" t="s">
        <v>2304</v>
      </c>
      <c r="C51" t="s">
        <v>1225</v>
      </c>
      <c r="H51" s="36"/>
    </row>
    <row r="52" spans="2:8" x14ac:dyDescent="0.35">
      <c r="B52" s="48" t="s">
        <v>2294</v>
      </c>
      <c r="C52" t="s">
        <v>1229</v>
      </c>
      <c r="H52" s="36"/>
    </row>
    <row r="53" spans="2:8" x14ac:dyDescent="0.35">
      <c r="B53" s="48" t="s">
        <v>2344</v>
      </c>
      <c r="C53" t="s">
        <v>1229</v>
      </c>
      <c r="H53" s="36"/>
    </row>
    <row r="54" spans="2:8" x14ac:dyDescent="0.35">
      <c r="B54" s="48" t="s">
        <v>2287</v>
      </c>
      <c r="C54" t="s">
        <v>1229</v>
      </c>
      <c r="H54" s="36"/>
    </row>
    <row r="55" spans="2:8" x14ac:dyDescent="0.35">
      <c r="B55" s="45" t="s">
        <v>3965</v>
      </c>
      <c r="C55" s="36" t="s">
        <v>1223</v>
      </c>
      <c r="H55" s="36"/>
    </row>
    <row r="56" spans="2:8" x14ac:dyDescent="0.35">
      <c r="B56" s="45" t="s">
        <v>3335</v>
      </c>
      <c r="C56" t="s">
        <v>1230</v>
      </c>
      <c r="H56" s="36"/>
    </row>
    <row r="57" spans="2:8" x14ac:dyDescent="0.35">
      <c r="B57" s="48" t="s">
        <v>2305</v>
      </c>
      <c r="C57" t="s">
        <v>1227</v>
      </c>
      <c r="H57" s="36"/>
    </row>
    <row r="58" spans="2:8" x14ac:dyDescent="0.35">
      <c r="B58" s="48" t="s">
        <v>2288</v>
      </c>
      <c r="C58" t="s">
        <v>1223</v>
      </c>
      <c r="H58" s="36"/>
    </row>
    <row r="59" spans="2:8" x14ac:dyDescent="0.35">
      <c r="B59" s="45" t="s">
        <v>2841</v>
      </c>
      <c r="C59" s="36" t="s">
        <v>1227</v>
      </c>
      <c r="H59" s="36"/>
    </row>
    <row r="60" spans="2:8" x14ac:dyDescent="0.35">
      <c r="B60" s="48" t="s">
        <v>2291</v>
      </c>
      <c r="C60" t="s">
        <v>1223</v>
      </c>
      <c r="H60" s="36"/>
    </row>
    <row r="61" spans="2:8" x14ac:dyDescent="0.35">
      <c r="H61" s="36"/>
    </row>
    <row r="62" spans="2:8" x14ac:dyDescent="0.35">
      <c r="H62" s="36"/>
    </row>
    <row r="63" spans="2:8" x14ac:dyDescent="0.35">
      <c r="H63" s="36"/>
    </row>
    <row r="64" spans="2:8" x14ac:dyDescent="0.35">
      <c r="H64" s="36"/>
    </row>
    <row r="65" spans="7:8" x14ac:dyDescent="0.35">
      <c r="H65" s="36"/>
    </row>
    <row r="66" spans="7:8" x14ac:dyDescent="0.35">
      <c r="H66" s="36"/>
    </row>
    <row r="67" spans="7:8" x14ac:dyDescent="0.35">
      <c r="H67" s="36"/>
    </row>
    <row r="68" spans="7:8" x14ac:dyDescent="0.35">
      <c r="H68" s="36"/>
    </row>
    <row r="69" spans="7:8" x14ac:dyDescent="0.35">
      <c r="H69" s="36"/>
    </row>
    <row r="70" spans="7:8" x14ac:dyDescent="0.35">
      <c r="H70" s="36"/>
    </row>
    <row r="71" spans="7:8" x14ac:dyDescent="0.35">
      <c r="H71" s="36"/>
    </row>
    <row r="72" spans="7:8" x14ac:dyDescent="0.35">
      <c r="G72" s="45"/>
      <c r="H72" s="36"/>
    </row>
    <row r="73" spans="7:8" x14ac:dyDescent="0.35">
      <c r="G73" s="45" t="s">
        <v>2280</v>
      </c>
    </row>
    <row r="74" spans="7:8" x14ac:dyDescent="0.35">
      <c r="G74" s="45"/>
    </row>
  </sheetData>
  <sortState ref="B3:C60">
    <sortCondition ref="B3:B60"/>
  </sortState>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8"/>
  <sheetViews>
    <sheetView workbookViewId="0">
      <selection activeCell="B2" sqref="B2"/>
    </sheetView>
  </sheetViews>
  <sheetFormatPr defaultRowHeight="14.5" x14ac:dyDescent="0.35"/>
  <cols>
    <col min="1" max="1" width="53.453125" customWidth="1"/>
    <col min="2" max="2" width="14" customWidth="1"/>
    <col min="3" max="3" width="14.1796875" bestFit="1" customWidth="1"/>
    <col min="5" max="5" width="16.1796875" customWidth="1"/>
    <col min="6" max="6" width="16.90625" customWidth="1"/>
    <col min="7" max="7" width="6.7265625" customWidth="1"/>
    <col min="8" max="8" width="10.54296875" customWidth="1"/>
    <col min="9" max="9" width="4.90625" customWidth="1"/>
    <col min="10" max="10" width="7.08984375" customWidth="1"/>
    <col min="11" max="11" width="14.36328125" customWidth="1"/>
    <col min="12" max="12" width="13.54296875" customWidth="1"/>
    <col min="13" max="13" width="8.26953125" customWidth="1"/>
    <col min="14" max="15" width="11.81640625" customWidth="1"/>
    <col min="16" max="16" width="19.1796875" customWidth="1"/>
    <col min="17" max="17" width="16.90625" customWidth="1"/>
    <col min="18" max="18" width="26.81640625" bestFit="1" customWidth="1"/>
    <col min="19" max="19" width="17" customWidth="1"/>
    <col min="20" max="20" width="16.90625" customWidth="1"/>
    <col min="21" max="21" width="26.81640625" bestFit="1" customWidth="1"/>
    <col min="22" max="22" width="14.36328125" customWidth="1"/>
    <col min="23" max="23" width="16.90625" customWidth="1"/>
    <col min="24" max="24" width="5.6328125" customWidth="1"/>
    <col min="25" max="29" width="3.36328125" customWidth="1"/>
    <col min="30" max="30" width="5.6328125" customWidth="1"/>
    <col min="31" max="33" width="8.54296875" customWidth="1"/>
  </cols>
  <sheetData>
    <row r="1" spans="1:32" x14ac:dyDescent="0.35">
      <c r="B1" s="32" t="s">
        <v>2312</v>
      </c>
      <c r="E1" s="32" t="s">
        <v>2261</v>
      </c>
      <c r="K1" s="32" t="s">
        <v>2314</v>
      </c>
    </row>
    <row r="2" spans="1:32" x14ac:dyDescent="0.35">
      <c r="P2" s="32" t="s">
        <v>4799</v>
      </c>
      <c r="S2" s="32" t="s">
        <v>2315</v>
      </c>
      <c r="V2" s="32" t="s">
        <v>4792</v>
      </c>
    </row>
    <row r="3" spans="1:32" x14ac:dyDescent="0.35">
      <c r="B3" s="17" t="s">
        <v>1953</v>
      </c>
      <c r="C3" t="s">
        <v>2252</v>
      </c>
      <c r="E3" s="17" t="s">
        <v>1211</v>
      </c>
      <c r="F3" s="36" t="s">
        <v>1961</v>
      </c>
    </row>
    <row r="4" spans="1:32" x14ac:dyDescent="0.35">
      <c r="A4" s="18" t="s">
        <v>1952</v>
      </c>
      <c r="B4" s="18" t="s">
        <v>1215</v>
      </c>
      <c r="C4" s="20">
        <v>2</v>
      </c>
    </row>
    <row r="5" spans="1:32" x14ac:dyDescent="0.35">
      <c r="A5" s="18" t="s">
        <v>2279</v>
      </c>
      <c r="B5" s="18" t="s">
        <v>1214</v>
      </c>
      <c r="C5" s="20">
        <v>44</v>
      </c>
      <c r="E5" s="17" t="s">
        <v>1953</v>
      </c>
      <c r="F5" t="s">
        <v>2252</v>
      </c>
      <c r="K5" s="17" t="s">
        <v>2268</v>
      </c>
      <c r="L5" s="36" t="s">
        <v>1954</v>
      </c>
      <c r="V5" s="17" t="s">
        <v>1216</v>
      </c>
      <c r="W5" s="36" t="s">
        <v>1961</v>
      </c>
    </row>
    <row r="6" spans="1:32" x14ac:dyDescent="0.35">
      <c r="A6" s="18" t="s">
        <v>2313</v>
      </c>
      <c r="B6" s="18" t="s">
        <v>1213</v>
      </c>
      <c r="C6" s="20">
        <v>32</v>
      </c>
      <c r="E6" s="18" t="s">
        <v>2257</v>
      </c>
      <c r="F6" s="20">
        <v>13</v>
      </c>
      <c r="G6" s="28">
        <f>GETPIVOTDATA("IlmOrg",$E$5,"Kkoko","alle 6001")/GETPIVOTDATA("IlmOrg",$E$5)</f>
        <v>0.28260869565217389</v>
      </c>
      <c r="P6" s="17" t="s">
        <v>1216</v>
      </c>
      <c r="Q6" s="36" t="s">
        <v>1961</v>
      </c>
      <c r="S6" s="17" t="s">
        <v>1211</v>
      </c>
      <c r="T6" s="36" t="s">
        <v>1961</v>
      </c>
      <c r="V6" s="17" t="s">
        <v>2376</v>
      </c>
      <c r="W6" s="36" t="s">
        <v>1961</v>
      </c>
    </row>
    <row r="7" spans="1:32" x14ac:dyDescent="0.35">
      <c r="B7" s="18" t="s">
        <v>1955</v>
      </c>
      <c r="C7" s="20">
        <v>78</v>
      </c>
      <c r="E7" s="18" t="s">
        <v>2256</v>
      </c>
      <c r="F7" s="20">
        <v>3</v>
      </c>
      <c r="G7" s="28">
        <f>GETPIVOTDATA("IlmOrg",$E$5,"Kkoko","6 001 - 10000")/GETPIVOTDATA("IlmOrg",$E$5)</f>
        <v>6.5217391304347824E-2</v>
      </c>
      <c r="K7" s="17" t="s">
        <v>1953</v>
      </c>
      <c r="L7" t="s">
        <v>2270</v>
      </c>
      <c r="P7" s="17" t="s">
        <v>2376</v>
      </c>
      <c r="Q7" s="36" t="s">
        <v>1968</v>
      </c>
    </row>
    <row r="8" spans="1:32" x14ac:dyDescent="0.35">
      <c r="E8" s="18" t="s">
        <v>2253</v>
      </c>
      <c r="F8" s="20">
        <v>9</v>
      </c>
      <c r="G8" s="28">
        <f>GETPIVOTDATA("IlmOrg",$E$5,"Kkoko","10 001 - 20 000")/GETPIVOTDATA("IlmOrg",$E$5)</f>
        <v>0.19565217391304349</v>
      </c>
      <c r="K8" s="18" t="s">
        <v>2257</v>
      </c>
      <c r="L8" s="20">
        <v>155</v>
      </c>
      <c r="M8" s="28">
        <f>GETPIVOTDATA("Kunta",$K$7,"Kokoluokka","alle 6001")/GETPIVOTDATA("Kunta",$K$7)</f>
        <v>0.49520766773162939</v>
      </c>
      <c r="N8" t="str">
        <f t="shared" ref="N8:N13" si="0">IF(G6&gt;M8,"yliedustus", "aliedustus")</f>
        <v>aliedustus</v>
      </c>
      <c r="S8" s="17" t="s">
        <v>1953</v>
      </c>
      <c r="T8" t="s">
        <v>2252</v>
      </c>
      <c r="W8" s="17" t="s">
        <v>1956</v>
      </c>
    </row>
    <row r="9" spans="1:32" x14ac:dyDescent="0.35">
      <c r="E9" s="18" t="s">
        <v>2254</v>
      </c>
      <c r="F9" s="20">
        <v>9</v>
      </c>
      <c r="G9" s="28">
        <f>GETPIVOTDATA("IlmOrg",$E$5,"Kkoko","20 001 - 40 000")/GETPIVOTDATA("IlmOrg",$E$5)</f>
        <v>0.19565217391304349</v>
      </c>
      <c r="K9" s="18" t="s">
        <v>2256</v>
      </c>
      <c r="L9" s="20">
        <v>58</v>
      </c>
      <c r="M9" s="28">
        <f>GETPIVOTDATA("Kunta",$K$7,"Kokoluokka","6 001 - 10000")/GETPIVOTDATA("Kunta",$K$7)</f>
        <v>0.1853035143769968</v>
      </c>
      <c r="N9" t="str">
        <f t="shared" si="0"/>
        <v>aliedustus</v>
      </c>
      <c r="P9" s="17" t="s">
        <v>1953</v>
      </c>
      <c r="Q9" t="s">
        <v>1957</v>
      </c>
      <c r="S9" s="18" t="s">
        <v>1238</v>
      </c>
      <c r="T9" s="20">
        <v>1</v>
      </c>
      <c r="V9" s="17" t="s">
        <v>1953</v>
      </c>
      <c r="W9" s="36" t="s">
        <v>1954</v>
      </c>
      <c r="X9" s="36" t="s">
        <v>2285</v>
      </c>
      <c r="Y9" s="36" t="s">
        <v>10</v>
      </c>
      <c r="Z9" s="36" t="s">
        <v>7</v>
      </c>
      <c r="AA9" s="36" t="s">
        <v>21</v>
      </c>
      <c r="AB9" s="36" t="s">
        <v>5</v>
      </c>
      <c r="AC9" s="36" t="s">
        <v>3</v>
      </c>
      <c r="AD9" s="36" t="s">
        <v>354</v>
      </c>
      <c r="AE9" s="36" t="s">
        <v>2326</v>
      </c>
      <c r="AF9" s="44" t="s">
        <v>4810</v>
      </c>
    </row>
    <row r="10" spans="1:32" x14ac:dyDescent="0.35">
      <c r="E10" s="18" t="s">
        <v>2255</v>
      </c>
      <c r="F10" s="20">
        <v>4</v>
      </c>
      <c r="G10" s="28">
        <f>GETPIVOTDATA("IlmOrg",$E$5,"Kkoko","40 001 - 100 000")/GETPIVOTDATA("IlmOrg",$E$5)</f>
        <v>8.6956521739130432E-2</v>
      </c>
      <c r="K10" s="18" t="s">
        <v>2253</v>
      </c>
      <c r="L10" s="20">
        <v>42</v>
      </c>
      <c r="M10" s="28">
        <f>GETPIVOTDATA("Kunta",$K$7,"Kokoluokka","10 001 - 20 000")/GETPIVOTDATA("Kunta",$K$7)</f>
        <v>0.13418530351437699</v>
      </c>
      <c r="N10" t="str">
        <f t="shared" si="0"/>
        <v>yliedustus</v>
      </c>
      <c r="P10" s="18" t="s">
        <v>1238</v>
      </c>
      <c r="Q10" s="20">
        <v>11</v>
      </c>
      <c r="S10" s="18" t="s">
        <v>1266</v>
      </c>
      <c r="T10" s="20">
        <v>1</v>
      </c>
      <c r="V10" s="18" t="s">
        <v>2257</v>
      </c>
      <c r="AF10" s="43" t="e">
        <f>(Y10+Z10*2+AA10*3+AB10*4+AC10*5+AD10*6)/AE10</f>
        <v>#DIV/0!</v>
      </c>
    </row>
    <row r="11" spans="1:32" x14ac:dyDescent="0.35">
      <c r="E11" s="18" t="s">
        <v>2258</v>
      </c>
      <c r="F11" s="20">
        <v>8</v>
      </c>
      <c r="G11" s="28">
        <f>GETPIVOTDATA("IlmOrg",$E$5,"Kkoko","yli 100 000")/GETPIVOTDATA("IlmOrg",$E$5)</f>
        <v>0.17391304347826086</v>
      </c>
      <c r="K11" s="18" t="s">
        <v>2254</v>
      </c>
      <c r="L11" s="20">
        <v>30</v>
      </c>
      <c r="M11" s="28">
        <f>GETPIVOTDATA("Kunta",$K$7,"Kokoluokka","20 001 - 40 000")/GETPIVOTDATA("Kunta",$K$7)</f>
        <v>9.5846645367412137E-2</v>
      </c>
      <c r="N11" t="str">
        <f t="shared" si="0"/>
        <v>yliedustus</v>
      </c>
      <c r="P11" s="18" t="s">
        <v>1266</v>
      </c>
      <c r="Q11" s="20">
        <v>30</v>
      </c>
      <c r="S11" s="18" t="s">
        <v>1340</v>
      </c>
      <c r="T11" s="20">
        <v>3</v>
      </c>
      <c r="V11" s="18" t="s">
        <v>2256</v>
      </c>
      <c r="AF11" s="43" t="e">
        <f t="shared" ref="AF11:AF16" si="1">(Y11+Z11*2+AA11*3+AB11*4+AC11*5+AD11*6)/AE11</f>
        <v>#DIV/0!</v>
      </c>
    </row>
    <row r="12" spans="1:32" x14ac:dyDescent="0.35">
      <c r="E12" s="18" t="s">
        <v>1955</v>
      </c>
      <c r="F12" s="20">
        <v>46</v>
      </c>
      <c r="G12" s="20"/>
      <c r="K12" s="18" t="s">
        <v>2255</v>
      </c>
      <c r="L12" s="20">
        <v>19</v>
      </c>
      <c r="M12" s="28">
        <f>GETPIVOTDATA("Kunta",$K$7,"Kokoluokka","40 001 - 100 000")/GETPIVOTDATA("Kunta",$K$7)</f>
        <v>6.070287539936102E-2</v>
      </c>
      <c r="N12" t="str">
        <f t="shared" si="0"/>
        <v>yliedustus</v>
      </c>
      <c r="P12" s="18" t="s">
        <v>1340</v>
      </c>
      <c r="Q12" s="20">
        <v>17</v>
      </c>
      <c r="S12" s="18" t="s">
        <v>1310</v>
      </c>
      <c r="T12" s="20">
        <v>4</v>
      </c>
      <c r="V12" s="18" t="s">
        <v>2253</v>
      </c>
      <c r="AF12" s="43" t="e">
        <f t="shared" si="1"/>
        <v>#DIV/0!</v>
      </c>
    </row>
    <row r="13" spans="1:32" x14ac:dyDescent="0.35">
      <c r="K13" s="18" t="s">
        <v>2258</v>
      </c>
      <c r="L13" s="20">
        <v>9</v>
      </c>
      <c r="M13" s="28">
        <f>GETPIVOTDATA("Kunta",$K$7,"Kokoluokka","yli 100 000")/GETPIVOTDATA("Kunta",$K$7)</f>
        <v>2.8753993610223641E-2</v>
      </c>
      <c r="N13" t="str">
        <f t="shared" si="0"/>
        <v>yliedustus</v>
      </c>
      <c r="P13" s="18" t="s">
        <v>1310</v>
      </c>
      <c r="Q13" s="20">
        <v>138</v>
      </c>
      <c r="S13" s="18" t="s">
        <v>1270</v>
      </c>
      <c r="T13" s="20">
        <v>4</v>
      </c>
      <c r="V13" s="18" t="s">
        <v>2254</v>
      </c>
      <c r="AF13" s="43" t="e">
        <f t="shared" si="1"/>
        <v>#DIV/0!</v>
      </c>
    </row>
    <row r="14" spans="1:32" x14ac:dyDescent="0.35">
      <c r="K14" s="18" t="s">
        <v>1955</v>
      </c>
      <c r="L14" s="20">
        <v>313</v>
      </c>
      <c r="P14" s="18" t="s">
        <v>1270</v>
      </c>
      <c r="Q14" s="20">
        <v>92</v>
      </c>
      <c r="S14" s="18" t="s">
        <v>1234</v>
      </c>
      <c r="T14" s="20">
        <v>3</v>
      </c>
      <c r="V14" s="18" t="s">
        <v>2255</v>
      </c>
      <c r="AF14" s="43" t="e">
        <f t="shared" si="1"/>
        <v>#DIV/0!</v>
      </c>
    </row>
    <row r="15" spans="1:32" x14ac:dyDescent="0.35">
      <c r="P15" s="18" t="s">
        <v>1234</v>
      </c>
      <c r="Q15" s="20">
        <v>45</v>
      </c>
      <c r="S15" s="18" t="s">
        <v>1376</v>
      </c>
      <c r="T15" s="20">
        <v>1</v>
      </c>
      <c r="V15" s="18" t="s">
        <v>2258</v>
      </c>
      <c r="AF15" s="43" t="e">
        <f t="shared" si="1"/>
        <v>#DIV/0!</v>
      </c>
    </row>
    <row r="16" spans="1:32" x14ac:dyDescent="0.35">
      <c r="P16" s="18" t="s">
        <v>1376</v>
      </c>
      <c r="Q16" s="20">
        <v>51</v>
      </c>
      <c r="S16" s="18" t="s">
        <v>1362</v>
      </c>
      <c r="T16" s="20">
        <v>2</v>
      </c>
      <c r="V16" s="18" t="s">
        <v>2326</v>
      </c>
      <c r="AF16" s="43" t="e">
        <f t="shared" si="1"/>
        <v>#DIV/0!</v>
      </c>
    </row>
    <row r="17" spans="1:20" x14ac:dyDescent="0.35">
      <c r="P17" s="18" t="s">
        <v>1362</v>
      </c>
      <c r="Q17" s="20">
        <v>16</v>
      </c>
      <c r="S17" s="18" t="s">
        <v>1242</v>
      </c>
      <c r="T17" s="20">
        <v>7</v>
      </c>
    </row>
    <row r="18" spans="1:20" x14ac:dyDescent="0.35">
      <c r="K18" t="s">
        <v>2271</v>
      </c>
      <c r="M18" s="28">
        <f>GETPIVOTDATA("IlmOrg",$E$5)/GETPIVOTDATA("Kunta",$K$7)</f>
        <v>0.14696485623003194</v>
      </c>
      <c r="P18" s="18" t="s">
        <v>1242</v>
      </c>
      <c r="Q18" s="20">
        <v>204</v>
      </c>
      <c r="S18" s="18" t="s">
        <v>1352</v>
      </c>
      <c r="T18" s="20">
        <v>3</v>
      </c>
    </row>
    <row r="19" spans="1:20" x14ac:dyDescent="0.35">
      <c r="P19" s="18" t="s">
        <v>1352</v>
      </c>
      <c r="Q19" s="20">
        <v>93</v>
      </c>
      <c r="S19" s="18" t="s">
        <v>1248</v>
      </c>
      <c r="T19" s="20">
        <v>1</v>
      </c>
    </row>
    <row r="20" spans="1:20" x14ac:dyDescent="0.35">
      <c r="A20" s="17" t="s">
        <v>2376</v>
      </c>
      <c r="B20" s="36" t="s">
        <v>1968</v>
      </c>
      <c r="P20" s="18" t="s">
        <v>1248</v>
      </c>
      <c r="Q20" s="20">
        <v>1</v>
      </c>
      <c r="S20" s="18" t="s">
        <v>1276</v>
      </c>
      <c r="T20" s="20">
        <v>3</v>
      </c>
    </row>
    <row r="21" spans="1:20" x14ac:dyDescent="0.35">
      <c r="A21" s="17" t="s">
        <v>1216</v>
      </c>
      <c r="B21" s="36" t="s">
        <v>1961</v>
      </c>
      <c r="P21" s="18" t="s">
        <v>1276</v>
      </c>
      <c r="Q21" s="20">
        <v>40</v>
      </c>
      <c r="S21" s="18" t="s">
        <v>1252</v>
      </c>
      <c r="T21" s="20">
        <v>8</v>
      </c>
    </row>
    <row r="22" spans="1:20" x14ac:dyDescent="0.35">
      <c r="P22" s="18" t="s">
        <v>1252</v>
      </c>
      <c r="Q22" s="20">
        <v>312</v>
      </c>
      <c r="S22" s="18" t="s">
        <v>1256</v>
      </c>
      <c r="T22" s="20">
        <v>4</v>
      </c>
    </row>
    <row r="23" spans="1:20" x14ac:dyDescent="0.35">
      <c r="A23" s="17" t="s">
        <v>1953</v>
      </c>
      <c r="B23" t="s">
        <v>1957</v>
      </c>
      <c r="P23" s="18" t="s">
        <v>1256</v>
      </c>
      <c r="Q23" s="20">
        <v>93</v>
      </c>
      <c r="S23" s="18" t="s">
        <v>1366</v>
      </c>
      <c r="T23" s="20">
        <v>1</v>
      </c>
    </row>
    <row r="24" spans="1:20" x14ac:dyDescent="0.35">
      <c r="A24" s="18" t="s">
        <v>2014</v>
      </c>
      <c r="B24" s="20">
        <v>48</v>
      </c>
      <c r="P24" s="18" t="s">
        <v>1366</v>
      </c>
      <c r="Q24" s="20">
        <v>10</v>
      </c>
      <c r="S24" s="18" t="s">
        <v>1955</v>
      </c>
      <c r="T24" s="20">
        <v>46</v>
      </c>
    </row>
    <row r="25" spans="1:20" x14ac:dyDescent="0.35">
      <c r="A25" s="18" t="s">
        <v>2363</v>
      </c>
      <c r="B25" s="20">
        <v>8</v>
      </c>
      <c r="P25" s="18" t="s">
        <v>1955</v>
      </c>
      <c r="Q25" s="20">
        <v>1153</v>
      </c>
    </row>
    <row r="26" spans="1:20" x14ac:dyDescent="0.35">
      <c r="A26" s="18" t="s">
        <v>2013</v>
      </c>
      <c r="B26" s="20">
        <v>1</v>
      </c>
    </row>
    <row r="27" spans="1:20" x14ac:dyDescent="0.35">
      <c r="A27" s="18" t="s">
        <v>118</v>
      </c>
      <c r="B27" s="20">
        <v>155</v>
      </c>
    </row>
    <row r="28" spans="1:20" x14ac:dyDescent="0.35">
      <c r="A28" s="18" t="s">
        <v>132</v>
      </c>
      <c r="B28" s="20">
        <v>12</v>
      </c>
    </row>
    <row r="29" spans="1:20" x14ac:dyDescent="0.35">
      <c r="A29" s="18" t="s">
        <v>2019</v>
      </c>
      <c r="B29" s="20">
        <v>12</v>
      </c>
    </row>
    <row r="30" spans="1:20" x14ac:dyDescent="0.35">
      <c r="A30" s="18" t="s">
        <v>164</v>
      </c>
      <c r="B30" s="20">
        <v>97</v>
      </c>
    </row>
    <row r="31" spans="1:20" x14ac:dyDescent="0.35">
      <c r="A31" s="18" t="s">
        <v>2050</v>
      </c>
      <c r="B31" s="20">
        <v>31</v>
      </c>
    </row>
    <row r="32" spans="1:20" x14ac:dyDescent="0.35">
      <c r="A32" s="18" t="s">
        <v>2022</v>
      </c>
      <c r="B32" s="20">
        <v>20</v>
      </c>
    </row>
    <row r="33" spans="1:2" x14ac:dyDescent="0.35">
      <c r="A33" s="18" t="s">
        <v>1161</v>
      </c>
      <c r="B33" s="20">
        <v>2</v>
      </c>
    </row>
    <row r="34" spans="1:2" x14ac:dyDescent="0.35">
      <c r="A34" s="18" t="s">
        <v>2023</v>
      </c>
      <c r="B34" s="20">
        <v>9</v>
      </c>
    </row>
    <row r="35" spans="1:2" x14ac:dyDescent="0.35">
      <c r="A35" s="18" t="s">
        <v>2025</v>
      </c>
      <c r="B35" s="20">
        <v>8</v>
      </c>
    </row>
    <row r="36" spans="1:2" x14ac:dyDescent="0.35">
      <c r="A36" s="18" t="s">
        <v>2027</v>
      </c>
      <c r="B36" s="20">
        <v>5</v>
      </c>
    </row>
    <row r="37" spans="1:2" x14ac:dyDescent="0.35">
      <c r="A37" s="18" t="s">
        <v>1163</v>
      </c>
      <c r="B37" s="20">
        <v>75</v>
      </c>
    </row>
    <row r="38" spans="1:2" x14ac:dyDescent="0.35">
      <c r="A38" s="18" t="s">
        <v>1897</v>
      </c>
      <c r="B38" s="20">
        <v>1</v>
      </c>
    </row>
    <row r="39" spans="1:2" x14ac:dyDescent="0.35">
      <c r="A39" s="18" t="s">
        <v>2029</v>
      </c>
      <c r="B39" s="20">
        <v>10</v>
      </c>
    </row>
    <row r="40" spans="1:2" x14ac:dyDescent="0.35">
      <c r="A40" s="18" t="s">
        <v>1166</v>
      </c>
      <c r="B40" s="20">
        <v>14</v>
      </c>
    </row>
    <row r="41" spans="1:2" x14ac:dyDescent="0.35">
      <c r="A41" s="18" t="s">
        <v>300</v>
      </c>
      <c r="B41" s="20">
        <v>2</v>
      </c>
    </row>
    <row r="42" spans="1:2" x14ac:dyDescent="0.35">
      <c r="A42" s="18" t="s">
        <v>2033</v>
      </c>
      <c r="B42" s="20">
        <v>30</v>
      </c>
    </row>
    <row r="43" spans="1:2" x14ac:dyDescent="0.35">
      <c r="A43" s="18" t="s">
        <v>2035</v>
      </c>
      <c r="B43" s="20">
        <v>2</v>
      </c>
    </row>
    <row r="44" spans="1:2" x14ac:dyDescent="0.35">
      <c r="A44" s="18" t="s">
        <v>2036</v>
      </c>
      <c r="B44" s="20">
        <v>8</v>
      </c>
    </row>
    <row r="45" spans="1:2" x14ac:dyDescent="0.35">
      <c r="A45" s="18" t="s">
        <v>315</v>
      </c>
      <c r="B45" s="20">
        <v>60</v>
      </c>
    </row>
    <row r="46" spans="1:2" x14ac:dyDescent="0.35">
      <c r="A46" s="18" t="s">
        <v>1899</v>
      </c>
      <c r="B46" s="20">
        <v>12</v>
      </c>
    </row>
    <row r="47" spans="1:2" x14ac:dyDescent="0.35">
      <c r="A47" s="18" t="s">
        <v>341</v>
      </c>
      <c r="B47" s="20">
        <v>6</v>
      </c>
    </row>
    <row r="48" spans="1:2" x14ac:dyDescent="0.35">
      <c r="A48" s="18" t="s">
        <v>2038</v>
      </c>
      <c r="B48" s="20">
        <v>2</v>
      </c>
    </row>
    <row r="49" spans="1:4" x14ac:dyDescent="0.35">
      <c r="A49" s="18" t="s">
        <v>344</v>
      </c>
      <c r="B49" s="20">
        <v>12</v>
      </c>
    </row>
    <row r="50" spans="1:4" x14ac:dyDescent="0.35">
      <c r="A50" s="18" t="s">
        <v>447</v>
      </c>
      <c r="B50" s="20">
        <v>93</v>
      </c>
    </row>
    <row r="51" spans="1:4" x14ac:dyDescent="0.35">
      <c r="A51" s="18" t="s">
        <v>2365</v>
      </c>
      <c r="B51" s="20">
        <v>50</v>
      </c>
    </row>
    <row r="52" spans="1:4" x14ac:dyDescent="0.35">
      <c r="A52" s="18" t="s">
        <v>505</v>
      </c>
      <c r="B52" s="20">
        <v>14</v>
      </c>
    </row>
    <row r="53" spans="1:4" x14ac:dyDescent="0.35">
      <c r="A53" s="18" t="s">
        <v>520</v>
      </c>
      <c r="B53" s="20">
        <v>7</v>
      </c>
    </row>
    <row r="54" spans="1:4" x14ac:dyDescent="0.35">
      <c r="A54" s="18" t="s">
        <v>2040</v>
      </c>
      <c r="B54" s="20">
        <v>24</v>
      </c>
    </row>
    <row r="55" spans="1:4" x14ac:dyDescent="0.35">
      <c r="A55" s="18" t="s">
        <v>2041</v>
      </c>
      <c r="B55" s="20">
        <v>6</v>
      </c>
    </row>
    <row r="56" spans="1:4" x14ac:dyDescent="0.35">
      <c r="A56" s="18" t="s">
        <v>2043</v>
      </c>
      <c r="B56" s="20">
        <v>11</v>
      </c>
    </row>
    <row r="57" spans="1:4" x14ac:dyDescent="0.35">
      <c r="A57" s="18" t="s">
        <v>2356</v>
      </c>
      <c r="B57" s="20">
        <v>63</v>
      </c>
    </row>
    <row r="58" spans="1:4" x14ac:dyDescent="0.35">
      <c r="A58" s="18" t="s">
        <v>2366</v>
      </c>
      <c r="B58" s="20">
        <v>10</v>
      </c>
    </row>
    <row r="59" spans="1:4" x14ac:dyDescent="0.35">
      <c r="A59" s="18" t="s">
        <v>2045</v>
      </c>
      <c r="B59" s="20">
        <v>19</v>
      </c>
    </row>
    <row r="60" spans="1:4" x14ac:dyDescent="0.35">
      <c r="A60" s="18" t="s">
        <v>2368</v>
      </c>
      <c r="B60" s="20">
        <v>11</v>
      </c>
    </row>
    <row r="61" spans="1:4" x14ac:dyDescent="0.35">
      <c r="A61" s="18" t="s">
        <v>1193</v>
      </c>
      <c r="B61" s="20">
        <v>66</v>
      </c>
    </row>
    <row r="62" spans="1:4" x14ac:dyDescent="0.35">
      <c r="A62" s="18" t="s">
        <v>943</v>
      </c>
      <c r="B62" s="20">
        <v>6</v>
      </c>
      <c r="C62" s="16"/>
      <c r="D62" s="16"/>
    </row>
    <row r="63" spans="1:4" x14ac:dyDescent="0.35">
      <c r="A63" s="18" t="s">
        <v>949</v>
      </c>
      <c r="B63" s="20">
        <v>31</v>
      </c>
    </row>
    <row r="64" spans="1:4" x14ac:dyDescent="0.35">
      <c r="A64" s="18" t="s">
        <v>975</v>
      </c>
      <c r="B64" s="20">
        <v>49</v>
      </c>
    </row>
    <row r="65" spans="1:4" x14ac:dyDescent="0.35">
      <c r="A65" s="18" t="s">
        <v>2048</v>
      </c>
      <c r="B65" s="20">
        <v>17</v>
      </c>
    </row>
    <row r="66" spans="1:4" x14ac:dyDescent="0.35">
      <c r="A66" s="18" t="s">
        <v>2372</v>
      </c>
      <c r="B66" s="20">
        <v>10</v>
      </c>
    </row>
    <row r="67" spans="1:4" x14ac:dyDescent="0.35">
      <c r="A67" s="18" t="s">
        <v>1037</v>
      </c>
      <c r="B67" s="20">
        <v>24</v>
      </c>
    </row>
    <row r="68" spans="1:4" x14ac:dyDescent="0.35">
      <c r="A68" s="18" t="s">
        <v>1955</v>
      </c>
      <c r="B68" s="20">
        <v>1153</v>
      </c>
    </row>
    <row r="70" spans="1:4" x14ac:dyDescent="0.35">
      <c r="B70">
        <f>AVERAGE(B24:B67)</f>
        <v>26.204545454545453</v>
      </c>
      <c r="C70" s="16"/>
      <c r="D70" s="16"/>
    </row>
    <row r="78" spans="1:4" x14ac:dyDescent="0.35">
      <c r="C78" s="16"/>
      <c r="D78" s="16"/>
    </row>
  </sheetData>
  <pageMargins left="0.7" right="0.7" top="0.75" bottom="0.75" header="0.3" footer="0.3"/>
  <pageSetup paperSize="9" orientation="portrait" horizontalDpi="300" verticalDpi="300"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O1607"/>
  <sheetViews>
    <sheetView zoomScale="70" zoomScaleNormal="70" workbookViewId="0">
      <selection activeCell="N19" sqref="N19"/>
    </sheetView>
  </sheetViews>
  <sheetFormatPr defaultRowHeight="14.5" x14ac:dyDescent="0.35"/>
  <cols>
    <col min="2" max="2" width="53.453125" customWidth="1"/>
    <col min="3" max="3" width="17.7265625" customWidth="1"/>
    <col min="4" max="4" width="5.6328125" customWidth="1"/>
    <col min="5" max="6" width="3.81640625" customWidth="1"/>
    <col min="7" max="7" width="3.36328125" customWidth="1"/>
    <col min="8" max="8" width="3.81640625" customWidth="1"/>
    <col min="9" max="9" width="3.36328125" customWidth="1"/>
    <col min="10" max="10" width="5.6328125" customWidth="1"/>
    <col min="11" max="11" width="3.81640625" customWidth="1"/>
    <col min="12" max="12" width="3.90625" customWidth="1"/>
    <col min="13" max="13" width="11.6328125" bestFit="1" customWidth="1"/>
    <col min="14" max="14" width="8.26953125" customWidth="1"/>
    <col min="15" max="15" width="19" customWidth="1"/>
    <col min="16" max="16" width="9.26953125" bestFit="1" customWidth="1"/>
    <col min="17" max="17" width="9.54296875" customWidth="1"/>
    <col min="18" max="18" width="10.54296875" customWidth="1"/>
    <col min="19" max="19" width="34.26953125" customWidth="1"/>
    <col min="20" max="20" width="17.7265625" customWidth="1"/>
    <col min="21" max="21" width="14" bestFit="1" customWidth="1"/>
    <col min="22" max="22" width="11.453125" bestFit="1" customWidth="1"/>
    <col min="27" max="27" width="53.453125" customWidth="1"/>
    <col min="28" max="28" width="17.7265625" customWidth="1"/>
    <col min="32" max="32" width="147.81640625" customWidth="1"/>
    <col min="33" max="33" width="17.7265625" customWidth="1"/>
    <col min="34" max="35" width="3.81640625" customWidth="1"/>
    <col min="36" max="36" width="3.36328125" customWidth="1"/>
    <col min="37" max="38" width="3.81640625" customWidth="1"/>
    <col min="39" max="39" width="5.6328125" customWidth="1"/>
    <col min="40" max="40" width="6.36328125" customWidth="1"/>
    <col min="41" max="42" width="4.81640625" customWidth="1"/>
  </cols>
  <sheetData>
    <row r="3" spans="2:41" x14ac:dyDescent="0.35">
      <c r="B3" s="32" t="s">
        <v>2316</v>
      </c>
      <c r="S3" s="32" t="s">
        <v>2319</v>
      </c>
      <c r="AA3" s="32" t="s">
        <v>2318</v>
      </c>
    </row>
    <row r="4" spans="2:41" x14ac:dyDescent="0.35">
      <c r="AF4" s="32" t="s">
        <v>2324</v>
      </c>
    </row>
    <row r="6" spans="2:41" x14ac:dyDescent="0.35">
      <c r="B6" s="17" t="s">
        <v>1887</v>
      </c>
      <c r="C6" s="36" t="s">
        <v>1968</v>
      </c>
      <c r="S6" s="17" t="s">
        <v>1216</v>
      </c>
      <c r="T6" s="36" t="s">
        <v>1213</v>
      </c>
      <c r="AA6" s="17" t="s">
        <v>1216</v>
      </c>
      <c r="AB6" s="36" t="s">
        <v>1961</v>
      </c>
      <c r="AF6" s="17" t="s">
        <v>1216</v>
      </c>
      <c r="AG6" s="36" t="s">
        <v>1968</v>
      </c>
    </row>
    <row r="7" spans="2:41" x14ac:dyDescent="0.35">
      <c r="S7" s="17" t="s">
        <v>2376</v>
      </c>
      <c r="T7" s="36" t="s">
        <v>1961</v>
      </c>
      <c r="AA7" s="17" t="s">
        <v>2376</v>
      </c>
      <c r="AB7" s="36" t="s">
        <v>1968</v>
      </c>
      <c r="AF7" s="17" t="s">
        <v>2376</v>
      </c>
      <c r="AG7" s="36" t="s">
        <v>1961</v>
      </c>
    </row>
    <row r="8" spans="2:41" x14ac:dyDescent="0.35">
      <c r="B8" s="17" t="s">
        <v>1957</v>
      </c>
      <c r="C8" s="17" t="s">
        <v>1956</v>
      </c>
    </row>
    <row r="9" spans="2:41" x14ac:dyDescent="0.35">
      <c r="B9" s="17" t="s">
        <v>1953</v>
      </c>
      <c r="C9" s="21" t="s">
        <v>1215</v>
      </c>
      <c r="D9" s="21" t="s">
        <v>1214</v>
      </c>
      <c r="E9" s="21" t="s">
        <v>1213</v>
      </c>
      <c r="F9" s="21" t="s">
        <v>1955</v>
      </c>
      <c r="S9" s="17" t="s">
        <v>1953</v>
      </c>
      <c r="T9" t="s">
        <v>1957</v>
      </c>
      <c r="AA9" s="17" t="s">
        <v>1953</v>
      </c>
      <c r="AB9" t="s">
        <v>1957</v>
      </c>
      <c r="AF9" s="17" t="s">
        <v>1957</v>
      </c>
      <c r="AG9" s="17" t="s">
        <v>1956</v>
      </c>
    </row>
    <row r="10" spans="2:41" x14ac:dyDescent="0.35">
      <c r="B10" s="18" t="s">
        <v>4796</v>
      </c>
      <c r="C10" s="20"/>
      <c r="D10" s="20">
        <v>1</v>
      </c>
      <c r="E10" s="20">
        <v>4</v>
      </c>
      <c r="F10" s="20">
        <v>5</v>
      </c>
      <c r="S10" s="18" t="s">
        <v>2371</v>
      </c>
      <c r="T10" s="20">
        <v>229</v>
      </c>
      <c r="V10" s="20"/>
      <c r="AA10" s="18" t="s">
        <v>118</v>
      </c>
      <c r="AB10" s="20">
        <v>155</v>
      </c>
      <c r="AF10" s="17" t="s">
        <v>1953</v>
      </c>
      <c r="AG10" s="2" t="s">
        <v>2285</v>
      </c>
      <c r="AH10" s="2" t="s">
        <v>10</v>
      </c>
      <c r="AI10" s="2" t="s">
        <v>7</v>
      </c>
      <c r="AJ10" s="2" t="s">
        <v>21</v>
      </c>
      <c r="AK10" s="2" t="s">
        <v>5</v>
      </c>
      <c r="AL10" s="36" t="s">
        <v>3</v>
      </c>
      <c r="AM10" s="36" t="s">
        <v>354</v>
      </c>
      <c r="AN10" s="36" t="s">
        <v>1954</v>
      </c>
      <c r="AO10" s="2" t="s">
        <v>2286</v>
      </c>
    </row>
    <row r="11" spans="2:41" x14ac:dyDescent="0.35">
      <c r="B11" s="18" t="s">
        <v>1959</v>
      </c>
      <c r="C11" s="20">
        <v>6</v>
      </c>
      <c r="D11" s="20">
        <v>249</v>
      </c>
      <c r="E11" s="20">
        <v>266</v>
      </c>
      <c r="F11" s="20">
        <v>521</v>
      </c>
      <c r="J11">
        <v>266</v>
      </c>
      <c r="S11" s="18" t="s">
        <v>1050</v>
      </c>
      <c r="T11" s="20">
        <v>102</v>
      </c>
      <c r="V11" s="20"/>
      <c r="AA11" s="18" t="s">
        <v>164</v>
      </c>
      <c r="AB11" s="20">
        <v>97</v>
      </c>
      <c r="AD11">
        <f>MEDIAN(AB10:AB50)</f>
        <v>14</v>
      </c>
      <c r="AF11" s="18" t="s">
        <v>2014</v>
      </c>
      <c r="AG11" s="29"/>
      <c r="AH11" s="29">
        <v>31</v>
      </c>
      <c r="AI11" s="29">
        <v>1</v>
      </c>
      <c r="AJ11" s="29">
        <v>1</v>
      </c>
      <c r="AK11" s="29"/>
      <c r="AL11" s="29">
        <v>12</v>
      </c>
      <c r="AM11" s="29"/>
      <c r="AN11" s="29"/>
      <c r="AO11" s="29">
        <v>45</v>
      </c>
    </row>
    <row r="12" spans="2:41" x14ac:dyDescent="0.35">
      <c r="B12" s="18" t="s">
        <v>1960</v>
      </c>
      <c r="C12" s="20">
        <v>3</v>
      </c>
      <c r="D12" s="20">
        <v>438</v>
      </c>
      <c r="E12" s="20">
        <v>364</v>
      </c>
      <c r="F12" s="20">
        <v>805</v>
      </c>
      <c r="J12">
        <v>365</v>
      </c>
      <c r="S12" s="18" t="s">
        <v>350</v>
      </c>
      <c r="T12" s="20">
        <v>89</v>
      </c>
      <c r="V12" s="20"/>
      <c r="AA12" s="18" t="s">
        <v>447</v>
      </c>
      <c r="AB12" s="20">
        <v>93</v>
      </c>
      <c r="AF12" s="19" t="s">
        <v>127</v>
      </c>
      <c r="AG12" s="29"/>
      <c r="AH12" s="29"/>
      <c r="AI12" s="29"/>
      <c r="AJ12" s="29"/>
      <c r="AK12" s="29"/>
      <c r="AL12" s="29">
        <v>1</v>
      </c>
      <c r="AM12" s="29"/>
      <c r="AN12" s="29"/>
      <c r="AO12" s="29">
        <v>1</v>
      </c>
    </row>
    <row r="13" spans="2:41" x14ac:dyDescent="0.35">
      <c r="B13" s="18" t="s">
        <v>2699</v>
      </c>
      <c r="C13" s="20"/>
      <c r="D13" s="20">
        <v>166</v>
      </c>
      <c r="E13" s="20">
        <v>90</v>
      </c>
      <c r="F13" s="20">
        <v>256</v>
      </c>
      <c r="S13" s="18" t="s">
        <v>884</v>
      </c>
      <c r="T13" s="20">
        <v>60</v>
      </c>
      <c r="V13" s="20"/>
      <c r="AA13" s="18" t="s">
        <v>1163</v>
      </c>
      <c r="AB13" s="20">
        <v>75</v>
      </c>
      <c r="AF13" s="19" t="s">
        <v>2057</v>
      </c>
      <c r="AG13" s="29"/>
      <c r="AH13" s="29">
        <v>1</v>
      </c>
      <c r="AI13" s="29"/>
      <c r="AJ13" s="29"/>
      <c r="AK13" s="29"/>
      <c r="AL13" s="29"/>
      <c r="AM13" s="29"/>
      <c r="AN13" s="29"/>
      <c r="AO13" s="29">
        <v>1</v>
      </c>
    </row>
    <row r="14" spans="2:41" x14ac:dyDescent="0.35">
      <c r="B14" s="18" t="s">
        <v>295</v>
      </c>
      <c r="C14" s="20"/>
      <c r="D14" s="20">
        <v>111</v>
      </c>
      <c r="E14" s="20">
        <v>13</v>
      </c>
      <c r="F14" s="20">
        <v>124</v>
      </c>
      <c r="S14" s="18" t="s">
        <v>2325</v>
      </c>
      <c r="T14" s="20">
        <v>35</v>
      </c>
      <c r="V14" s="20"/>
      <c r="AA14" s="18" t="s">
        <v>1193</v>
      </c>
      <c r="AB14" s="20">
        <v>66</v>
      </c>
      <c r="AF14" s="19" t="s">
        <v>2089</v>
      </c>
      <c r="AG14" s="29"/>
      <c r="AH14" s="29"/>
      <c r="AI14" s="29"/>
      <c r="AJ14" s="29"/>
      <c r="AK14" s="29"/>
      <c r="AL14" s="29">
        <v>1</v>
      </c>
      <c r="AM14" s="29"/>
      <c r="AN14" s="29"/>
      <c r="AO14" s="29">
        <v>1</v>
      </c>
    </row>
    <row r="15" spans="2:41" x14ac:dyDescent="0.35">
      <c r="B15" s="18" t="s">
        <v>1896</v>
      </c>
      <c r="C15" s="20"/>
      <c r="D15" s="20">
        <v>46</v>
      </c>
      <c r="E15" s="20">
        <v>71</v>
      </c>
      <c r="F15" s="20">
        <v>117</v>
      </c>
      <c r="S15" s="18" t="s">
        <v>998</v>
      </c>
      <c r="T15" s="20">
        <v>30</v>
      </c>
      <c r="V15" s="20"/>
      <c r="AA15" s="18" t="s">
        <v>2356</v>
      </c>
      <c r="AB15" s="20">
        <v>63</v>
      </c>
      <c r="AF15" s="19" t="s">
        <v>2062</v>
      </c>
      <c r="AG15" s="29"/>
      <c r="AH15" s="29">
        <v>1</v>
      </c>
      <c r="AI15" s="29"/>
      <c r="AJ15" s="29"/>
      <c r="AK15" s="29"/>
      <c r="AL15" s="29"/>
      <c r="AM15" s="29"/>
      <c r="AN15" s="29"/>
      <c r="AO15" s="29">
        <v>1</v>
      </c>
    </row>
    <row r="16" spans="2:41" x14ac:dyDescent="0.35">
      <c r="B16" s="18" t="s">
        <v>1958</v>
      </c>
      <c r="C16" s="20">
        <v>4</v>
      </c>
      <c r="D16" s="20">
        <v>137</v>
      </c>
      <c r="E16" s="20">
        <v>75</v>
      </c>
      <c r="F16" s="20">
        <v>216</v>
      </c>
      <c r="J16">
        <v>77</v>
      </c>
      <c r="S16" s="18" t="s">
        <v>2348</v>
      </c>
      <c r="T16" s="20">
        <v>28</v>
      </c>
      <c r="V16" s="20"/>
      <c r="AA16" s="18" t="s">
        <v>315</v>
      </c>
      <c r="AB16" s="20">
        <v>60</v>
      </c>
      <c r="AF16" s="19" t="s">
        <v>2061</v>
      </c>
      <c r="AG16" s="29"/>
      <c r="AH16" s="29">
        <v>1</v>
      </c>
      <c r="AI16" s="29"/>
      <c r="AJ16" s="29"/>
      <c r="AK16" s="29"/>
      <c r="AL16" s="29"/>
      <c r="AM16" s="29"/>
      <c r="AN16" s="29"/>
      <c r="AO16" s="29">
        <v>1</v>
      </c>
    </row>
    <row r="17" spans="2:41" x14ac:dyDescent="0.35">
      <c r="B17" s="18" t="s">
        <v>1048</v>
      </c>
      <c r="C17" s="20"/>
      <c r="D17" s="20">
        <v>3</v>
      </c>
      <c r="E17" s="20"/>
      <c r="F17" s="20">
        <v>3</v>
      </c>
      <c r="S17" s="18" t="s">
        <v>2370</v>
      </c>
      <c r="T17" s="20">
        <v>19</v>
      </c>
      <c r="V17" s="20"/>
      <c r="AA17" s="18" t="s">
        <v>2365</v>
      </c>
      <c r="AB17" s="20">
        <v>50</v>
      </c>
      <c r="AF17" s="19" t="s">
        <v>2063</v>
      </c>
      <c r="AG17" s="29"/>
      <c r="AH17" s="29">
        <v>1</v>
      </c>
      <c r="AI17" s="29"/>
      <c r="AJ17" s="29"/>
      <c r="AK17" s="29"/>
      <c r="AL17" s="29"/>
      <c r="AM17" s="29"/>
      <c r="AN17" s="29"/>
      <c r="AO17" s="29">
        <v>1</v>
      </c>
    </row>
    <row r="18" spans="2:41" x14ac:dyDescent="0.35">
      <c r="B18" s="18" t="s">
        <v>1955</v>
      </c>
      <c r="C18" s="20">
        <v>13</v>
      </c>
      <c r="D18" s="20">
        <v>1151</v>
      </c>
      <c r="E18" s="20">
        <v>883</v>
      </c>
      <c r="F18" s="20">
        <v>2047</v>
      </c>
      <c r="J18">
        <f>SUM(J11:J16)</f>
        <v>708</v>
      </c>
      <c r="S18" s="18" t="s">
        <v>62</v>
      </c>
      <c r="T18" s="20">
        <v>17</v>
      </c>
      <c r="V18" s="20"/>
      <c r="AA18" s="18" t="s">
        <v>975</v>
      </c>
      <c r="AB18" s="20">
        <v>49</v>
      </c>
      <c r="AF18" s="19" t="s">
        <v>2064</v>
      </c>
      <c r="AG18" s="29"/>
      <c r="AH18" s="29">
        <v>1</v>
      </c>
      <c r="AI18" s="29"/>
      <c r="AJ18" s="29"/>
      <c r="AK18" s="29"/>
      <c r="AL18" s="29"/>
      <c r="AM18" s="29"/>
      <c r="AN18" s="29"/>
      <c r="AO18" s="29">
        <v>1</v>
      </c>
    </row>
    <row r="19" spans="2:41" x14ac:dyDescent="0.35">
      <c r="S19" s="18" t="s">
        <v>0</v>
      </c>
      <c r="T19" s="20">
        <v>17</v>
      </c>
      <c r="V19" s="20"/>
      <c r="AA19" s="18" t="s">
        <v>2014</v>
      </c>
      <c r="AB19" s="20">
        <v>48</v>
      </c>
      <c r="AF19" s="19" t="s">
        <v>2065</v>
      </c>
      <c r="AG19" s="29"/>
      <c r="AH19" s="29">
        <v>1</v>
      </c>
      <c r="AI19" s="29"/>
      <c r="AJ19" s="29"/>
      <c r="AK19" s="29"/>
      <c r="AL19" s="29"/>
      <c r="AM19" s="29"/>
      <c r="AN19" s="29"/>
      <c r="AO19" s="29">
        <v>1</v>
      </c>
    </row>
    <row r="20" spans="2:41" x14ac:dyDescent="0.35">
      <c r="D20">
        <f>140+443+252</f>
        <v>835</v>
      </c>
      <c r="E20">
        <f>GETPIVOTDATA("Palvelu",$B$8,"IlmTyyppi","Tuet ja avustukset","oType","v")+GETPIVOTDATA("Palvelu",$B$8,"IlmTyyppi","Luvat","oType","v")+GETPIVOTDATA("Palvelu",$B$8,"IlmTyyppi","Ilmoitukset","oType","v")</f>
        <v>705</v>
      </c>
      <c r="F20">
        <f>D20+E20</f>
        <v>1540</v>
      </c>
      <c r="S20" s="18" t="s">
        <v>487</v>
      </c>
      <c r="T20" s="20">
        <v>16</v>
      </c>
      <c r="V20" s="20"/>
      <c r="AA20" s="18" t="s">
        <v>949</v>
      </c>
      <c r="AB20" s="20">
        <v>31</v>
      </c>
      <c r="AF20" s="19" t="s">
        <v>2066</v>
      </c>
      <c r="AG20" s="29"/>
      <c r="AH20" s="29">
        <v>1</v>
      </c>
      <c r="AI20" s="29"/>
      <c r="AJ20" s="29"/>
      <c r="AK20" s="29"/>
      <c r="AL20" s="29"/>
      <c r="AM20" s="29"/>
      <c r="AN20" s="29"/>
      <c r="AO20" s="29">
        <v>1</v>
      </c>
    </row>
    <row r="21" spans="2:41" x14ac:dyDescent="0.35">
      <c r="S21" s="18" t="s">
        <v>90</v>
      </c>
      <c r="T21" s="20">
        <v>14</v>
      </c>
      <c r="V21" s="20"/>
      <c r="AA21" s="18" t="s">
        <v>2050</v>
      </c>
      <c r="AB21" s="20">
        <v>31</v>
      </c>
      <c r="AF21" s="19" t="s">
        <v>2086</v>
      </c>
      <c r="AG21" s="29"/>
      <c r="AH21" s="29">
        <v>1</v>
      </c>
      <c r="AI21" s="29"/>
      <c r="AJ21" s="29"/>
      <c r="AK21" s="29"/>
      <c r="AL21" s="29"/>
      <c r="AM21" s="29"/>
      <c r="AN21" s="29"/>
      <c r="AO21" s="29">
        <v>1</v>
      </c>
    </row>
    <row r="22" spans="2:41" x14ac:dyDescent="0.35">
      <c r="S22" s="18" t="s">
        <v>1151</v>
      </c>
      <c r="T22" s="20">
        <v>7</v>
      </c>
      <c r="V22" s="20"/>
      <c r="AA22" s="18" t="s">
        <v>2033</v>
      </c>
      <c r="AB22" s="20">
        <v>30</v>
      </c>
      <c r="AF22" s="19" t="s">
        <v>2085</v>
      </c>
      <c r="AG22" s="29"/>
      <c r="AH22" s="29">
        <v>1</v>
      </c>
      <c r="AI22" s="29"/>
      <c r="AJ22" s="29"/>
      <c r="AK22" s="29"/>
      <c r="AL22" s="29"/>
      <c r="AM22" s="29"/>
      <c r="AN22" s="29"/>
      <c r="AO22" s="29">
        <v>1</v>
      </c>
    </row>
    <row r="23" spans="2:41" x14ac:dyDescent="0.35">
      <c r="B23" s="32" t="s">
        <v>2317</v>
      </c>
      <c r="S23" s="18" t="s">
        <v>548</v>
      </c>
      <c r="T23" s="20">
        <v>7</v>
      </c>
      <c r="V23" s="20"/>
      <c r="AA23" s="18" t="s">
        <v>1037</v>
      </c>
      <c r="AB23" s="20">
        <v>24</v>
      </c>
      <c r="AF23" s="19" t="s">
        <v>43</v>
      </c>
      <c r="AG23" s="29"/>
      <c r="AH23" s="29">
        <v>1</v>
      </c>
      <c r="AI23" s="29"/>
      <c r="AJ23" s="29"/>
      <c r="AK23" s="29"/>
      <c r="AL23" s="29"/>
      <c r="AM23" s="29"/>
      <c r="AN23" s="29"/>
      <c r="AO23" s="29">
        <v>1</v>
      </c>
    </row>
    <row r="24" spans="2:41" x14ac:dyDescent="0.35">
      <c r="S24" s="18" t="s">
        <v>1901</v>
      </c>
      <c r="T24" s="20">
        <v>6</v>
      </c>
      <c r="V24" s="20"/>
      <c r="AA24" s="18" t="s">
        <v>2040</v>
      </c>
      <c r="AB24" s="20">
        <v>24</v>
      </c>
      <c r="AF24" s="19" t="s">
        <v>2068</v>
      </c>
      <c r="AG24" s="29"/>
      <c r="AH24" s="29">
        <v>1</v>
      </c>
      <c r="AI24" s="29"/>
      <c r="AJ24" s="29"/>
      <c r="AK24" s="29"/>
      <c r="AL24" s="29"/>
      <c r="AM24" s="29"/>
      <c r="AN24" s="29"/>
      <c r="AO24" s="29">
        <v>1</v>
      </c>
    </row>
    <row r="25" spans="2:41" x14ac:dyDescent="0.35">
      <c r="S25" s="18" t="s">
        <v>1189</v>
      </c>
      <c r="T25" s="20">
        <v>4</v>
      </c>
      <c r="V25" s="20"/>
      <c r="AA25" s="18" t="s">
        <v>2043</v>
      </c>
      <c r="AB25" s="20">
        <v>22</v>
      </c>
      <c r="AF25" s="19" t="s">
        <v>2091</v>
      </c>
      <c r="AG25" s="29"/>
      <c r="AH25" s="29"/>
      <c r="AI25" s="29">
        <v>1</v>
      </c>
      <c r="AJ25" s="29"/>
      <c r="AK25" s="29"/>
      <c r="AL25" s="29"/>
      <c r="AM25" s="29"/>
      <c r="AN25" s="29"/>
      <c r="AO25" s="29">
        <v>1</v>
      </c>
    </row>
    <row r="26" spans="2:41" x14ac:dyDescent="0.35">
      <c r="B26" s="17" t="s">
        <v>1216</v>
      </c>
      <c r="C26" s="36" t="s">
        <v>1968</v>
      </c>
      <c r="S26" s="18" t="s">
        <v>1229</v>
      </c>
      <c r="T26" s="20">
        <v>3</v>
      </c>
      <c r="V26" s="20"/>
      <c r="AA26" s="18" t="s">
        <v>2022</v>
      </c>
      <c r="AB26" s="20">
        <v>20</v>
      </c>
      <c r="AF26" s="19" t="s">
        <v>2058</v>
      </c>
      <c r="AG26" s="29"/>
      <c r="AH26" s="29">
        <v>1</v>
      </c>
      <c r="AI26" s="29"/>
      <c r="AJ26" s="29"/>
      <c r="AK26" s="29"/>
      <c r="AL26" s="29"/>
      <c r="AM26" s="29"/>
      <c r="AN26" s="29"/>
      <c r="AO26" s="29">
        <v>1</v>
      </c>
    </row>
    <row r="27" spans="2:41" x14ac:dyDescent="0.35">
      <c r="B27" s="17" t="s">
        <v>1887</v>
      </c>
      <c r="C27" s="36" t="s">
        <v>1968</v>
      </c>
      <c r="S27" s="18" t="s">
        <v>280</v>
      </c>
      <c r="T27" s="20">
        <v>3</v>
      </c>
      <c r="V27" s="20"/>
      <c r="AA27" s="18" t="s">
        <v>2045</v>
      </c>
      <c r="AB27" s="20">
        <v>19</v>
      </c>
      <c r="AF27" s="19" t="s">
        <v>2087</v>
      </c>
      <c r="AG27" s="29"/>
      <c r="AH27" s="29"/>
      <c r="AI27" s="29"/>
      <c r="AJ27" s="29"/>
      <c r="AK27" s="29"/>
      <c r="AL27" s="29">
        <v>1</v>
      </c>
      <c r="AM27" s="29"/>
      <c r="AN27" s="29"/>
      <c r="AO27" s="29">
        <v>1</v>
      </c>
    </row>
    <row r="28" spans="2:41" x14ac:dyDescent="0.35">
      <c r="S28" s="18" t="s">
        <v>1177</v>
      </c>
      <c r="T28" s="20">
        <v>3</v>
      </c>
      <c r="V28" s="20"/>
      <c r="AA28" s="18" t="s">
        <v>2048</v>
      </c>
      <c r="AB28" s="20">
        <v>17</v>
      </c>
      <c r="AF28" s="19" t="s">
        <v>262</v>
      </c>
      <c r="AG28" s="29"/>
      <c r="AH28" s="29"/>
      <c r="AI28" s="29"/>
      <c r="AJ28" s="29"/>
      <c r="AK28" s="29"/>
      <c r="AL28" s="29">
        <v>1</v>
      </c>
      <c r="AM28" s="29"/>
      <c r="AN28" s="29"/>
      <c r="AO28" s="29">
        <v>1</v>
      </c>
    </row>
    <row r="29" spans="2:41" x14ac:dyDescent="0.35">
      <c r="B29" s="17" t="s">
        <v>1957</v>
      </c>
      <c r="C29" s="17" t="s">
        <v>1956</v>
      </c>
      <c r="S29" s="18" t="s">
        <v>1183</v>
      </c>
      <c r="T29" s="20">
        <v>3</v>
      </c>
      <c r="V29" s="20"/>
      <c r="AA29" s="18" t="s">
        <v>1166</v>
      </c>
      <c r="AB29" s="20">
        <v>14</v>
      </c>
      <c r="AF29" s="19" t="s">
        <v>2060</v>
      </c>
      <c r="AG29" s="29"/>
      <c r="AH29" s="29">
        <v>1</v>
      </c>
      <c r="AI29" s="29"/>
      <c r="AJ29" s="29"/>
      <c r="AK29" s="29"/>
      <c r="AL29" s="29"/>
      <c r="AM29" s="29"/>
      <c r="AN29" s="29"/>
      <c r="AO29" s="29">
        <v>1</v>
      </c>
    </row>
    <row r="30" spans="2:41" x14ac:dyDescent="0.35">
      <c r="B30" s="17" t="s">
        <v>1953</v>
      </c>
      <c r="C30" s="21" t="s">
        <v>1954</v>
      </c>
      <c r="D30" s="21" t="s">
        <v>2285</v>
      </c>
      <c r="E30" s="21" t="s">
        <v>10</v>
      </c>
      <c r="F30" s="21" t="s">
        <v>7</v>
      </c>
      <c r="G30" s="21" t="s">
        <v>21</v>
      </c>
      <c r="H30" s="21" t="s">
        <v>5</v>
      </c>
      <c r="I30" s="21" t="s">
        <v>3</v>
      </c>
      <c r="J30" s="21" t="s">
        <v>354</v>
      </c>
      <c r="K30" s="21" t="s">
        <v>2286</v>
      </c>
      <c r="S30" s="18" t="s">
        <v>2031</v>
      </c>
      <c r="T30" s="20">
        <v>3</v>
      </c>
      <c r="V30" s="20"/>
      <c r="AA30" s="18" t="s">
        <v>505</v>
      </c>
      <c r="AB30" s="20">
        <v>14</v>
      </c>
      <c r="AF30" s="19" t="s">
        <v>2092</v>
      </c>
      <c r="AG30" s="29"/>
      <c r="AH30" s="29"/>
      <c r="AI30" s="29"/>
      <c r="AJ30" s="29">
        <v>1</v>
      </c>
      <c r="AK30" s="29"/>
      <c r="AL30" s="29"/>
      <c r="AM30" s="29"/>
      <c r="AN30" s="29"/>
      <c r="AO30" s="29">
        <v>1</v>
      </c>
    </row>
    <row r="31" spans="2:41" x14ac:dyDescent="0.35">
      <c r="B31" s="18" t="s">
        <v>4796</v>
      </c>
      <c r="C31" s="20"/>
      <c r="D31" s="20"/>
      <c r="E31" s="20"/>
      <c r="F31" s="20"/>
      <c r="G31" s="20"/>
      <c r="H31" s="20">
        <v>1</v>
      </c>
      <c r="I31" s="20">
        <v>2</v>
      </c>
      <c r="J31" s="20">
        <v>2</v>
      </c>
      <c r="K31" s="20">
        <v>5</v>
      </c>
      <c r="M31" t="s">
        <v>2272</v>
      </c>
      <c r="S31" s="18" t="s">
        <v>2346</v>
      </c>
      <c r="T31" s="20">
        <v>3</v>
      </c>
      <c r="V31" s="20"/>
      <c r="AA31" s="18" t="s">
        <v>344</v>
      </c>
      <c r="AB31" s="20">
        <v>12</v>
      </c>
      <c r="AF31" s="19" t="s">
        <v>2090</v>
      </c>
      <c r="AG31" s="29"/>
      <c r="AH31" s="29"/>
      <c r="AI31" s="29"/>
      <c r="AJ31" s="29"/>
      <c r="AK31" s="29"/>
      <c r="AL31" s="29">
        <v>1</v>
      </c>
      <c r="AM31" s="29"/>
      <c r="AN31" s="29"/>
      <c r="AO31" s="29">
        <v>1</v>
      </c>
    </row>
    <row r="32" spans="2:41" x14ac:dyDescent="0.35">
      <c r="B32" s="18" t="s">
        <v>1959</v>
      </c>
      <c r="C32" s="20">
        <v>10</v>
      </c>
      <c r="D32" s="20">
        <v>48</v>
      </c>
      <c r="E32" s="20">
        <v>133</v>
      </c>
      <c r="F32" s="20">
        <v>177</v>
      </c>
      <c r="G32" s="20">
        <v>15</v>
      </c>
      <c r="H32" s="20">
        <v>81</v>
      </c>
      <c r="I32" s="20">
        <v>47</v>
      </c>
      <c r="J32" s="20">
        <v>12</v>
      </c>
      <c r="K32" s="20">
        <v>523</v>
      </c>
      <c r="M32" t="s">
        <v>4827</v>
      </c>
      <c r="N32">
        <f>SUM(C31:F33)</f>
        <v>878</v>
      </c>
      <c r="O32" s="28">
        <f>N32/N34</f>
        <v>0.66064710308502639</v>
      </c>
      <c r="S32" s="18" t="s">
        <v>1900</v>
      </c>
      <c r="T32" s="20">
        <v>2</v>
      </c>
      <c r="V32" s="20"/>
      <c r="AA32" s="18" t="s">
        <v>1899</v>
      </c>
      <c r="AB32" s="20">
        <v>12</v>
      </c>
      <c r="AF32" s="19" t="s">
        <v>2088</v>
      </c>
      <c r="AG32" s="29"/>
      <c r="AH32" s="29"/>
      <c r="AI32" s="29"/>
      <c r="AJ32" s="29"/>
      <c r="AK32" s="29"/>
      <c r="AL32" s="29">
        <v>1</v>
      </c>
      <c r="AM32" s="29"/>
      <c r="AN32" s="29"/>
      <c r="AO32" s="29">
        <v>1</v>
      </c>
    </row>
    <row r="33" spans="2:41" x14ac:dyDescent="0.35">
      <c r="B33" s="18" t="s">
        <v>1960</v>
      </c>
      <c r="C33" s="20">
        <v>18</v>
      </c>
      <c r="D33" s="20">
        <v>103</v>
      </c>
      <c r="E33" s="20">
        <v>157</v>
      </c>
      <c r="F33" s="20">
        <v>232</v>
      </c>
      <c r="G33" s="20">
        <v>52</v>
      </c>
      <c r="H33" s="20">
        <v>182</v>
      </c>
      <c r="I33" s="20">
        <v>42</v>
      </c>
      <c r="J33" s="20">
        <v>15</v>
      </c>
      <c r="K33" s="20">
        <v>801</v>
      </c>
      <c r="M33" t="s">
        <v>4828</v>
      </c>
      <c r="N33">
        <f>SUM(G31:J33)</f>
        <v>451</v>
      </c>
      <c r="O33" s="28">
        <f>N33/N34</f>
        <v>0.33935289691497367</v>
      </c>
      <c r="S33" s="18" t="s">
        <v>1205</v>
      </c>
      <c r="T33" s="20">
        <v>2</v>
      </c>
      <c r="V33" s="20"/>
      <c r="AA33" s="18" t="s">
        <v>2019</v>
      </c>
      <c r="AB33" s="20">
        <v>12</v>
      </c>
      <c r="AF33" s="19" t="s">
        <v>2098</v>
      </c>
      <c r="AG33" s="29"/>
      <c r="AH33" s="29"/>
      <c r="AI33" s="29"/>
      <c r="AJ33" s="29"/>
      <c r="AK33" s="29"/>
      <c r="AL33" s="29">
        <v>1</v>
      </c>
      <c r="AM33" s="29"/>
      <c r="AN33" s="29"/>
      <c r="AO33" s="29">
        <v>1</v>
      </c>
    </row>
    <row r="34" spans="2:41" x14ac:dyDescent="0.35">
      <c r="B34" s="18" t="s">
        <v>2699</v>
      </c>
      <c r="C34" s="20">
        <v>2</v>
      </c>
      <c r="D34" s="20">
        <v>53</v>
      </c>
      <c r="E34" s="20">
        <v>35</v>
      </c>
      <c r="F34" s="20">
        <v>77</v>
      </c>
      <c r="G34" s="20">
        <v>11</v>
      </c>
      <c r="H34" s="20">
        <v>58</v>
      </c>
      <c r="I34" s="20">
        <v>13</v>
      </c>
      <c r="J34" s="20">
        <v>2</v>
      </c>
      <c r="K34" s="20">
        <v>251</v>
      </c>
      <c r="N34">
        <f>N32+N33</f>
        <v>1329</v>
      </c>
      <c r="S34" s="18" t="s">
        <v>107</v>
      </c>
      <c r="T34" s="20">
        <v>1</v>
      </c>
      <c r="V34" s="20"/>
      <c r="AA34" s="18" t="s">
        <v>132</v>
      </c>
      <c r="AB34" s="20">
        <v>12</v>
      </c>
      <c r="AF34" s="19" t="s">
        <v>540</v>
      </c>
      <c r="AG34" s="29"/>
      <c r="AH34" s="29"/>
      <c r="AI34" s="29"/>
      <c r="AJ34" s="29"/>
      <c r="AK34" s="29"/>
      <c r="AL34" s="29">
        <v>1</v>
      </c>
      <c r="AM34" s="29"/>
      <c r="AN34" s="29"/>
      <c r="AO34" s="29">
        <v>1</v>
      </c>
    </row>
    <row r="35" spans="2:41" x14ac:dyDescent="0.35">
      <c r="B35" s="18" t="s">
        <v>295</v>
      </c>
      <c r="C35" s="20">
        <v>3</v>
      </c>
      <c r="D35" s="20">
        <v>26</v>
      </c>
      <c r="E35" s="20">
        <v>17</v>
      </c>
      <c r="F35" s="20">
        <v>49</v>
      </c>
      <c r="G35" s="20">
        <v>14</v>
      </c>
      <c r="H35" s="20">
        <v>13</v>
      </c>
      <c r="I35" s="20">
        <v>2</v>
      </c>
      <c r="J35" s="20"/>
      <c r="K35" s="20">
        <v>124</v>
      </c>
      <c r="S35" s="18" t="s">
        <v>115</v>
      </c>
      <c r="T35" s="20">
        <v>1</v>
      </c>
      <c r="V35" s="20"/>
      <c r="AA35" s="18" t="s">
        <v>2368</v>
      </c>
      <c r="AB35" s="20">
        <v>11</v>
      </c>
      <c r="AF35" s="19" t="s">
        <v>513</v>
      </c>
      <c r="AG35" s="29"/>
      <c r="AH35" s="29"/>
      <c r="AI35" s="29"/>
      <c r="AJ35" s="29"/>
      <c r="AK35" s="29"/>
      <c r="AL35" s="29">
        <v>1</v>
      </c>
      <c r="AM35" s="29"/>
      <c r="AN35" s="29"/>
      <c r="AO35" s="29">
        <v>1</v>
      </c>
    </row>
    <row r="36" spans="2:41" x14ac:dyDescent="0.35">
      <c r="B36" s="18" t="s">
        <v>1896</v>
      </c>
      <c r="C36" s="20">
        <v>2</v>
      </c>
      <c r="D36" s="20">
        <v>7</v>
      </c>
      <c r="E36" s="20">
        <v>13</v>
      </c>
      <c r="F36" s="20">
        <v>22</v>
      </c>
      <c r="G36" s="20">
        <v>14</v>
      </c>
      <c r="H36" s="20">
        <v>49</v>
      </c>
      <c r="I36" s="20">
        <v>7</v>
      </c>
      <c r="J36" s="20">
        <v>4</v>
      </c>
      <c r="K36" s="20">
        <v>118</v>
      </c>
      <c r="M36" t="s">
        <v>2281</v>
      </c>
      <c r="N36">
        <f>SUM(K31:K33)</f>
        <v>1329</v>
      </c>
      <c r="S36" s="18" t="s">
        <v>1898</v>
      </c>
      <c r="T36" s="20">
        <v>1</v>
      </c>
      <c r="V36" s="20"/>
      <c r="AA36" s="18" t="s">
        <v>2029</v>
      </c>
      <c r="AB36" s="20">
        <v>10</v>
      </c>
      <c r="AF36" s="19" t="s">
        <v>2069</v>
      </c>
      <c r="AG36" s="29"/>
      <c r="AH36" s="29">
        <v>1</v>
      </c>
      <c r="AI36" s="29"/>
      <c r="AJ36" s="29"/>
      <c r="AK36" s="29"/>
      <c r="AL36" s="29"/>
      <c r="AM36" s="29"/>
      <c r="AN36" s="29"/>
      <c r="AO36" s="29">
        <v>1</v>
      </c>
    </row>
    <row r="37" spans="2:41" x14ac:dyDescent="0.35">
      <c r="B37" s="18" t="s">
        <v>1958</v>
      </c>
      <c r="C37" s="20">
        <v>16</v>
      </c>
      <c r="D37" s="20">
        <v>18</v>
      </c>
      <c r="E37" s="20">
        <v>40</v>
      </c>
      <c r="F37" s="20">
        <v>44</v>
      </c>
      <c r="G37" s="20">
        <v>17</v>
      </c>
      <c r="H37" s="20">
        <v>53</v>
      </c>
      <c r="I37" s="20">
        <v>23</v>
      </c>
      <c r="J37" s="20">
        <v>3</v>
      </c>
      <c r="K37" s="20">
        <v>214</v>
      </c>
      <c r="M37" t="s">
        <v>4829</v>
      </c>
      <c r="N37">
        <f>SUM(C31:D33)</f>
        <v>179</v>
      </c>
      <c r="O37" s="28">
        <f>N37/N36</f>
        <v>0.1346877351392024</v>
      </c>
      <c r="S37" s="18" t="s">
        <v>1955</v>
      </c>
      <c r="T37" s="20">
        <v>705</v>
      </c>
      <c r="V37" s="20"/>
      <c r="AA37" s="18" t="s">
        <v>2366</v>
      </c>
      <c r="AB37" s="20">
        <v>10</v>
      </c>
      <c r="AF37" s="19" t="s">
        <v>2082</v>
      </c>
      <c r="AG37" s="29"/>
      <c r="AH37" s="29">
        <v>1</v>
      </c>
      <c r="AI37" s="29"/>
      <c r="AJ37" s="29"/>
      <c r="AK37" s="29"/>
      <c r="AL37" s="29"/>
      <c r="AM37" s="29"/>
      <c r="AN37" s="29"/>
      <c r="AO37" s="29">
        <v>1</v>
      </c>
    </row>
    <row r="38" spans="2:41" x14ac:dyDescent="0.35">
      <c r="B38" s="18" t="s">
        <v>1954</v>
      </c>
      <c r="C38" s="20"/>
      <c r="D38" s="20"/>
      <c r="E38" s="20"/>
      <c r="F38" s="20"/>
      <c r="G38" s="20"/>
      <c r="H38" s="20"/>
      <c r="I38" s="20"/>
      <c r="J38" s="20"/>
      <c r="K38" s="20"/>
      <c r="O38" s="28"/>
      <c r="V38" s="20"/>
      <c r="AA38" s="18" t="s">
        <v>2372</v>
      </c>
      <c r="AB38" s="20">
        <v>10</v>
      </c>
      <c r="AF38" s="19" t="s">
        <v>2079</v>
      </c>
      <c r="AG38" s="29"/>
      <c r="AH38" s="29">
        <v>1</v>
      </c>
      <c r="AI38" s="29"/>
      <c r="AJ38" s="29"/>
      <c r="AK38" s="29"/>
      <c r="AL38" s="29"/>
      <c r="AM38" s="29"/>
      <c r="AN38" s="29"/>
      <c r="AO38" s="29">
        <v>1</v>
      </c>
    </row>
    <row r="39" spans="2:41" x14ac:dyDescent="0.35">
      <c r="B39" s="18" t="s">
        <v>2286</v>
      </c>
      <c r="C39" s="20">
        <v>51</v>
      </c>
      <c r="D39" s="20">
        <v>255</v>
      </c>
      <c r="E39" s="20">
        <v>395</v>
      </c>
      <c r="F39" s="20">
        <v>601</v>
      </c>
      <c r="G39" s="20">
        <v>123</v>
      </c>
      <c r="H39" s="20">
        <v>437</v>
      </c>
      <c r="I39" s="20">
        <v>136</v>
      </c>
      <c r="J39" s="20">
        <v>38</v>
      </c>
      <c r="K39" s="20">
        <v>2036</v>
      </c>
      <c r="V39" s="20"/>
      <c r="AA39" s="18" t="s">
        <v>2023</v>
      </c>
      <c r="AB39" s="20">
        <v>9</v>
      </c>
      <c r="AF39" s="19" t="s">
        <v>2076</v>
      </c>
      <c r="AG39" s="29"/>
      <c r="AH39" s="29">
        <v>1</v>
      </c>
      <c r="AI39" s="29"/>
      <c r="AJ39" s="29"/>
      <c r="AK39" s="29"/>
      <c r="AL39" s="29"/>
      <c r="AM39" s="29"/>
      <c r="AN39" s="29"/>
      <c r="AO39" s="29">
        <v>1</v>
      </c>
    </row>
    <row r="40" spans="2:41" x14ac:dyDescent="0.35">
      <c r="V40" s="20"/>
      <c r="AA40" s="18" t="s">
        <v>2025</v>
      </c>
      <c r="AB40" s="20">
        <v>8</v>
      </c>
      <c r="AF40" s="19" t="s">
        <v>2075</v>
      </c>
      <c r="AG40" s="29"/>
      <c r="AH40" s="29">
        <v>1</v>
      </c>
      <c r="AI40" s="29"/>
      <c r="AJ40" s="29"/>
      <c r="AK40" s="29"/>
      <c r="AL40" s="29"/>
      <c r="AM40" s="29"/>
      <c r="AN40" s="29"/>
      <c r="AO40" s="29">
        <v>1</v>
      </c>
    </row>
    <row r="41" spans="2:41" x14ac:dyDescent="0.35">
      <c r="I41" t="s">
        <v>1962</v>
      </c>
      <c r="V41" s="20"/>
      <c r="AA41" s="18" t="s">
        <v>2363</v>
      </c>
      <c r="AB41" s="20">
        <v>8</v>
      </c>
      <c r="AF41" s="19" t="s">
        <v>2070</v>
      </c>
      <c r="AG41" s="29"/>
      <c r="AH41" s="29">
        <v>1</v>
      </c>
      <c r="AI41" s="29"/>
      <c r="AJ41" s="29"/>
      <c r="AK41" s="29"/>
      <c r="AL41" s="29"/>
      <c r="AM41" s="29"/>
      <c r="AN41" s="29"/>
      <c r="AO41" s="29">
        <v>1</v>
      </c>
    </row>
    <row r="42" spans="2:41" x14ac:dyDescent="0.35">
      <c r="V42" s="20"/>
      <c r="AA42" s="18" t="s">
        <v>2036</v>
      </c>
      <c r="AB42" s="20">
        <v>8</v>
      </c>
      <c r="AF42" s="19" t="s">
        <v>2073</v>
      </c>
      <c r="AG42" s="29"/>
      <c r="AH42" s="29">
        <v>1</v>
      </c>
      <c r="AI42" s="29"/>
      <c r="AJ42" s="29"/>
      <c r="AK42" s="29"/>
      <c r="AL42" s="29"/>
      <c r="AM42" s="29"/>
      <c r="AN42" s="29"/>
      <c r="AO42" s="29">
        <v>1</v>
      </c>
    </row>
    <row r="43" spans="2:41" x14ac:dyDescent="0.35">
      <c r="V43" s="20"/>
      <c r="AA43" s="18" t="s">
        <v>520</v>
      </c>
      <c r="AB43" s="20">
        <v>7</v>
      </c>
      <c r="AF43" s="19" t="s">
        <v>2077</v>
      </c>
      <c r="AG43" s="29"/>
      <c r="AH43" s="29">
        <v>1</v>
      </c>
      <c r="AI43" s="29"/>
      <c r="AJ43" s="29"/>
      <c r="AK43" s="29"/>
      <c r="AL43" s="29"/>
      <c r="AM43" s="29"/>
      <c r="AN43" s="29"/>
      <c r="AO43" s="29">
        <v>1</v>
      </c>
    </row>
    <row r="44" spans="2:41" x14ac:dyDescent="0.35">
      <c r="B44" s="32" t="s">
        <v>2320</v>
      </c>
      <c r="V44" s="20"/>
      <c r="AA44" s="18" t="s">
        <v>341</v>
      </c>
      <c r="AB44" s="20">
        <v>6</v>
      </c>
      <c r="AF44" s="19" t="s">
        <v>2071</v>
      </c>
      <c r="AG44" s="29"/>
      <c r="AH44" s="29">
        <v>1</v>
      </c>
      <c r="AI44" s="29"/>
      <c r="AJ44" s="29"/>
      <c r="AK44" s="29"/>
      <c r="AL44" s="29"/>
      <c r="AM44" s="29"/>
      <c r="AN44" s="29"/>
      <c r="AO44" s="29">
        <v>1</v>
      </c>
    </row>
    <row r="45" spans="2:41" x14ac:dyDescent="0.35">
      <c r="V45" s="20"/>
      <c r="AA45" s="18" t="s">
        <v>943</v>
      </c>
      <c r="AB45" s="20">
        <v>6</v>
      </c>
      <c r="AF45" s="19" t="s">
        <v>2074</v>
      </c>
      <c r="AG45" s="29"/>
      <c r="AH45" s="29">
        <v>1</v>
      </c>
      <c r="AI45" s="29"/>
      <c r="AJ45" s="29"/>
      <c r="AK45" s="29"/>
      <c r="AL45" s="29"/>
      <c r="AM45" s="29"/>
      <c r="AN45" s="29"/>
      <c r="AO45" s="29">
        <v>1</v>
      </c>
    </row>
    <row r="46" spans="2:41" x14ac:dyDescent="0.35">
      <c r="B46" s="18"/>
      <c r="C46" s="20"/>
      <c r="E46" s="20"/>
      <c r="V46" s="20"/>
      <c r="AA46" s="18" t="s">
        <v>2041</v>
      </c>
      <c r="AB46" s="20">
        <v>6</v>
      </c>
      <c r="AF46" s="19" t="s">
        <v>2083</v>
      </c>
      <c r="AG46" s="29"/>
      <c r="AH46" s="29">
        <v>1</v>
      </c>
      <c r="AI46" s="29"/>
      <c r="AJ46" s="29"/>
      <c r="AK46" s="29"/>
      <c r="AL46" s="29"/>
      <c r="AM46" s="29"/>
      <c r="AN46" s="29"/>
      <c r="AO46" s="29">
        <v>1</v>
      </c>
    </row>
    <row r="47" spans="2:41" x14ac:dyDescent="0.35">
      <c r="B47" s="18"/>
      <c r="C47" s="20"/>
      <c r="E47" s="20"/>
      <c r="V47" s="20"/>
      <c r="AA47" s="18" t="s">
        <v>2027</v>
      </c>
      <c r="AB47" s="20">
        <v>5</v>
      </c>
      <c r="AF47" s="19" t="s">
        <v>2080</v>
      </c>
      <c r="AG47" s="29"/>
      <c r="AH47" s="29">
        <v>1</v>
      </c>
      <c r="AI47" s="29"/>
      <c r="AJ47" s="29"/>
      <c r="AK47" s="29"/>
      <c r="AL47" s="29"/>
      <c r="AM47" s="29"/>
      <c r="AN47" s="29"/>
      <c r="AO47" s="29">
        <v>1</v>
      </c>
    </row>
    <row r="48" spans="2:41" x14ac:dyDescent="0.35">
      <c r="B48" s="17" t="s">
        <v>1216</v>
      </c>
      <c r="C48" s="36" t="s">
        <v>1213</v>
      </c>
      <c r="V48" s="20"/>
      <c r="AA48" s="18" t="s">
        <v>300</v>
      </c>
      <c r="AB48" s="20">
        <v>2</v>
      </c>
      <c r="AF48" s="19" t="s">
        <v>2072</v>
      </c>
      <c r="AG48" s="29"/>
      <c r="AH48" s="29">
        <v>1</v>
      </c>
      <c r="AI48" s="29"/>
      <c r="AJ48" s="29"/>
      <c r="AK48" s="29"/>
      <c r="AL48" s="29"/>
      <c r="AM48" s="29"/>
      <c r="AN48" s="29"/>
      <c r="AO48" s="29">
        <v>1</v>
      </c>
    </row>
    <row r="49" spans="2:41" x14ac:dyDescent="0.35">
      <c r="B49" s="17" t="s">
        <v>2376</v>
      </c>
      <c r="C49" s="36" t="s">
        <v>1961</v>
      </c>
      <c r="V49" s="20"/>
      <c r="AA49" s="18" t="s">
        <v>2035</v>
      </c>
      <c r="AB49" s="20">
        <v>2</v>
      </c>
      <c r="AF49" s="19" t="s">
        <v>2081</v>
      </c>
      <c r="AG49" s="29"/>
      <c r="AH49" s="29">
        <v>1</v>
      </c>
      <c r="AI49" s="29"/>
      <c r="AJ49" s="29"/>
      <c r="AK49" s="29"/>
      <c r="AL49" s="29"/>
      <c r="AM49" s="29"/>
      <c r="AN49" s="29"/>
      <c r="AO49" s="29">
        <v>1</v>
      </c>
    </row>
    <row r="50" spans="2:41" x14ac:dyDescent="0.35">
      <c r="B50" s="17" t="s">
        <v>1219</v>
      </c>
      <c r="C50" s="36" t="s">
        <v>1961</v>
      </c>
      <c r="V50" s="20"/>
      <c r="AA50" s="18" t="s">
        <v>1161</v>
      </c>
      <c r="AB50" s="20">
        <v>2</v>
      </c>
      <c r="AF50" s="19" t="s">
        <v>2084</v>
      </c>
      <c r="AG50" s="29"/>
      <c r="AH50" s="29">
        <v>1</v>
      </c>
      <c r="AI50" s="29"/>
      <c r="AJ50" s="29"/>
      <c r="AK50" s="29"/>
      <c r="AL50" s="29"/>
      <c r="AM50" s="29"/>
      <c r="AN50" s="29"/>
      <c r="AO50" s="29">
        <v>1</v>
      </c>
    </row>
    <row r="51" spans="2:41" x14ac:dyDescent="0.35">
      <c r="H51" t="s">
        <v>2273</v>
      </c>
      <c r="AA51" s="18" t="s">
        <v>2038</v>
      </c>
      <c r="AB51" s="20">
        <v>2</v>
      </c>
      <c r="AF51" s="19" t="s">
        <v>2078</v>
      </c>
      <c r="AG51" s="29"/>
      <c r="AH51" s="29">
        <v>1</v>
      </c>
      <c r="AI51" s="29"/>
      <c r="AJ51" s="29"/>
      <c r="AK51" s="29"/>
      <c r="AL51" s="29"/>
      <c r="AM51" s="29"/>
      <c r="AN51" s="29"/>
      <c r="AO51" s="29">
        <v>1</v>
      </c>
    </row>
    <row r="52" spans="2:41" x14ac:dyDescent="0.35">
      <c r="B52" s="17" t="s">
        <v>1953</v>
      </c>
      <c r="C52" t="s">
        <v>1957</v>
      </c>
      <c r="H52" s="15" t="s">
        <v>1963</v>
      </c>
      <c r="L52" s="15" t="s">
        <v>2278</v>
      </c>
      <c r="AA52" s="18" t="s">
        <v>1897</v>
      </c>
      <c r="AB52" s="20">
        <v>1</v>
      </c>
      <c r="AF52" s="19" t="s">
        <v>2059</v>
      </c>
      <c r="AG52" s="29"/>
      <c r="AH52" s="29">
        <v>1</v>
      </c>
      <c r="AI52" s="29"/>
      <c r="AJ52" s="29"/>
      <c r="AK52" s="29"/>
      <c r="AL52" s="29"/>
      <c r="AM52" s="29"/>
      <c r="AN52" s="29"/>
      <c r="AO52" s="29">
        <v>1</v>
      </c>
    </row>
    <row r="53" spans="2:41" x14ac:dyDescent="0.35">
      <c r="B53" s="18" t="s">
        <v>146</v>
      </c>
      <c r="C53" s="20">
        <v>1</v>
      </c>
      <c r="G53" s="20"/>
      <c r="AA53" s="18" t="s">
        <v>2013</v>
      </c>
      <c r="AB53" s="20">
        <v>1</v>
      </c>
      <c r="AF53" s="19" t="s">
        <v>2097</v>
      </c>
      <c r="AG53" s="29"/>
      <c r="AH53" s="29"/>
      <c r="AI53" s="29"/>
      <c r="AJ53" s="29"/>
      <c r="AK53" s="29"/>
      <c r="AL53" s="29">
        <v>1</v>
      </c>
      <c r="AM53" s="29"/>
      <c r="AN53" s="29"/>
      <c r="AO53" s="29">
        <v>1</v>
      </c>
    </row>
    <row r="54" spans="2:41" x14ac:dyDescent="0.35">
      <c r="B54" s="18" t="s">
        <v>1954</v>
      </c>
      <c r="C54" s="20">
        <v>178</v>
      </c>
      <c r="F54" s="20"/>
      <c r="G54" s="20"/>
      <c r="H54" t="s">
        <v>2277</v>
      </c>
      <c r="I54">
        <v>708</v>
      </c>
      <c r="L54" t="s">
        <v>2277</v>
      </c>
      <c r="M54">
        <v>835</v>
      </c>
      <c r="AA54" s="18" t="s">
        <v>1955</v>
      </c>
      <c r="AB54" s="20">
        <v>1164</v>
      </c>
      <c r="AF54" s="19" t="s">
        <v>2096</v>
      </c>
      <c r="AG54" s="29"/>
      <c r="AH54" s="29"/>
      <c r="AI54" s="29"/>
      <c r="AJ54" s="29"/>
      <c r="AK54" s="29"/>
      <c r="AL54" s="29">
        <v>1</v>
      </c>
      <c r="AM54" s="29"/>
      <c r="AN54" s="29"/>
      <c r="AO54" s="29">
        <v>1</v>
      </c>
    </row>
    <row r="55" spans="2:41" x14ac:dyDescent="0.35">
      <c r="B55" s="18" t="s">
        <v>1955</v>
      </c>
      <c r="C55" s="20">
        <v>179</v>
      </c>
      <c r="F55" s="20"/>
      <c r="G55" s="20"/>
      <c r="H55" t="s">
        <v>2276</v>
      </c>
      <c r="I55">
        <v>179</v>
      </c>
      <c r="J55" s="28">
        <f>I55/I54</f>
        <v>0.25282485875706212</v>
      </c>
      <c r="L55" t="s">
        <v>2276</v>
      </c>
      <c r="M55">
        <v>279</v>
      </c>
      <c r="N55" s="28">
        <f>M55/M54</f>
        <v>0.33413173652694611</v>
      </c>
      <c r="AF55" s="19" t="s">
        <v>2067</v>
      </c>
      <c r="AG55" s="29"/>
      <c r="AH55" s="29">
        <v>1</v>
      </c>
      <c r="AI55" s="29"/>
      <c r="AJ55" s="29"/>
      <c r="AK55" s="29"/>
      <c r="AL55" s="29"/>
      <c r="AM55" s="29"/>
      <c r="AN55" s="29"/>
      <c r="AO55" s="29">
        <v>1</v>
      </c>
    </row>
    <row r="56" spans="2:41" x14ac:dyDescent="0.35">
      <c r="F56" s="20"/>
      <c r="G56" s="20"/>
      <c r="H56" t="s">
        <v>2274</v>
      </c>
      <c r="I56">
        <v>107</v>
      </c>
      <c r="J56" s="28">
        <f>I56/I54</f>
        <v>0.15112994350282485</v>
      </c>
      <c r="L56" t="s">
        <v>2274</v>
      </c>
      <c r="M56">
        <v>186</v>
      </c>
      <c r="N56" s="28">
        <f>M56/M54</f>
        <v>0.22275449101796407</v>
      </c>
      <c r="AF56" s="19" t="s">
        <v>2094</v>
      </c>
      <c r="AG56" s="29"/>
      <c r="AH56" s="29"/>
      <c r="AI56" s="29"/>
      <c r="AJ56" s="29"/>
      <c r="AK56" s="29"/>
      <c r="AL56" s="29">
        <v>1</v>
      </c>
      <c r="AM56" s="29"/>
      <c r="AN56" s="29"/>
      <c r="AO56" s="29">
        <v>1</v>
      </c>
    </row>
    <row r="57" spans="2:41" x14ac:dyDescent="0.35">
      <c r="F57" s="20"/>
      <c r="G57" s="20"/>
      <c r="H57" t="s">
        <v>2275</v>
      </c>
      <c r="I57">
        <f>I54-I55-I56</f>
        <v>422</v>
      </c>
      <c r="J57" s="28">
        <f>I57/I54</f>
        <v>0.596045197740113</v>
      </c>
      <c r="L57" t="s">
        <v>2275</v>
      </c>
      <c r="M57" s="36">
        <f>M54-M55-M56</f>
        <v>370</v>
      </c>
      <c r="N57" s="28">
        <f>M57/M54</f>
        <v>0.44311377245508982</v>
      </c>
      <c r="AF57" s="18" t="s">
        <v>90</v>
      </c>
      <c r="AG57" s="29"/>
      <c r="AH57" s="29"/>
      <c r="AI57" s="29">
        <v>6</v>
      </c>
      <c r="AJ57" s="29"/>
      <c r="AK57" s="29">
        <v>8</v>
      </c>
      <c r="AL57" s="29"/>
      <c r="AM57" s="29"/>
      <c r="AN57" s="29"/>
      <c r="AO57" s="29">
        <v>14</v>
      </c>
    </row>
    <row r="58" spans="2:41" x14ac:dyDescent="0.35">
      <c r="F58" s="20"/>
      <c r="G58" s="20"/>
      <c r="K58" s="20"/>
      <c r="AF58" s="19" t="s">
        <v>100</v>
      </c>
      <c r="AG58" s="29"/>
      <c r="AH58" s="29"/>
      <c r="AI58" s="29">
        <v>1</v>
      </c>
      <c r="AJ58" s="29"/>
      <c r="AK58" s="29"/>
      <c r="AL58" s="29"/>
      <c r="AM58" s="29"/>
      <c r="AN58" s="29"/>
      <c r="AO58" s="29">
        <v>1</v>
      </c>
    </row>
    <row r="59" spans="2:41" x14ac:dyDescent="0.35">
      <c r="F59" s="20"/>
      <c r="G59" s="20"/>
      <c r="K59" s="20"/>
      <c r="AF59" s="19" t="s">
        <v>95</v>
      </c>
      <c r="AG59" s="29"/>
      <c r="AH59" s="29"/>
      <c r="AI59" s="29"/>
      <c r="AJ59" s="29"/>
      <c r="AK59" s="29">
        <v>1</v>
      </c>
      <c r="AL59" s="29"/>
      <c r="AM59" s="29"/>
      <c r="AN59" s="29"/>
      <c r="AO59" s="29">
        <v>1</v>
      </c>
    </row>
    <row r="60" spans="2:41" x14ac:dyDescent="0.35">
      <c r="F60" s="20"/>
      <c r="G60" s="20"/>
      <c r="K60" s="20"/>
      <c r="AF60" s="19" t="s">
        <v>91</v>
      </c>
      <c r="AG60" s="29"/>
      <c r="AH60" s="29"/>
      <c r="AI60" s="29"/>
      <c r="AJ60" s="29"/>
      <c r="AK60" s="29">
        <v>1</v>
      </c>
      <c r="AL60" s="29"/>
      <c r="AM60" s="29"/>
      <c r="AN60" s="29"/>
      <c r="AO60" s="29">
        <v>1</v>
      </c>
    </row>
    <row r="61" spans="2:41" x14ac:dyDescent="0.35">
      <c r="F61" s="20"/>
      <c r="G61" s="20"/>
      <c r="K61" s="20"/>
      <c r="AF61" s="19" t="s">
        <v>92</v>
      </c>
      <c r="AG61" s="29"/>
      <c r="AH61" s="29"/>
      <c r="AI61" s="29"/>
      <c r="AJ61" s="29"/>
      <c r="AK61" s="29">
        <v>1</v>
      </c>
      <c r="AL61" s="29"/>
      <c r="AM61" s="29"/>
      <c r="AN61" s="29"/>
      <c r="AO61" s="29">
        <v>1</v>
      </c>
    </row>
    <row r="62" spans="2:41" x14ac:dyDescent="0.35">
      <c r="F62" s="20"/>
      <c r="G62" s="20"/>
      <c r="K62" s="20"/>
      <c r="AF62" s="19" t="s">
        <v>104</v>
      </c>
      <c r="AG62" s="29"/>
      <c r="AH62" s="29"/>
      <c r="AI62" s="29">
        <v>1</v>
      </c>
      <c r="AJ62" s="29"/>
      <c r="AK62" s="29"/>
      <c r="AL62" s="29"/>
      <c r="AM62" s="29"/>
      <c r="AN62" s="29"/>
      <c r="AO62" s="29">
        <v>1</v>
      </c>
    </row>
    <row r="63" spans="2:41" x14ac:dyDescent="0.35">
      <c r="F63" s="20"/>
      <c r="G63" s="20"/>
      <c r="K63" s="20"/>
      <c r="AF63" s="19" t="s">
        <v>94</v>
      </c>
      <c r="AG63" s="29"/>
      <c r="AH63" s="29"/>
      <c r="AI63" s="29"/>
      <c r="AJ63" s="29"/>
      <c r="AK63" s="29">
        <v>1</v>
      </c>
      <c r="AL63" s="29"/>
      <c r="AM63" s="29"/>
      <c r="AN63" s="29"/>
      <c r="AO63" s="29">
        <v>1</v>
      </c>
    </row>
    <row r="64" spans="2:41" x14ac:dyDescent="0.35">
      <c r="F64" s="20"/>
      <c r="G64" s="20"/>
      <c r="K64" s="20"/>
      <c r="AF64" s="19" t="s">
        <v>96</v>
      </c>
      <c r="AG64" s="29"/>
      <c r="AH64" s="29"/>
      <c r="AI64" s="29">
        <v>1</v>
      </c>
      <c r="AJ64" s="29"/>
      <c r="AK64" s="29"/>
      <c r="AL64" s="29"/>
      <c r="AM64" s="29"/>
      <c r="AN64" s="29"/>
      <c r="AO64" s="29">
        <v>1</v>
      </c>
    </row>
    <row r="65" spans="2:41" x14ac:dyDescent="0.35">
      <c r="F65" s="20"/>
      <c r="G65" s="20"/>
      <c r="K65" s="20"/>
      <c r="AF65" s="19" t="s">
        <v>98</v>
      </c>
      <c r="AG65" s="29"/>
      <c r="AH65" s="29"/>
      <c r="AI65" s="29"/>
      <c r="AJ65" s="29"/>
      <c r="AK65" s="29">
        <v>1</v>
      </c>
      <c r="AL65" s="29"/>
      <c r="AM65" s="29"/>
      <c r="AN65" s="29"/>
      <c r="AO65" s="29">
        <v>1</v>
      </c>
    </row>
    <row r="66" spans="2:41" x14ac:dyDescent="0.35">
      <c r="F66" s="15"/>
      <c r="AF66" s="19" t="s">
        <v>101</v>
      </c>
      <c r="AG66" s="29"/>
      <c r="AH66" s="29"/>
      <c r="AI66" s="29">
        <v>1</v>
      </c>
      <c r="AJ66" s="29"/>
      <c r="AK66" s="29"/>
      <c r="AL66" s="29"/>
      <c r="AM66" s="29"/>
      <c r="AN66" s="29"/>
      <c r="AO66" s="29">
        <v>1</v>
      </c>
    </row>
    <row r="67" spans="2:41" x14ac:dyDescent="0.35">
      <c r="AF67" s="19" t="s">
        <v>105</v>
      </c>
      <c r="AG67" s="29"/>
      <c r="AH67" s="29"/>
      <c r="AI67" s="29">
        <v>1</v>
      </c>
      <c r="AJ67" s="29"/>
      <c r="AK67" s="29"/>
      <c r="AL67" s="29"/>
      <c r="AM67" s="29"/>
      <c r="AN67" s="29"/>
      <c r="AO67" s="29">
        <v>1</v>
      </c>
    </row>
    <row r="68" spans="2:41" x14ac:dyDescent="0.35">
      <c r="AF68" s="19" t="s">
        <v>106</v>
      </c>
      <c r="AG68" s="29"/>
      <c r="AH68" s="29"/>
      <c r="AI68" s="29"/>
      <c r="AJ68" s="29"/>
      <c r="AK68" s="29">
        <v>1</v>
      </c>
      <c r="AL68" s="29"/>
      <c r="AM68" s="29"/>
      <c r="AN68" s="29"/>
      <c r="AO68" s="29">
        <v>1</v>
      </c>
    </row>
    <row r="69" spans="2:41" x14ac:dyDescent="0.35">
      <c r="B69" s="31" t="s">
        <v>2322</v>
      </c>
      <c r="AF69" s="19" t="s">
        <v>97</v>
      </c>
      <c r="AG69" s="29"/>
      <c r="AH69" s="29"/>
      <c r="AI69" s="29">
        <v>1</v>
      </c>
      <c r="AJ69" s="29"/>
      <c r="AK69" s="29"/>
      <c r="AL69" s="29"/>
      <c r="AM69" s="29"/>
      <c r="AN69" s="29"/>
      <c r="AO69" s="29">
        <v>1</v>
      </c>
    </row>
    <row r="70" spans="2:41" x14ac:dyDescent="0.35">
      <c r="AF70" s="19" t="s">
        <v>3610</v>
      </c>
      <c r="AG70" s="29"/>
      <c r="AH70" s="29"/>
      <c r="AI70" s="29"/>
      <c r="AJ70" s="29"/>
      <c r="AK70" s="29">
        <v>1</v>
      </c>
      <c r="AL70" s="29"/>
      <c r="AM70" s="29"/>
      <c r="AN70" s="29"/>
      <c r="AO70" s="29">
        <v>1</v>
      </c>
    </row>
    <row r="71" spans="2:41" x14ac:dyDescent="0.35">
      <c r="B71" s="17" t="s">
        <v>1216</v>
      </c>
      <c r="C71" s="36" t="s">
        <v>1961</v>
      </c>
      <c r="H71" s="21"/>
      <c r="J71" s="21"/>
      <c r="AF71" s="19" t="s">
        <v>3611</v>
      </c>
      <c r="AG71" s="29"/>
      <c r="AH71" s="29"/>
      <c r="AI71" s="29"/>
      <c r="AJ71" s="29"/>
      <c r="AK71" s="29">
        <v>1</v>
      </c>
      <c r="AL71" s="29"/>
      <c r="AM71" s="29"/>
      <c r="AN71" s="29"/>
      <c r="AO71" s="29">
        <v>1</v>
      </c>
    </row>
    <row r="72" spans="2:41" x14ac:dyDescent="0.35">
      <c r="B72" s="17" t="s">
        <v>2376</v>
      </c>
      <c r="C72" s="36" t="s">
        <v>1961</v>
      </c>
      <c r="H72" s="20"/>
      <c r="I72" s="20"/>
      <c r="J72" s="20"/>
      <c r="K72" s="20"/>
      <c r="AF72" s="18" t="s">
        <v>107</v>
      </c>
      <c r="AG72" s="29"/>
      <c r="AH72" s="29"/>
      <c r="AI72" s="29"/>
      <c r="AJ72" s="29"/>
      <c r="AK72" s="29">
        <v>1</v>
      </c>
      <c r="AL72" s="29"/>
      <c r="AM72" s="29"/>
      <c r="AN72" s="29"/>
      <c r="AO72" s="29">
        <v>1</v>
      </c>
    </row>
    <row r="73" spans="2:41" x14ac:dyDescent="0.35">
      <c r="H73" s="20"/>
      <c r="I73" s="20"/>
      <c r="J73" s="20"/>
      <c r="K73" s="20"/>
      <c r="AF73" s="19" t="s">
        <v>108</v>
      </c>
      <c r="AG73" s="29"/>
      <c r="AH73" s="29"/>
      <c r="AI73" s="29"/>
      <c r="AJ73" s="29"/>
      <c r="AK73" s="29">
        <v>1</v>
      </c>
      <c r="AL73" s="29"/>
      <c r="AM73" s="29"/>
      <c r="AN73" s="29"/>
      <c r="AO73" s="29">
        <v>1</v>
      </c>
    </row>
    <row r="74" spans="2:41" x14ac:dyDescent="0.35">
      <c r="B74" s="17" t="s">
        <v>1957</v>
      </c>
      <c r="C74" s="17" t="s">
        <v>1956</v>
      </c>
      <c r="AF74" s="18" t="s">
        <v>1898</v>
      </c>
      <c r="AG74" s="29"/>
      <c r="AH74" s="29"/>
      <c r="AI74" s="29"/>
      <c r="AJ74" s="29">
        <v>1</v>
      </c>
      <c r="AK74" s="29"/>
      <c r="AL74" s="29"/>
      <c r="AM74" s="29"/>
      <c r="AN74" s="29"/>
      <c r="AO74" s="29">
        <v>1</v>
      </c>
    </row>
    <row r="75" spans="2:41" x14ac:dyDescent="0.35">
      <c r="B75" s="17" t="s">
        <v>1953</v>
      </c>
      <c r="C75" s="21" t="s">
        <v>1954</v>
      </c>
      <c r="D75" s="36" t="s">
        <v>2285</v>
      </c>
      <c r="E75" s="36" t="s">
        <v>10</v>
      </c>
      <c r="F75" s="36" t="s">
        <v>7</v>
      </c>
      <c r="G75" s="36" t="s">
        <v>21</v>
      </c>
      <c r="H75" s="36" t="s">
        <v>5</v>
      </c>
      <c r="I75" s="36" t="s">
        <v>3</v>
      </c>
      <c r="J75" s="36" t="s">
        <v>354</v>
      </c>
      <c r="K75" s="21" t="s">
        <v>2286</v>
      </c>
      <c r="L75" s="60" t="s">
        <v>4818</v>
      </c>
      <c r="M75" s="60" t="s">
        <v>4826</v>
      </c>
      <c r="O75" t="s">
        <v>2262</v>
      </c>
      <c r="P75" t="s">
        <v>4818</v>
      </c>
      <c r="Q75" t="s">
        <v>4826</v>
      </c>
      <c r="AF75" s="19" t="s">
        <v>1924</v>
      </c>
      <c r="AG75" s="29"/>
      <c r="AH75" s="29"/>
      <c r="AI75" s="29"/>
      <c r="AJ75" s="29">
        <v>1</v>
      </c>
      <c r="AK75" s="29"/>
      <c r="AL75" s="29"/>
      <c r="AM75" s="29"/>
      <c r="AN75" s="29"/>
      <c r="AO75" s="29">
        <v>1</v>
      </c>
    </row>
    <row r="76" spans="2:41" x14ac:dyDescent="0.35">
      <c r="B76" s="18" t="s">
        <v>2014</v>
      </c>
      <c r="C76" s="20"/>
      <c r="D76" s="20"/>
      <c r="E76" s="20">
        <v>31</v>
      </c>
      <c r="F76" s="20">
        <v>1</v>
      </c>
      <c r="G76" s="20">
        <v>1</v>
      </c>
      <c r="H76" s="20"/>
      <c r="I76" s="20">
        <v>12</v>
      </c>
      <c r="J76" s="20"/>
      <c r="K76" s="20">
        <v>45</v>
      </c>
      <c r="L76" s="62">
        <f>(E76+F76*2+G76*3+H76*4+I76*5+J76*6)/K76</f>
        <v>2.1333333333333333</v>
      </c>
      <c r="M76" s="63">
        <f>VLOOKUP(L76,'[1]Ka 2 DDD'!$B$4:$F$64,5,1)</f>
        <v>0.54</v>
      </c>
      <c r="O76" s="18" t="s">
        <v>2014</v>
      </c>
      <c r="P76" s="64">
        <v>2.1333333333333333</v>
      </c>
      <c r="Q76" s="58">
        <v>0.54</v>
      </c>
      <c r="AF76" s="18" t="s">
        <v>115</v>
      </c>
      <c r="AG76" s="29"/>
      <c r="AH76" s="29"/>
      <c r="AI76" s="29"/>
      <c r="AJ76" s="29"/>
      <c r="AK76" s="29">
        <v>1</v>
      </c>
      <c r="AL76" s="29"/>
      <c r="AM76" s="29"/>
      <c r="AN76" s="29"/>
      <c r="AO76" s="29">
        <v>1</v>
      </c>
    </row>
    <row r="77" spans="2:41" x14ac:dyDescent="0.35">
      <c r="B77" s="18" t="s">
        <v>118</v>
      </c>
      <c r="C77" s="20">
        <v>33</v>
      </c>
      <c r="D77" s="20">
        <v>9</v>
      </c>
      <c r="E77" s="20">
        <v>1</v>
      </c>
      <c r="F77" s="20">
        <v>41</v>
      </c>
      <c r="G77" s="20">
        <v>1</v>
      </c>
      <c r="H77" s="20">
        <v>11</v>
      </c>
      <c r="I77" s="20">
        <v>2</v>
      </c>
      <c r="J77" s="20"/>
      <c r="K77" s="20">
        <v>98</v>
      </c>
      <c r="L77" s="62">
        <f t="shared" ref="L77:L118" si="0">(E77+F77*2+G77*3+H77*4+I77*5+J77*6)/K77</f>
        <v>1.4285714285714286</v>
      </c>
      <c r="M77" s="63">
        <f>VLOOKUP(L77,'[1]Ka 2 DDD'!$B$4:$F$64,5,1)</f>
        <v>0.38</v>
      </c>
      <c r="O77" s="18" t="s">
        <v>118</v>
      </c>
      <c r="P77" s="64">
        <v>1.4285714285714286</v>
      </c>
      <c r="Q77" s="58">
        <v>0.38</v>
      </c>
      <c r="AF77" s="19" t="s">
        <v>117</v>
      </c>
      <c r="AG77" s="29"/>
      <c r="AH77" s="29"/>
      <c r="AI77" s="29"/>
      <c r="AJ77" s="29"/>
      <c r="AK77" s="29">
        <v>1</v>
      </c>
      <c r="AL77" s="29"/>
      <c r="AM77" s="29"/>
      <c r="AN77" s="29"/>
      <c r="AO77" s="29">
        <v>1</v>
      </c>
    </row>
    <row r="78" spans="2:41" x14ac:dyDescent="0.35">
      <c r="B78" s="18" t="s">
        <v>132</v>
      </c>
      <c r="C78" s="20"/>
      <c r="D78" s="20"/>
      <c r="E78" s="20">
        <v>3</v>
      </c>
      <c r="F78" s="20">
        <v>3</v>
      </c>
      <c r="G78" s="20">
        <v>1</v>
      </c>
      <c r="H78" s="20">
        <v>1</v>
      </c>
      <c r="I78" s="20"/>
      <c r="J78" s="20"/>
      <c r="K78" s="20">
        <v>8</v>
      </c>
      <c r="L78" s="62">
        <f t="shared" si="0"/>
        <v>2</v>
      </c>
      <c r="M78" s="63">
        <f>VLOOKUP(L78,'[1]Ka 2 DDD'!$B$4:$F$64,5,1)</f>
        <v>0.5</v>
      </c>
      <c r="O78" s="18" t="s">
        <v>132</v>
      </c>
      <c r="P78" s="64">
        <v>2</v>
      </c>
      <c r="Q78" s="58">
        <v>0.5</v>
      </c>
      <c r="AF78" s="18" t="s">
        <v>118</v>
      </c>
      <c r="AG78" s="29">
        <v>9</v>
      </c>
      <c r="AH78" s="29">
        <v>1</v>
      </c>
      <c r="AI78" s="29">
        <v>41</v>
      </c>
      <c r="AJ78" s="29">
        <v>1</v>
      </c>
      <c r="AK78" s="29">
        <v>11</v>
      </c>
      <c r="AL78" s="29">
        <v>2</v>
      </c>
      <c r="AM78" s="29"/>
      <c r="AN78" s="29">
        <v>33</v>
      </c>
      <c r="AO78" s="29">
        <v>98</v>
      </c>
    </row>
    <row r="79" spans="2:41" x14ac:dyDescent="0.35">
      <c r="B79" s="18" t="s">
        <v>2019</v>
      </c>
      <c r="C79" s="20"/>
      <c r="D79" s="20"/>
      <c r="E79" s="20"/>
      <c r="F79" s="20">
        <v>1</v>
      </c>
      <c r="G79" s="20">
        <v>2</v>
      </c>
      <c r="H79" s="20">
        <v>1</v>
      </c>
      <c r="I79" s="20"/>
      <c r="J79" s="20"/>
      <c r="K79" s="20">
        <v>4</v>
      </c>
      <c r="L79" s="62">
        <f t="shared" si="0"/>
        <v>3</v>
      </c>
      <c r="M79" s="63">
        <f>VLOOKUP(L79,'[1]Ka 2 DDD'!$B$4:$F$64,5,1)</f>
        <v>0.9</v>
      </c>
      <c r="O79" s="18" t="s">
        <v>2019</v>
      </c>
      <c r="P79" s="64">
        <v>3</v>
      </c>
      <c r="Q79" s="58">
        <v>0.9</v>
      </c>
      <c r="AF79" s="19" t="s">
        <v>123</v>
      </c>
      <c r="AG79" s="29"/>
      <c r="AH79" s="29"/>
      <c r="AI79" s="29">
        <v>1</v>
      </c>
      <c r="AJ79" s="29"/>
      <c r="AK79" s="29"/>
      <c r="AL79" s="29"/>
      <c r="AM79" s="29"/>
      <c r="AN79" s="29"/>
      <c r="AO79" s="29">
        <v>1</v>
      </c>
    </row>
    <row r="80" spans="2:41" x14ac:dyDescent="0.35">
      <c r="B80" s="18" t="s">
        <v>164</v>
      </c>
      <c r="C80" s="20"/>
      <c r="D80" s="20">
        <v>3</v>
      </c>
      <c r="E80" s="20">
        <v>3</v>
      </c>
      <c r="F80" s="20">
        <v>8</v>
      </c>
      <c r="G80" s="20">
        <v>2</v>
      </c>
      <c r="H80" s="20">
        <v>65</v>
      </c>
      <c r="I80" s="20">
        <v>1</v>
      </c>
      <c r="J80" s="20"/>
      <c r="K80" s="20">
        <v>82</v>
      </c>
      <c r="L80" s="62">
        <f t="shared" si="0"/>
        <v>3.5365853658536586</v>
      </c>
      <c r="M80" s="63">
        <f>VLOOKUP(L80,'[1]Ka 2 DDD'!$B$4:$F$64,5,1)</f>
        <v>0.95</v>
      </c>
      <c r="O80" s="18" t="s">
        <v>164</v>
      </c>
      <c r="P80" s="64">
        <v>3.5365853658536586</v>
      </c>
      <c r="Q80" s="58">
        <v>0.95</v>
      </c>
      <c r="AF80" s="19" t="s">
        <v>37</v>
      </c>
      <c r="AG80" s="29"/>
      <c r="AH80" s="29"/>
      <c r="AI80" s="29"/>
      <c r="AJ80" s="29"/>
      <c r="AK80" s="29"/>
      <c r="AL80" s="29"/>
      <c r="AM80" s="29"/>
      <c r="AN80" s="29">
        <v>1</v>
      </c>
      <c r="AO80" s="29">
        <v>1</v>
      </c>
    </row>
    <row r="81" spans="2:41" x14ac:dyDescent="0.35">
      <c r="B81" s="18" t="s">
        <v>2050</v>
      </c>
      <c r="C81" s="20"/>
      <c r="D81" s="20">
        <v>1</v>
      </c>
      <c r="E81" s="20">
        <v>5</v>
      </c>
      <c r="F81" s="20">
        <v>3</v>
      </c>
      <c r="G81" s="20">
        <v>6</v>
      </c>
      <c r="H81" s="20">
        <v>1</v>
      </c>
      <c r="I81" s="20"/>
      <c r="J81" s="20"/>
      <c r="K81" s="20">
        <v>16</v>
      </c>
      <c r="L81" s="62">
        <f t="shared" si="0"/>
        <v>2.0625</v>
      </c>
      <c r="M81" s="63">
        <f>VLOOKUP(L81,'[1]Ka 2 DDD'!$B$4:$F$64,5,1)</f>
        <v>0.5</v>
      </c>
      <c r="O81" s="18" t="s">
        <v>2050</v>
      </c>
      <c r="P81" s="64">
        <v>2.0625</v>
      </c>
      <c r="Q81" s="58">
        <v>0.5</v>
      </c>
      <c r="AF81" s="19" t="s">
        <v>544</v>
      </c>
      <c r="AG81" s="29"/>
      <c r="AH81" s="29"/>
      <c r="AI81" s="29"/>
      <c r="AJ81" s="29"/>
      <c r="AK81" s="29"/>
      <c r="AL81" s="29"/>
      <c r="AM81" s="29"/>
      <c r="AN81" s="29">
        <v>1</v>
      </c>
      <c r="AO81" s="29">
        <v>1</v>
      </c>
    </row>
    <row r="82" spans="2:41" x14ac:dyDescent="0.35">
      <c r="B82" s="18" t="s">
        <v>2022</v>
      </c>
      <c r="C82" s="20"/>
      <c r="D82" s="20"/>
      <c r="E82" s="20">
        <v>9</v>
      </c>
      <c r="F82" s="20">
        <v>3</v>
      </c>
      <c r="G82" s="20"/>
      <c r="H82" s="20"/>
      <c r="I82" s="20"/>
      <c r="J82" s="20"/>
      <c r="K82" s="20">
        <v>12</v>
      </c>
      <c r="L82" s="62">
        <f t="shared" si="0"/>
        <v>1.25</v>
      </c>
      <c r="M82" s="63">
        <f>VLOOKUP(L82,'[1]Ka 2 DDD'!$B$4:$F$64,5,1)</f>
        <v>0.33999999999999997</v>
      </c>
      <c r="O82" s="18" t="s">
        <v>2022</v>
      </c>
      <c r="P82" s="64">
        <v>1.25</v>
      </c>
      <c r="Q82" s="58">
        <v>0.33999999999999997</v>
      </c>
      <c r="AF82" s="19" t="s">
        <v>41</v>
      </c>
      <c r="AG82" s="29"/>
      <c r="AH82" s="29"/>
      <c r="AI82" s="29">
        <v>1</v>
      </c>
      <c r="AJ82" s="29"/>
      <c r="AK82" s="29"/>
      <c r="AL82" s="29"/>
      <c r="AM82" s="29"/>
      <c r="AN82" s="29"/>
      <c r="AO82" s="29">
        <v>1</v>
      </c>
    </row>
    <row r="83" spans="2:41" x14ac:dyDescent="0.35">
      <c r="B83" s="18" t="s">
        <v>1161</v>
      </c>
      <c r="C83" s="20"/>
      <c r="D83" s="20"/>
      <c r="E83" s="20"/>
      <c r="F83" s="20"/>
      <c r="G83" s="20">
        <v>1</v>
      </c>
      <c r="H83" s="20"/>
      <c r="I83" s="20"/>
      <c r="J83" s="20"/>
      <c r="K83" s="20">
        <v>1</v>
      </c>
      <c r="L83" s="62">
        <f t="shared" si="0"/>
        <v>3</v>
      </c>
      <c r="M83" s="63">
        <f>VLOOKUP(L83,'[1]Ka 2 DDD'!$B$4:$F$64,5,1)</f>
        <v>0.9</v>
      </c>
      <c r="O83" s="18" t="s">
        <v>1161</v>
      </c>
      <c r="P83" s="64">
        <v>3</v>
      </c>
      <c r="Q83" s="58">
        <v>0.9</v>
      </c>
      <c r="AF83" s="19" t="s">
        <v>49</v>
      </c>
      <c r="AG83" s="29"/>
      <c r="AH83" s="29"/>
      <c r="AI83" s="29">
        <v>1</v>
      </c>
      <c r="AJ83" s="29"/>
      <c r="AK83" s="29"/>
      <c r="AL83" s="29"/>
      <c r="AM83" s="29"/>
      <c r="AN83" s="29"/>
      <c r="AO83" s="29">
        <v>1</v>
      </c>
    </row>
    <row r="84" spans="2:41" x14ac:dyDescent="0.35">
      <c r="B84" s="18" t="s">
        <v>2023</v>
      </c>
      <c r="C84" s="20"/>
      <c r="D84" s="20"/>
      <c r="E84" s="20"/>
      <c r="F84" s="20">
        <v>1</v>
      </c>
      <c r="G84" s="20"/>
      <c r="H84" s="20"/>
      <c r="I84" s="20"/>
      <c r="J84" s="20"/>
      <c r="K84" s="20">
        <v>1</v>
      </c>
      <c r="L84" s="62">
        <f t="shared" si="0"/>
        <v>2</v>
      </c>
      <c r="M84" s="63">
        <f>VLOOKUP(L84,'[1]Ka 2 DDD'!$B$4:$F$64,5,1)</f>
        <v>0.5</v>
      </c>
      <c r="O84" s="18" t="s">
        <v>2023</v>
      </c>
      <c r="P84" s="64">
        <v>2</v>
      </c>
      <c r="Q84" s="58">
        <v>0.5</v>
      </c>
      <c r="AF84" s="19" t="s">
        <v>125</v>
      </c>
      <c r="AG84" s="29"/>
      <c r="AH84" s="29">
        <v>1</v>
      </c>
      <c r="AI84" s="29"/>
      <c r="AJ84" s="29"/>
      <c r="AK84" s="29"/>
      <c r="AL84" s="29"/>
      <c r="AM84" s="29"/>
      <c r="AN84" s="29"/>
      <c r="AO84" s="29">
        <v>1</v>
      </c>
    </row>
    <row r="85" spans="2:41" x14ac:dyDescent="0.35">
      <c r="B85" s="18" t="s">
        <v>2025</v>
      </c>
      <c r="C85" s="20"/>
      <c r="D85" s="20"/>
      <c r="E85" s="20"/>
      <c r="F85" s="20"/>
      <c r="G85" s="20">
        <v>2</v>
      </c>
      <c r="H85" s="20">
        <v>1</v>
      </c>
      <c r="I85" s="20"/>
      <c r="J85" s="20"/>
      <c r="K85" s="20">
        <v>3</v>
      </c>
      <c r="L85" s="62">
        <f t="shared" si="0"/>
        <v>3.3333333333333335</v>
      </c>
      <c r="M85" s="63">
        <f>VLOOKUP(L85,'[1]Ka 2 DDD'!$B$4:$F$64,5,1)</f>
        <v>0.93</v>
      </c>
      <c r="O85" s="18" t="s">
        <v>2025</v>
      </c>
      <c r="P85" s="64">
        <v>3.3333333333333335</v>
      </c>
      <c r="Q85" s="58">
        <v>0.93</v>
      </c>
      <c r="AF85" s="19" t="s">
        <v>28</v>
      </c>
      <c r="AG85" s="29"/>
      <c r="AH85" s="29"/>
      <c r="AI85" s="29">
        <v>1</v>
      </c>
      <c r="AJ85" s="29"/>
      <c r="AK85" s="29"/>
      <c r="AL85" s="29"/>
      <c r="AM85" s="29"/>
      <c r="AN85" s="29"/>
      <c r="AO85" s="29">
        <v>1</v>
      </c>
    </row>
    <row r="86" spans="2:41" x14ac:dyDescent="0.35">
      <c r="B86" s="18" t="s">
        <v>2027</v>
      </c>
      <c r="C86" s="20"/>
      <c r="D86" s="20"/>
      <c r="E86" s="20">
        <v>1</v>
      </c>
      <c r="F86" s="20"/>
      <c r="G86" s="20"/>
      <c r="H86" s="20">
        <v>2</v>
      </c>
      <c r="I86" s="20"/>
      <c r="J86" s="20"/>
      <c r="K86" s="20">
        <v>3</v>
      </c>
      <c r="L86" s="62">
        <f t="shared" si="0"/>
        <v>3</v>
      </c>
      <c r="M86" s="63">
        <f>VLOOKUP(L86,'[1]Ka 2 DDD'!$B$4:$F$64,5,1)</f>
        <v>0.9</v>
      </c>
      <c r="O86" s="18" t="s">
        <v>2027</v>
      </c>
      <c r="P86" s="64">
        <v>3</v>
      </c>
      <c r="Q86" s="58">
        <v>0.9</v>
      </c>
      <c r="AF86" s="19" t="s">
        <v>50</v>
      </c>
      <c r="AG86" s="29"/>
      <c r="AH86" s="29"/>
      <c r="AI86" s="29">
        <v>1</v>
      </c>
      <c r="AJ86" s="29"/>
      <c r="AK86" s="29"/>
      <c r="AL86" s="29"/>
      <c r="AM86" s="29"/>
      <c r="AN86" s="29"/>
      <c r="AO86" s="29">
        <v>1</v>
      </c>
    </row>
    <row r="87" spans="2:41" x14ac:dyDescent="0.35">
      <c r="B87" s="18" t="s">
        <v>1163</v>
      </c>
      <c r="C87" s="20"/>
      <c r="D87" s="20">
        <v>7</v>
      </c>
      <c r="E87" s="20">
        <v>3</v>
      </c>
      <c r="F87" s="20">
        <v>8</v>
      </c>
      <c r="G87" s="20"/>
      <c r="H87" s="20">
        <v>12</v>
      </c>
      <c r="I87" s="20">
        <v>4</v>
      </c>
      <c r="J87" s="20"/>
      <c r="K87" s="20">
        <v>34</v>
      </c>
      <c r="L87" s="62">
        <f t="shared" si="0"/>
        <v>2.5588235294117645</v>
      </c>
      <c r="M87" s="63">
        <f>VLOOKUP(L87,'[1]Ka 2 DDD'!$B$4:$F$64,5,1)</f>
        <v>0.7</v>
      </c>
      <c r="O87" s="18" t="s">
        <v>1163</v>
      </c>
      <c r="P87" s="64">
        <v>2.5588235294117645</v>
      </c>
      <c r="Q87" s="58">
        <v>0.7</v>
      </c>
      <c r="AF87" s="19" t="s">
        <v>453</v>
      </c>
      <c r="AG87" s="29"/>
      <c r="AH87" s="29"/>
      <c r="AI87" s="29">
        <v>1</v>
      </c>
      <c r="AJ87" s="29"/>
      <c r="AK87" s="29"/>
      <c r="AL87" s="29"/>
      <c r="AM87" s="29"/>
      <c r="AN87" s="29"/>
      <c r="AO87" s="29">
        <v>1</v>
      </c>
    </row>
    <row r="88" spans="2:41" x14ac:dyDescent="0.35">
      <c r="B88" s="18" t="s">
        <v>1897</v>
      </c>
      <c r="C88" s="20"/>
      <c r="D88" s="20"/>
      <c r="E88" s="20"/>
      <c r="F88" s="20">
        <v>1</v>
      </c>
      <c r="G88" s="20"/>
      <c r="H88" s="20"/>
      <c r="I88" s="20"/>
      <c r="J88" s="20"/>
      <c r="K88" s="20">
        <v>1</v>
      </c>
      <c r="L88" s="62">
        <f t="shared" si="0"/>
        <v>2</v>
      </c>
      <c r="M88" s="63">
        <f>VLOOKUP(L88,'[1]Ka 2 DDD'!$B$4:$F$64,5,1)</f>
        <v>0.5</v>
      </c>
      <c r="O88" s="18" t="s">
        <v>1897</v>
      </c>
      <c r="P88" s="64">
        <v>2</v>
      </c>
      <c r="Q88" s="58">
        <v>0.5</v>
      </c>
      <c r="AF88" s="19" t="s">
        <v>122</v>
      </c>
      <c r="AG88" s="29"/>
      <c r="AH88" s="29"/>
      <c r="AI88" s="29">
        <v>1</v>
      </c>
      <c r="AJ88" s="29"/>
      <c r="AK88" s="29"/>
      <c r="AL88" s="29"/>
      <c r="AM88" s="29"/>
      <c r="AN88" s="29"/>
      <c r="AO88" s="29">
        <v>1</v>
      </c>
    </row>
    <row r="89" spans="2:41" x14ac:dyDescent="0.35">
      <c r="B89" s="18" t="s">
        <v>2029</v>
      </c>
      <c r="C89" s="20"/>
      <c r="D89" s="20"/>
      <c r="E89" s="20"/>
      <c r="F89" s="20">
        <v>1</v>
      </c>
      <c r="G89" s="20">
        <v>2</v>
      </c>
      <c r="H89" s="20"/>
      <c r="I89" s="20"/>
      <c r="J89" s="20"/>
      <c r="K89" s="20">
        <v>3</v>
      </c>
      <c r="L89" s="62">
        <f t="shared" si="0"/>
        <v>2.6666666666666665</v>
      </c>
      <c r="M89" s="63">
        <f>VLOOKUP(L89,'[1]Ka 2 DDD'!$B$4:$F$64,5,1)</f>
        <v>0.74</v>
      </c>
      <c r="O89" s="18" t="s">
        <v>2029</v>
      </c>
      <c r="P89" s="64">
        <v>2.6666666666666665</v>
      </c>
      <c r="Q89" s="58">
        <v>0.74</v>
      </c>
      <c r="AF89" s="19" t="s">
        <v>1971</v>
      </c>
      <c r="AG89" s="29"/>
      <c r="AH89" s="29"/>
      <c r="AI89" s="29">
        <v>1</v>
      </c>
      <c r="AJ89" s="29"/>
      <c r="AK89" s="29"/>
      <c r="AL89" s="29"/>
      <c r="AM89" s="29"/>
      <c r="AN89" s="29"/>
      <c r="AO89" s="29">
        <v>1</v>
      </c>
    </row>
    <row r="90" spans="2:41" x14ac:dyDescent="0.35">
      <c r="B90" s="18" t="s">
        <v>1166</v>
      </c>
      <c r="C90" s="20"/>
      <c r="D90" s="20">
        <v>5</v>
      </c>
      <c r="E90" s="20"/>
      <c r="F90" s="20">
        <v>1</v>
      </c>
      <c r="G90" s="20">
        <v>2</v>
      </c>
      <c r="H90" s="20">
        <v>3</v>
      </c>
      <c r="I90" s="20">
        <v>3</v>
      </c>
      <c r="J90" s="20"/>
      <c r="K90" s="20">
        <v>14</v>
      </c>
      <c r="L90" s="62">
        <f t="shared" si="0"/>
        <v>2.5</v>
      </c>
      <c r="M90" s="63">
        <f>VLOOKUP(L90,'[1]Ka 2 DDD'!$B$4:$F$64,5,1)</f>
        <v>0.7</v>
      </c>
      <c r="O90" s="18" t="s">
        <v>1166</v>
      </c>
      <c r="P90" s="64">
        <v>2.5</v>
      </c>
      <c r="Q90" s="58">
        <v>0.7</v>
      </c>
      <c r="AF90" s="19" t="s">
        <v>124</v>
      </c>
      <c r="AG90" s="29"/>
      <c r="AH90" s="29"/>
      <c r="AI90" s="29">
        <v>1</v>
      </c>
      <c r="AJ90" s="29"/>
      <c r="AK90" s="29"/>
      <c r="AL90" s="29"/>
      <c r="AM90" s="29"/>
      <c r="AN90" s="29"/>
      <c r="AO90" s="29">
        <v>1</v>
      </c>
    </row>
    <row r="91" spans="2:41" x14ac:dyDescent="0.35">
      <c r="B91" s="18" t="s">
        <v>300</v>
      </c>
      <c r="C91" s="20"/>
      <c r="D91" s="20"/>
      <c r="E91" s="20"/>
      <c r="F91" s="20">
        <v>1</v>
      </c>
      <c r="G91" s="20">
        <v>1</v>
      </c>
      <c r="H91" s="20"/>
      <c r="I91" s="20"/>
      <c r="J91" s="20"/>
      <c r="K91" s="20">
        <v>2</v>
      </c>
      <c r="L91" s="62">
        <f t="shared" si="0"/>
        <v>2.5</v>
      </c>
      <c r="M91" s="63">
        <f>VLOOKUP(L91,'[1]Ka 2 DDD'!$B$4:$F$64,5,1)</f>
        <v>0.7</v>
      </c>
      <c r="O91" s="18" t="s">
        <v>300</v>
      </c>
      <c r="P91" s="64">
        <v>2.5</v>
      </c>
      <c r="Q91" s="58">
        <v>0.7</v>
      </c>
      <c r="AF91" s="19" t="s">
        <v>52</v>
      </c>
      <c r="AG91" s="29"/>
      <c r="AH91" s="29"/>
      <c r="AI91" s="29">
        <v>1</v>
      </c>
      <c r="AJ91" s="29"/>
      <c r="AK91" s="29"/>
      <c r="AL91" s="29"/>
      <c r="AM91" s="29"/>
      <c r="AN91" s="29"/>
      <c r="AO91" s="29">
        <v>1</v>
      </c>
    </row>
    <row r="92" spans="2:41" x14ac:dyDescent="0.35">
      <c r="B92" s="18" t="s">
        <v>2033</v>
      </c>
      <c r="C92" s="20"/>
      <c r="D92" s="20"/>
      <c r="E92" s="20">
        <v>16</v>
      </c>
      <c r="F92" s="20">
        <v>3</v>
      </c>
      <c r="G92" s="20"/>
      <c r="H92" s="20">
        <v>10</v>
      </c>
      <c r="I92" s="20"/>
      <c r="J92" s="20"/>
      <c r="K92" s="20">
        <v>29</v>
      </c>
      <c r="L92" s="62">
        <f t="shared" si="0"/>
        <v>2.1379310344827585</v>
      </c>
      <c r="M92" s="63">
        <f>VLOOKUP(L92,'[1]Ka 2 DDD'!$B$4:$F$64,5,1)</f>
        <v>0.54</v>
      </c>
      <c r="O92" s="18" t="s">
        <v>2033</v>
      </c>
      <c r="P92" s="64">
        <v>2.1379310344827585</v>
      </c>
      <c r="Q92" s="58">
        <v>0.54</v>
      </c>
      <c r="AF92" s="19" t="s">
        <v>2249</v>
      </c>
      <c r="AG92" s="29"/>
      <c r="AH92" s="29"/>
      <c r="AI92" s="29"/>
      <c r="AJ92" s="29"/>
      <c r="AK92" s="29"/>
      <c r="AL92" s="29"/>
      <c r="AM92" s="29"/>
      <c r="AN92" s="29">
        <v>1</v>
      </c>
      <c r="AO92" s="29">
        <v>1</v>
      </c>
    </row>
    <row r="93" spans="2:41" x14ac:dyDescent="0.35">
      <c r="B93" s="18" t="s">
        <v>2035</v>
      </c>
      <c r="C93" s="20"/>
      <c r="D93" s="20"/>
      <c r="E93" s="20"/>
      <c r="F93" s="20"/>
      <c r="G93" s="20"/>
      <c r="H93" s="20">
        <v>1</v>
      </c>
      <c r="I93" s="20"/>
      <c r="J93" s="20"/>
      <c r="K93" s="20">
        <v>1</v>
      </c>
      <c r="L93" s="62">
        <f t="shared" si="0"/>
        <v>4</v>
      </c>
      <c r="M93" s="63">
        <f>VLOOKUP(L93,'[1]Ka 2 DDD'!$B$4:$F$64,5,1)</f>
        <v>1</v>
      </c>
      <c r="O93" s="18" t="s">
        <v>2035</v>
      </c>
      <c r="P93" s="64">
        <v>4</v>
      </c>
      <c r="Q93" s="58">
        <v>1</v>
      </c>
      <c r="AF93" s="19" t="s">
        <v>35</v>
      </c>
      <c r="AG93" s="29"/>
      <c r="AH93" s="29"/>
      <c r="AI93" s="29">
        <v>1</v>
      </c>
      <c r="AJ93" s="29"/>
      <c r="AK93" s="29"/>
      <c r="AL93" s="29"/>
      <c r="AM93" s="29"/>
      <c r="AN93" s="29"/>
      <c r="AO93" s="29">
        <v>1</v>
      </c>
    </row>
    <row r="94" spans="2:41" x14ac:dyDescent="0.35">
      <c r="B94" s="18" t="s">
        <v>2036</v>
      </c>
      <c r="C94" s="20"/>
      <c r="D94" s="20"/>
      <c r="E94" s="20">
        <v>2</v>
      </c>
      <c r="F94" s="20">
        <v>2</v>
      </c>
      <c r="G94" s="20">
        <v>1</v>
      </c>
      <c r="H94" s="20">
        <v>1</v>
      </c>
      <c r="I94" s="20"/>
      <c r="J94" s="20"/>
      <c r="K94" s="20">
        <v>6</v>
      </c>
      <c r="L94" s="62">
        <f t="shared" si="0"/>
        <v>2.1666666666666665</v>
      </c>
      <c r="M94" s="63">
        <f>VLOOKUP(L94,'[1]Ka 2 DDD'!$B$4:$F$64,5,1)</f>
        <v>0.54</v>
      </c>
      <c r="O94" s="18" t="s">
        <v>2036</v>
      </c>
      <c r="P94" s="64">
        <v>2.1666666666666665</v>
      </c>
      <c r="Q94" s="58">
        <v>0.54</v>
      </c>
      <c r="AF94" s="19" t="s">
        <v>47</v>
      </c>
      <c r="AG94" s="29"/>
      <c r="AH94" s="29"/>
      <c r="AI94" s="29"/>
      <c r="AJ94" s="29"/>
      <c r="AK94" s="29">
        <v>1</v>
      </c>
      <c r="AL94" s="29"/>
      <c r="AM94" s="29"/>
      <c r="AN94" s="29"/>
      <c r="AO94" s="29">
        <v>1</v>
      </c>
    </row>
    <row r="95" spans="2:41" x14ac:dyDescent="0.35">
      <c r="B95" s="18" t="s">
        <v>315</v>
      </c>
      <c r="C95" s="20"/>
      <c r="D95" s="20">
        <v>10</v>
      </c>
      <c r="E95" s="20">
        <v>13</v>
      </c>
      <c r="F95" s="20">
        <v>2</v>
      </c>
      <c r="G95" s="20">
        <v>17</v>
      </c>
      <c r="H95" s="20">
        <v>12</v>
      </c>
      <c r="I95" s="20"/>
      <c r="J95" s="20"/>
      <c r="K95" s="20">
        <v>54</v>
      </c>
      <c r="L95" s="62">
        <f t="shared" si="0"/>
        <v>2.1481481481481484</v>
      </c>
      <c r="M95" s="63">
        <f>VLOOKUP(L95,'[1]Ka 2 DDD'!$B$4:$F$64,5,1)</f>
        <v>0.54</v>
      </c>
      <c r="O95" s="18" t="s">
        <v>315</v>
      </c>
      <c r="P95" s="64">
        <v>2.1481481481481484</v>
      </c>
      <c r="Q95" s="58">
        <v>0.54</v>
      </c>
      <c r="AF95" s="19" t="s">
        <v>976</v>
      </c>
      <c r="AG95" s="29"/>
      <c r="AH95" s="29"/>
      <c r="AI95" s="29">
        <v>1</v>
      </c>
      <c r="AJ95" s="29"/>
      <c r="AK95" s="29"/>
      <c r="AL95" s="29"/>
      <c r="AM95" s="29"/>
      <c r="AN95" s="29"/>
      <c r="AO95" s="29">
        <v>1</v>
      </c>
    </row>
    <row r="96" spans="2:41" x14ac:dyDescent="0.35">
      <c r="B96" s="18" t="s">
        <v>1899</v>
      </c>
      <c r="C96" s="20"/>
      <c r="D96" s="20"/>
      <c r="E96" s="20"/>
      <c r="F96" s="20"/>
      <c r="G96" s="20">
        <v>1</v>
      </c>
      <c r="H96" s="20">
        <v>1</v>
      </c>
      <c r="I96" s="20">
        <v>1</v>
      </c>
      <c r="J96" s="20"/>
      <c r="K96" s="20">
        <v>3</v>
      </c>
      <c r="L96" s="62">
        <f t="shared" si="0"/>
        <v>4</v>
      </c>
      <c r="M96" s="63">
        <f>VLOOKUP(L96,'[1]Ka 2 DDD'!$B$4:$F$64,5,1)</f>
        <v>1</v>
      </c>
      <c r="O96" s="18" t="s">
        <v>1899</v>
      </c>
      <c r="P96" s="64">
        <v>4</v>
      </c>
      <c r="Q96" s="58">
        <v>1</v>
      </c>
      <c r="AF96" s="19" t="s">
        <v>2224</v>
      </c>
      <c r="AG96" s="29"/>
      <c r="AH96" s="29"/>
      <c r="AI96" s="29">
        <v>1</v>
      </c>
      <c r="AJ96" s="29"/>
      <c r="AK96" s="29"/>
      <c r="AL96" s="29"/>
      <c r="AM96" s="29"/>
      <c r="AN96" s="29"/>
      <c r="AO96" s="29">
        <v>1</v>
      </c>
    </row>
    <row r="97" spans="2:41" x14ac:dyDescent="0.35">
      <c r="B97" s="18" t="s">
        <v>341</v>
      </c>
      <c r="C97" s="20"/>
      <c r="D97" s="20"/>
      <c r="E97" s="20"/>
      <c r="F97" s="20">
        <v>3</v>
      </c>
      <c r="G97" s="20"/>
      <c r="H97" s="20">
        <v>3</v>
      </c>
      <c r="I97" s="20"/>
      <c r="J97" s="20"/>
      <c r="K97" s="20">
        <v>6</v>
      </c>
      <c r="L97" s="62">
        <f t="shared" si="0"/>
        <v>3</v>
      </c>
      <c r="M97" s="63">
        <f>VLOOKUP(L97,'[1]Ka 2 DDD'!$B$4:$F$64,5,1)</f>
        <v>0.9</v>
      </c>
      <c r="O97" s="18" t="s">
        <v>341</v>
      </c>
      <c r="P97" s="64">
        <v>3</v>
      </c>
      <c r="Q97" s="58">
        <v>0.9</v>
      </c>
      <c r="AF97" s="19" t="s">
        <v>321</v>
      </c>
      <c r="AG97" s="29"/>
      <c r="AH97" s="29"/>
      <c r="AI97" s="29"/>
      <c r="AJ97" s="29"/>
      <c r="AK97" s="29"/>
      <c r="AL97" s="29"/>
      <c r="AM97" s="29"/>
      <c r="AN97" s="29">
        <v>1</v>
      </c>
      <c r="AO97" s="29">
        <v>1</v>
      </c>
    </row>
    <row r="98" spans="2:41" x14ac:dyDescent="0.35">
      <c r="B98" s="18" t="s">
        <v>344</v>
      </c>
      <c r="C98" s="20"/>
      <c r="D98" s="20"/>
      <c r="E98" s="20">
        <v>2</v>
      </c>
      <c r="F98" s="20">
        <v>9</v>
      </c>
      <c r="G98" s="20"/>
      <c r="H98" s="20"/>
      <c r="I98" s="20"/>
      <c r="J98" s="20"/>
      <c r="K98" s="20">
        <v>11</v>
      </c>
      <c r="L98" s="62">
        <f t="shared" si="0"/>
        <v>1.8181818181818181</v>
      </c>
      <c r="M98" s="63">
        <f>VLOOKUP(L98,'[1]Ka 2 DDD'!$B$4:$F$64,5,1)</f>
        <v>0.46</v>
      </c>
      <c r="O98" s="18" t="s">
        <v>344</v>
      </c>
      <c r="P98" s="64">
        <v>1.8181818181818181</v>
      </c>
      <c r="Q98" s="58">
        <v>0.46</v>
      </c>
      <c r="AF98" s="19" t="s">
        <v>3642</v>
      </c>
      <c r="AG98" s="29"/>
      <c r="AH98" s="29"/>
      <c r="AI98" s="29"/>
      <c r="AJ98" s="29"/>
      <c r="AK98" s="29"/>
      <c r="AL98" s="29"/>
      <c r="AM98" s="29"/>
      <c r="AN98" s="29">
        <v>1</v>
      </c>
      <c r="AO98" s="29">
        <v>1</v>
      </c>
    </row>
    <row r="99" spans="2:41" x14ac:dyDescent="0.35">
      <c r="B99" s="18" t="s">
        <v>447</v>
      </c>
      <c r="C99" s="20"/>
      <c r="D99" s="20">
        <v>12</v>
      </c>
      <c r="E99" s="20">
        <v>13</v>
      </c>
      <c r="F99" s="20">
        <v>21</v>
      </c>
      <c r="G99" s="20"/>
      <c r="H99" s="20">
        <v>28</v>
      </c>
      <c r="I99" s="20">
        <v>2</v>
      </c>
      <c r="J99" s="20"/>
      <c r="K99" s="20">
        <v>76</v>
      </c>
      <c r="L99" s="62">
        <f t="shared" si="0"/>
        <v>2.3289473684210527</v>
      </c>
      <c r="M99" s="63">
        <f>VLOOKUP(L99,'[1]Ka 2 DDD'!$B$4:$F$64,5,1)</f>
        <v>0.61999999999999988</v>
      </c>
      <c r="O99" s="18" t="s">
        <v>447</v>
      </c>
      <c r="P99" s="64">
        <v>2.3289473684210527</v>
      </c>
      <c r="Q99" s="58">
        <v>0.61999999999999988</v>
      </c>
      <c r="AF99" s="19" t="s">
        <v>3644</v>
      </c>
      <c r="AG99" s="29"/>
      <c r="AH99" s="29"/>
      <c r="AI99" s="29"/>
      <c r="AJ99" s="29"/>
      <c r="AK99" s="29"/>
      <c r="AL99" s="29"/>
      <c r="AM99" s="29"/>
      <c r="AN99" s="29">
        <v>1</v>
      </c>
      <c r="AO99" s="29">
        <v>1</v>
      </c>
    </row>
    <row r="100" spans="2:41" x14ac:dyDescent="0.35">
      <c r="B100" s="18" t="s">
        <v>505</v>
      </c>
      <c r="C100" s="20"/>
      <c r="D100" s="20">
        <v>1</v>
      </c>
      <c r="E100" s="20">
        <v>3</v>
      </c>
      <c r="F100" s="20"/>
      <c r="G100" s="20">
        <v>2</v>
      </c>
      <c r="H100" s="20">
        <v>1</v>
      </c>
      <c r="I100" s="20"/>
      <c r="J100" s="20"/>
      <c r="K100" s="20">
        <v>7</v>
      </c>
      <c r="L100" s="62">
        <f t="shared" si="0"/>
        <v>1.8571428571428572</v>
      </c>
      <c r="M100" s="63">
        <f>VLOOKUP(L100,'[1]Ka 2 DDD'!$B$4:$F$64,5,1)</f>
        <v>0.46</v>
      </c>
      <c r="O100" s="18" t="s">
        <v>505</v>
      </c>
      <c r="P100" s="64">
        <v>1.8571428571428572</v>
      </c>
      <c r="Q100" s="58">
        <v>0.46</v>
      </c>
      <c r="AF100" s="19" t="s">
        <v>3646</v>
      </c>
      <c r="AG100" s="29"/>
      <c r="AH100" s="29"/>
      <c r="AI100" s="29"/>
      <c r="AJ100" s="29"/>
      <c r="AK100" s="29"/>
      <c r="AL100" s="29"/>
      <c r="AM100" s="29"/>
      <c r="AN100" s="29">
        <v>1</v>
      </c>
      <c r="AO100" s="29">
        <v>1</v>
      </c>
    </row>
    <row r="101" spans="2:41" x14ac:dyDescent="0.35">
      <c r="B101" s="18" t="s">
        <v>520</v>
      </c>
      <c r="C101" s="20"/>
      <c r="D101" s="20"/>
      <c r="E101" s="20">
        <v>1</v>
      </c>
      <c r="F101" s="20"/>
      <c r="G101" s="20"/>
      <c r="H101" s="20">
        <v>1</v>
      </c>
      <c r="I101" s="20"/>
      <c r="J101" s="20"/>
      <c r="K101" s="20">
        <v>2</v>
      </c>
      <c r="L101" s="62">
        <f t="shared" si="0"/>
        <v>2.5</v>
      </c>
      <c r="M101" s="63">
        <f>VLOOKUP(L101,'[1]Ka 2 DDD'!$B$4:$F$64,5,1)</f>
        <v>0.7</v>
      </c>
      <c r="O101" s="18" t="s">
        <v>520</v>
      </c>
      <c r="P101" s="64">
        <v>2.5</v>
      </c>
      <c r="Q101" s="58">
        <v>0.7</v>
      </c>
      <c r="AF101" s="19" t="s">
        <v>3648</v>
      </c>
      <c r="AG101" s="29"/>
      <c r="AH101" s="29"/>
      <c r="AI101" s="29"/>
      <c r="AJ101" s="29"/>
      <c r="AK101" s="29"/>
      <c r="AL101" s="29"/>
      <c r="AM101" s="29"/>
      <c r="AN101" s="29">
        <v>1</v>
      </c>
      <c r="AO101" s="29">
        <v>1</v>
      </c>
    </row>
    <row r="102" spans="2:41" x14ac:dyDescent="0.35">
      <c r="B102" s="18" t="s">
        <v>2040</v>
      </c>
      <c r="C102" s="20"/>
      <c r="D102" s="20">
        <v>2</v>
      </c>
      <c r="E102" s="20">
        <v>3</v>
      </c>
      <c r="F102" s="20"/>
      <c r="G102" s="20"/>
      <c r="H102" s="20">
        <v>11</v>
      </c>
      <c r="I102" s="20"/>
      <c r="J102" s="20"/>
      <c r="K102" s="20">
        <v>16</v>
      </c>
      <c r="L102" s="62">
        <f t="shared" si="0"/>
        <v>2.9375</v>
      </c>
      <c r="M102" s="63">
        <f>VLOOKUP(L102,'[1]Ka 2 DDD'!$B$4:$F$64,5,1)</f>
        <v>0.86</v>
      </c>
      <c r="O102" s="18" t="s">
        <v>2040</v>
      </c>
      <c r="P102" s="64">
        <v>2.9375</v>
      </c>
      <c r="Q102" s="58">
        <v>0.86</v>
      </c>
      <c r="AF102" s="19" t="s">
        <v>3650</v>
      </c>
      <c r="AG102" s="29"/>
      <c r="AH102" s="29"/>
      <c r="AI102" s="29"/>
      <c r="AJ102" s="29"/>
      <c r="AK102" s="29"/>
      <c r="AL102" s="29"/>
      <c r="AM102" s="29"/>
      <c r="AN102" s="29">
        <v>1</v>
      </c>
      <c r="AO102" s="29">
        <v>1</v>
      </c>
    </row>
    <row r="103" spans="2:41" x14ac:dyDescent="0.35">
      <c r="B103" s="18" t="s">
        <v>2041</v>
      </c>
      <c r="C103" s="20"/>
      <c r="D103" s="20">
        <v>1</v>
      </c>
      <c r="E103" s="20">
        <v>5</v>
      </c>
      <c r="F103" s="20"/>
      <c r="G103" s="20"/>
      <c r="H103" s="20"/>
      <c r="I103" s="20"/>
      <c r="J103" s="20"/>
      <c r="K103" s="20">
        <v>6</v>
      </c>
      <c r="L103" s="62">
        <f t="shared" si="0"/>
        <v>0.83333333333333337</v>
      </c>
      <c r="M103" s="63">
        <f>VLOOKUP(L103,'[1]Ka 2 DDD'!$B$4:$F$64,5,1)</f>
        <v>0.24</v>
      </c>
      <c r="O103" s="18" t="s">
        <v>2041</v>
      </c>
      <c r="P103" s="64">
        <v>0.83333333333333337</v>
      </c>
      <c r="Q103" s="58">
        <v>0.24</v>
      </c>
      <c r="AF103" s="19" t="s">
        <v>3652</v>
      </c>
      <c r="AG103" s="29"/>
      <c r="AH103" s="29"/>
      <c r="AI103" s="29"/>
      <c r="AJ103" s="29"/>
      <c r="AK103" s="29"/>
      <c r="AL103" s="29"/>
      <c r="AM103" s="29"/>
      <c r="AN103" s="29">
        <v>1</v>
      </c>
      <c r="AO103" s="29">
        <v>1</v>
      </c>
    </row>
    <row r="104" spans="2:41" x14ac:dyDescent="0.35">
      <c r="B104" s="18" t="s">
        <v>2043</v>
      </c>
      <c r="C104" s="20"/>
      <c r="D104" s="20">
        <v>2</v>
      </c>
      <c r="E104" s="20">
        <v>2</v>
      </c>
      <c r="F104" s="20">
        <v>1</v>
      </c>
      <c r="G104" s="20">
        <v>1</v>
      </c>
      <c r="H104" s="20">
        <v>2</v>
      </c>
      <c r="I104" s="20"/>
      <c r="J104" s="20"/>
      <c r="K104" s="20">
        <v>8</v>
      </c>
      <c r="L104" s="62">
        <f t="shared" si="0"/>
        <v>1.875</v>
      </c>
      <c r="M104" s="63">
        <f>VLOOKUP(L104,'[1]Ka 2 DDD'!$B$4:$F$64,5,1)</f>
        <v>0.46</v>
      </c>
      <c r="O104" s="18" t="s">
        <v>2043</v>
      </c>
      <c r="P104" s="64">
        <v>1.875</v>
      </c>
      <c r="Q104" s="58">
        <v>0.46</v>
      </c>
      <c r="AF104" s="19" t="s">
        <v>3654</v>
      </c>
      <c r="AG104" s="29"/>
      <c r="AH104" s="29"/>
      <c r="AI104" s="29"/>
      <c r="AJ104" s="29"/>
      <c r="AK104" s="29"/>
      <c r="AL104" s="29"/>
      <c r="AM104" s="29"/>
      <c r="AN104" s="29">
        <v>1</v>
      </c>
      <c r="AO104" s="29">
        <v>1</v>
      </c>
    </row>
    <row r="105" spans="2:41" x14ac:dyDescent="0.35">
      <c r="B105" s="18" t="s">
        <v>2045</v>
      </c>
      <c r="C105" s="20"/>
      <c r="D105" s="20"/>
      <c r="E105" s="20"/>
      <c r="F105" s="20">
        <v>2</v>
      </c>
      <c r="G105" s="20">
        <v>1</v>
      </c>
      <c r="H105" s="20">
        <v>3</v>
      </c>
      <c r="I105" s="20"/>
      <c r="J105" s="20"/>
      <c r="K105" s="20">
        <v>6</v>
      </c>
      <c r="L105" s="62">
        <f t="shared" si="0"/>
        <v>3.1666666666666665</v>
      </c>
      <c r="M105" s="63">
        <f>VLOOKUP(L105,'[1]Ka 2 DDD'!$B$4:$F$64,5,1)</f>
        <v>0.91</v>
      </c>
      <c r="O105" s="18" t="s">
        <v>2045</v>
      </c>
      <c r="P105" s="64">
        <v>3.1666666666666665</v>
      </c>
      <c r="Q105" s="58">
        <v>0.91</v>
      </c>
      <c r="AF105" s="19" t="s">
        <v>3656</v>
      </c>
      <c r="AG105" s="29"/>
      <c r="AH105" s="29"/>
      <c r="AI105" s="29"/>
      <c r="AJ105" s="29"/>
      <c r="AK105" s="29"/>
      <c r="AL105" s="29"/>
      <c r="AM105" s="29"/>
      <c r="AN105" s="29">
        <v>1</v>
      </c>
      <c r="AO105" s="29">
        <v>1</v>
      </c>
    </row>
    <row r="106" spans="2:41" x14ac:dyDescent="0.35">
      <c r="B106" s="18" t="s">
        <v>1193</v>
      </c>
      <c r="C106" s="20"/>
      <c r="D106" s="20">
        <v>4</v>
      </c>
      <c r="E106" s="20">
        <v>11</v>
      </c>
      <c r="F106" s="20">
        <v>23</v>
      </c>
      <c r="G106" s="20">
        <v>9</v>
      </c>
      <c r="H106" s="20">
        <v>12</v>
      </c>
      <c r="I106" s="20"/>
      <c r="J106" s="20"/>
      <c r="K106" s="20">
        <v>59</v>
      </c>
      <c r="L106" s="62">
        <f t="shared" si="0"/>
        <v>2.2372881355932202</v>
      </c>
      <c r="M106" s="63">
        <f>VLOOKUP(L106,'[1]Ka 2 DDD'!$B$4:$F$64,5,1)</f>
        <v>0.58000000000000007</v>
      </c>
      <c r="O106" s="18" t="s">
        <v>1193</v>
      </c>
      <c r="P106" s="64">
        <v>2.2372881355932202</v>
      </c>
      <c r="Q106" s="58">
        <v>0.58000000000000007</v>
      </c>
      <c r="AF106" s="19" t="s">
        <v>3658</v>
      </c>
      <c r="AG106" s="29"/>
      <c r="AH106" s="29"/>
      <c r="AI106" s="29"/>
      <c r="AJ106" s="29"/>
      <c r="AK106" s="29"/>
      <c r="AL106" s="29"/>
      <c r="AM106" s="29"/>
      <c r="AN106" s="29">
        <v>1</v>
      </c>
      <c r="AO106" s="29">
        <v>1</v>
      </c>
    </row>
    <row r="107" spans="2:41" x14ac:dyDescent="0.35">
      <c r="B107" s="18" t="s">
        <v>943</v>
      </c>
      <c r="C107" s="20"/>
      <c r="D107" s="20">
        <v>1</v>
      </c>
      <c r="E107" s="20"/>
      <c r="F107" s="20"/>
      <c r="G107" s="20"/>
      <c r="H107" s="20"/>
      <c r="I107" s="20">
        <v>1</v>
      </c>
      <c r="J107" s="20"/>
      <c r="K107" s="20">
        <v>2</v>
      </c>
      <c r="L107" s="62">
        <f t="shared" si="0"/>
        <v>2.5</v>
      </c>
      <c r="M107" s="63">
        <f>VLOOKUP(L107,'[1]Ka 2 DDD'!$B$4:$F$64,5,1)</f>
        <v>0.7</v>
      </c>
      <c r="O107" s="18" t="s">
        <v>943</v>
      </c>
      <c r="P107" s="64">
        <v>2.5</v>
      </c>
      <c r="Q107" s="58">
        <v>0.7</v>
      </c>
      <c r="AF107" s="19" t="s">
        <v>3660</v>
      </c>
      <c r="AG107" s="29"/>
      <c r="AH107" s="29"/>
      <c r="AI107" s="29"/>
      <c r="AJ107" s="29"/>
      <c r="AK107" s="29">
        <v>1</v>
      </c>
      <c r="AL107" s="29"/>
      <c r="AM107" s="29"/>
      <c r="AN107" s="29"/>
      <c r="AO107" s="29">
        <v>1</v>
      </c>
    </row>
    <row r="108" spans="2:41" x14ac:dyDescent="0.35">
      <c r="B108" s="18" t="s">
        <v>949</v>
      </c>
      <c r="C108" s="20"/>
      <c r="D108" s="20">
        <v>3</v>
      </c>
      <c r="E108" s="20">
        <v>4</v>
      </c>
      <c r="F108" s="20">
        <v>1</v>
      </c>
      <c r="G108" s="20"/>
      <c r="H108" s="20">
        <v>6</v>
      </c>
      <c r="I108" s="20"/>
      <c r="J108" s="20"/>
      <c r="K108" s="20">
        <v>14</v>
      </c>
      <c r="L108" s="62">
        <f t="shared" si="0"/>
        <v>2.1428571428571428</v>
      </c>
      <c r="M108" s="63">
        <f>VLOOKUP(L108,'[1]Ka 2 DDD'!$B$4:$F$64,5,1)</f>
        <v>0.54</v>
      </c>
      <c r="O108" s="18" t="s">
        <v>949</v>
      </c>
      <c r="P108" s="64">
        <v>2.1428571428571428</v>
      </c>
      <c r="Q108" s="58">
        <v>0.54</v>
      </c>
      <c r="AF108" s="19" t="s">
        <v>3664</v>
      </c>
      <c r="AG108" s="29"/>
      <c r="AH108" s="29"/>
      <c r="AI108" s="29"/>
      <c r="AJ108" s="29"/>
      <c r="AK108" s="29">
        <v>1</v>
      </c>
      <c r="AL108" s="29"/>
      <c r="AM108" s="29"/>
      <c r="AN108" s="29"/>
      <c r="AO108" s="29">
        <v>1</v>
      </c>
    </row>
    <row r="109" spans="2:41" x14ac:dyDescent="0.35">
      <c r="B109" s="18" t="s">
        <v>975</v>
      </c>
      <c r="C109" s="20"/>
      <c r="D109" s="20"/>
      <c r="E109" s="20"/>
      <c r="F109" s="20">
        <v>28</v>
      </c>
      <c r="G109" s="20">
        <v>1</v>
      </c>
      <c r="H109" s="20">
        <v>17</v>
      </c>
      <c r="I109" s="20"/>
      <c r="J109" s="20"/>
      <c r="K109" s="20">
        <v>46</v>
      </c>
      <c r="L109" s="62">
        <f t="shared" si="0"/>
        <v>2.7608695652173911</v>
      </c>
      <c r="M109" s="63">
        <f>VLOOKUP(L109,'[1]Ka 2 DDD'!$B$4:$F$64,5,1)</f>
        <v>0.78</v>
      </c>
      <c r="O109" s="18" t="s">
        <v>975</v>
      </c>
      <c r="P109" s="64">
        <v>2.7608695652173911</v>
      </c>
      <c r="Q109" s="58">
        <v>0.78</v>
      </c>
      <c r="AF109" s="19" t="s">
        <v>3667</v>
      </c>
      <c r="AG109" s="29"/>
      <c r="AH109" s="29"/>
      <c r="AI109" s="29"/>
      <c r="AJ109" s="29"/>
      <c r="AK109" s="29"/>
      <c r="AL109" s="29"/>
      <c r="AM109" s="29"/>
      <c r="AN109" s="29">
        <v>1</v>
      </c>
      <c r="AO109" s="29">
        <v>1</v>
      </c>
    </row>
    <row r="110" spans="2:41" x14ac:dyDescent="0.35">
      <c r="B110" s="18" t="s">
        <v>2048</v>
      </c>
      <c r="C110" s="20"/>
      <c r="D110" s="20"/>
      <c r="E110" s="20"/>
      <c r="F110" s="20">
        <v>3</v>
      </c>
      <c r="G110" s="20"/>
      <c r="H110" s="20"/>
      <c r="I110" s="20">
        <v>7</v>
      </c>
      <c r="J110" s="20"/>
      <c r="K110" s="20">
        <v>10</v>
      </c>
      <c r="L110" s="62">
        <f t="shared" si="0"/>
        <v>4.0999999999999996</v>
      </c>
      <c r="M110" s="63">
        <f>VLOOKUP(L110,'[1]Ka 2 DDD'!$B$4:$F$64,5,1)</f>
        <v>1.01</v>
      </c>
      <c r="O110" s="18" t="s">
        <v>2048</v>
      </c>
      <c r="P110" s="64">
        <v>4.0999999999999996</v>
      </c>
      <c r="Q110" s="58">
        <v>1.01</v>
      </c>
      <c r="AF110" s="19" t="s">
        <v>3669</v>
      </c>
      <c r="AG110" s="29"/>
      <c r="AH110" s="29"/>
      <c r="AI110" s="29"/>
      <c r="AJ110" s="29"/>
      <c r="AK110" s="29"/>
      <c r="AL110" s="29"/>
      <c r="AM110" s="29"/>
      <c r="AN110" s="29">
        <v>1</v>
      </c>
      <c r="AO110" s="29">
        <v>1</v>
      </c>
    </row>
    <row r="111" spans="2:41" x14ac:dyDescent="0.35">
      <c r="B111" s="18" t="s">
        <v>1037</v>
      </c>
      <c r="C111" s="20"/>
      <c r="D111" s="20"/>
      <c r="E111" s="20"/>
      <c r="F111" s="20">
        <v>1</v>
      </c>
      <c r="G111" s="20"/>
      <c r="H111" s="20"/>
      <c r="I111" s="20"/>
      <c r="J111" s="20">
        <v>19</v>
      </c>
      <c r="K111" s="20">
        <v>20</v>
      </c>
      <c r="L111" s="62">
        <f t="shared" si="0"/>
        <v>5.8</v>
      </c>
      <c r="M111" s="63">
        <f>VLOOKUP(L111,'[1]Ka 2 DDD'!$B$4:$F$64,5,1)</f>
        <v>1.179999999999999</v>
      </c>
      <c r="O111" s="18" t="s">
        <v>1037</v>
      </c>
      <c r="P111" s="64">
        <v>5.8</v>
      </c>
      <c r="Q111" s="58">
        <v>1.179999999999999</v>
      </c>
      <c r="AF111" s="19" t="s">
        <v>3671</v>
      </c>
      <c r="AG111" s="29"/>
      <c r="AH111" s="29"/>
      <c r="AI111" s="29"/>
      <c r="AJ111" s="29"/>
      <c r="AK111" s="29"/>
      <c r="AL111" s="29"/>
      <c r="AM111" s="29"/>
      <c r="AN111" s="29">
        <v>1</v>
      </c>
      <c r="AO111" s="29">
        <v>1</v>
      </c>
    </row>
    <row r="112" spans="2:41" x14ac:dyDescent="0.35">
      <c r="B112" s="18" t="s">
        <v>2363</v>
      </c>
      <c r="C112" s="20"/>
      <c r="D112" s="20"/>
      <c r="E112" s="20"/>
      <c r="F112" s="20">
        <v>2</v>
      </c>
      <c r="G112" s="20"/>
      <c r="H112" s="20">
        <v>1</v>
      </c>
      <c r="I112" s="20"/>
      <c r="J112" s="20"/>
      <c r="K112" s="20">
        <v>3</v>
      </c>
      <c r="L112" s="62">
        <f t="shared" si="0"/>
        <v>2.6666666666666665</v>
      </c>
      <c r="M112" s="63">
        <f>VLOOKUP(L112,'[1]Ka 2 DDD'!$B$4:$F$64,5,1)</f>
        <v>0.74</v>
      </c>
      <c r="O112" s="18" t="s">
        <v>2363</v>
      </c>
      <c r="P112" s="64">
        <v>2.6666666666666665</v>
      </c>
      <c r="Q112" s="58">
        <v>0.74</v>
      </c>
      <c r="AF112" s="19" t="s">
        <v>3673</v>
      </c>
      <c r="AG112" s="29"/>
      <c r="AH112" s="29"/>
      <c r="AI112" s="29"/>
      <c r="AJ112" s="29"/>
      <c r="AK112" s="29"/>
      <c r="AL112" s="29"/>
      <c r="AM112" s="29"/>
      <c r="AN112" s="29">
        <v>1</v>
      </c>
      <c r="AO112" s="29">
        <v>1</v>
      </c>
    </row>
    <row r="113" spans="2:41" x14ac:dyDescent="0.35">
      <c r="B113" s="18" t="s">
        <v>2368</v>
      </c>
      <c r="C113" s="20"/>
      <c r="D113" s="20"/>
      <c r="E113" s="20">
        <v>9</v>
      </c>
      <c r="F113" s="20">
        <v>1</v>
      </c>
      <c r="G113" s="20"/>
      <c r="H113" s="20">
        <v>1</v>
      </c>
      <c r="I113" s="20"/>
      <c r="J113" s="20"/>
      <c r="K113" s="20">
        <v>11</v>
      </c>
      <c r="L113" s="62">
        <f t="shared" si="0"/>
        <v>1.3636363636363635</v>
      </c>
      <c r="M113" s="63">
        <f>VLOOKUP(L113,'[1]Ka 2 DDD'!$B$4:$F$64,5,1)</f>
        <v>0.36</v>
      </c>
      <c r="O113" s="18" t="s">
        <v>2368</v>
      </c>
      <c r="P113" s="64">
        <v>1.3636363636363635</v>
      </c>
      <c r="Q113" s="58">
        <v>0.36</v>
      </c>
      <c r="AF113" s="19" t="s">
        <v>3675</v>
      </c>
      <c r="AG113" s="29"/>
      <c r="AH113" s="29"/>
      <c r="AI113" s="29"/>
      <c r="AJ113" s="29"/>
      <c r="AK113" s="29"/>
      <c r="AL113" s="29"/>
      <c r="AM113" s="29"/>
      <c r="AN113" s="29">
        <v>1</v>
      </c>
      <c r="AO113" s="29">
        <v>1</v>
      </c>
    </row>
    <row r="114" spans="2:41" x14ac:dyDescent="0.35">
      <c r="B114" s="18" t="s">
        <v>2356</v>
      </c>
      <c r="C114" s="20"/>
      <c r="D114" s="20">
        <v>9</v>
      </c>
      <c r="E114" s="20">
        <v>8</v>
      </c>
      <c r="F114" s="20">
        <v>18</v>
      </c>
      <c r="G114" s="20">
        <v>5</v>
      </c>
      <c r="H114" s="20">
        <v>5</v>
      </c>
      <c r="I114" s="20">
        <v>3</v>
      </c>
      <c r="J114" s="20"/>
      <c r="K114" s="20">
        <v>48</v>
      </c>
      <c r="L114" s="62">
        <f t="shared" si="0"/>
        <v>1.9583333333333333</v>
      </c>
      <c r="M114" s="63">
        <f>VLOOKUP(L114,'[1]Ka 2 DDD'!$B$4:$F$64,5,1)</f>
        <v>0.48</v>
      </c>
      <c r="O114" s="18" t="s">
        <v>2356</v>
      </c>
      <c r="P114" s="64">
        <v>1.9583333333333333</v>
      </c>
      <c r="Q114" s="58">
        <v>0.48</v>
      </c>
      <c r="AF114" s="19" t="s">
        <v>3679</v>
      </c>
      <c r="AG114" s="29"/>
      <c r="AH114" s="29"/>
      <c r="AI114" s="29"/>
      <c r="AJ114" s="29"/>
      <c r="AK114" s="29"/>
      <c r="AL114" s="29"/>
      <c r="AM114" s="29"/>
      <c r="AN114" s="29">
        <v>1</v>
      </c>
      <c r="AO114" s="29">
        <v>1</v>
      </c>
    </row>
    <row r="115" spans="2:41" x14ac:dyDescent="0.35">
      <c r="B115" s="18" t="s">
        <v>2365</v>
      </c>
      <c r="C115" s="20"/>
      <c r="D115" s="20">
        <v>18</v>
      </c>
      <c r="E115" s="20">
        <v>23</v>
      </c>
      <c r="F115" s="20"/>
      <c r="G115" s="20">
        <v>8</v>
      </c>
      <c r="H115" s="20"/>
      <c r="I115" s="20"/>
      <c r="J115" s="20"/>
      <c r="K115" s="20">
        <v>49</v>
      </c>
      <c r="L115" s="62">
        <f t="shared" si="0"/>
        <v>0.95918367346938771</v>
      </c>
      <c r="M115" s="63">
        <f>VLOOKUP(L115,'[1]Ka 2 DDD'!$B$4:$F$64,5,1)</f>
        <v>0.27</v>
      </c>
      <c r="O115" s="18" t="s">
        <v>2365</v>
      </c>
      <c r="P115" s="64">
        <v>0.95918367346938771</v>
      </c>
      <c r="Q115" s="58">
        <v>0.27</v>
      </c>
      <c r="AF115" s="19" t="s">
        <v>3681</v>
      </c>
      <c r="AG115" s="29"/>
      <c r="AH115" s="29"/>
      <c r="AI115" s="29"/>
      <c r="AJ115" s="29"/>
      <c r="AK115" s="29"/>
      <c r="AL115" s="29"/>
      <c r="AM115" s="29"/>
      <c r="AN115" s="29">
        <v>1</v>
      </c>
      <c r="AO115" s="29">
        <v>1</v>
      </c>
    </row>
    <row r="116" spans="2:41" x14ac:dyDescent="0.35">
      <c r="B116" s="18" t="s">
        <v>2366</v>
      </c>
      <c r="C116" s="20"/>
      <c r="D116" s="20"/>
      <c r="E116" s="20"/>
      <c r="F116" s="20">
        <v>1</v>
      </c>
      <c r="G116" s="20"/>
      <c r="H116" s="20">
        <v>8</v>
      </c>
      <c r="I116" s="20"/>
      <c r="J116" s="20"/>
      <c r="K116" s="20">
        <v>9</v>
      </c>
      <c r="L116" s="62">
        <f t="shared" si="0"/>
        <v>3.7777777777777777</v>
      </c>
      <c r="M116" s="63">
        <f>VLOOKUP(L116,'[1]Ka 2 DDD'!$B$4:$F$64,5,1)</f>
        <v>0.97</v>
      </c>
      <c r="O116" s="18" t="s">
        <v>2366</v>
      </c>
      <c r="P116" s="64">
        <v>3.7777777777777777</v>
      </c>
      <c r="Q116" s="58">
        <v>0.97</v>
      </c>
      <c r="AF116" s="19" t="s">
        <v>3683</v>
      </c>
      <c r="AG116" s="29"/>
      <c r="AH116" s="29"/>
      <c r="AI116" s="29"/>
      <c r="AJ116" s="29"/>
      <c r="AK116" s="29"/>
      <c r="AL116" s="29"/>
      <c r="AM116" s="29"/>
      <c r="AN116" s="29">
        <v>1</v>
      </c>
      <c r="AO116" s="29">
        <v>1</v>
      </c>
    </row>
    <row r="117" spans="2:41" x14ac:dyDescent="0.35">
      <c r="B117" s="18" t="s">
        <v>2372</v>
      </c>
      <c r="C117" s="20"/>
      <c r="D117" s="20"/>
      <c r="E117" s="20"/>
      <c r="F117" s="20"/>
      <c r="G117" s="20"/>
      <c r="H117" s="20">
        <v>1</v>
      </c>
      <c r="I117" s="20"/>
      <c r="J117" s="20"/>
      <c r="K117" s="20">
        <v>1</v>
      </c>
      <c r="L117" s="62">
        <f t="shared" si="0"/>
        <v>4</v>
      </c>
      <c r="M117" s="63">
        <f>VLOOKUP(L117,'[1]Ka 2 DDD'!$B$4:$F$64,5,1)</f>
        <v>1</v>
      </c>
      <c r="O117" s="18" t="s">
        <v>2372</v>
      </c>
      <c r="P117" s="64">
        <v>4</v>
      </c>
      <c r="Q117" s="58">
        <v>1</v>
      </c>
      <c r="AF117" s="19" t="s">
        <v>3685</v>
      </c>
      <c r="AG117" s="29"/>
      <c r="AH117" s="29"/>
      <c r="AI117" s="29"/>
      <c r="AJ117" s="29"/>
      <c r="AK117" s="29"/>
      <c r="AL117" s="29"/>
      <c r="AM117" s="29"/>
      <c r="AN117" s="29">
        <v>1</v>
      </c>
      <c r="AO117" s="29">
        <v>1</v>
      </c>
    </row>
    <row r="118" spans="2:41" x14ac:dyDescent="0.35">
      <c r="B118" s="18" t="s">
        <v>2286</v>
      </c>
      <c r="C118" s="20">
        <v>33</v>
      </c>
      <c r="D118" s="20">
        <v>88</v>
      </c>
      <c r="E118" s="20">
        <v>171</v>
      </c>
      <c r="F118" s="20">
        <v>194</v>
      </c>
      <c r="G118" s="20">
        <v>67</v>
      </c>
      <c r="H118" s="20">
        <v>222</v>
      </c>
      <c r="I118" s="20">
        <v>36</v>
      </c>
      <c r="J118" s="20">
        <v>19</v>
      </c>
      <c r="K118" s="20">
        <v>830</v>
      </c>
      <c r="L118" s="62">
        <f t="shared" si="0"/>
        <v>2.3397590361445784</v>
      </c>
      <c r="M118" s="63">
        <f>VLOOKUP(L118,'[1]Ka 2 DDD'!$B$4:$F$64,5,1)</f>
        <v>0.61999999999999988</v>
      </c>
      <c r="O118" s="61" t="s">
        <v>2286</v>
      </c>
      <c r="P118" s="64">
        <v>2.3397590361445784</v>
      </c>
      <c r="Q118" s="58">
        <v>0.61999999999999988</v>
      </c>
      <c r="AF118" s="19" t="s">
        <v>3687</v>
      </c>
      <c r="AG118" s="29"/>
      <c r="AH118" s="29"/>
      <c r="AI118" s="29"/>
      <c r="AJ118" s="29"/>
      <c r="AK118" s="29">
        <v>1</v>
      </c>
      <c r="AL118" s="29"/>
      <c r="AM118" s="29"/>
      <c r="AN118" s="29"/>
      <c r="AO118" s="29">
        <v>1</v>
      </c>
    </row>
    <row r="119" spans="2:41" x14ac:dyDescent="0.35">
      <c r="AF119" s="19" t="s">
        <v>3689</v>
      </c>
      <c r="AG119" s="29"/>
      <c r="AH119" s="29"/>
      <c r="AI119" s="29"/>
      <c r="AJ119" s="29"/>
      <c r="AK119" s="29"/>
      <c r="AL119" s="29"/>
      <c r="AM119" s="29"/>
      <c r="AN119" s="29">
        <v>1</v>
      </c>
      <c r="AO119" s="29">
        <v>1</v>
      </c>
    </row>
    <row r="120" spans="2:41" x14ac:dyDescent="0.35">
      <c r="AF120" s="19" t="s">
        <v>3691</v>
      </c>
      <c r="AG120" s="29"/>
      <c r="AH120" s="29"/>
      <c r="AI120" s="29"/>
      <c r="AJ120" s="29"/>
      <c r="AK120" s="29"/>
      <c r="AL120" s="29"/>
      <c r="AM120" s="29"/>
      <c r="AN120" s="29">
        <v>1</v>
      </c>
      <c r="AO120" s="29">
        <v>1</v>
      </c>
    </row>
    <row r="121" spans="2:41" x14ac:dyDescent="0.35">
      <c r="AF121" s="19" t="s">
        <v>3693</v>
      </c>
      <c r="AG121" s="29"/>
      <c r="AH121" s="29"/>
      <c r="AI121" s="29"/>
      <c r="AJ121" s="29"/>
      <c r="AK121" s="29"/>
      <c r="AL121" s="29"/>
      <c r="AM121" s="29"/>
      <c r="AN121" s="29">
        <v>1</v>
      </c>
      <c r="AO121" s="29">
        <v>1</v>
      </c>
    </row>
    <row r="122" spans="2:41" x14ac:dyDescent="0.35">
      <c r="AF122" s="19" t="s">
        <v>3698</v>
      </c>
      <c r="AG122" s="29"/>
      <c r="AH122" s="29"/>
      <c r="AI122" s="29"/>
      <c r="AJ122" s="29"/>
      <c r="AK122" s="29"/>
      <c r="AL122" s="29"/>
      <c r="AM122" s="29"/>
      <c r="AN122" s="29">
        <v>1</v>
      </c>
      <c r="AO122" s="29">
        <v>1</v>
      </c>
    </row>
    <row r="123" spans="2:41" x14ac:dyDescent="0.35">
      <c r="AF123" s="19" t="s">
        <v>3700</v>
      </c>
      <c r="AG123" s="29"/>
      <c r="AH123" s="29"/>
      <c r="AI123" s="29"/>
      <c r="AJ123" s="29"/>
      <c r="AK123" s="29"/>
      <c r="AL123" s="29"/>
      <c r="AM123" s="29"/>
      <c r="AN123" s="29">
        <v>1</v>
      </c>
      <c r="AO123" s="29">
        <v>1</v>
      </c>
    </row>
    <row r="124" spans="2:41" x14ac:dyDescent="0.35">
      <c r="AF124" s="19" t="s">
        <v>3702</v>
      </c>
      <c r="AG124" s="29"/>
      <c r="AH124" s="29"/>
      <c r="AI124" s="29"/>
      <c r="AJ124" s="29"/>
      <c r="AK124" s="29">
        <v>1</v>
      </c>
      <c r="AL124" s="29"/>
      <c r="AM124" s="29"/>
      <c r="AN124" s="29"/>
      <c r="AO124" s="29">
        <v>1</v>
      </c>
    </row>
    <row r="125" spans="2:41" x14ac:dyDescent="0.35">
      <c r="AF125" s="19" t="s">
        <v>3706</v>
      </c>
      <c r="AG125" s="29"/>
      <c r="AH125" s="29"/>
      <c r="AI125" s="29"/>
      <c r="AJ125" s="29">
        <v>1</v>
      </c>
      <c r="AK125" s="29"/>
      <c r="AL125" s="29"/>
      <c r="AM125" s="29"/>
      <c r="AN125" s="29"/>
      <c r="AO125" s="29">
        <v>1</v>
      </c>
    </row>
    <row r="126" spans="2:41" x14ac:dyDescent="0.35">
      <c r="AF126" s="19" t="s">
        <v>3708</v>
      </c>
      <c r="AG126" s="29"/>
      <c r="AH126" s="29"/>
      <c r="AI126" s="29"/>
      <c r="AJ126" s="29"/>
      <c r="AK126" s="29"/>
      <c r="AL126" s="29"/>
      <c r="AM126" s="29"/>
      <c r="AN126" s="29">
        <v>1</v>
      </c>
      <c r="AO126" s="29">
        <v>1</v>
      </c>
    </row>
    <row r="127" spans="2:41" x14ac:dyDescent="0.35">
      <c r="AF127" s="19" t="s">
        <v>3710</v>
      </c>
      <c r="AG127" s="29"/>
      <c r="AH127" s="29"/>
      <c r="AI127" s="29">
        <v>1</v>
      </c>
      <c r="AJ127" s="29"/>
      <c r="AK127" s="29"/>
      <c r="AL127" s="29"/>
      <c r="AM127" s="29"/>
      <c r="AN127" s="29"/>
      <c r="AO127" s="29">
        <v>1</v>
      </c>
    </row>
    <row r="128" spans="2:41" x14ac:dyDescent="0.35">
      <c r="AF128" s="19" t="s">
        <v>3712</v>
      </c>
      <c r="AG128" s="29"/>
      <c r="AH128" s="29"/>
      <c r="AI128" s="29">
        <v>1</v>
      </c>
      <c r="AJ128" s="29"/>
      <c r="AK128" s="29"/>
      <c r="AL128" s="29"/>
      <c r="AM128" s="29"/>
      <c r="AN128" s="29"/>
      <c r="AO128" s="29">
        <v>1</v>
      </c>
    </row>
    <row r="129" spans="32:41" x14ac:dyDescent="0.35">
      <c r="AF129" s="19" t="s">
        <v>3717</v>
      </c>
      <c r="AG129" s="29"/>
      <c r="AH129" s="29"/>
      <c r="AI129" s="29">
        <v>1</v>
      </c>
      <c r="AJ129" s="29"/>
      <c r="AK129" s="29"/>
      <c r="AL129" s="29"/>
      <c r="AM129" s="29"/>
      <c r="AN129" s="29"/>
      <c r="AO129" s="29">
        <v>1</v>
      </c>
    </row>
    <row r="130" spans="32:41" x14ac:dyDescent="0.35">
      <c r="AF130" s="19" t="s">
        <v>3719</v>
      </c>
      <c r="AG130" s="29"/>
      <c r="AH130" s="29"/>
      <c r="AI130" s="29"/>
      <c r="AJ130" s="29"/>
      <c r="AK130" s="29"/>
      <c r="AL130" s="29"/>
      <c r="AM130" s="29"/>
      <c r="AN130" s="29">
        <v>1</v>
      </c>
      <c r="AO130" s="29">
        <v>1</v>
      </c>
    </row>
    <row r="131" spans="32:41" x14ac:dyDescent="0.35">
      <c r="AF131" s="19" t="s">
        <v>3721</v>
      </c>
      <c r="AG131" s="29"/>
      <c r="AH131" s="29"/>
      <c r="AI131" s="29">
        <v>1</v>
      </c>
      <c r="AJ131" s="29"/>
      <c r="AK131" s="29"/>
      <c r="AL131" s="29"/>
      <c r="AM131" s="29"/>
      <c r="AN131" s="29"/>
      <c r="AO131" s="29">
        <v>1</v>
      </c>
    </row>
    <row r="132" spans="32:41" x14ac:dyDescent="0.35">
      <c r="AF132" s="19" t="s">
        <v>3723</v>
      </c>
      <c r="AG132" s="29"/>
      <c r="AH132" s="29"/>
      <c r="AI132" s="29"/>
      <c r="AJ132" s="29"/>
      <c r="AK132" s="29"/>
      <c r="AL132" s="29">
        <v>1</v>
      </c>
      <c r="AM132" s="29"/>
      <c r="AN132" s="29"/>
      <c r="AO132" s="29">
        <v>1</v>
      </c>
    </row>
    <row r="133" spans="32:41" x14ac:dyDescent="0.35">
      <c r="AF133" s="19" t="s">
        <v>3726</v>
      </c>
      <c r="AG133" s="29"/>
      <c r="AH133" s="29"/>
      <c r="AI133" s="29">
        <v>1</v>
      </c>
      <c r="AJ133" s="29"/>
      <c r="AK133" s="29"/>
      <c r="AL133" s="29"/>
      <c r="AM133" s="29"/>
      <c r="AN133" s="29"/>
      <c r="AO133" s="29">
        <v>1</v>
      </c>
    </row>
    <row r="134" spans="32:41" x14ac:dyDescent="0.35">
      <c r="AF134" s="19" t="s">
        <v>3727</v>
      </c>
      <c r="AG134" s="29"/>
      <c r="AH134" s="29"/>
      <c r="AI134" s="29">
        <v>1</v>
      </c>
      <c r="AJ134" s="29"/>
      <c r="AK134" s="29"/>
      <c r="AL134" s="29"/>
      <c r="AM134" s="29"/>
      <c r="AN134" s="29"/>
      <c r="AO134" s="29">
        <v>1</v>
      </c>
    </row>
    <row r="135" spans="32:41" x14ac:dyDescent="0.35">
      <c r="AF135" s="19" t="s">
        <v>3728</v>
      </c>
      <c r="AG135" s="29"/>
      <c r="AH135" s="29"/>
      <c r="AI135" s="29">
        <v>1</v>
      </c>
      <c r="AJ135" s="29"/>
      <c r="AK135" s="29"/>
      <c r="AL135" s="29"/>
      <c r="AM135" s="29"/>
      <c r="AN135" s="29"/>
      <c r="AO135" s="29">
        <v>1</v>
      </c>
    </row>
    <row r="136" spans="32:41" x14ac:dyDescent="0.35">
      <c r="AF136" s="19" t="s">
        <v>3733</v>
      </c>
      <c r="AG136" s="29">
        <v>1</v>
      </c>
      <c r="AH136" s="29"/>
      <c r="AI136" s="29"/>
      <c r="AJ136" s="29"/>
      <c r="AK136" s="29"/>
      <c r="AL136" s="29"/>
      <c r="AM136" s="29"/>
      <c r="AN136" s="29"/>
      <c r="AO136" s="29">
        <v>1</v>
      </c>
    </row>
    <row r="137" spans="32:41" x14ac:dyDescent="0.35">
      <c r="AF137" s="19" t="s">
        <v>3738</v>
      </c>
      <c r="AG137" s="29"/>
      <c r="AH137" s="29"/>
      <c r="AI137" s="29">
        <v>1</v>
      </c>
      <c r="AJ137" s="29"/>
      <c r="AK137" s="29"/>
      <c r="AL137" s="29"/>
      <c r="AM137" s="29"/>
      <c r="AN137" s="29"/>
      <c r="AO137" s="29">
        <v>1</v>
      </c>
    </row>
    <row r="138" spans="32:41" x14ac:dyDescent="0.35">
      <c r="AF138" s="19" t="s">
        <v>3740</v>
      </c>
      <c r="AG138" s="29"/>
      <c r="AH138" s="29"/>
      <c r="AI138" s="29"/>
      <c r="AJ138" s="29"/>
      <c r="AK138" s="29"/>
      <c r="AL138" s="29">
        <v>1</v>
      </c>
      <c r="AM138" s="29"/>
      <c r="AN138" s="29"/>
      <c r="AO138" s="29">
        <v>1</v>
      </c>
    </row>
    <row r="139" spans="32:41" x14ac:dyDescent="0.35">
      <c r="AF139" s="19" t="s">
        <v>3741</v>
      </c>
      <c r="AG139" s="29"/>
      <c r="AH139" s="29"/>
      <c r="AI139" s="29">
        <v>1</v>
      </c>
      <c r="AJ139" s="29"/>
      <c r="AK139" s="29"/>
      <c r="AL139" s="29"/>
      <c r="AM139" s="29"/>
      <c r="AN139" s="29"/>
      <c r="AO139" s="29">
        <v>1</v>
      </c>
    </row>
    <row r="140" spans="32:41" x14ac:dyDescent="0.35">
      <c r="AF140" s="19" t="s">
        <v>3743</v>
      </c>
      <c r="AG140" s="29">
        <v>1</v>
      </c>
      <c r="AH140" s="29"/>
      <c r="AI140" s="29"/>
      <c r="AJ140" s="29"/>
      <c r="AK140" s="29"/>
      <c r="AL140" s="29"/>
      <c r="AM140" s="29"/>
      <c r="AN140" s="29"/>
      <c r="AO140" s="29">
        <v>1</v>
      </c>
    </row>
    <row r="141" spans="32:41" x14ac:dyDescent="0.35">
      <c r="AF141" s="19" t="s">
        <v>3745</v>
      </c>
      <c r="AG141" s="29"/>
      <c r="AH141" s="29"/>
      <c r="AI141" s="29">
        <v>1</v>
      </c>
      <c r="AJ141" s="29"/>
      <c r="AK141" s="29"/>
      <c r="AL141" s="29"/>
      <c r="AM141" s="29"/>
      <c r="AN141" s="29"/>
      <c r="AO141" s="29">
        <v>1</v>
      </c>
    </row>
    <row r="142" spans="32:41" x14ac:dyDescent="0.35">
      <c r="AF142" s="19" t="s">
        <v>1972</v>
      </c>
      <c r="AG142" s="29"/>
      <c r="AH142" s="29"/>
      <c r="AI142" s="29"/>
      <c r="AJ142" s="29"/>
      <c r="AK142" s="29"/>
      <c r="AL142" s="29"/>
      <c r="AM142" s="29"/>
      <c r="AN142" s="29">
        <v>1</v>
      </c>
      <c r="AO142" s="29">
        <v>1</v>
      </c>
    </row>
    <row r="143" spans="32:41" x14ac:dyDescent="0.35">
      <c r="AF143" s="19" t="s">
        <v>3762</v>
      </c>
      <c r="AG143" s="29"/>
      <c r="AH143" s="29"/>
      <c r="AI143" s="29">
        <v>1</v>
      </c>
      <c r="AJ143" s="29"/>
      <c r="AK143" s="29"/>
      <c r="AL143" s="29"/>
      <c r="AM143" s="29"/>
      <c r="AN143" s="29"/>
      <c r="AO143" s="29">
        <v>1</v>
      </c>
    </row>
    <row r="144" spans="32:41" x14ac:dyDescent="0.35">
      <c r="AF144" s="19" t="s">
        <v>3769</v>
      </c>
      <c r="AG144" s="29"/>
      <c r="AH144" s="29"/>
      <c r="AI144" s="29">
        <v>1</v>
      </c>
      <c r="AJ144" s="29"/>
      <c r="AK144" s="29"/>
      <c r="AL144" s="29"/>
      <c r="AM144" s="29"/>
      <c r="AN144" s="29"/>
      <c r="AO144" s="29">
        <v>1</v>
      </c>
    </row>
    <row r="145" spans="32:41" x14ac:dyDescent="0.35">
      <c r="AF145" s="19" t="s">
        <v>3774</v>
      </c>
      <c r="AG145" s="29"/>
      <c r="AH145" s="29"/>
      <c r="AI145" s="29">
        <v>1</v>
      </c>
      <c r="AJ145" s="29"/>
      <c r="AK145" s="29"/>
      <c r="AL145" s="29"/>
      <c r="AM145" s="29"/>
      <c r="AN145" s="29"/>
      <c r="AO145" s="29">
        <v>1</v>
      </c>
    </row>
    <row r="146" spans="32:41" x14ac:dyDescent="0.35">
      <c r="AF146" s="19" t="s">
        <v>3776</v>
      </c>
      <c r="AG146" s="29"/>
      <c r="AH146" s="29"/>
      <c r="AI146" s="29">
        <v>1</v>
      </c>
      <c r="AJ146" s="29"/>
      <c r="AK146" s="29"/>
      <c r="AL146" s="29"/>
      <c r="AM146" s="29"/>
      <c r="AN146" s="29"/>
      <c r="AO146" s="29">
        <v>1</v>
      </c>
    </row>
    <row r="147" spans="32:41" x14ac:dyDescent="0.35">
      <c r="AF147" s="19" t="s">
        <v>3782</v>
      </c>
      <c r="AG147" s="29"/>
      <c r="AH147" s="29"/>
      <c r="AI147" s="29">
        <v>1</v>
      </c>
      <c r="AJ147" s="29"/>
      <c r="AK147" s="29"/>
      <c r="AL147" s="29"/>
      <c r="AM147" s="29"/>
      <c r="AN147" s="29"/>
      <c r="AO147" s="29">
        <v>1</v>
      </c>
    </row>
    <row r="148" spans="32:41" x14ac:dyDescent="0.35">
      <c r="AF148" s="19" t="s">
        <v>3784</v>
      </c>
      <c r="AG148" s="29">
        <v>1</v>
      </c>
      <c r="AH148" s="29"/>
      <c r="AI148" s="29"/>
      <c r="AJ148" s="29"/>
      <c r="AK148" s="29"/>
      <c r="AL148" s="29"/>
      <c r="AM148" s="29"/>
      <c r="AN148" s="29"/>
      <c r="AO148" s="29">
        <v>1</v>
      </c>
    </row>
    <row r="149" spans="32:41" x14ac:dyDescent="0.35">
      <c r="AF149" s="19" t="s">
        <v>3785</v>
      </c>
      <c r="AG149" s="29"/>
      <c r="AH149" s="29"/>
      <c r="AI149" s="29"/>
      <c r="AJ149" s="29"/>
      <c r="AK149" s="29">
        <v>1</v>
      </c>
      <c r="AL149" s="29"/>
      <c r="AM149" s="29"/>
      <c r="AN149" s="29"/>
      <c r="AO149" s="29">
        <v>1</v>
      </c>
    </row>
    <row r="150" spans="32:41" x14ac:dyDescent="0.35">
      <c r="AF150" s="19" t="s">
        <v>3789</v>
      </c>
      <c r="AG150" s="29"/>
      <c r="AH150" s="29"/>
      <c r="AI150" s="29">
        <v>1</v>
      </c>
      <c r="AJ150" s="29"/>
      <c r="AK150" s="29"/>
      <c r="AL150" s="29"/>
      <c r="AM150" s="29"/>
      <c r="AN150" s="29"/>
      <c r="AO150" s="29">
        <v>1</v>
      </c>
    </row>
    <row r="151" spans="32:41" x14ac:dyDescent="0.35">
      <c r="AF151" s="19" t="s">
        <v>3791</v>
      </c>
      <c r="AG151" s="29"/>
      <c r="AH151" s="29"/>
      <c r="AI151" s="29">
        <v>1</v>
      </c>
      <c r="AJ151" s="29"/>
      <c r="AK151" s="29"/>
      <c r="AL151" s="29"/>
      <c r="AM151" s="29"/>
      <c r="AN151" s="29"/>
      <c r="AO151" s="29">
        <v>1</v>
      </c>
    </row>
    <row r="152" spans="32:41" x14ac:dyDescent="0.35">
      <c r="AF152" s="19" t="s">
        <v>3797</v>
      </c>
      <c r="AG152" s="29"/>
      <c r="AH152" s="29"/>
      <c r="AI152" s="29">
        <v>1</v>
      </c>
      <c r="AJ152" s="29"/>
      <c r="AK152" s="29"/>
      <c r="AL152" s="29"/>
      <c r="AM152" s="29"/>
      <c r="AN152" s="29"/>
      <c r="AO152" s="29">
        <v>1</v>
      </c>
    </row>
    <row r="153" spans="32:41" x14ac:dyDescent="0.35">
      <c r="AF153" s="19" t="s">
        <v>3813</v>
      </c>
      <c r="AG153" s="29"/>
      <c r="AH153" s="29"/>
      <c r="AI153" s="29">
        <v>1</v>
      </c>
      <c r="AJ153" s="29"/>
      <c r="AK153" s="29"/>
      <c r="AL153" s="29"/>
      <c r="AM153" s="29"/>
      <c r="AN153" s="29"/>
      <c r="AO153" s="29">
        <v>1</v>
      </c>
    </row>
    <row r="154" spans="32:41" x14ac:dyDescent="0.35">
      <c r="AF154" s="19" t="s">
        <v>3815</v>
      </c>
      <c r="AG154" s="29">
        <v>1</v>
      </c>
      <c r="AH154" s="29"/>
      <c r="AI154" s="29"/>
      <c r="AJ154" s="29"/>
      <c r="AK154" s="29"/>
      <c r="AL154" s="29"/>
      <c r="AM154" s="29"/>
      <c r="AN154" s="29"/>
      <c r="AO154" s="29">
        <v>1</v>
      </c>
    </row>
    <row r="155" spans="32:41" x14ac:dyDescent="0.35">
      <c r="AF155" s="19" t="s">
        <v>3817</v>
      </c>
      <c r="AG155" s="29">
        <v>1</v>
      </c>
      <c r="AH155" s="29"/>
      <c r="AI155" s="29"/>
      <c r="AJ155" s="29"/>
      <c r="AK155" s="29"/>
      <c r="AL155" s="29"/>
      <c r="AM155" s="29"/>
      <c r="AN155" s="29"/>
      <c r="AO155" s="29">
        <v>1</v>
      </c>
    </row>
    <row r="156" spans="32:41" x14ac:dyDescent="0.35">
      <c r="AF156" s="19" t="s">
        <v>3819</v>
      </c>
      <c r="AG156" s="29"/>
      <c r="AH156" s="29"/>
      <c r="AI156" s="29">
        <v>1</v>
      </c>
      <c r="AJ156" s="29"/>
      <c r="AK156" s="29"/>
      <c r="AL156" s="29"/>
      <c r="AM156" s="29"/>
      <c r="AN156" s="29"/>
      <c r="AO156" s="29">
        <v>1</v>
      </c>
    </row>
    <row r="157" spans="32:41" x14ac:dyDescent="0.35">
      <c r="AF157" s="19" t="s">
        <v>3821</v>
      </c>
      <c r="AG157" s="29"/>
      <c r="AH157" s="29"/>
      <c r="AI157" s="29">
        <v>1</v>
      </c>
      <c r="AJ157" s="29"/>
      <c r="AK157" s="29"/>
      <c r="AL157" s="29"/>
      <c r="AM157" s="29"/>
      <c r="AN157" s="29"/>
      <c r="AO157" s="29">
        <v>1</v>
      </c>
    </row>
    <row r="158" spans="32:41" x14ac:dyDescent="0.35">
      <c r="AF158" s="19" t="s">
        <v>3825</v>
      </c>
      <c r="AG158" s="29"/>
      <c r="AH158" s="29"/>
      <c r="AI158" s="29">
        <v>1</v>
      </c>
      <c r="AJ158" s="29"/>
      <c r="AK158" s="29"/>
      <c r="AL158" s="29"/>
      <c r="AM158" s="29"/>
      <c r="AN158" s="29"/>
      <c r="AO158" s="29">
        <v>1</v>
      </c>
    </row>
    <row r="159" spans="32:41" x14ac:dyDescent="0.35">
      <c r="AF159" s="19" t="s">
        <v>3827</v>
      </c>
      <c r="AG159" s="29"/>
      <c r="AH159" s="29"/>
      <c r="AI159" s="29">
        <v>1</v>
      </c>
      <c r="AJ159" s="29"/>
      <c r="AK159" s="29"/>
      <c r="AL159" s="29"/>
      <c r="AM159" s="29"/>
      <c r="AN159" s="29"/>
      <c r="AO159" s="29">
        <v>1</v>
      </c>
    </row>
    <row r="160" spans="32:41" x14ac:dyDescent="0.35">
      <c r="AF160" s="19" t="s">
        <v>2011</v>
      </c>
      <c r="AG160" s="29"/>
      <c r="AH160" s="29"/>
      <c r="AI160" s="29"/>
      <c r="AJ160" s="29"/>
      <c r="AK160" s="29">
        <v>1</v>
      </c>
      <c r="AL160" s="29"/>
      <c r="AM160" s="29"/>
      <c r="AN160" s="29"/>
      <c r="AO160" s="29">
        <v>1</v>
      </c>
    </row>
    <row r="161" spans="32:41" x14ac:dyDescent="0.35">
      <c r="AF161" s="19" t="s">
        <v>3833</v>
      </c>
      <c r="AG161" s="29"/>
      <c r="AH161" s="29"/>
      <c r="AI161" s="29"/>
      <c r="AJ161" s="29"/>
      <c r="AK161" s="29">
        <v>1</v>
      </c>
      <c r="AL161" s="29"/>
      <c r="AM161" s="29"/>
      <c r="AN161" s="29"/>
      <c r="AO161" s="29">
        <v>1</v>
      </c>
    </row>
    <row r="162" spans="32:41" x14ac:dyDescent="0.35">
      <c r="AF162" s="19" t="s">
        <v>3838</v>
      </c>
      <c r="AG162" s="29"/>
      <c r="AH162" s="29"/>
      <c r="AI162" s="29"/>
      <c r="AJ162" s="29"/>
      <c r="AK162" s="29">
        <v>1</v>
      </c>
      <c r="AL162" s="29"/>
      <c r="AM162" s="29"/>
      <c r="AN162" s="29"/>
      <c r="AO162" s="29">
        <v>1</v>
      </c>
    </row>
    <row r="163" spans="32:41" x14ac:dyDescent="0.35">
      <c r="AF163" s="19" t="s">
        <v>3848</v>
      </c>
      <c r="AG163" s="29"/>
      <c r="AH163" s="29"/>
      <c r="AI163" s="29">
        <v>1</v>
      </c>
      <c r="AJ163" s="29"/>
      <c r="AK163" s="29"/>
      <c r="AL163" s="29"/>
      <c r="AM163" s="29"/>
      <c r="AN163" s="29"/>
      <c r="AO163" s="29">
        <v>1</v>
      </c>
    </row>
    <row r="164" spans="32:41" x14ac:dyDescent="0.35">
      <c r="AF164" s="19" t="s">
        <v>3856</v>
      </c>
      <c r="AG164" s="29"/>
      <c r="AH164" s="29"/>
      <c r="AI164" s="29">
        <v>1</v>
      </c>
      <c r="AJ164" s="29"/>
      <c r="AK164" s="29"/>
      <c r="AL164" s="29"/>
      <c r="AM164" s="29"/>
      <c r="AN164" s="29"/>
      <c r="AO164" s="29">
        <v>1</v>
      </c>
    </row>
    <row r="165" spans="32:41" x14ac:dyDescent="0.35">
      <c r="AF165" s="19" t="s">
        <v>3858</v>
      </c>
      <c r="AG165" s="29"/>
      <c r="AH165" s="29"/>
      <c r="AI165" s="29"/>
      <c r="AJ165" s="29"/>
      <c r="AK165" s="29"/>
      <c r="AL165" s="29"/>
      <c r="AM165" s="29"/>
      <c r="AN165" s="29">
        <v>1</v>
      </c>
      <c r="AO165" s="29">
        <v>1</v>
      </c>
    </row>
    <row r="166" spans="32:41" x14ac:dyDescent="0.35">
      <c r="AF166" s="19" t="s">
        <v>3868</v>
      </c>
      <c r="AG166" s="29"/>
      <c r="AH166" s="29"/>
      <c r="AI166" s="29">
        <v>1</v>
      </c>
      <c r="AJ166" s="29"/>
      <c r="AK166" s="29"/>
      <c r="AL166" s="29"/>
      <c r="AM166" s="29"/>
      <c r="AN166" s="29"/>
      <c r="AO166" s="29">
        <v>1</v>
      </c>
    </row>
    <row r="167" spans="32:41" x14ac:dyDescent="0.35">
      <c r="AF167" s="19" t="s">
        <v>3876</v>
      </c>
      <c r="AG167" s="29"/>
      <c r="AH167" s="29"/>
      <c r="AI167" s="29">
        <v>1</v>
      </c>
      <c r="AJ167" s="29"/>
      <c r="AK167" s="29"/>
      <c r="AL167" s="29"/>
      <c r="AM167" s="29"/>
      <c r="AN167" s="29"/>
      <c r="AO167" s="29">
        <v>1</v>
      </c>
    </row>
    <row r="168" spans="32:41" x14ac:dyDescent="0.35">
      <c r="AF168" s="19" t="s">
        <v>3879</v>
      </c>
      <c r="AG168" s="29">
        <v>1</v>
      </c>
      <c r="AH168" s="29"/>
      <c r="AI168" s="29"/>
      <c r="AJ168" s="29"/>
      <c r="AK168" s="29"/>
      <c r="AL168" s="29"/>
      <c r="AM168" s="29"/>
      <c r="AN168" s="29"/>
      <c r="AO168" s="29">
        <v>1</v>
      </c>
    </row>
    <row r="169" spans="32:41" x14ac:dyDescent="0.35">
      <c r="AF169" s="19" t="s">
        <v>3882</v>
      </c>
      <c r="AG169" s="29"/>
      <c r="AH169" s="29"/>
      <c r="AI169" s="29"/>
      <c r="AJ169" s="29"/>
      <c r="AK169" s="29"/>
      <c r="AL169" s="29"/>
      <c r="AM169" s="29"/>
      <c r="AN169" s="29">
        <v>1</v>
      </c>
      <c r="AO169" s="29">
        <v>1</v>
      </c>
    </row>
    <row r="170" spans="32:41" x14ac:dyDescent="0.35">
      <c r="AF170" s="19" t="s">
        <v>3884</v>
      </c>
      <c r="AG170" s="29">
        <v>2</v>
      </c>
      <c r="AH170" s="29"/>
      <c r="AI170" s="29"/>
      <c r="AJ170" s="29"/>
      <c r="AK170" s="29"/>
      <c r="AL170" s="29"/>
      <c r="AM170" s="29"/>
      <c r="AN170" s="29"/>
      <c r="AO170" s="29">
        <v>2</v>
      </c>
    </row>
    <row r="171" spans="32:41" x14ac:dyDescent="0.35">
      <c r="AF171" s="19" t="s">
        <v>3887</v>
      </c>
      <c r="AG171" s="29"/>
      <c r="AH171" s="29"/>
      <c r="AI171" s="29"/>
      <c r="AJ171" s="29"/>
      <c r="AK171" s="29"/>
      <c r="AL171" s="29"/>
      <c r="AM171" s="29"/>
      <c r="AN171" s="29">
        <v>1</v>
      </c>
      <c r="AO171" s="29">
        <v>1</v>
      </c>
    </row>
    <row r="172" spans="32:41" x14ac:dyDescent="0.35">
      <c r="AF172" s="19" t="s">
        <v>3889</v>
      </c>
      <c r="AG172" s="29"/>
      <c r="AH172" s="29"/>
      <c r="AI172" s="29"/>
      <c r="AJ172" s="29"/>
      <c r="AK172" s="29">
        <v>1</v>
      </c>
      <c r="AL172" s="29"/>
      <c r="AM172" s="29"/>
      <c r="AN172" s="29"/>
      <c r="AO172" s="29">
        <v>1</v>
      </c>
    </row>
    <row r="173" spans="32:41" x14ac:dyDescent="0.35">
      <c r="AF173" s="19" t="s">
        <v>3890</v>
      </c>
      <c r="AG173" s="29">
        <v>1</v>
      </c>
      <c r="AH173" s="29"/>
      <c r="AI173" s="29"/>
      <c r="AJ173" s="29"/>
      <c r="AK173" s="29"/>
      <c r="AL173" s="29"/>
      <c r="AM173" s="29"/>
      <c r="AN173" s="29"/>
      <c r="AO173" s="29">
        <v>1</v>
      </c>
    </row>
    <row r="174" spans="32:41" x14ac:dyDescent="0.35">
      <c r="AF174" s="19" t="s">
        <v>3891</v>
      </c>
      <c r="AG174" s="29"/>
      <c r="AH174" s="29"/>
      <c r="AI174" s="29">
        <v>1</v>
      </c>
      <c r="AJ174" s="29"/>
      <c r="AK174" s="29"/>
      <c r="AL174" s="29"/>
      <c r="AM174" s="29"/>
      <c r="AN174" s="29"/>
      <c r="AO174" s="29">
        <v>1</v>
      </c>
    </row>
    <row r="175" spans="32:41" x14ac:dyDescent="0.35">
      <c r="AF175" s="19" t="s">
        <v>3896</v>
      </c>
      <c r="AG175" s="29"/>
      <c r="AH175" s="29"/>
      <c r="AI175" s="29"/>
      <c r="AJ175" s="29"/>
      <c r="AK175" s="29">
        <v>1</v>
      </c>
      <c r="AL175" s="29"/>
      <c r="AM175" s="29"/>
      <c r="AN175" s="29"/>
      <c r="AO175" s="29">
        <v>1</v>
      </c>
    </row>
    <row r="176" spans="32:41" x14ac:dyDescent="0.35">
      <c r="AF176" s="18" t="s">
        <v>132</v>
      </c>
      <c r="AG176" s="29"/>
      <c r="AH176" s="29">
        <v>3</v>
      </c>
      <c r="AI176" s="29">
        <v>3</v>
      </c>
      <c r="AJ176" s="29">
        <v>1</v>
      </c>
      <c r="AK176" s="29">
        <v>1</v>
      </c>
      <c r="AL176" s="29"/>
      <c r="AM176" s="29"/>
      <c r="AN176" s="29"/>
      <c r="AO176" s="29">
        <v>8</v>
      </c>
    </row>
    <row r="177" spans="32:41" x14ac:dyDescent="0.35">
      <c r="AF177" s="19" t="s">
        <v>140</v>
      </c>
      <c r="AG177" s="29"/>
      <c r="AH177" s="29">
        <v>1</v>
      </c>
      <c r="AI177" s="29"/>
      <c r="AJ177" s="29"/>
      <c r="AK177" s="29"/>
      <c r="AL177" s="29"/>
      <c r="AM177" s="29"/>
      <c r="AN177" s="29"/>
      <c r="AO177" s="29">
        <v>1</v>
      </c>
    </row>
    <row r="178" spans="32:41" x14ac:dyDescent="0.35">
      <c r="AF178" s="19" t="s">
        <v>57</v>
      </c>
      <c r="AG178" s="29"/>
      <c r="AH178" s="29"/>
      <c r="AI178" s="29"/>
      <c r="AJ178" s="29"/>
      <c r="AK178" s="29">
        <v>1</v>
      </c>
      <c r="AL178" s="29"/>
      <c r="AM178" s="29"/>
      <c r="AN178" s="29"/>
      <c r="AO178" s="29">
        <v>1</v>
      </c>
    </row>
    <row r="179" spans="32:41" x14ac:dyDescent="0.35">
      <c r="AF179" s="19" t="s">
        <v>135</v>
      </c>
      <c r="AG179" s="29"/>
      <c r="AH179" s="29">
        <v>1</v>
      </c>
      <c r="AI179" s="29"/>
      <c r="AJ179" s="29"/>
      <c r="AK179" s="29"/>
      <c r="AL179" s="29"/>
      <c r="AM179" s="29"/>
      <c r="AN179" s="29"/>
      <c r="AO179" s="29">
        <v>1</v>
      </c>
    </row>
    <row r="180" spans="32:41" x14ac:dyDescent="0.35">
      <c r="AF180" s="19" t="s">
        <v>137</v>
      </c>
      <c r="AG180" s="29"/>
      <c r="AH180" s="29">
        <v>1</v>
      </c>
      <c r="AI180" s="29"/>
      <c r="AJ180" s="29"/>
      <c r="AK180" s="29"/>
      <c r="AL180" s="29"/>
      <c r="AM180" s="29"/>
      <c r="AN180" s="29"/>
      <c r="AO180" s="29">
        <v>1</v>
      </c>
    </row>
    <row r="181" spans="32:41" x14ac:dyDescent="0.35">
      <c r="AF181" s="19" t="s">
        <v>136</v>
      </c>
      <c r="AG181" s="29"/>
      <c r="AH181" s="29"/>
      <c r="AI181" s="29">
        <v>1</v>
      </c>
      <c r="AJ181" s="29"/>
      <c r="AK181" s="29"/>
      <c r="AL181" s="29"/>
      <c r="AM181" s="29"/>
      <c r="AN181" s="29"/>
      <c r="AO181" s="29">
        <v>1</v>
      </c>
    </row>
    <row r="182" spans="32:41" x14ac:dyDescent="0.35">
      <c r="AF182" s="19" t="s">
        <v>138</v>
      </c>
      <c r="AG182" s="29"/>
      <c r="AH182" s="29"/>
      <c r="AI182" s="29">
        <v>1</v>
      </c>
      <c r="AJ182" s="29"/>
      <c r="AK182" s="29"/>
      <c r="AL182" s="29"/>
      <c r="AM182" s="29"/>
      <c r="AN182" s="29"/>
      <c r="AO182" s="29">
        <v>1</v>
      </c>
    </row>
    <row r="183" spans="32:41" x14ac:dyDescent="0.35">
      <c r="AF183" s="19" t="s">
        <v>139</v>
      </c>
      <c r="AG183" s="29"/>
      <c r="AH183" s="29"/>
      <c r="AI183" s="29"/>
      <c r="AJ183" s="29">
        <v>1</v>
      </c>
      <c r="AK183" s="29"/>
      <c r="AL183" s="29"/>
      <c r="AM183" s="29"/>
      <c r="AN183" s="29"/>
      <c r="AO183" s="29">
        <v>1</v>
      </c>
    </row>
    <row r="184" spans="32:41" x14ac:dyDescent="0.35">
      <c r="AF184" s="19" t="s">
        <v>141</v>
      </c>
      <c r="AG184" s="29"/>
      <c r="AH184" s="29"/>
      <c r="AI184" s="29">
        <v>1</v>
      </c>
      <c r="AJ184" s="29"/>
      <c r="AK184" s="29"/>
      <c r="AL184" s="29"/>
      <c r="AM184" s="29"/>
      <c r="AN184" s="29"/>
      <c r="AO184" s="29">
        <v>1</v>
      </c>
    </row>
    <row r="185" spans="32:41" x14ac:dyDescent="0.35">
      <c r="AF185" s="18" t="s">
        <v>2019</v>
      </c>
      <c r="AG185" s="29"/>
      <c r="AH185" s="29"/>
      <c r="AI185" s="29">
        <v>1</v>
      </c>
      <c r="AJ185" s="29">
        <v>2</v>
      </c>
      <c r="AK185" s="29">
        <v>1</v>
      </c>
      <c r="AL185" s="29"/>
      <c r="AM185" s="29"/>
      <c r="AN185" s="29"/>
      <c r="AO185" s="29">
        <v>4</v>
      </c>
    </row>
    <row r="186" spans="32:41" x14ac:dyDescent="0.35">
      <c r="AF186" s="19" t="s">
        <v>2105</v>
      </c>
      <c r="AG186" s="29"/>
      <c r="AH186" s="29"/>
      <c r="AI186" s="29"/>
      <c r="AJ186" s="29">
        <v>1</v>
      </c>
      <c r="AK186" s="29"/>
      <c r="AL186" s="29"/>
      <c r="AM186" s="29"/>
      <c r="AN186" s="29"/>
      <c r="AO186" s="29">
        <v>1</v>
      </c>
    </row>
    <row r="187" spans="32:41" x14ac:dyDescent="0.35">
      <c r="AF187" s="19" t="s">
        <v>2108</v>
      </c>
      <c r="AG187" s="29"/>
      <c r="AH187" s="29"/>
      <c r="AI187" s="29"/>
      <c r="AJ187" s="29">
        <v>1</v>
      </c>
      <c r="AK187" s="29"/>
      <c r="AL187" s="29"/>
      <c r="AM187" s="29"/>
      <c r="AN187" s="29"/>
      <c r="AO187" s="29">
        <v>1</v>
      </c>
    </row>
    <row r="188" spans="32:41" x14ac:dyDescent="0.35">
      <c r="AF188" s="19" t="s">
        <v>2106</v>
      </c>
      <c r="AG188" s="29"/>
      <c r="AH188" s="29"/>
      <c r="AI188" s="29">
        <v>1</v>
      </c>
      <c r="AJ188" s="29"/>
      <c r="AK188" s="29">
        <v>1</v>
      </c>
      <c r="AL188" s="29"/>
      <c r="AM188" s="29"/>
      <c r="AN188" s="29"/>
      <c r="AO188" s="29">
        <v>2</v>
      </c>
    </row>
    <row r="189" spans="32:41" x14ac:dyDescent="0.35">
      <c r="AF189" s="18" t="s">
        <v>164</v>
      </c>
      <c r="AG189" s="29">
        <v>3</v>
      </c>
      <c r="AH189" s="29">
        <v>3</v>
      </c>
      <c r="AI189" s="29">
        <v>8</v>
      </c>
      <c r="AJ189" s="29">
        <v>2</v>
      </c>
      <c r="AK189" s="29">
        <v>65</v>
      </c>
      <c r="AL189" s="29">
        <v>1</v>
      </c>
      <c r="AM189" s="29"/>
      <c r="AN189" s="29"/>
      <c r="AO189" s="29">
        <v>82</v>
      </c>
    </row>
    <row r="190" spans="32:41" x14ac:dyDescent="0.35">
      <c r="AF190" s="19" t="s">
        <v>255</v>
      </c>
      <c r="AG190" s="29"/>
      <c r="AH190" s="29"/>
      <c r="AI190" s="29"/>
      <c r="AJ190" s="29"/>
      <c r="AK190" s="29">
        <v>1</v>
      </c>
      <c r="AL190" s="29"/>
      <c r="AM190" s="29"/>
      <c r="AN190" s="29"/>
      <c r="AO190" s="29">
        <v>1</v>
      </c>
    </row>
    <row r="191" spans="32:41" x14ac:dyDescent="0.35">
      <c r="AF191" s="19" t="s">
        <v>256</v>
      </c>
      <c r="AG191" s="29"/>
      <c r="AH191" s="29"/>
      <c r="AI191" s="29"/>
      <c r="AJ191" s="29"/>
      <c r="AK191" s="29">
        <v>1</v>
      </c>
      <c r="AL191" s="29"/>
      <c r="AM191" s="29"/>
      <c r="AN191" s="29"/>
      <c r="AO191" s="29">
        <v>1</v>
      </c>
    </row>
    <row r="192" spans="32:41" x14ac:dyDescent="0.35">
      <c r="AF192" s="19" t="s">
        <v>250</v>
      </c>
      <c r="AG192" s="29"/>
      <c r="AH192" s="29"/>
      <c r="AI192" s="29"/>
      <c r="AJ192" s="29"/>
      <c r="AK192" s="29">
        <v>1</v>
      </c>
      <c r="AL192" s="29"/>
      <c r="AM192" s="29"/>
      <c r="AN192" s="29"/>
      <c r="AO192" s="29">
        <v>1</v>
      </c>
    </row>
    <row r="193" spans="14:41" x14ac:dyDescent="0.35">
      <c r="AF193" s="19" t="s">
        <v>248</v>
      </c>
      <c r="AG193" s="29"/>
      <c r="AH193" s="29"/>
      <c r="AI193" s="29"/>
      <c r="AJ193" s="29">
        <v>1</v>
      </c>
      <c r="AK193" s="29"/>
      <c r="AL193" s="29"/>
      <c r="AM193" s="29"/>
      <c r="AN193" s="29"/>
      <c r="AO193" s="29">
        <v>1</v>
      </c>
    </row>
    <row r="194" spans="14:41" x14ac:dyDescent="0.35">
      <c r="AF194" s="19" t="s">
        <v>249</v>
      </c>
      <c r="AG194" s="29"/>
      <c r="AH194" s="29"/>
      <c r="AI194" s="29"/>
      <c r="AJ194" s="29"/>
      <c r="AK194" s="29">
        <v>1</v>
      </c>
      <c r="AL194" s="29"/>
      <c r="AM194" s="29"/>
      <c r="AN194" s="29"/>
      <c r="AO194" s="29">
        <v>1</v>
      </c>
    </row>
    <row r="195" spans="14:41" x14ac:dyDescent="0.35">
      <c r="AF195" s="19" t="s">
        <v>238</v>
      </c>
      <c r="AG195" s="29"/>
      <c r="AH195" s="29"/>
      <c r="AI195" s="29"/>
      <c r="AJ195" s="29"/>
      <c r="AK195" s="29">
        <v>1</v>
      </c>
      <c r="AL195" s="29"/>
      <c r="AM195" s="29"/>
      <c r="AN195" s="29"/>
      <c r="AO195" s="29">
        <v>1</v>
      </c>
    </row>
    <row r="196" spans="14:41" x14ac:dyDescent="0.35">
      <c r="AF196" s="19" t="s">
        <v>165</v>
      </c>
      <c r="AG196" s="29"/>
      <c r="AH196" s="29"/>
      <c r="AI196" s="29"/>
      <c r="AJ196" s="29"/>
      <c r="AK196" s="29">
        <v>1</v>
      </c>
      <c r="AL196" s="29"/>
      <c r="AM196" s="29"/>
      <c r="AN196" s="29"/>
      <c r="AO196" s="29">
        <v>1</v>
      </c>
    </row>
    <row r="197" spans="14:41" x14ac:dyDescent="0.35">
      <c r="AF197" s="19" t="s">
        <v>235</v>
      </c>
      <c r="AG197" s="29"/>
      <c r="AH197" s="29">
        <v>1</v>
      </c>
      <c r="AI197" s="29"/>
      <c r="AJ197" s="29"/>
      <c r="AK197" s="29"/>
      <c r="AL197" s="29"/>
      <c r="AM197" s="29"/>
      <c r="AN197" s="29"/>
      <c r="AO197" s="29">
        <v>1</v>
      </c>
    </row>
    <row r="198" spans="14:41" x14ac:dyDescent="0.35">
      <c r="AF198" s="19" t="s">
        <v>226</v>
      </c>
      <c r="AG198" s="29">
        <v>1</v>
      </c>
      <c r="AH198" s="29"/>
      <c r="AI198" s="29"/>
      <c r="AJ198" s="29"/>
      <c r="AK198" s="29"/>
      <c r="AL198" s="29"/>
      <c r="AM198" s="29"/>
      <c r="AN198" s="29"/>
      <c r="AO198" s="29">
        <v>1</v>
      </c>
    </row>
    <row r="199" spans="14:41" x14ac:dyDescent="0.35">
      <c r="AF199" s="19" t="s">
        <v>218</v>
      </c>
      <c r="AG199" s="29"/>
      <c r="AH199" s="29"/>
      <c r="AI199" s="29"/>
      <c r="AJ199" s="29"/>
      <c r="AK199" s="29">
        <v>1</v>
      </c>
      <c r="AL199" s="29"/>
      <c r="AM199" s="29"/>
      <c r="AN199" s="29"/>
      <c r="AO199" s="29">
        <v>1</v>
      </c>
    </row>
    <row r="200" spans="14:41" x14ac:dyDescent="0.35">
      <c r="AF200" s="19" t="s">
        <v>239</v>
      </c>
      <c r="AG200" s="29">
        <v>1</v>
      </c>
      <c r="AH200" s="29"/>
      <c r="AI200" s="29"/>
      <c r="AJ200" s="29"/>
      <c r="AK200" s="29"/>
      <c r="AL200" s="29"/>
      <c r="AM200" s="29"/>
      <c r="AN200" s="29"/>
      <c r="AO200" s="29">
        <v>1</v>
      </c>
    </row>
    <row r="201" spans="14:41" x14ac:dyDescent="0.35">
      <c r="AF201" s="19" t="s">
        <v>227</v>
      </c>
      <c r="AG201" s="29">
        <v>1</v>
      </c>
      <c r="AH201" s="29"/>
      <c r="AI201" s="29"/>
      <c r="AJ201" s="29"/>
      <c r="AK201" s="29"/>
      <c r="AL201" s="29"/>
      <c r="AM201" s="29"/>
      <c r="AN201" s="29"/>
      <c r="AO201" s="29">
        <v>1</v>
      </c>
    </row>
    <row r="202" spans="14:41" x14ac:dyDescent="0.35">
      <c r="AF202" s="19" t="s">
        <v>232</v>
      </c>
      <c r="AG202" s="29"/>
      <c r="AH202" s="29"/>
      <c r="AI202" s="29"/>
      <c r="AJ202" s="29"/>
      <c r="AK202" s="29">
        <v>1</v>
      </c>
      <c r="AL202" s="29"/>
      <c r="AM202" s="29"/>
      <c r="AN202" s="29"/>
      <c r="AO202" s="29">
        <v>1</v>
      </c>
    </row>
    <row r="203" spans="14:41" x14ac:dyDescent="0.35">
      <c r="AF203" s="19" t="s">
        <v>229</v>
      </c>
      <c r="AG203" s="29"/>
      <c r="AH203" s="29">
        <v>1</v>
      </c>
      <c r="AI203" s="29"/>
      <c r="AJ203" s="29"/>
      <c r="AK203" s="29"/>
      <c r="AL203" s="29"/>
      <c r="AM203" s="29"/>
      <c r="AN203" s="29"/>
      <c r="AO203" s="29">
        <v>1</v>
      </c>
    </row>
    <row r="204" spans="14:41" x14ac:dyDescent="0.35">
      <c r="AF204" s="19" t="s">
        <v>189</v>
      </c>
      <c r="AG204" s="29"/>
      <c r="AH204" s="29"/>
      <c r="AI204" s="29"/>
      <c r="AJ204" s="29"/>
      <c r="AK204" s="29">
        <v>1</v>
      </c>
      <c r="AL204" s="29"/>
      <c r="AM204" s="29"/>
      <c r="AN204" s="29"/>
      <c r="AO204" s="29">
        <v>1</v>
      </c>
    </row>
    <row r="205" spans="14:41" x14ac:dyDescent="0.35">
      <c r="AF205" s="19" t="s">
        <v>188</v>
      </c>
      <c r="AG205" s="29"/>
      <c r="AH205" s="29"/>
      <c r="AI205" s="29"/>
      <c r="AJ205" s="29"/>
      <c r="AK205" s="29">
        <v>1</v>
      </c>
      <c r="AL205" s="29"/>
      <c r="AM205" s="29"/>
      <c r="AN205" s="29"/>
      <c r="AO205" s="29">
        <v>1</v>
      </c>
    </row>
    <row r="206" spans="14:41" x14ac:dyDescent="0.35">
      <c r="N206" s="15"/>
      <c r="AF206" s="19" t="s">
        <v>219</v>
      </c>
      <c r="AG206" s="29"/>
      <c r="AH206" s="29"/>
      <c r="AI206" s="29"/>
      <c r="AJ206" s="29"/>
      <c r="AK206" s="29">
        <v>1</v>
      </c>
      <c r="AL206" s="29"/>
      <c r="AM206" s="29"/>
      <c r="AN206" s="29"/>
      <c r="AO206" s="29">
        <v>1</v>
      </c>
    </row>
    <row r="207" spans="14:41" x14ac:dyDescent="0.35">
      <c r="AF207" s="19" t="s">
        <v>234</v>
      </c>
      <c r="AG207" s="29"/>
      <c r="AH207" s="29"/>
      <c r="AI207" s="29"/>
      <c r="AJ207" s="29"/>
      <c r="AK207" s="29">
        <v>1</v>
      </c>
      <c r="AL207" s="29"/>
      <c r="AM207" s="29"/>
      <c r="AN207" s="29"/>
      <c r="AO207" s="29">
        <v>1</v>
      </c>
    </row>
    <row r="208" spans="14:41" x14ac:dyDescent="0.35">
      <c r="AF208" s="19" t="s">
        <v>169</v>
      </c>
      <c r="AG208" s="29"/>
      <c r="AH208" s="29"/>
      <c r="AI208" s="29"/>
      <c r="AJ208" s="29"/>
      <c r="AK208" s="29">
        <v>1</v>
      </c>
      <c r="AL208" s="29"/>
      <c r="AM208" s="29"/>
      <c r="AN208" s="29"/>
      <c r="AO208" s="29">
        <v>1</v>
      </c>
    </row>
    <row r="209" spans="2:41" x14ac:dyDescent="0.35">
      <c r="AF209" s="19" t="s">
        <v>172</v>
      </c>
      <c r="AG209" s="29"/>
      <c r="AH209" s="29"/>
      <c r="AI209" s="29"/>
      <c r="AJ209" s="29"/>
      <c r="AK209" s="29">
        <v>1</v>
      </c>
      <c r="AL209" s="29"/>
      <c r="AM209" s="29"/>
      <c r="AN209" s="29"/>
      <c r="AO209" s="29">
        <v>1</v>
      </c>
    </row>
    <row r="210" spans="2:41" x14ac:dyDescent="0.35">
      <c r="AF210" s="19" t="s">
        <v>170</v>
      </c>
      <c r="AG210" s="29"/>
      <c r="AH210" s="29"/>
      <c r="AI210" s="29"/>
      <c r="AJ210" s="29"/>
      <c r="AK210" s="29">
        <v>1</v>
      </c>
      <c r="AL210" s="29"/>
      <c r="AM210" s="29"/>
      <c r="AN210" s="29"/>
      <c r="AO210" s="29">
        <v>1</v>
      </c>
    </row>
    <row r="211" spans="2:41" x14ac:dyDescent="0.35">
      <c r="AF211" s="19" t="s">
        <v>168</v>
      </c>
      <c r="AG211" s="29"/>
      <c r="AH211" s="29"/>
      <c r="AI211" s="29"/>
      <c r="AJ211" s="29"/>
      <c r="AK211" s="29">
        <v>1</v>
      </c>
      <c r="AL211" s="29"/>
      <c r="AM211" s="29"/>
      <c r="AN211" s="29"/>
      <c r="AO211" s="29">
        <v>1</v>
      </c>
    </row>
    <row r="212" spans="2:41" x14ac:dyDescent="0.35">
      <c r="AF212" s="19" t="s">
        <v>171</v>
      </c>
      <c r="AG212" s="29"/>
      <c r="AH212" s="29"/>
      <c r="AI212" s="29"/>
      <c r="AJ212" s="29"/>
      <c r="AK212" s="29">
        <v>1</v>
      </c>
      <c r="AL212" s="29"/>
      <c r="AM212" s="29"/>
      <c r="AN212" s="29"/>
      <c r="AO212" s="29">
        <v>1</v>
      </c>
    </row>
    <row r="213" spans="2:41" x14ac:dyDescent="0.35">
      <c r="AF213" s="19" t="s">
        <v>173</v>
      </c>
      <c r="AG213" s="29"/>
      <c r="AH213" s="29"/>
      <c r="AI213" s="29"/>
      <c r="AJ213" s="29"/>
      <c r="AK213" s="29">
        <v>1</v>
      </c>
      <c r="AL213" s="29"/>
      <c r="AM213" s="29"/>
      <c r="AN213" s="29"/>
      <c r="AO213" s="29">
        <v>1</v>
      </c>
    </row>
    <row r="214" spans="2:41" x14ac:dyDescent="0.35">
      <c r="AF214" s="19" t="s">
        <v>166</v>
      </c>
      <c r="AG214" s="29"/>
      <c r="AH214" s="29"/>
      <c r="AI214" s="29"/>
      <c r="AJ214" s="29"/>
      <c r="AK214" s="29">
        <v>1</v>
      </c>
      <c r="AL214" s="29"/>
      <c r="AM214" s="29"/>
      <c r="AN214" s="29"/>
      <c r="AO214" s="29">
        <v>1</v>
      </c>
    </row>
    <row r="215" spans="2:41" x14ac:dyDescent="0.35">
      <c r="AF215" s="19" t="s">
        <v>167</v>
      </c>
      <c r="AG215" s="29"/>
      <c r="AH215" s="29"/>
      <c r="AI215" s="29"/>
      <c r="AJ215" s="29"/>
      <c r="AK215" s="29">
        <v>1</v>
      </c>
      <c r="AL215" s="29"/>
      <c r="AM215" s="29"/>
      <c r="AN215" s="29"/>
      <c r="AO215" s="29">
        <v>1</v>
      </c>
    </row>
    <row r="216" spans="2:41" x14ac:dyDescent="0.35">
      <c r="AF216" s="19" t="s">
        <v>187</v>
      </c>
      <c r="AG216" s="29"/>
      <c r="AH216" s="29"/>
      <c r="AI216" s="29"/>
      <c r="AJ216" s="29"/>
      <c r="AK216" s="29">
        <v>1</v>
      </c>
      <c r="AL216" s="29"/>
      <c r="AM216" s="29"/>
      <c r="AN216" s="29"/>
      <c r="AO216" s="29">
        <v>1</v>
      </c>
    </row>
    <row r="217" spans="2:41" x14ac:dyDescent="0.35">
      <c r="B217" s="18"/>
      <c r="C217" s="20"/>
      <c r="E217" s="20"/>
      <c r="AF217" s="19" t="s">
        <v>213</v>
      </c>
      <c r="AG217" s="29"/>
      <c r="AH217" s="29"/>
      <c r="AI217" s="29"/>
      <c r="AJ217" s="29"/>
      <c r="AK217" s="29">
        <v>1</v>
      </c>
      <c r="AL217" s="29"/>
      <c r="AM217" s="29"/>
      <c r="AN217" s="29"/>
      <c r="AO217" s="29">
        <v>1</v>
      </c>
    </row>
    <row r="218" spans="2:41" x14ac:dyDescent="0.35">
      <c r="AF218" s="19" t="s">
        <v>174</v>
      </c>
      <c r="AG218" s="29"/>
      <c r="AH218" s="29"/>
      <c r="AI218" s="29"/>
      <c r="AJ218" s="29"/>
      <c r="AK218" s="29">
        <v>1</v>
      </c>
      <c r="AL218" s="29"/>
      <c r="AM218" s="29"/>
      <c r="AN218" s="29"/>
      <c r="AO218" s="29">
        <v>1</v>
      </c>
    </row>
    <row r="219" spans="2:41" x14ac:dyDescent="0.35">
      <c r="AF219" s="19" t="s">
        <v>175</v>
      </c>
      <c r="AG219" s="29"/>
      <c r="AH219" s="29"/>
      <c r="AI219" s="29"/>
      <c r="AJ219" s="29"/>
      <c r="AK219" s="29">
        <v>1</v>
      </c>
      <c r="AL219" s="29"/>
      <c r="AM219" s="29"/>
      <c r="AN219" s="29"/>
      <c r="AO219" s="29">
        <v>1</v>
      </c>
    </row>
    <row r="220" spans="2:41" x14ac:dyDescent="0.35">
      <c r="AF220" s="19" t="s">
        <v>176</v>
      </c>
      <c r="AG220" s="29"/>
      <c r="AH220" s="29"/>
      <c r="AI220" s="29"/>
      <c r="AJ220" s="29"/>
      <c r="AK220" s="29">
        <v>1</v>
      </c>
      <c r="AL220" s="29"/>
      <c r="AM220" s="29"/>
      <c r="AN220" s="29"/>
      <c r="AO220" s="29">
        <v>1</v>
      </c>
    </row>
    <row r="221" spans="2:41" x14ac:dyDescent="0.35">
      <c r="AF221" s="19" t="s">
        <v>177</v>
      </c>
      <c r="AG221" s="29"/>
      <c r="AH221" s="29"/>
      <c r="AI221" s="29"/>
      <c r="AJ221" s="29"/>
      <c r="AK221" s="29">
        <v>1</v>
      </c>
      <c r="AL221" s="29"/>
      <c r="AM221" s="29"/>
      <c r="AN221" s="29"/>
      <c r="AO221" s="29">
        <v>1</v>
      </c>
    </row>
    <row r="222" spans="2:41" x14ac:dyDescent="0.35">
      <c r="AF222" s="19" t="s">
        <v>178</v>
      </c>
      <c r="AG222" s="29"/>
      <c r="AH222" s="29"/>
      <c r="AI222" s="29"/>
      <c r="AJ222" s="29"/>
      <c r="AK222" s="29">
        <v>1</v>
      </c>
      <c r="AL222" s="29"/>
      <c r="AM222" s="29"/>
      <c r="AN222" s="29"/>
      <c r="AO222" s="29">
        <v>1</v>
      </c>
    </row>
    <row r="223" spans="2:41" x14ac:dyDescent="0.35">
      <c r="AF223" s="19" t="s">
        <v>179</v>
      </c>
      <c r="AG223" s="29"/>
      <c r="AH223" s="29"/>
      <c r="AI223" s="29"/>
      <c r="AJ223" s="29"/>
      <c r="AK223" s="29">
        <v>1</v>
      </c>
      <c r="AL223" s="29"/>
      <c r="AM223" s="29"/>
      <c r="AN223" s="29"/>
      <c r="AO223" s="29">
        <v>1</v>
      </c>
    </row>
    <row r="224" spans="2:41" x14ac:dyDescent="0.35">
      <c r="AF224" s="19" t="s">
        <v>180</v>
      </c>
      <c r="AG224" s="29"/>
      <c r="AH224" s="29"/>
      <c r="AI224" s="29"/>
      <c r="AJ224" s="29"/>
      <c r="AK224" s="29">
        <v>1</v>
      </c>
      <c r="AL224" s="29"/>
      <c r="AM224" s="29"/>
      <c r="AN224" s="29"/>
      <c r="AO224" s="29">
        <v>1</v>
      </c>
    </row>
    <row r="225" spans="32:41" x14ac:dyDescent="0.35">
      <c r="AF225" s="19" t="s">
        <v>181</v>
      </c>
      <c r="AG225" s="29"/>
      <c r="AH225" s="29"/>
      <c r="AI225" s="29"/>
      <c r="AJ225" s="29"/>
      <c r="AK225" s="29">
        <v>1</v>
      </c>
      <c r="AL225" s="29"/>
      <c r="AM225" s="29"/>
      <c r="AN225" s="29"/>
      <c r="AO225" s="29">
        <v>1</v>
      </c>
    </row>
    <row r="226" spans="32:41" x14ac:dyDescent="0.35">
      <c r="AF226" s="19" t="s">
        <v>182</v>
      </c>
      <c r="AG226" s="29"/>
      <c r="AH226" s="29"/>
      <c r="AI226" s="29"/>
      <c r="AJ226" s="29"/>
      <c r="AK226" s="29">
        <v>1</v>
      </c>
      <c r="AL226" s="29"/>
      <c r="AM226" s="29"/>
      <c r="AN226" s="29"/>
      <c r="AO226" s="29">
        <v>1</v>
      </c>
    </row>
    <row r="227" spans="32:41" x14ac:dyDescent="0.35">
      <c r="AF227" s="19" t="s">
        <v>183</v>
      </c>
      <c r="AG227" s="29"/>
      <c r="AH227" s="29"/>
      <c r="AI227" s="29"/>
      <c r="AJ227" s="29"/>
      <c r="AK227" s="29">
        <v>1</v>
      </c>
      <c r="AL227" s="29"/>
      <c r="AM227" s="29"/>
      <c r="AN227" s="29"/>
      <c r="AO227" s="29">
        <v>1</v>
      </c>
    </row>
    <row r="228" spans="32:41" x14ac:dyDescent="0.35">
      <c r="AF228" s="19" t="s">
        <v>184</v>
      </c>
      <c r="AG228" s="29"/>
      <c r="AH228" s="29"/>
      <c r="AI228" s="29"/>
      <c r="AJ228" s="29"/>
      <c r="AK228" s="29">
        <v>1</v>
      </c>
      <c r="AL228" s="29"/>
      <c r="AM228" s="29"/>
      <c r="AN228" s="29"/>
      <c r="AO228" s="29">
        <v>1</v>
      </c>
    </row>
    <row r="229" spans="32:41" x14ac:dyDescent="0.35">
      <c r="AF229" s="19" t="s">
        <v>185</v>
      </c>
      <c r="AG229" s="29"/>
      <c r="AH229" s="29"/>
      <c r="AI229" s="29"/>
      <c r="AJ229" s="29"/>
      <c r="AK229" s="29">
        <v>1</v>
      </c>
      <c r="AL229" s="29"/>
      <c r="AM229" s="29"/>
      <c r="AN229" s="29"/>
      <c r="AO229" s="29">
        <v>1</v>
      </c>
    </row>
    <row r="230" spans="32:41" x14ac:dyDescent="0.35">
      <c r="AF230" s="19" t="s">
        <v>237</v>
      </c>
      <c r="AG230" s="29"/>
      <c r="AH230" s="29"/>
      <c r="AI230" s="29"/>
      <c r="AJ230" s="29">
        <v>1</v>
      </c>
      <c r="AK230" s="29"/>
      <c r="AL230" s="29"/>
      <c r="AM230" s="29"/>
      <c r="AN230" s="29"/>
      <c r="AO230" s="29">
        <v>1</v>
      </c>
    </row>
    <row r="231" spans="32:41" x14ac:dyDescent="0.35">
      <c r="AF231" s="19" t="s">
        <v>214</v>
      </c>
      <c r="AG231" s="29"/>
      <c r="AH231" s="29"/>
      <c r="AI231" s="29"/>
      <c r="AJ231" s="29"/>
      <c r="AK231" s="29">
        <v>1</v>
      </c>
      <c r="AL231" s="29"/>
      <c r="AM231" s="29"/>
      <c r="AN231" s="29"/>
      <c r="AO231" s="29">
        <v>1</v>
      </c>
    </row>
    <row r="232" spans="32:41" x14ac:dyDescent="0.35">
      <c r="AF232" s="19" t="s">
        <v>215</v>
      </c>
      <c r="AG232" s="29"/>
      <c r="AH232" s="29"/>
      <c r="AI232" s="29"/>
      <c r="AJ232" s="29"/>
      <c r="AK232" s="29">
        <v>1</v>
      </c>
      <c r="AL232" s="29"/>
      <c r="AM232" s="29"/>
      <c r="AN232" s="29"/>
      <c r="AO232" s="29">
        <v>1</v>
      </c>
    </row>
    <row r="233" spans="32:41" x14ac:dyDescent="0.35">
      <c r="AF233" s="19" t="s">
        <v>236</v>
      </c>
      <c r="AG233" s="29"/>
      <c r="AH233" s="29">
        <v>1</v>
      </c>
      <c r="AI233" s="29"/>
      <c r="AJ233" s="29"/>
      <c r="AK233" s="29"/>
      <c r="AL233" s="29"/>
      <c r="AM233" s="29"/>
      <c r="AN233" s="29"/>
      <c r="AO233" s="29">
        <v>1</v>
      </c>
    </row>
    <row r="234" spans="32:41" x14ac:dyDescent="0.35">
      <c r="AF234" s="19" t="s">
        <v>191</v>
      </c>
      <c r="AG234" s="29"/>
      <c r="AH234" s="29"/>
      <c r="AI234" s="29"/>
      <c r="AJ234" s="29"/>
      <c r="AK234" s="29">
        <v>1</v>
      </c>
      <c r="AL234" s="29"/>
      <c r="AM234" s="29"/>
      <c r="AN234" s="29"/>
      <c r="AO234" s="29">
        <v>1</v>
      </c>
    </row>
    <row r="235" spans="32:41" x14ac:dyDescent="0.35">
      <c r="AF235" s="19" t="s">
        <v>193</v>
      </c>
      <c r="AG235" s="29"/>
      <c r="AH235" s="29"/>
      <c r="AI235" s="29"/>
      <c r="AJ235" s="29"/>
      <c r="AK235" s="29">
        <v>1</v>
      </c>
      <c r="AL235" s="29"/>
      <c r="AM235" s="29"/>
      <c r="AN235" s="29"/>
      <c r="AO235" s="29">
        <v>1</v>
      </c>
    </row>
    <row r="236" spans="32:41" x14ac:dyDescent="0.35">
      <c r="AF236" s="19" t="s">
        <v>190</v>
      </c>
      <c r="AG236" s="29"/>
      <c r="AH236" s="29"/>
      <c r="AI236" s="29"/>
      <c r="AJ236" s="29"/>
      <c r="AK236" s="29">
        <v>1</v>
      </c>
      <c r="AL236" s="29"/>
      <c r="AM236" s="29"/>
      <c r="AN236" s="29"/>
      <c r="AO236" s="29">
        <v>1</v>
      </c>
    </row>
    <row r="237" spans="32:41" x14ac:dyDescent="0.35">
      <c r="AF237" s="19" t="s">
        <v>192</v>
      </c>
      <c r="AG237" s="29"/>
      <c r="AH237" s="29"/>
      <c r="AI237" s="29"/>
      <c r="AJ237" s="29"/>
      <c r="AK237" s="29">
        <v>1</v>
      </c>
      <c r="AL237" s="29"/>
      <c r="AM237" s="29"/>
      <c r="AN237" s="29"/>
      <c r="AO237" s="29">
        <v>1</v>
      </c>
    </row>
    <row r="238" spans="32:41" x14ac:dyDescent="0.35">
      <c r="AF238" s="19" t="s">
        <v>186</v>
      </c>
      <c r="AG238" s="29"/>
      <c r="AH238" s="29"/>
      <c r="AI238" s="29"/>
      <c r="AJ238" s="29"/>
      <c r="AK238" s="29">
        <v>1</v>
      </c>
      <c r="AL238" s="29"/>
      <c r="AM238" s="29"/>
      <c r="AN238" s="29"/>
      <c r="AO238" s="29">
        <v>1</v>
      </c>
    </row>
    <row r="239" spans="32:41" x14ac:dyDescent="0.35">
      <c r="AF239" s="19" t="s">
        <v>203</v>
      </c>
      <c r="AG239" s="29"/>
      <c r="AH239" s="29"/>
      <c r="AI239" s="29"/>
      <c r="AJ239" s="29"/>
      <c r="AK239" s="29">
        <v>1</v>
      </c>
      <c r="AL239" s="29"/>
      <c r="AM239" s="29"/>
      <c r="AN239" s="29"/>
      <c r="AO239" s="29">
        <v>1</v>
      </c>
    </row>
    <row r="240" spans="32:41" x14ac:dyDescent="0.35">
      <c r="AF240" s="19" t="s">
        <v>204</v>
      </c>
      <c r="AG240" s="29"/>
      <c r="AH240" s="29"/>
      <c r="AI240" s="29"/>
      <c r="AJ240" s="29"/>
      <c r="AK240" s="29">
        <v>1</v>
      </c>
      <c r="AL240" s="29"/>
      <c r="AM240" s="29"/>
      <c r="AN240" s="29"/>
      <c r="AO240" s="29">
        <v>1</v>
      </c>
    </row>
    <row r="241" spans="32:41" x14ac:dyDescent="0.35">
      <c r="AF241" s="19" t="s">
        <v>205</v>
      </c>
      <c r="AG241" s="29"/>
      <c r="AH241" s="29"/>
      <c r="AI241" s="29"/>
      <c r="AJ241" s="29"/>
      <c r="AK241" s="29">
        <v>1</v>
      </c>
      <c r="AL241" s="29"/>
      <c r="AM241" s="29"/>
      <c r="AN241" s="29"/>
      <c r="AO241" s="29">
        <v>1</v>
      </c>
    </row>
    <row r="242" spans="32:41" x14ac:dyDescent="0.35">
      <c r="AF242" s="19" t="s">
        <v>212</v>
      </c>
      <c r="AG242" s="29"/>
      <c r="AH242" s="29"/>
      <c r="AI242" s="29"/>
      <c r="AJ242" s="29"/>
      <c r="AK242" s="29">
        <v>1</v>
      </c>
      <c r="AL242" s="29"/>
      <c r="AM242" s="29"/>
      <c r="AN242" s="29"/>
      <c r="AO242" s="29">
        <v>1</v>
      </c>
    </row>
    <row r="243" spans="32:41" x14ac:dyDescent="0.35">
      <c r="AF243" s="19" t="s">
        <v>206</v>
      </c>
      <c r="AG243" s="29"/>
      <c r="AH243" s="29"/>
      <c r="AI243" s="29"/>
      <c r="AJ243" s="29"/>
      <c r="AK243" s="29">
        <v>1</v>
      </c>
      <c r="AL243" s="29"/>
      <c r="AM243" s="29"/>
      <c r="AN243" s="29"/>
      <c r="AO243" s="29">
        <v>1</v>
      </c>
    </row>
    <row r="244" spans="32:41" x14ac:dyDescent="0.35">
      <c r="AF244" s="19" t="s">
        <v>208</v>
      </c>
      <c r="AG244" s="29"/>
      <c r="AH244" s="29"/>
      <c r="AI244" s="29"/>
      <c r="AJ244" s="29"/>
      <c r="AK244" s="29">
        <v>1</v>
      </c>
      <c r="AL244" s="29"/>
      <c r="AM244" s="29"/>
      <c r="AN244" s="29"/>
      <c r="AO244" s="29">
        <v>1</v>
      </c>
    </row>
    <row r="245" spans="32:41" x14ac:dyDescent="0.35">
      <c r="AF245" s="19" t="s">
        <v>199</v>
      </c>
      <c r="AG245" s="29"/>
      <c r="AH245" s="29"/>
      <c r="AI245" s="29"/>
      <c r="AJ245" s="29"/>
      <c r="AK245" s="29">
        <v>1</v>
      </c>
      <c r="AL245" s="29"/>
      <c r="AM245" s="29"/>
      <c r="AN245" s="29"/>
      <c r="AO245" s="29">
        <v>1</v>
      </c>
    </row>
    <row r="246" spans="32:41" x14ac:dyDescent="0.35">
      <c r="AF246" s="19" t="s">
        <v>200</v>
      </c>
      <c r="AG246" s="29"/>
      <c r="AH246" s="29"/>
      <c r="AI246" s="29"/>
      <c r="AJ246" s="29"/>
      <c r="AK246" s="29">
        <v>1</v>
      </c>
      <c r="AL246" s="29"/>
      <c r="AM246" s="29"/>
      <c r="AN246" s="29"/>
      <c r="AO246" s="29">
        <v>1</v>
      </c>
    </row>
    <row r="247" spans="32:41" x14ac:dyDescent="0.35">
      <c r="AF247" s="19" t="s">
        <v>209</v>
      </c>
      <c r="AG247" s="29"/>
      <c r="AH247" s="29"/>
      <c r="AI247" s="29"/>
      <c r="AJ247" s="29"/>
      <c r="AK247" s="29">
        <v>1</v>
      </c>
      <c r="AL247" s="29"/>
      <c r="AM247" s="29"/>
      <c r="AN247" s="29"/>
      <c r="AO247" s="29">
        <v>1</v>
      </c>
    </row>
    <row r="248" spans="32:41" x14ac:dyDescent="0.35">
      <c r="AF248" s="19" t="s">
        <v>197</v>
      </c>
      <c r="AG248" s="29"/>
      <c r="AH248" s="29"/>
      <c r="AI248" s="29"/>
      <c r="AJ248" s="29"/>
      <c r="AK248" s="29">
        <v>1</v>
      </c>
      <c r="AL248" s="29"/>
      <c r="AM248" s="29"/>
      <c r="AN248" s="29"/>
      <c r="AO248" s="29">
        <v>1</v>
      </c>
    </row>
    <row r="249" spans="32:41" x14ac:dyDescent="0.35">
      <c r="AF249" s="19" t="s">
        <v>210</v>
      </c>
      <c r="AG249" s="29"/>
      <c r="AH249" s="29"/>
      <c r="AI249" s="29"/>
      <c r="AJ249" s="29"/>
      <c r="AK249" s="29">
        <v>1</v>
      </c>
      <c r="AL249" s="29"/>
      <c r="AM249" s="29"/>
      <c r="AN249" s="29"/>
      <c r="AO249" s="29">
        <v>1</v>
      </c>
    </row>
    <row r="250" spans="32:41" x14ac:dyDescent="0.35">
      <c r="AF250" s="19" t="s">
        <v>194</v>
      </c>
      <c r="AG250" s="29"/>
      <c r="AH250" s="29"/>
      <c r="AI250" s="29"/>
      <c r="AJ250" s="29"/>
      <c r="AK250" s="29">
        <v>1</v>
      </c>
      <c r="AL250" s="29"/>
      <c r="AM250" s="29"/>
      <c r="AN250" s="29"/>
      <c r="AO250" s="29">
        <v>1</v>
      </c>
    </row>
    <row r="251" spans="32:41" x14ac:dyDescent="0.35">
      <c r="AF251" s="19" t="s">
        <v>201</v>
      </c>
      <c r="AG251" s="29"/>
      <c r="AH251" s="29"/>
      <c r="AI251" s="29"/>
      <c r="AJ251" s="29"/>
      <c r="AK251" s="29">
        <v>1</v>
      </c>
      <c r="AL251" s="29"/>
      <c r="AM251" s="29"/>
      <c r="AN251" s="29"/>
      <c r="AO251" s="29">
        <v>1</v>
      </c>
    </row>
    <row r="252" spans="32:41" x14ac:dyDescent="0.35">
      <c r="AF252" s="19" t="s">
        <v>202</v>
      </c>
      <c r="AG252" s="29"/>
      <c r="AH252" s="29"/>
      <c r="AI252" s="29"/>
      <c r="AJ252" s="29"/>
      <c r="AK252" s="29">
        <v>1</v>
      </c>
      <c r="AL252" s="29"/>
      <c r="AM252" s="29"/>
      <c r="AN252" s="29"/>
      <c r="AO252" s="29">
        <v>1</v>
      </c>
    </row>
    <row r="253" spans="32:41" x14ac:dyDescent="0.35">
      <c r="AF253" s="19" t="s">
        <v>211</v>
      </c>
      <c r="AG253" s="29"/>
      <c r="AH253" s="29"/>
      <c r="AI253" s="29"/>
      <c r="AJ253" s="29"/>
      <c r="AK253" s="29">
        <v>1</v>
      </c>
      <c r="AL253" s="29"/>
      <c r="AM253" s="29"/>
      <c r="AN253" s="29"/>
      <c r="AO253" s="29">
        <v>1</v>
      </c>
    </row>
    <row r="254" spans="32:41" x14ac:dyDescent="0.35">
      <c r="AF254" s="19" t="s">
        <v>207</v>
      </c>
      <c r="AG254" s="29"/>
      <c r="AH254" s="29"/>
      <c r="AI254" s="29"/>
      <c r="AJ254" s="29"/>
      <c r="AK254" s="29">
        <v>1</v>
      </c>
      <c r="AL254" s="29"/>
      <c r="AM254" s="29"/>
      <c r="AN254" s="29"/>
      <c r="AO254" s="29">
        <v>1</v>
      </c>
    </row>
    <row r="255" spans="32:41" x14ac:dyDescent="0.35">
      <c r="AF255" s="19" t="s">
        <v>196</v>
      </c>
      <c r="AG255" s="29"/>
      <c r="AH255" s="29"/>
      <c r="AI255" s="29"/>
      <c r="AJ255" s="29"/>
      <c r="AK255" s="29">
        <v>1</v>
      </c>
      <c r="AL255" s="29"/>
      <c r="AM255" s="29"/>
      <c r="AN255" s="29"/>
      <c r="AO255" s="29">
        <v>1</v>
      </c>
    </row>
    <row r="256" spans="32:41" x14ac:dyDescent="0.35">
      <c r="AF256" s="19" t="s">
        <v>195</v>
      </c>
      <c r="AG256" s="29"/>
      <c r="AH256" s="29"/>
      <c r="AI256" s="29"/>
      <c r="AJ256" s="29"/>
      <c r="AK256" s="29">
        <v>1</v>
      </c>
      <c r="AL256" s="29"/>
      <c r="AM256" s="29"/>
      <c r="AN256" s="29"/>
      <c r="AO256" s="29">
        <v>1</v>
      </c>
    </row>
    <row r="257" spans="32:41" x14ac:dyDescent="0.35">
      <c r="AF257" s="19" t="s">
        <v>198</v>
      </c>
      <c r="AG257" s="29"/>
      <c r="AH257" s="29"/>
      <c r="AI257" s="29"/>
      <c r="AJ257" s="29"/>
      <c r="AK257" s="29">
        <v>1</v>
      </c>
      <c r="AL257" s="29"/>
      <c r="AM257" s="29"/>
      <c r="AN257" s="29"/>
      <c r="AO257" s="29">
        <v>1</v>
      </c>
    </row>
    <row r="258" spans="32:41" x14ac:dyDescent="0.35">
      <c r="AF258" s="19" t="s">
        <v>221</v>
      </c>
      <c r="AG258" s="29"/>
      <c r="AH258" s="29"/>
      <c r="AI258" s="29">
        <v>1</v>
      </c>
      <c r="AJ258" s="29"/>
      <c r="AK258" s="29"/>
      <c r="AL258" s="29"/>
      <c r="AM258" s="29"/>
      <c r="AN258" s="29"/>
      <c r="AO258" s="29">
        <v>1</v>
      </c>
    </row>
    <row r="259" spans="32:41" x14ac:dyDescent="0.35">
      <c r="AF259" s="19" t="s">
        <v>222</v>
      </c>
      <c r="AG259" s="29"/>
      <c r="AH259" s="29"/>
      <c r="AI259" s="29">
        <v>1</v>
      </c>
      <c r="AJ259" s="29"/>
      <c r="AK259" s="29"/>
      <c r="AL259" s="29"/>
      <c r="AM259" s="29"/>
      <c r="AN259" s="29"/>
      <c r="AO259" s="29">
        <v>1</v>
      </c>
    </row>
    <row r="260" spans="32:41" x14ac:dyDescent="0.35">
      <c r="AF260" s="19" t="s">
        <v>223</v>
      </c>
      <c r="AG260" s="29"/>
      <c r="AH260" s="29"/>
      <c r="AI260" s="29">
        <v>1</v>
      </c>
      <c r="AJ260" s="29"/>
      <c r="AK260" s="29"/>
      <c r="AL260" s="29"/>
      <c r="AM260" s="29"/>
      <c r="AN260" s="29"/>
      <c r="AO260" s="29">
        <v>1</v>
      </c>
    </row>
    <row r="261" spans="32:41" x14ac:dyDescent="0.35">
      <c r="AF261" s="19" t="s">
        <v>224</v>
      </c>
      <c r="AG261" s="29"/>
      <c r="AH261" s="29"/>
      <c r="AI261" s="29">
        <v>1</v>
      </c>
      <c r="AJ261" s="29"/>
      <c r="AK261" s="29"/>
      <c r="AL261" s="29"/>
      <c r="AM261" s="29"/>
      <c r="AN261" s="29"/>
      <c r="AO261" s="29">
        <v>1</v>
      </c>
    </row>
    <row r="262" spans="32:41" x14ac:dyDescent="0.35">
      <c r="AF262" s="19" t="s">
        <v>225</v>
      </c>
      <c r="AG262" s="29"/>
      <c r="AH262" s="29"/>
      <c r="AI262" s="29">
        <v>1</v>
      </c>
      <c r="AJ262" s="29"/>
      <c r="AK262" s="29"/>
      <c r="AL262" s="29"/>
      <c r="AM262" s="29"/>
      <c r="AN262" s="29"/>
      <c r="AO262" s="29">
        <v>1</v>
      </c>
    </row>
    <row r="263" spans="32:41" x14ac:dyDescent="0.35">
      <c r="AF263" s="19" t="s">
        <v>228</v>
      </c>
      <c r="AG263" s="29"/>
      <c r="AH263" s="29"/>
      <c r="AI263" s="29">
        <v>1</v>
      </c>
      <c r="AJ263" s="29"/>
      <c r="AK263" s="29"/>
      <c r="AL263" s="29"/>
      <c r="AM263" s="29"/>
      <c r="AN263" s="29"/>
      <c r="AO263" s="29">
        <v>1</v>
      </c>
    </row>
    <row r="264" spans="32:41" x14ac:dyDescent="0.35">
      <c r="AF264" s="19" t="s">
        <v>230</v>
      </c>
      <c r="AG264" s="29"/>
      <c r="AH264" s="29"/>
      <c r="AI264" s="29">
        <v>1</v>
      </c>
      <c r="AJ264" s="29"/>
      <c r="AK264" s="29"/>
      <c r="AL264" s="29"/>
      <c r="AM264" s="29"/>
      <c r="AN264" s="29"/>
      <c r="AO264" s="29">
        <v>1</v>
      </c>
    </row>
    <row r="265" spans="32:41" x14ac:dyDescent="0.35">
      <c r="AF265" s="19" t="s">
        <v>231</v>
      </c>
      <c r="AG265" s="29"/>
      <c r="AH265" s="29"/>
      <c r="AI265" s="29">
        <v>1</v>
      </c>
      <c r="AJ265" s="29"/>
      <c r="AK265" s="29"/>
      <c r="AL265" s="29"/>
      <c r="AM265" s="29"/>
      <c r="AN265" s="29"/>
      <c r="AO265" s="29">
        <v>1</v>
      </c>
    </row>
    <row r="266" spans="32:41" x14ac:dyDescent="0.35">
      <c r="AF266" s="19" t="s">
        <v>240</v>
      </c>
      <c r="AG266" s="29"/>
      <c r="AH266" s="29"/>
      <c r="AI266" s="29"/>
      <c r="AJ266" s="29"/>
      <c r="AK266" s="29">
        <v>1</v>
      </c>
      <c r="AL266" s="29"/>
      <c r="AM266" s="29"/>
      <c r="AN266" s="29"/>
      <c r="AO266" s="29">
        <v>1</v>
      </c>
    </row>
    <row r="267" spans="32:41" x14ac:dyDescent="0.35">
      <c r="AF267" s="19" t="s">
        <v>241</v>
      </c>
      <c r="AG267" s="29"/>
      <c r="AH267" s="29"/>
      <c r="AI267" s="29"/>
      <c r="AJ267" s="29"/>
      <c r="AK267" s="29">
        <v>1</v>
      </c>
      <c r="AL267" s="29"/>
      <c r="AM267" s="29"/>
      <c r="AN267" s="29"/>
      <c r="AO267" s="29">
        <v>1</v>
      </c>
    </row>
    <row r="268" spans="32:41" x14ac:dyDescent="0.35">
      <c r="AF268" s="19" t="s">
        <v>242</v>
      </c>
      <c r="AG268" s="29"/>
      <c r="AH268" s="29"/>
      <c r="AI268" s="29"/>
      <c r="AJ268" s="29"/>
      <c r="AK268" s="29">
        <v>1</v>
      </c>
      <c r="AL268" s="29"/>
      <c r="AM268" s="29"/>
      <c r="AN268" s="29"/>
      <c r="AO268" s="29">
        <v>1</v>
      </c>
    </row>
    <row r="269" spans="32:41" x14ac:dyDescent="0.35">
      <c r="AF269" s="19" t="s">
        <v>243</v>
      </c>
      <c r="AG269" s="29"/>
      <c r="AH269" s="29"/>
      <c r="AI269" s="29"/>
      <c r="AJ269" s="29"/>
      <c r="AK269" s="29">
        <v>1</v>
      </c>
      <c r="AL269" s="29"/>
      <c r="AM269" s="29"/>
      <c r="AN269" s="29"/>
      <c r="AO269" s="29">
        <v>1</v>
      </c>
    </row>
    <row r="270" spans="32:41" x14ac:dyDescent="0.35">
      <c r="AF270" s="19" t="s">
        <v>246</v>
      </c>
      <c r="AG270" s="29"/>
      <c r="AH270" s="29"/>
      <c r="AI270" s="29"/>
      <c r="AJ270" s="29"/>
      <c r="AK270" s="29"/>
      <c r="AL270" s="29">
        <v>1</v>
      </c>
      <c r="AM270" s="29"/>
      <c r="AN270" s="29"/>
      <c r="AO270" s="29">
        <v>1</v>
      </c>
    </row>
    <row r="271" spans="32:41" x14ac:dyDescent="0.35">
      <c r="AF271" s="19" t="s">
        <v>244</v>
      </c>
      <c r="AG271" s="29"/>
      <c r="AH271" s="29"/>
      <c r="AI271" s="29"/>
      <c r="AJ271" s="29"/>
      <c r="AK271" s="29">
        <v>1</v>
      </c>
      <c r="AL271" s="29"/>
      <c r="AM271" s="29"/>
      <c r="AN271" s="29"/>
      <c r="AO271" s="29">
        <v>1</v>
      </c>
    </row>
    <row r="272" spans="32:41" x14ac:dyDescent="0.35">
      <c r="AF272" s="18" t="s">
        <v>2050</v>
      </c>
      <c r="AG272" s="29">
        <v>1</v>
      </c>
      <c r="AH272" s="29">
        <v>5</v>
      </c>
      <c r="AI272" s="29">
        <v>3</v>
      </c>
      <c r="AJ272" s="29">
        <v>6</v>
      </c>
      <c r="AK272" s="29">
        <v>1</v>
      </c>
      <c r="AL272" s="29"/>
      <c r="AM272" s="29"/>
      <c r="AN272" s="29"/>
      <c r="AO272" s="29">
        <v>16</v>
      </c>
    </row>
    <row r="273" spans="32:41" x14ac:dyDescent="0.35">
      <c r="AF273" s="19" t="s">
        <v>294</v>
      </c>
      <c r="AG273" s="29"/>
      <c r="AH273" s="29">
        <v>1</v>
      </c>
      <c r="AI273" s="29"/>
      <c r="AJ273" s="29"/>
      <c r="AK273" s="29"/>
      <c r="AL273" s="29"/>
      <c r="AM273" s="29"/>
      <c r="AN273" s="29"/>
      <c r="AO273" s="29">
        <v>1</v>
      </c>
    </row>
    <row r="274" spans="32:41" x14ac:dyDescent="0.35">
      <c r="AF274" s="19" t="s">
        <v>129</v>
      </c>
      <c r="AG274" s="29"/>
      <c r="AH274" s="29"/>
      <c r="AI274" s="29"/>
      <c r="AJ274" s="29">
        <v>1</v>
      </c>
      <c r="AK274" s="29"/>
      <c r="AL274" s="29"/>
      <c r="AM274" s="29"/>
      <c r="AN274" s="29"/>
      <c r="AO274" s="29">
        <v>1</v>
      </c>
    </row>
    <row r="275" spans="32:41" x14ac:dyDescent="0.35">
      <c r="AF275" s="19" t="s">
        <v>275</v>
      </c>
      <c r="AG275" s="29"/>
      <c r="AH275" s="29"/>
      <c r="AI275" s="29"/>
      <c r="AJ275" s="29">
        <v>1</v>
      </c>
      <c r="AK275" s="29"/>
      <c r="AL275" s="29"/>
      <c r="AM275" s="29"/>
      <c r="AN275" s="29"/>
      <c r="AO275" s="29">
        <v>1</v>
      </c>
    </row>
    <row r="276" spans="32:41" x14ac:dyDescent="0.35">
      <c r="AF276" s="19" t="s">
        <v>349</v>
      </c>
      <c r="AG276" s="29"/>
      <c r="AH276" s="29"/>
      <c r="AI276" s="29"/>
      <c r="AJ276" s="29">
        <v>1</v>
      </c>
      <c r="AK276" s="29"/>
      <c r="AL276" s="29"/>
      <c r="AM276" s="29"/>
      <c r="AN276" s="29"/>
      <c r="AO276" s="29">
        <v>1</v>
      </c>
    </row>
    <row r="277" spans="32:41" x14ac:dyDescent="0.35">
      <c r="AF277" s="19" t="s">
        <v>1997</v>
      </c>
      <c r="AG277" s="29"/>
      <c r="AH277" s="29"/>
      <c r="AI277" s="29"/>
      <c r="AJ277" s="29">
        <v>1</v>
      </c>
      <c r="AK277" s="29"/>
      <c r="AL277" s="29"/>
      <c r="AM277" s="29"/>
      <c r="AN277" s="29"/>
      <c r="AO277" s="29">
        <v>1</v>
      </c>
    </row>
    <row r="278" spans="32:41" x14ac:dyDescent="0.35">
      <c r="AF278" s="19" t="s">
        <v>3900</v>
      </c>
      <c r="AG278" s="29"/>
      <c r="AH278" s="29">
        <v>1</v>
      </c>
      <c r="AI278" s="29"/>
      <c r="AJ278" s="29"/>
      <c r="AK278" s="29"/>
      <c r="AL278" s="29"/>
      <c r="AM278" s="29"/>
      <c r="AN278" s="29"/>
      <c r="AO278" s="29">
        <v>1</v>
      </c>
    </row>
    <row r="279" spans="32:41" x14ac:dyDescent="0.35">
      <c r="AF279" s="19" t="s">
        <v>3903</v>
      </c>
      <c r="AG279" s="29"/>
      <c r="AH279" s="29">
        <v>1</v>
      </c>
      <c r="AI279" s="29"/>
      <c r="AJ279" s="29"/>
      <c r="AK279" s="29"/>
      <c r="AL279" s="29"/>
      <c r="AM279" s="29"/>
      <c r="AN279" s="29"/>
      <c r="AO279" s="29">
        <v>1</v>
      </c>
    </row>
    <row r="280" spans="32:41" x14ac:dyDescent="0.35">
      <c r="AF280" s="19" t="s">
        <v>3904</v>
      </c>
      <c r="AG280" s="29"/>
      <c r="AH280" s="29"/>
      <c r="AI280" s="29">
        <v>1</v>
      </c>
      <c r="AJ280" s="29"/>
      <c r="AK280" s="29"/>
      <c r="AL280" s="29"/>
      <c r="AM280" s="29"/>
      <c r="AN280" s="29"/>
      <c r="AO280" s="29">
        <v>1</v>
      </c>
    </row>
    <row r="281" spans="32:41" x14ac:dyDescent="0.35">
      <c r="AF281" s="19" t="s">
        <v>3906</v>
      </c>
      <c r="AG281" s="29"/>
      <c r="AH281" s="29"/>
      <c r="AI281" s="29">
        <v>1</v>
      </c>
      <c r="AJ281" s="29"/>
      <c r="AK281" s="29"/>
      <c r="AL281" s="29"/>
      <c r="AM281" s="29"/>
      <c r="AN281" s="29"/>
      <c r="AO281" s="29">
        <v>1</v>
      </c>
    </row>
    <row r="282" spans="32:41" x14ac:dyDescent="0.35">
      <c r="AF282" s="19" t="s">
        <v>3907</v>
      </c>
      <c r="AG282" s="29"/>
      <c r="AH282" s="29"/>
      <c r="AI282" s="29"/>
      <c r="AJ282" s="29">
        <v>1</v>
      </c>
      <c r="AK282" s="29"/>
      <c r="AL282" s="29"/>
      <c r="AM282" s="29"/>
      <c r="AN282" s="29"/>
      <c r="AO282" s="29">
        <v>1</v>
      </c>
    </row>
    <row r="283" spans="32:41" x14ac:dyDescent="0.35">
      <c r="AF283" s="19" t="s">
        <v>3909</v>
      </c>
      <c r="AG283" s="29"/>
      <c r="AH283" s="29"/>
      <c r="AI283" s="29"/>
      <c r="AJ283" s="29">
        <v>1</v>
      </c>
      <c r="AK283" s="29"/>
      <c r="AL283" s="29"/>
      <c r="AM283" s="29"/>
      <c r="AN283" s="29"/>
      <c r="AO283" s="29">
        <v>1</v>
      </c>
    </row>
    <row r="284" spans="32:41" x14ac:dyDescent="0.35">
      <c r="AF284" s="19" t="s">
        <v>3910</v>
      </c>
      <c r="AG284" s="29"/>
      <c r="AH284" s="29"/>
      <c r="AI284" s="29">
        <v>1</v>
      </c>
      <c r="AJ284" s="29"/>
      <c r="AK284" s="29"/>
      <c r="AL284" s="29"/>
      <c r="AM284" s="29"/>
      <c r="AN284" s="29"/>
      <c r="AO284" s="29">
        <v>1</v>
      </c>
    </row>
    <row r="285" spans="32:41" x14ac:dyDescent="0.35">
      <c r="AF285" s="19" t="s">
        <v>3912</v>
      </c>
      <c r="AG285" s="29"/>
      <c r="AH285" s="29">
        <v>1</v>
      </c>
      <c r="AI285" s="29"/>
      <c r="AJ285" s="29"/>
      <c r="AK285" s="29"/>
      <c r="AL285" s="29"/>
      <c r="AM285" s="29"/>
      <c r="AN285" s="29"/>
      <c r="AO285" s="29">
        <v>1</v>
      </c>
    </row>
    <row r="286" spans="32:41" x14ac:dyDescent="0.35">
      <c r="AF286" s="19" t="s">
        <v>3918</v>
      </c>
      <c r="AG286" s="29"/>
      <c r="AH286" s="29"/>
      <c r="AI286" s="29"/>
      <c r="AJ286" s="29"/>
      <c r="AK286" s="29">
        <v>1</v>
      </c>
      <c r="AL286" s="29"/>
      <c r="AM286" s="29"/>
      <c r="AN286" s="29"/>
      <c r="AO286" s="29">
        <v>1</v>
      </c>
    </row>
    <row r="287" spans="32:41" x14ac:dyDescent="0.35">
      <c r="AF287" s="19" t="s">
        <v>3920</v>
      </c>
      <c r="AG287" s="29">
        <v>1</v>
      </c>
      <c r="AH287" s="29"/>
      <c r="AI287" s="29"/>
      <c r="AJ287" s="29"/>
      <c r="AK287" s="29"/>
      <c r="AL287" s="29"/>
      <c r="AM287" s="29"/>
      <c r="AN287" s="29"/>
      <c r="AO287" s="29">
        <v>1</v>
      </c>
    </row>
    <row r="288" spans="32:41" x14ac:dyDescent="0.35">
      <c r="AF288" s="19" t="s">
        <v>3923</v>
      </c>
      <c r="AG288" s="29"/>
      <c r="AH288" s="29">
        <v>1</v>
      </c>
      <c r="AI288" s="29"/>
      <c r="AJ288" s="29"/>
      <c r="AK288" s="29"/>
      <c r="AL288" s="29"/>
      <c r="AM288" s="29"/>
      <c r="AN288" s="29"/>
      <c r="AO288" s="29">
        <v>1</v>
      </c>
    </row>
    <row r="289" spans="32:41" x14ac:dyDescent="0.35">
      <c r="AF289" s="18" t="s">
        <v>2022</v>
      </c>
      <c r="AG289" s="29"/>
      <c r="AH289" s="29">
        <v>9</v>
      </c>
      <c r="AI289" s="29">
        <v>3</v>
      </c>
      <c r="AJ289" s="29"/>
      <c r="AK289" s="29"/>
      <c r="AL289" s="29"/>
      <c r="AM289" s="29"/>
      <c r="AN289" s="29"/>
      <c r="AO289" s="29">
        <v>12</v>
      </c>
    </row>
    <row r="290" spans="32:41" x14ac:dyDescent="0.35">
      <c r="AF290" s="19" t="s">
        <v>2117</v>
      </c>
      <c r="AG290" s="29"/>
      <c r="AH290" s="29">
        <v>1</v>
      </c>
      <c r="AI290" s="29"/>
      <c r="AJ290" s="29"/>
      <c r="AK290" s="29"/>
      <c r="AL290" s="29"/>
      <c r="AM290" s="29"/>
      <c r="AN290" s="29"/>
      <c r="AO290" s="29">
        <v>1</v>
      </c>
    </row>
    <row r="291" spans="32:41" x14ac:dyDescent="0.35">
      <c r="AF291" s="19" t="s">
        <v>2116</v>
      </c>
      <c r="AG291" s="29"/>
      <c r="AH291" s="29"/>
      <c r="AI291" s="29">
        <v>1</v>
      </c>
      <c r="AJ291" s="29"/>
      <c r="AK291" s="29"/>
      <c r="AL291" s="29"/>
      <c r="AM291" s="29"/>
      <c r="AN291" s="29"/>
      <c r="AO291" s="29">
        <v>1</v>
      </c>
    </row>
    <row r="292" spans="32:41" x14ac:dyDescent="0.35">
      <c r="AF292" s="19" t="s">
        <v>2114</v>
      </c>
      <c r="AG292" s="29"/>
      <c r="AH292" s="29"/>
      <c r="AI292" s="29">
        <v>1</v>
      </c>
      <c r="AJ292" s="29"/>
      <c r="AK292" s="29"/>
      <c r="AL292" s="29"/>
      <c r="AM292" s="29"/>
      <c r="AN292" s="29"/>
      <c r="AO292" s="29">
        <v>1</v>
      </c>
    </row>
    <row r="293" spans="32:41" x14ac:dyDescent="0.35">
      <c r="AF293" s="19" t="s">
        <v>2115</v>
      </c>
      <c r="AG293" s="29"/>
      <c r="AH293" s="29">
        <v>1</v>
      </c>
      <c r="AI293" s="29"/>
      <c r="AJ293" s="29"/>
      <c r="AK293" s="29"/>
      <c r="AL293" s="29"/>
      <c r="AM293" s="29"/>
      <c r="AN293" s="29"/>
      <c r="AO293" s="29">
        <v>1</v>
      </c>
    </row>
    <row r="294" spans="32:41" x14ac:dyDescent="0.35">
      <c r="AF294" s="19" t="s">
        <v>1034</v>
      </c>
      <c r="AG294" s="29"/>
      <c r="AH294" s="29">
        <v>1</v>
      </c>
      <c r="AI294" s="29"/>
      <c r="AJ294" s="29"/>
      <c r="AK294" s="29"/>
      <c r="AL294" s="29"/>
      <c r="AM294" s="29"/>
      <c r="AN294" s="29"/>
      <c r="AO294" s="29">
        <v>1</v>
      </c>
    </row>
    <row r="295" spans="32:41" x14ac:dyDescent="0.35">
      <c r="AF295" s="19" t="s">
        <v>2112</v>
      </c>
      <c r="AG295" s="29"/>
      <c r="AH295" s="29"/>
      <c r="AI295" s="29">
        <v>1</v>
      </c>
      <c r="AJ295" s="29"/>
      <c r="AK295" s="29"/>
      <c r="AL295" s="29"/>
      <c r="AM295" s="29"/>
      <c r="AN295" s="29"/>
      <c r="AO295" s="29">
        <v>1</v>
      </c>
    </row>
    <row r="296" spans="32:41" x14ac:dyDescent="0.35">
      <c r="AF296" s="19" t="s">
        <v>129</v>
      </c>
      <c r="AG296" s="29"/>
      <c r="AH296" s="29">
        <v>1</v>
      </c>
      <c r="AI296" s="29"/>
      <c r="AJ296" s="29"/>
      <c r="AK296" s="29"/>
      <c r="AL296" s="29"/>
      <c r="AM296" s="29"/>
      <c r="AN296" s="29"/>
      <c r="AO296" s="29">
        <v>1</v>
      </c>
    </row>
    <row r="297" spans="32:41" x14ac:dyDescent="0.35">
      <c r="AF297" s="19" t="s">
        <v>1110</v>
      </c>
      <c r="AG297" s="29"/>
      <c r="AH297" s="29">
        <v>1</v>
      </c>
      <c r="AI297" s="29"/>
      <c r="AJ297" s="29"/>
      <c r="AK297" s="29"/>
      <c r="AL297" s="29"/>
      <c r="AM297" s="29"/>
      <c r="AN297" s="29"/>
      <c r="AO297" s="29">
        <v>1</v>
      </c>
    </row>
    <row r="298" spans="32:41" x14ac:dyDescent="0.35">
      <c r="AF298" s="19" t="s">
        <v>540</v>
      </c>
      <c r="AG298" s="29"/>
      <c r="AH298" s="29">
        <v>1</v>
      </c>
      <c r="AI298" s="29"/>
      <c r="AJ298" s="29"/>
      <c r="AK298" s="29"/>
      <c r="AL298" s="29"/>
      <c r="AM298" s="29"/>
      <c r="AN298" s="29"/>
      <c r="AO298" s="29">
        <v>1</v>
      </c>
    </row>
    <row r="299" spans="32:41" x14ac:dyDescent="0.35">
      <c r="AF299" s="19" t="s">
        <v>274</v>
      </c>
      <c r="AG299" s="29"/>
      <c r="AH299" s="29">
        <v>1</v>
      </c>
      <c r="AI299" s="29"/>
      <c r="AJ299" s="29"/>
      <c r="AK299" s="29"/>
      <c r="AL299" s="29"/>
      <c r="AM299" s="29"/>
      <c r="AN299" s="29"/>
      <c r="AO299" s="29">
        <v>1</v>
      </c>
    </row>
    <row r="300" spans="32:41" x14ac:dyDescent="0.35">
      <c r="AF300" s="19" t="s">
        <v>275</v>
      </c>
      <c r="AG300" s="29"/>
      <c r="AH300" s="29">
        <v>1</v>
      </c>
      <c r="AI300" s="29"/>
      <c r="AJ300" s="29"/>
      <c r="AK300" s="29"/>
      <c r="AL300" s="29"/>
      <c r="AM300" s="29"/>
      <c r="AN300" s="29"/>
      <c r="AO300" s="29">
        <v>1</v>
      </c>
    </row>
    <row r="301" spans="32:41" x14ac:dyDescent="0.35">
      <c r="AF301" s="19" t="s">
        <v>2122</v>
      </c>
      <c r="AG301" s="29"/>
      <c r="AH301" s="29">
        <v>1</v>
      </c>
      <c r="AI301" s="29"/>
      <c r="AJ301" s="29"/>
      <c r="AK301" s="29"/>
      <c r="AL301" s="29"/>
      <c r="AM301" s="29"/>
      <c r="AN301" s="29"/>
      <c r="AO301" s="29">
        <v>1</v>
      </c>
    </row>
    <row r="302" spans="32:41" x14ac:dyDescent="0.35">
      <c r="AF302" s="18" t="s">
        <v>1151</v>
      </c>
      <c r="AG302" s="29"/>
      <c r="AH302" s="29">
        <v>2</v>
      </c>
      <c r="AI302" s="29">
        <v>1</v>
      </c>
      <c r="AJ302" s="29">
        <v>1</v>
      </c>
      <c r="AK302" s="29">
        <v>1</v>
      </c>
      <c r="AL302" s="29">
        <v>2</v>
      </c>
      <c r="AM302" s="29"/>
      <c r="AN302" s="29"/>
      <c r="AO302" s="29">
        <v>7</v>
      </c>
    </row>
    <row r="303" spans="32:41" x14ac:dyDescent="0.35">
      <c r="AF303" s="19" t="s">
        <v>1153</v>
      </c>
      <c r="AG303" s="29"/>
      <c r="AH303" s="29"/>
      <c r="AI303" s="29"/>
      <c r="AJ303" s="29"/>
      <c r="AK303" s="29"/>
      <c r="AL303" s="29">
        <v>1</v>
      </c>
      <c r="AM303" s="29"/>
      <c r="AN303" s="29"/>
      <c r="AO303" s="29">
        <v>1</v>
      </c>
    </row>
    <row r="304" spans="32:41" x14ac:dyDescent="0.35">
      <c r="AF304" s="19" t="s">
        <v>1160</v>
      </c>
      <c r="AG304" s="29"/>
      <c r="AH304" s="29">
        <v>1</v>
      </c>
      <c r="AI304" s="29"/>
      <c r="AJ304" s="29"/>
      <c r="AK304" s="29"/>
      <c r="AL304" s="29"/>
      <c r="AM304" s="29"/>
      <c r="AN304" s="29"/>
      <c r="AO304" s="29">
        <v>1</v>
      </c>
    </row>
    <row r="305" spans="32:41" x14ac:dyDescent="0.35">
      <c r="AF305" s="19" t="s">
        <v>1159</v>
      </c>
      <c r="AG305" s="29"/>
      <c r="AH305" s="29">
        <v>1</v>
      </c>
      <c r="AI305" s="29"/>
      <c r="AJ305" s="29"/>
      <c r="AK305" s="29"/>
      <c r="AL305" s="29"/>
      <c r="AM305" s="29"/>
      <c r="AN305" s="29"/>
      <c r="AO305" s="29">
        <v>1</v>
      </c>
    </row>
    <row r="306" spans="32:41" x14ac:dyDescent="0.35">
      <c r="AF306" s="19" t="s">
        <v>1157</v>
      </c>
      <c r="AG306" s="29"/>
      <c r="AH306" s="29"/>
      <c r="AI306" s="29"/>
      <c r="AJ306" s="29"/>
      <c r="AK306" s="29">
        <v>1</v>
      </c>
      <c r="AL306" s="29"/>
      <c r="AM306" s="29"/>
      <c r="AN306" s="29"/>
      <c r="AO306" s="29">
        <v>1</v>
      </c>
    </row>
    <row r="307" spans="32:41" x14ac:dyDescent="0.35">
      <c r="AF307" s="19" t="s">
        <v>1154</v>
      </c>
      <c r="AG307" s="29"/>
      <c r="AH307" s="29"/>
      <c r="AI307" s="29"/>
      <c r="AJ307" s="29">
        <v>1</v>
      </c>
      <c r="AK307" s="29"/>
      <c r="AL307" s="29"/>
      <c r="AM307" s="29"/>
      <c r="AN307" s="29"/>
      <c r="AO307" s="29">
        <v>1</v>
      </c>
    </row>
    <row r="308" spans="32:41" x14ac:dyDescent="0.35">
      <c r="AF308" s="19" t="s">
        <v>1156</v>
      </c>
      <c r="AG308" s="29"/>
      <c r="AH308" s="29"/>
      <c r="AI308" s="29">
        <v>1</v>
      </c>
      <c r="AJ308" s="29"/>
      <c r="AK308" s="29"/>
      <c r="AL308" s="29"/>
      <c r="AM308" s="29"/>
      <c r="AN308" s="29"/>
      <c r="AO308" s="29">
        <v>1</v>
      </c>
    </row>
    <row r="309" spans="32:41" x14ac:dyDescent="0.35">
      <c r="AF309" s="19" t="s">
        <v>1152</v>
      </c>
      <c r="AG309" s="29"/>
      <c r="AH309" s="29"/>
      <c r="AI309" s="29"/>
      <c r="AJ309" s="29"/>
      <c r="AK309" s="29"/>
      <c r="AL309" s="29">
        <v>1</v>
      </c>
      <c r="AM309" s="29"/>
      <c r="AN309" s="29"/>
      <c r="AO309" s="29">
        <v>1</v>
      </c>
    </row>
    <row r="310" spans="32:41" x14ac:dyDescent="0.35">
      <c r="AF310" s="18" t="s">
        <v>1161</v>
      </c>
      <c r="AG310" s="29"/>
      <c r="AH310" s="29"/>
      <c r="AI310" s="29"/>
      <c r="AJ310" s="29">
        <v>1</v>
      </c>
      <c r="AK310" s="29"/>
      <c r="AL310" s="29"/>
      <c r="AM310" s="29"/>
      <c r="AN310" s="29"/>
      <c r="AO310" s="29">
        <v>1</v>
      </c>
    </row>
    <row r="311" spans="32:41" x14ac:dyDescent="0.35">
      <c r="AF311" s="19" t="s">
        <v>467</v>
      </c>
      <c r="AG311" s="29"/>
      <c r="AH311" s="29"/>
      <c r="AI311" s="29"/>
      <c r="AJ311" s="29">
        <v>1</v>
      </c>
      <c r="AK311" s="29"/>
      <c r="AL311" s="29"/>
      <c r="AM311" s="29"/>
      <c r="AN311" s="29"/>
      <c r="AO311" s="29">
        <v>1</v>
      </c>
    </row>
    <row r="312" spans="32:41" x14ac:dyDescent="0.35">
      <c r="AF312" s="18" t="s">
        <v>2023</v>
      </c>
      <c r="AG312" s="29"/>
      <c r="AH312" s="29"/>
      <c r="AI312" s="29">
        <v>1</v>
      </c>
      <c r="AJ312" s="29"/>
      <c r="AK312" s="29"/>
      <c r="AL312" s="29"/>
      <c r="AM312" s="29"/>
      <c r="AN312" s="29"/>
      <c r="AO312" s="29">
        <v>1</v>
      </c>
    </row>
    <row r="313" spans="32:41" x14ac:dyDescent="0.35">
      <c r="AF313" s="19" t="s">
        <v>319</v>
      </c>
      <c r="AG313" s="29"/>
      <c r="AH313" s="29"/>
      <c r="AI313" s="29">
        <v>1</v>
      </c>
      <c r="AJ313" s="29"/>
      <c r="AK313" s="29"/>
      <c r="AL313" s="29"/>
      <c r="AM313" s="29"/>
      <c r="AN313" s="29"/>
      <c r="AO313" s="29">
        <v>1</v>
      </c>
    </row>
    <row r="314" spans="32:41" x14ac:dyDescent="0.35">
      <c r="AF314" s="18" t="s">
        <v>280</v>
      </c>
      <c r="AG314" s="29"/>
      <c r="AH314" s="29"/>
      <c r="AI314" s="29">
        <v>3</v>
      </c>
      <c r="AJ314" s="29"/>
      <c r="AK314" s="29"/>
      <c r="AL314" s="29"/>
      <c r="AM314" s="29"/>
      <c r="AN314" s="29"/>
      <c r="AO314" s="29">
        <v>3</v>
      </c>
    </row>
    <row r="315" spans="32:41" x14ac:dyDescent="0.35">
      <c r="AF315" s="19" t="s">
        <v>282</v>
      </c>
      <c r="AG315" s="29"/>
      <c r="AH315" s="29"/>
      <c r="AI315" s="29">
        <v>1</v>
      </c>
      <c r="AJ315" s="29"/>
      <c r="AK315" s="29"/>
      <c r="AL315" s="29"/>
      <c r="AM315" s="29"/>
      <c r="AN315" s="29"/>
      <c r="AO315" s="29">
        <v>1</v>
      </c>
    </row>
    <row r="316" spans="32:41" x14ac:dyDescent="0.35">
      <c r="AF316" s="19" t="s">
        <v>283</v>
      </c>
      <c r="AG316" s="29"/>
      <c r="AH316" s="29"/>
      <c r="AI316" s="29">
        <v>1</v>
      </c>
      <c r="AJ316" s="29"/>
      <c r="AK316" s="29"/>
      <c r="AL316" s="29"/>
      <c r="AM316" s="29"/>
      <c r="AN316" s="29"/>
      <c r="AO316" s="29">
        <v>1</v>
      </c>
    </row>
    <row r="317" spans="32:41" x14ac:dyDescent="0.35">
      <c r="AF317" s="19" t="s">
        <v>281</v>
      </c>
      <c r="AG317" s="29"/>
      <c r="AH317" s="29"/>
      <c r="AI317" s="29">
        <v>1</v>
      </c>
      <c r="AJ317" s="29"/>
      <c r="AK317" s="29"/>
      <c r="AL317" s="29"/>
      <c r="AM317" s="29"/>
      <c r="AN317" s="29"/>
      <c r="AO317" s="29">
        <v>1</v>
      </c>
    </row>
    <row r="318" spans="32:41" x14ac:dyDescent="0.35">
      <c r="AF318" s="18" t="s">
        <v>2025</v>
      </c>
      <c r="AG318" s="29"/>
      <c r="AH318" s="29"/>
      <c r="AI318" s="29"/>
      <c r="AJ318" s="29">
        <v>2</v>
      </c>
      <c r="AK318" s="29">
        <v>1</v>
      </c>
      <c r="AL318" s="29"/>
      <c r="AM318" s="29"/>
      <c r="AN318" s="29"/>
      <c r="AO318" s="29">
        <v>3</v>
      </c>
    </row>
    <row r="319" spans="32:41" x14ac:dyDescent="0.35">
      <c r="AF319" s="19" t="s">
        <v>2132</v>
      </c>
      <c r="AG319" s="29"/>
      <c r="AH319" s="29"/>
      <c r="AI319" s="29"/>
      <c r="AJ319" s="29">
        <v>1</v>
      </c>
      <c r="AK319" s="29"/>
      <c r="AL319" s="29"/>
      <c r="AM319" s="29"/>
      <c r="AN319" s="29"/>
      <c r="AO319" s="29">
        <v>1</v>
      </c>
    </row>
    <row r="320" spans="32:41" x14ac:dyDescent="0.35">
      <c r="AF320" s="19" t="s">
        <v>2131</v>
      </c>
      <c r="AG320" s="29"/>
      <c r="AH320" s="29"/>
      <c r="AI320" s="29"/>
      <c r="AJ320" s="29">
        <v>1</v>
      </c>
      <c r="AK320" s="29"/>
      <c r="AL320" s="29"/>
      <c r="AM320" s="29"/>
      <c r="AN320" s="29"/>
      <c r="AO320" s="29">
        <v>1</v>
      </c>
    </row>
    <row r="321" spans="32:41" x14ac:dyDescent="0.35">
      <c r="AF321" s="19" t="s">
        <v>3009</v>
      </c>
      <c r="AG321" s="29"/>
      <c r="AH321" s="29"/>
      <c r="AI321" s="29"/>
      <c r="AJ321" s="29"/>
      <c r="AK321" s="29">
        <v>1</v>
      </c>
      <c r="AL321" s="29"/>
      <c r="AM321" s="29"/>
      <c r="AN321" s="29"/>
      <c r="AO321" s="29">
        <v>1</v>
      </c>
    </row>
    <row r="322" spans="32:41" x14ac:dyDescent="0.35">
      <c r="AF322" s="18" t="s">
        <v>2027</v>
      </c>
      <c r="AG322" s="29"/>
      <c r="AH322" s="29">
        <v>1</v>
      </c>
      <c r="AI322" s="29"/>
      <c r="AJ322" s="29"/>
      <c r="AK322" s="29">
        <v>2</v>
      </c>
      <c r="AL322" s="29"/>
      <c r="AM322" s="29"/>
      <c r="AN322" s="29"/>
      <c r="AO322" s="29">
        <v>3</v>
      </c>
    </row>
    <row r="323" spans="32:41" x14ac:dyDescent="0.35">
      <c r="AF323" s="19" t="s">
        <v>2105</v>
      </c>
      <c r="AG323" s="29"/>
      <c r="AH323" s="29"/>
      <c r="AI323" s="29"/>
      <c r="AJ323" s="29"/>
      <c r="AK323" s="29">
        <v>1</v>
      </c>
      <c r="AL323" s="29"/>
      <c r="AM323" s="29"/>
      <c r="AN323" s="29"/>
      <c r="AO323" s="29">
        <v>1</v>
      </c>
    </row>
    <row r="324" spans="32:41" x14ac:dyDescent="0.35">
      <c r="AF324" s="19" t="s">
        <v>2135</v>
      </c>
      <c r="AG324" s="29"/>
      <c r="AH324" s="29"/>
      <c r="AI324" s="29"/>
      <c r="AJ324" s="29"/>
      <c r="AK324" s="29">
        <v>1</v>
      </c>
      <c r="AL324" s="29"/>
      <c r="AM324" s="29"/>
      <c r="AN324" s="29"/>
      <c r="AO324" s="29">
        <v>1</v>
      </c>
    </row>
    <row r="325" spans="32:41" x14ac:dyDescent="0.35">
      <c r="AF325" s="19" t="s">
        <v>2137</v>
      </c>
      <c r="AG325" s="29"/>
      <c r="AH325" s="29">
        <v>1</v>
      </c>
      <c r="AI325" s="29"/>
      <c r="AJ325" s="29"/>
      <c r="AK325" s="29"/>
      <c r="AL325" s="29"/>
      <c r="AM325" s="29"/>
      <c r="AN325" s="29"/>
      <c r="AO325" s="29">
        <v>1</v>
      </c>
    </row>
    <row r="326" spans="32:41" x14ac:dyDescent="0.35">
      <c r="AF326" s="18" t="s">
        <v>1163</v>
      </c>
      <c r="AG326" s="29">
        <v>7</v>
      </c>
      <c r="AH326" s="29">
        <v>3</v>
      </c>
      <c r="AI326" s="29">
        <v>8</v>
      </c>
      <c r="AJ326" s="29"/>
      <c r="AK326" s="29">
        <v>12</v>
      </c>
      <c r="AL326" s="29">
        <v>4</v>
      </c>
      <c r="AM326" s="29"/>
      <c r="AN326" s="29"/>
      <c r="AO326" s="29">
        <v>34</v>
      </c>
    </row>
    <row r="327" spans="32:41" x14ac:dyDescent="0.35">
      <c r="AF327" s="19" t="s">
        <v>145</v>
      </c>
      <c r="AG327" s="29"/>
      <c r="AH327" s="29"/>
      <c r="AI327" s="29">
        <v>1</v>
      </c>
      <c r="AJ327" s="29"/>
      <c r="AK327" s="29"/>
      <c r="AL327" s="29"/>
      <c r="AM327" s="29"/>
      <c r="AN327" s="29"/>
      <c r="AO327" s="29">
        <v>1</v>
      </c>
    </row>
    <row r="328" spans="32:41" x14ac:dyDescent="0.35">
      <c r="AF328" s="19" t="s">
        <v>37</v>
      </c>
      <c r="AG328" s="29">
        <v>1</v>
      </c>
      <c r="AH328" s="29"/>
      <c r="AI328" s="29"/>
      <c r="AJ328" s="29"/>
      <c r="AK328" s="29"/>
      <c r="AL328" s="29"/>
      <c r="AM328" s="29"/>
      <c r="AN328" s="29"/>
      <c r="AO328" s="29">
        <v>1</v>
      </c>
    </row>
    <row r="329" spans="32:41" x14ac:dyDescent="0.35">
      <c r="AF329" s="19" t="s">
        <v>43</v>
      </c>
      <c r="AG329" s="29"/>
      <c r="AH329" s="29"/>
      <c r="AI329" s="29">
        <v>1</v>
      </c>
      <c r="AJ329" s="29"/>
      <c r="AK329" s="29"/>
      <c r="AL329" s="29"/>
      <c r="AM329" s="29"/>
      <c r="AN329" s="29"/>
      <c r="AO329" s="29">
        <v>1</v>
      </c>
    </row>
    <row r="330" spans="32:41" x14ac:dyDescent="0.35">
      <c r="AF330" s="19" t="s">
        <v>128</v>
      </c>
      <c r="AG330" s="29"/>
      <c r="AH330" s="29"/>
      <c r="AI330" s="29"/>
      <c r="AJ330" s="29"/>
      <c r="AK330" s="29">
        <v>1</v>
      </c>
      <c r="AL330" s="29"/>
      <c r="AM330" s="29"/>
      <c r="AN330" s="29"/>
      <c r="AO330" s="29">
        <v>1</v>
      </c>
    </row>
    <row r="331" spans="32:41" x14ac:dyDescent="0.35">
      <c r="AF331" s="19" t="s">
        <v>326</v>
      </c>
      <c r="AG331" s="29"/>
      <c r="AH331" s="29"/>
      <c r="AI331" s="29"/>
      <c r="AJ331" s="29"/>
      <c r="AK331" s="29">
        <v>1</v>
      </c>
      <c r="AL331" s="29"/>
      <c r="AM331" s="29"/>
      <c r="AN331" s="29"/>
      <c r="AO331" s="29">
        <v>1</v>
      </c>
    </row>
    <row r="332" spans="32:41" x14ac:dyDescent="0.35">
      <c r="AF332" s="19" t="s">
        <v>968</v>
      </c>
      <c r="AG332" s="29">
        <v>1</v>
      </c>
      <c r="AH332" s="29"/>
      <c r="AI332" s="29"/>
      <c r="AJ332" s="29"/>
      <c r="AK332" s="29"/>
      <c r="AL332" s="29"/>
      <c r="AM332" s="29"/>
      <c r="AN332" s="29"/>
      <c r="AO332" s="29">
        <v>1</v>
      </c>
    </row>
    <row r="333" spans="32:41" x14ac:dyDescent="0.35">
      <c r="AF333" s="19" t="s">
        <v>2245</v>
      </c>
      <c r="AG333" s="29"/>
      <c r="AH333" s="29">
        <v>1</v>
      </c>
      <c r="AI333" s="29"/>
      <c r="AJ333" s="29"/>
      <c r="AK333" s="29"/>
      <c r="AL333" s="29"/>
      <c r="AM333" s="29"/>
      <c r="AN333" s="29"/>
      <c r="AO333" s="29">
        <v>1</v>
      </c>
    </row>
    <row r="334" spans="32:41" x14ac:dyDescent="0.35">
      <c r="AF334" s="19" t="s">
        <v>277</v>
      </c>
      <c r="AG334" s="29"/>
      <c r="AH334" s="29"/>
      <c r="AI334" s="29">
        <v>1</v>
      </c>
      <c r="AJ334" s="29"/>
      <c r="AK334" s="29"/>
      <c r="AL334" s="29"/>
      <c r="AM334" s="29"/>
      <c r="AN334" s="29"/>
      <c r="AO334" s="29">
        <v>1</v>
      </c>
    </row>
    <row r="335" spans="32:41" x14ac:dyDescent="0.35">
      <c r="AF335" s="19" t="s">
        <v>969</v>
      </c>
      <c r="AG335" s="29"/>
      <c r="AH335" s="29"/>
      <c r="AI335" s="29"/>
      <c r="AJ335" s="29"/>
      <c r="AK335" s="29">
        <v>1</v>
      </c>
      <c r="AL335" s="29"/>
      <c r="AM335" s="29"/>
      <c r="AN335" s="29"/>
      <c r="AO335" s="29">
        <v>1</v>
      </c>
    </row>
    <row r="336" spans="32:41" x14ac:dyDescent="0.35">
      <c r="AF336" s="19" t="s">
        <v>1892</v>
      </c>
      <c r="AG336" s="29"/>
      <c r="AH336" s="29"/>
      <c r="AI336" s="29"/>
      <c r="AJ336" s="29"/>
      <c r="AK336" s="29">
        <v>1</v>
      </c>
      <c r="AL336" s="29"/>
      <c r="AM336" s="29"/>
      <c r="AN336" s="29"/>
      <c r="AO336" s="29">
        <v>1</v>
      </c>
    </row>
    <row r="337" spans="32:41" x14ac:dyDescent="0.35">
      <c r="AF337" s="19" t="s">
        <v>157</v>
      </c>
      <c r="AG337" s="29">
        <v>1</v>
      </c>
      <c r="AH337" s="29"/>
      <c r="AI337" s="29"/>
      <c r="AJ337" s="29"/>
      <c r="AK337" s="29"/>
      <c r="AL337" s="29"/>
      <c r="AM337" s="29"/>
      <c r="AN337" s="29"/>
      <c r="AO337" s="29">
        <v>1</v>
      </c>
    </row>
    <row r="338" spans="32:41" x14ac:dyDescent="0.35">
      <c r="AF338" s="19" t="s">
        <v>129</v>
      </c>
      <c r="AG338" s="29"/>
      <c r="AH338" s="29"/>
      <c r="AI338" s="29">
        <v>1</v>
      </c>
      <c r="AJ338" s="29"/>
      <c r="AK338" s="29"/>
      <c r="AL338" s="29"/>
      <c r="AM338" s="29"/>
      <c r="AN338" s="29"/>
      <c r="AO338" s="29">
        <v>1</v>
      </c>
    </row>
    <row r="339" spans="32:41" x14ac:dyDescent="0.35">
      <c r="AF339" s="19" t="s">
        <v>1971</v>
      </c>
      <c r="AG339" s="29"/>
      <c r="AH339" s="29"/>
      <c r="AI339" s="29">
        <v>1</v>
      </c>
      <c r="AJ339" s="29"/>
      <c r="AK339" s="29"/>
      <c r="AL339" s="29"/>
      <c r="AM339" s="29"/>
      <c r="AN339" s="29"/>
      <c r="AO339" s="29">
        <v>1</v>
      </c>
    </row>
    <row r="340" spans="32:41" x14ac:dyDescent="0.35">
      <c r="AF340" s="19" t="s">
        <v>274</v>
      </c>
      <c r="AG340" s="29"/>
      <c r="AH340" s="29"/>
      <c r="AI340" s="29"/>
      <c r="AJ340" s="29"/>
      <c r="AK340" s="29">
        <v>1</v>
      </c>
      <c r="AL340" s="29"/>
      <c r="AM340" s="29"/>
      <c r="AN340" s="29"/>
      <c r="AO340" s="29">
        <v>1</v>
      </c>
    </row>
    <row r="341" spans="32:41" x14ac:dyDescent="0.35">
      <c r="AF341" s="19" t="s">
        <v>547</v>
      </c>
      <c r="AG341" s="29"/>
      <c r="AH341" s="29"/>
      <c r="AI341" s="29"/>
      <c r="AJ341" s="29"/>
      <c r="AK341" s="29">
        <v>1</v>
      </c>
      <c r="AL341" s="29"/>
      <c r="AM341" s="29"/>
      <c r="AN341" s="29"/>
      <c r="AO341" s="29">
        <v>1</v>
      </c>
    </row>
    <row r="342" spans="32:41" x14ac:dyDescent="0.35">
      <c r="AF342" s="19" t="s">
        <v>953</v>
      </c>
      <c r="AG342" s="29"/>
      <c r="AH342" s="29"/>
      <c r="AI342" s="29">
        <v>1</v>
      </c>
      <c r="AJ342" s="29"/>
      <c r="AK342" s="29"/>
      <c r="AL342" s="29"/>
      <c r="AM342" s="29"/>
      <c r="AN342" s="29"/>
      <c r="AO342" s="29">
        <v>1</v>
      </c>
    </row>
    <row r="343" spans="32:41" x14ac:dyDescent="0.35">
      <c r="AF343" s="19" t="s">
        <v>47</v>
      </c>
      <c r="AG343" s="29"/>
      <c r="AH343" s="29"/>
      <c r="AI343" s="29"/>
      <c r="AJ343" s="29"/>
      <c r="AK343" s="29"/>
      <c r="AL343" s="29">
        <v>1</v>
      </c>
      <c r="AM343" s="29"/>
      <c r="AN343" s="29"/>
      <c r="AO343" s="29">
        <v>1</v>
      </c>
    </row>
    <row r="344" spans="32:41" x14ac:dyDescent="0.35">
      <c r="AF344" s="19" t="s">
        <v>158</v>
      </c>
      <c r="AG344" s="29"/>
      <c r="AH344" s="29"/>
      <c r="AI344" s="29">
        <v>1</v>
      </c>
      <c r="AJ344" s="29"/>
      <c r="AK344" s="29"/>
      <c r="AL344" s="29"/>
      <c r="AM344" s="29"/>
      <c r="AN344" s="29"/>
      <c r="AO344" s="29">
        <v>1</v>
      </c>
    </row>
    <row r="345" spans="32:41" x14ac:dyDescent="0.35">
      <c r="AF345" s="19" t="s">
        <v>1895</v>
      </c>
      <c r="AG345" s="29"/>
      <c r="AH345" s="29"/>
      <c r="AI345" s="29"/>
      <c r="AJ345" s="29"/>
      <c r="AK345" s="29"/>
      <c r="AL345" s="29">
        <v>1</v>
      </c>
      <c r="AM345" s="29"/>
      <c r="AN345" s="29"/>
      <c r="AO345" s="29">
        <v>1</v>
      </c>
    </row>
    <row r="346" spans="32:41" x14ac:dyDescent="0.35">
      <c r="AF346" s="19" t="s">
        <v>268</v>
      </c>
      <c r="AG346" s="29"/>
      <c r="AH346" s="29">
        <v>1</v>
      </c>
      <c r="AI346" s="29"/>
      <c r="AJ346" s="29"/>
      <c r="AK346" s="29"/>
      <c r="AL346" s="29"/>
      <c r="AM346" s="29"/>
      <c r="AN346" s="29"/>
      <c r="AO346" s="29">
        <v>1</v>
      </c>
    </row>
    <row r="347" spans="32:41" x14ac:dyDescent="0.35">
      <c r="AF347" s="19" t="s">
        <v>321</v>
      </c>
      <c r="AG347" s="29"/>
      <c r="AH347" s="29"/>
      <c r="AI347" s="29"/>
      <c r="AJ347" s="29"/>
      <c r="AK347" s="29">
        <v>1</v>
      </c>
      <c r="AL347" s="29"/>
      <c r="AM347" s="29"/>
      <c r="AN347" s="29"/>
      <c r="AO347" s="29">
        <v>1</v>
      </c>
    </row>
    <row r="348" spans="32:41" x14ac:dyDescent="0.35">
      <c r="AF348" s="19" t="s">
        <v>163</v>
      </c>
      <c r="AG348" s="29"/>
      <c r="AH348" s="29"/>
      <c r="AI348" s="29"/>
      <c r="AJ348" s="29"/>
      <c r="AK348" s="29">
        <v>1</v>
      </c>
      <c r="AL348" s="29"/>
      <c r="AM348" s="29"/>
      <c r="AN348" s="29"/>
      <c r="AO348" s="29">
        <v>1</v>
      </c>
    </row>
    <row r="349" spans="32:41" x14ac:dyDescent="0.35">
      <c r="AF349" s="19" t="s">
        <v>26</v>
      </c>
      <c r="AG349" s="29">
        <v>1</v>
      </c>
      <c r="AH349" s="29"/>
      <c r="AI349" s="29"/>
      <c r="AJ349" s="29"/>
      <c r="AK349" s="29"/>
      <c r="AL349" s="29"/>
      <c r="AM349" s="29"/>
      <c r="AN349" s="29"/>
      <c r="AO349" s="29">
        <v>1</v>
      </c>
    </row>
    <row r="350" spans="32:41" x14ac:dyDescent="0.35">
      <c r="AF350" s="19" t="s">
        <v>3218</v>
      </c>
      <c r="AG350" s="29"/>
      <c r="AH350" s="29"/>
      <c r="AI350" s="29"/>
      <c r="AJ350" s="29"/>
      <c r="AK350" s="29"/>
      <c r="AL350" s="29">
        <v>1</v>
      </c>
      <c r="AM350" s="29"/>
      <c r="AN350" s="29"/>
      <c r="AO350" s="29">
        <v>1</v>
      </c>
    </row>
    <row r="351" spans="32:41" x14ac:dyDescent="0.35">
      <c r="AF351" s="19" t="s">
        <v>3224</v>
      </c>
      <c r="AG351" s="29">
        <v>1</v>
      </c>
      <c r="AH351" s="29"/>
      <c r="AI351" s="29"/>
      <c r="AJ351" s="29"/>
      <c r="AK351" s="29"/>
      <c r="AL351" s="29"/>
      <c r="AM351" s="29"/>
      <c r="AN351" s="29"/>
      <c r="AO351" s="29">
        <v>1</v>
      </c>
    </row>
    <row r="352" spans="32:41" x14ac:dyDescent="0.35">
      <c r="AF352" s="19" t="s">
        <v>3924</v>
      </c>
      <c r="AG352" s="29"/>
      <c r="AH352" s="29"/>
      <c r="AI352" s="29"/>
      <c r="AJ352" s="29"/>
      <c r="AK352" s="29"/>
      <c r="AL352" s="29">
        <v>1</v>
      </c>
      <c r="AM352" s="29"/>
      <c r="AN352" s="29"/>
      <c r="AO352" s="29">
        <v>1</v>
      </c>
    </row>
    <row r="353" spans="32:41" x14ac:dyDescent="0.35">
      <c r="AF353" s="19" t="s">
        <v>3926</v>
      </c>
      <c r="AG353" s="29">
        <v>1</v>
      </c>
      <c r="AH353" s="29"/>
      <c r="AI353" s="29"/>
      <c r="AJ353" s="29"/>
      <c r="AK353" s="29"/>
      <c r="AL353" s="29"/>
      <c r="AM353" s="29"/>
      <c r="AN353" s="29"/>
      <c r="AO353" s="29">
        <v>1</v>
      </c>
    </row>
    <row r="354" spans="32:41" x14ac:dyDescent="0.35">
      <c r="AF354" s="19" t="s">
        <v>3940</v>
      </c>
      <c r="AG354" s="29"/>
      <c r="AH354" s="29"/>
      <c r="AI354" s="29"/>
      <c r="AJ354" s="29"/>
      <c r="AK354" s="29">
        <v>1</v>
      </c>
      <c r="AL354" s="29"/>
      <c r="AM354" s="29"/>
      <c r="AN354" s="29"/>
      <c r="AO354" s="29">
        <v>1</v>
      </c>
    </row>
    <row r="355" spans="32:41" x14ac:dyDescent="0.35">
      <c r="AF355" s="19" t="s">
        <v>3943</v>
      </c>
      <c r="AG355" s="29"/>
      <c r="AH355" s="29"/>
      <c r="AI355" s="29"/>
      <c r="AJ355" s="29"/>
      <c r="AK355" s="29">
        <v>1</v>
      </c>
      <c r="AL355" s="29"/>
      <c r="AM355" s="29"/>
      <c r="AN355" s="29"/>
      <c r="AO355" s="29">
        <v>1</v>
      </c>
    </row>
    <row r="356" spans="32:41" x14ac:dyDescent="0.35">
      <c r="AF356" s="19" t="s">
        <v>3945</v>
      </c>
      <c r="AG356" s="29"/>
      <c r="AH356" s="29"/>
      <c r="AI356" s="29"/>
      <c r="AJ356" s="29"/>
      <c r="AK356" s="29">
        <v>1</v>
      </c>
      <c r="AL356" s="29"/>
      <c r="AM356" s="29"/>
      <c r="AN356" s="29"/>
      <c r="AO356" s="29">
        <v>1</v>
      </c>
    </row>
    <row r="357" spans="32:41" x14ac:dyDescent="0.35">
      <c r="AF357" s="19" t="s">
        <v>3947</v>
      </c>
      <c r="AG357" s="29">
        <v>1</v>
      </c>
      <c r="AH357" s="29"/>
      <c r="AI357" s="29"/>
      <c r="AJ357" s="29"/>
      <c r="AK357" s="29"/>
      <c r="AL357" s="29"/>
      <c r="AM357" s="29"/>
      <c r="AN357" s="29"/>
      <c r="AO357" s="29">
        <v>1</v>
      </c>
    </row>
    <row r="358" spans="32:41" x14ac:dyDescent="0.35">
      <c r="AF358" s="19" t="s">
        <v>4003</v>
      </c>
      <c r="AG358" s="29"/>
      <c r="AH358" s="29"/>
      <c r="AI358" s="29">
        <v>1</v>
      </c>
      <c r="AJ358" s="29"/>
      <c r="AK358" s="29"/>
      <c r="AL358" s="29"/>
      <c r="AM358" s="29"/>
      <c r="AN358" s="29"/>
      <c r="AO358" s="29">
        <v>1</v>
      </c>
    </row>
    <row r="359" spans="32:41" x14ac:dyDescent="0.35">
      <c r="AF359" s="19" t="s">
        <v>4033</v>
      </c>
      <c r="AG359" s="29"/>
      <c r="AH359" s="29">
        <v>1</v>
      </c>
      <c r="AI359" s="29"/>
      <c r="AJ359" s="29"/>
      <c r="AK359" s="29"/>
      <c r="AL359" s="29"/>
      <c r="AM359" s="29"/>
      <c r="AN359" s="29"/>
      <c r="AO359" s="29">
        <v>1</v>
      </c>
    </row>
    <row r="360" spans="32:41" x14ac:dyDescent="0.35">
      <c r="AF360" s="19" t="s">
        <v>4040</v>
      </c>
      <c r="AG360" s="29"/>
      <c r="AH360" s="29"/>
      <c r="AI360" s="29"/>
      <c r="AJ360" s="29"/>
      <c r="AK360" s="29">
        <v>1</v>
      </c>
      <c r="AL360" s="29"/>
      <c r="AM360" s="29"/>
      <c r="AN360" s="29"/>
      <c r="AO360" s="29">
        <v>1</v>
      </c>
    </row>
    <row r="361" spans="32:41" x14ac:dyDescent="0.35">
      <c r="AF361" s="18" t="s">
        <v>1897</v>
      </c>
      <c r="AG361" s="29"/>
      <c r="AH361" s="29"/>
      <c r="AI361" s="29">
        <v>1</v>
      </c>
      <c r="AJ361" s="29"/>
      <c r="AK361" s="29"/>
      <c r="AL361" s="29"/>
      <c r="AM361" s="29"/>
      <c r="AN361" s="29"/>
      <c r="AO361" s="29">
        <v>1</v>
      </c>
    </row>
    <row r="362" spans="32:41" x14ac:dyDescent="0.35">
      <c r="AF362" s="19" t="s">
        <v>1908</v>
      </c>
      <c r="AG362" s="29"/>
      <c r="AH362" s="29"/>
      <c r="AI362" s="29">
        <v>1</v>
      </c>
      <c r="AJ362" s="29"/>
      <c r="AK362" s="29"/>
      <c r="AL362" s="29"/>
      <c r="AM362" s="29"/>
      <c r="AN362" s="29"/>
      <c r="AO362" s="29">
        <v>1</v>
      </c>
    </row>
    <row r="363" spans="32:41" x14ac:dyDescent="0.35">
      <c r="AF363" s="18" t="s">
        <v>2029</v>
      </c>
      <c r="AG363" s="29"/>
      <c r="AH363" s="29"/>
      <c r="AI363" s="29">
        <v>1</v>
      </c>
      <c r="AJ363" s="29">
        <v>2</v>
      </c>
      <c r="AK363" s="29"/>
      <c r="AL363" s="29"/>
      <c r="AM363" s="29"/>
      <c r="AN363" s="29"/>
      <c r="AO363" s="29">
        <v>3</v>
      </c>
    </row>
    <row r="364" spans="32:41" x14ac:dyDescent="0.35">
      <c r="AF364" s="19" t="s">
        <v>2145</v>
      </c>
      <c r="AG364" s="29"/>
      <c r="AH364" s="29"/>
      <c r="AI364" s="29">
        <v>1</v>
      </c>
      <c r="AJ364" s="29"/>
      <c r="AK364" s="29"/>
      <c r="AL364" s="29"/>
      <c r="AM364" s="29"/>
      <c r="AN364" s="29"/>
      <c r="AO364" s="29">
        <v>1</v>
      </c>
    </row>
    <row r="365" spans="32:41" x14ac:dyDescent="0.35">
      <c r="AF365" s="19" t="s">
        <v>3014</v>
      </c>
      <c r="AG365" s="29"/>
      <c r="AH365" s="29"/>
      <c r="AI365" s="29"/>
      <c r="AJ365" s="29">
        <v>1</v>
      </c>
      <c r="AK365" s="29"/>
      <c r="AL365" s="29"/>
      <c r="AM365" s="29"/>
      <c r="AN365" s="29"/>
      <c r="AO365" s="29">
        <v>1</v>
      </c>
    </row>
    <row r="366" spans="32:41" x14ac:dyDescent="0.35">
      <c r="AF366" s="19" t="s">
        <v>3017</v>
      </c>
      <c r="AG366" s="29"/>
      <c r="AH366" s="29"/>
      <c r="AI366" s="29"/>
      <c r="AJ366" s="29">
        <v>1</v>
      </c>
      <c r="AK366" s="29"/>
      <c r="AL366" s="29"/>
      <c r="AM366" s="29"/>
      <c r="AN366" s="29"/>
      <c r="AO366" s="29">
        <v>1</v>
      </c>
    </row>
    <row r="367" spans="32:41" x14ac:dyDescent="0.35">
      <c r="AF367" s="18" t="s">
        <v>1166</v>
      </c>
      <c r="AG367" s="29">
        <v>5</v>
      </c>
      <c r="AH367" s="29"/>
      <c r="AI367" s="29">
        <v>1</v>
      </c>
      <c r="AJ367" s="29">
        <v>2</v>
      </c>
      <c r="AK367" s="29">
        <v>3</v>
      </c>
      <c r="AL367" s="29">
        <v>3</v>
      </c>
      <c r="AM367" s="29"/>
      <c r="AN367" s="29"/>
      <c r="AO367" s="29">
        <v>14</v>
      </c>
    </row>
    <row r="368" spans="32:41" x14ac:dyDescent="0.35">
      <c r="AF368" s="19" t="s">
        <v>1167</v>
      </c>
      <c r="AG368" s="29"/>
      <c r="AH368" s="29"/>
      <c r="AI368" s="29"/>
      <c r="AJ368" s="29"/>
      <c r="AK368" s="29">
        <v>1</v>
      </c>
      <c r="AL368" s="29"/>
      <c r="AM368" s="29"/>
      <c r="AN368" s="29"/>
      <c r="AO368" s="29">
        <v>1</v>
      </c>
    </row>
    <row r="369" spans="32:41" x14ac:dyDescent="0.35">
      <c r="AF369" s="19" t="s">
        <v>150</v>
      </c>
      <c r="AG369" s="29"/>
      <c r="AH369" s="29"/>
      <c r="AI369" s="29"/>
      <c r="AJ369" s="29">
        <v>1</v>
      </c>
      <c r="AK369" s="29"/>
      <c r="AL369" s="29"/>
      <c r="AM369" s="29"/>
      <c r="AN369" s="29"/>
      <c r="AO369" s="29">
        <v>1</v>
      </c>
    </row>
    <row r="370" spans="32:41" x14ac:dyDescent="0.35">
      <c r="AF370" s="19" t="s">
        <v>1171</v>
      </c>
      <c r="AG370" s="29">
        <v>1</v>
      </c>
      <c r="AH370" s="29"/>
      <c r="AI370" s="29"/>
      <c r="AJ370" s="29"/>
      <c r="AK370" s="29"/>
      <c r="AL370" s="29"/>
      <c r="AM370" s="29"/>
      <c r="AN370" s="29"/>
      <c r="AO370" s="29">
        <v>1</v>
      </c>
    </row>
    <row r="371" spans="32:41" x14ac:dyDescent="0.35">
      <c r="AF371" s="19" t="s">
        <v>1169</v>
      </c>
      <c r="AG371" s="29"/>
      <c r="AH371" s="29"/>
      <c r="AI371" s="29"/>
      <c r="AJ371" s="29"/>
      <c r="AK371" s="29">
        <v>1</v>
      </c>
      <c r="AL371" s="29"/>
      <c r="AM371" s="29"/>
      <c r="AN371" s="29"/>
      <c r="AO371" s="29">
        <v>1</v>
      </c>
    </row>
    <row r="372" spans="32:41" x14ac:dyDescent="0.35">
      <c r="AF372" s="19" t="s">
        <v>1170</v>
      </c>
      <c r="AG372" s="29">
        <v>1</v>
      </c>
      <c r="AH372" s="29"/>
      <c r="AI372" s="29"/>
      <c r="AJ372" s="29"/>
      <c r="AK372" s="29"/>
      <c r="AL372" s="29"/>
      <c r="AM372" s="29"/>
      <c r="AN372" s="29"/>
      <c r="AO372" s="29">
        <v>1</v>
      </c>
    </row>
    <row r="373" spans="32:41" x14ac:dyDescent="0.35">
      <c r="AF373" s="19" t="s">
        <v>1173</v>
      </c>
      <c r="AG373" s="29"/>
      <c r="AH373" s="29"/>
      <c r="AI373" s="29"/>
      <c r="AJ373" s="29"/>
      <c r="AK373" s="29"/>
      <c r="AL373" s="29">
        <v>1</v>
      </c>
      <c r="AM373" s="29"/>
      <c r="AN373" s="29"/>
      <c r="AO373" s="29">
        <v>1</v>
      </c>
    </row>
    <row r="374" spans="32:41" x14ac:dyDescent="0.35">
      <c r="AF374" s="19" t="s">
        <v>1930</v>
      </c>
      <c r="AG374" s="29"/>
      <c r="AH374" s="29"/>
      <c r="AI374" s="29"/>
      <c r="AJ374" s="29"/>
      <c r="AK374" s="29"/>
      <c r="AL374" s="29">
        <v>1</v>
      </c>
      <c r="AM374" s="29"/>
      <c r="AN374" s="29"/>
      <c r="AO374" s="29">
        <v>1</v>
      </c>
    </row>
    <row r="375" spans="32:41" x14ac:dyDescent="0.35">
      <c r="AF375" s="19" t="s">
        <v>1146</v>
      </c>
      <c r="AG375" s="29"/>
      <c r="AH375" s="29"/>
      <c r="AI375" s="29"/>
      <c r="AJ375" s="29"/>
      <c r="AK375" s="29"/>
      <c r="AL375" s="29">
        <v>1</v>
      </c>
      <c r="AM375" s="29"/>
      <c r="AN375" s="29"/>
      <c r="AO375" s="29">
        <v>1</v>
      </c>
    </row>
    <row r="376" spans="32:41" x14ac:dyDescent="0.35">
      <c r="AF376" s="19" t="s">
        <v>1172</v>
      </c>
      <c r="AG376" s="29">
        <v>1</v>
      </c>
      <c r="AH376" s="29"/>
      <c r="AI376" s="29"/>
      <c r="AJ376" s="29"/>
      <c r="AK376" s="29"/>
      <c r="AL376" s="29"/>
      <c r="AM376" s="29"/>
      <c r="AN376" s="29"/>
      <c r="AO376" s="29">
        <v>1</v>
      </c>
    </row>
    <row r="377" spans="32:41" x14ac:dyDescent="0.35">
      <c r="AF377" s="19" t="s">
        <v>1175</v>
      </c>
      <c r="AG377" s="29">
        <v>1</v>
      </c>
      <c r="AH377" s="29"/>
      <c r="AI377" s="29"/>
      <c r="AJ377" s="29"/>
      <c r="AK377" s="29"/>
      <c r="AL377" s="29"/>
      <c r="AM377" s="29"/>
      <c r="AN377" s="29"/>
      <c r="AO377" s="29">
        <v>1</v>
      </c>
    </row>
    <row r="378" spans="32:41" x14ac:dyDescent="0.35">
      <c r="AF378" s="19" t="s">
        <v>1176</v>
      </c>
      <c r="AG378" s="29"/>
      <c r="AH378" s="29"/>
      <c r="AI378" s="29">
        <v>1</v>
      </c>
      <c r="AJ378" s="29"/>
      <c r="AK378" s="29"/>
      <c r="AL378" s="29"/>
      <c r="AM378" s="29"/>
      <c r="AN378" s="29"/>
      <c r="AO378" s="29">
        <v>1</v>
      </c>
    </row>
    <row r="379" spans="32:41" x14ac:dyDescent="0.35">
      <c r="AF379" s="19" t="s">
        <v>1165</v>
      </c>
      <c r="AG379" s="29"/>
      <c r="AH379" s="29"/>
      <c r="AI379" s="29"/>
      <c r="AJ379" s="29">
        <v>1</v>
      </c>
      <c r="AK379" s="29"/>
      <c r="AL379" s="29"/>
      <c r="AM379" s="29"/>
      <c r="AN379" s="29"/>
      <c r="AO379" s="29">
        <v>1</v>
      </c>
    </row>
    <row r="380" spans="32:41" x14ac:dyDescent="0.35">
      <c r="AF380" s="19" t="s">
        <v>1168</v>
      </c>
      <c r="AG380" s="29"/>
      <c r="AH380" s="29"/>
      <c r="AI380" s="29"/>
      <c r="AJ380" s="29"/>
      <c r="AK380" s="29">
        <v>1</v>
      </c>
      <c r="AL380" s="29"/>
      <c r="AM380" s="29"/>
      <c r="AN380" s="29"/>
      <c r="AO380" s="29">
        <v>1</v>
      </c>
    </row>
    <row r="381" spans="32:41" x14ac:dyDescent="0.35">
      <c r="AF381" s="19" t="s">
        <v>1174</v>
      </c>
      <c r="AG381" s="29">
        <v>1</v>
      </c>
      <c r="AH381" s="29"/>
      <c r="AI381" s="29"/>
      <c r="AJ381" s="29"/>
      <c r="AK381" s="29"/>
      <c r="AL381" s="29"/>
      <c r="AM381" s="29"/>
      <c r="AN381" s="29"/>
      <c r="AO381" s="29">
        <v>1</v>
      </c>
    </row>
    <row r="382" spans="32:41" x14ac:dyDescent="0.35">
      <c r="AF382" s="18" t="s">
        <v>300</v>
      </c>
      <c r="AG382" s="29"/>
      <c r="AH382" s="29"/>
      <c r="AI382" s="29">
        <v>1</v>
      </c>
      <c r="AJ382" s="29">
        <v>1</v>
      </c>
      <c r="AK382" s="29"/>
      <c r="AL382" s="29"/>
      <c r="AM382" s="29"/>
      <c r="AN382" s="29"/>
      <c r="AO382" s="29">
        <v>2</v>
      </c>
    </row>
    <row r="383" spans="32:41" x14ac:dyDescent="0.35">
      <c r="AF383" s="19" t="s">
        <v>302</v>
      </c>
      <c r="AG383" s="29"/>
      <c r="AH383" s="29"/>
      <c r="AI383" s="29"/>
      <c r="AJ383" s="29">
        <v>1</v>
      </c>
      <c r="AK383" s="29"/>
      <c r="AL383" s="29"/>
      <c r="AM383" s="29"/>
      <c r="AN383" s="29"/>
      <c r="AO383" s="29">
        <v>1</v>
      </c>
    </row>
    <row r="384" spans="32:41" x14ac:dyDescent="0.35">
      <c r="AF384" s="19" t="s">
        <v>301</v>
      </c>
      <c r="AG384" s="29"/>
      <c r="AH384" s="29"/>
      <c r="AI384" s="29">
        <v>1</v>
      </c>
      <c r="AJ384" s="29"/>
      <c r="AK384" s="29"/>
      <c r="AL384" s="29"/>
      <c r="AM384" s="29"/>
      <c r="AN384" s="29"/>
      <c r="AO384" s="29">
        <v>1</v>
      </c>
    </row>
    <row r="385" spans="32:41" x14ac:dyDescent="0.35">
      <c r="AF385" s="18" t="s">
        <v>2031</v>
      </c>
      <c r="AG385" s="29"/>
      <c r="AH385" s="29"/>
      <c r="AI385" s="29">
        <v>3</v>
      </c>
      <c r="AJ385" s="29"/>
      <c r="AK385" s="29"/>
      <c r="AL385" s="29"/>
      <c r="AM385" s="29"/>
      <c r="AN385" s="29"/>
      <c r="AO385" s="29">
        <v>3</v>
      </c>
    </row>
    <row r="386" spans="32:41" x14ac:dyDescent="0.35">
      <c r="AF386" s="19" t="s">
        <v>2146</v>
      </c>
      <c r="AG386" s="29"/>
      <c r="AH386" s="29"/>
      <c r="AI386" s="29">
        <v>1</v>
      </c>
      <c r="AJ386" s="29"/>
      <c r="AK386" s="29"/>
      <c r="AL386" s="29"/>
      <c r="AM386" s="29"/>
      <c r="AN386" s="29"/>
      <c r="AO386" s="29">
        <v>1</v>
      </c>
    </row>
    <row r="387" spans="32:41" x14ac:dyDescent="0.35">
      <c r="AF387" s="19" t="s">
        <v>2148</v>
      </c>
      <c r="AG387" s="29"/>
      <c r="AH387" s="29"/>
      <c r="AI387" s="29">
        <v>1</v>
      </c>
      <c r="AJ387" s="29"/>
      <c r="AK387" s="29"/>
      <c r="AL387" s="29"/>
      <c r="AM387" s="29"/>
      <c r="AN387" s="29"/>
      <c r="AO387" s="29">
        <v>1</v>
      </c>
    </row>
    <row r="388" spans="32:41" x14ac:dyDescent="0.35">
      <c r="AF388" s="19" t="s">
        <v>2147</v>
      </c>
      <c r="AG388" s="29"/>
      <c r="AH388" s="29"/>
      <c r="AI388" s="29">
        <v>1</v>
      </c>
      <c r="AJ388" s="29"/>
      <c r="AK388" s="29"/>
      <c r="AL388" s="29"/>
      <c r="AM388" s="29"/>
      <c r="AN388" s="29"/>
      <c r="AO388" s="29">
        <v>1</v>
      </c>
    </row>
    <row r="389" spans="32:41" x14ac:dyDescent="0.35">
      <c r="AF389" s="18" t="s">
        <v>1177</v>
      </c>
      <c r="AG389" s="29"/>
      <c r="AH389" s="29"/>
      <c r="AI389" s="29"/>
      <c r="AJ389" s="29"/>
      <c r="AK389" s="29"/>
      <c r="AL389" s="29">
        <v>3</v>
      </c>
      <c r="AM389" s="29"/>
      <c r="AN389" s="29"/>
      <c r="AO389" s="29">
        <v>3</v>
      </c>
    </row>
    <row r="390" spans="32:41" x14ac:dyDescent="0.35">
      <c r="AF390" s="19" t="s">
        <v>1180</v>
      </c>
      <c r="AG390" s="29"/>
      <c r="AH390" s="29"/>
      <c r="AI390" s="29"/>
      <c r="AJ390" s="29"/>
      <c r="AK390" s="29"/>
      <c r="AL390" s="29">
        <v>1</v>
      </c>
      <c r="AM390" s="29"/>
      <c r="AN390" s="29"/>
      <c r="AO390" s="29">
        <v>1</v>
      </c>
    </row>
    <row r="391" spans="32:41" x14ac:dyDescent="0.35">
      <c r="AF391" s="19" t="s">
        <v>1179</v>
      </c>
      <c r="AG391" s="29"/>
      <c r="AH391" s="29"/>
      <c r="AI391" s="29"/>
      <c r="AJ391" s="29"/>
      <c r="AK391" s="29"/>
      <c r="AL391" s="29">
        <v>1</v>
      </c>
      <c r="AM391" s="29"/>
      <c r="AN391" s="29"/>
      <c r="AO391" s="29">
        <v>1</v>
      </c>
    </row>
    <row r="392" spans="32:41" x14ac:dyDescent="0.35">
      <c r="AF392" s="19" t="s">
        <v>1178</v>
      </c>
      <c r="AG392" s="29"/>
      <c r="AH392" s="29"/>
      <c r="AI392" s="29"/>
      <c r="AJ392" s="29"/>
      <c r="AK392" s="29"/>
      <c r="AL392" s="29">
        <v>1</v>
      </c>
      <c r="AM392" s="29"/>
      <c r="AN392" s="29"/>
      <c r="AO392" s="29">
        <v>1</v>
      </c>
    </row>
    <row r="393" spans="32:41" x14ac:dyDescent="0.35">
      <c r="AF393" s="18" t="s">
        <v>62</v>
      </c>
      <c r="AG393" s="29">
        <v>1</v>
      </c>
      <c r="AH393" s="29"/>
      <c r="AI393" s="29">
        <v>8</v>
      </c>
      <c r="AJ393" s="29"/>
      <c r="AK393" s="29">
        <v>1</v>
      </c>
      <c r="AL393" s="29">
        <v>7</v>
      </c>
      <c r="AM393" s="29"/>
      <c r="AN393" s="29"/>
      <c r="AO393" s="29">
        <v>17</v>
      </c>
    </row>
    <row r="394" spans="32:41" x14ac:dyDescent="0.35">
      <c r="AF394" s="19" t="s">
        <v>66</v>
      </c>
      <c r="AG394" s="29"/>
      <c r="AH394" s="29"/>
      <c r="AI394" s="29"/>
      <c r="AJ394" s="29"/>
      <c r="AK394" s="29"/>
      <c r="AL394" s="29">
        <v>1</v>
      </c>
      <c r="AM394" s="29"/>
      <c r="AN394" s="29"/>
      <c r="AO394" s="29">
        <v>1</v>
      </c>
    </row>
    <row r="395" spans="32:41" x14ac:dyDescent="0.35">
      <c r="AF395" s="19" t="s">
        <v>68</v>
      </c>
      <c r="AG395" s="29"/>
      <c r="AH395" s="29"/>
      <c r="AI395" s="29">
        <v>1</v>
      </c>
      <c r="AJ395" s="29"/>
      <c r="AK395" s="29"/>
      <c r="AL395" s="29"/>
      <c r="AM395" s="29"/>
      <c r="AN395" s="29"/>
      <c r="AO395" s="29">
        <v>1</v>
      </c>
    </row>
    <row r="396" spans="32:41" x14ac:dyDescent="0.35">
      <c r="AF396" s="19" t="s">
        <v>69</v>
      </c>
      <c r="AG396" s="29"/>
      <c r="AH396" s="29"/>
      <c r="AI396" s="29"/>
      <c r="AJ396" s="29"/>
      <c r="AK396" s="29"/>
      <c r="AL396" s="29">
        <v>1</v>
      </c>
      <c r="AM396" s="29"/>
      <c r="AN396" s="29"/>
      <c r="AO396" s="29">
        <v>1</v>
      </c>
    </row>
    <row r="397" spans="32:41" x14ac:dyDescent="0.35">
      <c r="AF397" s="19" t="s">
        <v>67</v>
      </c>
      <c r="AG397" s="29"/>
      <c r="AH397" s="29"/>
      <c r="AI397" s="29"/>
      <c r="AJ397" s="29"/>
      <c r="AK397" s="29"/>
      <c r="AL397" s="29">
        <v>1</v>
      </c>
      <c r="AM397" s="29"/>
      <c r="AN397" s="29"/>
      <c r="AO397" s="29">
        <v>1</v>
      </c>
    </row>
    <row r="398" spans="32:41" x14ac:dyDescent="0.35">
      <c r="AF398" s="19" t="s">
        <v>65</v>
      </c>
      <c r="AG398" s="29"/>
      <c r="AH398" s="29"/>
      <c r="AI398" s="29"/>
      <c r="AJ398" s="29"/>
      <c r="AK398" s="29"/>
      <c r="AL398" s="29">
        <v>1</v>
      </c>
      <c r="AM398" s="29"/>
      <c r="AN398" s="29"/>
      <c r="AO398" s="29">
        <v>1</v>
      </c>
    </row>
    <row r="399" spans="32:41" x14ac:dyDescent="0.35">
      <c r="AF399" s="19" t="s">
        <v>70</v>
      </c>
      <c r="AG399" s="29"/>
      <c r="AH399" s="29"/>
      <c r="AI399" s="29">
        <v>1</v>
      </c>
      <c r="AJ399" s="29"/>
      <c r="AK399" s="29"/>
      <c r="AL399" s="29"/>
      <c r="AM399" s="29"/>
      <c r="AN399" s="29"/>
      <c r="AO399" s="29">
        <v>1</v>
      </c>
    </row>
    <row r="400" spans="32:41" x14ac:dyDescent="0.35">
      <c r="AF400" s="19" t="s">
        <v>86</v>
      </c>
      <c r="AG400" s="29"/>
      <c r="AH400" s="29"/>
      <c r="AI400" s="29"/>
      <c r="AJ400" s="29"/>
      <c r="AK400" s="29">
        <v>1</v>
      </c>
      <c r="AL400" s="29"/>
      <c r="AM400" s="29"/>
      <c r="AN400" s="29"/>
      <c r="AO400" s="29">
        <v>1</v>
      </c>
    </row>
    <row r="401" spans="32:41" x14ac:dyDescent="0.35">
      <c r="AF401" s="19" t="s">
        <v>76</v>
      </c>
      <c r="AG401" s="29"/>
      <c r="AH401" s="29"/>
      <c r="AI401" s="29">
        <v>1</v>
      </c>
      <c r="AJ401" s="29"/>
      <c r="AK401" s="29"/>
      <c r="AL401" s="29"/>
      <c r="AM401" s="29"/>
      <c r="AN401" s="29"/>
      <c r="AO401" s="29">
        <v>1</v>
      </c>
    </row>
    <row r="402" spans="32:41" x14ac:dyDescent="0.35">
      <c r="AF402" s="19" t="s">
        <v>64</v>
      </c>
      <c r="AG402" s="29"/>
      <c r="AH402" s="29"/>
      <c r="AI402" s="29"/>
      <c r="AJ402" s="29"/>
      <c r="AK402" s="29"/>
      <c r="AL402" s="29">
        <v>1</v>
      </c>
      <c r="AM402" s="29"/>
      <c r="AN402" s="29"/>
      <c r="AO402" s="29">
        <v>1</v>
      </c>
    </row>
    <row r="403" spans="32:41" x14ac:dyDescent="0.35">
      <c r="AF403" s="19" t="s">
        <v>77</v>
      </c>
      <c r="AG403" s="29"/>
      <c r="AH403" s="29"/>
      <c r="AI403" s="29"/>
      <c r="AJ403" s="29"/>
      <c r="AK403" s="29"/>
      <c r="AL403" s="29">
        <v>1</v>
      </c>
      <c r="AM403" s="29"/>
      <c r="AN403" s="29"/>
      <c r="AO403" s="29">
        <v>1</v>
      </c>
    </row>
    <row r="404" spans="32:41" x14ac:dyDescent="0.35">
      <c r="AF404" s="19" t="s">
        <v>71</v>
      </c>
      <c r="AG404" s="29"/>
      <c r="AH404" s="29"/>
      <c r="AI404" s="29">
        <v>1</v>
      </c>
      <c r="AJ404" s="29"/>
      <c r="AK404" s="29"/>
      <c r="AL404" s="29"/>
      <c r="AM404" s="29"/>
      <c r="AN404" s="29"/>
      <c r="AO404" s="29">
        <v>1</v>
      </c>
    </row>
    <row r="405" spans="32:41" x14ac:dyDescent="0.35">
      <c r="AF405" s="19" t="s">
        <v>72</v>
      </c>
      <c r="AG405" s="29"/>
      <c r="AH405" s="29"/>
      <c r="AI405" s="29">
        <v>1</v>
      </c>
      <c r="AJ405" s="29"/>
      <c r="AK405" s="29"/>
      <c r="AL405" s="29"/>
      <c r="AM405" s="29"/>
      <c r="AN405" s="29"/>
      <c r="AO405" s="29">
        <v>1</v>
      </c>
    </row>
    <row r="406" spans="32:41" x14ac:dyDescent="0.35">
      <c r="AF406" s="19" t="s">
        <v>73</v>
      </c>
      <c r="AG406" s="29"/>
      <c r="AH406" s="29"/>
      <c r="AI406" s="29">
        <v>1</v>
      </c>
      <c r="AJ406" s="29"/>
      <c r="AK406" s="29"/>
      <c r="AL406" s="29"/>
      <c r="AM406" s="29"/>
      <c r="AN406" s="29"/>
      <c r="AO406" s="29">
        <v>1</v>
      </c>
    </row>
    <row r="407" spans="32:41" x14ac:dyDescent="0.35">
      <c r="AF407" s="19" t="s">
        <v>74</v>
      </c>
      <c r="AG407" s="29"/>
      <c r="AH407" s="29"/>
      <c r="AI407" s="29"/>
      <c r="AJ407" s="29"/>
      <c r="AK407" s="29"/>
      <c r="AL407" s="29">
        <v>1</v>
      </c>
      <c r="AM407" s="29"/>
      <c r="AN407" s="29"/>
      <c r="AO407" s="29">
        <v>1</v>
      </c>
    </row>
    <row r="408" spans="32:41" x14ac:dyDescent="0.35">
      <c r="AF408" s="19" t="s">
        <v>89</v>
      </c>
      <c r="AG408" s="29">
        <v>1</v>
      </c>
      <c r="AH408" s="29"/>
      <c r="AI408" s="29"/>
      <c r="AJ408" s="29"/>
      <c r="AK408" s="29"/>
      <c r="AL408" s="29"/>
      <c r="AM408" s="29"/>
      <c r="AN408" s="29"/>
      <c r="AO408" s="29">
        <v>1</v>
      </c>
    </row>
    <row r="409" spans="32:41" x14ac:dyDescent="0.35">
      <c r="AF409" s="19" t="s">
        <v>75</v>
      </c>
      <c r="AG409" s="29"/>
      <c r="AH409" s="29"/>
      <c r="AI409" s="29">
        <v>1</v>
      </c>
      <c r="AJ409" s="29"/>
      <c r="AK409" s="29"/>
      <c r="AL409" s="29"/>
      <c r="AM409" s="29"/>
      <c r="AN409" s="29"/>
      <c r="AO409" s="29">
        <v>1</v>
      </c>
    </row>
    <row r="410" spans="32:41" x14ac:dyDescent="0.35">
      <c r="AF410" s="19" t="s">
        <v>2682</v>
      </c>
      <c r="AG410" s="29"/>
      <c r="AH410" s="29"/>
      <c r="AI410" s="29">
        <v>1</v>
      </c>
      <c r="AJ410" s="29"/>
      <c r="AK410" s="29"/>
      <c r="AL410" s="29"/>
      <c r="AM410" s="29"/>
      <c r="AN410" s="29"/>
      <c r="AO410" s="29">
        <v>1</v>
      </c>
    </row>
    <row r="411" spans="32:41" x14ac:dyDescent="0.35">
      <c r="AF411" s="18" t="s">
        <v>2033</v>
      </c>
      <c r="AG411" s="29"/>
      <c r="AH411" s="29">
        <v>16</v>
      </c>
      <c r="AI411" s="29">
        <v>3</v>
      </c>
      <c r="AJ411" s="29"/>
      <c r="AK411" s="29">
        <v>10</v>
      </c>
      <c r="AL411" s="29"/>
      <c r="AM411" s="29"/>
      <c r="AN411" s="29"/>
      <c r="AO411" s="29">
        <v>29</v>
      </c>
    </row>
    <row r="412" spans="32:41" x14ac:dyDescent="0.35">
      <c r="AF412" s="19" t="s">
        <v>145</v>
      </c>
      <c r="AG412" s="29"/>
      <c r="AH412" s="29">
        <v>1</v>
      </c>
      <c r="AI412" s="29"/>
      <c r="AJ412" s="29"/>
      <c r="AK412" s="29"/>
      <c r="AL412" s="29"/>
      <c r="AM412" s="29"/>
      <c r="AN412" s="29"/>
      <c r="AO412" s="29">
        <v>1</v>
      </c>
    </row>
    <row r="413" spans="32:41" x14ac:dyDescent="0.35">
      <c r="AF413" s="19" t="s">
        <v>2152</v>
      </c>
      <c r="AG413" s="29"/>
      <c r="AH413" s="29"/>
      <c r="AI413" s="29"/>
      <c r="AJ413" s="29"/>
      <c r="AK413" s="29">
        <v>1</v>
      </c>
      <c r="AL413" s="29"/>
      <c r="AM413" s="29"/>
      <c r="AN413" s="29"/>
      <c r="AO413" s="29">
        <v>1</v>
      </c>
    </row>
    <row r="414" spans="32:41" x14ac:dyDescent="0.35">
      <c r="AF414" s="19" t="s">
        <v>2153</v>
      </c>
      <c r="AG414" s="29"/>
      <c r="AH414" s="29"/>
      <c r="AI414" s="29"/>
      <c r="AJ414" s="29"/>
      <c r="AK414" s="29">
        <v>1</v>
      </c>
      <c r="AL414" s="29"/>
      <c r="AM414" s="29"/>
      <c r="AN414" s="29"/>
      <c r="AO414" s="29">
        <v>1</v>
      </c>
    </row>
    <row r="415" spans="32:41" x14ac:dyDescent="0.35">
      <c r="AF415" s="19" t="s">
        <v>2172</v>
      </c>
      <c r="AG415" s="29"/>
      <c r="AH415" s="29">
        <v>1</v>
      </c>
      <c r="AI415" s="29"/>
      <c r="AJ415" s="29"/>
      <c r="AK415" s="29"/>
      <c r="AL415" s="29"/>
      <c r="AM415" s="29"/>
      <c r="AN415" s="29"/>
      <c r="AO415" s="29">
        <v>1</v>
      </c>
    </row>
    <row r="416" spans="32:41" x14ac:dyDescent="0.35">
      <c r="AF416" s="19" t="s">
        <v>2168</v>
      </c>
      <c r="AG416" s="29"/>
      <c r="AH416" s="29">
        <v>1</v>
      </c>
      <c r="AI416" s="29"/>
      <c r="AJ416" s="29"/>
      <c r="AK416" s="29"/>
      <c r="AL416" s="29"/>
      <c r="AM416" s="29"/>
      <c r="AN416" s="29"/>
      <c r="AO416" s="29">
        <v>1</v>
      </c>
    </row>
    <row r="417" spans="32:41" x14ac:dyDescent="0.35">
      <c r="AF417" s="19" t="s">
        <v>1889</v>
      </c>
      <c r="AG417" s="29"/>
      <c r="AH417" s="29"/>
      <c r="AI417" s="29">
        <v>1</v>
      </c>
      <c r="AJ417" s="29"/>
      <c r="AK417" s="29"/>
      <c r="AL417" s="29"/>
      <c r="AM417" s="29"/>
      <c r="AN417" s="29"/>
      <c r="AO417" s="29">
        <v>1</v>
      </c>
    </row>
    <row r="418" spans="32:41" x14ac:dyDescent="0.35">
      <c r="AF418" s="19" t="s">
        <v>2164</v>
      </c>
      <c r="AG418" s="29"/>
      <c r="AH418" s="29">
        <v>1</v>
      </c>
      <c r="AI418" s="29"/>
      <c r="AJ418" s="29"/>
      <c r="AK418" s="29"/>
      <c r="AL418" s="29"/>
      <c r="AM418" s="29"/>
      <c r="AN418" s="29"/>
      <c r="AO418" s="29">
        <v>1</v>
      </c>
    </row>
    <row r="419" spans="32:41" x14ac:dyDescent="0.35">
      <c r="AF419" s="19" t="s">
        <v>2157</v>
      </c>
      <c r="AG419" s="29"/>
      <c r="AH419" s="29">
        <v>1</v>
      </c>
      <c r="AI419" s="29"/>
      <c r="AJ419" s="29"/>
      <c r="AK419" s="29"/>
      <c r="AL419" s="29"/>
      <c r="AM419" s="29"/>
      <c r="AN419" s="29"/>
      <c r="AO419" s="29">
        <v>1</v>
      </c>
    </row>
    <row r="420" spans="32:41" x14ac:dyDescent="0.35">
      <c r="AF420" s="19" t="s">
        <v>2166</v>
      </c>
      <c r="AG420" s="29"/>
      <c r="AH420" s="29">
        <v>1</v>
      </c>
      <c r="AI420" s="29"/>
      <c r="AJ420" s="29"/>
      <c r="AK420" s="29"/>
      <c r="AL420" s="29"/>
      <c r="AM420" s="29"/>
      <c r="AN420" s="29"/>
      <c r="AO420" s="29">
        <v>1</v>
      </c>
    </row>
    <row r="421" spans="32:41" x14ac:dyDescent="0.35">
      <c r="AF421" s="19" t="s">
        <v>2171</v>
      </c>
      <c r="AG421" s="29"/>
      <c r="AH421" s="29">
        <v>1</v>
      </c>
      <c r="AI421" s="29"/>
      <c r="AJ421" s="29"/>
      <c r="AK421" s="29"/>
      <c r="AL421" s="29"/>
      <c r="AM421" s="29"/>
      <c r="AN421" s="29"/>
      <c r="AO421" s="29">
        <v>1</v>
      </c>
    </row>
    <row r="422" spans="32:41" x14ac:dyDescent="0.35">
      <c r="AF422" s="19" t="s">
        <v>2170</v>
      </c>
      <c r="AG422" s="29"/>
      <c r="AH422" s="29"/>
      <c r="AI422" s="29">
        <v>1</v>
      </c>
      <c r="AJ422" s="29"/>
      <c r="AK422" s="29"/>
      <c r="AL422" s="29"/>
      <c r="AM422" s="29"/>
      <c r="AN422" s="29"/>
      <c r="AO422" s="29">
        <v>1</v>
      </c>
    </row>
    <row r="423" spans="32:41" x14ac:dyDescent="0.35">
      <c r="AF423" s="19" t="s">
        <v>2165</v>
      </c>
      <c r="AG423" s="29"/>
      <c r="AH423" s="29">
        <v>1</v>
      </c>
      <c r="AI423" s="29"/>
      <c r="AJ423" s="29"/>
      <c r="AK423" s="29"/>
      <c r="AL423" s="29"/>
      <c r="AM423" s="29"/>
      <c r="AN423" s="29"/>
      <c r="AO423" s="29">
        <v>1</v>
      </c>
    </row>
    <row r="424" spans="32:41" x14ac:dyDescent="0.35">
      <c r="AF424" s="19" t="s">
        <v>2167</v>
      </c>
      <c r="AG424" s="29"/>
      <c r="AH424" s="29"/>
      <c r="AI424" s="29">
        <v>1</v>
      </c>
      <c r="AJ424" s="29"/>
      <c r="AK424" s="29"/>
      <c r="AL424" s="29"/>
      <c r="AM424" s="29"/>
      <c r="AN424" s="29"/>
      <c r="AO424" s="29">
        <v>1</v>
      </c>
    </row>
    <row r="425" spans="32:41" x14ac:dyDescent="0.35">
      <c r="AF425" s="19" t="s">
        <v>2169</v>
      </c>
      <c r="AG425" s="29"/>
      <c r="AH425" s="29">
        <v>1</v>
      </c>
      <c r="AI425" s="29"/>
      <c r="AJ425" s="29"/>
      <c r="AK425" s="29"/>
      <c r="AL425" s="29"/>
      <c r="AM425" s="29"/>
      <c r="AN425" s="29"/>
      <c r="AO425" s="29">
        <v>1</v>
      </c>
    </row>
    <row r="426" spans="32:41" x14ac:dyDescent="0.35">
      <c r="AF426" s="19" t="s">
        <v>2159</v>
      </c>
      <c r="AG426" s="29"/>
      <c r="AH426" s="29">
        <v>1</v>
      </c>
      <c r="AI426" s="29"/>
      <c r="AJ426" s="29"/>
      <c r="AK426" s="29"/>
      <c r="AL426" s="29"/>
      <c r="AM426" s="29"/>
      <c r="AN426" s="29"/>
      <c r="AO426" s="29">
        <v>1</v>
      </c>
    </row>
    <row r="427" spans="32:41" x14ac:dyDescent="0.35">
      <c r="AF427" s="19" t="s">
        <v>2158</v>
      </c>
      <c r="AG427" s="29"/>
      <c r="AH427" s="29">
        <v>1</v>
      </c>
      <c r="AI427" s="29"/>
      <c r="AJ427" s="29"/>
      <c r="AK427" s="29"/>
      <c r="AL427" s="29"/>
      <c r="AM427" s="29"/>
      <c r="AN427" s="29"/>
      <c r="AO427" s="29">
        <v>1</v>
      </c>
    </row>
    <row r="428" spans="32:41" x14ac:dyDescent="0.35">
      <c r="AF428" s="19" t="s">
        <v>2160</v>
      </c>
      <c r="AG428" s="29"/>
      <c r="AH428" s="29">
        <v>1</v>
      </c>
      <c r="AI428" s="29"/>
      <c r="AJ428" s="29"/>
      <c r="AK428" s="29"/>
      <c r="AL428" s="29"/>
      <c r="AM428" s="29"/>
      <c r="AN428" s="29"/>
      <c r="AO428" s="29">
        <v>1</v>
      </c>
    </row>
    <row r="429" spans="32:41" x14ac:dyDescent="0.35">
      <c r="AF429" s="19" t="s">
        <v>46</v>
      </c>
      <c r="AG429" s="29"/>
      <c r="AH429" s="29">
        <v>1</v>
      </c>
      <c r="AI429" s="29"/>
      <c r="AJ429" s="29"/>
      <c r="AK429" s="29"/>
      <c r="AL429" s="29"/>
      <c r="AM429" s="29"/>
      <c r="AN429" s="29"/>
      <c r="AO429" s="29">
        <v>1</v>
      </c>
    </row>
    <row r="430" spans="32:41" x14ac:dyDescent="0.35">
      <c r="AF430" s="19" t="s">
        <v>289</v>
      </c>
      <c r="AG430" s="29"/>
      <c r="AH430" s="29"/>
      <c r="AI430" s="29"/>
      <c r="AJ430" s="29"/>
      <c r="AK430" s="29">
        <v>1</v>
      </c>
      <c r="AL430" s="29"/>
      <c r="AM430" s="29"/>
      <c r="AN430" s="29"/>
      <c r="AO430" s="29">
        <v>1</v>
      </c>
    </row>
    <row r="431" spans="32:41" x14ac:dyDescent="0.35">
      <c r="AF431" s="19" t="s">
        <v>2150</v>
      </c>
      <c r="AG431" s="29"/>
      <c r="AH431" s="29"/>
      <c r="AI431" s="29"/>
      <c r="AJ431" s="29"/>
      <c r="AK431" s="29">
        <v>1</v>
      </c>
      <c r="AL431" s="29"/>
      <c r="AM431" s="29"/>
      <c r="AN431" s="29"/>
      <c r="AO431" s="29">
        <v>1</v>
      </c>
    </row>
    <row r="432" spans="32:41" x14ac:dyDescent="0.35">
      <c r="AF432" s="19" t="s">
        <v>1970</v>
      </c>
      <c r="AG432" s="29"/>
      <c r="AH432" s="29"/>
      <c r="AI432" s="29"/>
      <c r="AJ432" s="29"/>
      <c r="AK432" s="29">
        <v>1</v>
      </c>
      <c r="AL432" s="29"/>
      <c r="AM432" s="29"/>
      <c r="AN432" s="29"/>
      <c r="AO432" s="29">
        <v>1</v>
      </c>
    </row>
    <row r="433" spans="32:41" x14ac:dyDescent="0.35">
      <c r="AF433" s="19" t="s">
        <v>2155</v>
      </c>
      <c r="AG433" s="29"/>
      <c r="AH433" s="29"/>
      <c r="AI433" s="29"/>
      <c r="AJ433" s="29"/>
      <c r="AK433" s="29">
        <v>1</v>
      </c>
      <c r="AL433" s="29"/>
      <c r="AM433" s="29"/>
      <c r="AN433" s="29"/>
      <c r="AO433" s="29">
        <v>1</v>
      </c>
    </row>
    <row r="434" spans="32:41" x14ac:dyDescent="0.35">
      <c r="AF434" s="19" t="s">
        <v>2156</v>
      </c>
      <c r="AG434" s="29"/>
      <c r="AH434" s="29"/>
      <c r="AI434" s="29"/>
      <c r="AJ434" s="29"/>
      <c r="AK434" s="29">
        <v>1</v>
      </c>
      <c r="AL434" s="29"/>
      <c r="AM434" s="29"/>
      <c r="AN434" s="29"/>
      <c r="AO434" s="29">
        <v>1</v>
      </c>
    </row>
    <row r="435" spans="32:41" x14ac:dyDescent="0.35">
      <c r="AF435" s="19" t="s">
        <v>2162</v>
      </c>
      <c r="AG435" s="29"/>
      <c r="AH435" s="29">
        <v>1</v>
      </c>
      <c r="AI435" s="29"/>
      <c r="AJ435" s="29"/>
      <c r="AK435" s="29"/>
      <c r="AL435" s="29"/>
      <c r="AM435" s="29"/>
      <c r="AN435" s="29"/>
      <c r="AO435" s="29">
        <v>1</v>
      </c>
    </row>
    <row r="436" spans="32:41" x14ac:dyDescent="0.35">
      <c r="AF436" s="19" t="s">
        <v>2149</v>
      </c>
      <c r="AG436" s="29"/>
      <c r="AH436" s="29"/>
      <c r="AI436" s="29"/>
      <c r="AJ436" s="29"/>
      <c r="AK436" s="29">
        <v>1</v>
      </c>
      <c r="AL436" s="29"/>
      <c r="AM436" s="29"/>
      <c r="AN436" s="29"/>
      <c r="AO436" s="29">
        <v>1</v>
      </c>
    </row>
    <row r="437" spans="32:41" x14ac:dyDescent="0.35">
      <c r="AF437" s="19" t="s">
        <v>2151</v>
      </c>
      <c r="AG437" s="29"/>
      <c r="AH437" s="29">
        <v>1</v>
      </c>
      <c r="AI437" s="29"/>
      <c r="AJ437" s="29"/>
      <c r="AK437" s="29"/>
      <c r="AL437" s="29"/>
      <c r="AM437" s="29"/>
      <c r="AN437" s="29"/>
      <c r="AO437" s="29">
        <v>1</v>
      </c>
    </row>
    <row r="438" spans="32:41" x14ac:dyDescent="0.35">
      <c r="AF438" s="19" t="s">
        <v>2154</v>
      </c>
      <c r="AG438" s="29"/>
      <c r="AH438" s="29"/>
      <c r="AI438" s="29"/>
      <c r="AJ438" s="29"/>
      <c r="AK438" s="29">
        <v>1</v>
      </c>
      <c r="AL438" s="29"/>
      <c r="AM438" s="29"/>
      <c r="AN438" s="29"/>
      <c r="AO438" s="29">
        <v>1</v>
      </c>
    </row>
    <row r="439" spans="32:41" x14ac:dyDescent="0.35">
      <c r="AF439" s="19" t="s">
        <v>321</v>
      </c>
      <c r="AG439" s="29"/>
      <c r="AH439" s="29"/>
      <c r="AI439" s="29"/>
      <c r="AJ439" s="29"/>
      <c r="AK439" s="29">
        <v>1</v>
      </c>
      <c r="AL439" s="29"/>
      <c r="AM439" s="29"/>
      <c r="AN439" s="29"/>
      <c r="AO439" s="29">
        <v>1</v>
      </c>
    </row>
    <row r="440" spans="32:41" x14ac:dyDescent="0.35">
      <c r="AF440" s="19" t="s">
        <v>2161</v>
      </c>
      <c r="AG440" s="29"/>
      <c r="AH440" s="29">
        <v>1</v>
      </c>
      <c r="AI440" s="29"/>
      <c r="AJ440" s="29"/>
      <c r="AK440" s="29"/>
      <c r="AL440" s="29"/>
      <c r="AM440" s="29"/>
      <c r="AN440" s="29"/>
      <c r="AO440" s="29">
        <v>1</v>
      </c>
    </row>
    <row r="441" spans="32:41" x14ac:dyDescent="0.35">
      <c r="AF441" s="18" t="s">
        <v>2035</v>
      </c>
      <c r="AG441" s="29"/>
      <c r="AH441" s="29"/>
      <c r="AI441" s="29"/>
      <c r="AJ441" s="29"/>
      <c r="AK441" s="29">
        <v>1</v>
      </c>
      <c r="AL441" s="29"/>
      <c r="AM441" s="29"/>
      <c r="AN441" s="29"/>
      <c r="AO441" s="29">
        <v>1</v>
      </c>
    </row>
    <row r="442" spans="32:41" x14ac:dyDescent="0.35">
      <c r="AF442" s="19" t="s">
        <v>2173</v>
      </c>
      <c r="AG442" s="29"/>
      <c r="AH442" s="29"/>
      <c r="AI442" s="29"/>
      <c r="AJ442" s="29"/>
      <c r="AK442" s="29">
        <v>1</v>
      </c>
      <c r="AL442" s="29"/>
      <c r="AM442" s="29"/>
      <c r="AN442" s="29"/>
      <c r="AO442" s="29">
        <v>1</v>
      </c>
    </row>
    <row r="443" spans="32:41" x14ac:dyDescent="0.35">
      <c r="AF443" s="18" t="s">
        <v>2036</v>
      </c>
      <c r="AG443" s="29"/>
      <c r="AH443" s="29">
        <v>2</v>
      </c>
      <c r="AI443" s="29">
        <v>2</v>
      </c>
      <c r="AJ443" s="29">
        <v>1</v>
      </c>
      <c r="AK443" s="29">
        <v>1</v>
      </c>
      <c r="AL443" s="29"/>
      <c r="AM443" s="29"/>
      <c r="AN443" s="29"/>
      <c r="AO443" s="29">
        <v>6</v>
      </c>
    </row>
    <row r="444" spans="32:41" x14ac:dyDescent="0.35">
      <c r="AF444" s="19" t="s">
        <v>2176</v>
      </c>
      <c r="AG444" s="29"/>
      <c r="AH444" s="29">
        <v>1</v>
      </c>
      <c r="AI444" s="29"/>
      <c r="AJ444" s="29"/>
      <c r="AK444" s="29"/>
      <c r="AL444" s="29"/>
      <c r="AM444" s="29"/>
      <c r="AN444" s="29"/>
      <c r="AO444" s="29">
        <v>1</v>
      </c>
    </row>
    <row r="445" spans="32:41" x14ac:dyDescent="0.35">
      <c r="AF445" s="19" t="s">
        <v>294</v>
      </c>
      <c r="AG445" s="29"/>
      <c r="AH445" s="29"/>
      <c r="AI445" s="29"/>
      <c r="AJ445" s="29">
        <v>1</v>
      </c>
      <c r="AK445" s="29"/>
      <c r="AL445" s="29"/>
      <c r="AM445" s="29"/>
      <c r="AN445" s="29"/>
      <c r="AO445" s="29">
        <v>1</v>
      </c>
    </row>
    <row r="446" spans="32:41" x14ac:dyDescent="0.35">
      <c r="AF446" s="19" t="s">
        <v>2175</v>
      </c>
      <c r="AG446" s="29"/>
      <c r="AH446" s="29"/>
      <c r="AI446" s="29"/>
      <c r="AJ446" s="29"/>
      <c r="AK446" s="29">
        <v>1</v>
      </c>
      <c r="AL446" s="29"/>
      <c r="AM446" s="29"/>
      <c r="AN446" s="29"/>
      <c r="AO446" s="29">
        <v>1</v>
      </c>
    </row>
    <row r="447" spans="32:41" x14ac:dyDescent="0.35">
      <c r="AF447" s="19" t="s">
        <v>523</v>
      </c>
      <c r="AG447" s="29"/>
      <c r="AH447" s="29">
        <v>1</v>
      </c>
      <c r="AI447" s="29"/>
      <c r="AJ447" s="29"/>
      <c r="AK447" s="29"/>
      <c r="AL447" s="29"/>
      <c r="AM447" s="29"/>
      <c r="AN447" s="29"/>
      <c r="AO447" s="29">
        <v>1</v>
      </c>
    </row>
    <row r="448" spans="32:41" x14ac:dyDescent="0.35">
      <c r="AF448" s="19" t="s">
        <v>955</v>
      </c>
      <c r="AG448" s="29"/>
      <c r="AH448" s="29"/>
      <c r="AI448" s="29">
        <v>1</v>
      </c>
      <c r="AJ448" s="29"/>
      <c r="AK448" s="29"/>
      <c r="AL448" s="29"/>
      <c r="AM448" s="29"/>
      <c r="AN448" s="29"/>
      <c r="AO448" s="29">
        <v>1</v>
      </c>
    </row>
    <row r="449" spans="32:41" x14ac:dyDescent="0.35">
      <c r="AF449" s="19" t="s">
        <v>525</v>
      </c>
      <c r="AG449" s="29"/>
      <c r="AH449" s="29"/>
      <c r="AI449" s="29">
        <v>1</v>
      </c>
      <c r="AJ449" s="29"/>
      <c r="AK449" s="29"/>
      <c r="AL449" s="29"/>
      <c r="AM449" s="29"/>
      <c r="AN449" s="29"/>
      <c r="AO449" s="29">
        <v>1</v>
      </c>
    </row>
    <row r="450" spans="32:41" x14ac:dyDescent="0.35">
      <c r="AF450" s="18" t="s">
        <v>315</v>
      </c>
      <c r="AG450" s="29">
        <v>10</v>
      </c>
      <c r="AH450" s="29">
        <v>13</v>
      </c>
      <c r="AI450" s="29">
        <v>2</v>
      </c>
      <c r="AJ450" s="29">
        <v>17</v>
      </c>
      <c r="AK450" s="29">
        <v>12</v>
      </c>
      <c r="AL450" s="29"/>
      <c r="AM450" s="29"/>
      <c r="AN450" s="29"/>
      <c r="AO450" s="29">
        <v>54</v>
      </c>
    </row>
    <row r="451" spans="32:41" x14ac:dyDescent="0.35">
      <c r="AF451" s="19" t="s">
        <v>36</v>
      </c>
      <c r="AG451" s="29"/>
      <c r="AH451" s="29">
        <v>1</v>
      </c>
      <c r="AI451" s="29"/>
      <c r="AJ451" s="29"/>
      <c r="AK451" s="29"/>
      <c r="AL451" s="29"/>
      <c r="AM451" s="29"/>
      <c r="AN451" s="29"/>
      <c r="AO451" s="29">
        <v>1</v>
      </c>
    </row>
    <row r="452" spans="32:41" x14ac:dyDescent="0.35">
      <c r="AF452" s="19" t="s">
        <v>323</v>
      </c>
      <c r="AG452" s="29"/>
      <c r="AH452" s="29"/>
      <c r="AI452" s="29"/>
      <c r="AJ452" s="29"/>
      <c r="AK452" s="29">
        <v>1</v>
      </c>
      <c r="AL452" s="29"/>
      <c r="AM452" s="29"/>
      <c r="AN452" s="29"/>
      <c r="AO452" s="29">
        <v>1</v>
      </c>
    </row>
    <row r="453" spans="32:41" x14ac:dyDescent="0.35">
      <c r="AF453" s="19" t="s">
        <v>145</v>
      </c>
      <c r="AG453" s="29"/>
      <c r="AH453" s="29"/>
      <c r="AI453" s="29"/>
      <c r="AJ453" s="29">
        <v>1</v>
      </c>
      <c r="AK453" s="29"/>
      <c r="AL453" s="29"/>
      <c r="AM453" s="29"/>
      <c r="AN453" s="29"/>
      <c r="AO453" s="29">
        <v>1</v>
      </c>
    </row>
    <row r="454" spans="32:41" x14ac:dyDescent="0.35">
      <c r="AF454" s="19" t="s">
        <v>127</v>
      </c>
      <c r="AG454" s="29"/>
      <c r="AH454" s="29"/>
      <c r="AI454" s="29">
        <v>1</v>
      </c>
      <c r="AJ454" s="29"/>
      <c r="AK454" s="29"/>
      <c r="AL454" s="29"/>
      <c r="AM454" s="29"/>
      <c r="AN454" s="29"/>
      <c r="AO454" s="29">
        <v>1</v>
      </c>
    </row>
    <row r="455" spans="32:41" x14ac:dyDescent="0.35">
      <c r="AF455" s="19" t="s">
        <v>37</v>
      </c>
      <c r="AG455" s="29"/>
      <c r="AH455" s="29">
        <v>1</v>
      </c>
      <c r="AI455" s="29"/>
      <c r="AJ455" s="29"/>
      <c r="AK455" s="29"/>
      <c r="AL455" s="29"/>
      <c r="AM455" s="29"/>
      <c r="AN455" s="29"/>
      <c r="AO455" s="29">
        <v>1</v>
      </c>
    </row>
    <row r="456" spans="32:41" x14ac:dyDescent="0.35">
      <c r="AF456" s="19" t="s">
        <v>38</v>
      </c>
      <c r="AG456" s="29"/>
      <c r="AH456" s="29"/>
      <c r="AI456" s="29"/>
      <c r="AJ456" s="29">
        <v>1</v>
      </c>
      <c r="AK456" s="29"/>
      <c r="AL456" s="29"/>
      <c r="AM456" s="29"/>
      <c r="AN456" s="29"/>
      <c r="AO456" s="29">
        <v>1</v>
      </c>
    </row>
    <row r="457" spans="32:41" x14ac:dyDescent="0.35">
      <c r="AF457" s="19" t="s">
        <v>39</v>
      </c>
      <c r="AG457" s="29"/>
      <c r="AH457" s="29">
        <v>1</v>
      </c>
      <c r="AI457" s="29"/>
      <c r="AJ457" s="29"/>
      <c r="AK457" s="29"/>
      <c r="AL457" s="29"/>
      <c r="AM457" s="29"/>
      <c r="AN457" s="29"/>
      <c r="AO457" s="29">
        <v>1</v>
      </c>
    </row>
    <row r="458" spans="32:41" x14ac:dyDescent="0.35">
      <c r="AF458" s="19" t="s">
        <v>40</v>
      </c>
      <c r="AG458" s="29"/>
      <c r="AH458" s="29">
        <v>1</v>
      </c>
      <c r="AI458" s="29"/>
      <c r="AJ458" s="29"/>
      <c r="AK458" s="29"/>
      <c r="AL458" s="29"/>
      <c r="AM458" s="29"/>
      <c r="AN458" s="29"/>
      <c r="AO458" s="29">
        <v>1</v>
      </c>
    </row>
    <row r="459" spans="32:41" x14ac:dyDescent="0.35">
      <c r="AF459" s="19" t="s">
        <v>49</v>
      </c>
      <c r="AG459" s="29">
        <v>1</v>
      </c>
      <c r="AH459" s="29"/>
      <c r="AI459" s="29"/>
      <c r="AJ459" s="29"/>
      <c r="AK459" s="29"/>
      <c r="AL459" s="29"/>
      <c r="AM459" s="29"/>
      <c r="AN459" s="29"/>
      <c r="AO459" s="29">
        <v>1</v>
      </c>
    </row>
    <row r="460" spans="32:41" x14ac:dyDescent="0.35">
      <c r="AF460" s="19" t="s">
        <v>150</v>
      </c>
      <c r="AG460" s="29"/>
      <c r="AH460" s="29"/>
      <c r="AI460" s="29"/>
      <c r="AJ460" s="29">
        <v>1</v>
      </c>
      <c r="AK460" s="29"/>
      <c r="AL460" s="29"/>
      <c r="AM460" s="29"/>
      <c r="AN460" s="29"/>
      <c r="AO460" s="29">
        <v>1</v>
      </c>
    </row>
    <row r="461" spans="32:41" x14ac:dyDescent="0.35">
      <c r="AF461" s="19" t="s">
        <v>340</v>
      </c>
      <c r="AG461" s="29"/>
      <c r="AH461" s="29"/>
      <c r="AI461" s="29"/>
      <c r="AJ461" s="29">
        <v>1</v>
      </c>
      <c r="AK461" s="29"/>
      <c r="AL461" s="29"/>
      <c r="AM461" s="29"/>
      <c r="AN461" s="29"/>
      <c r="AO461" s="29">
        <v>1</v>
      </c>
    </row>
    <row r="462" spans="32:41" x14ac:dyDescent="0.35">
      <c r="AF462" s="19" t="s">
        <v>28</v>
      </c>
      <c r="AG462" s="29"/>
      <c r="AH462" s="29">
        <v>1</v>
      </c>
      <c r="AI462" s="29"/>
      <c r="AJ462" s="29"/>
      <c r="AK462" s="29"/>
      <c r="AL462" s="29"/>
      <c r="AM462" s="29"/>
      <c r="AN462" s="29"/>
      <c r="AO462" s="29">
        <v>1</v>
      </c>
    </row>
    <row r="463" spans="32:41" x14ac:dyDescent="0.35">
      <c r="AF463" s="19" t="s">
        <v>324</v>
      </c>
      <c r="AG463" s="29">
        <v>1</v>
      </c>
      <c r="AH463" s="29"/>
      <c r="AI463" s="29"/>
      <c r="AJ463" s="29"/>
      <c r="AK463" s="29"/>
      <c r="AL463" s="29"/>
      <c r="AM463" s="29"/>
      <c r="AN463" s="29"/>
      <c r="AO463" s="29">
        <v>1</v>
      </c>
    </row>
    <row r="464" spans="32:41" x14ac:dyDescent="0.35">
      <c r="AF464" s="19" t="s">
        <v>44</v>
      </c>
      <c r="AG464" s="29">
        <v>1</v>
      </c>
      <c r="AH464" s="29"/>
      <c r="AI464" s="29"/>
      <c r="AJ464" s="29"/>
      <c r="AK464" s="29"/>
      <c r="AL464" s="29"/>
      <c r="AM464" s="29"/>
      <c r="AN464" s="29"/>
      <c r="AO464" s="29">
        <v>1</v>
      </c>
    </row>
    <row r="465" spans="32:41" x14ac:dyDescent="0.35">
      <c r="AF465" s="19" t="s">
        <v>50</v>
      </c>
      <c r="AG465" s="29">
        <v>1</v>
      </c>
      <c r="AH465" s="29"/>
      <c r="AI465" s="29"/>
      <c r="AJ465" s="29"/>
      <c r="AK465" s="29"/>
      <c r="AL465" s="29"/>
      <c r="AM465" s="29"/>
      <c r="AN465" s="29"/>
      <c r="AO465" s="29">
        <v>1</v>
      </c>
    </row>
    <row r="466" spans="32:41" x14ac:dyDescent="0.35">
      <c r="AF466" s="19" t="s">
        <v>151</v>
      </c>
      <c r="AG466" s="29"/>
      <c r="AH466" s="29">
        <v>1</v>
      </c>
      <c r="AI466" s="29"/>
      <c r="AJ466" s="29"/>
      <c r="AK466" s="29"/>
      <c r="AL466" s="29"/>
      <c r="AM466" s="29"/>
      <c r="AN466" s="29"/>
      <c r="AO466" s="29">
        <v>1</v>
      </c>
    </row>
    <row r="467" spans="32:41" x14ac:dyDescent="0.35">
      <c r="AF467" s="19" t="s">
        <v>152</v>
      </c>
      <c r="AG467" s="29"/>
      <c r="AH467" s="29"/>
      <c r="AI467" s="29"/>
      <c r="AJ467" s="29">
        <v>1</v>
      </c>
      <c r="AK467" s="29"/>
      <c r="AL467" s="29"/>
      <c r="AM467" s="29"/>
      <c r="AN467" s="29"/>
      <c r="AO467" s="29">
        <v>1</v>
      </c>
    </row>
    <row r="468" spans="32:41" x14ac:dyDescent="0.35">
      <c r="AF468" s="19" t="s">
        <v>128</v>
      </c>
      <c r="AG468" s="29"/>
      <c r="AH468" s="29"/>
      <c r="AI468" s="29"/>
      <c r="AJ468" s="29">
        <v>1</v>
      </c>
      <c r="AK468" s="29"/>
      <c r="AL468" s="29"/>
      <c r="AM468" s="29"/>
      <c r="AN468" s="29"/>
      <c r="AO468" s="29">
        <v>1</v>
      </c>
    </row>
    <row r="469" spans="32:41" x14ac:dyDescent="0.35">
      <c r="AF469" s="19" t="s">
        <v>153</v>
      </c>
      <c r="AG469" s="29">
        <v>1</v>
      </c>
      <c r="AH469" s="29"/>
      <c r="AI469" s="29"/>
      <c r="AJ469" s="29"/>
      <c r="AK469" s="29"/>
      <c r="AL469" s="29"/>
      <c r="AM469" s="29"/>
      <c r="AN469" s="29"/>
      <c r="AO469" s="29">
        <v>1</v>
      </c>
    </row>
    <row r="470" spans="32:41" x14ac:dyDescent="0.35">
      <c r="AF470" s="19" t="s">
        <v>51</v>
      </c>
      <c r="AG470" s="29"/>
      <c r="AH470" s="29">
        <v>1</v>
      </c>
      <c r="AI470" s="29"/>
      <c r="AJ470" s="29"/>
      <c r="AK470" s="29"/>
      <c r="AL470" s="29"/>
      <c r="AM470" s="29"/>
      <c r="AN470" s="29"/>
      <c r="AO470" s="29">
        <v>1</v>
      </c>
    </row>
    <row r="471" spans="32:41" x14ac:dyDescent="0.35">
      <c r="AF471" s="19" t="s">
        <v>325</v>
      </c>
      <c r="AG471" s="29"/>
      <c r="AH471" s="29"/>
      <c r="AI471" s="29"/>
      <c r="AJ471" s="29"/>
      <c r="AK471" s="29">
        <v>1</v>
      </c>
      <c r="AL471" s="29"/>
      <c r="AM471" s="29"/>
      <c r="AN471" s="29"/>
      <c r="AO471" s="29">
        <v>1</v>
      </c>
    </row>
    <row r="472" spans="32:41" x14ac:dyDescent="0.35">
      <c r="AF472" s="19" t="s">
        <v>317</v>
      </c>
      <c r="AG472" s="29"/>
      <c r="AH472" s="29"/>
      <c r="AI472" s="29"/>
      <c r="AJ472" s="29">
        <v>1</v>
      </c>
      <c r="AK472" s="29"/>
      <c r="AL472" s="29"/>
      <c r="AM472" s="29"/>
      <c r="AN472" s="29"/>
      <c r="AO472" s="29">
        <v>1</v>
      </c>
    </row>
    <row r="473" spans="32:41" x14ac:dyDescent="0.35">
      <c r="AF473" s="19" t="s">
        <v>131</v>
      </c>
      <c r="AG473" s="29"/>
      <c r="AH473" s="29"/>
      <c r="AI473" s="29"/>
      <c r="AJ473" s="29"/>
      <c r="AK473" s="29">
        <v>1</v>
      </c>
      <c r="AL473" s="29"/>
      <c r="AM473" s="29"/>
      <c r="AN473" s="29"/>
      <c r="AO473" s="29">
        <v>1</v>
      </c>
    </row>
    <row r="474" spans="32:41" x14ac:dyDescent="0.35">
      <c r="AF474" s="19" t="s">
        <v>326</v>
      </c>
      <c r="AG474" s="29"/>
      <c r="AH474" s="29"/>
      <c r="AI474" s="29"/>
      <c r="AJ474" s="29"/>
      <c r="AK474" s="29">
        <v>1</v>
      </c>
      <c r="AL474" s="29"/>
      <c r="AM474" s="29"/>
      <c r="AN474" s="29"/>
      <c r="AO474" s="29">
        <v>1</v>
      </c>
    </row>
    <row r="475" spans="32:41" x14ac:dyDescent="0.35">
      <c r="AF475" s="19" t="s">
        <v>273</v>
      </c>
      <c r="AG475" s="29"/>
      <c r="AH475" s="29"/>
      <c r="AI475" s="29"/>
      <c r="AJ475" s="29"/>
      <c r="AK475" s="29">
        <v>1</v>
      </c>
      <c r="AL475" s="29"/>
      <c r="AM475" s="29"/>
      <c r="AN475" s="29"/>
      <c r="AO475" s="29">
        <v>1</v>
      </c>
    </row>
    <row r="476" spans="32:41" x14ac:dyDescent="0.35">
      <c r="AF476" s="19" t="s">
        <v>327</v>
      </c>
      <c r="AG476" s="29"/>
      <c r="AH476" s="29">
        <v>1</v>
      </c>
      <c r="AI476" s="29"/>
      <c r="AJ476" s="29"/>
      <c r="AK476" s="29"/>
      <c r="AL476" s="29"/>
      <c r="AM476" s="29"/>
      <c r="AN476" s="29"/>
      <c r="AO476" s="29">
        <v>1</v>
      </c>
    </row>
    <row r="477" spans="32:41" x14ac:dyDescent="0.35">
      <c r="AF477" s="19" t="s">
        <v>259</v>
      </c>
      <c r="AG477" s="29"/>
      <c r="AH477" s="29"/>
      <c r="AI477" s="29"/>
      <c r="AJ477" s="29"/>
      <c r="AK477" s="29">
        <v>1</v>
      </c>
      <c r="AL477" s="29"/>
      <c r="AM477" s="29"/>
      <c r="AN477" s="29"/>
      <c r="AO477" s="29">
        <v>1</v>
      </c>
    </row>
    <row r="478" spans="32:41" x14ac:dyDescent="0.35">
      <c r="AF478" s="19" t="s">
        <v>319</v>
      </c>
      <c r="AG478" s="29"/>
      <c r="AH478" s="29"/>
      <c r="AI478" s="29"/>
      <c r="AJ478" s="29"/>
      <c r="AK478" s="29">
        <v>1</v>
      </c>
      <c r="AL478" s="29"/>
      <c r="AM478" s="29"/>
      <c r="AN478" s="29"/>
      <c r="AO478" s="29">
        <v>1</v>
      </c>
    </row>
    <row r="479" spans="32:41" x14ac:dyDescent="0.35">
      <c r="AF479" s="19" t="s">
        <v>328</v>
      </c>
      <c r="AG479" s="29"/>
      <c r="AH479" s="29"/>
      <c r="AI479" s="29"/>
      <c r="AJ479" s="29"/>
      <c r="AK479" s="29">
        <v>1</v>
      </c>
      <c r="AL479" s="29"/>
      <c r="AM479" s="29"/>
      <c r="AN479" s="29"/>
      <c r="AO479" s="29">
        <v>1</v>
      </c>
    </row>
    <row r="480" spans="32:41" x14ac:dyDescent="0.35">
      <c r="AF480" s="19" t="s">
        <v>122</v>
      </c>
      <c r="AG480" s="29">
        <v>1</v>
      </c>
      <c r="AH480" s="29"/>
      <c r="AI480" s="29"/>
      <c r="AJ480" s="29"/>
      <c r="AK480" s="29"/>
      <c r="AL480" s="29"/>
      <c r="AM480" s="29"/>
      <c r="AN480" s="29"/>
      <c r="AO480" s="29">
        <v>1</v>
      </c>
    </row>
    <row r="481" spans="32:41" x14ac:dyDescent="0.35">
      <c r="AF481" s="19" t="s">
        <v>320</v>
      </c>
      <c r="AG481" s="29"/>
      <c r="AH481" s="29"/>
      <c r="AI481" s="29">
        <v>1</v>
      </c>
      <c r="AJ481" s="29"/>
      <c r="AK481" s="29"/>
      <c r="AL481" s="29"/>
      <c r="AM481" s="29"/>
      <c r="AN481" s="29"/>
      <c r="AO481" s="29">
        <v>1</v>
      </c>
    </row>
    <row r="482" spans="32:41" x14ac:dyDescent="0.35">
      <c r="AF482" s="19" t="s">
        <v>147</v>
      </c>
      <c r="AG482" s="29"/>
      <c r="AH482" s="29">
        <v>1</v>
      </c>
      <c r="AI482" s="29"/>
      <c r="AJ482" s="29"/>
      <c r="AK482" s="29"/>
      <c r="AL482" s="29"/>
      <c r="AM482" s="29"/>
      <c r="AN482" s="29"/>
      <c r="AO482" s="29">
        <v>1</v>
      </c>
    </row>
    <row r="483" spans="32:41" x14ac:dyDescent="0.35">
      <c r="AF483" s="19" t="s">
        <v>269</v>
      </c>
      <c r="AG483" s="29">
        <v>1</v>
      </c>
      <c r="AH483" s="29"/>
      <c r="AI483" s="29"/>
      <c r="AJ483" s="29"/>
      <c r="AK483" s="29"/>
      <c r="AL483" s="29"/>
      <c r="AM483" s="29"/>
      <c r="AN483" s="29"/>
      <c r="AO483" s="29">
        <v>1</v>
      </c>
    </row>
    <row r="484" spans="32:41" x14ac:dyDescent="0.35">
      <c r="AF484" s="19" t="s">
        <v>46</v>
      </c>
      <c r="AG484" s="29"/>
      <c r="AH484" s="29">
        <v>1</v>
      </c>
      <c r="AI484" s="29"/>
      <c r="AJ484" s="29"/>
      <c r="AK484" s="29"/>
      <c r="AL484" s="29"/>
      <c r="AM484" s="29"/>
      <c r="AN484" s="29"/>
      <c r="AO484" s="29">
        <v>1</v>
      </c>
    </row>
    <row r="485" spans="32:41" x14ac:dyDescent="0.35">
      <c r="AF485" s="19" t="s">
        <v>156</v>
      </c>
      <c r="AG485" s="29"/>
      <c r="AH485" s="29"/>
      <c r="AI485" s="29"/>
      <c r="AJ485" s="29">
        <v>1</v>
      </c>
      <c r="AK485" s="29"/>
      <c r="AL485" s="29"/>
      <c r="AM485" s="29"/>
      <c r="AN485" s="29"/>
      <c r="AO485" s="29">
        <v>1</v>
      </c>
    </row>
    <row r="486" spans="32:41" x14ac:dyDescent="0.35">
      <c r="AF486" s="19" t="s">
        <v>270</v>
      </c>
      <c r="AG486" s="29"/>
      <c r="AH486" s="29"/>
      <c r="AI486" s="29"/>
      <c r="AJ486" s="29"/>
      <c r="AK486" s="29">
        <v>1</v>
      </c>
      <c r="AL486" s="29"/>
      <c r="AM486" s="29"/>
      <c r="AN486" s="29"/>
      <c r="AO486" s="29">
        <v>1</v>
      </c>
    </row>
    <row r="487" spans="32:41" x14ac:dyDescent="0.35">
      <c r="AF487" s="19" t="s">
        <v>129</v>
      </c>
      <c r="AG487" s="29"/>
      <c r="AH487" s="29"/>
      <c r="AI487" s="29"/>
      <c r="AJ487" s="29">
        <v>1</v>
      </c>
      <c r="AK487" s="29"/>
      <c r="AL487" s="29"/>
      <c r="AM487" s="29"/>
      <c r="AN487" s="29"/>
      <c r="AO487" s="29">
        <v>1</v>
      </c>
    </row>
    <row r="488" spans="32:41" x14ac:dyDescent="0.35">
      <c r="AF488" s="19" t="s">
        <v>338</v>
      </c>
      <c r="AG488" s="29">
        <v>1</v>
      </c>
      <c r="AH488" s="29"/>
      <c r="AI488" s="29"/>
      <c r="AJ488" s="29"/>
      <c r="AK488" s="29"/>
      <c r="AL488" s="29"/>
      <c r="AM488" s="29"/>
      <c r="AN488" s="29"/>
      <c r="AO488" s="29">
        <v>1</v>
      </c>
    </row>
    <row r="489" spans="32:41" x14ac:dyDescent="0.35">
      <c r="AF489" s="19" t="s">
        <v>274</v>
      </c>
      <c r="AG489" s="29"/>
      <c r="AH489" s="29"/>
      <c r="AI489" s="29"/>
      <c r="AJ489" s="29">
        <v>1</v>
      </c>
      <c r="AK489" s="29"/>
      <c r="AL489" s="29"/>
      <c r="AM489" s="29"/>
      <c r="AN489" s="29"/>
      <c r="AO489" s="29">
        <v>1</v>
      </c>
    </row>
    <row r="490" spans="32:41" x14ac:dyDescent="0.35">
      <c r="AF490" s="19" t="s">
        <v>275</v>
      </c>
      <c r="AG490" s="29"/>
      <c r="AH490" s="29"/>
      <c r="AI490" s="29"/>
      <c r="AJ490" s="29">
        <v>1</v>
      </c>
      <c r="AK490" s="29"/>
      <c r="AL490" s="29"/>
      <c r="AM490" s="29"/>
      <c r="AN490" s="29"/>
      <c r="AO490" s="29">
        <v>1</v>
      </c>
    </row>
    <row r="491" spans="32:41" x14ac:dyDescent="0.35">
      <c r="AF491" s="19" t="s">
        <v>318</v>
      </c>
      <c r="AG491" s="29"/>
      <c r="AH491" s="29"/>
      <c r="AI491" s="29"/>
      <c r="AJ491" s="29">
        <v>1</v>
      </c>
      <c r="AK491" s="29"/>
      <c r="AL491" s="29"/>
      <c r="AM491" s="29"/>
      <c r="AN491" s="29"/>
      <c r="AO491" s="29">
        <v>1</v>
      </c>
    </row>
    <row r="492" spans="32:41" x14ac:dyDescent="0.35">
      <c r="AF492" s="19" t="s">
        <v>52</v>
      </c>
      <c r="AG492" s="29">
        <v>1</v>
      </c>
      <c r="AH492" s="29"/>
      <c r="AI492" s="29"/>
      <c r="AJ492" s="29"/>
      <c r="AK492" s="29"/>
      <c r="AL492" s="29"/>
      <c r="AM492" s="29"/>
      <c r="AN492" s="29"/>
      <c r="AO492" s="29">
        <v>1</v>
      </c>
    </row>
    <row r="493" spans="32:41" x14ac:dyDescent="0.35">
      <c r="AF493" s="19" t="s">
        <v>329</v>
      </c>
      <c r="AG493" s="29"/>
      <c r="AH493" s="29"/>
      <c r="AI493" s="29"/>
      <c r="AJ493" s="29"/>
      <c r="AK493" s="29">
        <v>1</v>
      </c>
      <c r="AL493" s="29"/>
      <c r="AM493" s="29"/>
      <c r="AN493" s="29"/>
      <c r="AO493" s="29">
        <v>1</v>
      </c>
    </row>
    <row r="494" spans="32:41" x14ac:dyDescent="0.35">
      <c r="AF494" s="19" t="s">
        <v>47</v>
      </c>
      <c r="AG494" s="29"/>
      <c r="AH494" s="29"/>
      <c r="AI494" s="29"/>
      <c r="AJ494" s="29">
        <v>1</v>
      </c>
      <c r="AK494" s="29"/>
      <c r="AL494" s="29"/>
      <c r="AM494" s="29"/>
      <c r="AN494" s="29"/>
      <c r="AO494" s="29">
        <v>1</v>
      </c>
    </row>
    <row r="495" spans="32:41" x14ac:dyDescent="0.35">
      <c r="AF495" s="19" t="s">
        <v>339</v>
      </c>
      <c r="AG495" s="29"/>
      <c r="AH495" s="29"/>
      <c r="AI495" s="29"/>
      <c r="AJ495" s="29">
        <v>1</v>
      </c>
      <c r="AK495" s="29"/>
      <c r="AL495" s="29"/>
      <c r="AM495" s="29"/>
      <c r="AN495" s="29"/>
      <c r="AO495" s="29">
        <v>1</v>
      </c>
    </row>
    <row r="496" spans="32:41" x14ac:dyDescent="0.35">
      <c r="AF496" s="19" t="s">
        <v>48</v>
      </c>
      <c r="AG496" s="29">
        <v>1</v>
      </c>
      <c r="AH496" s="29"/>
      <c r="AI496" s="29"/>
      <c r="AJ496" s="29"/>
      <c r="AK496" s="29"/>
      <c r="AL496" s="29"/>
      <c r="AM496" s="29"/>
      <c r="AN496" s="29"/>
      <c r="AO496" s="29">
        <v>1</v>
      </c>
    </row>
    <row r="497" spans="32:41" x14ac:dyDescent="0.35">
      <c r="AF497" s="19" t="s">
        <v>337</v>
      </c>
      <c r="AG497" s="29"/>
      <c r="AH497" s="29">
        <v>1</v>
      </c>
      <c r="AI497" s="29"/>
      <c r="AJ497" s="29"/>
      <c r="AK497" s="29"/>
      <c r="AL497" s="29"/>
      <c r="AM497" s="29"/>
      <c r="AN497" s="29"/>
      <c r="AO497" s="29">
        <v>1</v>
      </c>
    </row>
    <row r="498" spans="32:41" x14ac:dyDescent="0.35">
      <c r="AF498" s="19" t="s">
        <v>336</v>
      </c>
      <c r="AG498" s="29"/>
      <c r="AH498" s="29"/>
      <c r="AI498" s="29"/>
      <c r="AJ498" s="29">
        <v>1</v>
      </c>
      <c r="AK498" s="29"/>
      <c r="AL498" s="29"/>
      <c r="AM498" s="29"/>
      <c r="AN498" s="29"/>
      <c r="AO498" s="29">
        <v>1</v>
      </c>
    </row>
    <row r="499" spans="32:41" x14ac:dyDescent="0.35">
      <c r="AF499" s="19" t="s">
        <v>330</v>
      </c>
      <c r="AG499" s="29"/>
      <c r="AH499" s="29"/>
      <c r="AI499" s="29"/>
      <c r="AJ499" s="29"/>
      <c r="AK499" s="29">
        <v>1</v>
      </c>
      <c r="AL499" s="29"/>
      <c r="AM499" s="29"/>
      <c r="AN499" s="29"/>
      <c r="AO499" s="29">
        <v>1</v>
      </c>
    </row>
    <row r="500" spans="32:41" x14ac:dyDescent="0.35">
      <c r="AF500" s="19" t="s">
        <v>148</v>
      </c>
      <c r="AG500" s="29"/>
      <c r="AH500" s="29">
        <v>1</v>
      </c>
      <c r="AI500" s="29"/>
      <c r="AJ500" s="29"/>
      <c r="AK500" s="29"/>
      <c r="AL500" s="29"/>
      <c r="AM500" s="29"/>
      <c r="AN500" s="29"/>
      <c r="AO500" s="29">
        <v>1</v>
      </c>
    </row>
    <row r="501" spans="32:41" x14ac:dyDescent="0.35">
      <c r="AF501" s="19" t="s">
        <v>160</v>
      </c>
      <c r="AG501" s="29"/>
      <c r="AH501" s="29"/>
      <c r="AI501" s="29"/>
      <c r="AJ501" s="29">
        <v>1</v>
      </c>
      <c r="AK501" s="29"/>
      <c r="AL501" s="29"/>
      <c r="AM501" s="29"/>
      <c r="AN501" s="29"/>
      <c r="AO501" s="29">
        <v>1</v>
      </c>
    </row>
    <row r="502" spans="32:41" x14ac:dyDescent="0.35">
      <c r="AF502" s="19" t="s">
        <v>162</v>
      </c>
      <c r="AG502" s="29"/>
      <c r="AH502" s="29">
        <v>1</v>
      </c>
      <c r="AI502" s="29"/>
      <c r="AJ502" s="29"/>
      <c r="AK502" s="29"/>
      <c r="AL502" s="29"/>
      <c r="AM502" s="29"/>
      <c r="AN502" s="29"/>
      <c r="AO502" s="29">
        <v>1</v>
      </c>
    </row>
    <row r="503" spans="32:41" x14ac:dyDescent="0.35">
      <c r="AF503" s="19" t="s">
        <v>322</v>
      </c>
      <c r="AG503" s="29"/>
      <c r="AH503" s="29"/>
      <c r="AI503" s="29"/>
      <c r="AJ503" s="29">
        <v>1</v>
      </c>
      <c r="AK503" s="29"/>
      <c r="AL503" s="29"/>
      <c r="AM503" s="29"/>
      <c r="AN503" s="29"/>
      <c r="AO503" s="29">
        <v>1</v>
      </c>
    </row>
    <row r="504" spans="32:41" x14ac:dyDescent="0.35">
      <c r="AF504" s="19" t="s">
        <v>3066</v>
      </c>
      <c r="AG504" s="29"/>
      <c r="AH504" s="29"/>
      <c r="AI504" s="29"/>
      <c r="AJ504" s="29"/>
      <c r="AK504" s="29">
        <v>1</v>
      </c>
      <c r="AL504" s="29"/>
      <c r="AM504" s="29"/>
      <c r="AN504" s="29"/>
      <c r="AO504" s="29">
        <v>1</v>
      </c>
    </row>
    <row r="505" spans="32:41" x14ac:dyDescent="0.35">
      <c r="AF505" s="18" t="s">
        <v>1899</v>
      </c>
      <c r="AG505" s="29"/>
      <c r="AH505" s="29"/>
      <c r="AI505" s="29"/>
      <c r="AJ505" s="29">
        <v>1</v>
      </c>
      <c r="AK505" s="29">
        <v>1</v>
      </c>
      <c r="AL505" s="29">
        <v>1</v>
      </c>
      <c r="AM505" s="29"/>
      <c r="AN505" s="29"/>
      <c r="AO505" s="29">
        <v>3</v>
      </c>
    </row>
    <row r="506" spans="32:41" x14ac:dyDescent="0.35">
      <c r="AF506" s="19" t="s">
        <v>3103</v>
      </c>
      <c r="AG506" s="29"/>
      <c r="AH506" s="29"/>
      <c r="AI506" s="29"/>
      <c r="AJ506" s="29"/>
      <c r="AK506" s="29"/>
      <c r="AL506" s="29">
        <v>1</v>
      </c>
      <c r="AM506" s="29"/>
      <c r="AN506" s="29"/>
      <c r="AO506" s="29">
        <v>1</v>
      </c>
    </row>
    <row r="507" spans="32:41" x14ac:dyDescent="0.35">
      <c r="AF507" s="19" t="s">
        <v>1934</v>
      </c>
      <c r="AG507" s="29"/>
      <c r="AH507" s="29"/>
      <c r="AI507" s="29"/>
      <c r="AJ507" s="29">
        <v>1</v>
      </c>
      <c r="AK507" s="29"/>
      <c r="AL507" s="29"/>
      <c r="AM507" s="29"/>
      <c r="AN507" s="29"/>
      <c r="AO507" s="29">
        <v>1</v>
      </c>
    </row>
    <row r="508" spans="32:41" x14ac:dyDescent="0.35">
      <c r="AF508" s="19" t="s">
        <v>1931</v>
      </c>
      <c r="AG508" s="29"/>
      <c r="AH508" s="29"/>
      <c r="AI508" s="29"/>
      <c r="AJ508" s="29"/>
      <c r="AK508" s="29">
        <v>1</v>
      </c>
      <c r="AL508" s="29"/>
      <c r="AM508" s="29"/>
      <c r="AN508" s="29"/>
      <c r="AO508" s="29">
        <v>1</v>
      </c>
    </row>
    <row r="509" spans="32:41" x14ac:dyDescent="0.35">
      <c r="AF509" s="18" t="s">
        <v>341</v>
      </c>
      <c r="AG509" s="29"/>
      <c r="AH509" s="29"/>
      <c r="AI509" s="29">
        <v>3</v>
      </c>
      <c r="AJ509" s="29"/>
      <c r="AK509" s="29">
        <v>3</v>
      </c>
      <c r="AL509" s="29"/>
      <c r="AM509" s="29"/>
      <c r="AN509" s="29"/>
      <c r="AO509" s="29">
        <v>6</v>
      </c>
    </row>
    <row r="510" spans="32:41" x14ac:dyDescent="0.35">
      <c r="AF510" s="19" t="s">
        <v>342</v>
      </c>
      <c r="AG510" s="29"/>
      <c r="AH510" s="29"/>
      <c r="AI510" s="29"/>
      <c r="AJ510" s="29"/>
      <c r="AK510" s="29">
        <v>1</v>
      </c>
      <c r="AL510" s="29"/>
      <c r="AM510" s="29"/>
      <c r="AN510" s="29"/>
      <c r="AO510" s="29">
        <v>1</v>
      </c>
    </row>
    <row r="511" spans="32:41" x14ac:dyDescent="0.35">
      <c r="AF511" s="19" t="s">
        <v>289</v>
      </c>
      <c r="AG511" s="29"/>
      <c r="AH511" s="29"/>
      <c r="AI511" s="29">
        <v>1</v>
      </c>
      <c r="AJ511" s="29"/>
      <c r="AK511" s="29"/>
      <c r="AL511" s="29"/>
      <c r="AM511" s="29"/>
      <c r="AN511" s="29"/>
      <c r="AO511" s="29">
        <v>1</v>
      </c>
    </row>
    <row r="512" spans="32:41" x14ac:dyDescent="0.35">
      <c r="AF512" s="19" t="s">
        <v>33</v>
      </c>
      <c r="AG512" s="29"/>
      <c r="AH512" s="29"/>
      <c r="AI512" s="29">
        <v>1</v>
      </c>
      <c r="AJ512" s="29"/>
      <c r="AK512" s="29"/>
      <c r="AL512" s="29"/>
      <c r="AM512" s="29"/>
      <c r="AN512" s="29"/>
      <c r="AO512" s="29">
        <v>1</v>
      </c>
    </row>
    <row r="513" spans="32:41" x14ac:dyDescent="0.35">
      <c r="AF513" s="19" t="s">
        <v>275</v>
      </c>
      <c r="AG513" s="29"/>
      <c r="AH513" s="29"/>
      <c r="AI513" s="29"/>
      <c r="AJ513" s="29"/>
      <c r="AK513" s="29">
        <v>1</v>
      </c>
      <c r="AL513" s="29"/>
      <c r="AM513" s="29"/>
      <c r="AN513" s="29"/>
      <c r="AO513" s="29">
        <v>1</v>
      </c>
    </row>
    <row r="514" spans="32:41" x14ac:dyDescent="0.35">
      <c r="AF514" s="19" t="s">
        <v>321</v>
      </c>
      <c r="AG514" s="29"/>
      <c r="AH514" s="29"/>
      <c r="AI514" s="29">
        <v>1</v>
      </c>
      <c r="AJ514" s="29"/>
      <c r="AK514" s="29"/>
      <c r="AL514" s="29"/>
      <c r="AM514" s="29"/>
      <c r="AN514" s="29"/>
      <c r="AO514" s="29">
        <v>1</v>
      </c>
    </row>
    <row r="515" spans="32:41" x14ac:dyDescent="0.35">
      <c r="AF515" s="19" t="s">
        <v>343</v>
      </c>
      <c r="AG515" s="29"/>
      <c r="AH515" s="29"/>
      <c r="AI515" s="29"/>
      <c r="AJ515" s="29"/>
      <c r="AK515" s="29">
        <v>1</v>
      </c>
      <c r="AL515" s="29"/>
      <c r="AM515" s="29"/>
      <c r="AN515" s="29"/>
      <c r="AO515" s="29">
        <v>1</v>
      </c>
    </row>
    <row r="516" spans="32:41" x14ac:dyDescent="0.35">
      <c r="AF516" s="18" t="s">
        <v>487</v>
      </c>
      <c r="AG516" s="29"/>
      <c r="AH516" s="29">
        <v>4</v>
      </c>
      <c r="AI516" s="29">
        <v>1</v>
      </c>
      <c r="AJ516" s="29"/>
      <c r="AK516" s="29">
        <v>10</v>
      </c>
      <c r="AL516" s="29"/>
      <c r="AM516" s="29"/>
      <c r="AN516" s="29">
        <v>1</v>
      </c>
      <c r="AO516" s="29">
        <v>16</v>
      </c>
    </row>
    <row r="517" spans="32:41" x14ac:dyDescent="0.35">
      <c r="AF517" s="19" t="s">
        <v>499</v>
      </c>
      <c r="AG517" s="29"/>
      <c r="AH517" s="29"/>
      <c r="AI517" s="29"/>
      <c r="AJ517" s="29"/>
      <c r="AK517" s="29">
        <v>1</v>
      </c>
      <c r="AL517" s="29"/>
      <c r="AM517" s="29"/>
      <c r="AN517" s="29"/>
      <c r="AO517" s="29">
        <v>1</v>
      </c>
    </row>
    <row r="518" spans="32:41" x14ac:dyDescent="0.35">
      <c r="AF518" s="19" t="s">
        <v>497</v>
      </c>
      <c r="AG518" s="29"/>
      <c r="AH518" s="29"/>
      <c r="AI518" s="29">
        <v>1</v>
      </c>
      <c r="AJ518" s="29"/>
      <c r="AK518" s="29"/>
      <c r="AL518" s="29"/>
      <c r="AM518" s="29"/>
      <c r="AN518" s="29"/>
      <c r="AO518" s="29">
        <v>1</v>
      </c>
    </row>
    <row r="519" spans="32:41" x14ac:dyDescent="0.35">
      <c r="AF519" s="19" t="s">
        <v>495</v>
      </c>
      <c r="AG519" s="29"/>
      <c r="AH519" s="29"/>
      <c r="AI519" s="29"/>
      <c r="AJ519" s="29"/>
      <c r="AK519" s="29">
        <v>1</v>
      </c>
      <c r="AL519" s="29"/>
      <c r="AM519" s="29"/>
      <c r="AN519" s="29"/>
      <c r="AO519" s="29">
        <v>1</v>
      </c>
    </row>
    <row r="520" spans="32:41" x14ac:dyDescent="0.35">
      <c r="AF520" s="19" t="s">
        <v>503</v>
      </c>
      <c r="AG520" s="29"/>
      <c r="AH520" s="29"/>
      <c r="AI520" s="29"/>
      <c r="AJ520" s="29"/>
      <c r="AK520" s="29">
        <v>1</v>
      </c>
      <c r="AL520" s="29"/>
      <c r="AM520" s="29"/>
      <c r="AN520" s="29"/>
      <c r="AO520" s="29">
        <v>1</v>
      </c>
    </row>
    <row r="521" spans="32:41" x14ac:dyDescent="0.35">
      <c r="AF521" s="19" t="s">
        <v>504</v>
      </c>
      <c r="AG521" s="29"/>
      <c r="AH521" s="29"/>
      <c r="AI521" s="29"/>
      <c r="AJ521" s="29"/>
      <c r="AK521" s="29">
        <v>1</v>
      </c>
      <c r="AL521" s="29"/>
      <c r="AM521" s="29"/>
      <c r="AN521" s="29"/>
      <c r="AO521" s="29">
        <v>1</v>
      </c>
    </row>
    <row r="522" spans="32:41" x14ac:dyDescent="0.35">
      <c r="AF522" s="19" t="s">
        <v>500</v>
      </c>
      <c r="AG522" s="29"/>
      <c r="AH522" s="29"/>
      <c r="AI522" s="29"/>
      <c r="AJ522" s="29"/>
      <c r="AK522" s="29">
        <v>1</v>
      </c>
      <c r="AL522" s="29"/>
      <c r="AM522" s="29"/>
      <c r="AN522" s="29"/>
      <c r="AO522" s="29">
        <v>1</v>
      </c>
    </row>
    <row r="523" spans="32:41" x14ac:dyDescent="0.35">
      <c r="AF523" s="19" t="s">
        <v>492</v>
      </c>
      <c r="AG523" s="29"/>
      <c r="AH523" s="29">
        <v>1</v>
      </c>
      <c r="AI523" s="29"/>
      <c r="AJ523" s="29"/>
      <c r="AK523" s="29"/>
      <c r="AL523" s="29"/>
      <c r="AM523" s="29"/>
      <c r="AN523" s="29"/>
      <c r="AO523" s="29">
        <v>1</v>
      </c>
    </row>
    <row r="524" spans="32:41" x14ac:dyDescent="0.35">
      <c r="AF524" s="19" t="s">
        <v>502</v>
      </c>
      <c r="AG524" s="29"/>
      <c r="AH524" s="29"/>
      <c r="AI524" s="29"/>
      <c r="AJ524" s="29"/>
      <c r="AK524" s="29">
        <v>1</v>
      </c>
      <c r="AL524" s="29"/>
      <c r="AM524" s="29"/>
      <c r="AN524" s="29"/>
      <c r="AO524" s="29">
        <v>1</v>
      </c>
    </row>
    <row r="525" spans="32:41" x14ac:dyDescent="0.35">
      <c r="AF525" s="19" t="s">
        <v>501</v>
      </c>
      <c r="AG525" s="29"/>
      <c r="AH525" s="29"/>
      <c r="AI525" s="29"/>
      <c r="AJ525" s="29"/>
      <c r="AK525" s="29">
        <v>1</v>
      </c>
      <c r="AL525" s="29"/>
      <c r="AM525" s="29"/>
      <c r="AN525" s="29"/>
      <c r="AO525" s="29">
        <v>1</v>
      </c>
    </row>
    <row r="526" spans="32:41" x14ac:dyDescent="0.35">
      <c r="AF526" s="19" t="s">
        <v>490</v>
      </c>
      <c r="AG526" s="29"/>
      <c r="AH526" s="29"/>
      <c r="AI526" s="29"/>
      <c r="AJ526" s="29"/>
      <c r="AK526" s="29">
        <v>1</v>
      </c>
      <c r="AL526" s="29"/>
      <c r="AM526" s="29"/>
      <c r="AN526" s="29"/>
      <c r="AO526" s="29">
        <v>1</v>
      </c>
    </row>
    <row r="527" spans="32:41" x14ac:dyDescent="0.35">
      <c r="AF527" s="19" t="s">
        <v>491</v>
      </c>
      <c r="AG527" s="29"/>
      <c r="AH527" s="29"/>
      <c r="AI527" s="29"/>
      <c r="AJ527" s="29"/>
      <c r="AK527" s="29">
        <v>1</v>
      </c>
      <c r="AL527" s="29"/>
      <c r="AM527" s="29"/>
      <c r="AN527" s="29"/>
      <c r="AO527" s="29">
        <v>1</v>
      </c>
    </row>
    <row r="528" spans="32:41" x14ac:dyDescent="0.35">
      <c r="AF528" s="19" t="s">
        <v>494</v>
      </c>
      <c r="AG528" s="29"/>
      <c r="AH528" s="29"/>
      <c r="AI528" s="29"/>
      <c r="AJ528" s="29"/>
      <c r="AK528" s="29"/>
      <c r="AL528" s="29"/>
      <c r="AM528" s="29"/>
      <c r="AN528" s="29">
        <v>1</v>
      </c>
      <c r="AO528" s="29">
        <v>1</v>
      </c>
    </row>
    <row r="529" spans="32:41" x14ac:dyDescent="0.35">
      <c r="AF529" s="19" t="s">
        <v>496</v>
      </c>
      <c r="AG529" s="29"/>
      <c r="AH529" s="29">
        <v>1</v>
      </c>
      <c r="AI529" s="29"/>
      <c r="AJ529" s="29"/>
      <c r="AK529" s="29"/>
      <c r="AL529" s="29"/>
      <c r="AM529" s="29"/>
      <c r="AN529" s="29"/>
      <c r="AO529" s="29">
        <v>1</v>
      </c>
    </row>
    <row r="530" spans="32:41" x14ac:dyDescent="0.35">
      <c r="AF530" s="19" t="s">
        <v>493</v>
      </c>
      <c r="AG530" s="29"/>
      <c r="AH530" s="29">
        <v>1</v>
      </c>
      <c r="AI530" s="29"/>
      <c r="AJ530" s="29"/>
      <c r="AK530" s="29"/>
      <c r="AL530" s="29"/>
      <c r="AM530" s="29"/>
      <c r="AN530" s="29"/>
      <c r="AO530" s="29">
        <v>1</v>
      </c>
    </row>
    <row r="531" spans="32:41" x14ac:dyDescent="0.35">
      <c r="AF531" s="19" t="s">
        <v>489</v>
      </c>
      <c r="AG531" s="29"/>
      <c r="AH531" s="29">
        <v>1</v>
      </c>
      <c r="AI531" s="29"/>
      <c r="AJ531" s="29"/>
      <c r="AK531" s="29"/>
      <c r="AL531" s="29"/>
      <c r="AM531" s="29"/>
      <c r="AN531" s="29"/>
      <c r="AO531" s="29">
        <v>1</v>
      </c>
    </row>
    <row r="532" spans="32:41" x14ac:dyDescent="0.35">
      <c r="AF532" s="19" t="s">
        <v>488</v>
      </c>
      <c r="AG532" s="29"/>
      <c r="AH532" s="29"/>
      <c r="AI532" s="29"/>
      <c r="AJ532" s="29"/>
      <c r="AK532" s="29">
        <v>1</v>
      </c>
      <c r="AL532" s="29"/>
      <c r="AM532" s="29"/>
      <c r="AN532" s="29"/>
      <c r="AO532" s="29">
        <v>1</v>
      </c>
    </row>
    <row r="533" spans="32:41" x14ac:dyDescent="0.35">
      <c r="AF533" s="18" t="s">
        <v>344</v>
      </c>
      <c r="AG533" s="29"/>
      <c r="AH533" s="29">
        <v>2</v>
      </c>
      <c r="AI533" s="29">
        <v>9</v>
      </c>
      <c r="AJ533" s="29"/>
      <c r="AK533" s="29"/>
      <c r="AL533" s="29"/>
      <c r="AM533" s="29"/>
      <c r="AN533" s="29"/>
      <c r="AO533" s="29">
        <v>11</v>
      </c>
    </row>
    <row r="534" spans="32:41" x14ac:dyDescent="0.35">
      <c r="AF534" s="19" t="s">
        <v>345</v>
      </c>
      <c r="AG534" s="29"/>
      <c r="AH534" s="29"/>
      <c r="AI534" s="29">
        <v>1</v>
      </c>
      <c r="AJ534" s="29"/>
      <c r="AK534" s="29"/>
      <c r="AL534" s="29"/>
      <c r="AM534" s="29"/>
      <c r="AN534" s="29"/>
      <c r="AO534" s="29">
        <v>1</v>
      </c>
    </row>
    <row r="535" spans="32:41" x14ac:dyDescent="0.35">
      <c r="AF535" s="19" t="s">
        <v>347</v>
      </c>
      <c r="AG535" s="29"/>
      <c r="AH535" s="29">
        <v>1</v>
      </c>
      <c r="AI535" s="29"/>
      <c r="AJ535" s="29"/>
      <c r="AK535" s="29"/>
      <c r="AL535" s="29"/>
      <c r="AM535" s="29"/>
      <c r="AN535" s="29"/>
      <c r="AO535" s="29">
        <v>1</v>
      </c>
    </row>
    <row r="536" spans="32:41" x14ac:dyDescent="0.35">
      <c r="AF536" s="19" t="s">
        <v>348</v>
      </c>
      <c r="AG536" s="29"/>
      <c r="AH536" s="29">
        <v>1</v>
      </c>
      <c r="AI536" s="29"/>
      <c r="AJ536" s="29"/>
      <c r="AK536" s="29"/>
      <c r="AL536" s="29"/>
      <c r="AM536" s="29"/>
      <c r="AN536" s="29"/>
      <c r="AO536" s="29">
        <v>1</v>
      </c>
    </row>
    <row r="537" spans="32:41" x14ac:dyDescent="0.35">
      <c r="AF537" s="19" t="s">
        <v>346</v>
      </c>
      <c r="AG537" s="29"/>
      <c r="AH537" s="29"/>
      <c r="AI537" s="29">
        <v>1</v>
      </c>
      <c r="AJ537" s="29"/>
      <c r="AK537" s="29"/>
      <c r="AL537" s="29"/>
      <c r="AM537" s="29"/>
      <c r="AN537" s="29"/>
      <c r="AO537" s="29">
        <v>1</v>
      </c>
    </row>
    <row r="538" spans="32:41" x14ac:dyDescent="0.35">
      <c r="AF538" s="19" t="s">
        <v>326</v>
      </c>
      <c r="AG538" s="29"/>
      <c r="AH538" s="29"/>
      <c r="AI538" s="29">
        <v>1</v>
      </c>
      <c r="AJ538" s="29"/>
      <c r="AK538" s="29"/>
      <c r="AL538" s="29"/>
      <c r="AM538" s="29"/>
      <c r="AN538" s="29"/>
      <c r="AO538" s="29">
        <v>1</v>
      </c>
    </row>
    <row r="539" spans="32:41" x14ac:dyDescent="0.35">
      <c r="AF539" s="19" t="s">
        <v>122</v>
      </c>
      <c r="AG539" s="29"/>
      <c r="AH539" s="29"/>
      <c r="AI539" s="29">
        <v>1</v>
      </c>
      <c r="AJ539" s="29"/>
      <c r="AK539" s="29"/>
      <c r="AL539" s="29"/>
      <c r="AM539" s="29"/>
      <c r="AN539" s="29"/>
      <c r="AO539" s="29">
        <v>1</v>
      </c>
    </row>
    <row r="540" spans="32:41" x14ac:dyDescent="0.35">
      <c r="AF540" s="19" t="s">
        <v>269</v>
      </c>
      <c r="AG540" s="29"/>
      <c r="AH540" s="29"/>
      <c r="AI540" s="29">
        <v>1</v>
      </c>
      <c r="AJ540" s="29"/>
      <c r="AK540" s="29"/>
      <c r="AL540" s="29"/>
      <c r="AM540" s="29"/>
      <c r="AN540" s="29"/>
      <c r="AO540" s="29">
        <v>1</v>
      </c>
    </row>
    <row r="541" spans="32:41" x14ac:dyDescent="0.35">
      <c r="AF541" s="19" t="s">
        <v>270</v>
      </c>
      <c r="AG541" s="29"/>
      <c r="AH541" s="29"/>
      <c r="AI541" s="29">
        <v>1</v>
      </c>
      <c r="AJ541" s="29"/>
      <c r="AK541" s="29"/>
      <c r="AL541" s="29"/>
      <c r="AM541" s="29"/>
      <c r="AN541" s="29"/>
      <c r="AO541" s="29">
        <v>1</v>
      </c>
    </row>
    <row r="542" spans="32:41" x14ac:dyDescent="0.35">
      <c r="AF542" s="19" t="s">
        <v>274</v>
      </c>
      <c r="AG542" s="29"/>
      <c r="AH542" s="29"/>
      <c r="AI542" s="29">
        <v>1</v>
      </c>
      <c r="AJ542" s="29"/>
      <c r="AK542" s="29"/>
      <c r="AL542" s="29"/>
      <c r="AM542" s="29"/>
      <c r="AN542" s="29"/>
      <c r="AO542" s="29">
        <v>1</v>
      </c>
    </row>
    <row r="543" spans="32:41" x14ac:dyDescent="0.35">
      <c r="AF543" s="19" t="s">
        <v>275</v>
      </c>
      <c r="AG543" s="29"/>
      <c r="AH543" s="29"/>
      <c r="AI543" s="29">
        <v>1</v>
      </c>
      <c r="AJ543" s="29"/>
      <c r="AK543" s="29"/>
      <c r="AL543" s="29"/>
      <c r="AM543" s="29"/>
      <c r="AN543" s="29"/>
      <c r="AO543" s="29">
        <v>1</v>
      </c>
    </row>
    <row r="544" spans="32:41" x14ac:dyDescent="0.35">
      <c r="AF544" s="19" t="s">
        <v>349</v>
      </c>
      <c r="AG544" s="29"/>
      <c r="AH544" s="29"/>
      <c r="AI544" s="29">
        <v>1</v>
      </c>
      <c r="AJ544" s="29"/>
      <c r="AK544" s="29"/>
      <c r="AL544" s="29"/>
      <c r="AM544" s="29"/>
      <c r="AN544" s="29"/>
      <c r="AO544" s="29">
        <v>1</v>
      </c>
    </row>
    <row r="545" spans="32:41" x14ac:dyDescent="0.35">
      <c r="AF545" s="18" t="s">
        <v>350</v>
      </c>
      <c r="AG545" s="29">
        <v>24</v>
      </c>
      <c r="AH545" s="29"/>
      <c r="AI545" s="29">
        <v>65</v>
      </c>
      <c r="AJ545" s="29"/>
      <c r="AK545" s="29"/>
      <c r="AL545" s="29"/>
      <c r="AM545" s="29"/>
      <c r="AN545" s="29"/>
      <c r="AO545" s="29">
        <v>89</v>
      </c>
    </row>
    <row r="546" spans="32:41" x14ac:dyDescent="0.35">
      <c r="AF546" s="19" t="s">
        <v>425</v>
      </c>
      <c r="AG546" s="29"/>
      <c r="AH546" s="29"/>
      <c r="AI546" s="29">
        <v>1</v>
      </c>
      <c r="AJ546" s="29"/>
      <c r="AK546" s="29"/>
      <c r="AL546" s="29"/>
      <c r="AM546" s="29"/>
      <c r="AN546" s="29"/>
      <c r="AO546" s="29">
        <v>1</v>
      </c>
    </row>
    <row r="547" spans="32:41" x14ac:dyDescent="0.35">
      <c r="AF547" s="19" t="s">
        <v>419</v>
      </c>
      <c r="AG547" s="29"/>
      <c r="AH547" s="29"/>
      <c r="AI547" s="29">
        <v>1</v>
      </c>
      <c r="AJ547" s="29"/>
      <c r="AK547" s="29"/>
      <c r="AL547" s="29"/>
      <c r="AM547" s="29"/>
      <c r="AN547" s="29"/>
      <c r="AO547" s="29">
        <v>1</v>
      </c>
    </row>
    <row r="548" spans="32:41" x14ac:dyDescent="0.35">
      <c r="AF548" s="19" t="s">
        <v>409</v>
      </c>
      <c r="AG548" s="29"/>
      <c r="AH548" s="29"/>
      <c r="AI548" s="29">
        <v>1</v>
      </c>
      <c r="AJ548" s="29"/>
      <c r="AK548" s="29"/>
      <c r="AL548" s="29"/>
      <c r="AM548" s="29"/>
      <c r="AN548" s="29"/>
      <c r="AO548" s="29">
        <v>1</v>
      </c>
    </row>
    <row r="549" spans="32:41" x14ac:dyDescent="0.35">
      <c r="AF549" s="19" t="s">
        <v>381</v>
      </c>
      <c r="AG549" s="29"/>
      <c r="AH549" s="29"/>
      <c r="AI549" s="29">
        <v>1</v>
      </c>
      <c r="AJ549" s="29"/>
      <c r="AK549" s="29"/>
      <c r="AL549" s="29"/>
      <c r="AM549" s="29"/>
      <c r="AN549" s="29"/>
      <c r="AO549" s="29">
        <v>1</v>
      </c>
    </row>
    <row r="550" spans="32:41" x14ac:dyDescent="0.35">
      <c r="AF550" s="19" t="s">
        <v>384</v>
      </c>
      <c r="AG550" s="29">
        <v>1</v>
      </c>
      <c r="AH550" s="29"/>
      <c r="AI550" s="29"/>
      <c r="AJ550" s="29"/>
      <c r="AK550" s="29"/>
      <c r="AL550" s="29"/>
      <c r="AM550" s="29"/>
      <c r="AN550" s="29"/>
      <c r="AO550" s="29">
        <v>1</v>
      </c>
    </row>
    <row r="551" spans="32:41" x14ac:dyDescent="0.35">
      <c r="AF551" s="19" t="s">
        <v>411</v>
      </c>
      <c r="AG551" s="29"/>
      <c r="AH551" s="29"/>
      <c r="AI551" s="29">
        <v>1</v>
      </c>
      <c r="AJ551" s="29"/>
      <c r="AK551" s="29"/>
      <c r="AL551" s="29"/>
      <c r="AM551" s="29"/>
      <c r="AN551" s="29"/>
      <c r="AO551" s="29">
        <v>1</v>
      </c>
    </row>
    <row r="552" spans="32:41" x14ac:dyDescent="0.35">
      <c r="AF552" s="19" t="s">
        <v>421</v>
      </c>
      <c r="AG552" s="29"/>
      <c r="AH552" s="29"/>
      <c r="AI552" s="29">
        <v>1</v>
      </c>
      <c r="AJ552" s="29"/>
      <c r="AK552" s="29"/>
      <c r="AL552" s="29"/>
      <c r="AM552" s="29"/>
      <c r="AN552" s="29"/>
      <c r="AO552" s="29">
        <v>1</v>
      </c>
    </row>
    <row r="553" spans="32:41" x14ac:dyDescent="0.35">
      <c r="AF553" s="19" t="s">
        <v>373</v>
      </c>
      <c r="AG553" s="29"/>
      <c r="AH553" s="29"/>
      <c r="AI553" s="29">
        <v>1</v>
      </c>
      <c r="AJ553" s="29"/>
      <c r="AK553" s="29"/>
      <c r="AL553" s="29"/>
      <c r="AM553" s="29"/>
      <c r="AN553" s="29"/>
      <c r="AO553" s="29">
        <v>1</v>
      </c>
    </row>
    <row r="554" spans="32:41" x14ac:dyDescent="0.35">
      <c r="AF554" s="19" t="s">
        <v>375</v>
      </c>
      <c r="AG554" s="29"/>
      <c r="AH554" s="29"/>
      <c r="AI554" s="29">
        <v>1</v>
      </c>
      <c r="AJ554" s="29"/>
      <c r="AK554" s="29"/>
      <c r="AL554" s="29"/>
      <c r="AM554" s="29"/>
      <c r="AN554" s="29"/>
      <c r="AO554" s="29">
        <v>1</v>
      </c>
    </row>
    <row r="555" spans="32:41" x14ac:dyDescent="0.35">
      <c r="AF555" s="19" t="s">
        <v>374</v>
      </c>
      <c r="AG555" s="29"/>
      <c r="AH555" s="29"/>
      <c r="AI555" s="29">
        <v>1</v>
      </c>
      <c r="AJ555" s="29"/>
      <c r="AK555" s="29"/>
      <c r="AL555" s="29"/>
      <c r="AM555" s="29"/>
      <c r="AN555" s="29"/>
      <c r="AO555" s="29">
        <v>1</v>
      </c>
    </row>
    <row r="556" spans="32:41" x14ac:dyDescent="0.35">
      <c r="AF556" s="19" t="s">
        <v>387</v>
      </c>
      <c r="AG556" s="29"/>
      <c r="AH556" s="29"/>
      <c r="AI556" s="29">
        <v>1</v>
      </c>
      <c r="AJ556" s="29"/>
      <c r="AK556" s="29"/>
      <c r="AL556" s="29"/>
      <c r="AM556" s="29"/>
      <c r="AN556" s="29"/>
      <c r="AO556" s="29">
        <v>1</v>
      </c>
    </row>
    <row r="557" spans="32:41" x14ac:dyDescent="0.35">
      <c r="AF557" s="19" t="s">
        <v>410</v>
      </c>
      <c r="AG557" s="29"/>
      <c r="AH557" s="29"/>
      <c r="AI557" s="29">
        <v>1</v>
      </c>
      <c r="AJ557" s="29"/>
      <c r="AK557" s="29"/>
      <c r="AL557" s="29"/>
      <c r="AM557" s="29"/>
      <c r="AN557" s="29"/>
      <c r="AO557" s="29">
        <v>1</v>
      </c>
    </row>
    <row r="558" spans="32:41" x14ac:dyDescent="0.35">
      <c r="AF558" s="19" t="s">
        <v>390</v>
      </c>
      <c r="AG558" s="29">
        <v>1</v>
      </c>
      <c r="AH558" s="29"/>
      <c r="AI558" s="29"/>
      <c r="AJ558" s="29"/>
      <c r="AK558" s="29"/>
      <c r="AL558" s="29"/>
      <c r="AM558" s="29"/>
      <c r="AN558" s="29"/>
      <c r="AO558" s="29">
        <v>1</v>
      </c>
    </row>
    <row r="559" spans="32:41" x14ac:dyDescent="0.35">
      <c r="AF559" s="19" t="s">
        <v>388</v>
      </c>
      <c r="AG559" s="29"/>
      <c r="AH559" s="29"/>
      <c r="AI559" s="29">
        <v>1</v>
      </c>
      <c r="AJ559" s="29"/>
      <c r="AK559" s="29"/>
      <c r="AL559" s="29"/>
      <c r="AM559" s="29"/>
      <c r="AN559" s="29"/>
      <c r="AO559" s="29">
        <v>1</v>
      </c>
    </row>
    <row r="560" spans="32:41" x14ac:dyDescent="0.35">
      <c r="AF560" s="19" t="s">
        <v>389</v>
      </c>
      <c r="AG560" s="29"/>
      <c r="AH560" s="29"/>
      <c r="AI560" s="29">
        <v>1</v>
      </c>
      <c r="AJ560" s="29"/>
      <c r="AK560" s="29"/>
      <c r="AL560" s="29"/>
      <c r="AM560" s="29"/>
      <c r="AN560" s="29"/>
      <c r="AO560" s="29">
        <v>1</v>
      </c>
    </row>
    <row r="561" spans="32:41" x14ac:dyDescent="0.35">
      <c r="AF561" s="19" t="s">
        <v>431</v>
      </c>
      <c r="AG561" s="29"/>
      <c r="AH561" s="29"/>
      <c r="AI561" s="29">
        <v>1</v>
      </c>
      <c r="AJ561" s="29"/>
      <c r="AK561" s="29"/>
      <c r="AL561" s="29"/>
      <c r="AM561" s="29"/>
      <c r="AN561" s="29"/>
      <c r="AO561" s="29">
        <v>1</v>
      </c>
    </row>
    <row r="562" spans="32:41" x14ac:dyDescent="0.35">
      <c r="AF562" s="19" t="s">
        <v>413</v>
      </c>
      <c r="AG562" s="29"/>
      <c r="AH562" s="29"/>
      <c r="AI562" s="29">
        <v>1</v>
      </c>
      <c r="AJ562" s="29"/>
      <c r="AK562" s="29"/>
      <c r="AL562" s="29"/>
      <c r="AM562" s="29"/>
      <c r="AN562" s="29"/>
      <c r="AO562" s="29">
        <v>1</v>
      </c>
    </row>
    <row r="563" spans="32:41" x14ac:dyDescent="0.35">
      <c r="AF563" s="19" t="s">
        <v>427</v>
      </c>
      <c r="AG563" s="29"/>
      <c r="AH563" s="29"/>
      <c r="AI563" s="29">
        <v>1</v>
      </c>
      <c r="AJ563" s="29"/>
      <c r="AK563" s="29"/>
      <c r="AL563" s="29"/>
      <c r="AM563" s="29"/>
      <c r="AN563" s="29"/>
      <c r="AO563" s="29">
        <v>1</v>
      </c>
    </row>
    <row r="564" spans="32:41" x14ac:dyDescent="0.35">
      <c r="AF564" s="19" t="s">
        <v>428</v>
      </c>
      <c r="AG564" s="29"/>
      <c r="AH564" s="29"/>
      <c r="AI564" s="29">
        <v>1</v>
      </c>
      <c r="AJ564" s="29"/>
      <c r="AK564" s="29"/>
      <c r="AL564" s="29"/>
      <c r="AM564" s="29"/>
      <c r="AN564" s="29"/>
      <c r="AO564" s="29">
        <v>1</v>
      </c>
    </row>
    <row r="565" spans="32:41" x14ac:dyDescent="0.35">
      <c r="AF565" s="19" t="s">
        <v>418</v>
      </c>
      <c r="AG565" s="29"/>
      <c r="AH565" s="29"/>
      <c r="AI565" s="29">
        <v>1</v>
      </c>
      <c r="AJ565" s="29"/>
      <c r="AK565" s="29"/>
      <c r="AL565" s="29"/>
      <c r="AM565" s="29"/>
      <c r="AN565" s="29"/>
      <c r="AO565" s="29">
        <v>1</v>
      </c>
    </row>
    <row r="566" spans="32:41" x14ac:dyDescent="0.35">
      <c r="AF566" s="19" t="s">
        <v>417</v>
      </c>
      <c r="AG566" s="29"/>
      <c r="AH566" s="29"/>
      <c r="AI566" s="29">
        <v>1</v>
      </c>
      <c r="AJ566" s="29"/>
      <c r="AK566" s="29"/>
      <c r="AL566" s="29"/>
      <c r="AM566" s="29"/>
      <c r="AN566" s="29"/>
      <c r="AO566" s="29">
        <v>1</v>
      </c>
    </row>
    <row r="567" spans="32:41" x14ac:dyDescent="0.35">
      <c r="AF567" s="19" t="s">
        <v>415</v>
      </c>
      <c r="AG567" s="29"/>
      <c r="AH567" s="29"/>
      <c r="AI567" s="29">
        <v>1</v>
      </c>
      <c r="AJ567" s="29"/>
      <c r="AK567" s="29"/>
      <c r="AL567" s="29"/>
      <c r="AM567" s="29"/>
      <c r="AN567" s="29"/>
      <c r="AO567" s="29">
        <v>1</v>
      </c>
    </row>
    <row r="568" spans="32:41" x14ac:dyDescent="0.35">
      <c r="AF568" s="19" t="s">
        <v>416</v>
      </c>
      <c r="AG568" s="29"/>
      <c r="AH568" s="29"/>
      <c r="AI568" s="29">
        <v>1</v>
      </c>
      <c r="AJ568" s="29"/>
      <c r="AK568" s="29"/>
      <c r="AL568" s="29"/>
      <c r="AM568" s="29"/>
      <c r="AN568" s="29"/>
      <c r="AO568" s="29">
        <v>1</v>
      </c>
    </row>
    <row r="569" spans="32:41" x14ac:dyDescent="0.35">
      <c r="AF569" s="19" t="s">
        <v>378</v>
      </c>
      <c r="AG569" s="29">
        <v>1</v>
      </c>
      <c r="AH569" s="29"/>
      <c r="AI569" s="29"/>
      <c r="AJ569" s="29"/>
      <c r="AK569" s="29"/>
      <c r="AL569" s="29"/>
      <c r="AM569" s="29"/>
      <c r="AN569" s="29"/>
      <c r="AO569" s="29">
        <v>1</v>
      </c>
    </row>
    <row r="570" spans="32:41" x14ac:dyDescent="0.35">
      <c r="AF570" s="19" t="s">
        <v>391</v>
      </c>
      <c r="AG570" s="29"/>
      <c r="AH570" s="29"/>
      <c r="AI570" s="29">
        <v>1</v>
      </c>
      <c r="AJ570" s="29"/>
      <c r="AK570" s="29"/>
      <c r="AL570" s="29"/>
      <c r="AM570" s="29"/>
      <c r="AN570" s="29"/>
      <c r="AO570" s="29">
        <v>1</v>
      </c>
    </row>
    <row r="571" spans="32:41" x14ac:dyDescent="0.35">
      <c r="AF571" s="19" t="s">
        <v>386</v>
      </c>
      <c r="AG571" s="29">
        <v>1</v>
      </c>
      <c r="AH571" s="29"/>
      <c r="AI571" s="29"/>
      <c r="AJ571" s="29"/>
      <c r="AK571" s="29"/>
      <c r="AL571" s="29"/>
      <c r="AM571" s="29"/>
      <c r="AN571" s="29"/>
      <c r="AO571" s="29">
        <v>1</v>
      </c>
    </row>
    <row r="572" spans="32:41" x14ac:dyDescent="0.35">
      <c r="AF572" s="19" t="s">
        <v>420</v>
      </c>
      <c r="AG572" s="29"/>
      <c r="AH572" s="29"/>
      <c r="AI572" s="29">
        <v>1</v>
      </c>
      <c r="AJ572" s="29"/>
      <c r="AK572" s="29"/>
      <c r="AL572" s="29"/>
      <c r="AM572" s="29"/>
      <c r="AN572" s="29"/>
      <c r="AO572" s="29">
        <v>1</v>
      </c>
    </row>
    <row r="573" spans="32:41" x14ac:dyDescent="0.35">
      <c r="AF573" s="19" t="s">
        <v>379</v>
      </c>
      <c r="AG573" s="29">
        <v>1</v>
      </c>
      <c r="AH573" s="29"/>
      <c r="AI573" s="29"/>
      <c r="AJ573" s="29"/>
      <c r="AK573" s="29"/>
      <c r="AL573" s="29"/>
      <c r="AM573" s="29"/>
      <c r="AN573" s="29"/>
      <c r="AO573" s="29">
        <v>1</v>
      </c>
    </row>
    <row r="574" spans="32:41" x14ac:dyDescent="0.35">
      <c r="AF574" s="19" t="s">
        <v>422</v>
      </c>
      <c r="AG574" s="29"/>
      <c r="AH574" s="29"/>
      <c r="AI574" s="29">
        <v>1</v>
      </c>
      <c r="AJ574" s="29"/>
      <c r="AK574" s="29"/>
      <c r="AL574" s="29"/>
      <c r="AM574" s="29"/>
      <c r="AN574" s="29"/>
      <c r="AO574" s="29">
        <v>1</v>
      </c>
    </row>
    <row r="575" spans="32:41" x14ac:dyDescent="0.35">
      <c r="AF575" s="19" t="s">
        <v>426</v>
      </c>
      <c r="AG575" s="29"/>
      <c r="AH575" s="29"/>
      <c r="AI575" s="29">
        <v>1</v>
      </c>
      <c r="AJ575" s="29"/>
      <c r="AK575" s="29"/>
      <c r="AL575" s="29"/>
      <c r="AM575" s="29"/>
      <c r="AN575" s="29"/>
      <c r="AO575" s="29">
        <v>1</v>
      </c>
    </row>
    <row r="576" spans="32:41" x14ac:dyDescent="0.35">
      <c r="AF576" s="19" t="s">
        <v>383</v>
      </c>
      <c r="AG576" s="29"/>
      <c r="AH576" s="29"/>
      <c r="AI576" s="29">
        <v>1</v>
      </c>
      <c r="AJ576" s="29"/>
      <c r="AK576" s="29"/>
      <c r="AL576" s="29"/>
      <c r="AM576" s="29"/>
      <c r="AN576" s="29"/>
      <c r="AO576" s="29">
        <v>1</v>
      </c>
    </row>
    <row r="577" spans="32:41" x14ac:dyDescent="0.35">
      <c r="AF577" s="19" t="s">
        <v>395</v>
      </c>
      <c r="AG577" s="29"/>
      <c r="AH577" s="29"/>
      <c r="AI577" s="29">
        <v>1</v>
      </c>
      <c r="AJ577" s="29"/>
      <c r="AK577" s="29"/>
      <c r="AL577" s="29"/>
      <c r="AM577" s="29"/>
      <c r="AN577" s="29"/>
      <c r="AO577" s="29">
        <v>1</v>
      </c>
    </row>
    <row r="578" spans="32:41" x14ac:dyDescent="0.35">
      <c r="AF578" s="19" t="s">
        <v>396</v>
      </c>
      <c r="AG578" s="29"/>
      <c r="AH578" s="29"/>
      <c r="AI578" s="29">
        <v>1</v>
      </c>
      <c r="AJ578" s="29"/>
      <c r="AK578" s="29"/>
      <c r="AL578" s="29"/>
      <c r="AM578" s="29"/>
      <c r="AN578" s="29"/>
      <c r="AO578" s="29">
        <v>1</v>
      </c>
    </row>
    <row r="579" spans="32:41" x14ac:dyDescent="0.35">
      <c r="AF579" s="19" t="s">
        <v>397</v>
      </c>
      <c r="AG579" s="29"/>
      <c r="AH579" s="29"/>
      <c r="AI579" s="29">
        <v>1</v>
      </c>
      <c r="AJ579" s="29"/>
      <c r="AK579" s="29"/>
      <c r="AL579" s="29"/>
      <c r="AM579" s="29"/>
      <c r="AN579" s="29"/>
      <c r="AO579" s="29">
        <v>1</v>
      </c>
    </row>
    <row r="580" spans="32:41" x14ac:dyDescent="0.35">
      <c r="AF580" s="19" t="s">
        <v>393</v>
      </c>
      <c r="AG580" s="29">
        <v>1</v>
      </c>
      <c r="AH580" s="29"/>
      <c r="AI580" s="29"/>
      <c r="AJ580" s="29"/>
      <c r="AK580" s="29"/>
      <c r="AL580" s="29"/>
      <c r="AM580" s="29"/>
      <c r="AN580" s="29"/>
      <c r="AO580" s="29">
        <v>1</v>
      </c>
    </row>
    <row r="581" spans="32:41" x14ac:dyDescent="0.35">
      <c r="AF581" s="19" t="s">
        <v>398</v>
      </c>
      <c r="AG581" s="29"/>
      <c r="AH581" s="29"/>
      <c r="AI581" s="29">
        <v>1</v>
      </c>
      <c r="AJ581" s="29"/>
      <c r="AK581" s="29"/>
      <c r="AL581" s="29"/>
      <c r="AM581" s="29"/>
      <c r="AN581" s="29"/>
      <c r="AO581" s="29">
        <v>1</v>
      </c>
    </row>
    <row r="582" spans="32:41" x14ac:dyDescent="0.35">
      <c r="AF582" s="19" t="s">
        <v>399</v>
      </c>
      <c r="AG582" s="29"/>
      <c r="AH582" s="29"/>
      <c r="AI582" s="29">
        <v>1</v>
      </c>
      <c r="AJ582" s="29"/>
      <c r="AK582" s="29"/>
      <c r="AL582" s="29"/>
      <c r="AM582" s="29"/>
      <c r="AN582" s="29"/>
      <c r="AO582" s="29">
        <v>1</v>
      </c>
    </row>
    <row r="583" spans="32:41" x14ac:dyDescent="0.35">
      <c r="AF583" s="19" t="s">
        <v>400</v>
      </c>
      <c r="AG583" s="29"/>
      <c r="AH583" s="29"/>
      <c r="AI583" s="29">
        <v>1</v>
      </c>
      <c r="AJ583" s="29"/>
      <c r="AK583" s="29"/>
      <c r="AL583" s="29"/>
      <c r="AM583" s="29"/>
      <c r="AN583" s="29"/>
      <c r="AO583" s="29">
        <v>1</v>
      </c>
    </row>
    <row r="584" spans="32:41" x14ac:dyDescent="0.35">
      <c r="AF584" s="19" t="s">
        <v>401</v>
      </c>
      <c r="AG584" s="29"/>
      <c r="AH584" s="29"/>
      <c r="AI584" s="29">
        <v>1</v>
      </c>
      <c r="AJ584" s="29"/>
      <c r="AK584" s="29"/>
      <c r="AL584" s="29"/>
      <c r="AM584" s="29"/>
      <c r="AN584" s="29"/>
      <c r="AO584" s="29">
        <v>1</v>
      </c>
    </row>
    <row r="585" spans="32:41" x14ac:dyDescent="0.35">
      <c r="AF585" s="19" t="s">
        <v>382</v>
      </c>
      <c r="AG585" s="29"/>
      <c r="AH585" s="29"/>
      <c r="AI585" s="29">
        <v>1</v>
      </c>
      <c r="AJ585" s="29"/>
      <c r="AK585" s="29"/>
      <c r="AL585" s="29"/>
      <c r="AM585" s="29"/>
      <c r="AN585" s="29"/>
      <c r="AO585" s="29">
        <v>1</v>
      </c>
    </row>
    <row r="586" spans="32:41" x14ac:dyDescent="0.35">
      <c r="AF586" s="19" t="s">
        <v>430</v>
      </c>
      <c r="AG586" s="29"/>
      <c r="AH586" s="29"/>
      <c r="AI586" s="29">
        <v>1</v>
      </c>
      <c r="AJ586" s="29"/>
      <c r="AK586" s="29"/>
      <c r="AL586" s="29"/>
      <c r="AM586" s="29"/>
      <c r="AN586" s="29"/>
      <c r="AO586" s="29">
        <v>1</v>
      </c>
    </row>
    <row r="587" spans="32:41" x14ac:dyDescent="0.35">
      <c r="AF587" s="19" t="s">
        <v>385</v>
      </c>
      <c r="AG587" s="29"/>
      <c r="AH587" s="29"/>
      <c r="AI587" s="29">
        <v>1</v>
      </c>
      <c r="AJ587" s="29"/>
      <c r="AK587" s="29"/>
      <c r="AL587" s="29"/>
      <c r="AM587" s="29"/>
      <c r="AN587" s="29"/>
      <c r="AO587" s="29">
        <v>1</v>
      </c>
    </row>
    <row r="588" spans="32:41" x14ac:dyDescent="0.35">
      <c r="AF588" s="19" t="s">
        <v>372</v>
      </c>
      <c r="AG588" s="29"/>
      <c r="AH588" s="29"/>
      <c r="AI588" s="29">
        <v>1</v>
      </c>
      <c r="AJ588" s="29"/>
      <c r="AK588" s="29"/>
      <c r="AL588" s="29"/>
      <c r="AM588" s="29"/>
      <c r="AN588" s="29"/>
      <c r="AO588" s="29">
        <v>1</v>
      </c>
    </row>
    <row r="589" spans="32:41" x14ac:dyDescent="0.35">
      <c r="AF589" s="19" t="s">
        <v>402</v>
      </c>
      <c r="AG589" s="29"/>
      <c r="AH589" s="29"/>
      <c r="AI589" s="29">
        <v>1</v>
      </c>
      <c r="AJ589" s="29"/>
      <c r="AK589" s="29"/>
      <c r="AL589" s="29"/>
      <c r="AM589" s="29"/>
      <c r="AN589" s="29"/>
      <c r="AO589" s="29">
        <v>1</v>
      </c>
    </row>
    <row r="590" spans="32:41" x14ac:dyDescent="0.35">
      <c r="AF590" s="19" t="s">
        <v>424</v>
      </c>
      <c r="AG590" s="29"/>
      <c r="AH590" s="29"/>
      <c r="AI590" s="29">
        <v>1</v>
      </c>
      <c r="AJ590" s="29"/>
      <c r="AK590" s="29"/>
      <c r="AL590" s="29"/>
      <c r="AM590" s="29"/>
      <c r="AN590" s="29"/>
      <c r="AO590" s="29">
        <v>1</v>
      </c>
    </row>
    <row r="591" spans="32:41" x14ac:dyDescent="0.35">
      <c r="AF591" s="19" t="s">
        <v>403</v>
      </c>
      <c r="AG591" s="29"/>
      <c r="AH591" s="29"/>
      <c r="AI591" s="29">
        <v>1</v>
      </c>
      <c r="AJ591" s="29"/>
      <c r="AK591" s="29"/>
      <c r="AL591" s="29"/>
      <c r="AM591" s="29"/>
      <c r="AN591" s="29"/>
      <c r="AO591" s="29">
        <v>1</v>
      </c>
    </row>
    <row r="592" spans="32:41" x14ac:dyDescent="0.35">
      <c r="AF592" s="19" t="s">
        <v>404</v>
      </c>
      <c r="AG592" s="29"/>
      <c r="AH592" s="29"/>
      <c r="AI592" s="29">
        <v>1</v>
      </c>
      <c r="AJ592" s="29"/>
      <c r="AK592" s="29"/>
      <c r="AL592" s="29"/>
      <c r="AM592" s="29"/>
      <c r="AN592" s="29"/>
      <c r="AO592" s="29">
        <v>1</v>
      </c>
    </row>
    <row r="593" spans="32:41" x14ac:dyDescent="0.35">
      <c r="AF593" s="19" t="s">
        <v>429</v>
      </c>
      <c r="AG593" s="29"/>
      <c r="AH593" s="29"/>
      <c r="AI593" s="29">
        <v>1</v>
      </c>
      <c r="AJ593" s="29"/>
      <c r="AK593" s="29"/>
      <c r="AL593" s="29"/>
      <c r="AM593" s="29"/>
      <c r="AN593" s="29"/>
      <c r="AO593" s="29">
        <v>1</v>
      </c>
    </row>
    <row r="594" spans="32:41" x14ac:dyDescent="0.35">
      <c r="AF594" s="19" t="s">
        <v>376</v>
      </c>
      <c r="AG594" s="29"/>
      <c r="AH594" s="29"/>
      <c r="AI594" s="29">
        <v>1</v>
      </c>
      <c r="AJ594" s="29"/>
      <c r="AK594" s="29"/>
      <c r="AL594" s="29"/>
      <c r="AM594" s="29"/>
      <c r="AN594" s="29"/>
      <c r="AO594" s="29">
        <v>1</v>
      </c>
    </row>
    <row r="595" spans="32:41" x14ac:dyDescent="0.35">
      <c r="AF595" s="19" t="s">
        <v>394</v>
      </c>
      <c r="AG595" s="29"/>
      <c r="AH595" s="29"/>
      <c r="AI595" s="29">
        <v>1</v>
      </c>
      <c r="AJ595" s="29"/>
      <c r="AK595" s="29"/>
      <c r="AL595" s="29"/>
      <c r="AM595" s="29"/>
      <c r="AN595" s="29"/>
      <c r="AO595" s="29">
        <v>1</v>
      </c>
    </row>
    <row r="596" spans="32:41" x14ac:dyDescent="0.35">
      <c r="AF596" s="19" t="s">
        <v>423</v>
      </c>
      <c r="AG596" s="29"/>
      <c r="AH596" s="29"/>
      <c r="AI596" s="29">
        <v>1</v>
      </c>
      <c r="AJ596" s="29"/>
      <c r="AK596" s="29"/>
      <c r="AL596" s="29"/>
      <c r="AM596" s="29"/>
      <c r="AN596" s="29"/>
      <c r="AO596" s="29">
        <v>1</v>
      </c>
    </row>
    <row r="597" spans="32:41" x14ac:dyDescent="0.35">
      <c r="AF597" s="19" t="s">
        <v>414</v>
      </c>
      <c r="AG597" s="29"/>
      <c r="AH597" s="29"/>
      <c r="AI597" s="29">
        <v>1</v>
      </c>
      <c r="AJ597" s="29"/>
      <c r="AK597" s="29"/>
      <c r="AL597" s="29"/>
      <c r="AM597" s="29"/>
      <c r="AN597" s="29"/>
      <c r="AO597" s="29">
        <v>1</v>
      </c>
    </row>
    <row r="598" spans="32:41" x14ac:dyDescent="0.35">
      <c r="AF598" s="19" t="s">
        <v>412</v>
      </c>
      <c r="AG598" s="29"/>
      <c r="AH598" s="29"/>
      <c r="AI598" s="29">
        <v>1</v>
      </c>
      <c r="AJ598" s="29"/>
      <c r="AK598" s="29"/>
      <c r="AL598" s="29"/>
      <c r="AM598" s="29"/>
      <c r="AN598" s="29"/>
      <c r="AO598" s="29">
        <v>1</v>
      </c>
    </row>
    <row r="599" spans="32:41" x14ac:dyDescent="0.35">
      <c r="AF599" s="19" t="s">
        <v>405</v>
      </c>
      <c r="AG599" s="29"/>
      <c r="AH599" s="29"/>
      <c r="AI599" s="29">
        <v>1</v>
      </c>
      <c r="AJ599" s="29"/>
      <c r="AK599" s="29"/>
      <c r="AL599" s="29"/>
      <c r="AM599" s="29"/>
      <c r="AN599" s="29"/>
      <c r="AO599" s="29">
        <v>1</v>
      </c>
    </row>
    <row r="600" spans="32:41" x14ac:dyDescent="0.35">
      <c r="AF600" s="19" t="s">
        <v>406</v>
      </c>
      <c r="AG600" s="29"/>
      <c r="AH600" s="29"/>
      <c r="AI600" s="29">
        <v>1</v>
      </c>
      <c r="AJ600" s="29"/>
      <c r="AK600" s="29"/>
      <c r="AL600" s="29"/>
      <c r="AM600" s="29"/>
      <c r="AN600" s="29"/>
      <c r="AO600" s="29">
        <v>1</v>
      </c>
    </row>
    <row r="601" spans="32:41" x14ac:dyDescent="0.35">
      <c r="AF601" s="19" t="s">
        <v>407</v>
      </c>
      <c r="AG601" s="29"/>
      <c r="AH601" s="29"/>
      <c r="AI601" s="29">
        <v>1</v>
      </c>
      <c r="AJ601" s="29"/>
      <c r="AK601" s="29"/>
      <c r="AL601" s="29"/>
      <c r="AM601" s="29"/>
      <c r="AN601" s="29"/>
      <c r="AO601" s="29">
        <v>1</v>
      </c>
    </row>
    <row r="602" spans="32:41" x14ac:dyDescent="0.35">
      <c r="AF602" s="19" t="s">
        <v>408</v>
      </c>
      <c r="AG602" s="29"/>
      <c r="AH602" s="29"/>
      <c r="AI602" s="29">
        <v>1</v>
      </c>
      <c r="AJ602" s="29"/>
      <c r="AK602" s="29"/>
      <c r="AL602" s="29"/>
      <c r="AM602" s="29"/>
      <c r="AN602" s="29"/>
      <c r="AO602" s="29">
        <v>1</v>
      </c>
    </row>
    <row r="603" spans="32:41" x14ac:dyDescent="0.35">
      <c r="AF603" s="19" t="s">
        <v>432</v>
      </c>
      <c r="AG603" s="29"/>
      <c r="AH603" s="29"/>
      <c r="AI603" s="29">
        <v>1</v>
      </c>
      <c r="AJ603" s="29"/>
      <c r="AK603" s="29"/>
      <c r="AL603" s="29"/>
      <c r="AM603" s="29"/>
      <c r="AN603" s="29"/>
      <c r="AO603" s="29">
        <v>1</v>
      </c>
    </row>
    <row r="604" spans="32:41" x14ac:dyDescent="0.35">
      <c r="AF604" s="19" t="s">
        <v>433</v>
      </c>
      <c r="AG604" s="29"/>
      <c r="AH604" s="29"/>
      <c r="AI604" s="29">
        <v>1</v>
      </c>
      <c r="AJ604" s="29"/>
      <c r="AK604" s="29"/>
      <c r="AL604" s="29"/>
      <c r="AM604" s="29"/>
      <c r="AN604" s="29"/>
      <c r="AO604" s="29">
        <v>1</v>
      </c>
    </row>
    <row r="605" spans="32:41" x14ac:dyDescent="0.35">
      <c r="AF605" s="19" t="s">
        <v>434</v>
      </c>
      <c r="AG605" s="29"/>
      <c r="AH605" s="29"/>
      <c r="AI605" s="29">
        <v>1</v>
      </c>
      <c r="AJ605" s="29"/>
      <c r="AK605" s="29"/>
      <c r="AL605" s="29"/>
      <c r="AM605" s="29"/>
      <c r="AN605" s="29"/>
      <c r="AO605" s="29">
        <v>1</v>
      </c>
    </row>
    <row r="606" spans="32:41" x14ac:dyDescent="0.35">
      <c r="AF606" s="19" t="s">
        <v>435</v>
      </c>
      <c r="AG606" s="29"/>
      <c r="AH606" s="29"/>
      <c r="AI606" s="29">
        <v>1</v>
      </c>
      <c r="AJ606" s="29"/>
      <c r="AK606" s="29"/>
      <c r="AL606" s="29"/>
      <c r="AM606" s="29"/>
      <c r="AN606" s="29"/>
      <c r="AO606" s="29">
        <v>1</v>
      </c>
    </row>
    <row r="607" spans="32:41" x14ac:dyDescent="0.35">
      <c r="AF607" s="19" t="s">
        <v>436</v>
      </c>
      <c r="AG607" s="29"/>
      <c r="AH607" s="29"/>
      <c r="AI607" s="29">
        <v>1</v>
      </c>
      <c r="AJ607" s="29"/>
      <c r="AK607" s="29"/>
      <c r="AL607" s="29"/>
      <c r="AM607" s="29"/>
      <c r="AN607" s="29"/>
      <c r="AO607" s="29">
        <v>1</v>
      </c>
    </row>
    <row r="608" spans="32:41" x14ac:dyDescent="0.35">
      <c r="AF608" s="19" t="s">
        <v>437</v>
      </c>
      <c r="AG608" s="29"/>
      <c r="AH608" s="29"/>
      <c r="AI608" s="29">
        <v>1</v>
      </c>
      <c r="AJ608" s="29"/>
      <c r="AK608" s="29"/>
      <c r="AL608" s="29"/>
      <c r="AM608" s="29"/>
      <c r="AN608" s="29"/>
      <c r="AO608" s="29">
        <v>1</v>
      </c>
    </row>
    <row r="609" spans="32:41" x14ac:dyDescent="0.35">
      <c r="AF609" s="19" t="s">
        <v>366</v>
      </c>
      <c r="AG609" s="29">
        <v>1</v>
      </c>
      <c r="AH609" s="29"/>
      <c r="AI609" s="29"/>
      <c r="AJ609" s="29"/>
      <c r="AK609" s="29"/>
      <c r="AL609" s="29"/>
      <c r="AM609" s="29"/>
      <c r="AN609" s="29"/>
      <c r="AO609" s="29">
        <v>1</v>
      </c>
    </row>
    <row r="610" spans="32:41" x14ac:dyDescent="0.35">
      <c r="AF610" s="19" t="s">
        <v>369</v>
      </c>
      <c r="AG610" s="29">
        <v>1</v>
      </c>
      <c r="AH610" s="29"/>
      <c r="AI610" s="29"/>
      <c r="AJ610" s="29"/>
      <c r="AK610" s="29"/>
      <c r="AL610" s="29"/>
      <c r="AM610" s="29"/>
      <c r="AN610" s="29"/>
      <c r="AO610" s="29">
        <v>1</v>
      </c>
    </row>
    <row r="611" spans="32:41" x14ac:dyDescent="0.35">
      <c r="AF611" s="19" t="s">
        <v>367</v>
      </c>
      <c r="AG611" s="29">
        <v>1</v>
      </c>
      <c r="AH611" s="29"/>
      <c r="AI611" s="29"/>
      <c r="AJ611" s="29"/>
      <c r="AK611" s="29"/>
      <c r="AL611" s="29"/>
      <c r="AM611" s="29"/>
      <c r="AN611" s="29"/>
      <c r="AO611" s="29">
        <v>1</v>
      </c>
    </row>
    <row r="612" spans="32:41" x14ac:dyDescent="0.35">
      <c r="AF612" s="19" t="s">
        <v>368</v>
      </c>
      <c r="AG612" s="29">
        <v>1</v>
      </c>
      <c r="AH612" s="29"/>
      <c r="AI612" s="29"/>
      <c r="AJ612" s="29"/>
      <c r="AK612" s="29"/>
      <c r="AL612" s="29"/>
      <c r="AM612" s="29"/>
      <c r="AN612" s="29"/>
      <c r="AO612" s="29">
        <v>1</v>
      </c>
    </row>
    <row r="613" spans="32:41" x14ac:dyDescent="0.35">
      <c r="AF613" s="19" t="s">
        <v>445</v>
      </c>
      <c r="AG613" s="29"/>
      <c r="AH613" s="29"/>
      <c r="AI613" s="29">
        <v>1</v>
      </c>
      <c r="AJ613" s="29"/>
      <c r="AK613" s="29"/>
      <c r="AL613" s="29"/>
      <c r="AM613" s="29"/>
      <c r="AN613" s="29"/>
      <c r="AO613" s="29">
        <v>1</v>
      </c>
    </row>
    <row r="614" spans="32:41" x14ac:dyDescent="0.35">
      <c r="AF614" s="19" t="s">
        <v>443</v>
      </c>
      <c r="AG614" s="29">
        <v>1</v>
      </c>
      <c r="AH614" s="29"/>
      <c r="AI614" s="29"/>
      <c r="AJ614" s="29"/>
      <c r="AK614" s="29"/>
      <c r="AL614" s="29"/>
      <c r="AM614" s="29"/>
      <c r="AN614" s="29"/>
      <c r="AO614" s="29">
        <v>1</v>
      </c>
    </row>
    <row r="615" spans="32:41" x14ac:dyDescent="0.35">
      <c r="AF615" s="19" t="s">
        <v>438</v>
      </c>
      <c r="AG615" s="29">
        <v>1</v>
      </c>
      <c r="AH615" s="29"/>
      <c r="AI615" s="29"/>
      <c r="AJ615" s="29"/>
      <c r="AK615" s="29"/>
      <c r="AL615" s="29"/>
      <c r="AM615" s="29"/>
      <c r="AN615" s="29"/>
      <c r="AO615" s="29">
        <v>1</v>
      </c>
    </row>
    <row r="616" spans="32:41" x14ac:dyDescent="0.35">
      <c r="AF616" s="19" t="s">
        <v>439</v>
      </c>
      <c r="AG616" s="29"/>
      <c r="AH616" s="29"/>
      <c r="AI616" s="29">
        <v>1</v>
      </c>
      <c r="AJ616" s="29"/>
      <c r="AK616" s="29"/>
      <c r="AL616" s="29"/>
      <c r="AM616" s="29"/>
      <c r="AN616" s="29"/>
      <c r="AO616" s="29">
        <v>1</v>
      </c>
    </row>
    <row r="617" spans="32:41" x14ac:dyDescent="0.35">
      <c r="AF617" s="19" t="s">
        <v>351</v>
      </c>
      <c r="AG617" s="29">
        <v>1</v>
      </c>
      <c r="AH617" s="29"/>
      <c r="AI617" s="29"/>
      <c r="AJ617" s="29"/>
      <c r="AK617" s="29"/>
      <c r="AL617" s="29"/>
      <c r="AM617" s="29"/>
      <c r="AN617" s="29"/>
      <c r="AO617" s="29">
        <v>1</v>
      </c>
    </row>
    <row r="618" spans="32:41" x14ac:dyDescent="0.35">
      <c r="AF618" s="19" t="s">
        <v>442</v>
      </c>
      <c r="AG618" s="29"/>
      <c r="AH618" s="29"/>
      <c r="AI618" s="29">
        <v>1</v>
      </c>
      <c r="AJ618" s="29"/>
      <c r="AK618" s="29"/>
      <c r="AL618" s="29"/>
      <c r="AM618" s="29"/>
      <c r="AN618" s="29"/>
      <c r="AO618" s="29">
        <v>1</v>
      </c>
    </row>
    <row r="619" spans="32:41" x14ac:dyDescent="0.35">
      <c r="AF619" s="19" t="s">
        <v>440</v>
      </c>
      <c r="AG619" s="29"/>
      <c r="AH619" s="29"/>
      <c r="AI619" s="29">
        <v>1</v>
      </c>
      <c r="AJ619" s="29"/>
      <c r="AK619" s="29"/>
      <c r="AL619" s="29"/>
      <c r="AM619" s="29"/>
      <c r="AN619" s="29"/>
      <c r="AO619" s="29">
        <v>1</v>
      </c>
    </row>
    <row r="620" spans="32:41" x14ac:dyDescent="0.35">
      <c r="AF620" s="19" t="s">
        <v>441</v>
      </c>
      <c r="AG620" s="29"/>
      <c r="AH620" s="29"/>
      <c r="AI620" s="29">
        <v>1</v>
      </c>
      <c r="AJ620" s="29"/>
      <c r="AK620" s="29"/>
      <c r="AL620" s="29"/>
      <c r="AM620" s="29"/>
      <c r="AN620" s="29"/>
      <c r="AO620" s="29">
        <v>1</v>
      </c>
    </row>
    <row r="621" spans="32:41" x14ac:dyDescent="0.35">
      <c r="AF621" s="19" t="s">
        <v>364</v>
      </c>
      <c r="AG621" s="29">
        <v>1</v>
      </c>
      <c r="AH621" s="29"/>
      <c r="AI621" s="29"/>
      <c r="AJ621" s="29"/>
      <c r="AK621" s="29"/>
      <c r="AL621" s="29"/>
      <c r="AM621" s="29"/>
      <c r="AN621" s="29"/>
      <c r="AO621" s="29">
        <v>1</v>
      </c>
    </row>
    <row r="622" spans="32:41" x14ac:dyDescent="0.35">
      <c r="AF622" s="19" t="s">
        <v>355</v>
      </c>
      <c r="AG622" s="29">
        <v>1</v>
      </c>
      <c r="AH622" s="29"/>
      <c r="AI622" s="29"/>
      <c r="AJ622" s="29"/>
      <c r="AK622" s="29"/>
      <c r="AL622" s="29"/>
      <c r="AM622" s="29"/>
      <c r="AN622" s="29"/>
      <c r="AO622" s="29">
        <v>1</v>
      </c>
    </row>
    <row r="623" spans="32:41" x14ac:dyDescent="0.35">
      <c r="AF623" s="19" t="s">
        <v>356</v>
      </c>
      <c r="AG623" s="29">
        <v>1</v>
      </c>
      <c r="AH623" s="29"/>
      <c r="AI623" s="29"/>
      <c r="AJ623" s="29"/>
      <c r="AK623" s="29"/>
      <c r="AL623" s="29"/>
      <c r="AM623" s="29"/>
      <c r="AN623" s="29"/>
      <c r="AO623" s="29">
        <v>1</v>
      </c>
    </row>
    <row r="624" spans="32:41" x14ac:dyDescent="0.35">
      <c r="AF624" s="19" t="s">
        <v>357</v>
      </c>
      <c r="AG624" s="29">
        <v>1</v>
      </c>
      <c r="AH624" s="29"/>
      <c r="AI624" s="29"/>
      <c r="AJ624" s="29"/>
      <c r="AK624" s="29"/>
      <c r="AL624" s="29"/>
      <c r="AM624" s="29"/>
      <c r="AN624" s="29"/>
      <c r="AO624" s="29">
        <v>1</v>
      </c>
    </row>
    <row r="625" spans="32:41" x14ac:dyDescent="0.35">
      <c r="AF625" s="19" t="s">
        <v>444</v>
      </c>
      <c r="AG625" s="29"/>
      <c r="AH625" s="29"/>
      <c r="AI625" s="29">
        <v>1</v>
      </c>
      <c r="AJ625" s="29"/>
      <c r="AK625" s="29"/>
      <c r="AL625" s="29"/>
      <c r="AM625" s="29"/>
      <c r="AN625" s="29"/>
      <c r="AO625" s="29">
        <v>1</v>
      </c>
    </row>
    <row r="626" spans="32:41" x14ac:dyDescent="0.35">
      <c r="AF626" s="19" t="s">
        <v>365</v>
      </c>
      <c r="AG626" s="29">
        <v>1</v>
      </c>
      <c r="AH626" s="29"/>
      <c r="AI626" s="29"/>
      <c r="AJ626" s="29"/>
      <c r="AK626" s="29"/>
      <c r="AL626" s="29"/>
      <c r="AM626" s="29"/>
      <c r="AN626" s="29"/>
      <c r="AO626" s="29">
        <v>1</v>
      </c>
    </row>
    <row r="627" spans="32:41" x14ac:dyDescent="0.35">
      <c r="AF627" s="19" t="s">
        <v>371</v>
      </c>
      <c r="AG627" s="29"/>
      <c r="AH627" s="29"/>
      <c r="AI627" s="29">
        <v>1</v>
      </c>
      <c r="AJ627" s="29"/>
      <c r="AK627" s="29"/>
      <c r="AL627" s="29"/>
      <c r="AM627" s="29"/>
      <c r="AN627" s="29"/>
      <c r="AO627" s="29">
        <v>1</v>
      </c>
    </row>
    <row r="628" spans="32:41" x14ac:dyDescent="0.35">
      <c r="AF628" s="19" t="s">
        <v>358</v>
      </c>
      <c r="AG628" s="29">
        <v>1</v>
      </c>
      <c r="AH628" s="29"/>
      <c r="AI628" s="29"/>
      <c r="AJ628" s="29"/>
      <c r="AK628" s="29"/>
      <c r="AL628" s="29"/>
      <c r="AM628" s="29"/>
      <c r="AN628" s="29"/>
      <c r="AO628" s="29">
        <v>1</v>
      </c>
    </row>
    <row r="629" spans="32:41" x14ac:dyDescent="0.35">
      <c r="AF629" s="19" t="s">
        <v>370</v>
      </c>
      <c r="AG629" s="29"/>
      <c r="AH629" s="29"/>
      <c r="AI629" s="29">
        <v>1</v>
      </c>
      <c r="AJ629" s="29"/>
      <c r="AK629" s="29"/>
      <c r="AL629" s="29"/>
      <c r="AM629" s="29"/>
      <c r="AN629" s="29"/>
      <c r="AO629" s="29">
        <v>1</v>
      </c>
    </row>
    <row r="630" spans="32:41" x14ac:dyDescent="0.35">
      <c r="AF630" s="19" t="s">
        <v>360</v>
      </c>
      <c r="AG630" s="29">
        <v>1</v>
      </c>
      <c r="AH630" s="29"/>
      <c r="AI630" s="29"/>
      <c r="AJ630" s="29"/>
      <c r="AK630" s="29"/>
      <c r="AL630" s="29"/>
      <c r="AM630" s="29"/>
      <c r="AN630" s="29"/>
      <c r="AO630" s="29">
        <v>1</v>
      </c>
    </row>
    <row r="631" spans="32:41" x14ac:dyDescent="0.35">
      <c r="AF631" s="19" t="s">
        <v>361</v>
      </c>
      <c r="AG631" s="29">
        <v>1</v>
      </c>
      <c r="AH631" s="29"/>
      <c r="AI631" s="29"/>
      <c r="AJ631" s="29"/>
      <c r="AK631" s="29"/>
      <c r="AL631" s="29"/>
      <c r="AM631" s="29"/>
      <c r="AN631" s="29"/>
      <c r="AO631" s="29">
        <v>1</v>
      </c>
    </row>
    <row r="632" spans="32:41" x14ac:dyDescent="0.35">
      <c r="AF632" s="19" t="s">
        <v>362</v>
      </c>
      <c r="AG632" s="29">
        <v>1</v>
      </c>
      <c r="AH632" s="29"/>
      <c r="AI632" s="29"/>
      <c r="AJ632" s="29"/>
      <c r="AK632" s="29"/>
      <c r="AL632" s="29"/>
      <c r="AM632" s="29"/>
      <c r="AN632" s="29"/>
      <c r="AO632" s="29">
        <v>1</v>
      </c>
    </row>
    <row r="633" spans="32:41" x14ac:dyDescent="0.35">
      <c r="AF633" s="19" t="s">
        <v>363</v>
      </c>
      <c r="AG633" s="29">
        <v>1</v>
      </c>
      <c r="AH633" s="29"/>
      <c r="AI633" s="29"/>
      <c r="AJ633" s="29"/>
      <c r="AK633" s="29"/>
      <c r="AL633" s="29"/>
      <c r="AM633" s="29"/>
      <c r="AN633" s="29"/>
      <c r="AO633" s="29">
        <v>1</v>
      </c>
    </row>
    <row r="634" spans="32:41" x14ac:dyDescent="0.35">
      <c r="AF634" s="19" t="s">
        <v>359</v>
      </c>
      <c r="AG634" s="29">
        <v>1</v>
      </c>
      <c r="AH634" s="29"/>
      <c r="AI634" s="29"/>
      <c r="AJ634" s="29"/>
      <c r="AK634" s="29"/>
      <c r="AL634" s="29"/>
      <c r="AM634" s="29"/>
      <c r="AN634" s="29"/>
      <c r="AO634" s="29">
        <v>1</v>
      </c>
    </row>
    <row r="635" spans="32:41" x14ac:dyDescent="0.35">
      <c r="AF635" s="18" t="s">
        <v>447</v>
      </c>
      <c r="AG635" s="29">
        <v>12</v>
      </c>
      <c r="AH635" s="29">
        <v>13</v>
      </c>
      <c r="AI635" s="29">
        <v>21</v>
      </c>
      <c r="AJ635" s="29"/>
      <c r="AK635" s="29">
        <v>28</v>
      </c>
      <c r="AL635" s="29">
        <v>2</v>
      </c>
      <c r="AM635" s="29"/>
      <c r="AN635" s="29"/>
      <c r="AO635" s="29">
        <v>76</v>
      </c>
    </row>
    <row r="636" spans="32:41" x14ac:dyDescent="0.35">
      <c r="AF636" s="19" t="s">
        <v>450</v>
      </c>
      <c r="AG636" s="29"/>
      <c r="AH636" s="29"/>
      <c r="AI636" s="29"/>
      <c r="AJ636" s="29"/>
      <c r="AK636" s="29">
        <v>1</v>
      </c>
      <c r="AL636" s="29"/>
      <c r="AM636" s="29"/>
      <c r="AN636" s="29"/>
      <c r="AO636" s="29">
        <v>1</v>
      </c>
    </row>
    <row r="637" spans="32:41" x14ac:dyDescent="0.35">
      <c r="AF637" s="19" t="s">
        <v>36</v>
      </c>
      <c r="AG637" s="29"/>
      <c r="AH637" s="29"/>
      <c r="AI637" s="29">
        <v>1</v>
      </c>
      <c r="AJ637" s="29"/>
      <c r="AK637" s="29"/>
      <c r="AL637" s="29"/>
      <c r="AM637" s="29"/>
      <c r="AN637" s="29"/>
      <c r="AO637" s="29">
        <v>1</v>
      </c>
    </row>
    <row r="638" spans="32:41" x14ac:dyDescent="0.35">
      <c r="AF638" s="19" t="s">
        <v>323</v>
      </c>
      <c r="AG638" s="29"/>
      <c r="AH638" s="29"/>
      <c r="AI638" s="29"/>
      <c r="AJ638" s="29"/>
      <c r="AK638" s="29">
        <v>1</v>
      </c>
      <c r="AL638" s="29"/>
      <c r="AM638" s="29"/>
      <c r="AN638" s="29"/>
      <c r="AO638" s="29">
        <v>1</v>
      </c>
    </row>
    <row r="639" spans="32:41" x14ac:dyDescent="0.35">
      <c r="AF639" s="19" t="s">
        <v>145</v>
      </c>
      <c r="AG639" s="29"/>
      <c r="AH639" s="29"/>
      <c r="AI639" s="29"/>
      <c r="AJ639" s="29"/>
      <c r="AK639" s="29">
        <v>1</v>
      </c>
      <c r="AL639" s="29"/>
      <c r="AM639" s="29"/>
      <c r="AN639" s="29"/>
      <c r="AO639" s="29">
        <v>1</v>
      </c>
    </row>
    <row r="640" spans="32:41" x14ac:dyDescent="0.35">
      <c r="AF640" s="19" t="s">
        <v>127</v>
      </c>
      <c r="AG640" s="29"/>
      <c r="AH640" s="29"/>
      <c r="AI640" s="29"/>
      <c r="AJ640" s="29"/>
      <c r="AK640" s="29"/>
      <c r="AL640" s="29">
        <v>1</v>
      </c>
      <c r="AM640" s="29"/>
      <c r="AN640" s="29"/>
      <c r="AO640" s="29">
        <v>1</v>
      </c>
    </row>
    <row r="641" spans="32:41" x14ac:dyDescent="0.35">
      <c r="AF641" s="19" t="s">
        <v>463</v>
      </c>
      <c r="AG641" s="29"/>
      <c r="AH641" s="29"/>
      <c r="AI641" s="29">
        <v>1</v>
      </c>
      <c r="AJ641" s="29"/>
      <c r="AK641" s="29"/>
      <c r="AL641" s="29"/>
      <c r="AM641" s="29"/>
      <c r="AN641" s="29"/>
      <c r="AO641" s="29">
        <v>1</v>
      </c>
    </row>
    <row r="642" spans="32:41" x14ac:dyDescent="0.35">
      <c r="AF642" s="19" t="s">
        <v>462</v>
      </c>
      <c r="AG642" s="29"/>
      <c r="AH642" s="29"/>
      <c r="AI642" s="29">
        <v>1</v>
      </c>
      <c r="AJ642" s="29"/>
      <c r="AK642" s="29"/>
      <c r="AL642" s="29"/>
      <c r="AM642" s="29"/>
      <c r="AN642" s="29"/>
      <c r="AO642" s="29">
        <v>1</v>
      </c>
    </row>
    <row r="643" spans="32:41" x14ac:dyDescent="0.35">
      <c r="AF643" s="19" t="s">
        <v>471</v>
      </c>
      <c r="AG643" s="29">
        <v>1</v>
      </c>
      <c r="AH643" s="29"/>
      <c r="AI643" s="29"/>
      <c r="AJ643" s="29"/>
      <c r="AK643" s="29"/>
      <c r="AL643" s="29"/>
      <c r="AM643" s="29"/>
      <c r="AN643" s="29"/>
      <c r="AO643" s="29">
        <v>1</v>
      </c>
    </row>
    <row r="644" spans="32:41" x14ac:dyDescent="0.35">
      <c r="AF644" s="19" t="s">
        <v>458</v>
      </c>
      <c r="AG644" s="29">
        <v>1</v>
      </c>
      <c r="AH644" s="29"/>
      <c r="AI644" s="29"/>
      <c r="AJ644" s="29"/>
      <c r="AK644" s="29"/>
      <c r="AL644" s="29"/>
      <c r="AM644" s="29"/>
      <c r="AN644" s="29"/>
      <c r="AO644" s="29">
        <v>1</v>
      </c>
    </row>
    <row r="645" spans="32:41" x14ac:dyDescent="0.35">
      <c r="AF645" s="19" t="s">
        <v>459</v>
      </c>
      <c r="AG645" s="29">
        <v>1</v>
      </c>
      <c r="AH645" s="29"/>
      <c r="AI645" s="29"/>
      <c r="AJ645" s="29"/>
      <c r="AK645" s="29"/>
      <c r="AL645" s="29"/>
      <c r="AM645" s="29"/>
      <c r="AN645" s="29"/>
      <c r="AO645" s="29">
        <v>1</v>
      </c>
    </row>
    <row r="646" spans="32:41" x14ac:dyDescent="0.35">
      <c r="AF646" s="19" t="s">
        <v>150</v>
      </c>
      <c r="AG646" s="29"/>
      <c r="AH646" s="29">
        <v>1</v>
      </c>
      <c r="AI646" s="29"/>
      <c r="AJ646" s="29"/>
      <c r="AK646" s="29"/>
      <c r="AL646" s="29"/>
      <c r="AM646" s="29"/>
      <c r="AN646" s="29"/>
      <c r="AO646" s="29">
        <v>1</v>
      </c>
    </row>
    <row r="647" spans="32:41" x14ac:dyDescent="0.35">
      <c r="AF647" s="19" t="s">
        <v>42</v>
      </c>
      <c r="AG647" s="29"/>
      <c r="AH647" s="29"/>
      <c r="AI647" s="29">
        <v>1</v>
      </c>
      <c r="AJ647" s="29"/>
      <c r="AK647" s="29"/>
      <c r="AL647" s="29"/>
      <c r="AM647" s="29"/>
      <c r="AN647" s="29"/>
      <c r="AO647" s="29">
        <v>1</v>
      </c>
    </row>
    <row r="648" spans="32:41" x14ac:dyDescent="0.35">
      <c r="AF648" s="19" t="s">
        <v>486</v>
      </c>
      <c r="AG648" s="29"/>
      <c r="AH648" s="29"/>
      <c r="AI648" s="29">
        <v>1</v>
      </c>
      <c r="AJ648" s="29"/>
      <c r="AK648" s="29"/>
      <c r="AL648" s="29"/>
      <c r="AM648" s="29"/>
      <c r="AN648" s="29"/>
      <c r="AO648" s="29">
        <v>1</v>
      </c>
    </row>
    <row r="649" spans="32:41" x14ac:dyDescent="0.35">
      <c r="AF649" s="19" t="s">
        <v>465</v>
      </c>
      <c r="AG649" s="29"/>
      <c r="AH649" s="29"/>
      <c r="AI649" s="29">
        <v>1</v>
      </c>
      <c r="AJ649" s="29"/>
      <c r="AK649" s="29"/>
      <c r="AL649" s="29"/>
      <c r="AM649" s="29"/>
      <c r="AN649" s="29"/>
      <c r="AO649" s="29">
        <v>1</v>
      </c>
    </row>
    <row r="650" spans="32:41" x14ac:dyDescent="0.35">
      <c r="AF650" s="19" t="s">
        <v>457</v>
      </c>
      <c r="AG650" s="29"/>
      <c r="AH650" s="29"/>
      <c r="AI650" s="29">
        <v>1</v>
      </c>
      <c r="AJ650" s="29"/>
      <c r="AK650" s="29"/>
      <c r="AL650" s="29"/>
      <c r="AM650" s="29"/>
      <c r="AN650" s="29"/>
      <c r="AO650" s="29">
        <v>1</v>
      </c>
    </row>
    <row r="651" spans="32:41" x14ac:dyDescent="0.35">
      <c r="AF651" s="19" t="s">
        <v>50</v>
      </c>
      <c r="AG651" s="29"/>
      <c r="AH651" s="29"/>
      <c r="AI651" s="29">
        <v>1</v>
      </c>
      <c r="AJ651" s="29"/>
      <c r="AK651" s="29"/>
      <c r="AL651" s="29"/>
      <c r="AM651" s="29"/>
      <c r="AN651" s="29"/>
      <c r="AO651" s="29">
        <v>1</v>
      </c>
    </row>
    <row r="652" spans="32:41" x14ac:dyDescent="0.35">
      <c r="AF652" s="19" t="s">
        <v>151</v>
      </c>
      <c r="AG652" s="29"/>
      <c r="AH652" s="29"/>
      <c r="AI652" s="29">
        <v>1</v>
      </c>
      <c r="AJ652" s="29"/>
      <c r="AK652" s="29"/>
      <c r="AL652" s="29"/>
      <c r="AM652" s="29"/>
      <c r="AN652" s="29"/>
      <c r="AO652" s="29">
        <v>1</v>
      </c>
    </row>
    <row r="653" spans="32:41" x14ac:dyDescent="0.35">
      <c r="AF653" s="19" t="s">
        <v>152</v>
      </c>
      <c r="AG653" s="29"/>
      <c r="AH653" s="29"/>
      <c r="AI653" s="29"/>
      <c r="AJ653" s="29"/>
      <c r="AK653" s="29">
        <v>1</v>
      </c>
      <c r="AL653" s="29"/>
      <c r="AM653" s="29"/>
      <c r="AN653" s="29"/>
      <c r="AO653" s="29">
        <v>1</v>
      </c>
    </row>
    <row r="654" spans="32:41" x14ac:dyDescent="0.35">
      <c r="AF654" s="19" t="s">
        <v>128</v>
      </c>
      <c r="AG654" s="29"/>
      <c r="AH654" s="29"/>
      <c r="AI654" s="29"/>
      <c r="AJ654" s="29"/>
      <c r="AK654" s="29">
        <v>1</v>
      </c>
      <c r="AL654" s="29"/>
      <c r="AM654" s="29"/>
      <c r="AN654" s="29"/>
      <c r="AO654" s="29">
        <v>1</v>
      </c>
    </row>
    <row r="655" spans="32:41" x14ac:dyDescent="0.35">
      <c r="AF655" s="19" t="s">
        <v>153</v>
      </c>
      <c r="AG655" s="29"/>
      <c r="AH655" s="29">
        <v>1</v>
      </c>
      <c r="AI655" s="29"/>
      <c r="AJ655" s="29"/>
      <c r="AK655" s="29"/>
      <c r="AL655" s="29"/>
      <c r="AM655" s="29"/>
      <c r="AN655" s="29"/>
      <c r="AO655" s="29">
        <v>1</v>
      </c>
    </row>
    <row r="656" spans="32:41" x14ac:dyDescent="0.35">
      <c r="AF656" s="19" t="s">
        <v>453</v>
      </c>
      <c r="AG656" s="29"/>
      <c r="AH656" s="29"/>
      <c r="AI656" s="29">
        <v>1</v>
      </c>
      <c r="AJ656" s="29"/>
      <c r="AK656" s="29"/>
      <c r="AL656" s="29"/>
      <c r="AM656" s="29"/>
      <c r="AN656" s="29"/>
      <c r="AO656" s="29">
        <v>1</v>
      </c>
    </row>
    <row r="657" spans="32:41" x14ac:dyDescent="0.35">
      <c r="AF657" s="19" t="s">
        <v>455</v>
      </c>
      <c r="AG657" s="29">
        <v>1</v>
      </c>
      <c r="AH657" s="29"/>
      <c r="AI657" s="29"/>
      <c r="AJ657" s="29"/>
      <c r="AK657" s="29"/>
      <c r="AL657" s="29"/>
      <c r="AM657" s="29"/>
      <c r="AN657" s="29"/>
      <c r="AO657" s="29">
        <v>1</v>
      </c>
    </row>
    <row r="658" spans="32:41" x14ac:dyDescent="0.35">
      <c r="AF658" s="19" t="s">
        <v>51</v>
      </c>
      <c r="AG658" s="29"/>
      <c r="AH658" s="29"/>
      <c r="AI658" s="29">
        <v>1</v>
      </c>
      <c r="AJ658" s="29"/>
      <c r="AK658" s="29"/>
      <c r="AL658" s="29"/>
      <c r="AM658" s="29"/>
      <c r="AN658" s="29"/>
      <c r="AO658" s="29">
        <v>1</v>
      </c>
    </row>
    <row r="659" spans="32:41" x14ac:dyDescent="0.35">
      <c r="AF659" s="19" t="s">
        <v>45</v>
      </c>
      <c r="AG659" s="29"/>
      <c r="AH659" s="29"/>
      <c r="AI659" s="29">
        <v>1</v>
      </c>
      <c r="AJ659" s="29"/>
      <c r="AK659" s="29"/>
      <c r="AL659" s="29"/>
      <c r="AM659" s="29"/>
      <c r="AN659" s="29"/>
      <c r="AO659" s="29">
        <v>1</v>
      </c>
    </row>
    <row r="660" spans="32:41" x14ac:dyDescent="0.35">
      <c r="AF660" s="19" t="s">
        <v>325</v>
      </c>
      <c r="AG660" s="29"/>
      <c r="AH660" s="29"/>
      <c r="AI660" s="29"/>
      <c r="AJ660" s="29"/>
      <c r="AK660" s="29">
        <v>1</v>
      </c>
      <c r="AL660" s="29"/>
      <c r="AM660" s="29"/>
      <c r="AN660" s="29"/>
      <c r="AO660" s="29">
        <v>1</v>
      </c>
    </row>
    <row r="661" spans="32:41" x14ac:dyDescent="0.35">
      <c r="AF661" s="19" t="s">
        <v>154</v>
      </c>
      <c r="AG661" s="29"/>
      <c r="AH661" s="29">
        <v>1</v>
      </c>
      <c r="AI661" s="29"/>
      <c r="AJ661" s="29"/>
      <c r="AK661" s="29"/>
      <c r="AL661" s="29"/>
      <c r="AM661" s="29"/>
      <c r="AN661" s="29"/>
      <c r="AO661" s="29">
        <v>1</v>
      </c>
    </row>
    <row r="662" spans="32:41" x14ac:dyDescent="0.35">
      <c r="AF662" s="19" t="s">
        <v>272</v>
      </c>
      <c r="AG662" s="29"/>
      <c r="AH662" s="29"/>
      <c r="AI662" s="29"/>
      <c r="AJ662" s="29"/>
      <c r="AK662" s="29">
        <v>1</v>
      </c>
      <c r="AL662" s="29"/>
      <c r="AM662" s="29"/>
      <c r="AN662" s="29"/>
      <c r="AO662" s="29">
        <v>1</v>
      </c>
    </row>
    <row r="663" spans="32:41" x14ac:dyDescent="0.35">
      <c r="AF663" s="19" t="s">
        <v>131</v>
      </c>
      <c r="AG663" s="29"/>
      <c r="AH663" s="29"/>
      <c r="AI663" s="29"/>
      <c r="AJ663" s="29"/>
      <c r="AK663" s="29">
        <v>1</v>
      </c>
      <c r="AL663" s="29"/>
      <c r="AM663" s="29"/>
      <c r="AN663" s="29"/>
      <c r="AO663" s="29">
        <v>1</v>
      </c>
    </row>
    <row r="664" spans="32:41" x14ac:dyDescent="0.35">
      <c r="AF664" s="19" t="s">
        <v>326</v>
      </c>
      <c r="AG664" s="29"/>
      <c r="AH664" s="29"/>
      <c r="AI664" s="29"/>
      <c r="AJ664" s="29"/>
      <c r="AK664" s="29">
        <v>1</v>
      </c>
      <c r="AL664" s="29"/>
      <c r="AM664" s="29"/>
      <c r="AN664" s="29"/>
      <c r="AO664" s="29">
        <v>1</v>
      </c>
    </row>
    <row r="665" spans="32:41" x14ac:dyDescent="0.35">
      <c r="AF665" s="19" t="s">
        <v>273</v>
      </c>
      <c r="AG665" s="29"/>
      <c r="AH665" s="29"/>
      <c r="AI665" s="29"/>
      <c r="AJ665" s="29"/>
      <c r="AK665" s="29">
        <v>1</v>
      </c>
      <c r="AL665" s="29"/>
      <c r="AM665" s="29"/>
      <c r="AN665" s="29"/>
      <c r="AO665" s="29">
        <v>1</v>
      </c>
    </row>
    <row r="666" spans="32:41" x14ac:dyDescent="0.35">
      <c r="AF666" s="19" t="s">
        <v>259</v>
      </c>
      <c r="AG666" s="29"/>
      <c r="AH666" s="29"/>
      <c r="AI666" s="29"/>
      <c r="AJ666" s="29"/>
      <c r="AK666" s="29">
        <v>1</v>
      </c>
      <c r="AL666" s="29"/>
      <c r="AM666" s="29"/>
      <c r="AN666" s="29"/>
      <c r="AO666" s="29">
        <v>1</v>
      </c>
    </row>
    <row r="667" spans="32:41" x14ac:dyDescent="0.35">
      <c r="AF667" s="19" t="s">
        <v>1910</v>
      </c>
      <c r="AG667" s="29"/>
      <c r="AH667" s="29">
        <v>1</v>
      </c>
      <c r="AI667" s="29"/>
      <c r="AJ667" s="29"/>
      <c r="AK667" s="29"/>
      <c r="AL667" s="29"/>
      <c r="AM667" s="29"/>
      <c r="AN667" s="29"/>
      <c r="AO667" s="29">
        <v>1</v>
      </c>
    </row>
    <row r="668" spans="32:41" x14ac:dyDescent="0.35">
      <c r="AF668" s="19" t="s">
        <v>328</v>
      </c>
      <c r="AG668" s="29"/>
      <c r="AH668" s="29"/>
      <c r="AI668" s="29">
        <v>1</v>
      </c>
      <c r="AJ668" s="29"/>
      <c r="AK668" s="29"/>
      <c r="AL668" s="29"/>
      <c r="AM668" s="29"/>
      <c r="AN668" s="29"/>
      <c r="AO668" s="29">
        <v>1</v>
      </c>
    </row>
    <row r="669" spans="32:41" x14ac:dyDescent="0.35">
      <c r="AF669" s="19" t="s">
        <v>122</v>
      </c>
      <c r="AG669" s="29"/>
      <c r="AH669" s="29"/>
      <c r="AI669" s="29"/>
      <c r="AJ669" s="29"/>
      <c r="AK669" s="29">
        <v>1</v>
      </c>
      <c r="AL669" s="29"/>
      <c r="AM669" s="29"/>
      <c r="AN669" s="29"/>
      <c r="AO669" s="29">
        <v>1</v>
      </c>
    </row>
    <row r="670" spans="32:41" x14ac:dyDescent="0.35">
      <c r="AF670" s="19" t="s">
        <v>147</v>
      </c>
      <c r="AG670" s="29"/>
      <c r="AH670" s="29">
        <v>1</v>
      </c>
      <c r="AI670" s="29"/>
      <c r="AJ670" s="29"/>
      <c r="AK670" s="29"/>
      <c r="AL670" s="29"/>
      <c r="AM670" s="29"/>
      <c r="AN670" s="29"/>
      <c r="AO670" s="29">
        <v>1</v>
      </c>
    </row>
    <row r="671" spans="32:41" x14ac:dyDescent="0.35">
      <c r="AF671" s="19" t="s">
        <v>269</v>
      </c>
      <c r="AG671" s="29"/>
      <c r="AH671" s="29">
        <v>1</v>
      </c>
      <c r="AI671" s="29"/>
      <c r="AJ671" s="29"/>
      <c r="AK671" s="29"/>
      <c r="AL671" s="29"/>
      <c r="AM671" s="29"/>
      <c r="AN671" s="29"/>
      <c r="AO671" s="29">
        <v>1</v>
      </c>
    </row>
    <row r="672" spans="32:41" x14ac:dyDescent="0.35">
      <c r="AF672" s="19" t="s">
        <v>46</v>
      </c>
      <c r="AG672" s="29"/>
      <c r="AH672" s="29"/>
      <c r="AI672" s="29">
        <v>1</v>
      </c>
      <c r="AJ672" s="29"/>
      <c r="AK672" s="29"/>
      <c r="AL672" s="29"/>
      <c r="AM672" s="29"/>
      <c r="AN672" s="29"/>
      <c r="AO672" s="29">
        <v>1</v>
      </c>
    </row>
    <row r="673" spans="32:41" x14ac:dyDescent="0.35">
      <c r="AF673" s="19" t="s">
        <v>448</v>
      </c>
      <c r="AG673" s="29"/>
      <c r="AH673" s="29"/>
      <c r="AI673" s="29"/>
      <c r="AJ673" s="29"/>
      <c r="AK673" s="29">
        <v>1</v>
      </c>
      <c r="AL673" s="29"/>
      <c r="AM673" s="29"/>
      <c r="AN673" s="29"/>
      <c r="AO673" s="29">
        <v>1</v>
      </c>
    </row>
    <row r="674" spans="32:41" x14ac:dyDescent="0.35">
      <c r="AF674" s="19" t="s">
        <v>155</v>
      </c>
      <c r="AG674" s="29"/>
      <c r="AH674" s="29">
        <v>1</v>
      </c>
      <c r="AI674" s="29"/>
      <c r="AJ674" s="29"/>
      <c r="AK674" s="29"/>
      <c r="AL674" s="29"/>
      <c r="AM674" s="29"/>
      <c r="AN674" s="29"/>
      <c r="AO674" s="29">
        <v>1</v>
      </c>
    </row>
    <row r="675" spans="32:41" x14ac:dyDescent="0.35">
      <c r="AF675" s="19" t="s">
        <v>156</v>
      </c>
      <c r="AG675" s="29"/>
      <c r="AH675" s="29"/>
      <c r="AI675" s="29"/>
      <c r="AJ675" s="29"/>
      <c r="AK675" s="29">
        <v>1</v>
      </c>
      <c r="AL675" s="29"/>
      <c r="AM675" s="29"/>
      <c r="AN675" s="29"/>
      <c r="AO675" s="29">
        <v>1</v>
      </c>
    </row>
    <row r="676" spans="32:41" x14ac:dyDescent="0.35">
      <c r="AF676" s="19" t="s">
        <v>157</v>
      </c>
      <c r="AG676" s="29"/>
      <c r="AH676" s="29">
        <v>1</v>
      </c>
      <c r="AI676" s="29"/>
      <c r="AJ676" s="29"/>
      <c r="AK676" s="29"/>
      <c r="AL676" s="29"/>
      <c r="AM676" s="29"/>
      <c r="AN676" s="29"/>
      <c r="AO676" s="29">
        <v>1</v>
      </c>
    </row>
    <row r="677" spans="32:41" x14ac:dyDescent="0.35">
      <c r="AF677" s="19" t="s">
        <v>270</v>
      </c>
      <c r="AG677" s="29"/>
      <c r="AH677" s="29"/>
      <c r="AI677" s="29"/>
      <c r="AJ677" s="29"/>
      <c r="AK677" s="29">
        <v>1</v>
      </c>
      <c r="AL677" s="29"/>
      <c r="AM677" s="29"/>
      <c r="AN677" s="29"/>
      <c r="AO677" s="29">
        <v>1</v>
      </c>
    </row>
    <row r="678" spans="32:41" x14ac:dyDescent="0.35">
      <c r="AF678" s="19" t="s">
        <v>129</v>
      </c>
      <c r="AG678" s="29"/>
      <c r="AH678" s="29"/>
      <c r="AI678" s="29"/>
      <c r="AJ678" s="29"/>
      <c r="AK678" s="29">
        <v>1</v>
      </c>
      <c r="AL678" s="29"/>
      <c r="AM678" s="29"/>
      <c r="AN678" s="29"/>
      <c r="AO678" s="29">
        <v>1</v>
      </c>
    </row>
    <row r="679" spans="32:41" x14ac:dyDescent="0.35">
      <c r="AF679" s="19" t="s">
        <v>451</v>
      </c>
      <c r="AG679" s="29"/>
      <c r="AH679" s="29"/>
      <c r="AI679" s="29"/>
      <c r="AJ679" s="29"/>
      <c r="AK679" s="29">
        <v>1</v>
      </c>
      <c r="AL679" s="29"/>
      <c r="AM679" s="29"/>
      <c r="AN679" s="29"/>
      <c r="AO679" s="29">
        <v>1</v>
      </c>
    </row>
    <row r="680" spans="32:41" x14ac:dyDescent="0.35">
      <c r="AF680" s="19" t="s">
        <v>274</v>
      </c>
      <c r="AG680" s="29"/>
      <c r="AH680" s="29"/>
      <c r="AI680" s="29"/>
      <c r="AJ680" s="29"/>
      <c r="AK680" s="29">
        <v>1</v>
      </c>
      <c r="AL680" s="29"/>
      <c r="AM680" s="29"/>
      <c r="AN680" s="29"/>
      <c r="AO680" s="29">
        <v>1</v>
      </c>
    </row>
    <row r="681" spans="32:41" x14ac:dyDescent="0.35">
      <c r="AF681" s="19" t="s">
        <v>271</v>
      </c>
      <c r="AG681" s="29"/>
      <c r="AH681" s="29"/>
      <c r="AI681" s="29"/>
      <c r="AJ681" s="29"/>
      <c r="AK681" s="29">
        <v>1</v>
      </c>
      <c r="AL681" s="29"/>
      <c r="AM681" s="29"/>
      <c r="AN681" s="29"/>
      <c r="AO681" s="29">
        <v>1</v>
      </c>
    </row>
    <row r="682" spans="32:41" x14ac:dyDescent="0.35">
      <c r="AF682" s="19" t="s">
        <v>460</v>
      </c>
      <c r="AG682" s="29">
        <v>1</v>
      </c>
      <c r="AH682" s="29"/>
      <c r="AI682" s="29"/>
      <c r="AJ682" s="29"/>
      <c r="AK682" s="29"/>
      <c r="AL682" s="29"/>
      <c r="AM682" s="29"/>
      <c r="AN682" s="29"/>
      <c r="AO682" s="29">
        <v>1</v>
      </c>
    </row>
    <row r="683" spans="32:41" x14ac:dyDescent="0.35">
      <c r="AF683" s="19" t="s">
        <v>275</v>
      </c>
      <c r="AG683" s="29"/>
      <c r="AH683" s="29"/>
      <c r="AI683" s="29"/>
      <c r="AJ683" s="29"/>
      <c r="AK683" s="29">
        <v>1</v>
      </c>
      <c r="AL683" s="29"/>
      <c r="AM683" s="29"/>
      <c r="AN683" s="29"/>
      <c r="AO683" s="29">
        <v>1</v>
      </c>
    </row>
    <row r="684" spans="32:41" x14ac:dyDescent="0.35">
      <c r="AF684" s="19" t="s">
        <v>464</v>
      </c>
      <c r="AG684" s="29"/>
      <c r="AH684" s="29"/>
      <c r="AI684" s="29">
        <v>1</v>
      </c>
      <c r="AJ684" s="29"/>
      <c r="AK684" s="29"/>
      <c r="AL684" s="29"/>
      <c r="AM684" s="29"/>
      <c r="AN684" s="29"/>
      <c r="AO684" s="29">
        <v>1</v>
      </c>
    </row>
    <row r="685" spans="32:41" x14ac:dyDescent="0.35">
      <c r="AF685" s="19" t="s">
        <v>468</v>
      </c>
      <c r="AG685" s="29"/>
      <c r="AH685" s="29"/>
      <c r="AI685" s="29">
        <v>1</v>
      </c>
      <c r="AJ685" s="29"/>
      <c r="AK685" s="29"/>
      <c r="AL685" s="29"/>
      <c r="AM685" s="29"/>
      <c r="AN685" s="29"/>
      <c r="AO685" s="29">
        <v>1</v>
      </c>
    </row>
    <row r="686" spans="32:41" x14ac:dyDescent="0.35">
      <c r="AF686" s="19" t="s">
        <v>470</v>
      </c>
      <c r="AG686" s="29"/>
      <c r="AH686" s="29"/>
      <c r="AI686" s="29">
        <v>1</v>
      </c>
      <c r="AJ686" s="29"/>
      <c r="AK686" s="29"/>
      <c r="AL686" s="29"/>
      <c r="AM686" s="29"/>
      <c r="AN686" s="29"/>
      <c r="AO686" s="29">
        <v>1</v>
      </c>
    </row>
    <row r="687" spans="32:41" x14ac:dyDescent="0.35">
      <c r="AF687" s="19" t="s">
        <v>454</v>
      </c>
      <c r="AG687" s="29">
        <v>1</v>
      </c>
      <c r="AH687" s="29"/>
      <c r="AI687" s="29"/>
      <c r="AJ687" s="29"/>
      <c r="AK687" s="29"/>
      <c r="AL687" s="29"/>
      <c r="AM687" s="29"/>
      <c r="AN687" s="29"/>
      <c r="AO687" s="29">
        <v>1</v>
      </c>
    </row>
    <row r="688" spans="32:41" x14ac:dyDescent="0.35">
      <c r="AF688" s="19" t="s">
        <v>329</v>
      </c>
      <c r="AG688" s="29"/>
      <c r="AH688" s="29"/>
      <c r="AI688" s="29"/>
      <c r="AJ688" s="29"/>
      <c r="AK688" s="29">
        <v>1</v>
      </c>
      <c r="AL688" s="29"/>
      <c r="AM688" s="29"/>
      <c r="AN688" s="29"/>
      <c r="AO688" s="29">
        <v>1</v>
      </c>
    </row>
    <row r="689" spans="32:41" x14ac:dyDescent="0.35">
      <c r="AF689" s="19" t="s">
        <v>456</v>
      </c>
      <c r="AG689" s="29"/>
      <c r="AH689" s="29"/>
      <c r="AI689" s="29">
        <v>1</v>
      </c>
      <c r="AJ689" s="29"/>
      <c r="AK689" s="29"/>
      <c r="AL689" s="29"/>
      <c r="AM689" s="29"/>
      <c r="AN689" s="29"/>
      <c r="AO689" s="29">
        <v>1</v>
      </c>
    </row>
    <row r="690" spans="32:41" x14ac:dyDescent="0.35">
      <c r="AF690" s="19" t="s">
        <v>472</v>
      </c>
      <c r="AG690" s="29">
        <v>1</v>
      </c>
      <c r="AH690" s="29"/>
      <c r="AI690" s="29"/>
      <c r="AJ690" s="29"/>
      <c r="AK690" s="29"/>
      <c r="AL690" s="29"/>
      <c r="AM690" s="29"/>
      <c r="AN690" s="29"/>
      <c r="AO690" s="29">
        <v>1</v>
      </c>
    </row>
    <row r="691" spans="32:41" x14ac:dyDescent="0.35">
      <c r="AF691" s="19" t="s">
        <v>158</v>
      </c>
      <c r="AG691" s="29"/>
      <c r="AH691" s="29"/>
      <c r="AI691" s="29">
        <v>1</v>
      </c>
      <c r="AJ691" s="29"/>
      <c r="AK691" s="29"/>
      <c r="AL691" s="29"/>
      <c r="AM691" s="29"/>
      <c r="AN691" s="29"/>
      <c r="AO691" s="29">
        <v>1</v>
      </c>
    </row>
    <row r="692" spans="32:41" x14ac:dyDescent="0.35">
      <c r="AF692" s="19" t="s">
        <v>467</v>
      </c>
      <c r="AG692" s="29"/>
      <c r="AH692" s="29"/>
      <c r="AI692" s="29">
        <v>2</v>
      </c>
      <c r="AJ692" s="29"/>
      <c r="AK692" s="29">
        <v>1</v>
      </c>
      <c r="AL692" s="29"/>
      <c r="AM692" s="29"/>
      <c r="AN692" s="29"/>
      <c r="AO692" s="29">
        <v>3</v>
      </c>
    </row>
    <row r="693" spans="32:41" x14ac:dyDescent="0.35">
      <c r="AF693" s="19" t="s">
        <v>449</v>
      </c>
      <c r="AG693" s="29"/>
      <c r="AH693" s="29"/>
      <c r="AI693" s="29"/>
      <c r="AJ693" s="29"/>
      <c r="AK693" s="29">
        <v>1</v>
      </c>
      <c r="AL693" s="29"/>
      <c r="AM693" s="29"/>
      <c r="AN693" s="29"/>
      <c r="AO693" s="29">
        <v>1</v>
      </c>
    </row>
    <row r="694" spans="32:41" x14ac:dyDescent="0.35">
      <c r="AF694" s="19" t="s">
        <v>48</v>
      </c>
      <c r="AG694" s="29"/>
      <c r="AH694" s="29"/>
      <c r="AI694" s="29"/>
      <c r="AJ694" s="29"/>
      <c r="AK694" s="29">
        <v>1</v>
      </c>
      <c r="AL694" s="29"/>
      <c r="AM694" s="29"/>
      <c r="AN694" s="29"/>
      <c r="AO694" s="29">
        <v>1</v>
      </c>
    </row>
    <row r="695" spans="32:41" x14ac:dyDescent="0.35">
      <c r="AF695" s="19" t="s">
        <v>475</v>
      </c>
      <c r="AG695" s="29"/>
      <c r="AH695" s="29"/>
      <c r="AI695" s="29"/>
      <c r="AJ695" s="29"/>
      <c r="AK695" s="29">
        <v>1</v>
      </c>
      <c r="AL695" s="29"/>
      <c r="AM695" s="29"/>
      <c r="AN695" s="29"/>
      <c r="AO695" s="29">
        <v>1</v>
      </c>
    </row>
    <row r="696" spans="32:41" x14ac:dyDescent="0.35">
      <c r="AF696" s="19" t="s">
        <v>452</v>
      </c>
      <c r="AG696" s="29"/>
      <c r="AH696" s="29"/>
      <c r="AI696" s="29"/>
      <c r="AJ696" s="29"/>
      <c r="AK696" s="29">
        <v>1</v>
      </c>
      <c r="AL696" s="29"/>
      <c r="AM696" s="29"/>
      <c r="AN696" s="29"/>
      <c r="AO696" s="29">
        <v>1</v>
      </c>
    </row>
    <row r="697" spans="32:41" x14ac:dyDescent="0.35">
      <c r="AF697" s="19" t="s">
        <v>473</v>
      </c>
      <c r="AG697" s="29">
        <v>1</v>
      </c>
      <c r="AH697" s="29"/>
      <c r="AI697" s="29"/>
      <c r="AJ697" s="29"/>
      <c r="AK697" s="29"/>
      <c r="AL697" s="29"/>
      <c r="AM697" s="29"/>
      <c r="AN697" s="29"/>
      <c r="AO697" s="29">
        <v>1</v>
      </c>
    </row>
    <row r="698" spans="32:41" x14ac:dyDescent="0.35">
      <c r="AF698" s="19" t="s">
        <v>466</v>
      </c>
      <c r="AG698" s="29">
        <v>1</v>
      </c>
      <c r="AH698" s="29"/>
      <c r="AI698" s="29"/>
      <c r="AJ698" s="29"/>
      <c r="AK698" s="29"/>
      <c r="AL698" s="29"/>
      <c r="AM698" s="29"/>
      <c r="AN698" s="29"/>
      <c r="AO698" s="29">
        <v>1</v>
      </c>
    </row>
    <row r="699" spans="32:41" x14ac:dyDescent="0.35">
      <c r="AF699" s="19" t="s">
        <v>148</v>
      </c>
      <c r="AG699" s="29"/>
      <c r="AH699" s="29">
        <v>1</v>
      </c>
      <c r="AI699" s="29"/>
      <c r="AJ699" s="29"/>
      <c r="AK699" s="29"/>
      <c r="AL699" s="29"/>
      <c r="AM699" s="29"/>
      <c r="AN699" s="29"/>
      <c r="AO699" s="29">
        <v>1</v>
      </c>
    </row>
    <row r="700" spans="32:41" x14ac:dyDescent="0.35">
      <c r="AF700" s="19" t="s">
        <v>160</v>
      </c>
      <c r="AG700" s="29"/>
      <c r="AH700" s="29">
        <v>1</v>
      </c>
      <c r="AI700" s="29"/>
      <c r="AJ700" s="29"/>
      <c r="AK700" s="29"/>
      <c r="AL700" s="29"/>
      <c r="AM700" s="29"/>
      <c r="AN700" s="29"/>
      <c r="AO700" s="29">
        <v>1</v>
      </c>
    </row>
    <row r="701" spans="32:41" x14ac:dyDescent="0.35">
      <c r="AF701" s="19" t="s">
        <v>474</v>
      </c>
      <c r="AG701" s="29"/>
      <c r="AH701" s="29">
        <v>1</v>
      </c>
      <c r="AI701" s="29"/>
      <c r="AJ701" s="29"/>
      <c r="AK701" s="29"/>
      <c r="AL701" s="29"/>
      <c r="AM701" s="29"/>
      <c r="AN701" s="29"/>
      <c r="AO701" s="29">
        <v>1</v>
      </c>
    </row>
    <row r="702" spans="32:41" x14ac:dyDescent="0.35">
      <c r="AF702" s="19" t="s">
        <v>161</v>
      </c>
      <c r="AG702" s="29"/>
      <c r="AH702" s="29">
        <v>1</v>
      </c>
      <c r="AI702" s="29"/>
      <c r="AJ702" s="29"/>
      <c r="AK702" s="29"/>
      <c r="AL702" s="29"/>
      <c r="AM702" s="29"/>
      <c r="AN702" s="29"/>
      <c r="AO702" s="29">
        <v>1</v>
      </c>
    </row>
    <row r="703" spans="32:41" x14ac:dyDescent="0.35">
      <c r="AF703" s="19" t="s">
        <v>162</v>
      </c>
      <c r="AG703" s="29"/>
      <c r="AH703" s="29"/>
      <c r="AI703" s="29"/>
      <c r="AJ703" s="29"/>
      <c r="AK703" s="29">
        <v>1</v>
      </c>
      <c r="AL703" s="29"/>
      <c r="AM703" s="29"/>
      <c r="AN703" s="29"/>
      <c r="AO703" s="29">
        <v>1</v>
      </c>
    </row>
    <row r="704" spans="32:41" x14ac:dyDescent="0.35">
      <c r="AF704" s="19" t="s">
        <v>163</v>
      </c>
      <c r="AG704" s="29"/>
      <c r="AH704" s="29">
        <v>1</v>
      </c>
      <c r="AI704" s="29"/>
      <c r="AJ704" s="29"/>
      <c r="AK704" s="29"/>
      <c r="AL704" s="29"/>
      <c r="AM704" s="29"/>
      <c r="AN704" s="29"/>
      <c r="AO704" s="29">
        <v>1</v>
      </c>
    </row>
    <row r="705" spans="32:41" x14ac:dyDescent="0.35">
      <c r="AF705" s="19" t="s">
        <v>3723</v>
      </c>
      <c r="AG705" s="29">
        <v>1</v>
      </c>
      <c r="AH705" s="29"/>
      <c r="AI705" s="29"/>
      <c r="AJ705" s="29"/>
      <c r="AK705" s="29"/>
      <c r="AL705" s="29"/>
      <c r="AM705" s="29"/>
      <c r="AN705" s="29"/>
      <c r="AO705" s="29">
        <v>1</v>
      </c>
    </row>
    <row r="706" spans="32:41" x14ac:dyDescent="0.35">
      <c r="AF706" s="19" t="s">
        <v>4085</v>
      </c>
      <c r="AG706" s="29">
        <v>1</v>
      </c>
      <c r="AH706" s="29"/>
      <c r="AI706" s="29"/>
      <c r="AJ706" s="29"/>
      <c r="AK706" s="29"/>
      <c r="AL706" s="29"/>
      <c r="AM706" s="29"/>
      <c r="AN706" s="29"/>
      <c r="AO706" s="29">
        <v>1</v>
      </c>
    </row>
    <row r="707" spans="32:41" x14ac:dyDescent="0.35">
      <c r="AF707" s="19" t="s">
        <v>4088</v>
      </c>
      <c r="AG707" s="29"/>
      <c r="AH707" s="29"/>
      <c r="AI707" s="29"/>
      <c r="AJ707" s="29"/>
      <c r="AK707" s="29">
        <v>1</v>
      </c>
      <c r="AL707" s="29"/>
      <c r="AM707" s="29"/>
      <c r="AN707" s="29"/>
      <c r="AO707" s="29">
        <v>1</v>
      </c>
    </row>
    <row r="708" spans="32:41" x14ac:dyDescent="0.35">
      <c r="AF708" s="19" t="s">
        <v>4121</v>
      </c>
      <c r="AG708" s="29">
        <v>1</v>
      </c>
      <c r="AH708" s="29"/>
      <c r="AI708" s="29"/>
      <c r="AJ708" s="29"/>
      <c r="AK708" s="29"/>
      <c r="AL708" s="29"/>
      <c r="AM708" s="29"/>
      <c r="AN708" s="29"/>
      <c r="AO708" s="29">
        <v>1</v>
      </c>
    </row>
    <row r="709" spans="32:41" x14ac:dyDescent="0.35">
      <c r="AF709" s="19" t="s">
        <v>4161</v>
      </c>
      <c r="AG709" s="29"/>
      <c r="AH709" s="29"/>
      <c r="AI709" s="29"/>
      <c r="AJ709" s="29"/>
      <c r="AK709" s="29"/>
      <c r="AL709" s="29">
        <v>1</v>
      </c>
      <c r="AM709" s="29"/>
      <c r="AN709" s="29"/>
      <c r="AO709" s="29">
        <v>1</v>
      </c>
    </row>
    <row r="710" spans="32:41" x14ac:dyDescent="0.35">
      <c r="AF710" s="18" t="s">
        <v>1900</v>
      </c>
      <c r="AG710" s="29"/>
      <c r="AH710" s="29"/>
      <c r="AI710" s="29">
        <v>1</v>
      </c>
      <c r="AJ710" s="29"/>
      <c r="AK710" s="29"/>
      <c r="AL710" s="29">
        <v>1</v>
      </c>
      <c r="AM710" s="29"/>
      <c r="AN710" s="29"/>
      <c r="AO710" s="29">
        <v>2</v>
      </c>
    </row>
    <row r="711" spans="32:41" x14ac:dyDescent="0.35">
      <c r="AF711" s="19" t="s">
        <v>1941</v>
      </c>
      <c r="AG711" s="29"/>
      <c r="AH711" s="29"/>
      <c r="AI711" s="29"/>
      <c r="AJ711" s="29"/>
      <c r="AK711" s="29"/>
      <c r="AL711" s="29">
        <v>1</v>
      </c>
      <c r="AM711" s="29"/>
      <c r="AN711" s="29"/>
      <c r="AO711" s="29">
        <v>1</v>
      </c>
    </row>
    <row r="712" spans="32:41" x14ac:dyDescent="0.35">
      <c r="AF712" s="19" t="s">
        <v>1940</v>
      </c>
      <c r="AG712" s="29"/>
      <c r="AH712" s="29"/>
      <c r="AI712" s="29">
        <v>1</v>
      </c>
      <c r="AJ712" s="29"/>
      <c r="AK712" s="29"/>
      <c r="AL712" s="29"/>
      <c r="AM712" s="29"/>
      <c r="AN712" s="29"/>
      <c r="AO712" s="29">
        <v>1</v>
      </c>
    </row>
    <row r="713" spans="32:41" x14ac:dyDescent="0.35">
      <c r="AF713" s="18" t="s">
        <v>1901</v>
      </c>
      <c r="AG713" s="29"/>
      <c r="AH713" s="29">
        <v>6</v>
      </c>
      <c r="AI713" s="29"/>
      <c r="AJ713" s="29"/>
      <c r="AK713" s="29"/>
      <c r="AL713" s="29"/>
      <c r="AM713" s="29"/>
      <c r="AN713" s="29"/>
      <c r="AO713" s="29">
        <v>6</v>
      </c>
    </row>
    <row r="714" spans="32:41" x14ac:dyDescent="0.35">
      <c r="AF714" s="19" t="s">
        <v>1945</v>
      </c>
      <c r="AG714" s="29"/>
      <c r="AH714" s="29">
        <v>1</v>
      </c>
      <c r="AI714" s="29"/>
      <c r="AJ714" s="29"/>
      <c r="AK714" s="29"/>
      <c r="AL714" s="29"/>
      <c r="AM714" s="29"/>
      <c r="AN714" s="29"/>
      <c r="AO714" s="29">
        <v>1</v>
      </c>
    </row>
    <row r="715" spans="32:41" x14ac:dyDescent="0.35">
      <c r="AF715" s="19" t="s">
        <v>1942</v>
      </c>
      <c r="AG715" s="29"/>
      <c r="AH715" s="29">
        <v>1</v>
      </c>
      <c r="AI715" s="29"/>
      <c r="AJ715" s="29"/>
      <c r="AK715" s="29"/>
      <c r="AL715" s="29"/>
      <c r="AM715" s="29"/>
      <c r="AN715" s="29"/>
      <c r="AO715" s="29">
        <v>1</v>
      </c>
    </row>
    <row r="716" spans="32:41" x14ac:dyDescent="0.35">
      <c r="AF716" s="19" t="s">
        <v>1944</v>
      </c>
      <c r="AG716" s="29"/>
      <c r="AH716" s="29">
        <v>1</v>
      </c>
      <c r="AI716" s="29"/>
      <c r="AJ716" s="29"/>
      <c r="AK716" s="29"/>
      <c r="AL716" s="29"/>
      <c r="AM716" s="29"/>
      <c r="AN716" s="29"/>
      <c r="AO716" s="29">
        <v>1</v>
      </c>
    </row>
    <row r="717" spans="32:41" x14ac:dyDescent="0.35">
      <c r="AF717" s="19" t="s">
        <v>1943</v>
      </c>
      <c r="AG717" s="29"/>
      <c r="AH717" s="29">
        <v>1</v>
      </c>
      <c r="AI717" s="29"/>
      <c r="AJ717" s="29"/>
      <c r="AK717" s="29"/>
      <c r="AL717" s="29"/>
      <c r="AM717" s="29"/>
      <c r="AN717" s="29"/>
      <c r="AO717" s="29">
        <v>1</v>
      </c>
    </row>
    <row r="718" spans="32:41" x14ac:dyDescent="0.35">
      <c r="AF718" s="19" t="s">
        <v>2690</v>
      </c>
      <c r="AG718" s="29"/>
      <c r="AH718" s="29">
        <v>1</v>
      </c>
      <c r="AI718" s="29"/>
      <c r="AJ718" s="29"/>
      <c r="AK718" s="29"/>
      <c r="AL718" s="29"/>
      <c r="AM718" s="29"/>
      <c r="AN718" s="29"/>
      <c r="AO718" s="29">
        <v>1</v>
      </c>
    </row>
    <row r="719" spans="32:41" x14ac:dyDescent="0.35">
      <c r="AF719" s="19" t="s">
        <v>2695</v>
      </c>
      <c r="AG719" s="29"/>
      <c r="AH719" s="29">
        <v>1</v>
      </c>
      <c r="AI719" s="29"/>
      <c r="AJ719" s="29"/>
      <c r="AK719" s="29"/>
      <c r="AL719" s="29"/>
      <c r="AM719" s="29"/>
      <c r="AN719" s="29"/>
      <c r="AO719" s="29">
        <v>1</v>
      </c>
    </row>
    <row r="720" spans="32:41" x14ac:dyDescent="0.35">
      <c r="AF720" s="18" t="s">
        <v>505</v>
      </c>
      <c r="AG720" s="29">
        <v>1</v>
      </c>
      <c r="AH720" s="29">
        <v>3</v>
      </c>
      <c r="AI720" s="29"/>
      <c r="AJ720" s="29">
        <v>2</v>
      </c>
      <c r="AK720" s="29">
        <v>1</v>
      </c>
      <c r="AL720" s="29"/>
      <c r="AM720" s="29"/>
      <c r="AN720" s="29"/>
      <c r="AO720" s="29">
        <v>7</v>
      </c>
    </row>
    <row r="721" spans="32:41" x14ac:dyDescent="0.35">
      <c r="AF721" s="19" t="s">
        <v>517</v>
      </c>
      <c r="AG721" s="29"/>
      <c r="AH721" s="29">
        <v>1</v>
      </c>
      <c r="AI721" s="29"/>
      <c r="AJ721" s="29"/>
      <c r="AK721" s="29"/>
      <c r="AL721" s="29"/>
      <c r="AM721" s="29"/>
      <c r="AN721" s="29"/>
      <c r="AO721" s="29">
        <v>1</v>
      </c>
    </row>
    <row r="722" spans="32:41" x14ac:dyDescent="0.35">
      <c r="AF722" s="19" t="s">
        <v>515</v>
      </c>
      <c r="AG722" s="29">
        <v>1</v>
      </c>
      <c r="AH722" s="29"/>
      <c r="AI722" s="29"/>
      <c r="AJ722" s="29"/>
      <c r="AK722" s="29"/>
      <c r="AL722" s="29"/>
      <c r="AM722" s="29"/>
      <c r="AN722" s="29"/>
      <c r="AO722" s="29">
        <v>1</v>
      </c>
    </row>
    <row r="723" spans="32:41" x14ac:dyDescent="0.35">
      <c r="AF723" s="19" t="s">
        <v>513</v>
      </c>
      <c r="AG723" s="29"/>
      <c r="AH723" s="29"/>
      <c r="AI723" s="29"/>
      <c r="AJ723" s="29">
        <v>1</v>
      </c>
      <c r="AK723" s="29"/>
      <c r="AL723" s="29"/>
      <c r="AM723" s="29"/>
      <c r="AN723" s="29"/>
      <c r="AO723" s="29">
        <v>1</v>
      </c>
    </row>
    <row r="724" spans="32:41" x14ac:dyDescent="0.35">
      <c r="AF724" s="19" t="s">
        <v>3174</v>
      </c>
      <c r="AG724" s="29"/>
      <c r="AH724" s="29">
        <v>1</v>
      </c>
      <c r="AI724" s="29"/>
      <c r="AJ724" s="29"/>
      <c r="AK724" s="29"/>
      <c r="AL724" s="29"/>
      <c r="AM724" s="29"/>
      <c r="AN724" s="29"/>
      <c r="AO724" s="29">
        <v>1</v>
      </c>
    </row>
    <row r="725" spans="32:41" x14ac:dyDescent="0.35">
      <c r="AF725" s="19" t="s">
        <v>510</v>
      </c>
      <c r="AG725" s="29"/>
      <c r="AH725" s="29"/>
      <c r="AI725" s="29"/>
      <c r="AJ725" s="29"/>
      <c r="AK725" s="29">
        <v>1</v>
      </c>
      <c r="AL725" s="29"/>
      <c r="AM725" s="29"/>
      <c r="AN725" s="29"/>
      <c r="AO725" s="29">
        <v>1</v>
      </c>
    </row>
    <row r="726" spans="32:41" x14ac:dyDescent="0.35">
      <c r="AF726" s="19" t="s">
        <v>516</v>
      </c>
      <c r="AG726" s="29"/>
      <c r="AH726" s="29"/>
      <c r="AI726" s="29"/>
      <c r="AJ726" s="29">
        <v>1</v>
      </c>
      <c r="AK726" s="29"/>
      <c r="AL726" s="29"/>
      <c r="AM726" s="29"/>
      <c r="AN726" s="29"/>
      <c r="AO726" s="29">
        <v>1</v>
      </c>
    </row>
    <row r="727" spans="32:41" x14ac:dyDescent="0.35">
      <c r="AF727" s="19" t="s">
        <v>514</v>
      </c>
      <c r="AG727" s="29"/>
      <c r="AH727" s="29">
        <v>1</v>
      </c>
      <c r="AI727" s="29"/>
      <c r="AJ727" s="29"/>
      <c r="AK727" s="29"/>
      <c r="AL727" s="29"/>
      <c r="AM727" s="29"/>
      <c r="AN727" s="29"/>
      <c r="AO727" s="29">
        <v>1</v>
      </c>
    </row>
    <row r="728" spans="32:41" x14ac:dyDescent="0.35">
      <c r="AF728" s="18" t="s">
        <v>520</v>
      </c>
      <c r="AG728" s="29"/>
      <c r="AH728" s="29">
        <v>1</v>
      </c>
      <c r="AI728" s="29"/>
      <c r="AJ728" s="29"/>
      <c r="AK728" s="29">
        <v>1</v>
      </c>
      <c r="AL728" s="29"/>
      <c r="AM728" s="29"/>
      <c r="AN728" s="29"/>
      <c r="AO728" s="29">
        <v>2</v>
      </c>
    </row>
    <row r="729" spans="32:41" x14ac:dyDescent="0.35">
      <c r="AF729" s="19" t="s">
        <v>524</v>
      </c>
      <c r="AG729" s="29"/>
      <c r="AH729" s="29">
        <v>1</v>
      </c>
      <c r="AI729" s="29"/>
      <c r="AJ729" s="29"/>
      <c r="AK729" s="29"/>
      <c r="AL729" s="29"/>
      <c r="AM729" s="29"/>
      <c r="AN729" s="29"/>
      <c r="AO729" s="29">
        <v>1</v>
      </c>
    </row>
    <row r="730" spans="32:41" x14ac:dyDescent="0.35">
      <c r="AF730" s="19" t="s">
        <v>513</v>
      </c>
      <c r="AG730" s="29"/>
      <c r="AH730" s="29"/>
      <c r="AI730" s="29"/>
      <c r="AJ730" s="29"/>
      <c r="AK730" s="29">
        <v>1</v>
      </c>
      <c r="AL730" s="29"/>
      <c r="AM730" s="29"/>
      <c r="AN730" s="29"/>
      <c r="AO730" s="29">
        <v>1</v>
      </c>
    </row>
    <row r="731" spans="32:41" x14ac:dyDescent="0.35">
      <c r="AF731" s="18" t="s">
        <v>2040</v>
      </c>
      <c r="AG731" s="29">
        <v>2</v>
      </c>
      <c r="AH731" s="29">
        <v>3</v>
      </c>
      <c r="AI731" s="29"/>
      <c r="AJ731" s="29"/>
      <c r="AK731" s="29">
        <v>11</v>
      </c>
      <c r="AL731" s="29"/>
      <c r="AM731" s="29"/>
      <c r="AN731" s="29"/>
      <c r="AO731" s="29">
        <v>16</v>
      </c>
    </row>
    <row r="732" spans="32:41" x14ac:dyDescent="0.35">
      <c r="AF732" s="19" t="s">
        <v>37</v>
      </c>
      <c r="AG732" s="29"/>
      <c r="AH732" s="29"/>
      <c r="AI732" s="29"/>
      <c r="AJ732" s="29"/>
      <c r="AK732" s="29">
        <v>1</v>
      </c>
      <c r="AL732" s="29"/>
      <c r="AM732" s="29"/>
      <c r="AN732" s="29"/>
      <c r="AO732" s="29">
        <v>1</v>
      </c>
    </row>
    <row r="733" spans="32:41" x14ac:dyDescent="0.35">
      <c r="AF733" s="19" t="s">
        <v>41</v>
      </c>
      <c r="AG733" s="29"/>
      <c r="AH733" s="29">
        <v>1</v>
      </c>
      <c r="AI733" s="29"/>
      <c r="AJ733" s="29"/>
      <c r="AK733" s="29"/>
      <c r="AL733" s="29"/>
      <c r="AM733" s="29"/>
      <c r="AN733" s="29"/>
      <c r="AO733" s="29">
        <v>1</v>
      </c>
    </row>
    <row r="734" spans="32:41" x14ac:dyDescent="0.35">
      <c r="AF734" s="19" t="s">
        <v>2182</v>
      </c>
      <c r="AG734" s="29"/>
      <c r="AH734" s="29">
        <v>1</v>
      </c>
      <c r="AI734" s="29"/>
      <c r="AJ734" s="29"/>
      <c r="AK734" s="29"/>
      <c r="AL734" s="29"/>
      <c r="AM734" s="29"/>
      <c r="AN734" s="29"/>
      <c r="AO734" s="29">
        <v>1</v>
      </c>
    </row>
    <row r="735" spans="32:41" x14ac:dyDescent="0.35">
      <c r="AF735" s="19" t="s">
        <v>289</v>
      </c>
      <c r="AG735" s="29">
        <v>1</v>
      </c>
      <c r="AH735" s="29"/>
      <c r="AI735" s="29"/>
      <c r="AJ735" s="29"/>
      <c r="AK735" s="29"/>
      <c r="AL735" s="29"/>
      <c r="AM735" s="29"/>
      <c r="AN735" s="29"/>
      <c r="AO735" s="29">
        <v>1</v>
      </c>
    </row>
    <row r="736" spans="32:41" x14ac:dyDescent="0.35">
      <c r="AF736" s="19" t="s">
        <v>129</v>
      </c>
      <c r="AG736" s="29"/>
      <c r="AH736" s="29"/>
      <c r="AI736" s="29"/>
      <c r="AJ736" s="29"/>
      <c r="AK736" s="29">
        <v>1</v>
      </c>
      <c r="AL736" s="29"/>
      <c r="AM736" s="29"/>
      <c r="AN736" s="29"/>
      <c r="AO736" s="29">
        <v>1</v>
      </c>
    </row>
    <row r="737" spans="32:41" x14ac:dyDescent="0.35">
      <c r="AF737" s="19" t="s">
        <v>1971</v>
      </c>
      <c r="AG737" s="29"/>
      <c r="AH737" s="29"/>
      <c r="AI737" s="29"/>
      <c r="AJ737" s="29"/>
      <c r="AK737" s="29">
        <v>1</v>
      </c>
      <c r="AL737" s="29"/>
      <c r="AM737" s="29"/>
      <c r="AN737" s="29"/>
      <c r="AO737" s="29">
        <v>1</v>
      </c>
    </row>
    <row r="738" spans="32:41" x14ac:dyDescent="0.35">
      <c r="AF738" s="19" t="s">
        <v>275</v>
      </c>
      <c r="AG738" s="29"/>
      <c r="AH738" s="29"/>
      <c r="AI738" s="29"/>
      <c r="AJ738" s="29"/>
      <c r="AK738" s="29">
        <v>1</v>
      </c>
      <c r="AL738" s="29"/>
      <c r="AM738" s="29"/>
      <c r="AN738" s="29"/>
      <c r="AO738" s="29">
        <v>1</v>
      </c>
    </row>
    <row r="739" spans="32:41" x14ac:dyDescent="0.35">
      <c r="AF739" s="19" t="s">
        <v>121</v>
      </c>
      <c r="AG739" s="29"/>
      <c r="AH739" s="29"/>
      <c r="AI739" s="29"/>
      <c r="AJ739" s="29"/>
      <c r="AK739" s="29">
        <v>1</v>
      </c>
      <c r="AL739" s="29"/>
      <c r="AM739" s="29"/>
      <c r="AN739" s="29"/>
      <c r="AO739" s="29">
        <v>1</v>
      </c>
    </row>
    <row r="740" spans="32:41" x14ac:dyDescent="0.35">
      <c r="AF740" s="19" t="s">
        <v>528</v>
      </c>
      <c r="AG740" s="29"/>
      <c r="AH740" s="29">
        <v>1</v>
      </c>
      <c r="AI740" s="29"/>
      <c r="AJ740" s="29"/>
      <c r="AK740" s="29"/>
      <c r="AL740" s="29"/>
      <c r="AM740" s="29"/>
      <c r="AN740" s="29"/>
      <c r="AO740" s="29">
        <v>1</v>
      </c>
    </row>
    <row r="741" spans="32:41" x14ac:dyDescent="0.35">
      <c r="AF741" s="19" t="s">
        <v>1168</v>
      </c>
      <c r="AG741" s="29">
        <v>1</v>
      </c>
      <c r="AH741" s="29"/>
      <c r="AI741" s="29"/>
      <c r="AJ741" s="29"/>
      <c r="AK741" s="29"/>
      <c r="AL741" s="29"/>
      <c r="AM741" s="29"/>
      <c r="AN741" s="29"/>
      <c r="AO741" s="29">
        <v>1</v>
      </c>
    </row>
    <row r="742" spans="32:41" x14ac:dyDescent="0.35">
      <c r="AF742" s="19" t="s">
        <v>2004</v>
      </c>
      <c r="AG742" s="29"/>
      <c r="AH742" s="29"/>
      <c r="AI742" s="29"/>
      <c r="AJ742" s="29"/>
      <c r="AK742" s="29">
        <v>1</v>
      </c>
      <c r="AL742" s="29"/>
      <c r="AM742" s="29"/>
      <c r="AN742" s="29"/>
      <c r="AO742" s="29">
        <v>1</v>
      </c>
    </row>
    <row r="743" spans="32:41" x14ac:dyDescent="0.35">
      <c r="AF743" s="19" t="s">
        <v>1997</v>
      </c>
      <c r="AG743" s="29"/>
      <c r="AH743" s="29"/>
      <c r="AI743" s="29"/>
      <c r="AJ743" s="29"/>
      <c r="AK743" s="29">
        <v>1</v>
      </c>
      <c r="AL743" s="29"/>
      <c r="AM743" s="29"/>
      <c r="AN743" s="29"/>
      <c r="AO743" s="29">
        <v>1</v>
      </c>
    </row>
    <row r="744" spans="32:41" x14ac:dyDescent="0.35">
      <c r="AF744" s="19" t="s">
        <v>1999</v>
      </c>
      <c r="AG744" s="29"/>
      <c r="AH744" s="29"/>
      <c r="AI744" s="29"/>
      <c r="AJ744" s="29"/>
      <c r="AK744" s="29">
        <v>1</v>
      </c>
      <c r="AL744" s="29"/>
      <c r="AM744" s="29"/>
      <c r="AN744" s="29"/>
      <c r="AO744" s="29">
        <v>1</v>
      </c>
    </row>
    <row r="745" spans="32:41" x14ac:dyDescent="0.35">
      <c r="AF745" s="19" t="s">
        <v>2000</v>
      </c>
      <c r="AG745" s="29"/>
      <c r="AH745" s="29"/>
      <c r="AI745" s="29"/>
      <c r="AJ745" s="29"/>
      <c r="AK745" s="29">
        <v>1</v>
      </c>
      <c r="AL745" s="29"/>
      <c r="AM745" s="29"/>
      <c r="AN745" s="29"/>
      <c r="AO745" s="29">
        <v>1</v>
      </c>
    </row>
    <row r="746" spans="32:41" x14ac:dyDescent="0.35">
      <c r="AF746" s="19" t="s">
        <v>1998</v>
      </c>
      <c r="AG746" s="29"/>
      <c r="AH746" s="29"/>
      <c r="AI746" s="29"/>
      <c r="AJ746" s="29"/>
      <c r="AK746" s="29">
        <v>1</v>
      </c>
      <c r="AL746" s="29"/>
      <c r="AM746" s="29"/>
      <c r="AN746" s="29"/>
      <c r="AO746" s="29">
        <v>1</v>
      </c>
    </row>
    <row r="747" spans="32:41" x14ac:dyDescent="0.35">
      <c r="AF747" s="19" t="s">
        <v>1996</v>
      </c>
      <c r="AG747" s="29"/>
      <c r="AH747" s="29"/>
      <c r="AI747" s="29"/>
      <c r="AJ747" s="29"/>
      <c r="AK747" s="29">
        <v>1</v>
      </c>
      <c r="AL747" s="29"/>
      <c r="AM747" s="29"/>
      <c r="AN747" s="29"/>
      <c r="AO747" s="29">
        <v>1</v>
      </c>
    </row>
    <row r="748" spans="32:41" x14ac:dyDescent="0.35">
      <c r="AF748" s="18" t="s">
        <v>2041</v>
      </c>
      <c r="AG748" s="29">
        <v>1</v>
      </c>
      <c r="AH748" s="29">
        <v>5</v>
      </c>
      <c r="AI748" s="29"/>
      <c r="AJ748" s="29"/>
      <c r="AK748" s="29"/>
      <c r="AL748" s="29"/>
      <c r="AM748" s="29"/>
      <c r="AN748" s="29"/>
      <c r="AO748" s="29">
        <v>6</v>
      </c>
    </row>
    <row r="749" spans="32:41" x14ac:dyDescent="0.35">
      <c r="AF749" s="19" t="s">
        <v>2193</v>
      </c>
      <c r="AG749" s="29"/>
      <c r="AH749" s="29">
        <v>1</v>
      </c>
      <c r="AI749" s="29"/>
      <c r="AJ749" s="29"/>
      <c r="AK749" s="29"/>
      <c r="AL749" s="29"/>
      <c r="AM749" s="29"/>
      <c r="AN749" s="29"/>
      <c r="AO749" s="29">
        <v>1</v>
      </c>
    </row>
    <row r="750" spans="32:41" x14ac:dyDescent="0.35">
      <c r="AF750" s="19" t="s">
        <v>24</v>
      </c>
      <c r="AG750" s="29"/>
      <c r="AH750" s="29">
        <v>1</v>
      </c>
      <c r="AI750" s="29"/>
      <c r="AJ750" s="29"/>
      <c r="AK750" s="29"/>
      <c r="AL750" s="29"/>
      <c r="AM750" s="29"/>
      <c r="AN750" s="29"/>
      <c r="AO750" s="29">
        <v>1</v>
      </c>
    </row>
    <row r="751" spans="32:41" x14ac:dyDescent="0.35">
      <c r="AF751" s="19" t="s">
        <v>2189</v>
      </c>
      <c r="AG751" s="29"/>
      <c r="AH751" s="29">
        <v>1</v>
      </c>
      <c r="AI751" s="29"/>
      <c r="AJ751" s="29"/>
      <c r="AK751" s="29"/>
      <c r="AL751" s="29"/>
      <c r="AM751" s="29"/>
      <c r="AN751" s="29"/>
      <c r="AO751" s="29">
        <v>1</v>
      </c>
    </row>
    <row r="752" spans="32:41" x14ac:dyDescent="0.35">
      <c r="AF752" s="19" t="s">
        <v>2191</v>
      </c>
      <c r="AG752" s="29"/>
      <c r="AH752" s="29">
        <v>1</v>
      </c>
      <c r="AI752" s="29"/>
      <c r="AJ752" s="29"/>
      <c r="AK752" s="29"/>
      <c r="AL752" s="29"/>
      <c r="AM752" s="29"/>
      <c r="AN752" s="29"/>
      <c r="AO752" s="29">
        <v>1</v>
      </c>
    </row>
    <row r="753" spans="32:41" x14ac:dyDescent="0.35">
      <c r="AF753" s="19" t="s">
        <v>2190</v>
      </c>
      <c r="AG753" s="29"/>
      <c r="AH753" s="29">
        <v>1</v>
      </c>
      <c r="AI753" s="29"/>
      <c r="AJ753" s="29"/>
      <c r="AK753" s="29"/>
      <c r="AL753" s="29"/>
      <c r="AM753" s="29"/>
      <c r="AN753" s="29"/>
      <c r="AO753" s="29">
        <v>1</v>
      </c>
    </row>
    <row r="754" spans="32:41" x14ac:dyDescent="0.35">
      <c r="AF754" s="19" t="s">
        <v>2192</v>
      </c>
      <c r="AG754" s="29">
        <v>1</v>
      </c>
      <c r="AH754" s="29"/>
      <c r="AI754" s="29"/>
      <c r="AJ754" s="29"/>
      <c r="AK754" s="29"/>
      <c r="AL754" s="29"/>
      <c r="AM754" s="29"/>
      <c r="AN754" s="29"/>
      <c r="AO754" s="29">
        <v>1</v>
      </c>
    </row>
    <row r="755" spans="32:41" x14ac:dyDescent="0.35">
      <c r="AF755" s="18" t="s">
        <v>2043</v>
      </c>
      <c r="AG755" s="29">
        <v>2</v>
      </c>
      <c r="AH755" s="29">
        <v>2</v>
      </c>
      <c r="AI755" s="29">
        <v>1</v>
      </c>
      <c r="AJ755" s="29">
        <v>1</v>
      </c>
      <c r="AK755" s="29">
        <v>2</v>
      </c>
      <c r="AL755" s="29"/>
      <c r="AM755" s="29"/>
      <c r="AN755" s="29"/>
      <c r="AO755" s="29">
        <v>8</v>
      </c>
    </row>
    <row r="756" spans="32:41" x14ac:dyDescent="0.35">
      <c r="AF756" s="19" t="s">
        <v>44</v>
      </c>
      <c r="AG756" s="29"/>
      <c r="AH756" s="29"/>
      <c r="AI756" s="29">
        <v>1</v>
      </c>
      <c r="AJ756" s="29"/>
      <c r="AK756" s="29"/>
      <c r="AL756" s="29"/>
      <c r="AM756" s="29"/>
      <c r="AN756" s="29"/>
      <c r="AO756" s="29">
        <v>1</v>
      </c>
    </row>
    <row r="757" spans="32:41" x14ac:dyDescent="0.35">
      <c r="AF757" s="19" t="s">
        <v>2196</v>
      </c>
      <c r="AG757" s="29"/>
      <c r="AH757" s="29"/>
      <c r="AI757" s="29"/>
      <c r="AJ757" s="29"/>
      <c r="AK757" s="29">
        <v>1</v>
      </c>
      <c r="AL757" s="29"/>
      <c r="AM757" s="29"/>
      <c r="AN757" s="29"/>
      <c r="AO757" s="29">
        <v>1</v>
      </c>
    </row>
    <row r="758" spans="32:41" x14ac:dyDescent="0.35">
      <c r="AF758" s="19" t="s">
        <v>2194</v>
      </c>
      <c r="AG758" s="29"/>
      <c r="AH758" s="29"/>
      <c r="AI758" s="29"/>
      <c r="AJ758" s="29"/>
      <c r="AK758" s="29">
        <v>1</v>
      </c>
      <c r="AL758" s="29"/>
      <c r="AM758" s="29"/>
      <c r="AN758" s="29"/>
      <c r="AO758" s="29">
        <v>1</v>
      </c>
    </row>
    <row r="759" spans="32:41" x14ac:dyDescent="0.35">
      <c r="AF759" s="19" t="s">
        <v>1164</v>
      </c>
      <c r="AG759" s="29"/>
      <c r="AH759" s="29"/>
      <c r="AI759" s="29"/>
      <c r="AJ759" s="29">
        <v>1</v>
      </c>
      <c r="AK759" s="29"/>
      <c r="AL759" s="29"/>
      <c r="AM759" s="29"/>
      <c r="AN759" s="29"/>
      <c r="AO759" s="29">
        <v>1</v>
      </c>
    </row>
    <row r="760" spans="32:41" x14ac:dyDescent="0.35">
      <c r="AF760" s="19" t="s">
        <v>33</v>
      </c>
      <c r="AG760" s="29">
        <v>1</v>
      </c>
      <c r="AH760" s="29"/>
      <c r="AI760" s="29"/>
      <c r="AJ760" s="29"/>
      <c r="AK760" s="29"/>
      <c r="AL760" s="29"/>
      <c r="AM760" s="29"/>
      <c r="AN760" s="29"/>
      <c r="AO760" s="29">
        <v>1</v>
      </c>
    </row>
    <row r="761" spans="32:41" x14ac:dyDescent="0.35">
      <c r="AF761" s="19" t="s">
        <v>35</v>
      </c>
      <c r="AG761" s="29">
        <v>1</v>
      </c>
      <c r="AH761" s="29"/>
      <c r="AI761" s="29"/>
      <c r="AJ761" s="29"/>
      <c r="AK761" s="29"/>
      <c r="AL761" s="29"/>
      <c r="AM761" s="29"/>
      <c r="AN761" s="29"/>
      <c r="AO761" s="29">
        <v>1</v>
      </c>
    </row>
    <row r="762" spans="32:41" x14ac:dyDescent="0.35">
      <c r="AF762" s="19" t="s">
        <v>2197</v>
      </c>
      <c r="AG762" s="29"/>
      <c r="AH762" s="29">
        <v>1</v>
      </c>
      <c r="AI762" s="29"/>
      <c r="AJ762" s="29"/>
      <c r="AK762" s="29"/>
      <c r="AL762" s="29"/>
      <c r="AM762" s="29"/>
      <c r="AN762" s="29"/>
      <c r="AO762" s="29">
        <v>1</v>
      </c>
    </row>
    <row r="763" spans="32:41" x14ac:dyDescent="0.35">
      <c r="AF763" s="19" t="s">
        <v>2199</v>
      </c>
      <c r="AG763" s="29"/>
      <c r="AH763" s="29">
        <v>1</v>
      </c>
      <c r="AI763" s="29"/>
      <c r="AJ763" s="29"/>
      <c r="AK763" s="29"/>
      <c r="AL763" s="29"/>
      <c r="AM763" s="29"/>
      <c r="AN763" s="29"/>
      <c r="AO763" s="29">
        <v>1</v>
      </c>
    </row>
    <row r="764" spans="32:41" x14ac:dyDescent="0.35">
      <c r="AF764" s="18" t="s">
        <v>1050</v>
      </c>
      <c r="AG764" s="29">
        <v>6</v>
      </c>
      <c r="AH764" s="29">
        <v>33</v>
      </c>
      <c r="AI764" s="29">
        <v>33</v>
      </c>
      <c r="AJ764" s="29"/>
      <c r="AK764" s="29">
        <v>25</v>
      </c>
      <c r="AL764" s="29">
        <v>2</v>
      </c>
      <c r="AM764" s="29"/>
      <c r="AN764" s="29">
        <v>3</v>
      </c>
      <c r="AO764" s="29">
        <v>102</v>
      </c>
    </row>
    <row r="765" spans="32:41" x14ac:dyDescent="0.35">
      <c r="AF765" s="19" t="s">
        <v>1138</v>
      </c>
      <c r="AG765" s="29"/>
      <c r="AH765" s="29">
        <v>1</v>
      </c>
      <c r="AI765" s="29"/>
      <c r="AJ765" s="29"/>
      <c r="AK765" s="29"/>
      <c r="AL765" s="29"/>
      <c r="AM765" s="29"/>
      <c r="AN765" s="29"/>
      <c r="AO765" s="29">
        <v>1</v>
      </c>
    </row>
    <row r="766" spans="32:41" x14ac:dyDescent="0.35">
      <c r="AF766" s="19" t="s">
        <v>1139</v>
      </c>
      <c r="AG766" s="29"/>
      <c r="AH766" s="29">
        <v>1</v>
      </c>
      <c r="AI766" s="29"/>
      <c r="AJ766" s="29"/>
      <c r="AK766" s="29"/>
      <c r="AL766" s="29"/>
      <c r="AM766" s="29"/>
      <c r="AN766" s="29"/>
      <c r="AO766" s="29">
        <v>1</v>
      </c>
    </row>
    <row r="767" spans="32:41" x14ac:dyDescent="0.35">
      <c r="AF767" s="19" t="s">
        <v>1140</v>
      </c>
      <c r="AG767" s="29"/>
      <c r="AH767" s="29">
        <v>1</v>
      </c>
      <c r="AI767" s="29"/>
      <c r="AJ767" s="29"/>
      <c r="AK767" s="29"/>
      <c r="AL767" s="29"/>
      <c r="AM767" s="29"/>
      <c r="AN767" s="29"/>
      <c r="AO767" s="29">
        <v>1</v>
      </c>
    </row>
    <row r="768" spans="32:41" x14ac:dyDescent="0.35">
      <c r="AF768" s="19" t="s">
        <v>1136</v>
      </c>
      <c r="AG768" s="29"/>
      <c r="AH768" s="29">
        <v>1</v>
      </c>
      <c r="AI768" s="29"/>
      <c r="AJ768" s="29"/>
      <c r="AK768" s="29"/>
      <c r="AL768" s="29"/>
      <c r="AM768" s="29"/>
      <c r="AN768" s="29"/>
      <c r="AO768" s="29">
        <v>1</v>
      </c>
    </row>
    <row r="769" spans="32:41" x14ac:dyDescent="0.35">
      <c r="AF769" s="19" t="s">
        <v>1142</v>
      </c>
      <c r="AG769" s="29"/>
      <c r="AH769" s="29">
        <v>1</v>
      </c>
      <c r="AI769" s="29"/>
      <c r="AJ769" s="29"/>
      <c r="AK769" s="29"/>
      <c r="AL769" s="29"/>
      <c r="AM769" s="29"/>
      <c r="AN769" s="29"/>
      <c r="AO769" s="29">
        <v>1</v>
      </c>
    </row>
    <row r="770" spans="32:41" x14ac:dyDescent="0.35">
      <c r="AF770" s="19" t="s">
        <v>1141</v>
      </c>
      <c r="AG770" s="29"/>
      <c r="AH770" s="29">
        <v>1</v>
      </c>
      <c r="AI770" s="29"/>
      <c r="AJ770" s="29"/>
      <c r="AK770" s="29"/>
      <c r="AL770" s="29"/>
      <c r="AM770" s="29"/>
      <c r="AN770" s="29"/>
      <c r="AO770" s="29">
        <v>1</v>
      </c>
    </row>
    <row r="771" spans="32:41" x14ac:dyDescent="0.35">
      <c r="AF771" s="19" t="s">
        <v>1143</v>
      </c>
      <c r="AG771" s="29">
        <v>1</v>
      </c>
      <c r="AH771" s="29"/>
      <c r="AI771" s="29"/>
      <c r="AJ771" s="29"/>
      <c r="AK771" s="29"/>
      <c r="AL771" s="29"/>
      <c r="AM771" s="29"/>
      <c r="AN771" s="29"/>
      <c r="AO771" s="29">
        <v>1</v>
      </c>
    </row>
    <row r="772" spans="32:41" x14ac:dyDescent="0.35">
      <c r="AF772" s="19" t="s">
        <v>1144</v>
      </c>
      <c r="AG772" s="29"/>
      <c r="AH772" s="29"/>
      <c r="AI772" s="29">
        <v>1</v>
      </c>
      <c r="AJ772" s="29"/>
      <c r="AK772" s="29"/>
      <c r="AL772" s="29"/>
      <c r="AM772" s="29"/>
      <c r="AN772" s="29"/>
      <c r="AO772" s="29">
        <v>1</v>
      </c>
    </row>
    <row r="773" spans="32:41" x14ac:dyDescent="0.35">
      <c r="AF773" s="19" t="s">
        <v>1132</v>
      </c>
      <c r="AG773" s="29"/>
      <c r="AH773" s="29">
        <v>1</v>
      </c>
      <c r="AI773" s="29"/>
      <c r="AJ773" s="29"/>
      <c r="AK773" s="29"/>
      <c r="AL773" s="29"/>
      <c r="AM773" s="29"/>
      <c r="AN773" s="29"/>
      <c r="AO773" s="29">
        <v>1</v>
      </c>
    </row>
    <row r="774" spans="32:41" x14ac:dyDescent="0.35">
      <c r="AF774" s="19" t="s">
        <v>1135</v>
      </c>
      <c r="AG774" s="29"/>
      <c r="AH774" s="29"/>
      <c r="AI774" s="29">
        <v>1</v>
      </c>
      <c r="AJ774" s="29"/>
      <c r="AK774" s="29"/>
      <c r="AL774" s="29"/>
      <c r="AM774" s="29"/>
      <c r="AN774" s="29"/>
      <c r="AO774" s="29">
        <v>1</v>
      </c>
    </row>
    <row r="775" spans="32:41" x14ac:dyDescent="0.35">
      <c r="AF775" s="19" t="s">
        <v>1134</v>
      </c>
      <c r="AG775" s="29"/>
      <c r="AH775" s="29">
        <v>1</v>
      </c>
      <c r="AI775" s="29"/>
      <c r="AJ775" s="29"/>
      <c r="AK775" s="29"/>
      <c r="AL775" s="29"/>
      <c r="AM775" s="29"/>
      <c r="AN775" s="29"/>
      <c r="AO775" s="29">
        <v>1</v>
      </c>
    </row>
    <row r="776" spans="32:41" x14ac:dyDescent="0.35">
      <c r="AF776" s="19" t="s">
        <v>1126</v>
      </c>
      <c r="AG776" s="29"/>
      <c r="AH776" s="29">
        <v>1</v>
      </c>
      <c r="AI776" s="29"/>
      <c r="AJ776" s="29"/>
      <c r="AK776" s="29"/>
      <c r="AL776" s="29"/>
      <c r="AM776" s="29"/>
      <c r="AN776" s="29"/>
      <c r="AO776" s="29">
        <v>1</v>
      </c>
    </row>
    <row r="777" spans="32:41" x14ac:dyDescent="0.35">
      <c r="AF777" s="19" t="s">
        <v>1127</v>
      </c>
      <c r="AG777" s="29"/>
      <c r="AH777" s="29">
        <v>1</v>
      </c>
      <c r="AI777" s="29"/>
      <c r="AJ777" s="29"/>
      <c r="AK777" s="29"/>
      <c r="AL777" s="29"/>
      <c r="AM777" s="29"/>
      <c r="AN777" s="29"/>
      <c r="AO777" s="29">
        <v>1</v>
      </c>
    </row>
    <row r="778" spans="32:41" x14ac:dyDescent="0.35">
      <c r="AF778" s="19" t="s">
        <v>1133</v>
      </c>
      <c r="AG778" s="29"/>
      <c r="AH778" s="29">
        <v>1</v>
      </c>
      <c r="AI778" s="29"/>
      <c r="AJ778" s="29"/>
      <c r="AK778" s="29"/>
      <c r="AL778" s="29"/>
      <c r="AM778" s="29"/>
      <c r="AN778" s="29"/>
      <c r="AO778" s="29">
        <v>1</v>
      </c>
    </row>
    <row r="779" spans="32:41" x14ac:dyDescent="0.35">
      <c r="AF779" s="19" t="s">
        <v>1130</v>
      </c>
      <c r="AG779" s="29"/>
      <c r="AH779" s="29">
        <v>1</v>
      </c>
      <c r="AI779" s="29"/>
      <c r="AJ779" s="29"/>
      <c r="AK779" s="29"/>
      <c r="AL779" s="29"/>
      <c r="AM779" s="29"/>
      <c r="AN779" s="29"/>
      <c r="AO779" s="29">
        <v>1</v>
      </c>
    </row>
    <row r="780" spans="32:41" x14ac:dyDescent="0.35">
      <c r="AF780" s="19" t="s">
        <v>1129</v>
      </c>
      <c r="AG780" s="29"/>
      <c r="AH780" s="29">
        <v>1</v>
      </c>
      <c r="AI780" s="29"/>
      <c r="AJ780" s="29"/>
      <c r="AK780" s="29"/>
      <c r="AL780" s="29"/>
      <c r="AM780" s="29"/>
      <c r="AN780" s="29"/>
      <c r="AO780" s="29">
        <v>1</v>
      </c>
    </row>
    <row r="781" spans="32:41" x14ac:dyDescent="0.35">
      <c r="AF781" s="19" t="s">
        <v>1128</v>
      </c>
      <c r="AG781" s="29"/>
      <c r="AH781" s="29">
        <v>1</v>
      </c>
      <c r="AI781" s="29"/>
      <c r="AJ781" s="29"/>
      <c r="AK781" s="29"/>
      <c r="AL781" s="29"/>
      <c r="AM781" s="29"/>
      <c r="AN781" s="29"/>
      <c r="AO781" s="29">
        <v>1</v>
      </c>
    </row>
    <row r="782" spans="32:41" x14ac:dyDescent="0.35">
      <c r="AF782" s="19" t="s">
        <v>1131</v>
      </c>
      <c r="AG782" s="29"/>
      <c r="AH782" s="29">
        <v>1</v>
      </c>
      <c r="AI782" s="29"/>
      <c r="AJ782" s="29"/>
      <c r="AK782" s="29"/>
      <c r="AL782" s="29"/>
      <c r="AM782" s="29"/>
      <c r="AN782" s="29"/>
      <c r="AO782" s="29">
        <v>1</v>
      </c>
    </row>
    <row r="783" spans="32:41" x14ac:dyDescent="0.35">
      <c r="AF783" s="19" t="s">
        <v>1082</v>
      </c>
      <c r="AG783" s="29"/>
      <c r="AH783" s="29"/>
      <c r="AI783" s="29"/>
      <c r="AJ783" s="29"/>
      <c r="AK783" s="29"/>
      <c r="AL783" s="29"/>
      <c r="AM783" s="29"/>
      <c r="AN783" s="29">
        <v>1</v>
      </c>
      <c r="AO783" s="29">
        <v>1</v>
      </c>
    </row>
    <row r="784" spans="32:41" x14ac:dyDescent="0.35">
      <c r="AF784" s="19" t="s">
        <v>1083</v>
      </c>
      <c r="AG784" s="29"/>
      <c r="AH784" s="29"/>
      <c r="AI784" s="29"/>
      <c r="AJ784" s="29"/>
      <c r="AK784" s="29"/>
      <c r="AL784" s="29"/>
      <c r="AM784" s="29"/>
      <c r="AN784" s="29">
        <v>1</v>
      </c>
      <c r="AO784" s="29">
        <v>1</v>
      </c>
    </row>
    <row r="785" spans="32:41" x14ac:dyDescent="0.35">
      <c r="AF785" s="19" t="s">
        <v>1077</v>
      </c>
      <c r="AG785" s="29"/>
      <c r="AH785" s="29"/>
      <c r="AI785" s="29">
        <v>1</v>
      </c>
      <c r="AJ785" s="29"/>
      <c r="AK785" s="29"/>
      <c r="AL785" s="29"/>
      <c r="AM785" s="29"/>
      <c r="AN785" s="29"/>
      <c r="AO785" s="29">
        <v>1</v>
      </c>
    </row>
    <row r="786" spans="32:41" x14ac:dyDescent="0.35">
      <c r="AF786" s="19" t="s">
        <v>1078</v>
      </c>
      <c r="AG786" s="29"/>
      <c r="AH786" s="29"/>
      <c r="AI786" s="29"/>
      <c r="AJ786" s="29"/>
      <c r="AK786" s="29">
        <v>1</v>
      </c>
      <c r="AL786" s="29"/>
      <c r="AM786" s="29"/>
      <c r="AN786" s="29"/>
      <c r="AO786" s="29">
        <v>1</v>
      </c>
    </row>
    <row r="787" spans="32:41" x14ac:dyDescent="0.35">
      <c r="AF787" s="19" t="s">
        <v>1079</v>
      </c>
      <c r="AG787" s="29"/>
      <c r="AH787" s="29"/>
      <c r="AI787" s="29">
        <v>1</v>
      </c>
      <c r="AJ787" s="29"/>
      <c r="AK787" s="29"/>
      <c r="AL787" s="29"/>
      <c r="AM787" s="29"/>
      <c r="AN787" s="29"/>
      <c r="AO787" s="29">
        <v>1</v>
      </c>
    </row>
    <row r="788" spans="32:41" x14ac:dyDescent="0.35">
      <c r="AF788" s="19" t="s">
        <v>1080</v>
      </c>
      <c r="AG788" s="29"/>
      <c r="AH788" s="29"/>
      <c r="AI788" s="29"/>
      <c r="AJ788" s="29"/>
      <c r="AK788" s="29"/>
      <c r="AL788" s="29"/>
      <c r="AM788" s="29"/>
      <c r="AN788" s="29">
        <v>1</v>
      </c>
      <c r="AO788" s="29">
        <v>1</v>
      </c>
    </row>
    <row r="789" spans="32:41" x14ac:dyDescent="0.35">
      <c r="AF789" s="19" t="s">
        <v>1081</v>
      </c>
      <c r="AG789" s="29"/>
      <c r="AH789" s="29">
        <v>1</v>
      </c>
      <c r="AI789" s="29"/>
      <c r="AJ789" s="29"/>
      <c r="AK789" s="29"/>
      <c r="AL789" s="29"/>
      <c r="AM789" s="29"/>
      <c r="AN789" s="29"/>
      <c r="AO789" s="29">
        <v>1</v>
      </c>
    </row>
    <row r="790" spans="32:41" x14ac:dyDescent="0.35">
      <c r="AF790" s="19" t="s">
        <v>1084</v>
      </c>
      <c r="AG790" s="29"/>
      <c r="AH790" s="29"/>
      <c r="AI790" s="29">
        <v>1</v>
      </c>
      <c r="AJ790" s="29"/>
      <c r="AK790" s="29"/>
      <c r="AL790" s="29"/>
      <c r="AM790" s="29"/>
      <c r="AN790" s="29"/>
      <c r="AO790" s="29">
        <v>1</v>
      </c>
    </row>
    <row r="791" spans="32:41" x14ac:dyDescent="0.35">
      <c r="AF791" s="19" t="s">
        <v>1085</v>
      </c>
      <c r="AG791" s="29"/>
      <c r="AH791" s="29"/>
      <c r="AI791" s="29">
        <v>1</v>
      </c>
      <c r="AJ791" s="29"/>
      <c r="AK791" s="29"/>
      <c r="AL791" s="29"/>
      <c r="AM791" s="29"/>
      <c r="AN791" s="29"/>
      <c r="AO791" s="29">
        <v>1</v>
      </c>
    </row>
    <row r="792" spans="32:41" x14ac:dyDescent="0.35">
      <c r="AF792" s="19" t="s">
        <v>1075</v>
      </c>
      <c r="AG792" s="29"/>
      <c r="AH792" s="29">
        <v>1</v>
      </c>
      <c r="AI792" s="29"/>
      <c r="AJ792" s="29"/>
      <c r="AK792" s="29"/>
      <c r="AL792" s="29"/>
      <c r="AM792" s="29"/>
      <c r="AN792" s="29"/>
      <c r="AO792" s="29">
        <v>1</v>
      </c>
    </row>
    <row r="793" spans="32:41" x14ac:dyDescent="0.35">
      <c r="AF793" s="19" t="s">
        <v>1074</v>
      </c>
      <c r="AG793" s="29"/>
      <c r="AH793" s="29"/>
      <c r="AI793" s="29">
        <v>1</v>
      </c>
      <c r="AJ793" s="29"/>
      <c r="AK793" s="29"/>
      <c r="AL793" s="29"/>
      <c r="AM793" s="29"/>
      <c r="AN793" s="29"/>
      <c r="AO793" s="29">
        <v>1</v>
      </c>
    </row>
    <row r="794" spans="32:41" x14ac:dyDescent="0.35">
      <c r="AF794" s="19" t="s">
        <v>1087</v>
      </c>
      <c r="AG794" s="29"/>
      <c r="AH794" s="29"/>
      <c r="AI794" s="29">
        <v>1</v>
      </c>
      <c r="AJ794" s="29"/>
      <c r="AK794" s="29"/>
      <c r="AL794" s="29"/>
      <c r="AM794" s="29"/>
      <c r="AN794" s="29"/>
      <c r="AO794" s="29">
        <v>1</v>
      </c>
    </row>
    <row r="795" spans="32:41" x14ac:dyDescent="0.35">
      <c r="AF795" s="19" t="s">
        <v>1072</v>
      </c>
      <c r="AG795" s="29"/>
      <c r="AH795" s="29"/>
      <c r="AI795" s="29">
        <v>1</v>
      </c>
      <c r="AJ795" s="29"/>
      <c r="AK795" s="29"/>
      <c r="AL795" s="29"/>
      <c r="AM795" s="29"/>
      <c r="AN795" s="29"/>
      <c r="AO795" s="29">
        <v>1</v>
      </c>
    </row>
    <row r="796" spans="32:41" x14ac:dyDescent="0.35">
      <c r="AF796" s="19" t="s">
        <v>1071</v>
      </c>
      <c r="AG796" s="29"/>
      <c r="AH796" s="29"/>
      <c r="AI796" s="29"/>
      <c r="AJ796" s="29"/>
      <c r="AK796" s="29"/>
      <c r="AL796" s="29">
        <v>1</v>
      </c>
      <c r="AM796" s="29"/>
      <c r="AN796" s="29"/>
      <c r="AO796" s="29">
        <v>1</v>
      </c>
    </row>
    <row r="797" spans="32:41" x14ac:dyDescent="0.35">
      <c r="AF797" s="19" t="s">
        <v>1066</v>
      </c>
      <c r="AG797" s="29"/>
      <c r="AH797" s="29"/>
      <c r="AI797" s="29"/>
      <c r="AJ797" s="29"/>
      <c r="AK797" s="29">
        <v>1</v>
      </c>
      <c r="AL797" s="29"/>
      <c r="AM797" s="29"/>
      <c r="AN797" s="29"/>
      <c r="AO797" s="29">
        <v>1</v>
      </c>
    </row>
    <row r="798" spans="32:41" x14ac:dyDescent="0.35">
      <c r="AF798" s="19" t="s">
        <v>1070</v>
      </c>
      <c r="AG798" s="29"/>
      <c r="AH798" s="29">
        <v>1</v>
      </c>
      <c r="AI798" s="29"/>
      <c r="AJ798" s="29"/>
      <c r="AK798" s="29"/>
      <c r="AL798" s="29"/>
      <c r="AM798" s="29"/>
      <c r="AN798" s="29"/>
      <c r="AO798" s="29">
        <v>1</v>
      </c>
    </row>
    <row r="799" spans="32:41" x14ac:dyDescent="0.35">
      <c r="AF799" s="19" t="s">
        <v>1068</v>
      </c>
      <c r="AG799" s="29"/>
      <c r="AH799" s="29"/>
      <c r="AI799" s="29"/>
      <c r="AJ799" s="29"/>
      <c r="AK799" s="29">
        <v>1</v>
      </c>
      <c r="AL799" s="29"/>
      <c r="AM799" s="29"/>
      <c r="AN799" s="29"/>
      <c r="AO799" s="29">
        <v>1</v>
      </c>
    </row>
    <row r="800" spans="32:41" x14ac:dyDescent="0.35">
      <c r="AF800" s="19" t="s">
        <v>1067</v>
      </c>
      <c r="AG800" s="29"/>
      <c r="AH800" s="29">
        <v>1</v>
      </c>
      <c r="AI800" s="29"/>
      <c r="AJ800" s="29"/>
      <c r="AK800" s="29"/>
      <c r="AL800" s="29"/>
      <c r="AM800" s="29"/>
      <c r="AN800" s="29"/>
      <c r="AO800" s="29">
        <v>1</v>
      </c>
    </row>
    <row r="801" spans="32:41" x14ac:dyDescent="0.35">
      <c r="AF801" s="19" t="s">
        <v>1065</v>
      </c>
      <c r="AG801" s="29"/>
      <c r="AH801" s="29"/>
      <c r="AI801" s="29"/>
      <c r="AJ801" s="29"/>
      <c r="AK801" s="29"/>
      <c r="AL801" s="29">
        <v>1</v>
      </c>
      <c r="AM801" s="29"/>
      <c r="AN801" s="29"/>
      <c r="AO801" s="29">
        <v>1</v>
      </c>
    </row>
    <row r="802" spans="32:41" x14ac:dyDescent="0.35">
      <c r="AF802" s="19" t="s">
        <v>1064</v>
      </c>
      <c r="AG802" s="29"/>
      <c r="AH802" s="29">
        <v>1</v>
      </c>
      <c r="AI802" s="29"/>
      <c r="AJ802" s="29"/>
      <c r="AK802" s="29"/>
      <c r="AL802" s="29"/>
      <c r="AM802" s="29"/>
      <c r="AN802" s="29"/>
      <c r="AO802" s="29">
        <v>1</v>
      </c>
    </row>
    <row r="803" spans="32:41" x14ac:dyDescent="0.35">
      <c r="AF803" s="19" t="s">
        <v>1076</v>
      </c>
      <c r="AG803" s="29"/>
      <c r="AH803" s="29">
        <v>1</v>
      </c>
      <c r="AI803" s="29"/>
      <c r="AJ803" s="29"/>
      <c r="AK803" s="29"/>
      <c r="AL803" s="29"/>
      <c r="AM803" s="29"/>
      <c r="AN803" s="29"/>
      <c r="AO803" s="29">
        <v>1</v>
      </c>
    </row>
    <row r="804" spans="32:41" x14ac:dyDescent="0.35">
      <c r="AF804" s="19" t="s">
        <v>1073</v>
      </c>
      <c r="AG804" s="29"/>
      <c r="AH804" s="29"/>
      <c r="AI804" s="29">
        <v>1</v>
      </c>
      <c r="AJ804" s="29"/>
      <c r="AK804" s="29"/>
      <c r="AL804" s="29"/>
      <c r="AM804" s="29"/>
      <c r="AN804" s="29"/>
      <c r="AO804" s="29">
        <v>1</v>
      </c>
    </row>
    <row r="805" spans="32:41" x14ac:dyDescent="0.35">
      <c r="AF805" s="19" t="s">
        <v>1113</v>
      </c>
      <c r="AG805" s="29"/>
      <c r="AH805" s="29"/>
      <c r="AI805" s="29"/>
      <c r="AJ805" s="29"/>
      <c r="AK805" s="29">
        <v>1</v>
      </c>
      <c r="AL805" s="29"/>
      <c r="AM805" s="29"/>
      <c r="AN805" s="29"/>
      <c r="AO805" s="29">
        <v>1</v>
      </c>
    </row>
    <row r="806" spans="32:41" x14ac:dyDescent="0.35">
      <c r="AF806" s="19" t="s">
        <v>1114</v>
      </c>
      <c r="AG806" s="29"/>
      <c r="AH806" s="29"/>
      <c r="AI806" s="29"/>
      <c r="AJ806" s="29"/>
      <c r="AK806" s="29">
        <v>1</v>
      </c>
      <c r="AL806" s="29"/>
      <c r="AM806" s="29"/>
      <c r="AN806" s="29"/>
      <c r="AO806" s="29">
        <v>1</v>
      </c>
    </row>
    <row r="807" spans="32:41" x14ac:dyDescent="0.35">
      <c r="AF807" s="19" t="s">
        <v>1922</v>
      </c>
      <c r="AG807" s="29"/>
      <c r="AH807" s="29"/>
      <c r="AI807" s="29"/>
      <c r="AJ807" s="29"/>
      <c r="AK807" s="29">
        <v>1</v>
      </c>
      <c r="AL807" s="29"/>
      <c r="AM807" s="29"/>
      <c r="AN807" s="29"/>
      <c r="AO807" s="29">
        <v>1</v>
      </c>
    </row>
    <row r="808" spans="32:41" x14ac:dyDescent="0.35">
      <c r="AF808" s="19" t="s">
        <v>1109</v>
      </c>
      <c r="AG808" s="29"/>
      <c r="AH808" s="29"/>
      <c r="AI808" s="29"/>
      <c r="AJ808" s="29"/>
      <c r="AK808" s="29">
        <v>1</v>
      </c>
      <c r="AL808" s="29"/>
      <c r="AM808" s="29"/>
      <c r="AN808" s="29"/>
      <c r="AO808" s="29">
        <v>1</v>
      </c>
    </row>
    <row r="809" spans="32:41" x14ac:dyDescent="0.35">
      <c r="AF809" s="19" t="s">
        <v>1921</v>
      </c>
      <c r="AG809" s="29"/>
      <c r="AH809" s="29"/>
      <c r="AI809" s="29">
        <v>1</v>
      </c>
      <c r="AJ809" s="29"/>
      <c r="AK809" s="29"/>
      <c r="AL809" s="29"/>
      <c r="AM809" s="29"/>
      <c r="AN809" s="29"/>
      <c r="AO809" s="29">
        <v>1</v>
      </c>
    </row>
    <row r="810" spans="32:41" x14ac:dyDescent="0.35">
      <c r="AF810" s="19" t="s">
        <v>1117</v>
      </c>
      <c r="AG810" s="29"/>
      <c r="AH810" s="29"/>
      <c r="AI810" s="29"/>
      <c r="AJ810" s="29"/>
      <c r="AK810" s="29">
        <v>1</v>
      </c>
      <c r="AL810" s="29"/>
      <c r="AM810" s="29"/>
      <c r="AN810" s="29"/>
      <c r="AO810" s="29">
        <v>1</v>
      </c>
    </row>
    <row r="811" spans="32:41" x14ac:dyDescent="0.35">
      <c r="AF811" s="19" t="s">
        <v>1118</v>
      </c>
      <c r="AG811" s="29"/>
      <c r="AH811" s="29"/>
      <c r="AI811" s="29"/>
      <c r="AJ811" s="29"/>
      <c r="AK811" s="29">
        <v>1</v>
      </c>
      <c r="AL811" s="29"/>
      <c r="AM811" s="29"/>
      <c r="AN811" s="29"/>
      <c r="AO811" s="29">
        <v>1</v>
      </c>
    </row>
    <row r="812" spans="32:41" x14ac:dyDescent="0.35">
      <c r="AF812" s="19" t="s">
        <v>1119</v>
      </c>
      <c r="AG812" s="29"/>
      <c r="AH812" s="29"/>
      <c r="AI812" s="29"/>
      <c r="AJ812" s="29"/>
      <c r="AK812" s="29">
        <v>1</v>
      </c>
      <c r="AL812" s="29"/>
      <c r="AM812" s="29"/>
      <c r="AN812" s="29"/>
      <c r="AO812" s="29">
        <v>1</v>
      </c>
    </row>
    <row r="813" spans="32:41" x14ac:dyDescent="0.35">
      <c r="AF813" s="19" t="s">
        <v>1116</v>
      </c>
      <c r="AG813" s="29"/>
      <c r="AH813" s="29">
        <v>1</v>
      </c>
      <c r="AI813" s="29"/>
      <c r="AJ813" s="29"/>
      <c r="AK813" s="29"/>
      <c r="AL813" s="29"/>
      <c r="AM813" s="29"/>
      <c r="AN813" s="29"/>
      <c r="AO813" s="29">
        <v>1</v>
      </c>
    </row>
    <row r="814" spans="32:41" x14ac:dyDescent="0.35">
      <c r="AF814" s="19" t="s">
        <v>1115</v>
      </c>
      <c r="AG814" s="29"/>
      <c r="AH814" s="29">
        <v>1</v>
      </c>
      <c r="AI814" s="29"/>
      <c r="AJ814" s="29"/>
      <c r="AK814" s="29"/>
      <c r="AL814" s="29"/>
      <c r="AM814" s="29"/>
      <c r="AN814" s="29"/>
      <c r="AO814" s="29">
        <v>1</v>
      </c>
    </row>
    <row r="815" spans="32:41" x14ac:dyDescent="0.35">
      <c r="AF815" s="19" t="s">
        <v>1120</v>
      </c>
      <c r="AG815" s="29"/>
      <c r="AH815" s="29"/>
      <c r="AI815" s="29"/>
      <c r="AJ815" s="29"/>
      <c r="AK815" s="29">
        <v>1</v>
      </c>
      <c r="AL815" s="29"/>
      <c r="AM815" s="29"/>
      <c r="AN815" s="29"/>
      <c r="AO815" s="29">
        <v>1</v>
      </c>
    </row>
    <row r="816" spans="32:41" x14ac:dyDescent="0.35">
      <c r="AF816" s="19" t="s">
        <v>1121</v>
      </c>
      <c r="AG816" s="29"/>
      <c r="AH816" s="29"/>
      <c r="AI816" s="29">
        <v>1</v>
      </c>
      <c r="AJ816" s="29"/>
      <c r="AK816" s="29"/>
      <c r="AL816" s="29"/>
      <c r="AM816" s="29"/>
      <c r="AN816" s="29"/>
      <c r="AO816" s="29">
        <v>1</v>
      </c>
    </row>
    <row r="817" spans="32:41" x14ac:dyDescent="0.35">
      <c r="AF817" s="19" t="s">
        <v>1122</v>
      </c>
      <c r="AG817" s="29"/>
      <c r="AH817" s="29"/>
      <c r="AI817" s="29"/>
      <c r="AJ817" s="29"/>
      <c r="AK817" s="29">
        <v>1</v>
      </c>
      <c r="AL817" s="29"/>
      <c r="AM817" s="29"/>
      <c r="AN817" s="29"/>
      <c r="AO817" s="29">
        <v>1</v>
      </c>
    </row>
    <row r="818" spans="32:41" x14ac:dyDescent="0.35">
      <c r="AF818" s="19" t="s">
        <v>1123</v>
      </c>
      <c r="AG818" s="29"/>
      <c r="AH818" s="29"/>
      <c r="AI818" s="29"/>
      <c r="AJ818" s="29"/>
      <c r="AK818" s="29">
        <v>1</v>
      </c>
      <c r="AL818" s="29"/>
      <c r="AM818" s="29"/>
      <c r="AN818" s="29"/>
      <c r="AO818" s="29">
        <v>1</v>
      </c>
    </row>
    <row r="819" spans="32:41" x14ac:dyDescent="0.35">
      <c r="AF819" s="19" t="s">
        <v>1124</v>
      </c>
      <c r="AG819" s="29"/>
      <c r="AH819" s="29"/>
      <c r="AI819" s="29"/>
      <c r="AJ819" s="29"/>
      <c r="AK819" s="29">
        <v>1</v>
      </c>
      <c r="AL819" s="29"/>
      <c r="AM819" s="29"/>
      <c r="AN819" s="29"/>
      <c r="AO819" s="29">
        <v>1</v>
      </c>
    </row>
    <row r="820" spans="32:41" x14ac:dyDescent="0.35">
      <c r="AF820" s="19" t="s">
        <v>1125</v>
      </c>
      <c r="AG820" s="29"/>
      <c r="AH820" s="29"/>
      <c r="AI820" s="29"/>
      <c r="AJ820" s="29"/>
      <c r="AK820" s="29">
        <v>1</v>
      </c>
      <c r="AL820" s="29"/>
      <c r="AM820" s="29"/>
      <c r="AN820" s="29"/>
      <c r="AO820" s="29">
        <v>1</v>
      </c>
    </row>
    <row r="821" spans="32:41" x14ac:dyDescent="0.35">
      <c r="AF821" s="19" t="s">
        <v>1112</v>
      </c>
      <c r="AG821" s="29"/>
      <c r="AH821" s="29"/>
      <c r="AI821" s="29"/>
      <c r="AJ821" s="29"/>
      <c r="AK821" s="29">
        <v>1</v>
      </c>
      <c r="AL821" s="29"/>
      <c r="AM821" s="29"/>
      <c r="AN821" s="29"/>
      <c r="AO821" s="29">
        <v>1</v>
      </c>
    </row>
    <row r="822" spans="32:41" x14ac:dyDescent="0.35">
      <c r="AF822" s="19" t="s">
        <v>1089</v>
      </c>
      <c r="AG822" s="29"/>
      <c r="AH822" s="29"/>
      <c r="AI822" s="29">
        <v>1</v>
      </c>
      <c r="AJ822" s="29"/>
      <c r="AK822" s="29"/>
      <c r="AL822" s="29"/>
      <c r="AM822" s="29"/>
      <c r="AN822" s="29"/>
      <c r="AO822" s="29">
        <v>1</v>
      </c>
    </row>
    <row r="823" spans="32:41" x14ac:dyDescent="0.35">
      <c r="AF823" s="19" t="s">
        <v>1108</v>
      </c>
      <c r="AG823" s="29"/>
      <c r="AH823" s="29">
        <v>1</v>
      </c>
      <c r="AI823" s="29"/>
      <c r="AJ823" s="29"/>
      <c r="AK823" s="29"/>
      <c r="AL823" s="29"/>
      <c r="AM823" s="29"/>
      <c r="AN823" s="29"/>
      <c r="AO823" s="29">
        <v>1</v>
      </c>
    </row>
    <row r="824" spans="32:41" x14ac:dyDescent="0.35">
      <c r="AF824" s="19" t="s">
        <v>1095</v>
      </c>
      <c r="AG824" s="29">
        <v>1</v>
      </c>
      <c r="AH824" s="29"/>
      <c r="AI824" s="29"/>
      <c r="AJ824" s="29"/>
      <c r="AK824" s="29"/>
      <c r="AL824" s="29"/>
      <c r="AM824" s="29"/>
      <c r="AN824" s="29"/>
      <c r="AO824" s="29">
        <v>1</v>
      </c>
    </row>
    <row r="825" spans="32:41" x14ac:dyDescent="0.35">
      <c r="AF825" s="19" t="s">
        <v>1097</v>
      </c>
      <c r="AG825" s="29"/>
      <c r="AH825" s="29"/>
      <c r="AI825" s="29">
        <v>1</v>
      </c>
      <c r="AJ825" s="29"/>
      <c r="AK825" s="29"/>
      <c r="AL825" s="29"/>
      <c r="AM825" s="29"/>
      <c r="AN825" s="29"/>
      <c r="AO825" s="29">
        <v>1</v>
      </c>
    </row>
    <row r="826" spans="32:41" x14ac:dyDescent="0.35">
      <c r="AF826" s="19" t="s">
        <v>1094</v>
      </c>
      <c r="AG826" s="29"/>
      <c r="AH826" s="29"/>
      <c r="AI826" s="29">
        <v>1</v>
      </c>
      <c r="AJ826" s="29"/>
      <c r="AK826" s="29"/>
      <c r="AL826" s="29"/>
      <c r="AM826" s="29"/>
      <c r="AN826" s="29"/>
      <c r="AO826" s="29">
        <v>1</v>
      </c>
    </row>
    <row r="827" spans="32:41" x14ac:dyDescent="0.35">
      <c r="AF827" s="19" t="s">
        <v>1090</v>
      </c>
      <c r="AG827" s="29"/>
      <c r="AH827" s="29"/>
      <c r="AI827" s="29">
        <v>1</v>
      </c>
      <c r="AJ827" s="29"/>
      <c r="AK827" s="29"/>
      <c r="AL827" s="29"/>
      <c r="AM827" s="29"/>
      <c r="AN827" s="29"/>
      <c r="AO827" s="29">
        <v>1</v>
      </c>
    </row>
    <row r="828" spans="32:41" x14ac:dyDescent="0.35">
      <c r="AF828" s="19" t="s">
        <v>1091</v>
      </c>
      <c r="AG828" s="29"/>
      <c r="AH828" s="29"/>
      <c r="AI828" s="29">
        <v>1</v>
      </c>
      <c r="AJ828" s="29"/>
      <c r="AK828" s="29"/>
      <c r="AL828" s="29"/>
      <c r="AM828" s="29"/>
      <c r="AN828" s="29"/>
      <c r="AO828" s="29">
        <v>1</v>
      </c>
    </row>
    <row r="829" spans="32:41" x14ac:dyDescent="0.35">
      <c r="AF829" s="19" t="s">
        <v>1092</v>
      </c>
      <c r="AG829" s="29">
        <v>1</v>
      </c>
      <c r="AH829" s="29"/>
      <c r="AI829" s="29"/>
      <c r="AJ829" s="29"/>
      <c r="AK829" s="29"/>
      <c r="AL829" s="29"/>
      <c r="AM829" s="29"/>
      <c r="AN829" s="29"/>
      <c r="AO829" s="29">
        <v>1</v>
      </c>
    </row>
    <row r="830" spans="32:41" x14ac:dyDescent="0.35">
      <c r="AF830" s="19" t="s">
        <v>1093</v>
      </c>
      <c r="AG830" s="29"/>
      <c r="AH830" s="29"/>
      <c r="AI830" s="29"/>
      <c r="AJ830" s="29"/>
      <c r="AK830" s="29">
        <v>1</v>
      </c>
      <c r="AL830" s="29"/>
      <c r="AM830" s="29"/>
      <c r="AN830" s="29"/>
      <c r="AO830" s="29">
        <v>1</v>
      </c>
    </row>
    <row r="831" spans="32:41" x14ac:dyDescent="0.35">
      <c r="AF831" s="19" t="s">
        <v>1088</v>
      </c>
      <c r="AG831" s="29"/>
      <c r="AH831" s="29"/>
      <c r="AI831" s="29">
        <v>1</v>
      </c>
      <c r="AJ831" s="29"/>
      <c r="AK831" s="29"/>
      <c r="AL831" s="29"/>
      <c r="AM831" s="29"/>
      <c r="AN831" s="29"/>
      <c r="AO831" s="29">
        <v>1</v>
      </c>
    </row>
    <row r="832" spans="32:41" x14ac:dyDescent="0.35">
      <c r="AF832" s="19" t="s">
        <v>1061</v>
      </c>
      <c r="AG832" s="29"/>
      <c r="AH832" s="29">
        <v>1</v>
      </c>
      <c r="AI832" s="29"/>
      <c r="AJ832" s="29"/>
      <c r="AK832" s="29"/>
      <c r="AL832" s="29"/>
      <c r="AM832" s="29"/>
      <c r="AN832" s="29"/>
      <c r="AO832" s="29">
        <v>1</v>
      </c>
    </row>
    <row r="833" spans="32:41" x14ac:dyDescent="0.35">
      <c r="AF833" s="19" t="s">
        <v>1060</v>
      </c>
      <c r="AG833" s="29"/>
      <c r="AH833" s="29"/>
      <c r="AI833" s="29"/>
      <c r="AJ833" s="29"/>
      <c r="AK833" s="29">
        <v>1</v>
      </c>
      <c r="AL833" s="29"/>
      <c r="AM833" s="29"/>
      <c r="AN833" s="29"/>
      <c r="AO833" s="29">
        <v>1</v>
      </c>
    </row>
    <row r="834" spans="32:41" x14ac:dyDescent="0.35">
      <c r="AF834" s="19" t="s">
        <v>1105</v>
      </c>
      <c r="AG834" s="29"/>
      <c r="AH834" s="29"/>
      <c r="AI834" s="29"/>
      <c r="AJ834" s="29"/>
      <c r="AK834" s="29">
        <v>1</v>
      </c>
      <c r="AL834" s="29"/>
      <c r="AM834" s="29"/>
      <c r="AN834" s="29"/>
      <c r="AO834" s="29">
        <v>1</v>
      </c>
    </row>
    <row r="835" spans="32:41" x14ac:dyDescent="0.35">
      <c r="AF835" s="19" t="s">
        <v>1106</v>
      </c>
      <c r="AG835" s="29"/>
      <c r="AH835" s="29"/>
      <c r="AI835" s="29"/>
      <c r="AJ835" s="29"/>
      <c r="AK835" s="29">
        <v>1</v>
      </c>
      <c r="AL835" s="29"/>
      <c r="AM835" s="29"/>
      <c r="AN835" s="29"/>
      <c r="AO835" s="29">
        <v>1</v>
      </c>
    </row>
    <row r="836" spans="32:41" x14ac:dyDescent="0.35">
      <c r="AF836" s="19" t="s">
        <v>1107</v>
      </c>
      <c r="AG836" s="29"/>
      <c r="AH836" s="29"/>
      <c r="AI836" s="29"/>
      <c r="AJ836" s="29"/>
      <c r="AK836" s="29">
        <v>1</v>
      </c>
      <c r="AL836" s="29"/>
      <c r="AM836" s="29"/>
      <c r="AN836" s="29"/>
      <c r="AO836" s="29">
        <v>1</v>
      </c>
    </row>
    <row r="837" spans="32:41" x14ac:dyDescent="0.35">
      <c r="AF837" s="19" t="s">
        <v>1137</v>
      </c>
      <c r="AG837" s="29"/>
      <c r="AH837" s="29"/>
      <c r="AI837" s="29">
        <v>1</v>
      </c>
      <c r="AJ837" s="29"/>
      <c r="AK837" s="29"/>
      <c r="AL837" s="29"/>
      <c r="AM837" s="29"/>
      <c r="AN837" s="29"/>
      <c r="AO837" s="29">
        <v>1</v>
      </c>
    </row>
    <row r="838" spans="32:41" x14ac:dyDescent="0.35">
      <c r="AF838" s="19" t="s">
        <v>1086</v>
      </c>
      <c r="AG838" s="29"/>
      <c r="AH838" s="29">
        <v>1</v>
      </c>
      <c r="AI838" s="29"/>
      <c r="AJ838" s="29"/>
      <c r="AK838" s="29"/>
      <c r="AL838" s="29"/>
      <c r="AM838" s="29"/>
      <c r="AN838" s="29"/>
      <c r="AO838" s="29">
        <v>1</v>
      </c>
    </row>
    <row r="839" spans="32:41" x14ac:dyDescent="0.35">
      <c r="AF839" s="19" t="s">
        <v>1069</v>
      </c>
      <c r="AG839" s="29"/>
      <c r="AH839" s="29"/>
      <c r="AI839" s="29">
        <v>1</v>
      </c>
      <c r="AJ839" s="29"/>
      <c r="AK839" s="29"/>
      <c r="AL839" s="29"/>
      <c r="AM839" s="29"/>
      <c r="AN839" s="29"/>
      <c r="AO839" s="29">
        <v>1</v>
      </c>
    </row>
    <row r="840" spans="32:41" x14ac:dyDescent="0.35">
      <c r="AF840" s="19" t="s">
        <v>1096</v>
      </c>
      <c r="AG840" s="29"/>
      <c r="AH840" s="29"/>
      <c r="AI840" s="29">
        <v>1</v>
      </c>
      <c r="AJ840" s="29"/>
      <c r="AK840" s="29"/>
      <c r="AL840" s="29"/>
      <c r="AM840" s="29"/>
      <c r="AN840" s="29"/>
      <c r="AO840" s="29">
        <v>1</v>
      </c>
    </row>
    <row r="841" spans="32:41" x14ac:dyDescent="0.35">
      <c r="AF841" s="19" t="s">
        <v>1110</v>
      </c>
      <c r="AG841" s="29"/>
      <c r="AH841" s="29">
        <v>1</v>
      </c>
      <c r="AI841" s="29"/>
      <c r="AJ841" s="29"/>
      <c r="AK841" s="29"/>
      <c r="AL841" s="29"/>
      <c r="AM841" s="29"/>
      <c r="AN841" s="29"/>
      <c r="AO841" s="29">
        <v>1</v>
      </c>
    </row>
    <row r="842" spans="32:41" x14ac:dyDescent="0.35">
      <c r="AF842" s="19" t="s">
        <v>1111</v>
      </c>
      <c r="AG842" s="29"/>
      <c r="AH842" s="29"/>
      <c r="AI842" s="29"/>
      <c r="AJ842" s="29"/>
      <c r="AK842" s="29">
        <v>1</v>
      </c>
      <c r="AL842" s="29"/>
      <c r="AM842" s="29"/>
      <c r="AN842" s="29"/>
      <c r="AO842" s="29">
        <v>1</v>
      </c>
    </row>
    <row r="843" spans="32:41" x14ac:dyDescent="0.35">
      <c r="AF843" s="19" t="s">
        <v>1057</v>
      </c>
      <c r="AG843" s="29">
        <v>1</v>
      </c>
      <c r="AH843" s="29"/>
      <c r="AI843" s="29"/>
      <c r="AJ843" s="29"/>
      <c r="AK843" s="29"/>
      <c r="AL843" s="29"/>
      <c r="AM843" s="29"/>
      <c r="AN843" s="29"/>
      <c r="AO843" s="29">
        <v>1</v>
      </c>
    </row>
    <row r="844" spans="32:41" x14ac:dyDescent="0.35">
      <c r="AF844" s="19" t="s">
        <v>1058</v>
      </c>
      <c r="AG844" s="29"/>
      <c r="AH844" s="29"/>
      <c r="AI844" s="29">
        <v>1</v>
      </c>
      <c r="AJ844" s="29"/>
      <c r="AK844" s="29"/>
      <c r="AL844" s="29"/>
      <c r="AM844" s="29"/>
      <c r="AN844" s="29"/>
      <c r="AO844" s="29">
        <v>1</v>
      </c>
    </row>
    <row r="845" spans="32:41" x14ac:dyDescent="0.35">
      <c r="AF845" s="19" t="s">
        <v>1059</v>
      </c>
      <c r="AG845" s="29"/>
      <c r="AH845" s="29"/>
      <c r="AI845" s="29">
        <v>1</v>
      </c>
      <c r="AJ845" s="29"/>
      <c r="AK845" s="29"/>
      <c r="AL845" s="29"/>
      <c r="AM845" s="29"/>
      <c r="AN845" s="29"/>
      <c r="AO845" s="29">
        <v>1</v>
      </c>
    </row>
    <row r="846" spans="32:41" x14ac:dyDescent="0.35">
      <c r="AF846" s="19" t="s">
        <v>1056</v>
      </c>
      <c r="AG846" s="29"/>
      <c r="AH846" s="29">
        <v>1</v>
      </c>
      <c r="AI846" s="29"/>
      <c r="AJ846" s="29"/>
      <c r="AK846" s="29"/>
      <c r="AL846" s="29"/>
      <c r="AM846" s="29"/>
      <c r="AN846" s="29"/>
      <c r="AO846" s="29">
        <v>1</v>
      </c>
    </row>
    <row r="847" spans="32:41" x14ac:dyDescent="0.35">
      <c r="AF847" s="19" t="s">
        <v>1052</v>
      </c>
      <c r="AG847" s="29"/>
      <c r="AH847" s="29"/>
      <c r="AI847" s="29">
        <v>1</v>
      </c>
      <c r="AJ847" s="29"/>
      <c r="AK847" s="29"/>
      <c r="AL847" s="29"/>
      <c r="AM847" s="29"/>
      <c r="AN847" s="29"/>
      <c r="AO847" s="29">
        <v>1</v>
      </c>
    </row>
    <row r="848" spans="32:41" x14ac:dyDescent="0.35">
      <c r="AF848" s="19" t="s">
        <v>1051</v>
      </c>
      <c r="AG848" s="29"/>
      <c r="AH848" s="29"/>
      <c r="AI848" s="29">
        <v>1</v>
      </c>
      <c r="AJ848" s="29"/>
      <c r="AK848" s="29"/>
      <c r="AL848" s="29"/>
      <c r="AM848" s="29"/>
      <c r="AN848" s="29"/>
      <c r="AO848" s="29">
        <v>1</v>
      </c>
    </row>
    <row r="849" spans="32:41" x14ac:dyDescent="0.35">
      <c r="AF849" s="19" t="s">
        <v>1055</v>
      </c>
      <c r="AG849" s="29">
        <v>1</v>
      </c>
      <c r="AH849" s="29"/>
      <c r="AI849" s="29"/>
      <c r="AJ849" s="29"/>
      <c r="AK849" s="29"/>
      <c r="AL849" s="29"/>
      <c r="AM849" s="29"/>
      <c r="AN849" s="29"/>
      <c r="AO849" s="29">
        <v>1</v>
      </c>
    </row>
    <row r="850" spans="32:41" x14ac:dyDescent="0.35">
      <c r="AF850" s="19" t="s">
        <v>1054</v>
      </c>
      <c r="AG850" s="29"/>
      <c r="AH850" s="29"/>
      <c r="AI850" s="29">
        <v>1</v>
      </c>
      <c r="AJ850" s="29"/>
      <c r="AK850" s="29"/>
      <c r="AL850" s="29"/>
      <c r="AM850" s="29"/>
      <c r="AN850" s="29"/>
      <c r="AO850" s="29">
        <v>1</v>
      </c>
    </row>
    <row r="851" spans="32:41" x14ac:dyDescent="0.35">
      <c r="AF851" s="19" t="s">
        <v>1053</v>
      </c>
      <c r="AG851" s="29"/>
      <c r="AH851" s="29"/>
      <c r="AI851" s="29">
        <v>1</v>
      </c>
      <c r="AJ851" s="29"/>
      <c r="AK851" s="29"/>
      <c r="AL851" s="29"/>
      <c r="AM851" s="29"/>
      <c r="AN851" s="29"/>
      <c r="AO851" s="29">
        <v>1</v>
      </c>
    </row>
    <row r="852" spans="32:41" x14ac:dyDescent="0.35">
      <c r="AF852" s="19" t="s">
        <v>1063</v>
      </c>
      <c r="AG852" s="29"/>
      <c r="AH852" s="29">
        <v>1</v>
      </c>
      <c r="AI852" s="29"/>
      <c r="AJ852" s="29"/>
      <c r="AK852" s="29"/>
      <c r="AL852" s="29"/>
      <c r="AM852" s="29"/>
      <c r="AN852" s="29"/>
      <c r="AO852" s="29">
        <v>1</v>
      </c>
    </row>
    <row r="853" spans="32:41" x14ac:dyDescent="0.35">
      <c r="AF853" s="19" t="s">
        <v>1104</v>
      </c>
      <c r="AG853" s="29"/>
      <c r="AH853" s="29"/>
      <c r="AI853" s="29">
        <v>1</v>
      </c>
      <c r="AJ853" s="29"/>
      <c r="AK853" s="29"/>
      <c r="AL853" s="29"/>
      <c r="AM853" s="29"/>
      <c r="AN853" s="29"/>
      <c r="AO853" s="29">
        <v>1</v>
      </c>
    </row>
    <row r="854" spans="32:41" x14ac:dyDescent="0.35">
      <c r="AF854" s="19" t="s">
        <v>1100</v>
      </c>
      <c r="AG854" s="29"/>
      <c r="AH854" s="29">
        <v>1</v>
      </c>
      <c r="AI854" s="29"/>
      <c r="AJ854" s="29"/>
      <c r="AK854" s="29"/>
      <c r="AL854" s="29"/>
      <c r="AM854" s="29"/>
      <c r="AN854" s="29"/>
      <c r="AO854" s="29">
        <v>1</v>
      </c>
    </row>
    <row r="855" spans="32:41" x14ac:dyDescent="0.35">
      <c r="AF855" s="19" t="s">
        <v>1101</v>
      </c>
      <c r="AG855" s="29"/>
      <c r="AH855" s="29"/>
      <c r="AI855" s="29">
        <v>1</v>
      </c>
      <c r="AJ855" s="29"/>
      <c r="AK855" s="29"/>
      <c r="AL855" s="29"/>
      <c r="AM855" s="29"/>
      <c r="AN855" s="29"/>
      <c r="AO855" s="29">
        <v>1</v>
      </c>
    </row>
    <row r="856" spans="32:41" x14ac:dyDescent="0.35">
      <c r="AF856" s="19" t="s">
        <v>1102</v>
      </c>
      <c r="AG856" s="29"/>
      <c r="AH856" s="29"/>
      <c r="AI856" s="29">
        <v>1</v>
      </c>
      <c r="AJ856" s="29"/>
      <c r="AK856" s="29"/>
      <c r="AL856" s="29"/>
      <c r="AM856" s="29"/>
      <c r="AN856" s="29"/>
      <c r="AO856" s="29">
        <v>1</v>
      </c>
    </row>
    <row r="857" spans="32:41" x14ac:dyDescent="0.35">
      <c r="AF857" s="19" t="s">
        <v>1098</v>
      </c>
      <c r="AG857" s="29"/>
      <c r="AH857" s="29"/>
      <c r="AI857" s="29"/>
      <c r="AJ857" s="29"/>
      <c r="AK857" s="29">
        <v>1</v>
      </c>
      <c r="AL857" s="29"/>
      <c r="AM857" s="29"/>
      <c r="AN857" s="29"/>
      <c r="AO857" s="29">
        <v>1</v>
      </c>
    </row>
    <row r="858" spans="32:41" x14ac:dyDescent="0.35">
      <c r="AF858" s="19" t="s">
        <v>1099</v>
      </c>
      <c r="AG858" s="29"/>
      <c r="AH858" s="29"/>
      <c r="AI858" s="29">
        <v>1</v>
      </c>
      <c r="AJ858" s="29"/>
      <c r="AK858" s="29"/>
      <c r="AL858" s="29"/>
      <c r="AM858" s="29"/>
      <c r="AN858" s="29"/>
      <c r="AO858" s="29">
        <v>1</v>
      </c>
    </row>
    <row r="859" spans="32:41" x14ac:dyDescent="0.35">
      <c r="AF859" s="19" t="s">
        <v>1103</v>
      </c>
      <c r="AG859" s="29"/>
      <c r="AH859" s="29"/>
      <c r="AI859" s="29"/>
      <c r="AJ859" s="29"/>
      <c r="AK859" s="29">
        <v>1</v>
      </c>
      <c r="AL859" s="29"/>
      <c r="AM859" s="29"/>
      <c r="AN859" s="29"/>
      <c r="AO859" s="29">
        <v>1</v>
      </c>
    </row>
    <row r="860" spans="32:41" x14ac:dyDescent="0.35">
      <c r="AF860" s="19" t="s">
        <v>4391</v>
      </c>
      <c r="AG860" s="29"/>
      <c r="AH860" s="29"/>
      <c r="AI860" s="29">
        <v>1</v>
      </c>
      <c r="AJ860" s="29"/>
      <c r="AK860" s="29"/>
      <c r="AL860" s="29"/>
      <c r="AM860" s="29"/>
      <c r="AN860" s="29"/>
      <c r="AO860" s="29">
        <v>1</v>
      </c>
    </row>
    <row r="861" spans="32:41" x14ac:dyDescent="0.35">
      <c r="AF861" s="19" t="s">
        <v>4787</v>
      </c>
      <c r="AG861" s="29"/>
      <c r="AH861" s="29"/>
      <c r="AI861" s="29">
        <v>1</v>
      </c>
      <c r="AJ861" s="29"/>
      <c r="AK861" s="29"/>
      <c r="AL861" s="29"/>
      <c r="AM861" s="29"/>
      <c r="AN861" s="29"/>
      <c r="AO861" s="29">
        <v>1</v>
      </c>
    </row>
    <row r="862" spans="32:41" x14ac:dyDescent="0.35">
      <c r="AF862" s="19" t="s">
        <v>4788</v>
      </c>
      <c r="AG862" s="29"/>
      <c r="AH862" s="29">
        <v>1</v>
      </c>
      <c r="AI862" s="29"/>
      <c r="AJ862" s="29"/>
      <c r="AK862" s="29"/>
      <c r="AL862" s="29"/>
      <c r="AM862" s="29"/>
      <c r="AN862" s="29"/>
      <c r="AO862" s="29">
        <v>1</v>
      </c>
    </row>
    <row r="863" spans="32:41" x14ac:dyDescent="0.35">
      <c r="AF863" s="19" t="s">
        <v>4789</v>
      </c>
      <c r="AG863" s="29"/>
      <c r="AH863" s="29"/>
      <c r="AI863" s="29"/>
      <c r="AJ863" s="29"/>
      <c r="AK863" s="29">
        <v>1</v>
      </c>
      <c r="AL863" s="29"/>
      <c r="AM863" s="29"/>
      <c r="AN863" s="29"/>
      <c r="AO863" s="29">
        <v>1</v>
      </c>
    </row>
    <row r="864" spans="32:41" x14ac:dyDescent="0.35">
      <c r="AF864" s="19" t="s">
        <v>4467</v>
      </c>
      <c r="AG864" s="29"/>
      <c r="AH864" s="29">
        <v>1</v>
      </c>
      <c r="AI864" s="29"/>
      <c r="AJ864" s="29"/>
      <c r="AK864" s="29"/>
      <c r="AL864" s="29"/>
      <c r="AM864" s="29"/>
      <c r="AN864" s="29"/>
      <c r="AO864" s="29">
        <v>1</v>
      </c>
    </row>
    <row r="865" spans="32:41" x14ac:dyDescent="0.35">
      <c r="AF865" s="19" t="s">
        <v>4469</v>
      </c>
      <c r="AG865" s="29">
        <v>1</v>
      </c>
      <c r="AH865" s="29"/>
      <c r="AI865" s="29"/>
      <c r="AJ865" s="29"/>
      <c r="AK865" s="29"/>
      <c r="AL865" s="29"/>
      <c r="AM865" s="29"/>
      <c r="AN865" s="29"/>
      <c r="AO865" s="29">
        <v>1</v>
      </c>
    </row>
    <row r="866" spans="32:41" x14ac:dyDescent="0.35">
      <c r="AF866" s="19" t="s">
        <v>4471</v>
      </c>
      <c r="AG866" s="29"/>
      <c r="AH866" s="29">
        <v>1</v>
      </c>
      <c r="AI866" s="29"/>
      <c r="AJ866" s="29"/>
      <c r="AK866" s="29"/>
      <c r="AL866" s="29"/>
      <c r="AM866" s="29"/>
      <c r="AN866" s="29"/>
      <c r="AO866" s="29">
        <v>1</v>
      </c>
    </row>
    <row r="867" spans="32:41" x14ac:dyDescent="0.35">
      <c r="AF867" s="18" t="s">
        <v>1183</v>
      </c>
      <c r="AG867" s="29"/>
      <c r="AH867" s="29"/>
      <c r="AI867" s="29">
        <v>1</v>
      </c>
      <c r="AJ867" s="29">
        <v>1</v>
      </c>
      <c r="AK867" s="29">
        <v>1</v>
      </c>
      <c r="AL867" s="29"/>
      <c r="AM867" s="29"/>
      <c r="AN867" s="29"/>
      <c r="AO867" s="29">
        <v>3</v>
      </c>
    </row>
    <row r="868" spans="32:41" x14ac:dyDescent="0.35">
      <c r="AF868" s="19" t="s">
        <v>4185</v>
      </c>
      <c r="AG868" s="29"/>
      <c r="AH868" s="29"/>
      <c r="AI868" s="29"/>
      <c r="AJ868" s="29"/>
      <c r="AK868" s="29">
        <v>1</v>
      </c>
      <c r="AL868" s="29"/>
      <c r="AM868" s="29"/>
      <c r="AN868" s="29"/>
      <c r="AO868" s="29">
        <v>1</v>
      </c>
    </row>
    <row r="869" spans="32:41" x14ac:dyDescent="0.35">
      <c r="AF869" s="19" t="s">
        <v>4187</v>
      </c>
      <c r="AG869" s="29"/>
      <c r="AH869" s="29"/>
      <c r="AI869" s="29"/>
      <c r="AJ869" s="29">
        <v>1</v>
      </c>
      <c r="AK869" s="29"/>
      <c r="AL869" s="29"/>
      <c r="AM869" s="29"/>
      <c r="AN869" s="29"/>
      <c r="AO869" s="29">
        <v>1</v>
      </c>
    </row>
    <row r="870" spans="32:41" x14ac:dyDescent="0.35">
      <c r="AF870" s="19" t="s">
        <v>4189</v>
      </c>
      <c r="AG870" s="29"/>
      <c r="AH870" s="29"/>
      <c r="AI870" s="29">
        <v>1</v>
      </c>
      <c r="AJ870" s="29"/>
      <c r="AK870" s="29"/>
      <c r="AL870" s="29"/>
      <c r="AM870" s="29"/>
      <c r="AN870" s="29"/>
      <c r="AO870" s="29">
        <v>1</v>
      </c>
    </row>
    <row r="871" spans="32:41" x14ac:dyDescent="0.35">
      <c r="AF871" s="18" t="s">
        <v>0</v>
      </c>
      <c r="AG871" s="29">
        <v>7</v>
      </c>
      <c r="AH871" s="29">
        <v>2</v>
      </c>
      <c r="AI871" s="29">
        <v>2</v>
      </c>
      <c r="AJ871" s="29"/>
      <c r="AK871" s="29">
        <v>5</v>
      </c>
      <c r="AL871" s="29">
        <v>1</v>
      </c>
      <c r="AM871" s="29"/>
      <c r="AN871" s="29"/>
      <c r="AO871" s="29">
        <v>17</v>
      </c>
    </row>
    <row r="872" spans="32:41" x14ac:dyDescent="0.35">
      <c r="AF872" s="19" t="s">
        <v>6</v>
      </c>
      <c r="AG872" s="29"/>
      <c r="AH872" s="29"/>
      <c r="AI872" s="29">
        <v>1</v>
      </c>
      <c r="AJ872" s="29"/>
      <c r="AK872" s="29"/>
      <c r="AL872" s="29"/>
      <c r="AM872" s="29"/>
      <c r="AN872" s="29"/>
      <c r="AO872" s="29">
        <v>1</v>
      </c>
    </row>
    <row r="873" spans="32:41" x14ac:dyDescent="0.35">
      <c r="AF873" s="19" t="s">
        <v>15</v>
      </c>
      <c r="AG873" s="29"/>
      <c r="AH873" s="29"/>
      <c r="AI873" s="29"/>
      <c r="AJ873" s="29"/>
      <c r="AK873" s="29">
        <v>1</v>
      </c>
      <c r="AL873" s="29"/>
      <c r="AM873" s="29"/>
      <c r="AN873" s="29"/>
      <c r="AO873" s="29">
        <v>1</v>
      </c>
    </row>
    <row r="874" spans="32:41" x14ac:dyDescent="0.35">
      <c r="AF874" s="19" t="s">
        <v>14</v>
      </c>
      <c r="AG874" s="29"/>
      <c r="AH874" s="29"/>
      <c r="AI874" s="29"/>
      <c r="AJ874" s="29"/>
      <c r="AK874" s="29">
        <v>1</v>
      </c>
      <c r="AL874" s="29"/>
      <c r="AM874" s="29"/>
      <c r="AN874" s="29"/>
      <c r="AO874" s="29">
        <v>1</v>
      </c>
    </row>
    <row r="875" spans="32:41" x14ac:dyDescent="0.35">
      <c r="AF875" s="19" t="s">
        <v>12</v>
      </c>
      <c r="AG875" s="29"/>
      <c r="AH875" s="29"/>
      <c r="AI875" s="29"/>
      <c r="AJ875" s="29"/>
      <c r="AK875" s="29">
        <v>1</v>
      </c>
      <c r="AL875" s="29"/>
      <c r="AM875" s="29"/>
      <c r="AN875" s="29"/>
      <c r="AO875" s="29">
        <v>1</v>
      </c>
    </row>
    <row r="876" spans="32:41" x14ac:dyDescent="0.35">
      <c r="AF876" s="19" t="s">
        <v>11</v>
      </c>
      <c r="AG876" s="29"/>
      <c r="AH876" s="29"/>
      <c r="AI876" s="29"/>
      <c r="AJ876" s="29"/>
      <c r="AK876" s="29">
        <v>1</v>
      </c>
      <c r="AL876" s="29"/>
      <c r="AM876" s="29"/>
      <c r="AN876" s="29"/>
      <c r="AO876" s="29">
        <v>1</v>
      </c>
    </row>
    <row r="877" spans="32:41" x14ac:dyDescent="0.35">
      <c r="AF877" s="19" t="s">
        <v>19</v>
      </c>
      <c r="AG877" s="29"/>
      <c r="AH877" s="29">
        <v>1</v>
      </c>
      <c r="AI877" s="29"/>
      <c r="AJ877" s="29"/>
      <c r="AK877" s="29"/>
      <c r="AL877" s="29"/>
      <c r="AM877" s="29"/>
      <c r="AN877" s="29"/>
      <c r="AO877" s="29">
        <v>1</v>
      </c>
    </row>
    <row r="878" spans="32:41" x14ac:dyDescent="0.35">
      <c r="AF878" s="19" t="s">
        <v>2</v>
      </c>
      <c r="AG878" s="29"/>
      <c r="AH878" s="29"/>
      <c r="AI878" s="29"/>
      <c r="AJ878" s="29"/>
      <c r="AK878" s="29"/>
      <c r="AL878" s="29">
        <v>1</v>
      </c>
      <c r="AM878" s="29"/>
      <c r="AN878" s="29"/>
      <c r="AO878" s="29">
        <v>1</v>
      </c>
    </row>
    <row r="879" spans="32:41" x14ac:dyDescent="0.35">
      <c r="AF879" s="19" t="s">
        <v>16</v>
      </c>
      <c r="AG879" s="29">
        <v>1</v>
      </c>
      <c r="AH879" s="29"/>
      <c r="AI879" s="29"/>
      <c r="AJ879" s="29"/>
      <c r="AK879" s="29"/>
      <c r="AL879" s="29"/>
      <c r="AM879" s="29"/>
      <c r="AN879" s="29"/>
      <c r="AO879" s="29">
        <v>1</v>
      </c>
    </row>
    <row r="880" spans="32:41" x14ac:dyDescent="0.35">
      <c r="AF880" s="19" t="s">
        <v>18</v>
      </c>
      <c r="AG880" s="29">
        <v>1</v>
      </c>
      <c r="AH880" s="29"/>
      <c r="AI880" s="29"/>
      <c r="AJ880" s="29"/>
      <c r="AK880" s="29"/>
      <c r="AL880" s="29"/>
      <c r="AM880" s="29"/>
      <c r="AN880" s="29"/>
      <c r="AO880" s="29">
        <v>1</v>
      </c>
    </row>
    <row r="881" spans="32:41" x14ac:dyDescent="0.35">
      <c r="AF881" s="19" t="s">
        <v>13</v>
      </c>
      <c r="AG881" s="29"/>
      <c r="AH881" s="29">
        <v>1</v>
      </c>
      <c r="AI881" s="29"/>
      <c r="AJ881" s="29"/>
      <c r="AK881" s="29"/>
      <c r="AL881" s="29"/>
      <c r="AM881" s="29"/>
      <c r="AN881" s="29"/>
      <c r="AO881" s="29">
        <v>1</v>
      </c>
    </row>
    <row r="882" spans="32:41" x14ac:dyDescent="0.35">
      <c r="AF882" s="19" t="s">
        <v>4</v>
      </c>
      <c r="AG882" s="29"/>
      <c r="AH882" s="29"/>
      <c r="AI882" s="29"/>
      <c r="AJ882" s="29"/>
      <c r="AK882" s="29">
        <v>1</v>
      </c>
      <c r="AL882" s="29"/>
      <c r="AM882" s="29"/>
      <c r="AN882" s="29"/>
      <c r="AO882" s="29">
        <v>1</v>
      </c>
    </row>
    <row r="883" spans="32:41" x14ac:dyDescent="0.35">
      <c r="AF883" s="19" t="s">
        <v>4210</v>
      </c>
      <c r="AG883" s="29">
        <v>1</v>
      </c>
      <c r="AH883" s="29"/>
      <c r="AI883" s="29"/>
      <c r="AJ883" s="29"/>
      <c r="AK883" s="29"/>
      <c r="AL883" s="29"/>
      <c r="AM883" s="29"/>
      <c r="AN883" s="29"/>
      <c r="AO883" s="29">
        <v>1</v>
      </c>
    </row>
    <row r="884" spans="32:41" x14ac:dyDescent="0.35">
      <c r="AF884" s="19" t="s">
        <v>4215</v>
      </c>
      <c r="AG884" s="29">
        <v>1</v>
      </c>
      <c r="AH884" s="29"/>
      <c r="AI884" s="29"/>
      <c r="AJ884" s="29"/>
      <c r="AK884" s="29"/>
      <c r="AL884" s="29"/>
      <c r="AM884" s="29"/>
      <c r="AN884" s="29"/>
      <c r="AO884" s="29">
        <v>1</v>
      </c>
    </row>
    <row r="885" spans="32:41" x14ac:dyDescent="0.35">
      <c r="AF885" s="19" t="s">
        <v>4218</v>
      </c>
      <c r="AG885" s="29">
        <v>1</v>
      </c>
      <c r="AH885" s="29"/>
      <c r="AI885" s="29"/>
      <c r="AJ885" s="29"/>
      <c r="AK885" s="29"/>
      <c r="AL885" s="29"/>
      <c r="AM885" s="29"/>
      <c r="AN885" s="29"/>
      <c r="AO885" s="29">
        <v>1</v>
      </c>
    </row>
    <row r="886" spans="32:41" x14ac:dyDescent="0.35">
      <c r="AF886" s="19" t="s">
        <v>4220</v>
      </c>
      <c r="AG886" s="29">
        <v>1</v>
      </c>
      <c r="AH886" s="29"/>
      <c r="AI886" s="29"/>
      <c r="AJ886" s="29"/>
      <c r="AK886" s="29"/>
      <c r="AL886" s="29"/>
      <c r="AM886" s="29"/>
      <c r="AN886" s="29"/>
      <c r="AO886" s="29">
        <v>1</v>
      </c>
    </row>
    <row r="887" spans="32:41" x14ac:dyDescent="0.35">
      <c r="AF887" s="19" t="s">
        <v>4222</v>
      </c>
      <c r="AG887" s="29">
        <v>1</v>
      </c>
      <c r="AH887" s="29"/>
      <c r="AI887" s="29"/>
      <c r="AJ887" s="29"/>
      <c r="AK887" s="29"/>
      <c r="AL887" s="29"/>
      <c r="AM887" s="29"/>
      <c r="AN887" s="29"/>
      <c r="AO887" s="29">
        <v>1</v>
      </c>
    </row>
    <row r="888" spans="32:41" x14ac:dyDescent="0.35">
      <c r="AF888" s="19" t="s">
        <v>4225</v>
      </c>
      <c r="AG888" s="29"/>
      <c r="AH888" s="29"/>
      <c r="AI888" s="29">
        <v>1</v>
      </c>
      <c r="AJ888" s="29"/>
      <c r="AK888" s="29"/>
      <c r="AL888" s="29"/>
      <c r="AM888" s="29"/>
      <c r="AN888" s="29"/>
      <c r="AO888" s="29">
        <v>1</v>
      </c>
    </row>
    <row r="889" spans="32:41" x14ac:dyDescent="0.35">
      <c r="AF889" s="18" t="s">
        <v>2045</v>
      </c>
      <c r="AG889" s="29"/>
      <c r="AH889" s="29"/>
      <c r="AI889" s="29">
        <v>2</v>
      </c>
      <c r="AJ889" s="29">
        <v>1</v>
      </c>
      <c r="AK889" s="29">
        <v>3</v>
      </c>
      <c r="AL889" s="29"/>
      <c r="AM889" s="29"/>
      <c r="AN889" s="29"/>
      <c r="AO889" s="29">
        <v>6</v>
      </c>
    </row>
    <row r="890" spans="32:41" x14ac:dyDescent="0.35">
      <c r="AF890" s="19" t="s">
        <v>2211</v>
      </c>
      <c r="AG890" s="29"/>
      <c r="AH890" s="29"/>
      <c r="AI890" s="29"/>
      <c r="AJ890" s="29"/>
      <c r="AK890" s="29">
        <v>1</v>
      </c>
      <c r="AL890" s="29"/>
      <c r="AM890" s="29"/>
      <c r="AN890" s="29"/>
      <c r="AO890" s="29">
        <v>1</v>
      </c>
    </row>
    <row r="891" spans="32:41" x14ac:dyDescent="0.35">
      <c r="AF891" s="19" t="s">
        <v>2204</v>
      </c>
      <c r="AG891" s="29"/>
      <c r="AH891" s="29"/>
      <c r="AI891" s="29">
        <v>1</v>
      </c>
      <c r="AJ891" s="29"/>
      <c r="AK891" s="29"/>
      <c r="AL891" s="29"/>
      <c r="AM891" s="29"/>
      <c r="AN891" s="29"/>
      <c r="AO891" s="29">
        <v>1</v>
      </c>
    </row>
    <row r="892" spans="32:41" x14ac:dyDescent="0.35">
      <c r="AF892" s="19" t="s">
        <v>2203</v>
      </c>
      <c r="AG892" s="29"/>
      <c r="AH892" s="29"/>
      <c r="AI892" s="29"/>
      <c r="AJ892" s="29"/>
      <c r="AK892" s="29">
        <v>1</v>
      </c>
      <c r="AL892" s="29"/>
      <c r="AM892" s="29"/>
      <c r="AN892" s="29"/>
      <c r="AO892" s="29">
        <v>1</v>
      </c>
    </row>
    <row r="893" spans="32:41" x14ac:dyDescent="0.35">
      <c r="AF893" s="19" t="s">
        <v>2201</v>
      </c>
      <c r="AG893" s="29"/>
      <c r="AH893" s="29"/>
      <c r="AI893" s="29"/>
      <c r="AJ893" s="29"/>
      <c r="AK893" s="29">
        <v>1</v>
      </c>
      <c r="AL893" s="29"/>
      <c r="AM893" s="29"/>
      <c r="AN893" s="29"/>
      <c r="AO893" s="29">
        <v>1</v>
      </c>
    </row>
    <row r="894" spans="32:41" x14ac:dyDescent="0.35">
      <c r="AF894" s="19" t="s">
        <v>2210</v>
      </c>
      <c r="AG894" s="29"/>
      <c r="AH894" s="29"/>
      <c r="AI894" s="29"/>
      <c r="AJ894" s="29">
        <v>1</v>
      </c>
      <c r="AK894" s="29"/>
      <c r="AL894" s="29"/>
      <c r="AM894" s="29"/>
      <c r="AN894" s="29"/>
      <c r="AO894" s="29">
        <v>1</v>
      </c>
    </row>
    <row r="895" spans="32:41" x14ac:dyDescent="0.35">
      <c r="AF895" s="19" t="s">
        <v>2218</v>
      </c>
      <c r="AG895" s="29"/>
      <c r="AH895" s="29"/>
      <c r="AI895" s="29">
        <v>1</v>
      </c>
      <c r="AJ895" s="29"/>
      <c r="AK895" s="29"/>
      <c r="AL895" s="29"/>
      <c r="AM895" s="29"/>
      <c r="AN895" s="29"/>
      <c r="AO895" s="29">
        <v>1</v>
      </c>
    </row>
    <row r="896" spans="32:41" x14ac:dyDescent="0.35">
      <c r="AF896" s="18" t="s">
        <v>548</v>
      </c>
      <c r="AG896" s="29"/>
      <c r="AH896" s="29"/>
      <c r="AI896" s="29">
        <v>3</v>
      </c>
      <c r="AJ896" s="29">
        <v>2</v>
      </c>
      <c r="AK896" s="29">
        <v>2</v>
      </c>
      <c r="AL896" s="29"/>
      <c r="AM896" s="29"/>
      <c r="AN896" s="29"/>
      <c r="AO896" s="29">
        <v>7</v>
      </c>
    </row>
    <row r="897" spans="32:41" x14ac:dyDescent="0.35">
      <c r="AF897" s="19" t="s">
        <v>560</v>
      </c>
      <c r="AG897" s="29"/>
      <c r="AH897" s="29"/>
      <c r="AI897" s="29"/>
      <c r="AJ897" s="29">
        <v>1</v>
      </c>
      <c r="AK897" s="29"/>
      <c r="AL897" s="29"/>
      <c r="AM897" s="29"/>
      <c r="AN897" s="29"/>
      <c r="AO897" s="29">
        <v>1</v>
      </c>
    </row>
    <row r="898" spans="32:41" x14ac:dyDescent="0.35">
      <c r="AF898" s="19" t="s">
        <v>570</v>
      </c>
      <c r="AG898" s="29"/>
      <c r="AH898" s="29"/>
      <c r="AI898" s="29">
        <v>1</v>
      </c>
      <c r="AJ898" s="29"/>
      <c r="AK898" s="29"/>
      <c r="AL898" s="29"/>
      <c r="AM898" s="29"/>
      <c r="AN898" s="29"/>
      <c r="AO898" s="29">
        <v>1</v>
      </c>
    </row>
    <row r="899" spans="32:41" x14ac:dyDescent="0.35">
      <c r="AF899" s="19" t="s">
        <v>571</v>
      </c>
      <c r="AG899" s="29"/>
      <c r="AH899" s="29"/>
      <c r="AI899" s="29">
        <v>1</v>
      </c>
      <c r="AJ899" s="29"/>
      <c r="AK899" s="29"/>
      <c r="AL899" s="29"/>
      <c r="AM899" s="29"/>
      <c r="AN899" s="29"/>
      <c r="AO899" s="29">
        <v>1</v>
      </c>
    </row>
    <row r="900" spans="32:41" x14ac:dyDescent="0.35">
      <c r="AF900" s="19" t="s">
        <v>554</v>
      </c>
      <c r="AG900" s="29"/>
      <c r="AH900" s="29"/>
      <c r="AI900" s="29"/>
      <c r="AJ900" s="29"/>
      <c r="AK900" s="29">
        <v>1</v>
      </c>
      <c r="AL900" s="29"/>
      <c r="AM900" s="29"/>
      <c r="AN900" s="29"/>
      <c r="AO900" s="29">
        <v>1</v>
      </c>
    </row>
    <row r="901" spans="32:41" x14ac:dyDescent="0.35">
      <c r="AF901" s="19" t="s">
        <v>561</v>
      </c>
      <c r="AG901" s="29"/>
      <c r="AH901" s="29"/>
      <c r="AI901" s="29"/>
      <c r="AJ901" s="29">
        <v>1</v>
      </c>
      <c r="AK901" s="29"/>
      <c r="AL901" s="29"/>
      <c r="AM901" s="29"/>
      <c r="AN901" s="29"/>
      <c r="AO901" s="29">
        <v>1</v>
      </c>
    </row>
    <row r="902" spans="32:41" x14ac:dyDescent="0.35">
      <c r="AF902" s="19" t="s">
        <v>572</v>
      </c>
      <c r="AG902" s="29"/>
      <c r="AH902" s="29"/>
      <c r="AI902" s="29">
        <v>1</v>
      </c>
      <c r="AJ902" s="29"/>
      <c r="AK902" s="29"/>
      <c r="AL902" s="29"/>
      <c r="AM902" s="29"/>
      <c r="AN902" s="29"/>
      <c r="AO902" s="29">
        <v>1</v>
      </c>
    </row>
    <row r="903" spans="32:41" x14ac:dyDescent="0.35">
      <c r="AF903" s="19" t="s">
        <v>4234</v>
      </c>
      <c r="AG903" s="29"/>
      <c r="AH903" s="29"/>
      <c r="AI903" s="29"/>
      <c r="AJ903" s="29"/>
      <c r="AK903" s="29">
        <v>1</v>
      </c>
      <c r="AL903" s="29"/>
      <c r="AM903" s="29"/>
      <c r="AN903" s="29"/>
      <c r="AO903" s="29">
        <v>1</v>
      </c>
    </row>
    <row r="904" spans="32:41" x14ac:dyDescent="0.35">
      <c r="AF904" s="18" t="s">
        <v>884</v>
      </c>
      <c r="AG904" s="29">
        <v>3</v>
      </c>
      <c r="AH904" s="29"/>
      <c r="AI904" s="29">
        <v>23</v>
      </c>
      <c r="AJ904" s="29"/>
      <c r="AK904" s="29"/>
      <c r="AL904" s="29">
        <v>27</v>
      </c>
      <c r="AM904" s="29">
        <v>6</v>
      </c>
      <c r="AN904" s="29">
        <v>1</v>
      </c>
      <c r="AO904" s="29">
        <v>60</v>
      </c>
    </row>
    <row r="905" spans="32:41" x14ac:dyDescent="0.35">
      <c r="AF905" s="19" t="s">
        <v>892</v>
      </c>
      <c r="AG905" s="29"/>
      <c r="AH905" s="29"/>
      <c r="AI905" s="29"/>
      <c r="AJ905" s="29"/>
      <c r="AK905" s="29"/>
      <c r="AL905" s="29">
        <v>1</v>
      </c>
      <c r="AM905" s="29"/>
      <c r="AN905" s="29"/>
      <c r="AO905" s="29">
        <v>1</v>
      </c>
    </row>
    <row r="906" spans="32:41" x14ac:dyDescent="0.35">
      <c r="AF906" s="19" t="s">
        <v>923</v>
      </c>
      <c r="AG906" s="29"/>
      <c r="AH906" s="29"/>
      <c r="AI906" s="29">
        <v>1</v>
      </c>
      <c r="AJ906" s="29"/>
      <c r="AK906" s="29"/>
      <c r="AL906" s="29"/>
      <c r="AM906" s="29"/>
      <c r="AN906" s="29"/>
      <c r="AO906" s="29">
        <v>1</v>
      </c>
    </row>
    <row r="907" spans="32:41" x14ac:dyDescent="0.35">
      <c r="AF907" s="19" t="s">
        <v>929</v>
      </c>
      <c r="AG907" s="29"/>
      <c r="AH907" s="29"/>
      <c r="AI907" s="29">
        <v>1</v>
      </c>
      <c r="AJ907" s="29"/>
      <c r="AK907" s="29"/>
      <c r="AL907" s="29"/>
      <c r="AM907" s="29"/>
      <c r="AN907" s="29"/>
      <c r="AO907" s="29">
        <v>1</v>
      </c>
    </row>
    <row r="908" spans="32:41" x14ac:dyDescent="0.35">
      <c r="AF908" s="19" t="s">
        <v>885</v>
      </c>
      <c r="AG908" s="29"/>
      <c r="AH908" s="29"/>
      <c r="AI908" s="29"/>
      <c r="AJ908" s="29"/>
      <c r="AK908" s="29"/>
      <c r="AL908" s="29">
        <v>1</v>
      </c>
      <c r="AM908" s="29"/>
      <c r="AN908" s="29"/>
      <c r="AO908" s="29">
        <v>1</v>
      </c>
    </row>
    <row r="909" spans="32:41" x14ac:dyDescent="0.35">
      <c r="AF909" s="19" t="s">
        <v>893</v>
      </c>
      <c r="AG909" s="29"/>
      <c r="AH909" s="29"/>
      <c r="AI909" s="29">
        <v>1</v>
      </c>
      <c r="AJ909" s="29"/>
      <c r="AK909" s="29"/>
      <c r="AL909" s="29"/>
      <c r="AM909" s="29"/>
      <c r="AN909" s="29"/>
      <c r="AO909" s="29">
        <v>1</v>
      </c>
    </row>
    <row r="910" spans="32:41" x14ac:dyDescent="0.35">
      <c r="AF910" s="19" t="s">
        <v>894</v>
      </c>
      <c r="AG910" s="29"/>
      <c r="AH910" s="29"/>
      <c r="AI910" s="29">
        <v>1</v>
      </c>
      <c r="AJ910" s="29"/>
      <c r="AK910" s="29"/>
      <c r="AL910" s="29"/>
      <c r="AM910" s="29"/>
      <c r="AN910" s="29"/>
      <c r="AO910" s="29">
        <v>1</v>
      </c>
    </row>
    <row r="911" spans="32:41" x14ac:dyDescent="0.35">
      <c r="AF911" s="19" t="s">
        <v>930</v>
      </c>
      <c r="AG911" s="29">
        <v>1</v>
      </c>
      <c r="AH911" s="29"/>
      <c r="AI911" s="29"/>
      <c r="AJ911" s="29"/>
      <c r="AK911" s="29"/>
      <c r="AL911" s="29"/>
      <c r="AM911" s="29"/>
      <c r="AN911" s="29"/>
      <c r="AO911" s="29">
        <v>1</v>
      </c>
    </row>
    <row r="912" spans="32:41" x14ac:dyDescent="0.35">
      <c r="AF912" s="19" t="s">
        <v>886</v>
      </c>
      <c r="AG912" s="29"/>
      <c r="AH912" s="29"/>
      <c r="AI912" s="29"/>
      <c r="AJ912" s="29"/>
      <c r="AK912" s="29"/>
      <c r="AL912" s="29">
        <v>1</v>
      </c>
      <c r="AM912" s="29"/>
      <c r="AN912" s="29"/>
      <c r="AO912" s="29">
        <v>1</v>
      </c>
    </row>
    <row r="913" spans="32:41" x14ac:dyDescent="0.35">
      <c r="AF913" s="19" t="s">
        <v>936</v>
      </c>
      <c r="AG913" s="29"/>
      <c r="AH913" s="29"/>
      <c r="AI913" s="29"/>
      <c r="AJ913" s="29"/>
      <c r="AK913" s="29"/>
      <c r="AL913" s="29"/>
      <c r="AM913" s="29">
        <v>1</v>
      </c>
      <c r="AN913" s="29"/>
      <c r="AO913" s="29">
        <v>1</v>
      </c>
    </row>
    <row r="914" spans="32:41" x14ac:dyDescent="0.35">
      <c r="AF914" s="19" t="s">
        <v>895</v>
      </c>
      <c r="AG914" s="29"/>
      <c r="AH914" s="29"/>
      <c r="AI914" s="29"/>
      <c r="AJ914" s="29"/>
      <c r="AK914" s="29"/>
      <c r="AL914" s="29">
        <v>1</v>
      </c>
      <c r="AM914" s="29"/>
      <c r="AN914" s="29"/>
      <c r="AO914" s="29">
        <v>1</v>
      </c>
    </row>
    <row r="915" spans="32:41" x14ac:dyDescent="0.35">
      <c r="AF915" s="19" t="s">
        <v>896</v>
      </c>
      <c r="AG915" s="29"/>
      <c r="AH915" s="29"/>
      <c r="AI915" s="29">
        <v>1</v>
      </c>
      <c r="AJ915" s="29"/>
      <c r="AK915" s="29"/>
      <c r="AL915" s="29"/>
      <c r="AM915" s="29"/>
      <c r="AN915" s="29"/>
      <c r="AO915" s="29">
        <v>1</v>
      </c>
    </row>
    <row r="916" spans="32:41" x14ac:dyDescent="0.35">
      <c r="AF916" s="19" t="s">
        <v>897</v>
      </c>
      <c r="AG916" s="29"/>
      <c r="AH916" s="29"/>
      <c r="AI916" s="29"/>
      <c r="AJ916" s="29"/>
      <c r="AK916" s="29"/>
      <c r="AL916" s="29">
        <v>1</v>
      </c>
      <c r="AM916" s="29"/>
      <c r="AN916" s="29"/>
      <c r="AO916" s="29">
        <v>1</v>
      </c>
    </row>
    <row r="917" spans="32:41" x14ac:dyDescent="0.35">
      <c r="AF917" s="19" t="s">
        <v>898</v>
      </c>
      <c r="AG917" s="29"/>
      <c r="AH917" s="29"/>
      <c r="AI917" s="29"/>
      <c r="AJ917" s="29"/>
      <c r="AK917" s="29"/>
      <c r="AL917" s="29">
        <v>1</v>
      </c>
      <c r="AM917" s="29"/>
      <c r="AN917" s="29"/>
      <c r="AO917" s="29">
        <v>1</v>
      </c>
    </row>
    <row r="918" spans="32:41" x14ac:dyDescent="0.35">
      <c r="AF918" s="19" t="s">
        <v>899</v>
      </c>
      <c r="AG918" s="29"/>
      <c r="AH918" s="29"/>
      <c r="AI918" s="29">
        <v>1</v>
      </c>
      <c r="AJ918" s="29"/>
      <c r="AK918" s="29"/>
      <c r="AL918" s="29"/>
      <c r="AM918" s="29"/>
      <c r="AN918" s="29"/>
      <c r="AO918" s="29">
        <v>1</v>
      </c>
    </row>
    <row r="919" spans="32:41" x14ac:dyDescent="0.35">
      <c r="AF919" s="19" t="s">
        <v>900</v>
      </c>
      <c r="AG919" s="29"/>
      <c r="AH919" s="29"/>
      <c r="AI919" s="29"/>
      <c r="AJ919" s="29"/>
      <c r="AK919" s="29"/>
      <c r="AL919" s="29">
        <v>1</v>
      </c>
      <c r="AM919" s="29"/>
      <c r="AN919" s="29"/>
      <c r="AO919" s="29">
        <v>1</v>
      </c>
    </row>
    <row r="920" spans="32:41" x14ac:dyDescent="0.35">
      <c r="AF920" s="19" t="s">
        <v>901</v>
      </c>
      <c r="AG920" s="29"/>
      <c r="AH920" s="29"/>
      <c r="AI920" s="29"/>
      <c r="AJ920" s="29"/>
      <c r="AK920" s="29"/>
      <c r="AL920" s="29">
        <v>1</v>
      </c>
      <c r="AM920" s="29"/>
      <c r="AN920" s="29"/>
      <c r="AO920" s="29">
        <v>1</v>
      </c>
    </row>
    <row r="921" spans="32:41" x14ac:dyDescent="0.35">
      <c r="AF921" s="19" t="s">
        <v>902</v>
      </c>
      <c r="AG921" s="29"/>
      <c r="AH921" s="29"/>
      <c r="AI921" s="29"/>
      <c r="AJ921" s="29"/>
      <c r="AK921" s="29"/>
      <c r="AL921" s="29">
        <v>1</v>
      </c>
      <c r="AM921" s="29"/>
      <c r="AN921" s="29"/>
      <c r="AO921" s="29">
        <v>1</v>
      </c>
    </row>
    <row r="922" spans="32:41" x14ac:dyDescent="0.35">
      <c r="AF922" s="19" t="s">
        <v>903</v>
      </c>
      <c r="AG922" s="29"/>
      <c r="AH922" s="29"/>
      <c r="AI922" s="29">
        <v>1</v>
      </c>
      <c r="AJ922" s="29"/>
      <c r="AK922" s="29"/>
      <c r="AL922" s="29"/>
      <c r="AM922" s="29"/>
      <c r="AN922" s="29"/>
      <c r="AO922" s="29">
        <v>1</v>
      </c>
    </row>
    <row r="923" spans="32:41" x14ac:dyDescent="0.35">
      <c r="AF923" s="19" t="s">
        <v>904</v>
      </c>
      <c r="AG923" s="29"/>
      <c r="AH923" s="29"/>
      <c r="AI923" s="29"/>
      <c r="AJ923" s="29"/>
      <c r="AK923" s="29"/>
      <c r="AL923" s="29">
        <v>1</v>
      </c>
      <c r="AM923" s="29"/>
      <c r="AN923" s="29"/>
      <c r="AO923" s="29">
        <v>1</v>
      </c>
    </row>
    <row r="924" spans="32:41" x14ac:dyDescent="0.35">
      <c r="AF924" s="19" t="s">
        <v>905</v>
      </c>
      <c r="AG924" s="29"/>
      <c r="AH924" s="29"/>
      <c r="AI924" s="29"/>
      <c r="AJ924" s="29"/>
      <c r="AK924" s="29"/>
      <c r="AL924" s="29">
        <v>1</v>
      </c>
      <c r="AM924" s="29"/>
      <c r="AN924" s="29"/>
      <c r="AO924" s="29">
        <v>1</v>
      </c>
    </row>
    <row r="925" spans="32:41" x14ac:dyDescent="0.35">
      <c r="AF925" s="19" t="s">
        <v>906</v>
      </c>
      <c r="AG925" s="29"/>
      <c r="AH925" s="29"/>
      <c r="AI925" s="29"/>
      <c r="AJ925" s="29"/>
      <c r="AK925" s="29"/>
      <c r="AL925" s="29">
        <v>1</v>
      </c>
      <c r="AM925" s="29"/>
      <c r="AN925" s="29"/>
      <c r="AO925" s="29">
        <v>1</v>
      </c>
    </row>
    <row r="926" spans="32:41" x14ac:dyDescent="0.35">
      <c r="AF926" s="19" t="s">
        <v>907</v>
      </c>
      <c r="AG926" s="29"/>
      <c r="AH926" s="29"/>
      <c r="AI926" s="29"/>
      <c r="AJ926" s="29"/>
      <c r="AK926" s="29"/>
      <c r="AL926" s="29">
        <v>1</v>
      </c>
      <c r="AM926" s="29"/>
      <c r="AN926" s="29"/>
      <c r="AO926" s="29">
        <v>1</v>
      </c>
    </row>
    <row r="927" spans="32:41" x14ac:dyDescent="0.35">
      <c r="AF927" s="19" t="s">
        <v>908</v>
      </c>
      <c r="AG927" s="29"/>
      <c r="AH927" s="29"/>
      <c r="AI927" s="29">
        <v>1</v>
      </c>
      <c r="AJ927" s="29"/>
      <c r="AK927" s="29"/>
      <c r="AL927" s="29"/>
      <c r="AM927" s="29"/>
      <c r="AN927" s="29"/>
      <c r="AO927" s="29">
        <v>1</v>
      </c>
    </row>
    <row r="928" spans="32:41" x14ac:dyDescent="0.35">
      <c r="AF928" s="19" t="s">
        <v>909</v>
      </c>
      <c r="AG928" s="29"/>
      <c r="AH928" s="29"/>
      <c r="AI928" s="29"/>
      <c r="AJ928" s="29"/>
      <c r="AK928" s="29"/>
      <c r="AL928" s="29">
        <v>1</v>
      </c>
      <c r="AM928" s="29"/>
      <c r="AN928" s="29"/>
      <c r="AO928" s="29">
        <v>1</v>
      </c>
    </row>
    <row r="929" spans="32:41" x14ac:dyDescent="0.35">
      <c r="AF929" s="19" t="s">
        <v>910</v>
      </c>
      <c r="AG929" s="29"/>
      <c r="AH929" s="29"/>
      <c r="AI929" s="29"/>
      <c r="AJ929" s="29"/>
      <c r="AK929" s="29"/>
      <c r="AL929" s="29">
        <v>1</v>
      </c>
      <c r="AM929" s="29"/>
      <c r="AN929" s="29"/>
      <c r="AO929" s="29">
        <v>1</v>
      </c>
    </row>
    <row r="930" spans="32:41" x14ac:dyDescent="0.35">
      <c r="AF930" s="19" t="s">
        <v>928</v>
      </c>
      <c r="AG930" s="29"/>
      <c r="AH930" s="29"/>
      <c r="AI930" s="29">
        <v>1</v>
      </c>
      <c r="AJ930" s="29"/>
      <c r="AK930" s="29"/>
      <c r="AL930" s="29"/>
      <c r="AM930" s="29"/>
      <c r="AN930" s="29"/>
      <c r="AO930" s="29">
        <v>1</v>
      </c>
    </row>
    <row r="931" spans="32:41" x14ac:dyDescent="0.35">
      <c r="AF931" s="19" t="s">
        <v>911</v>
      </c>
      <c r="AG931" s="29"/>
      <c r="AH931" s="29"/>
      <c r="AI931" s="29"/>
      <c r="AJ931" s="29"/>
      <c r="AK931" s="29"/>
      <c r="AL931" s="29">
        <v>1</v>
      </c>
      <c r="AM931" s="29"/>
      <c r="AN931" s="29"/>
      <c r="AO931" s="29">
        <v>1</v>
      </c>
    </row>
    <row r="932" spans="32:41" x14ac:dyDescent="0.35">
      <c r="AF932" s="19" t="s">
        <v>912</v>
      </c>
      <c r="AG932" s="29"/>
      <c r="AH932" s="29"/>
      <c r="AI932" s="29">
        <v>1</v>
      </c>
      <c r="AJ932" s="29"/>
      <c r="AK932" s="29"/>
      <c r="AL932" s="29"/>
      <c r="AM932" s="29"/>
      <c r="AN932" s="29"/>
      <c r="AO932" s="29">
        <v>1</v>
      </c>
    </row>
    <row r="933" spans="32:41" x14ac:dyDescent="0.35">
      <c r="AF933" s="19" t="s">
        <v>913</v>
      </c>
      <c r="AG933" s="29"/>
      <c r="AH933" s="29"/>
      <c r="AI933" s="29">
        <v>1</v>
      </c>
      <c r="AJ933" s="29"/>
      <c r="AK933" s="29"/>
      <c r="AL933" s="29"/>
      <c r="AM933" s="29"/>
      <c r="AN933" s="29"/>
      <c r="AO933" s="29">
        <v>1</v>
      </c>
    </row>
    <row r="934" spans="32:41" x14ac:dyDescent="0.35">
      <c r="AF934" s="19" t="s">
        <v>937</v>
      </c>
      <c r="AG934" s="29"/>
      <c r="AH934" s="29"/>
      <c r="AI934" s="29"/>
      <c r="AJ934" s="29"/>
      <c r="AK934" s="29"/>
      <c r="AL934" s="29"/>
      <c r="AM934" s="29">
        <v>1</v>
      </c>
      <c r="AN934" s="29"/>
      <c r="AO934" s="29">
        <v>1</v>
      </c>
    </row>
    <row r="935" spans="32:41" x14ac:dyDescent="0.35">
      <c r="AF935" s="19" t="s">
        <v>924</v>
      </c>
      <c r="AG935" s="29"/>
      <c r="AH935" s="29"/>
      <c r="AI935" s="29">
        <v>1</v>
      </c>
      <c r="AJ935" s="29"/>
      <c r="AK935" s="29"/>
      <c r="AL935" s="29"/>
      <c r="AM935" s="29"/>
      <c r="AN935" s="29"/>
      <c r="AO935" s="29">
        <v>1</v>
      </c>
    </row>
    <row r="936" spans="32:41" x14ac:dyDescent="0.35">
      <c r="AF936" s="19" t="s">
        <v>931</v>
      </c>
      <c r="AG936" s="29"/>
      <c r="AH936" s="29"/>
      <c r="AI936" s="29">
        <v>1</v>
      </c>
      <c r="AJ936" s="29"/>
      <c r="AK936" s="29"/>
      <c r="AL936" s="29"/>
      <c r="AM936" s="29"/>
      <c r="AN936" s="29"/>
      <c r="AO936" s="29">
        <v>1</v>
      </c>
    </row>
    <row r="937" spans="32:41" x14ac:dyDescent="0.35">
      <c r="AF937" s="19" t="s">
        <v>925</v>
      </c>
      <c r="AG937" s="29"/>
      <c r="AH937" s="29"/>
      <c r="AI937" s="29">
        <v>1</v>
      </c>
      <c r="AJ937" s="29"/>
      <c r="AK937" s="29"/>
      <c r="AL937" s="29"/>
      <c r="AM937" s="29"/>
      <c r="AN937" s="29"/>
      <c r="AO937" s="29">
        <v>1</v>
      </c>
    </row>
    <row r="938" spans="32:41" x14ac:dyDescent="0.35">
      <c r="AF938" s="19" t="s">
        <v>941</v>
      </c>
      <c r="AG938" s="29"/>
      <c r="AH938" s="29"/>
      <c r="AI938" s="29"/>
      <c r="AJ938" s="29"/>
      <c r="AK938" s="29"/>
      <c r="AL938" s="29"/>
      <c r="AM938" s="29">
        <v>1</v>
      </c>
      <c r="AN938" s="29"/>
      <c r="AO938" s="29">
        <v>1</v>
      </c>
    </row>
    <row r="939" spans="32:41" x14ac:dyDescent="0.35">
      <c r="AF939" s="19" t="s">
        <v>891</v>
      </c>
      <c r="AG939" s="29"/>
      <c r="AH939" s="29"/>
      <c r="AI939" s="29"/>
      <c r="AJ939" s="29"/>
      <c r="AK939" s="29"/>
      <c r="AL939" s="29">
        <v>1</v>
      </c>
      <c r="AM939" s="29"/>
      <c r="AN939" s="29"/>
      <c r="AO939" s="29">
        <v>1</v>
      </c>
    </row>
    <row r="940" spans="32:41" x14ac:dyDescent="0.35">
      <c r="AF940" s="19" t="s">
        <v>932</v>
      </c>
      <c r="AG940" s="29"/>
      <c r="AH940" s="29"/>
      <c r="AI940" s="29"/>
      <c r="AJ940" s="29"/>
      <c r="AK940" s="29"/>
      <c r="AL940" s="29">
        <v>1</v>
      </c>
      <c r="AM940" s="29"/>
      <c r="AN940" s="29"/>
      <c r="AO940" s="29">
        <v>1</v>
      </c>
    </row>
    <row r="941" spans="32:41" x14ac:dyDescent="0.35">
      <c r="AF941" s="19" t="s">
        <v>914</v>
      </c>
      <c r="AG941" s="29"/>
      <c r="AH941" s="29"/>
      <c r="AI941" s="29"/>
      <c r="AJ941" s="29"/>
      <c r="AK941" s="29"/>
      <c r="AL941" s="29">
        <v>1</v>
      </c>
      <c r="AM941" s="29"/>
      <c r="AN941" s="29"/>
      <c r="AO941" s="29">
        <v>1</v>
      </c>
    </row>
    <row r="942" spans="32:41" x14ac:dyDescent="0.35">
      <c r="AF942" s="19" t="s">
        <v>934</v>
      </c>
      <c r="AG942" s="29">
        <v>1</v>
      </c>
      <c r="AH942" s="29"/>
      <c r="AI942" s="29"/>
      <c r="AJ942" s="29"/>
      <c r="AK942" s="29"/>
      <c r="AL942" s="29"/>
      <c r="AM942" s="29"/>
      <c r="AN942" s="29"/>
      <c r="AO942" s="29">
        <v>1</v>
      </c>
    </row>
    <row r="943" spans="32:41" x14ac:dyDescent="0.35">
      <c r="AF943" s="19" t="s">
        <v>916</v>
      </c>
      <c r="AG943" s="29"/>
      <c r="AH943" s="29"/>
      <c r="AI943" s="29">
        <v>1</v>
      </c>
      <c r="AJ943" s="29"/>
      <c r="AK943" s="29"/>
      <c r="AL943" s="29"/>
      <c r="AM943" s="29"/>
      <c r="AN943" s="29"/>
      <c r="AO943" s="29">
        <v>1</v>
      </c>
    </row>
    <row r="944" spans="32:41" x14ac:dyDescent="0.35">
      <c r="AF944" s="19" t="s">
        <v>933</v>
      </c>
      <c r="AG944" s="29">
        <v>1</v>
      </c>
      <c r="AH944" s="29"/>
      <c r="AI944" s="29"/>
      <c r="AJ944" s="29"/>
      <c r="AK944" s="29"/>
      <c r="AL944" s="29"/>
      <c r="AM944" s="29"/>
      <c r="AN944" s="29"/>
      <c r="AO944" s="29">
        <v>1</v>
      </c>
    </row>
    <row r="945" spans="32:41" x14ac:dyDescent="0.35">
      <c r="AF945" s="19" t="s">
        <v>915</v>
      </c>
      <c r="AG945" s="29"/>
      <c r="AH945" s="29"/>
      <c r="AI945" s="29">
        <v>1</v>
      </c>
      <c r="AJ945" s="29"/>
      <c r="AK945" s="29"/>
      <c r="AL945" s="29"/>
      <c r="AM945" s="29"/>
      <c r="AN945" s="29"/>
      <c r="AO945" s="29">
        <v>1</v>
      </c>
    </row>
    <row r="946" spans="32:41" x14ac:dyDescent="0.35">
      <c r="AF946" s="19" t="s">
        <v>926</v>
      </c>
      <c r="AG946" s="29"/>
      <c r="AH946" s="29"/>
      <c r="AI946" s="29">
        <v>1</v>
      </c>
      <c r="AJ946" s="29"/>
      <c r="AK946" s="29"/>
      <c r="AL946" s="29"/>
      <c r="AM946" s="29"/>
      <c r="AN946" s="29"/>
      <c r="AO946" s="29">
        <v>1</v>
      </c>
    </row>
    <row r="947" spans="32:41" x14ac:dyDescent="0.35">
      <c r="AF947" s="19" t="s">
        <v>927</v>
      </c>
      <c r="AG947" s="29"/>
      <c r="AH947" s="29"/>
      <c r="AI947" s="29">
        <v>1</v>
      </c>
      <c r="AJ947" s="29"/>
      <c r="AK947" s="29"/>
      <c r="AL947" s="29"/>
      <c r="AM947" s="29"/>
      <c r="AN947" s="29"/>
      <c r="AO947" s="29">
        <v>1</v>
      </c>
    </row>
    <row r="948" spans="32:41" x14ac:dyDescent="0.35">
      <c r="AF948" s="19" t="s">
        <v>917</v>
      </c>
      <c r="AG948" s="29"/>
      <c r="AH948" s="29"/>
      <c r="AI948" s="29">
        <v>1</v>
      </c>
      <c r="AJ948" s="29"/>
      <c r="AK948" s="29"/>
      <c r="AL948" s="29"/>
      <c r="AM948" s="29"/>
      <c r="AN948" s="29"/>
      <c r="AO948" s="29">
        <v>1</v>
      </c>
    </row>
    <row r="949" spans="32:41" x14ac:dyDescent="0.35">
      <c r="AF949" s="19" t="s">
        <v>940</v>
      </c>
      <c r="AG949" s="29"/>
      <c r="AH949" s="29"/>
      <c r="AI949" s="29"/>
      <c r="AJ949" s="29"/>
      <c r="AK949" s="29"/>
      <c r="AL949" s="29"/>
      <c r="AM949" s="29">
        <v>1</v>
      </c>
      <c r="AN949" s="29"/>
      <c r="AO949" s="29">
        <v>1</v>
      </c>
    </row>
    <row r="950" spans="32:41" x14ac:dyDescent="0.35">
      <c r="AF950" s="19" t="s">
        <v>890</v>
      </c>
      <c r="AG950" s="29"/>
      <c r="AH950" s="29"/>
      <c r="AI950" s="29"/>
      <c r="AJ950" s="29"/>
      <c r="AK950" s="29"/>
      <c r="AL950" s="29">
        <v>1</v>
      </c>
      <c r="AM950" s="29"/>
      <c r="AN950" s="29"/>
      <c r="AO950" s="29">
        <v>1</v>
      </c>
    </row>
    <row r="951" spans="32:41" x14ac:dyDescent="0.35">
      <c r="AF951" s="19" t="s">
        <v>939</v>
      </c>
      <c r="AG951" s="29"/>
      <c r="AH951" s="29"/>
      <c r="AI951" s="29"/>
      <c r="AJ951" s="29"/>
      <c r="AK951" s="29"/>
      <c r="AL951" s="29"/>
      <c r="AM951" s="29">
        <v>1</v>
      </c>
      <c r="AN951" s="29"/>
      <c r="AO951" s="29">
        <v>1</v>
      </c>
    </row>
    <row r="952" spans="32:41" x14ac:dyDescent="0.35">
      <c r="AF952" s="19" t="s">
        <v>918</v>
      </c>
      <c r="AG952" s="29"/>
      <c r="AH952" s="29"/>
      <c r="AI952" s="29"/>
      <c r="AJ952" s="29"/>
      <c r="AK952" s="29"/>
      <c r="AL952" s="29">
        <v>1</v>
      </c>
      <c r="AM952" s="29"/>
      <c r="AN952" s="29"/>
      <c r="AO952" s="29">
        <v>1</v>
      </c>
    </row>
    <row r="953" spans="32:41" x14ac:dyDescent="0.35">
      <c r="AF953" s="19" t="s">
        <v>919</v>
      </c>
      <c r="AG953" s="29"/>
      <c r="AH953" s="29"/>
      <c r="AI953" s="29"/>
      <c r="AJ953" s="29"/>
      <c r="AK953" s="29"/>
      <c r="AL953" s="29">
        <v>1</v>
      </c>
      <c r="AM953" s="29"/>
      <c r="AN953" s="29"/>
      <c r="AO953" s="29">
        <v>1</v>
      </c>
    </row>
    <row r="954" spans="32:41" x14ac:dyDescent="0.35">
      <c r="AF954" s="19" t="s">
        <v>920</v>
      </c>
      <c r="AG954" s="29"/>
      <c r="AH954" s="29"/>
      <c r="AI954" s="29">
        <v>1</v>
      </c>
      <c r="AJ954" s="29"/>
      <c r="AK954" s="29"/>
      <c r="AL954" s="29"/>
      <c r="AM954" s="29"/>
      <c r="AN954" s="29"/>
      <c r="AO954" s="29">
        <v>1</v>
      </c>
    </row>
    <row r="955" spans="32:41" x14ac:dyDescent="0.35">
      <c r="AF955" s="19" t="s">
        <v>935</v>
      </c>
      <c r="AG955" s="29"/>
      <c r="AH955" s="29"/>
      <c r="AI955" s="29">
        <v>1</v>
      </c>
      <c r="AJ955" s="29"/>
      <c r="AK955" s="29"/>
      <c r="AL955" s="29"/>
      <c r="AM955" s="29"/>
      <c r="AN955" s="29"/>
      <c r="AO955" s="29">
        <v>1</v>
      </c>
    </row>
    <row r="956" spans="32:41" x14ac:dyDescent="0.35">
      <c r="AF956" s="19" t="s">
        <v>942</v>
      </c>
      <c r="AG956" s="29"/>
      <c r="AH956" s="29"/>
      <c r="AI956" s="29"/>
      <c r="AJ956" s="29"/>
      <c r="AK956" s="29"/>
      <c r="AL956" s="29"/>
      <c r="AM956" s="29"/>
      <c r="AN956" s="29">
        <v>1</v>
      </c>
      <c r="AO956" s="29">
        <v>1</v>
      </c>
    </row>
    <row r="957" spans="32:41" x14ac:dyDescent="0.35">
      <c r="AF957" s="19" t="s">
        <v>938</v>
      </c>
      <c r="AG957" s="29"/>
      <c r="AH957" s="29"/>
      <c r="AI957" s="29"/>
      <c r="AJ957" s="29"/>
      <c r="AK957" s="29"/>
      <c r="AL957" s="29"/>
      <c r="AM957" s="29">
        <v>1</v>
      </c>
      <c r="AN957" s="29"/>
      <c r="AO957" s="29">
        <v>1</v>
      </c>
    </row>
    <row r="958" spans="32:41" x14ac:dyDescent="0.35">
      <c r="AF958" s="19" t="s">
        <v>888</v>
      </c>
      <c r="AG958" s="29"/>
      <c r="AH958" s="29"/>
      <c r="AI958" s="29"/>
      <c r="AJ958" s="29"/>
      <c r="AK958" s="29"/>
      <c r="AL958" s="29">
        <v>1</v>
      </c>
      <c r="AM958" s="29"/>
      <c r="AN958" s="29"/>
      <c r="AO958" s="29">
        <v>1</v>
      </c>
    </row>
    <row r="959" spans="32:41" x14ac:dyDescent="0.35">
      <c r="AF959" s="19" t="s">
        <v>921</v>
      </c>
      <c r="AG959" s="29"/>
      <c r="AH959" s="29"/>
      <c r="AI959" s="29">
        <v>1</v>
      </c>
      <c r="AJ959" s="29"/>
      <c r="AK959" s="29"/>
      <c r="AL959" s="29"/>
      <c r="AM959" s="29"/>
      <c r="AN959" s="29"/>
      <c r="AO959" s="29">
        <v>1</v>
      </c>
    </row>
    <row r="960" spans="32:41" x14ac:dyDescent="0.35">
      <c r="AF960" s="19" t="s">
        <v>922</v>
      </c>
      <c r="AG960" s="29"/>
      <c r="AH960" s="29"/>
      <c r="AI960" s="29"/>
      <c r="AJ960" s="29"/>
      <c r="AK960" s="29"/>
      <c r="AL960" s="29">
        <v>1</v>
      </c>
      <c r="AM960" s="29"/>
      <c r="AN960" s="29"/>
      <c r="AO960" s="29">
        <v>1</v>
      </c>
    </row>
    <row r="961" spans="32:41" x14ac:dyDescent="0.35">
      <c r="AF961" s="19" t="s">
        <v>3422</v>
      </c>
      <c r="AG961" s="29"/>
      <c r="AH961" s="29"/>
      <c r="AI961" s="29"/>
      <c r="AJ961" s="29"/>
      <c r="AK961" s="29"/>
      <c r="AL961" s="29">
        <v>1</v>
      </c>
      <c r="AM961" s="29"/>
      <c r="AN961" s="29"/>
      <c r="AO961" s="29">
        <v>1</v>
      </c>
    </row>
    <row r="962" spans="32:41" x14ac:dyDescent="0.35">
      <c r="AF962" s="19" t="s">
        <v>3424</v>
      </c>
      <c r="AG962" s="29"/>
      <c r="AH962" s="29"/>
      <c r="AI962" s="29"/>
      <c r="AJ962" s="29"/>
      <c r="AK962" s="29"/>
      <c r="AL962" s="29">
        <v>1</v>
      </c>
      <c r="AM962" s="29"/>
      <c r="AN962" s="29"/>
      <c r="AO962" s="29">
        <v>1</v>
      </c>
    </row>
    <row r="963" spans="32:41" x14ac:dyDescent="0.35">
      <c r="AF963" s="19" t="s">
        <v>3427</v>
      </c>
      <c r="AG963" s="29"/>
      <c r="AH963" s="29"/>
      <c r="AI963" s="29"/>
      <c r="AJ963" s="29"/>
      <c r="AK963" s="29"/>
      <c r="AL963" s="29">
        <v>1</v>
      </c>
      <c r="AM963" s="29"/>
      <c r="AN963" s="29"/>
      <c r="AO963" s="29">
        <v>1</v>
      </c>
    </row>
    <row r="964" spans="32:41" x14ac:dyDescent="0.35">
      <c r="AF964" s="19" t="s">
        <v>3439</v>
      </c>
      <c r="AG964" s="29"/>
      <c r="AH964" s="29"/>
      <c r="AI964" s="29">
        <v>1</v>
      </c>
      <c r="AJ964" s="29"/>
      <c r="AK964" s="29"/>
      <c r="AL964" s="29"/>
      <c r="AM964" s="29"/>
      <c r="AN964" s="29"/>
      <c r="AO964" s="29">
        <v>1</v>
      </c>
    </row>
    <row r="965" spans="32:41" x14ac:dyDescent="0.35">
      <c r="AF965" s="18" t="s">
        <v>1189</v>
      </c>
      <c r="AG965" s="29"/>
      <c r="AH965" s="29"/>
      <c r="AI965" s="29">
        <v>3</v>
      </c>
      <c r="AJ965" s="29"/>
      <c r="AK965" s="29">
        <v>1</v>
      </c>
      <c r="AL965" s="29"/>
      <c r="AM965" s="29"/>
      <c r="AN965" s="29"/>
      <c r="AO965" s="29">
        <v>4</v>
      </c>
    </row>
    <row r="966" spans="32:41" x14ac:dyDescent="0.35">
      <c r="AF966" s="19" t="s">
        <v>1190</v>
      </c>
      <c r="AG966" s="29"/>
      <c r="AH966" s="29"/>
      <c r="AI966" s="29">
        <v>1</v>
      </c>
      <c r="AJ966" s="29"/>
      <c r="AK966" s="29">
        <v>1</v>
      </c>
      <c r="AL966" s="29"/>
      <c r="AM966" s="29"/>
      <c r="AN966" s="29"/>
      <c r="AO966" s="29">
        <v>2</v>
      </c>
    </row>
    <row r="967" spans="32:41" x14ac:dyDescent="0.35">
      <c r="AF967" s="19" t="s">
        <v>1191</v>
      </c>
      <c r="AG967" s="29"/>
      <c r="AH967" s="29"/>
      <c r="AI967" s="29">
        <v>1</v>
      </c>
      <c r="AJ967" s="29"/>
      <c r="AK967" s="29"/>
      <c r="AL967" s="29"/>
      <c r="AM967" s="29"/>
      <c r="AN967" s="29"/>
      <c r="AO967" s="29">
        <v>1</v>
      </c>
    </row>
    <row r="968" spans="32:41" x14ac:dyDescent="0.35">
      <c r="AF968" s="19" t="s">
        <v>1192</v>
      </c>
      <c r="AG968" s="29"/>
      <c r="AH968" s="29"/>
      <c r="AI968" s="29">
        <v>1</v>
      </c>
      <c r="AJ968" s="29"/>
      <c r="AK968" s="29"/>
      <c r="AL968" s="29"/>
      <c r="AM968" s="29"/>
      <c r="AN968" s="29"/>
      <c r="AO968" s="29">
        <v>1</v>
      </c>
    </row>
    <row r="969" spans="32:41" x14ac:dyDescent="0.35">
      <c r="AF969" s="18" t="s">
        <v>1193</v>
      </c>
      <c r="AG969" s="29">
        <v>4</v>
      </c>
      <c r="AH969" s="29">
        <v>11</v>
      </c>
      <c r="AI969" s="29">
        <v>23</v>
      </c>
      <c r="AJ969" s="29">
        <v>9</v>
      </c>
      <c r="AK969" s="29">
        <v>12</v>
      </c>
      <c r="AL969" s="29"/>
      <c r="AM969" s="29"/>
      <c r="AN969" s="29"/>
      <c r="AO969" s="29">
        <v>59</v>
      </c>
    </row>
    <row r="970" spans="32:41" x14ac:dyDescent="0.35">
      <c r="AF970" s="19" t="s">
        <v>36</v>
      </c>
      <c r="AG970" s="29"/>
      <c r="AH970" s="29"/>
      <c r="AI970" s="29">
        <v>1</v>
      </c>
      <c r="AJ970" s="29"/>
      <c r="AK970" s="29"/>
      <c r="AL970" s="29"/>
      <c r="AM970" s="29"/>
      <c r="AN970" s="29"/>
      <c r="AO970" s="29">
        <v>1</v>
      </c>
    </row>
    <row r="971" spans="32:41" x14ac:dyDescent="0.35">
      <c r="AF971" s="19" t="s">
        <v>323</v>
      </c>
      <c r="AG971" s="29"/>
      <c r="AH971" s="29"/>
      <c r="AI971" s="29"/>
      <c r="AJ971" s="29"/>
      <c r="AK971" s="29">
        <v>1</v>
      </c>
      <c r="AL971" s="29"/>
      <c r="AM971" s="29"/>
      <c r="AN971" s="29"/>
      <c r="AO971" s="29">
        <v>1</v>
      </c>
    </row>
    <row r="972" spans="32:41" x14ac:dyDescent="0.35">
      <c r="AF972" s="19" t="s">
        <v>1203</v>
      </c>
      <c r="AG972" s="29"/>
      <c r="AH972" s="29"/>
      <c r="AI972" s="29">
        <v>1</v>
      </c>
      <c r="AJ972" s="29"/>
      <c r="AK972" s="29"/>
      <c r="AL972" s="29"/>
      <c r="AM972" s="29"/>
      <c r="AN972" s="29"/>
      <c r="AO972" s="29">
        <v>1</v>
      </c>
    </row>
    <row r="973" spans="32:41" x14ac:dyDescent="0.35">
      <c r="AF973" s="19" t="s">
        <v>1204</v>
      </c>
      <c r="AG973" s="29"/>
      <c r="AH973" s="29"/>
      <c r="AI973" s="29">
        <v>1</v>
      </c>
      <c r="AJ973" s="29"/>
      <c r="AK973" s="29"/>
      <c r="AL973" s="29"/>
      <c r="AM973" s="29"/>
      <c r="AN973" s="29"/>
      <c r="AO973" s="29">
        <v>1</v>
      </c>
    </row>
    <row r="974" spans="32:41" x14ac:dyDescent="0.35">
      <c r="AF974" s="19" t="s">
        <v>145</v>
      </c>
      <c r="AG974" s="29"/>
      <c r="AH974" s="29">
        <v>1</v>
      </c>
      <c r="AI974" s="29"/>
      <c r="AJ974" s="29"/>
      <c r="AK974" s="29"/>
      <c r="AL974" s="29"/>
      <c r="AM974" s="29"/>
      <c r="AN974" s="29"/>
      <c r="AO974" s="29">
        <v>1</v>
      </c>
    </row>
    <row r="975" spans="32:41" x14ac:dyDescent="0.35">
      <c r="AF975" s="19" t="s">
        <v>127</v>
      </c>
      <c r="AG975" s="29"/>
      <c r="AH975" s="29"/>
      <c r="AI975" s="29"/>
      <c r="AJ975" s="29"/>
      <c r="AK975" s="29">
        <v>1</v>
      </c>
      <c r="AL975" s="29"/>
      <c r="AM975" s="29"/>
      <c r="AN975" s="29"/>
      <c r="AO975" s="29">
        <v>1</v>
      </c>
    </row>
    <row r="976" spans="32:41" x14ac:dyDescent="0.35">
      <c r="AF976" s="19" t="s">
        <v>37</v>
      </c>
      <c r="AG976" s="29"/>
      <c r="AH976" s="29"/>
      <c r="AI976" s="29">
        <v>1</v>
      </c>
      <c r="AJ976" s="29"/>
      <c r="AK976" s="29"/>
      <c r="AL976" s="29"/>
      <c r="AM976" s="29"/>
      <c r="AN976" s="29"/>
      <c r="AO976" s="29">
        <v>1</v>
      </c>
    </row>
    <row r="977" spans="32:41" x14ac:dyDescent="0.35">
      <c r="AF977" s="19" t="s">
        <v>38</v>
      </c>
      <c r="AG977" s="29"/>
      <c r="AH977" s="29"/>
      <c r="AI977" s="29"/>
      <c r="AJ977" s="29">
        <v>1</v>
      </c>
      <c r="AK977" s="29"/>
      <c r="AL977" s="29"/>
      <c r="AM977" s="29"/>
      <c r="AN977" s="29"/>
      <c r="AO977" s="29">
        <v>1</v>
      </c>
    </row>
    <row r="978" spans="32:41" x14ac:dyDescent="0.35">
      <c r="AF978" s="19" t="s">
        <v>39</v>
      </c>
      <c r="AG978" s="29"/>
      <c r="AH978" s="29"/>
      <c r="AI978" s="29"/>
      <c r="AJ978" s="29">
        <v>1</v>
      </c>
      <c r="AK978" s="29"/>
      <c r="AL978" s="29"/>
      <c r="AM978" s="29"/>
      <c r="AN978" s="29"/>
      <c r="AO978" s="29">
        <v>1</v>
      </c>
    </row>
    <row r="979" spans="32:41" x14ac:dyDescent="0.35">
      <c r="AF979" s="19" t="s">
        <v>40</v>
      </c>
      <c r="AG979" s="29"/>
      <c r="AH979" s="29"/>
      <c r="AI979" s="29">
        <v>1</v>
      </c>
      <c r="AJ979" s="29"/>
      <c r="AK979" s="29"/>
      <c r="AL979" s="29"/>
      <c r="AM979" s="29"/>
      <c r="AN979" s="29"/>
      <c r="AO979" s="29">
        <v>1</v>
      </c>
    </row>
    <row r="980" spans="32:41" x14ac:dyDescent="0.35">
      <c r="AF980" s="19" t="s">
        <v>541</v>
      </c>
      <c r="AG980" s="29"/>
      <c r="AH980" s="29"/>
      <c r="AI980" s="29">
        <v>1</v>
      </c>
      <c r="AJ980" s="29"/>
      <c r="AK980" s="29"/>
      <c r="AL980" s="29"/>
      <c r="AM980" s="29"/>
      <c r="AN980" s="29"/>
      <c r="AO980" s="29">
        <v>1</v>
      </c>
    </row>
    <row r="981" spans="32:41" x14ac:dyDescent="0.35">
      <c r="AF981" s="19" t="s">
        <v>49</v>
      </c>
      <c r="AG981" s="29"/>
      <c r="AH981" s="29"/>
      <c r="AI981" s="29"/>
      <c r="AJ981" s="29"/>
      <c r="AK981" s="29">
        <v>1</v>
      </c>
      <c r="AL981" s="29"/>
      <c r="AM981" s="29"/>
      <c r="AN981" s="29"/>
      <c r="AO981" s="29">
        <v>1</v>
      </c>
    </row>
    <row r="982" spans="32:41" x14ac:dyDescent="0.35">
      <c r="AF982" s="19" t="s">
        <v>42</v>
      </c>
      <c r="AG982" s="29"/>
      <c r="AH982" s="29"/>
      <c r="AI982" s="29">
        <v>1</v>
      </c>
      <c r="AJ982" s="29"/>
      <c r="AK982" s="29"/>
      <c r="AL982" s="29"/>
      <c r="AM982" s="29"/>
      <c r="AN982" s="29"/>
      <c r="AO982" s="29">
        <v>1</v>
      </c>
    </row>
    <row r="983" spans="32:41" x14ac:dyDescent="0.35">
      <c r="AF983" s="19" t="s">
        <v>28</v>
      </c>
      <c r="AG983" s="29"/>
      <c r="AH983" s="29">
        <v>1</v>
      </c>
      <c r="AI983" s="29"/>
      <c r="AJ983" s="29"/>
      <c r="AK983" s="29"/>
      <c r="AL983" s="29"/>
      <c r="AM983" s="29"/>
      <c r="AN983" s="29"/>
      <c r="AO983" s="29">
        <v>1</v>
      </c>
    </row>
    <row r="984" spans="32:41" x14ac:dyDescent="0.35">
      <c r="AF984" s="19" t="s">
        <v>50</v>
      </c>
      <c r="AG984" s="29"/>
      <c r="AH984" s="29"/>
      <c r="AI984" s="29">
        <v>1</v>
      </c>
      <c r="AJ984" s="29"/>
      <c r="AK984" s="29"/>
      <c r="AL984" s="29"/>
      <c r="AM984" s="29"/>
      <c r="AN984" s="29"/>
      <c r="AO984" s="29">
        <v>1</v>
      </c>
    </row>
    <row r="985" spans="32:41" x14ac:dyDescent="0.35">
      <c r="AF985" s="19" t="s">
        <v>151</v>
      </c>
      <c r="AG985" s="29"/>
      <c r="AH985" s="29"/>
      <c r="AI985" s="29">
        <v>1</v>
      </c>
      <c r="AJ985" s="29"/>
      <c r="AK985" s="29"/>
      <c r="AL985" s="29"/>
      <c r="AM985" s="29"/>
      <c r="AN985" s="29"/>
      <c r="AO985" s="29">
        <v>1</v>
      </c>
    </row>
    <row r="986" spans="32:41" x14ac:dyDescent="0.35">
      <c r="AF986" s="19" t="s">
        <v>149</v>
      </c>
      <c r="AG986" s="29"/>
      <c r="AH986" s="29"/>
      <c r="AI986" s="29">
        <v>1</v>
      </c>
      <c r="AJ986" s="29"/>
      <c r="AK986" s="29"/>
      <c r="AL986" s="29"/>
      <c r="AM986" s="29"/>
      <c r="AN986" s="29"/>
      <c r="AO986" s="29">
        <v>1</v>
      </c>
    </row>
    <row r="987" spans="32:41" x14ac:dyDescent="0.35">
      <c r="AF987" s="19" t="s">
        <v>128</v>
      </c>
      <c r="AG987" s="29"/>
      <c r="AH987" s="29"/>
      <c r="AI987" s="29">
        <v>1</v>
      </c>
      <c r="AJ987" s="29"/>
      <c r="AK987" s="29"/>
      <c r="AL987" s="29"/>
      <c r="AM987" s="29"/>
      <c r="AN987" s="29"/>
      <c r="AO987" s="29">
        <v>1</v>
      </c>
    </row>
    <row r="988" spans="32:41" x14ac:dyDescent="0.35">
      <c r="AF988" s="19" t="s">
        <v>153</v>
      </c>
      <c r="AG988" s="29"/>
      <c r="AH988" s="29"/>
      <c r="AI988" s="29">
        <v>1</v>
      </c>
      <c r="AJ988" s="29"/>
      <c r="AK988" s="29"/>
      <c r="AL988" s="29"/>
      <c r="AM988" s="29"/>
      <c r="AN988" s="29"/>
      <c r="AO988" s="29">
        <v>1</v>
      </c>
    </row>
    <row r="989" spans="32:41" x14ac:dyDescent="0.35">
      <c r="AF989" s="19" t="s">
        <v>533</v>
      </c>
      <c r="AG989" s="29"/>
      <c r="AH989" s="29">
        <v>1</v>
      </c>
      <c r="AI989" s="29"/>
      <c r="AJ989" s="29"/>
      <c r="AK989" s="29"/>
      <c r="AL989" s="29"/>
      <c r="AM989" s="29"/>
      <c r="AN989" s="29"/>
      <c r="AO989" s="29">
        <v>1</v>
      </c>
    </row>
    <row r="990" spans="32:41" x14ac:dyDescent="0.35">
      <c r="AF990" s="19" t="s">
        <v>51</v>
      </c>
      <c r="AG990" s="29"/>
      <c r="AH990" s="29">
        <v>1</v>
      </c>
      <c r="AI990" s="29"/>
      <c r="AJ990" s="29"/>
      <c r="AK990" s="29"/>
      <c r="AL990" s="29"/>
      <c r="AM990" s="29"/>
      <c r="AN990" s="29"/>
      <c r="AO990" s="29">
        <v>1</v>
      </c>
    </row>
    <row r="991" spans="32:41" x14ac:dyDescent="0.35">
      <c r="AF991" s="19" t="s">
        <v>45</v>
      </c>
      <c r="AG991" s="29"/>
      <c r="AH991" s="29"/>
      <c r="AI991" s="29">
        <v>1</v>
      </c>
      <c r="AJ991" s="29"/>
      <c r="AK991" s="29"/>
      <c r="AL991" s="29"/>
      <c r="AM991" s="29"/>
      <c r="AN991" s="29"/>
      <c r="AO991" s="29">
        <v>1</v>
      </c>
    </row>
    <row r="992" spans="32:41" x14ac:dyDescent="0.35">
      <c r="AF992" s="19" t="s">
        <v>325</v>
      </c>
      <c r="AG992" s="29"/>
      <c r="AH992" s="29"/>
      <c r="AI992" s="29"/>
      <c r="AJ992" s="29">
        <v>1</v>
      </c>
      <c r="AK992" s="29"/>
      <c r="AL992" s="29"/>
      <c r="AM992" s="29"/>
      <c r="AN992" s="29"/>
      <c r="AO992" s="29">
        <v>1</v>
      </c>
    </row>
    <row r="993" spans="32:41" x14ac:dyDescent="0.35">
      <c r="AF993" s="19" t="s">
        <v>131</v>
      </c>
      <c r="AG993" s="29"/>
      <c r="AH993" s="29"/>
      <c r="AI993" s="29"/>
      <c r="AJ993" s="29">
        <v>1</v>
      </c>
      <c r="AK993" s="29"/>
      <c r="AL993" s="29"/>
      <c r="AM993" s="29"/>
      <c r="AN993" s="29"/>
      <c r="AO993" s="29">
        <v>1</v>
      </c>
    </row>
    <row r="994" spans="32:41" x14ac:dyDescent="0.35">
      <c r="AF994" s="19" t="s">
        <v>327</v>
      </c>
      <c r="AG994" s="29">
        <v>1</v>
      </c>
      <c r="AH994" s="29"/>
      <c r="AI994" s="29"/>
      <c r="AJ994" s="29"/>
      <c r="AK994" s="29"/>
      <c r="AL994" s="29"/>
      <c r="AM994" s="29"/>
      <c r="AN994" s="29"/>
      <c r="AO994" s="29">
        <v>1</v>
      </c>
    </row>
    <row r="995" spans="32:41" x14ac:dyDescent="0.35">
      <c r="AF995" s="19" t="s">
        <v>259</v>
      </c>
      <c r="AG995" s="29"/>
      <c r="AH995" s="29"/>
      <c r="AI995" s="29"/>
      <c r="AJ995" s="29">
        <v>1</v>
      </c>
      <c r="AK995" s="29"/>
      <c r="AL995" s="29"/>
      <c r="AM995" s="29"/>
      <c r="AN995" s="29"/>
      <c r="AO995" s="29">
        <v>1</v>
      </c>
    </row>
    <row r="996" spans="32:41" x14ac:dyDescent="0.35">
      <c r="AF996" s="19" t="s">
        <v>319</v>
      </c>
      <c r="AG996" s="29"/>
      <c r="AH996" s="29"/>
      <c r="AI996" s="29">
        <v>1</v>
      </c>
      <c r="AJ996" s="29"/>
      <c r="AK996" s="29"/>
      <c r="AL996" s="29"/>
      <c r="AM996" s="29"/>
      <c r="AN996" s="29"/>
      <c r="AO996" s="29">
        <v>1</v>
      </c>
    </row>
    <row r="997" spans="32:41" x14ac:dyDescent="0.35">
      <c r="AF997" s="19" t="s">
        <v>328</v>
      </c>
      <c r="AG997" s="29">
        <v>1</v>
      </c>
      <c r="AH997" s="29"/>
      <c r="AI997" s="29"/>
      <c r="AJ997" s="29"/>
      <c r="AK997" s="29"/>
      <c r="AL997" s="29"/>
      <c r="AM997" s="29"/>
      <c r="AN997" s="29"/>
      <c r="AO997" s="29">
        <v>1</v>
      </c>
    </row>
    <row r="998" spans="32:41" x14ac:dyDescent="0.35">
      <c r="AF998" s="19" t="s">
        <v>122</v>
      </c>
      <c r="AG998" s="29"/>
      <c r="AH998" s="29"/>
      <c r="AI998" s="29">
        <v>1</v>
      </c>
      <c r="AJ998" s="29"/>
      <c r="AK998" s="29"/>
      <c r="AL998" s="29"/>
      <c r="AM998" s="29"/>
      <c r="AN998" s="29"/>
      <c r="AO998" s="29">
        <v>1</v>
      </c>
    </row>
    <row r="999" spans="32:41" x14ac:dyDescent="0.35">
      <c r="AF999" s="19" t="s">
        <v>1197</v>
      </c>
      <c r="AG999" s="29"/>
      <c r="AH999" s="29"/>
      <c r="AI999" s="29"/>
      <c r="AJ999" s="29"/>
      <c r="AK999" s="29">
        <v>1</v>
      </c>
      <c r="AL999" s="29"/>
      <c r="AM999" s="29"/>
      <c r="AN999" s="29"/>
      <c r="AO999" s="29">
        <v>1</v>
      </c>
    </row>
    <row r="1000" spans="32:41" x14ac:dyDescent="0.35">
      <c r="AF1000" s="19" t="s">
        <v>269</v>
      </c>
      <c r="AG1000" s="29">
        <v>1</v>
      </c>
      <c r="AH1000" s="29"/>
      <c r="AI1000" s="29"/>
      <c r="AJ1000" s="29"/>
      <c r="AK1000" s="29"/>
      <c r="AL1000" s="29"/>
      <c r="AM1000" s="29"/>
      <c r="AN1000" s="29"/>
      <c r="AO1000" s="29">
        <v>1</v>
      </c>
    </row>
    <row r="1001" spans="32:41" x14ac:dyDescent="0.35">
      <c r="AF1001" s="19" t="s">
        <v>46</v>
      </c>
      <c r="AG1001" s="29"/>
      <c r="AH1001" s="29"/>
      <c r="AI1001" s="29">
        <v>1</v>
      </c>
      <c r="AJ1001" s="29"/>
      <c r="AK1001" s="29"/>
      <c r="AL1001" s="29"/>
      <c r="AM1001" s="29"/>
      <c r="AN1001" s="29"/>
      <c r="AO1001" s="29">
        <v>1</v>
      </c>
    </row>
    <row r="1002" spans="32:41" x14ac:dyDescent="0.35">
      <c r="AF1002" s="19" t="s">
        <v>448</v>
      </c>
      <c r="AG1002" s="29">
        <v>1</v>
      </c>
      <c r="AH1002" s="29"/>
      <c r="AI1002" s="29"/>
      <c r="AJ1002" s="29"/>
      <c r="AK1002" s="29"/>
      <c r="AL1002" s="29"/>
      <c r="AM1002" s="29"/>
      <c r="AN1002" s="29"/>
      <c r="AO1002" s="29">
        <v>1</v>
      </c>
    </row>
    <row r="1003" spans="32:41" x14ac:dyDescent="0.35">
      <c r="AF1003" s="19" t="s">
        <v>155</v>
      </c>
      <c r="AG1003" s="29"/>
      <c r="AH1003" s="29">
        <v>1</v>
      </c>
      <c r="AI1003" s="29"/>
      <c r="AJ1003" s="29"/>
      <c r="AK1003" s="29"/>
      <c r="AL1003" s="29"/>
      <c r="AM1003" s="29"/>
      <c r="AN1003" s="29"/>
      <c r="AO1003" s="29">
        <v>1</v>
      </c>
    </row>
    <row r="1004" spans="32:41" x14ac:dyDescent="0.35">
      <c r="AF1004" s="19" t="s">
        <v>156</v>
      </c>
      <c r="AG1004" s="29"/>
      <c r="AH1004" s="29"/>
      <c r="AI1004" s="29">
        <v>1</v>
      </c>
      <c r="AJ1004" s="29"/>
      <c r="AK1004" s="29"/>
      <c r="AL1004" s="29"/>
      <c r="AM1004" s="29"/>
      <c r="AN1004" s="29"/>
      <c r="AO1004" s="29">
        <v>1</v>
      </c>
    </row>
    <row r="1005" spans="32:41" x14ac:dyDescent="0.35">
      <c r="AF1005" s="19" t="s">
        <v>157</v>
      </c>
      <c r="AG1005" s="29"/>
      <c r="AH1005" s="29"/>
      <c r="AI1005" s="29">
        <v>1</v>
      </c>
      <c r="AJ1005" s="29"/>
      <c r="AK1005" s="29"/>
      <c r="AL1005" s="29"/>
      <c r="AM1005" s="29"/>
      <c r="AN1005" s="29"/>
      <c r="AO1005" s="29">
        <v>1</v>
      </c>
    </row>
    <row r="1006" spans="32:41" x14ac:dyDescent="0.35">
      <c r="AF1006" s="19" t="s">
        <v>270</v>
      </c>
      <c r="AG1006" s="29"/>
      <c r="AH1006" s="29">
        <v>1</v>
      </c>
      <c r="AI1006" s="29"/>
      <c r="AJ1006" s="29"/>
      <c r="AK1006" s="29"/>
      <c r="AL1006" s="29"/>
      <c r="AM1006" s="29"/>
      <c r="AN1006" s="29"/>
      <c r="AO1006" s="29">
        <v>1</v>
      </c>
    </row>
    <row r="1007" spans="32:41" x14ac:dyDescent="0.35">
      <c r="AF1007" s="19" t="s">
        <v>129</v>
      </c>
      <c r="AG1007" s="29"/>
      <c r="AH1007" s="29"/>
      <c r="AI1007" s="29"/>
      <c r="AJ1007" s="29"/>
      <c r="AK1007" s="29">
        <v>1</v>
      </c>
      <c r="AL1007" s="29"/>
      <c r="AM1007" s="29"/>
      <c r="AN1007" s="29"/>
      <c r="AO1007" s="29">
        <v>1</v>
      </c>
    </row>
    <row r="1008" spans="32:41" x14ac:dyDescent="0.35">
      <c r="AF1008" s="19" t="s">
        <v>274</v>
      </c>
      <c r="AG1008" s="29"/>
      <c r="AH1008" s="29"/>
      <c r="AI1008" s="29"/>
      <c r="AJ1008" s="29"/>
      <c r="AK1008" s="29">
        <v>1</v>
      </c>
      <c r="AL1008" s="29"/>
      <c r="AM1008" s="29"/>
      <c r="AN1008" s="29"/>
      <c r="AO1008" s="29">
        <v>1</v>
      </c>
    </row>
    <row r="1009" spans="32:41" x14ac:dyDescent="0.35">
      <c r="AF1009" s="19" t="s">
        <v>271</v>
      </c>
      <c r="AG1009" s="29"/>
      <c r="AH1009" s="29"/>
      <c r="AI1009" s="29">
        <v>1</v>
      </c>
      <c r="AJ1009" s="29"/>
      <c r="AK1009" s="29"/>
      <c r="AL1009" s="29"/>
      <c r="AM1009" s="29"/>
      <c r="AN1009" s="29"/>
      <c r="AO1009" s="29">
        <v>1</v>
      </c>
    </row>
    <row r="1010" spans="32:41" x14ac:dyDescent="0.35">
      <c r="AF1010" s="19" t="s">
        <v>275</v>
      </c>
      <c r="AG1010" s="29"/>
      <c r="AH1010" s="29"/>
      <c r="AI1010" s="29"/>
      <c r="AJ1010" s="29"/>
      <c r="AK1010" s="29">
        <v>1</v>
      </c>
      <c r="AL1010" s="29"/>
      <c r="AM1010" s="29"/>
      <c r="AN1010" s="29"/>
      <c r="AO1010" s="29">
        <v>1</v>
      </c>
    </row>
    <row r="1011" spans="32:41" x14ac:dyDescent="0.35">
      <c r="AF1011" s="19" t="s">
        <v>121</v>
      </c>
      <c r="AG1011" s="29"/>
      <c r="AH1011" s="29"/>
      <c r="AI1011" s="29"/>
      <c r="AJ1011" s="29">
        <v>1</v>
      </c>
      <c r="AK1011" s="29"/>
      <c r="AL1011" s="29"/>
      <c r="AM1011" s="29"/>
      <c r="AN1011" s="29"/>
      <c r="AO1011" s="29">
        <v>1</v>
      </c>
    </row>
    <row r="1012" spans="32:41" x14ac:dyDescent="0.35">
      <c r="AF1012" s="19" t="s">
        <v>1194</v>
      </c>
      <c r="AG1012" s="29"/>
      <c r="AH1012" s="29">
        <v>1</v>
      </c>
      <c r="AI1012" s="29"/>
      <c r="AJ1012" s="29"/>
      <c r="AK1012" s="29"/>
      <c r="AL1012" s="29"/>
      <c r="AM1012" s="29"/>
      <c r="AN1012" s="29"/>
      <c r="AO1012" s="29">
        <v>1</v>
      </c>
    </row>
    <row r="1013" spans="32:41" x14ac:dyDescent="0.35">
      <c r="AF1013" s="19" t="s">
        <v>1195</v>
      </c>
      <c r="AG1013" s="29"/>
      <c r="AH1013" s="29"/>
      <c r="AI1013" s="29"/>
      <c r="AJ1013" s="29"/>
      <c r="AK1013" s="29">
        <v>1</v>
      </c>
      <c r="AL1013" s="29"/>
      <c r="AM1013" s="29"/>
      <c r="AN1013" s="29"/>
      <c r="AO1013" s="29">
        <v>1</v>
      </c>
    </row>
    <row r="1014" spans="32:41" x14ac:dyDescent="0.35">
      <c r="AF1014" s="19" t="s">
        <v>1202</v>
      </c>
      <c r="AG1014" s="29"/>
      <c r="AH1014" s="29">
        <v>1</v>
      </c>
      <c r="AI1014" s="29"/>
      <c r="AJ1014" s="29"/>
      <c r="AK1014" s="29"/>
      <c r="AL1014" s="29"/>
      <c r="AM1014" s="29"/>
      <c r="AN1014" s="29"/>
      <c r="AO1014" s="29">
        <v>1</v>
      </c>
    </row>
    <row r="1015" spans="32:41" x14ac:dyDescent="0.35">
      <c r="AF1015" s="19" t="s">
        <v>329</v>
      </c>
      <c r="AG1015" s="29"/>
      <c r="AH1015" s="29"/>
      <c r="AI1015" s="29"/>
      <c r="AJ1015" s="29">
        <v>1</v>
      </c>
      <c r="AK1015" s="29"/>
      <c r="AL1015" s="29"/>
      <c r="AM1015" s="29"/>
      <c r="AN1015" s="29"/>
      <c r="AO1015" s="29">
        <v>1</v>
      </c>
    </row>
    <row r="1016" spans="32:41" x14ac:dyDescent="0.35">
      <c r="AF1016" s="19" t="s">
        <v>47</v>
      </c>
      <c r="AG1016" s="29"/>
      <c r="AH1016" s="29"/>
      <c r="AI1016" s="29"/>
      <c r="AJ1016" s="29">
        <v>1</v>
      </c>
      <c r="AK1016" s="29"/>
      <c r="AL1016" s="29"/>
      <c r="AM1016" s="29"/>
      <c r="AN1016" s="29"/>
      <c r="AO1016" s="29">
        <v>1</v>
      </c>
    </row>
    <row r="1017" spans="32:41" x14ac:dyDescent="0.35">
      <c r="AF1017" s="19" t="s">
        <v>349</v>
      </c>
      <c r="AG1017" s="29"/>
      <c r="AH1017" s="29"/>
      <c r="AI1017" s="29"/>
      <c r="AJ1017" s="29"/>
      <c r="AK1017" s="29">
        <v>1</v>
      </c>
      <c r="AL1017" s="29"/>
      <c r="AM1017" s="29"/>
      <c r="AN1017" s="29"/>
      <c r="AO1017" s="29">
        <v>1</v>
      </c>
    </row>
    <row r="1018" spans="32:41" x14ac:dyDescent="0.35">
      <c r="AF1018" s="19" t="s">
        <v>158</v>
      </c>
      <c r="AG1018" s="29"/>
      <c r="AH1018" s="29"/>
      <c r="AI1018" s="29">
        <v>1</v>
      </c>
      <c r="AJ1018" s="29"/>
      <c r="AK1018" s="29"/>
      <c r="AL1018" s="29"/>
      <c r="AM1018" s="29"/>
      <c r="AN1018" s="29"/>
      <c r="AO1018" s="29">
        <v>1</v>
      </c>
    </row>
    <row r="1019" spans="32:41" x14ac:dyDescent="0.35">
      <c r="AF1019" s="19" t="s">
        <v>48</v>
      </c>
      <c r="AG1019" s="29"/>
      <c r="AH1019" s="29"/>
      <c r="AI1019" s="29"/>
      <c r="AJ1019" s="29"/>
      <c r="AK1019" s="29">
        <v>1</v>
      </c>
      <c r="AL1019" s="29"/>
      <c r="AM1019" s="29"/>
      <c r="AN1019" s="29"/>
      <c r="AO1019" s="29">
        <v>1</v>
      </c>
    </row>
    <row r="1020" spans="32:41" x14ac:dyDescent="0.35">
      <c r="AF1020" s="19" t="s">
        <v>1196</v>
      </c>
      <c r="AG1020" s="29"/>
      <c r="AH1020" s="29"/>
      <c r="AI1020" s="29"/>
      <c r="AJ1020" s="29"/>
      <c r="AK1020" s="29">
        <v>1</v>
      </c>
      <c r="AL1020" s="29"/>
      <c r="AM1020" s="29"/>
      <c r="AN1020" s="29"/>
      <c r="AO1020" s="29">
        <v>1</v>
      </c>
    </row>
    <row r="1021" spans="32:41" x14ac:dyDescent="0.35">
      <c r="AF1021" s="19" t="s">
        <v>516</v>
      </c>
      <c r="AG1021" s="29"/>
      <c r="AH1021" s="29"/>
      <c r="AI1021" s="29">
        <v>1</v>
      </c>
      <c r="AJ1021" s="29"/>
      <c r="AK1021" s="29"/>
      <c r="AL1021" s="29"/>
      <c r="AM1021" s="29"/>
      <c r="AN1021" s="29"/>
      <c r="AO1021" s="29">
        <v>1</v>
      </c>
    </row>
    <row r="1022" spans="32:41" x14ac:dyDescent="0.35">
      <c r="AF1022" s="19" t="s">
        <v>3463</v>
      </c>
      <c r="AG1022" s="29"/>
      <c r="AH1022" s="29"/>
      <c r="AI1022" s="29">
        <v>1</v>
      </c>
      <c r="AJ1022" s="29"/>
      <c r="AK1022" s="29"/>
      <c r="AL1022" s="29"/>
      <c r="AM1022" s="29"/>
      <c r="AN1022" s="29"/>
      <c r="AO1022" s="29">
        <v>1</v>
      </c>
    </row>
    <row r="1023" spans="32:41" x14ac:dyDescent="0.35">
      <c r="AF1023" s="19" t="s">
        <v>3466</v>
      </c>
      <c r="AG1023" s="29"/>
      <c r="AH1023" s="29"/>
      <c r="AI1023" s="29"/>
      <c r="AJ1023" s="29"/>
      <c r="AK1023" s="29">
        <v>1</v>
      </c>
      <c r="AL1023" s="29"/>
      <c r="AM1023" s="29"/>
      <c r="AN1023" s="29"/>
      <c r="AO1023" s="29">
        <v>1</v>
      </c>
    </row>
    <row r="1024" spans="32:41" x14ac:dyDescent="0.35">
      <c r="AF1024" s="19" t="s">
        <v>3481</v>
      </c>
      <c r="AG1024" s="29"/>
      <c r="AH1024" s="29">
        <v>1</v>
      </c>
      <c r="AI1024" s="29"/>
      <c r="AJ1024" s="29"/>
      <c r="AK1024" s="29"/>
      <c r="AL1024" s="29"/>
      <c r="AM1024" s="29"/>
      <c r="AN1024" s="29"/>
      <c r="AO1024" s="29">
        <v>1</v>
      </c>
    </row>
    <row r="1025" spans="32:41" x14ac:dyDescent="0.35">
      <c r="AF1025" s="19" t="s">
        <v>3509</v>
      </c>
      <c r="AG1025" s="29"/>
      <c r="AH1025" s="29"/>
      <c r="AI1025" s="29"/>
      <c r="AJ1025" s="29">
        <v>1</v>
      </c>
      <c r="AK1025" s="29"/>
      <c r="AL1025" s="29"/>
      <c r="AM1025" s="29"/>
      <c r="AN1025" s="29"/>
      <c r="AO1025" s="29">
        <v>1</v>
      </c>
    </row>
    <row r="1026" spans="32:41" x14ac:dyDescent="0.35">
      <c r="AF1026" s="19" t="s">
        <v>3511</v>
      </c>
      <c r="AG1026" s="29"/>
      <c r="AH1026" s="29">
        <v>1</v>
      </c>
      <c r="AI1026" s="29"/>
      <c r="AJ1026" s="29"/>
      <c r="AK1026" s="29"/>
      <c r="AL1026" s="29"/>
      <c r="AM1026" s="29"/>
      <c r="AN1026" s="29"/>
      <c r="AO1026" s="29">
        <v>1</v>
      </c>
    </row>
    <row r="1027" spans="32:41" x14ac:dyDescent="0.35">
      <c r="AF1027" s="19" t="s">
        <v>3522</v>
      </c>
      <c r="AG1027" s="29"/>
      <c r="AH1027" s="29"/>
      <c r="AI1027" s="29">
        <v>1</v>
      </c>
      <c r="AJ1027" s="29"/>
      <c r="AK1027" s="29"/>
      <c r="AL1027" s="29"/>
      <c r="AM1027" s="29"/>
      <c r="AN1027" s="29"/>
      <c r="AO1027" s="29">
        <v>1</v>
      </c>
    </row>
    <row r="1028" spans="32:41" x14ac:dyDescent="0.35">
      <c r="AF1028" s="19" t="s">
        <v>3525</v>
      </c>
      <c r="AG1028" s="29"/>
      <c r="AH1028" s="29">
        <v>1</v>
      </c>
      <c r="AI1028" s="29"/>
      <c r="AJ1028" s="29"/>
      <c r="AK1028" s="29"/>
      <c r="AL1028" s="29"/>
      <c r="AM1028" s="29"/>
      <c r="AN1028" s="29"/>
      <c r="AO1028" s="29">
        <v>1</v>
      </c>
    </row>
    <row r="1029" spans="32:41" x14ac:dyDescent="0.35">
      <c r="AF1029" s="18" t="s">
        <v>943</v>
      </c>
      <c r="AG1029" s="29">
        <v>1</v>
      </c>
      <c r="AH1029" s="29"/>
      <c r="AI1029" s="29"/>
      <c r="AJ1029" s="29"/>
      <c r="AK1029" s="29"/>
      <c r="AL1029" s="29">
        <v>1</v>
      </c>
      <c r="AM1029" s="29"/>
      <c r="AN1029" s="29"/>
      <c r="AO1029" s="29">
        <v>2</v>
      </c>
    </row>
    <row r="1030" spans="32:41" x14ac:dyDescent="0.35">
      <c r="AF1030" s="19" t="s">
        <v>944</v>
      </c>
      <c r="AG1030" s="29"/>
      <c r="AH1030" s="29"/>
      <c r="AI1030" s="29"/>
      <c r="AJ1030" s="29"/>
      <c r="AK1030" s="29"/>
      <c r="AL1030" s="29">
        <v>1</v>
      </c>
      <c r="AM1030" s="29"/>
      <c r="AN1030" s="29"/>
      <c r="AO1030" s="29">
        <v>1</v>
      </c>
    </row>
    <row r="1031" spans="32:41" x14ac:dyDescent="0.35">
      <c r="AF1031" s="19" t="s">
        <v>947</v>
      </c>
      <c r="AG1031" s="29">
        <v>1</v>
      </c>
      <c r="AH1031" s="29"/>
      <c r="AI1031" s="29"/>
      <c r="AJ1031" s="29"/>
      <c r="AK1031" s="29"/>
      <c r="AL1031" s="29"/>
      <c r="AM1031" s="29"/>
      <c r="AN1031" s="29"/>
      <c r="AO1031" s="29">
        <v>1</v>
      </c>
    </row>
    <row r="1032" spans="32:41" x14ac:dyDescent="0.35">
      <c r="AF1032" s="18" t="s">
        <v>1205</v>
      </c>
      <c r="AG1032" s="29"/>
      <c r="AH1032" s="29"/>
      <c r="AI1032" s="29"/>
      <c r="AJ1032" s="29"/>
      <c r="AK1032" s="29"/>
      <c r="AL1032" s="29">
        <v>2</v>
      </c>
      <c r="AM1032" s="29"/>
      <c r="AN1032" s="29"/>
      <c r="AO1032" s="29">
        <v>2</v>
      </c>
    </row>
    <row r="1033" spans="32:41" x14ac:dyDescent="0.35">
      <c r="AF1033" s="19" t="s">
        <v>3527</v>
      </c>
      <c r="AG1033" s="29"/>
      <c r="AH1033" s="29"/>
      <c r="AI1033" s="29"/>
      <c r="AJ1033" s="29"/>
      <c r="AK1033" s="29"/>
      <c r="AL1033" s="29">
        <v>1</v>
      </c>
      <c r="AM1033" s="29"/>
      <c r="AN1033" s="29"/>
      <c r="AO1033" s="29">
        <v>1</v>
      </c>
    </row>
    <row r="1034" spans="32:41" x14ac:dyDescent="0.35">
      <c r="AF1034" s="19" t="s">
        <v>3530</v>
      </c>
      <c r="AG1034" s="29"/>
      <c r="AH1034" s="29"/>
      <c r="AI1034" s="29"/>
      <c r="AJ1034" s="29"/>
      <c r="AK1034" s="29"/>
      <c r="AL1034" s="29">
        <v>1</v>
      </c>
      <c r="AM1034" s="29"/>
      <c r="AN1034" s="29"/>
      <c r="AO1034" s="29">
        <v>1</v>
      </c>
    </row>
    <row r="1035" spans="32:41" x14ac:dyDescent="0.35">
      <c r="AF1035" s="18" t="s">
        <v>949</v>
      </c>
      <c r="AG1035" s="29">
        <v>3</v>
      </c>
      <c r="AH1035" s="29">
        <v>4</v>
      </c>
      <c r="AI1035" s="29">
        <v>1</v>
      </c>
      <c r="AJ1035" s="29"/>
      <c r="AK1035" s="29">
        <v>6</v>
      </c>
      <c r="AL1035" s="29"/>
      <c r="AM1035" s="29"/>
      <c r="AN1035" s="29"/>
      <c r="AO1035" s="29">
        <v>14</v>
      </c>
    </row>
    <row r="1036" spans="32:41" x14ac:dyDescent="0.35">
      <c r="AF1036" s="19" t="s">
        <v>326</v>
      </c>
      <c r="AG1036" s="29"/>
      <c r="AH1036" s="29"/>
      <c r="AI1036" s="29"/>
      <c r="AJ1036" s="29"/>
      <c r="AK1036" s="29">
        <v>1</v>
      </c>
      <c r="AL1036" s="29"/>
      <c r="AM1036" s="29"/>
      <c r="AN1036" s="29"/>
      <c r="AO1036" s="29">
        <v>1</v>
      </c>
    </row>
    <row r="1037" spans="32:41" x14ac:dyDescent="0.35">
      <c r="AF1037" s="19" t="s">
        <v>961</v>
      </c>
      <c r="AG1037" s="29"/>
      <c r="AH1037" s="29"/>
      <c r="AI1037" s="29"/>
      <c r="AJ1037" s="29"/>
      <c r="AK1037" s="29">
        <v>1</v>
      </c>
      <c r="AL1037" s="29"/>
      <c r="AM1037" s="29"/>
      <c r="AN1037" s="29"/>
      <c r="AO1037" s="29">
        <v>1</v>
      </c>
    </row>
    <row r="1038" spans="32:41" x14ac:dyDescent="0.35">
      <c r="AF1038" s="19" t="s">
        <v>971</v>
      </c>
      <c r="AG1038" s="29">
        <v>1</v>
      </c>
      <c r="AH1038" s="29"/>
      <c r="AI1038" s="29"/>
      <c r="AJ1038" s="29"/>
      <c r="AK1038" s="29"/>
      <c r="AL1038" s="29"/>
      <c r="AM1038" s="29"/>
      <c r="AN1038" s="29"/>
      <c r="AO1038" s="29">
        <v>1</v>
      </c>
    </row>
    <row r="1039" spans="32:41" x14ac:dyDescent="0.35">
      <c r="AF1039" s="19" t="s">
        <v>968</v>
      </c>
      <c r="AG1039" s="29"/>
      <c r="AH1039" s="29">
        <v>1</v>
      </c>
      <c r="AI1039" s="29"/>
      <c r="AJ1039" s="29"/>
      <c r="AK1039" s="29"/>
      <c r="AL1039" s="29"/>
      <c r="AM1039" s="29"/>
      <c r="AN1039" s="29"/>
      <c r="AO1039" s="29">
        <v>1</v>
      </c>
    </row>
    <row r="1040" spans="32:41" x14ac:dyDescent="0.35">
      <c r="AF1040" s="19" t="s">
        <v>969</v>
      </c>
      <c r="AG1040" s="29"/>
      <c r="AH1040" s="29">
        <v>1</v>
      </c>
      <c r="AI1040" s="29"/>
      <c r="AJ1040" s="29"/>
      <c r="AK1040" s="29"/>
      <c r="AL1040" s="29"/>
      <c r="AM1040" s="29"/>
      <c r="AN1040" s="29"/>
      <c r="AO1040" s="29">
        <v>1</v>
      </c>
    </row>
    <row r="1041" spans="32:41" x14ac:dyDescent="0.35">
      <c r="AF1041" s="19" t="s">
        <v>950</v>
      </c>
      <c r="AG1041" s="29"/>
      <c r="AH1041" s="29">
        <v>1</v>
      </c>
      <c r="AI1041" s="29"/>
      <c r="AJ1041" s="29"/>
      <c r="AK1041" s="29"/>
      <c r="AL1041" s="29"/>
      <c r="AM1041" s="29"/>
      <c r="AN1041" s="29"/>
      <c r="AO1041" s="29">
        <v>1</v>
      </c>
    </row>
    <row r="1042" spans="32:41" x14ac:dyDescent="0.35">
      <c r="AF1042" s="19" t="s">
        <v>129</v>
      </c>
      <c r="AG1042" s="29"/>
      <c r="AH1042" s="29"/>
      <c r="AI1042" s="29"/>
      <c r="AJ1042" s="29"/>
      <c r="AK1042" s="29">
        <v>1</v>
      </c>
      <c r="AL1042" s="29"/>
      <c r="AM1042" s="29"/>
      <c r="AN1042" s="29"/>
      <c r="AO1042" s="29">
        <v>1</v>
      </c>
    </row>
    <row r="1043" spans="32:41" x14ac:dyDescent="0.35">
      <c r="AF1043" s="19" t="s">
        <v>274</v>
      </c>
      <c r="AG1043" s="29"/>
      <c r="AH1043" s="29"/>
      <c r="AI1043" s="29"/>
      <c r="AJ1043" s="29"/>
      <c r="AK1043" s="29">
        <v>1</v>
      </c>
      <c r="AL1043" s="29"/>
      <c r="AM1043" s="29"/>
      <c r="AN1043" s="29"/>
      <c r="AO1043" s="29">
        <v>1</v>
      </c>
    </row>
    <row r="1044" spans="32:41" x14ac:dyDescent="0.35">
      <c r="AF1044" s="19" t="s">
        <v>275</v>
      </c>
      <c r="AG1044" s="29"/>
      <c r="AH1044" s="29"/>
      <c r="AI1044" s="29"/>
      <c r="AJ1044" s="29"/>
      <c r="AK1044" s="29">
        <v>1</v>
      </c>
      <c r="AL1044" s="29"/>
      <c r="AM1044" s="29"/>
      <c r="AN1044" s="29"/>
      <c r="AO1044" s="29">
        <v>1</v>
      </c>
    </row>
    <row r="1045" spans="32:41" x14ac:dyDescent="0.35">
      <c r="AF1045" s="19" t="s">
        <v>953</v>
      </c>
      <c r="AG1045" s="29"/>
      <c r="AH1045" s="29"/>
      <c r="AI1045" s="29"/>
      <c r="AJ1045" s="29"/>
      <c r="AK1045" s="29">
        <v>1</v>
      </c>
      <c r="AL1045" s="29"/>
      <c r="AM1045" s="29"/>
      <c r="AN1045" s="29"/>
      <c r="AO1045" s="29">
        <v>1</v>
      </c>
    </row>
    <row r="1046" spans="32:41" x14ac:dyDescent="0.35">
      <c r="AF1046" s="19" t="s">
        <v>279</v>
      </c>
      <c r="AG1046" s="29">
        <v>1</v>
      </c>
      <c r="AH1046" s="29"/>
      <c r="AI1046" s="29"/>
      <c r="AJ1046" s="29"/>
      <c r="AK1046" s="29"/>
      <c r="AL1046" s="29"/>
      <c r="AM1046" s="29"/>
      <c r="AN1046" s="29"/>
      <c r="AO1046" s="29">
        <v>1</v>
      </c>
    </row>
    <row r="1047" spans="32:41" x14ac:dyDescent="0.35">
      <c r="AF1047" s="19" t="s">
        <v>970</v>
      </c>
      <c r="AG1047" s="29">
        <v>1</v>
      </c>
      <c r="AH1047" s="29"/>
      <c r="AI1047" s="29"/>
      <c r="AJ1047" s="29"/>
      <c r="AK1047" s="29"/>
      <c r="AL1047" s="29"/>
      <c r="AM1047" s="29"/>
      <c r="AN1047" s="29"/>
      <c r="AO1047" s="29">
        <v>1</v>
      </c>
    </row>
    <row r="1048" spans="32:41" x14ac:dyDescent="0.35">
      <c r="AF1048" s="19" t="s">
        <v>955</v>
      </c>
      <c r="AG1048" s="29"/>
      <c r="AH1048" s="29"/>
      <c r="AI1048" s="29">
        <v>1</v>
      </c>
      <c r="AJ1048" s="29"/>
      <c r="AK1048" s="29"/>
      <c r="AL1048" s="29"/>
      <c r="AM1048" s="29"/>
      <c r="AN1048" s="29"/>
      <c r="AO1048" s="29">
        <v>1</v>
      </c>
    </row>
    <row r="1049" spans="32:41" x14ac:dyDescent="0.35">
      <c r="AF1049" s="19" t="s">
        <v>957</v>
      </c>
      <c r="AG1049" s="29"/>
      <c r="AH1049" s="29">
        <v>1</v>
      </c>
      <c r="AI1049" s="29"/>
      <c r="AJ1049" s="29"/>
      <c r="AK1049" s="29"/>
      <c r="AL1049" s="29"/>
      <c r="AM1049" s="29"/>
      <c r="AN1049" s="29"/>
      <c r="AO1049" s="29">
        <v>1</v>
      </c>
    </row>
    <row r="1050" spans="32:41" x14ac:dyDescent="0.35">
      <c r="AF1050" s="18" t="s">
        <v>975</v>
      </c>
      <c r="AG1050" s="29"/>
      <c r="AH1050" s="29"/>
      <c r="AI1050" s="29">
        <v>28</v>
      </c>
      <c r="AJ1050" s="29">
        <v>1</v>
      </c>
      <c r="AK1050" s="29">
        <v>17</v>
      </c>
      <c r="AL1050" s="29"/>
      <c r="AM1050" s="29"/>
      <c r="AN1050" s="29"/>
      <c r="AO1050" s="29">
        <v>46</v>
      </c>
    </row>
    <row r="1051" spans="32:41" x14ac:dyDescent="0.35">
      <c r="AF1051" s="19" t="s">
        <v>450</v>
      </c>
      <c r="AG1051" s="29"/>
      <c r="AH1051" s="29"/>
      <c r="AI1051" s="29">
        <v>1</v>
      </c>
      <c r="AJ1051" s="29"/>
      <c r="AK1051" s="29"/>
      <c r="AL1051" s="29"/>
      <c r="AM1051" s="29"/>
      <c r="AN1051" s="29"/>
      <c r="AO1051" s="29">
        <v>1</v>
      </c>
    </row>
    <row r="1052" spans="32:41" x14ac:dyDescent="0.35">
      <c r="AF1052" s="19" t="s">
        <v>545</v>
      </c>
      <c r="AG1052" s="29"/>
      <c r="AH1052" s="29"/>
      <c r="AI1052" s="29">
        <v>1</v>
      </c>
      <c r="AJ1052" s="29"/>
      <c r="AK1052" s="29"/>
      <c r="AL1052" s="29"/>
      <c r="AM1052" s="29"/>
      <c r="AN1052" s="29"/>
      <c r="AO1052" s="29">
        <v>1</v>
      </c>
    </row>
    <row r="1053" spans="32:41" x14ac:dyDescent="0.35">
      <c r="AF1053" s="19" t="s">
        <v>37</v>
      </c>
      <c r="AG1053" s="29"/>
      <c r="AH1053" s="29"/>
      <c r="AI1053" s="29"/>
      <c r="AJ1053" s="29"/>
      <c r="AK1053" s="29">
        <v>1</v>
      </c>
      <c r="AL1053" s="29"/>
      <c r="AM1053" s="29"/>
      <c r="AN1053" s="29"/>
      <c r="AO1053" s="29">
        <v>1</v>
      </c>
    </row>
    <row r="1054" spans="32:41" x14ac:dyDescent="0.35">
      <c r="AF1054" s="19" t="s">
        <v>41</v>
      </c>
      <c r="AG1054" s="29"/>
      <c r="AH1054" s="29"/>
      <c r="AI1054" s="29">
        <v>1</v>
      </c>
      <c r="AJ1054" s="29"/>
      <c r="AK1054" s="29"/>
      <c r="AL1054" s="29"/>
      <c r="AM1054" s="29"/>
      <c r="AN1054" s="29"/>
      <c r="AO1054" s="29">
        <v>1</v>
      </c>
    </row>
    <row r="1055" spans="32:41" x14ac:dyDescent="0.35">
      <c r="AF1055" s="19" t="s">
        <v>154</v>
      </c>
      <c r="AG1055" s="29"/>
      <c r="AH1055" s="29"/>
      <c r="AI1055" s="29">
        <v>1</v>
      </c>
      <c r="AJ1055" s="29"/>
      <c r="AK1055" s="29"/>
      <c r="AL1055" s="29"/>
      <c r="AM1055" s="29"/>
      <c r="AN1055" s="29"/>
      <c r="AO1055" s="29">
        <v>1</v>
      </c>
    </row>
    <row r="1056" spans="32:41" x14ac:dyDescent="0.35">
      <c r="AF1056" s="19" t="s">
        <v>277</v>
      </c>
      <c r="AG1056" s="29"/>
      <c r="AH1056" s="29"/>
      <c r="AI1056" s="29">
        <v>1</v>
      </c>
      <c r="AJ1056" s="29"/>
      <c r="AK1056" s="29"/>
      <c r="AL1056" s="29"/>
      <c r="AM1056" s="29"/>
      <c r="AN1056" s="29"/>
      <c r="AO1056" s="29">
        <v>1</v>
      </c>
    </row>
    <row r="1057" spans="32:41" x14ac:dyDescent="0.35">
      <c r="AF1057" s="19" t="s">
        <v>287</v>
      </c>
      <c r="AG1057" s="29"/>
      <c r="AH1057" s="29"/>
      <c r="AI1057" s="29">
        <v>1</v>
      </c>
      <c r="AJ1057" s="29"/>
      <c r="AK1057" s="29"/>
      <c r="AL1057" s="29"/>
      <c r="AM1057" s="29"/>
      <c r="AN1057" s="29"/>
      <c r="AO1057" s="29">
        <v>1</v>
      </c>
    </row>
    <row r="1058" spans="32:41" x14ac:dyDescent="0.35">
      <c r="AF1058" s="19" t="s">
        <v>289</v>
      </c>
      <c r="AG1058" s="29"/>
      <c r="AH1058" s="29"/>
      <c r="AI1058" s="29">
        <v>1</v>
      </c>
      <c r="AJ1058" s="29"/>
      <c r="AK1058" s="29"/>
      <c r="AL1058" s="29"/>
      <c r="AM1058" s="29"/>
      <c r="AN1058" s="29"/>
      <c r="AO1058" s="29">
        <v>1</v>
      </c>
    </row>
    <row r="1059" spans="32:41" x14ac:dyDescent="0.35">
      <c r="AF1059" s="19" t="s">
        <v>129</v>
      </c>
      <c r="AG1059" s="29"/>
      <c r="AH1059" s="29"/>
      <c r="AI1059" s="29">
        <v>1</v>
      </c>
      <c r="AJ1059" s="29"/>
      <c r="AK1059" s="29"/>
      <c r="AL1059" s="29"/>
      <c r="AM1059" s="29"/>
      <c r="AN1059" s="29"/>
      <c r="AO1059" s="29">
        <v>1</v>
      </c>
    </row>
    <row r="1060" spans="32:41" x14ac:dyDescent="0.35">
      <c r="AF1060" s="19" t="s">
        <v>1971</v>
      </c>
      <c r="AG1060" s="29"/>
      <c r="AH1060" s="29"/>
      <c r="AI1060" s="29"/>
      <c r="AJ1060" s="29"/>
      <c r="AK1060" s="29">
        <v>1</v>
      </c>
      <c r="AL1060" s="29"/>
      <c r="AM1060" s="29"/>
      <c r="AN1060" s="29"/>
      <c r="AO1060" s="29">
        <v>1</v>
      </c>
    </row>
    <row r="1061" spans="32:41" x14ac:dyDescent="0.35">
      <c r="AF1061" s="19" t="s">
        <v>275</v>
      </c>
      <c r="AG1061" s="29"/>
      <c r="AH1061" s="29"/>
      <c r="AI1061" s="29"/>
      <c r="AJ1061" s="29"/>
      <c r="AK1061" s="29">
        <v>1</v>
      </c>
      <c r="AL1061" s="29"/>
      <c r="AM1061" s="29"/>
      <c r="AN1061" s="29"/>
      <c r="AO1061" s="29">
        <v>1</v>
      </c>
    </row>
    <row r="1062" spans="32:41" x14ac:dyDescent="0.35">
      <c r="AF1062" s="19" t="s">
        <v>121</v>
      </c>
      <c r="AG1062" s="29"/>
      <c r="AH1062" s="29"/>
      <c r="AI1062" s="29"/>
      <c r="AJ1062" s="29"/>
      <c r="AK1062" s="29">
        <v>1</v>
      </c>
      <c r="AL1062" s="29"/>
      <c r="AM1062" s="29"/>
      <c r="AN1062" s="29"/>
      <c r="AO1062" s="29">
        <v>1</v>
      </c>
    </row>
    <row r="1063" spans="32:41" x14ac:dyDescent="0.35">
      <c r="AF1063" s="19" t="s">
        <v>546</v>
      </c>
      <c r="AG1063" s="29"/>
      <c r="AH1063" s="29"/>
      <c r="AI1063" s="29"/>
      <c r="AJ1063" s="29"/>
      <c r="AK1063" s="29">
        <v>1</v>
      </c>
      <c r="AL1063" s="29"/>
      <c r="AM1063" s="29"/>
      <c r="AN1063" s="29"/>
      <c r="AO1063" s="29">
        <v>1</v>
      </c>
    </row>
    <row r="1064" spans="32:41" x14ac:dyDescent="0.35">
      <c r="AF1064" s="19" t="s">
        <v>35</v>
      </c>
      <c r="AG1064" s="29"/>
      <c r="AH1064" s="29"/>
      <c r="AI1064" s="29"/>
      <c r="AJ1064" s="29">
        <v>1</v>
      </c>
      <c r="AK1064" s="29"/>
      <c r="AL1064" s="29"/>
      <c r="AM1064" s="29"/>
      <c r="AN1064" s="29"/>
      <c r="AO1064" s="29">
        <v>1</v>
      </c>
    </row>
    <row r="1065" spans="32:41" x14ac:dyDescent="0.35">
      <c r="AF1065" s="19" t="s">
        <v>2224</v>
      </c>
      <c r="AG1065" s="29"/>
      <c r="AH1065" s="29"/>
      <c r="AI1065" s="29"/>
      <c r="AJ1065" s="29"/>
      <c r="AK1065" s="29">
        <v>1</v>
      </c>
      <c r="AL1065" s="29"/>
      <c r="AM1065" s="29"/>
      <c r="AN1065" s="29"/>
      <c r="AO1065" s="29">
        <v>1</v>
      </c>
    </row>
    <row r="1066" spans="32:41" x14ac:dyDescent="0.35">
      <c r="AF1066" s="19" t="s">
        <v>1176</v>
      </c>
      <c r="AG1066" s="29"/>
      <c r="AH1066" s="29"/>
      <c r="AI1066" s="29"/>
      <c r="AJ1066" s="29"/>
      <c r="AK1066" s="29">
        <v>1</v>
      </c>
      <c r="AL1066" s="29"/>
      <c r="AM1066" s="29"/>
      <c r="AN1066" s="29"/>
      <c r="AO1066" s="29">
        <v>1</v>
      </c>
    </row>
    <row r="1067" spans="32:41" x14ac:dyDescent="0.35">
      <c r="AF1067" s="19" t="s">
        <v>1168</v>
      </c>
      <c r="AG1067" s="29"/>
      <c r="AH1067" s="29"/>
      <c r="AI1067" s="29">
        <v>1</v>
      </c>
      <c r="AJ1067" s="29"/>
      <c r="AK1067" s="29"/>
      <c r="AL1067" s="29"/>
      <c r="AM1067" s="29"/>
      <c r="AN1067" s="29"/>
      <c r="AO1067" s="29">
        <v>1</v>
      </c>
    </row>
    <row r="1068" spans="32:41" x14ac:dyDescent="0.35">
      <c r="AF1068" s="19" t="s">
        <v>321</v>
      </c>
      <c r="AG1068" s="29"/>
      <c r="AH1068" s="29"/>
      <c r="AI1068" s="29">
        <v>1</v>
      </c>
      <c r="AJ1068" s="29"/>
      <c r="AK1068" s="29"/>
      <c r="AL1068" s="29"/>
      <c r="AM1068" s="29"/>
      <c r="AN1068" s="29"/>
      <c r="AO1068" s="29">
        <v>1</v>
      </c>
    </row>
    <row r="1069" spans="32:41" x14ac:dyDescent="0.35">
      <c r="AF1069" s="19" t="s">
        <v>2004</v>
      </c>
      <c r="AG1069" s="29"/>
      <c r="AH1069" s="29"/>
      <c r="AI1069" s="29"/>
      <c r="AJ1069" s="29"/>
      <c r="AK1069" s="29">
        <v>1</v>
      </c>
      <c r="AL1069" s="29"/>
      <c r="AM1069" s="29"/>
      <c r="AN1069" s="29"/>
      <c r="AO1069" s="29">
        <v>1</v>
      </c>
    </row>
    <row r="1070" spans="32:41" x14ac:dyDescent="0.35">
      <c r="AF1070" s="19" t="s">
        <v>1997</v>
      </c>
      <c r="AG1070" s="29"/>
      <c r="AH1070" s="29"/>
      <c r="AI1070" s="29"/>
      <c r="AJ1070" s="29"/>
      <c r="AK1070" s="29">
        <v>1</v>
      </c>
      <c r="AL1070" s="29"/>
      <c r="AM1070" s="29"/>
      <c r="AN1070" s="29"/>
      <c r="AO1070" s="29">
        <v>1</v>
      </c>
    </row>
    <row r="1071" spans="32:41" x14ac:dyDescent="0.35">
      <c r="AF1071" s="19" t="s">
        <v>2000</v>
      </c>
      <c r="AG1071" s="29"/>
      <c r="AH1071" s="29"/>
      <c r="AI1071" s="29"/>
      <c r="AJ1071" s="29"/>
      <c r="AK1071" s="29">
        <v>1</v>
      </c>
      <c r="AL1071" s="29"/>
      <c r="AM1071" s="29"/>
      <c r="AN1071" s="29"/>
      <c r="AO1071" s="29">
        <v>1</v>
      </c>
    </row>
    <row r="1072" spans="32:41" x14ac:dyDescent="0.35">
      <c r="AF1072" s="19" t="s">
        <v>1998</v>
      </c>
      <c r="AG1072" s="29"/>
      <c r="AH1072" s="29"/>
      <c r="AI1072" s="29"/>
      <c r="AJ1072" s="29"/>
      <c r="AK1072" s="29">
        <v>1</v>
      </c>
      <c r="AL1072" s="29"/>
      <c r="AM1072" s="29"/>
      <c r="AN1072" s="29"/>
      <c r="AO1072" s="29">
        <v>1</v>
      </c>
    </row>
    <row r="1073" spans="32:41" x14ac:dyDescent="0.35">
      <c r="AF1073" s="19" t="s">
        <v>1996</v>
      </c>
      <c r="AG1073" s="29"/>
      <c r="AH1073" s="29"/>
      <c r="AI1073" s="29"/>
      <c r="AJ1073" s="29"/>
      <c r="AK1073" s="29">
        <v>1</v>
      </c>
      <c r="AL1073" s="29"/>
      <c r="AM1073" s="29"/>
      <c r="AN1073" s="29"/>
      <c r="AO1073" s="29">
        <v>1</v>
      </c>
    </row>
    <row r="1074" spans="32:41" x14ac:dyDescent="0.35">
      <c r="AF1074" s="19" t="s">
        <v>3924</v>
      </c>
      <c r="AG1074" s="29"/>
      <c r="AH1074" s="29"/>
      <c r="AI1074" s="29"/>
      <c r="AJ1074" s="29"/>
      <c r="AK1074" s="29">
        <v>1</v>
      </c>
      <c r="AL1074" s="29"/>
      <c r="AM1074" s="29"/>
      <c r="AN1074" s="29"/>
      <c r="AO1074" s="29">
        <v>1</v>
      </c>
    </row>
    <row r="1075" spans="32:41" x14ac:dyDescent="0.35">
      <c r="AF1075" s="19" t="s">
        <v>2284</v>
      </c>
      <c r="AG1075" s="29"/>
      <c r="AH1075" s="29"/>
      <c r="AI1075" s="29"/>
      <c r="AJ1075" s="29"/>
      <c r="AK1075" s="29">
        <v>1</v>
      </c>
      <c r="AL1075" s="29"/>
      <c r="AM1075" s="29"/>
      <c r="AN1075" s="29"/>
      <c r="AO1075" s="29">
        <v>1</v>
      </c>
    </row>
    <row r="1076" spans="32:41" x14ac:dyDescent="0.35">
      <c r="AF1076" s="19" t="s">
        <v>1985</v>
      </c>
      <c r="AG1076" s="29"/>
      <c r="AH1076" s="29"/>
      <c r="AI1076" s="29">
        <v>1</v>
      </c>
      <c r="AJ1076" s="29"/>
      <c r="AK1076" s="29"/>
      <c r="AL1076" s="29"/>
      <c r="AM1076" s="29"/>
      <c r="AN1076" s="29"/>
      <c r="AO1076" s="29">
        <v>1</v>
      </c>
    </row>
    <row r="1077" spans="32:41" x14ac:dyDescent="0.35">
      <c r="AF1077" s="19" t="s">
        <v>1991</v>
      </c>
      <c r="AG1077" s="29"/>
      <c r="AH1077" s="29"/>
      <c r="AI1077" s="29">
        <v>1</v>
      </c>
      <c r="AJ1077" s="29"/>
      <c r="AK1077" s="29"/>
      <c r="AL1077" s="29"/>
      <c r="AM1077" s="29"/>
      <c r="AN1077" s="29"/>
      <c r="AO1077" s="29">
        <v>1</v>
      </c>
    </row>
    <row r="1078" spans="32:41" x14ac:dyDescent="0.35">
      <c r="AF1078" s="19" t="s">
        <v>2005</v>
      </c>
      <c r="AG1078" s="29"/>
      <c r="AH1078" s="29"/>
      <c r="AI1078" s="29">
        <v>1</v>
      </c>
      <c r="AJ1078" s="29"/>
      <c r="AK1078" s="29"/>
      <c r="AL1078" s="29"/>
      <c r="AM1078" s="29"/>
      <c r="AN1078" s="29"/>
      <c r="AO1078" s="29">
        <v>1</v>
      </c>
    </row>
    <row r="1079" spans="32:41" x14ac:dyDescent="0.35">
      <c r="AF1079" s="19" t="s">
        <v>1993</v>
      </c>
      <c r="AG1079" s="29"/>
      <c r="AH1079" s="29"/>
      <c r="AI1079" s="29">
        <v>1</v>
      </c>
      <c r="AJ1079" s="29"/>
      <c r="AK1079" s="29"/>
      <c r="AL1079" s="29"/>
      <c r="AM1079" s="29"/>
      <c r="AN1079" s="29"/>
      <c r="AO1079" s="29">
        <v>1</v>
      </c>
    </row>
    <row r="1080" spans="32:41" x14ac:dyDescent="0.35">
      <c r="AF1080" s="19" t="s">
        <v>1988</v>
      </c>
      <c r="AG1080" s="29"/>
      <c r="AH1080" s="29"/>
      <c r="AI1080" s="29">
        <v>1</v>
      </c>
      <c r="AJ1080" s="29"/>
      <c r="AK1080" s="29"/>
      <c r="AL1080" s="29"/>
      <c r="AM1080" s="29"/>
      <c r="AN1080" s="29"/>
      <c r="AO1080" s="29">
        <v>1</v>
      </c>
    </row>
    <row r="1081" spans="32:41" x14ac:dyDescent="0.35">
      <c r="AF1081" s="19" t="s">
        <v>1980</v>
      </c>
      <c r="AG1081" s="29"/>
      <c r="AH1081" s="29"/>
      <c r="AI1081" s="29"/>
      <c r="AJ1081" s="29"/>
      <c r="AK1081" s="29">
        <v>1</v>
      </c>
      <c r="AL1081" s="29"/>
      <c r="AM1081" s="29"/>
      <c r="AN1081" s="29"/>
      <c r="AO1081" s="29">
        <v>1</v>
      </c>
    </row>
    <row r="1082" spans="32:41" x14ac:dyDescent="0.35">
      <c r="AF1082" s="19" t="s">
        <v>1992</v>
      </c>
      <c r="AG1082" s="29"/>
      <c r="AH1082" s="29"/>
      <c r="AI1082" s="29">
        <v>1</v>
      </c>
      <c r="AJ1082" s="29"/>
      <c r="AK1082" s="29"/>
      <c r="AL1082" s="29"/>
      <c r="AM1082" s="29"/>
      <c r="AN1082" s="29"/>
      <c r="AO1082" s="29">
        <v>1</v>
      </c>
    </row>
    <row r="1083" spans="32:41" x14ac:dyDescent="0.35">
      <c r="AF1083" s="19" t="s">
        <v>1975</v>
      </c>
      <c r="AG1083" s="29"/>
      <c r="AH1083" s="29"/>
      <c r="AI1083" s="29">
        <v>1</v>
      </c>
      <c r="AJ1083" s="29"/>
      <c r="AK1083" s="29"/>
      <c r="AL1083" s="29"/>
      <c r="AM1083" s="29"/>
      <c r="AN1083" s="29"/>
      <c r="AO1083" s="29">
        <v>1</v>
      </c>
    </row>
    <row r="1084" spans="32:41" x14ac:dyDescent="0.35">
      <c r="AF1084" s="19" t="s">
        <v>1995</v>
      </c>
      <c r="AG1084" s="29"/>
      <c r="AH1084" s="29"/>
      <c r="AI1084" s="29">
        <v>1</v>
      </c>
      <c r="AJ1084" s="29"/>
      <c r="AK1084" s="29"/>
      <c r="AL1084" s="29"/>
      <c r="AM1084" s="29"/>
      <c r="AN1084" s="29"/>
      <c r="AO1084" s="29">
        <v>1</v>
      </c>
    </row>
    <row r="1085" spans="32:41" x14ac:dyDescent="0.35">
      <c r="AF1085" s="19" t="s">
        <v>1981</v>
      </c>
      <c r="AG1085" s="29"/>
      <c r="AH1085" s="29"/>
      <c r="AI1085" s="29">
        <v>1</v>
      </c>
      <c r="AJ1085" s="29"/>
      <c r="AK1085" s="29"/>
      <c r="AL1085" s="29"/>
      <c r="AM1085" s="29"/>
      <c r="AN1085" s="29"/>
      <c r="AO1085" s="29">
        <v>1</v>
      </c>
    </row>
    <row r="1086" spans="32:41" x14ac:dyDescent="0.35">
      <c r="AF1086" s="19" t="s">
        <v>2259</v>
      </c>
      <c r="AG1086" s="29"/>
      <c r="AH1086" s="29"/>
      <c r="AI1086" s="29">
        <v>1</v>
      </c>
      <c r="AJ1086" s="29"/>
      <c r="AK1086" s="29"/>
      <c r="AL1086" s="29"/>
      <c r="AM1086" s="29"/>
      <c r="AN1086" s="29"/>
      <c r="AO1086" s="29">
        <v>1</v>
      </c>
    </row>
    <row r="1087" spans="32:41" x14ac:dyDescent="0.35">
      <c r="AF1087" s="19" t="s">
        <v>1978</v>
      </c>
      <c r="AG1087" s="29"/>
      <c r="AH1087" s="29"/>
      <c r="AI1087" s="29">
        <v>2</v>
      </c>
      <c r="AJ1087" s="29"/>
      <c r="AK1087" s="29"/>
      <c r="AL1087" s="29"/>
      <c r="AM1087" s="29"/>
      <c r="AN1087" s="29"/>
      <c r="AO1087" s="29">
        <v>2</v>
      </c>
    </row>
    <row r="1088" spans="32:41" x14ac:dyDescent="0.35">
      <c r="AF1088" s="19" t="s">
        <v>1977</v>
      </c>
      <c r="AG1088" s="29"/>
      <c r="AH1088" s="29"/>
      <c r="AI1088" s="29">
        <v>2</v>
      </c>
      <c r="AJ1088" s="29"/>
      <c r="AK1088" s="29"/>
      <c r="AL1088" s="29"/>
      <c r="AM1088" s="29"/>
      <c r="AN1088" s="29"/>
      <c r="AO1088" s="29">
        <v>2</v>
      </c>
    </row>
    <row r="1089" spans="32:41" x14ac:dyDescent="0.35">
      <c r="AF1089" s="19" t="s">
        <v>4318</v>
      </c>
      <c r="AG1089" s="29"/>
      <c r="AH1089" s="29"/>
      <c r="AI1089" s="29">
        <v>1</v>
      </c>
      <c r="AJ1089" s="29"/>
      <c r="AK1089" s="29"/>
      <c r="AL1089" s="29"/>
      <c r="AM1089" s="29"/>
      <c r="AN1089" s="29"/>
      <c r="AO1089" s="29">
        <v>1</v>
      </c>
    </row>
    <row r="1090" spans="32:41" x14ac:dyDescent="0.35">
      <c r="AF1090" s="19" t="s">
        <v>4321</v>
      </c>
      <c r="AG1090" s="29"/>
      <c r="AH1090" s="29"/>
      <c r="AI1090" s="29">
        <v>1</v>
      </c>
      <c r="AJ1090" s="29"/>
      <c r="AK1090" s="29"/>
      <c r="AL1090" s="29"/>
      <c r="AM1090" s="29"/>
      <c r="AN1090" s="29"/>
      <c r="AO1090" s="29">
        <v>1</v>
      </c>
    </row>
    <row r="1091" spans="32:41" x14ac:dyDescent="0.35">
      <c r="AF1091" s="19" t="s">
        <v>2007</v>
      </c>
      <c r="AG1091" s="29"/>
      <c r="AH1091" s="29"/>
      <c r="AI1091" s="29"/>
      <c r="AJ1091" s="29"/>
      <c r="AK1091" s="29">
        <v>1</v>
      </c>
      <c r="AL1091" s="29"/>
      <c r="AM1091" s="29"/>
      <c r="AN1091" s="29"/>
      <c r="AO1091" s="29">
        <v>1</v>
      </c>
    </row>
    <row r="1092" spans="32:41" x14ac:dyDescent="0.35">
      <c r="AF1092" s="19" t="s">
        <v>1989</v>
      </c>
      <c r="AG1092" s="29"/>
      <c r="AH1092" s="29"/>
      <c r="AI1092" s="29">
        <v>1</v>
      </c>
      <c r="AJ1092" s="29"/>
      <c r="AK1092" s="29"/>
      <c r="AL1092" s="29"/>
      <c r="AM1092" s="29"/>
      <c r="AN1092" s="29"/>
      <c r="AO1092" s="29">
        <v>1</v>
      </c>
    </row>
    <row r="1093" spans="32:41" x14ac:dyDescent="0.35">
      <c r="AF1093" s="19" t="s">
        <v>2282</v>
      </c>
      <c r="AG1093" s="29"/>
      <c r="AH1093" s="29"/>
      <c r="AI1093" s="29">
        <v>1</v>
      </c>
      <c r="AJ1093" s="29"/>
      <c r="AK1093" s="29"/>
      <c r="AL1093" s="29"/>
      <c r="AM1093" s="29"/>
      <c r="AN1093" s="29"/>
      <c r="AO1093" s="29">
        <v>1</v>
      </c>
    </row>
    <row r="1094" spans="32:41" x14ac:dyDescent="0.35">
      <c r="AF1094" s="19" t="s">
        <v>1976</v>
      </c>
      <c r="AG1094" s="29"/>
      <c r="AH1094" s="29"/>
      <c r="AI1094" s="29"/>
      <c r="AJ1094" s="29"/>
      <c r="AK1094" s="29">
        <v>1</v>
      </c>
      <c r="AL1094" s="29"/>
      <c r="AM1094" s="29"/>
      <c r="AN1094" s="29"/>
      <c r="AO1094" s="29">
        <v>1</v>
      </c>
    </row>
    <row r="1095" spans="32:41" x14ac:dyDescent="0.35">
      <c r="AF1095" s="18" t="s">
        <v>2048</v>
      </c>
      <c r="AG1095" s="29"/>
      <c r="AH1095" s="29"/>
      <c r="AI1095" s="29">
        <v>3</v>
      </c>
      <c r="AJ1095" s="29"/>
      <c r="AK1095" s="29"/>
      <c r="AL1095" s="29">
        <v>7</v>
      </c>
      <c r="AM1095" s="29"/>
      <c r="AN1095" s="29"/>
      <c r="AO1095" s="29">
        <v>10</v>
      </c>
    </row>
    <row r="1096" spans="32:41" x14ac:dyDescent="0.35">
      <c r="AF1096" s="19" t="s">
        <v>2239</v>
      </c>
      <c r="AG1096" s="29"/>
      <c r="AH1096" s="29"/>
      <c r="AI1096" s="29">
        <v>1</v>
      </c>
      <c r="AJ1096" s="29"/>
      <c r="AK1096" s="29"/>
      <c r="AL1096" s="29"/>
      <c r="AM1096" s="29"/>
      <c r="AN1096" s="29"/>
      <c r="AO1096" s="29">
        <v>1</v>
      </c>
    </row>
    <row r="1097" spans="32:41" x14ac:dyDescent="0.35">
      <c r="AF1097" s="19" t="s">
        <v>2226</v>
      </c>
      <c r="AG1097" s="29"/>
      <c r="AH1097" s="29"/>
      <c r="AI1097" s="29"/>
      <c r="AJ1097" s="29"/>
      <c r="AK1097" s="29"/>
      <c r="AL1097" s="29">
        <v>1</v>
      </c>
      <c r="AM1097" s="29"/>
      <c r="AN1097" s="29"/>
      <c r="AO1097" s="29">
        <v>1</v>
      </c>
    </row>
    <row r="1098" spans="32:41" x14ac:dyDescent="0.35">
      <c r="AF1098" s="19" t="s">
        <v>2227</v>
      </c>
      <c r="AG1098" s="29"/>
      <c r="AH1098" s="29"/>
      <c r="AI1098" s="29"/>
      <c r="AJ1098" s="29"/>
      <c r="AK1098" s="29"/>
      <c r="AL1098" s="29">
        <v>1</v>
      </c>
      <c r="AM1098" s="29"/>
      <c r="AN1098" s="29"/>
      <c r="AO1098" s="29">
        <v>1</v>
      </c>
    </row>
    <row r="1099" spans="32:41" x14ac:dyDescent="0.35">
      <c r="AF1099" s="19" t="s">
        <v>2228</v>
      </c>
      <c r="AG1099" s="29"/>
      <c r="AH1099" s="29"/>
      <c r="AI1099" s="29"/>
      <c r="AJ1099" s="29"/>
      <c r="AK1099" s="29"/>
      <c r="AL1099" s="29">
        <v>1</v>
      </c>
      <c r="AM1099" s="29"/>
      <c r="AN1099" s="29"/>
      <c r="AO1099" s="29">
        <v>1</v>
      </c>
    </row>
    <row r="1100" spans="32:41" x14ac:dyDescent="0.35">
      <c r="AF1100" s="19" t="s">
        <v>2229</v>
      </c>
      <c r="AG1100" s="29"/>
      <c r="AH1100" s="29"/>
      <c r="AI1100" s="29"/>
      <c r="AJ1100" s="29"/>
      <c r="AK1100" s="29"/>
      <c r="AL1100" s="29">
        <v>1</v>
      </c>
      <c r="AM1100" s="29"/>
      <c r="AN1100" s="29"/>
      <c r="AO1100" s="29">
        <v>1</v>
      </c>
    </row>
    <row r="1101" spans="32:41" x14ac:dyDescent="0.35">
      <c r="AF1101" s="19" t="s">
        <v>2230</v>
      </c>
      <c r="AG1101" s="29"/>
      <c r="AH1101" s="29"/>
      <c r="AI1101" s="29"/>
      <c r="AJ1101" s="29"/>
      <c r="AK1101" s="29"/>
      <c r="AL1101" s="29">
        <v>1</v>
      </c>
      <c r="AM1101" s="29"/>
      <c r="AN1101" s="29"/>
      <c r="AO1101" s="29">
        <v>1</v>
      </c>
    </row>
    <row r="1102" spans="32:41" x14ac:dyDescent="0.35">
      <c r="AF1102" s="19" t="s">
        <v>2241</v>
      </c>
      <c r="AG1102" s="29"/>
      <c r="AH1102" s="29"/>
      <c r="AI1102" s="29">
        <v>1</v>
      </c>
      <c r="AJ1102" s="29"/>
      <c r="AK1102" s="29"/>
      <c r="AL1102" s="29"/>
      <c r="AM1102" s="29"/>
      <c r="AN1102" s="29"/>
      <c r="AO1102" s="29">
        <v>1</v>
      </c>
    </row>
    <row r="1103" spans="32:41" x14ac:dyDescent="0.35">
      <c r="AF1103" s="19" t="s">
        <v>2231</v>
      </c>
      <c r="AG1103" s="29"/>
      <c r="AH1103" s="29"/>
      <c r="AI1103" s="29"/>
      <c r="AJ1103" s="29"/>
      <c r="AK1103" s="29"/>
      <c r="AL1103" s="29">
        <v>1</v>
      </c>
      <c r="AM1103" s="29"/>
      <c r="AN1103" s="29"/>
      <c r="AO1103" s="29">
        <v>1</v>
      </c>
    </row>
    <row r="1104" spans="32:41" x14ac:dyDescent="0.35">
      <c r="AF1104" s="19" t="s">
        <v>2240</v>
      </c>
      <c r="AG1104" s="29"/>
      <c r="AH1104" s="29"/>
      <c r="AI1104" s="29">
        <v>1</v>
      </c>
      <c r="AJ1104" s="29"/>
      <c r="AK1104" s="29"/>
      <c r="AL1104" s="29"/>
      <c r="AM1104" s="29"/>
      <c r="AN1104" s="29"/>
      <c r="AO1104" s="29">
        <v>1</v>
      </c>
    </row>
    <row r="1105" spans="32:41" x14ac:dyDescent="0.35">
      <c r="AF1105" s="19" t="s">
        <v>2225</v>
      </c>
      <c r="AG1105" s="29"/>
      <c r="AH1105" s="29"/>
      <c r="AI1105" s="29"/>
      <c r="AJ1105" s="29"/>
      <c r="AK1105" s="29"/>
      <c r="AL1105" s="29">
        <v>1</v>
      </c>
      <c r="AM1105" s="29"/>
      <c r="AN1105" s="29"/>
      <c r="AO1105" s="29">
        <v>1</v>
      </c>
    </row>
    <row r="1106" spans="32:41" x14ac:dyDescent="0.35">
      <c r="AF1106" s="18" t="s">
        <v>998</v>
      </c>
      <c r="AG1106" s="29"/>
      <c r="AH1106" s="29">
        <v>1</v>
      </c>
      <c r="AI1106" s="29">
        <v>1</v>
      </c>
      <c r="AJ1106" s="29">
        <v>1</v>
      </c>
      <c r="AK1106" s="29"/>
      <c r="AL1106" s="29">
        <v>25</v>
      </c>
      <c r="AM1106" s="29">
        <v>2</v>
      </c>
      <c r="AN1106" s="29"/>
      <c r="AO1106" s="29">
        <v>30</v>
      </c>
    </row>
    <row r="1107" spans="32:41" x14ac:dyDescent="0.35">
      <c r="AF1107" s="19" t="s">
        <v>1000</v>
      </c>
      <c r="AG1107" s="29"/>
      <c r="AH1107" s="29"/>
      <c r="AI1107" s="29"/>
      <c r="AJ1107" s="29"/>
      <c r="AK1107" s="29"/>
      <c r="AL1107" s="29">
        <v>1</v>
      </c>
      <c r="AM1107" s="29"/>
      <c r="AN1107" s="29"/>
      <c r="AO1107" s="29">
        <v>1</v>
      </c>
    </row>
    <row r="1108" spans="32:41" x14ac:dyDescent="0.35">
      <c r="AF1108" s="19" t="s">
        <v>1001</v>
      </c>
      <c r="AG1108" s="29"/>
      <c r="AH1108" s="29"/>
      <c r="AI1108" s="29"/>
      <c r="AJ1108" s="29"/>
      <c r="AK1108" s="29"/>
      <c r="AL1108" s="29">
        <v>1</v>
      </c>
      <c r="AM1108" s="29"/>
      <c r="AN1108" s="29"/>
      <c r="AO1108" s="29">
        <v>1</v>
      </c>
    </row>
    <row r="1109" spans="32:41" x14ac:dyDescent="0.35">
      <c r="AF1109" s="19" t="s">
        <v>1918</v>
      </c>
      <c r="AG1109" s="29"/>
      <c r="AH1109" s="29"/>
      <c r="AI1109" s="29"/>
      <c r="AJ1109" s="29"/>
      <c r="AK1109" s="29"/>
      <c r="AL1109" s="29">
        <v>1</v>
      </c>
      <c r="AM1109" s="29"/>
      <c r="AN1109" s="29"/>
      <c r="AO1109" s="29">
        <v>1</v>
      </c>
    </row>
    <row r="1110" spans="32:41" x14ac:dyDescent="0.35">
      <c r="AF1110" s="19" t="s">
        <v>1919</v>
      </c>
      <c r="AG1110" s="29"/>
      <c r="AH1110" s="29"/>
      <c r="AI1110" s="29"/>
      <c r="AJ1110" s="29"/>
      <c r="AK1110" s="29"/>
      <c r="AL1110" s="29">
        <v>1</v>
      </c>
      <c r="AM1110" s="29"/>
      <c r="AN1110" s="29"/>
      <c r="AO1110" s="29">
        <v>1</v>
      </c>
    </row>
    <row r="1111" spans="32:41" x14ac:dyDescent="0.35">
      <c r="AF1111" s="19" t="s">
        <v>1002</v>
      </c>
      <c r="AG1111" s="29"/>
      <c r="AH1111" s="29"/>
      <c r="AI1111" s="29"/>
      <c r="AJ1111" s="29"/>
      <c r="AK1111" s="29"/>
      <c r="AL1111" s="29">
        <v>1</v>
      </c>
      <c r="AM1111" s="29"/>
      <c r="AN1111" s="29"/>
      <c r="AO1111" s="29">
        <v>1</v>
      </c>
    </row>
    <row r="1112" spans="32:41" x14ac:dyDescent="0.35">
      <c r="AF1112" s="19" t="s">
        <v>1003</v>
      </c>
      <c r="AG1112" s="29"/>
      <c r="AH1112" s="29"/>
      <c r="AI1112" s="29"/>
      <c r="AJ1112" s="29"/>
      <c r="AK1112" s="29"/>
      <c r="AL1112" s="29">
        <v>1</v>
      </c>
      <c r="AM1112" s="29"/>
      <c r="AN1112" s="29"/>
      <c r="AO1112" s="29">
        <v>1</v>
      </c>
    </row>
    <row r="1113" spans="32:41" x14ac:dyDescent="0.35">
      <c r="AF1113" s="19" t="s">
        <v>929</v>
      </c>
      <c r="AG1113" s="29"/>
      <c r="AH1113" s="29"/>
      <c r="AI1113" s="29"/>
      <c r="AJ1113" s="29"/>
      <c r="AK1113" s="29"/>
      <c r="AL1113" s="29">
        <v>1</v>
      </c>
      <c r="AM1113" s="29"/>
      <c r="AN1113" s="29"/>
      <c r="AO1113" s="29">
        <v>1</v>
      </c>
    </row>
    <row r="1114" spans="32:41" x14ac:dyDescent="0.35">
      <c r="AF1114" s="19" t="s">
        <v>1004</v>
      </c>
      <c r="AG1114" s="29"/>
      <c r="AH1114" s="29"/>
      <c r="AI1114" s="29"/>
      <c r="AJ1114" s="29"/>
      <c r="AK1114" s="29"/>
      <c r="AL1114" s="29">
        <v>1</v>
      </c>
      <c r="AM1114" s="29"/>
      <c r="AN1114" s="29"/>
      <c r="AO1114" s="29">
        <v>1</v>
      </c>
    </row>
    <row r="1115" spans="32:41" x14ac:dyDescent="0.35">
      <c r="AF1115" s="19" t="s">
        <v>1005</v>
      </c>
      <c r="AG1115" s="29"/>
      <c r="AH1115" s="29"/>
      <c r="AI1115" s="29"/>
      <c r="AJ1115" s="29"/>
      <c r="AK1115" s="29"/>
      <c r="AL1115" s="29">
        <v>1</v>
      </c>
      <c r="AM1115" s="29"/>
      <c r="AN1115" s="29"/>
      <c r="AO1115" s="29">
        <v>1</v>
      </c>
    </row>
    <row r="1116" spans="32:41" x14ac:dyDescent="0.35">
      <c r="AF1116" s="19" t="s">
        <v>1006</v>
      </c>
      <c r="AG1116" s="29"/>
      <c r="AH1116" s="29"/>
      <c r="AI1116" s="29"/>
      <c r="AJ1116" s="29"/>
      <c r="AK1116" s="29"/>
      <c r="AL1116" s="29">
        <v>1</v>
      </c>
      <c r="AM1116" s="29"/>
      <c r="AN1116" s="29"/>
      <c r="AO1116" s="29">
        <v>1</v>
      </c>
    </row>
    <row r="1117" spans="32:41" x14ac:dyDescent="0.35">
      <c r="AF1117" s="19" t="s">
        <v>1008</v>
      </c>
      <c r="AG1117" s="29"/>
      <c r="AH1117" s="29"/>
      <c r="AI1117" s="29"/>
      <c r="AJ1117" s="29"/>
      <c r="AK1117" s="29"/>
      <c r="AL1117" s="29">
        <v>1</v>
      </c>
      <c r="AM1117" s="29"/>
      <c r="AN1117" s="29"/>
      <c r="AO1117" s="29">
        <v>1</v>
      </c>
    </row>
    <row r="1118" spans="32:41" x14ac:dyDescent="0.35">
      <c r="AF1118" s="19" t="s">
        <v>1009</v>
      </c>
      <c r="AG1118" s="29"/>
      <c r="AH1118" s="29">
        <v>1</v>
      </c>
      <c r="AI1118" s="29"/>
      <c r="AJ1118" s="29"/>
      <c r="AK1118" s="29"/>
      <c r="AL1118" s="29"/>
      <c r="AM1118" s="29"/>
      <c r="AN1118" s="29"/>
      <c r="AO1118" s="29">
        <v>1</v>
      </c>
    </row>
    <row r="1119" spans="32:41" x14ac:dyDescent="0.35">
      <c r="AF1119" s="19" t="s">
        <v>1010</v>
      </c>
      <c r="AG1119" s="29"/>
      <c r="AH1119" s="29"/>
      <c r="AI1119" s="29"/>
      <c r="AJ1119" s="29"/>
      <c r="AK1119" s="29"/>
      <c r="AL1119" s="29">
        <v>1</v>
      </c>
      <c r="AM1119" s="29"/>
      <c r="AN1119" s="29"/>
      <c r="AO1119" s="29">
        <v>1</v>
      </c>
    </row>
    <row r="1120" spans="32:41" x14ac:dyDescent="0.35">
      <c r="AF1120" s="19" t="s">
        <v>1011</v>
      </c>
      <c r="AG1120" s="29"/>
      <c r="AH1120" s="29"/>
      <c r="AI1120" s="29"/>
      <c r="AJ1120" s="29"/>
      <c r="AK1120" s="29"/>
      <c r="AL1120" s="29">
        <v>1</v>
      </c>
      <c r="AM1120" s="29"/>
      <c r="AN1120" s="29"/>
      <c r="AO1120" s="29">
        <v>1</v>
      </c>
    </row>
    <row r="1121" spans="32:41" x14ac:dyDescent="0.35">
      <c r="AF1121" s="19" t="s">
        <v>1013</v>
      </c>
      <c r="AG1121" s="29"/>
      <c r="AH1121" s="29"/>
      <c r="AI1121" s="29"/>
      <c r="AJ1121" s="29"/>
      <c r="AK1121" s="29"/>
      <c r="AL1121" s="29">
        <v>1</v>
      </c>
      <c r="AM1121" s="29"/>
      <c r="AN1121" s="29"/>
      <c r="AO1121" s="29">
        <v>1</v>
      </c>
    </row>
    <row r="1122" spans="32:41" x14ac:dyDescent="0.35">
      <c r="AF1122" s="19" t="s">
        <v>1016</v>
      </c>
      <c r="AG1122" s="29"/>
      <c r="AH1122" s="29"/>
      <c r="AI1122" s="29"/>
      <c r="AJ1122" s="29"/>
      <c r="AK1122" s="29"/>
      <c r="AL1122" s="29">
        <v>1</v>
      </c>
      <c r="AM1122" s="29"/>
      <c r="AN1122" s="29"/>
      <c r="AO1122" s="29">
        <v>1</v>
      </c>
    </row>
    <row r="1123" spans="32:41" x14ac:dyDescent="0.35">
      <c r="AF1123" s="19" t="s">
        <v>1920</v>
      </c>
      <c r="AG1123" s="29"/>
      <c r="AH1123" s="29"/>
      <c r="AI1123" s="29">
        <v>1</v>
      </c>
      <c r="AJ1123" s="29"/>
      <c r="AK1123" s="29"/>
      <c r="AL1123" s="29"/>
      <c r="AM1123" s="29"/>
      <c r="AN1123" s="29"/>
      <c r="AO1123" s="29">
        <v>1</v>
      </c>
    </row>
    <row r="1124" spans="32:41" x14ac:dyDescent="0.35">
      <c r="AF1124" s="19" t="s">
        <v>1017</v>
      </c>
      <c r="AG1124" s="29"/>
      <c r="AH1124" s="29"/>
      <c r="AI1124" s="29"/>
      <c r="AJ1124" s="29"/>
      <c r="AK1124" s="29"/>
      <c r="AL1124" s="29">
        <v>1</v>
      </c>
      <c r="AM1124" s="29"/>
      <c r="AN1124" s="29"/>
      <c r="AO1124" s="29">
        <v>1</v>
      </c>
    </row>
    <row r="1125" spans="32:41" x14ac:dyDescent="0.35">
      <c r="AF1125" s="19" t="s">
        <v>1018</v>
      </c>
      <c r="AG1125" s="29"/>
      <c r="AH1125" s="29"/>
      <c r="AI1125" s="29"/>
      <c r="AJ1125" s="29"/>
      <c r="AK1125" s="29"/>
      <c r="AL1125" s="29">
        <v>1</v>
      </c>
      <c r="AM1125" s="29"/>
      <c r="AN1125" s="29"/>
      <c r="AO1125" s="29">
        <v>1</v>
      </c>
    </row>
    <row r="1126" spans="32:41" x14ac:dyDescent="0.35">
      <c r="AF1126" s="19" t="s">
        <v>1022</v>
      </c>
      <c r="AG1126" s="29"/>
      <c r="AH1126" s="29"/>
      <c r="AI1126" s="29"/>
      <c r="AJ1126" s="29"/>
      <c r="AK1126" s="29"/>
      <c r="AL1126" s="29">
        <v>1</v>
      </c>
      <c r="AM1126" s="29"/>
      <c r="AN1126" s="29"/>
      <c r="AO1126" s="29">
        <v>1</v>
      </c>
    </row>
    <row r="1127" spans="32:41" x14ac:dyDescent="0.35">
      <c r="AF1127" s="19" t="s">
        <v>1023</v>
      </c>
      <c r="AG1127" s="29"/>
      <c r="AH1127" s="29"/>
      <c r="AI1127" s="29"/>
      <c r="AJ1127" s="29"/>
      <c r="AK1127" s="29"/>
      <c r="AL1127" s="29">
        <v>1</v>
      </c>
      <c r="AM1127" s="29"/>
      <c r="AN1127" s="29"/>
      <c r="AO1127" s="29">
        <v>1</v>
      </c>
    </row>
    <row r="1128" spans="32:41" x14ac:dyDescent="0.35">
      <c r="AF1128" s="19" t="s">
        <v>1024</v>
      </c>
      <c r="AG1128" s="29"/>
      <c r="AH1128" s="29"/>
      <c r="AI1128" s="29"/>
      <c r="AJ1128" s="29"/>
      <c r="AK1128" s="29"/>
      <c r="AL1128" s="29">
        <v>1</v>
      </c>
      <c r="AM1128" s="29"/>
      <c r="AN1128" s="29"/>
      <c r="AO1128" s="29">
        <v>1</v>
      </c>
    </row>
    <row r="1129" spans="32:41" x14ac:dyDescent="0.35">
      <c r="AF1129" s="19" t="s">
        <v>1025</v>
      </c>
      <c r="AG1129" s="29"/>
      <c r="AH1129" s="29"/>
      <c r="AI1129" s="29"/>
      <c r="AJ1129" s="29"/>
      <c r="AK1129" s="29"/>
      <c r="AL1129" s="29">
        <v>1</v>
      </c>
      <c r="AM1129" s="29"/>
      <c r="AN1129" s="29"/>
      <c r="AO1129" s="29">
        <v>1</v>
      </c>
    </row>
    <row r="1130" spans="32:41" x14ac:dyDescent="0.35">
      <c r="AF1130" s="19" t="s">
        <v>1026</v>
      </c>
      <c r="AG1130" s="29"/>
      <c r="AH1130" s="29"/>
      <c r="AI1130" s="29"/>
      <c r="AJ1130" s="29"/>
      <c r="AK1130" s="29"/>
      <c r="AL1130" s="29">
        <v>1</v>
      </c>
      <c r="AM1130" s="29"/>
      <c r="AN1130" s="29"/>
      <c r="AO1130" s="29">
        <v>1</v>
      </c>
    </row>
    <row r="1131" spans="32:41" x14ac:dyDescent="0.35">
      <c r="AF1131" s="19" t="s">
        <v>1027</v>
      </c>
      <c r="AG1131" s="29"/>
      <c r="AH1131" s="29"/>
      <c r="AI1131" s="29"/>
      <c r="AJ1131" s="29"/>
      <c r="AK1131" s="29"/>
      <c r="AL1131" s="29"/>
      <c r="AM1131" s="29">
        <v>1</v>
      </c>
      <c r="AN1131" s="29"/>
      <c r="AO1131" s="29">
        <v>1</v>
      </c>
    </row>
    <row r="1132" spans="32:41" x14ac:dyDescent="0.35">
      <c r="AF1132" s="19" t="s">
        <v>1028</v>
      </c>
      <c r="AG1132" s="29"/>
      <c r="AH1132" s="29"/>
      <c r="AI1132" s="29"/>
      <c r="AJ1132" s="29"/>
      <c r="AK1132" s="29"/>
      <c r="AL1132" s="29"/>
      <c r="AM1132" s="29">
        <v>1</v>
      </c>
      <c r="AN1132" s="29"/>
      <c r="AO1132" s="29">
        <v>1</v>
      </c>
    </row>
    <row r="1133" spans="32:41" x14ac:dyDescent="0.35">
      <c r="AF1133" s="19" t="s">
        <v>1030</v>
      </c>
      <c r="AG1133" s="29"/>
      <c r="AH1133" s="29"/>
      <c r="AI1133" s="29"/>
      <c r="AJ1133" s="29"/>
      <c r="AK1133" s="29"/>
      <c r="AL1133" s="29">
        <v>1</v>
      </c>
      <c r="AM1133" s="29"/>
      <c r="AN1133" s="29"/>
      <c r="AO1133" s="29">
        <v>1</v>
      </c>
    </row>
    <row r="1134" spans="32:41" x14ac:dyDescent="0.35">
      <c r="AF1134" s="19" t="s">
        <v>1032</v>
      </c>
      <c r="AG1134" s="29"/>
      <c r="AH1134" s="29"/>
      <c r="AI1134" s="29"/>
      <c r="AJ1134" s="29">
        <v>1</v>
      </c>
      <c r="AK1134" s="29"/>
      <c r="AL1134" s="29"/>
      <c r="AM1134" s="29"/>
      <c r="AN1134" s="29"/>
      <c r="AO1134" s="29">
        <v>1</v>
      </c>
    </row>
    <row r="1135" spans="32:41" x14ac:dyDescent="0.35">
      <c r="AF1135" s="19" t="s">
        <v>2709</v>
      </c>
      <c r="AG1135" s="29"/>
      <c r="AH1135" s="29"/>
      <c r="AI1135" s="29"/>
      <c r="AJ1135" s="29"/>
      <c r="AK1135" s="29"/>
      <c r="AL1135" s="29">
        <v>1</v>
      </c>
      <c r="AM1135" s="29"/>
      <c r="AN1135" s="29"/>
      <c r="AO1135" s="29">
        <v>1</v>
      </c>
    </row>
    <row r="1136" spans="32:41" x14ac:dyDescent="0.35">
      <c r="AF1136" s="19" t="s">
        <v>2755</v>
      </c>
      <c r="AG1136" s="29"/>
      <c r="AH1136" s="29"/>
      <c r="AI1136" s="29"/>
      <c r="AJ1136" s="29"/>
      <c r="AK1136" s="29"/>
      <c r="AL1136" s="29">
        <v>1</v>
      </c>
      <c r="AM1136" s="29"/>
      <c r="AN1136" s="29"/>
      <c r="AO1136" s="29">
        <v>1</v>
      </c>
    </row>
    <row r="1137" spans="32:41" x14ac:dyDescent="0.35">
      <c r="AF1137" s="18" t="s">
        <v>1037</v>
      </c>
      <c r="AG1137" s="29"/>
      <c r="AH1137" s="29"/>
      <c r="AI1137" s="29">
        <v>1</v>
      </c>
      <c r="AJ1137" s="29"/>
      <c r="AK1137" s="29"/>
      <c r="AL1137" s="29"/>
      <c r="AM1137" s="29">
        <v>19</v>
      </c>
      <c r="AN1137" s="29"/>
      <c r="AO1137" s="29">
        <v>20</v>
      </c>
    </row>
    <row r="1138" spans="32:41" x14ac:dyDescent="0.35">
      <c r="AF1138" s="19" t="s">
        <v>145</v>
      </c>
      <c r="AG1138" s="29"/>
      <c r="AH1138" s="29"/>
      <c r="AI1138" s="29"/>
      <c r="AJ1138" s="29"/>
      <c r="AK1138" s="29"/>
      <c r="AL1138" s="29"/>
      <c r="AM1138" s="29">
        <v>1</v>
      </c>
      <c r="AN1138" s="29"/>
      <c r="AO1138" s="29">
        <v>1</v>
      </c>
    </row>
    <row r="1139" spans="32:41" x14ac:dyDescent="0.35">
      <c r="AF1139" s="19" t="s">
        <v>128</v>
      </c>
      <c r="AG1139" s="29"/>
      <c r="AH1139" s="29"/>
      <c r="AI1139" s="29"/>
      <c r="AJ1139" s="29"/>
      <c r="AK1139" s="29"/>
      <c r="AL1139" s="29"/>
      <c r="AM1139" s="29">
        <v>1</v>
      </c>
      <c r="AN1139" s="29"/>
      <c r="AO1139" s="29">
        <v>1</v>
      </c>
    </row>
    <row r="1140" spans="32:41" x14ac:dyDescent="0.35">
      <c r="AF1140" s="19" t="s">
        <v>1039</v>
      </c>
      <c r="AG1140" s="29"/>
      <c r="AH1140" s="29"/>
      <c r="AI1140" s="29"/>
      <c r="AJ1140" s="29"/>
      <c r="AK1140" s="29"/>
      <c r="AL1140" s="29"/>
      <c r="AM1140" s="29">
        <v>1</v>
      </c>
      <c r="AN1140" s="29"/>
      <c r="AO1140" s="29">
        <v>1</v>
      </c>
    </row>
    <row r="1141" spans="32:41" x14ac:dyDescent="0.35">
      <c r="AF1141" s="19" t="s">
        <v>1040</v>
      </c>
      <c r="AG1141" s="29"/>
      <c r="AH1141" s="29"/>
      <c r="AI1141" s="29"/>
      <c r="AJ1141" s="29"/>
      <c r="AK1141" s="29"/>
      <c r="AL1141" s="29"/>
      <c r="AM1141" s="29">
        <v>1</v>
      </c>
      <c r="AN1141" s="29"/>
      <c r="AO1141" s="29">
        <v>1</v>
      </c>
    </row>
    <row r="1142" spans="32:41" x14ac:dyDescent="0.35">
      <c r="AF1142" s="19" t="s">
        <v>319</v>
      </c>
      <c r="AG1142" s="29"/>
      <c r="AH1142" s="29"/>
      <c r="AI1142" s="29">
        <v>1</v>
      </c>
      <c r="AJ1142" s="29"/>
      <c r="AK1142" s="29"/>
      <c r="AL1142" s="29"/>
      <c r="AM1142" s="29"/>
      <c r="AN1142" s="29"/>
      <c r="AO1142" s="29">
        <v>1</v>
      </c>
    </row>
    <row r="1143" spans="32:41" x14ac:dyDescent="0.35">
      <c r="AF1143" s="19" t="s">
        <v>1041</v>
      </c>
      <c r="AG1143" s="29"/>
      <c r="AH1143" s="29"/>
      <c r="AI1143" s="29"/>
      <c r="AJ1143" s="29"/>
      <c r="AK1143" s="29"/>
      <c r="AL1143" s="29"/>
      <c r="AM1143" s="29">
        <v>1</v>
      </c>
      <c r="AN1143" s="29"/>
      <c r="AO1143" s="29">
        <v>1</v>
      </c>
    </row>
    <row r="1144" spans="32:41" x14ac:dyDescent="0.35">
      <c r="AF1144" s="19" t="s">
        <v>289</v>
      </c>
      <c r="AG1144" s="29"/>
      <c r="AH1144" s="29"/>
      <c r="AI1144" s="29"/>
      <c r="AJ1144" s="29"/>
      <c r="AK1144" s="29"/>
      <c r="AL1144" s="29"/>
      <c r="AM1144" s="29">
        <v>1</v>
      </c>
      <c r="AN1144" s="29"/>
      <c r="AO1144" s="29">
        <v>1</v>
      </c>
    </row>
    <row r="1145" spans="32:41" x14ac:dyDescent="0.35">
      <c r="AF1145" s="19" t="s">
        <v>33</v>
      </c>
      <c r="AG1145" s="29"/>
      <c r="AH1145" s="29"/>
      <c r="AI1145" s="29"/>
      <c r="AJ1145" s="29"/>
      <c r="AK1145" s="29"/>
      <c r="AL1145" s="29"/>
      <c r="AM1145" s="29">
        <v>1</v>
      </c>
      <c r="AN1145" s="29"/>
      <c r="AO1145" s="29">
        <v>1</v>
      </c>
    </row>
    <row r="1146" spans="32:41" x14ac:dyDescent="0.35">
      <c r="AF1146" s="19" t="s">
        <v>290</v>
      </c>
      <c r="AG1146" s="29"/>
      <c r="AH1146" s="29"/>
      <c r="AI1146" s="29"/>
      <c r="AJ1146" s="29"/>
      <c r="AK1146" s="29"/>
      <c r="AL1146" s="29"/>
      <c r="AM1146" s="29">
        <v>1</v>
      </c>
      <c r="AN1146" s="29"/>
      <c r="AO1146" s="29">
        <v>1</v>
      </c>
    </row>
    <row r="1147" spans="32:41" x14ac:dyDescent="0.35">
      <c r="AF1147" s="19" t="s">
        <v>275</v>
      </c>
      <c r="AG1147" s="29"/>
      <c r="AH1147" s="29"/>
      <c r="AI1147" s="29"/>
      <c r="AJ1147" s="29"/>
      <c r="AK1147" s="29"/>
      <c r="AL1147" s="29"/>
      <c r="AM1147" s="29">
        <v>1</v>
      </c>
      <c r="AN1147" s="29"/>
      <c r="AO1147" s="29">
        <v>1</v>
      </c>
    </row>
    <row r="1148" spans="32:41" x14ac:dyDescent="0.35">
      <c r="AF1148" s="19" t="s">
        <v>130</v>
      </c>
      <c r="AG1148" s="29"/>
      <c r="AH1148" s="29"/>
      <c r="AI1148" s="29"/>
      <c r="AJ1148" s="29"/>
      <c r="AK1148" s="29"/>
      <c r="AL1148" s="29"/>
      <c r="AM1148" s="29">
        <v>1</v>
      </c>
      <c r="AN1148" s="29"/>
      <c r="AO1148" s="29">
        <v>1</v>
      </c>
    </row>
    <row r="1149" spans="32:41" x14ac:dyDescent="0.35">
      <c r="AF1149" s="19" t="s">
        <v>1038</v>
      </c>
      <c r="AG1149" s="29"/>
      <c r="AH1149" s="29"/>
      <c r="AI1149" s="29"/>
      <c r="AJ1149" s="29"/>
      <c r="AK1149" s="29"/>
      <c r="AL1149" s="29"/>
      <c r="AM1149" s="29">
        <v>1</v>
      </c>
      <c r="AN1149" s="29"/>
      <c r="AO1149" s="29">
        <v>1</v>
      </c>
    </row>
    <row r="1150" spans="32:41" x14ac:dyDescent="0.35">
      <c r="AF1150" s="19" t="s">
        <v>349</v>
      </c>
      <c r="AG1150" s="29"/>
      <c r="AH1150" s="29"/>
      <c r="AI1150" s="29"/>
      <c r="AJ1150" s="29"/>
      <c r="AK1150" s="29"/>
      <c r="AL1150" s="29"/>
      <c r="AM1150" s="29">
        <v>1</v>
      </c>
      <c r="AN1150" s="29"/>
      <c r="AO1150" s="29">
        <v>1</v>
      </c>
    </row>
    <row r="1151" spans="32:41" x14ac:dyDescent="0.35">
      <c r="AF1151" s="19" t="s">
        <v>1149</v>
      </c>
      <c r="AG1151" s="29"/>
      <c r="AH1151" s="29"/>
      <c r="AI1151" s="29"/>
      <c r="AJ1151" s="29"/>
      <c r="AK1151" s="29"/>
      <c r="AL1151" s="29"/>
      <c r="AM1151" s="29">
        <v>1</v>
      </c>
      <c r="AN1151" s="29"/>
      <c r="AO1151" s="29">
        <v>1</v>
      </c>
    </row>
    <row r="1152" spans="32:41" x14ac:dyDescent="0.35">
      <c r="AF1152" s="19" t="s">
        <v>321</v>
      </c>
      <c r="AG1152" s="29"/>
      <c r="AH1152" s="29"/>
      <c r="AI1152" s="29"/>
      <c r="AJ1152" s="29"/>
      <c r="AK1152" s="29"/>
      <c r="AL1152" s="29"/>
      <c r="AM1152" s="29">
        <v>1</v>
      </c>
      <c r="AN1152" s="29"/>
      <c r="AO1152" s="29">
        <v>1</v>
      </c>
    </row>
    <row r="1153" spans="32:41" x14ac:dyDescent="0.35">
      <c r="AF1153" s="19" t="s">
        <v>3569</v>
      </c>
      <c r="AG1153" s="29"/>
      <c r="AH1153" s="29"/>
      <c r="AI1153" s="29"/>
      <c r="AJ1153" s="29"/>
      <c r="AK1153" s="29"/>
      <c r="AL1153" s="29"/>
      <c r="AM1153" s="29">
        <v>1</v>
      </c>
      <c r="AN1153" s="29"/>
      <c r="AO1153" s="29">
        <v>1</v>
      </c>
    </row>
    <row r="1154" spans="32:41" x14ac:dyDescent="0.35">
      <c r="AF1154" s="19" t="s">
        <v>3572</v>
      </c>
      <c r="AG1154" s="29"/>
      <c r="AH1154" s="29"/>
      <c r="AI1154" s="29"/>
      <c r="AJ1154" s="29"/>
      <c r="AK1154" s="29"/>
      <c r="AL1154" s="29"/>
      <c r="AM1154" s="29">
        <v>1</v>
      </c>
      <c r="AN1154" s="29"/>
      <c r="AO1154" s="29">
        <v>1</v>
      </c>
    </row>
    <row r="1155" spans="32:41" x14ac:dyDescent="0.35">
      <c r="AF1155" s="19" t="s">
        <v>3574</v>
      </c>
      <c r="AG1155" s="29"/>
      <c r="AH1155" s="29"/>
      <c r="AI1155" s="29"/>
      <c r="AJ1155" s="29"/>
      <c r="AK1155" s="29"/>
      <c r="AL1155" s="29"/>
      <c r="AM1155" s="29">
        <v>1</v>
      </c>
      <c r="AN1155" s="29"/>
      <c r="AO1155" s="29">
        <v>1</v>
      </c>
    </row>
    <row r="1156" spans="32:41" x14ac:dyDescent="0.35">
      <c r="AF1156" s="19" t="s">
        <v>3579</v>
      </c>
      <c r="AG1156" s="29"/>
      <c r="AH1156" s="29"/>
      <c r="AI1156" s="29"/>
      <c r="AJ1156" s="29"/>
      <c r="AK1156" s="29"/>
      <c r="AL1156" s="29"/>
      <c r="AM1156" s="29">
        <v>1</v>
      </c>
      <c r="AN1156" s="29"/>
      <c r="AO1156" s="29">
        <v>1</v>
      </c>
    </row>
    <row r="1157" spans="32:41" x14ac:dyDescent="0.35">
      <c r="AF1157" s="19" t="s">
        <v>3586</v>
      </c>
      <c r="AG1157" s="29"/>
      <c r="AH1157" s="29"/>
      <c r="AI1157" s="29"/>
      <c r="AJ1157" s="29"/>
      <c r="AK1157" s="29"/>
      <c r="AL1157" s="29"/>
      <c r="AM1157" s="29">
        <v>1</v>
      </c>
      <c r="AN1157" s="29"/>
      <c r="AO1157" s="29">
        <v>1</v>
      </c>
    </row>
    <row r="1158" spans="32:41" x14ac:dyDescent="0.35">
      <c r="AF1158" s="18" t="s">
        <v>2325</v>
      </c>
      <c r="AG1158" s="29"/>
      <c r="AH1158" s="29"/>
      <c r="AI1158" s="29">
        <v>21</v>
      </c>
      <c r="AJ1158" s="29"/>
      <c r="AK1158" s="29">
        <v>14</v>
      </c>
      <c r="AL1158" s="29"/>
      <c r="AM1158" s="29"/>
      <c r="AN1158" s="29"/>
      <c r="AO1158" s="29">
        <v>35</v>
      </c>
    </row>
    <row r="1159" spans="32:41" x14ac:dyDescent="0.35">
      <c r="AF1159" s="19" t="s">
        <v>882</v>
      </c>
      <c r="AG1159" s="29"/>
      <c r="AH1159" s="29"/>
      <c r="AI1159" s="29">
        <v>1</v>
      </c>
      <c r="AJ1159" s="29"/>
      <c r="AK1159" s="29"/>
      <c r="AL1159" s="29"/>
      <c r="AM1159" s="29"/>
      <c r="AN1159" s="29"/>
      <c r="AO1159" s="29">
        <v>1</v>
      </c>
    </row>
    <row r="1160" spans="32:41" x14ac:dyDescent="0.35">
      <c r="AF1160" s="19" t="s">
        <v>883</v>
      </c>
      <c r="AG1160" s="29"/>
      <c r="AH1160" s="29"/>
      <c r="AI1160" s="29">
        <v>1</v>
      </c>
      <c r="AJ1160" s="29"/>
      <c r="AK1160" s="29"/>
      <c r="AL1160" s="29"/>
      <c r="AM1160" s="29"/>
      <c r="AN1160" s="29"/>
      <c r="AO1160" s="29">
        <v>1</v>
      </c>
    </row>
    <row r="1161" spans="32:41" x14ac:dyDescent="0.35">
      <c r="AF1161" s="19" t="s">
        <v>875</v>
      </c>
      <c r="AG1161" s="29"/>
      <c r="AH1161" s="29"/>
      <c r="AI1161" s="29">
        <v>1</v>
      </c>
      <c r="AJ1161" s="29"/>
      <c r="AK1161" s="29"/>
      <c r="AL1161" s="29"/>
      <c r="AM1161" s="29"/>
      <c r="AN1161" s="29"/>
      <c r="AO1161" s="29">
        <v>1</v>
      </c>
    </row>
    <row r="1162" spans="32:41" x14ac:dyDescent="0.35">
      <c r="AF1162" s="19" t="s">
        <v>863</v>
      </c>
      <c r="AG1162" s="29"/>
      <c r="AH1162" s="29"/>
      <c r="AI1162" s="29">
        <v>1</v>
      </c>
      <c r="AJ1162" s="29"/>
      <c r="AK1162" s="29"/>
      <c r="AL1162" s="29"/>
      <c r="AM1162" s="29"/>
      <c r="AN1162" s="29"/>
      <c r="AO1162" s="29">
        <v>1</v>
      </c>
    </row>
    <row r="1163" spans="32:41" x14ac:dyDescent="0.35">
      <c r="AF1163" s="19" t="s">
        <v>876</v>
      </c>
      <c r="AG1163" s="29"/>
      <c r="AH1163" s="29"/>
      <c r="AI1163" s="29">
        <v>1</v>
      </c>
      <c r="AJ1163" s="29"/>
      <c r="AK1163" s="29"/>
      <c r="AL1163" s="29"/>
      <c r="AM1163" s="29"/>
      <c r="AN1163" s="29"/>
      <c r="AO1163" s="29">
        <v>1</v>
      </c>
    </row>
    <row r="1164" spans="32:41" x14ac:dyDescent="0.35">
      <c r="AF1164" s="19" t="s">
        <v>859</v>
      </c>
      <c r="AG1164" s="29"/>
      <c r="AH1164" s="29"/>
      <c r="AI1164" s="29"/>
      <c r="AJ1164" s="29"/>
      <c r="AK1164" s="29">
        <v>1</v>
      </c>
      <c r="AL1164" s="29"/>
      <c r="AM1164" s="29"/>
      <c r="AN1164" s="29"/>
      <c r="AO1164" s="29">
        <v>1</v>
      </c>
    </row>
    <row r="1165" spans="32:41" x14ac:dyDescent="0.35">
      <c r="AF1165" s="19" t="s">
        <v>862</v>
      </c>
      <c r="AG1165" s="29"/>
      <c r="AH1165" s="29"/>
      <c r="AI1165" s="29"/>
      <c r="AJ1165" s="29"/>
      <c r="AK1165" s="29">
        <v>1</v>
      </c>
      <c r="AL1165" s="29"/>
      <c r="AM1165" s="29"/>
      <c r="AN1165" s="29"/>
      <c r="AO1165" s="29">
        <v>1</v>
      </c>
    </row>
    <row r="1166" spans="32:41" x14ac:dyDescent="0.35">
      <c r="AF1166" s="19" t="s">
        <v>864</v>
      </c>
      <c r="AG1166" s="29"/>
      <c r="AH1166" s="29"/>
      <c r="AI1166" s="29">
        <v>1</v>
      </c>
      <c r="AJ1166" s="29"/>
      <c r="AK1166" s="29"/>
      <c r="AL1166" s="29"/>
      <c r="AM1166" s="29"/>
      <c r="AN1166" s="29"/>
      <c r="AO1166" s="29">
        <v>1</v>
      </c>
    </row>
    <row r="1167" spans="32:41" x14ac:dyDescent="0.35">
      <c r="AF1167" s="19" t="s">
        <v>865</v>
      </c>
      <c r="AG1167" s="29"/>
      <c r="AH1167" s="29"/>
      <c r="AI1167" s="29">
        <v>1</v>
      </c>
      <c r="AJ1167" s="29"/>
      <c r="AK1167" s="29"/>
      <c r="AL1167" s="29"/>
      <c r="AM1167" s="29"/>
      <c r="AN1167" s="29"/>
      <c r="AO1167" s="29">
        <v>1</v>
      </c>
    </row>
    <row r="1168" spans="32:41" x14ac:dyDescent="0.35">
      <c r="AF1168" s="19" t="s">
        <v>877</v>
      </c>
      <c r="AG1168" s="29"/>
      <c r="AH1168" s="29"/>
      <c r="AI1168" s="29">
        <v>1</v>
      </c>
      <c r="AJ1168" s="29"/>
      <c r="AK1168" s="29"/>
      <c r="AL1168" s="29"/>
      <c r="AM1168" s="29"/>
      <c r="AN1168" s="29"/>
      <c r="AO1168" s="29">
        <v>1</v>
      </c>
    </row>
    <row r="1169" spans="32:41" x14ac:dyDescent="0.35">
      <c r="AF1169" s="19" t="s">
        <v>868</v>
      </c>
      <c r="AG1169" s="29"/>
      <c r="AH1169" s="29"/>
      <c r="AI1169" s="29">
        <v>1</v>
      </c>
      <c r="AJ1169" s="29"/>
      <c r="AK1169" s="29"/>
      <c r="AL1169" s="29"/>
      <c r="AM1169" s="29"/>
      <c r="AN1169" s="29"/>
      <c r="AO1169" s="29">
        <v>1</v>
      </c>
    </row>
    <row r="1170" spans="32:41" x14ac:dyDescent="0.35">
      <c r="AF1170" s="19" t="s">
        <v>869</v>
      </c>
      <c r="AG1170" s="29"/>
      <c r="AH1170" s="29"/>
      <c r="AI1170" s="29">
        <v>1</v>
      </c>
      <c r="AJ1170" s="29"/>
      <c r="AK1170" s="29"/>
      <c r="AL1170" s="29"/>
      <c r="AM1170" s="29"/>
      <c r="AN1170" s="29"/>
      <c r="AO1170" s="29">
        <v>1</v>
      </c>
    </row>
    <row r="1171" spans="32:41" x14ac:dyDescent="0.35">
      <c r="AF1171" s="19" t="s">
        <v>878</v>
      </c>
      <c r="AG1171" s="29"/>
      <c r="AH1171" s="29"/>
      <c r="AI1171" s="29">
        <v>1</v>
      </c>
      <c r="AJ1171" s="29"/>
      <c r="AK1171" s="29"/>
      <c r="AL1171" s="29"/>
      <c r="AM1171" s="29"/>
      <c r="AN1171" s="29"/>
      <c r="AO1171" s="29">
        <v>1</v>
      </c>
    </row>
    <row r="1172" spans="32:41" x14ac:dyDescent="0.35">
      <c r="AF1172" s="19" t="s">
        <v>879</v>
      </c>
      <c r="AG1172" s="29"/>
      <c r="AH1172" s="29"/>
      <c r="AI1172" s="29">
        <v>1</v>
      </c>
      <c r="AJ1172" s="29"/>
      <c r="AK1172" s="29"/>
      <c r="AL1172" s="29"/>
      <c r="AM1172" s="29"/>
      <c r="AN1172" s="29"/>
      <c r="AO1172" s="29">
        <v>1</v>
      </c>
    </row>
    <row r="1173" spans="32:41" x14ac:dyDescent="0.35">
      <c r="AF1173" s="19" t="s">
        <v>874</v>
      </c>
      <c r="AG1173" s="29"/>
      <c r="AH1173" s="29"/>
      <c r="AI1173" s="29"/>
      <c r="AJ1173" s="29"/>
      <c r="AK1173" s="29">
        <v>1</v>
      </c>
      <c r="AL1173" s="29"/>
      <c r="AM1173" s="29"/>
      <c r="AN1173" s="29"/>
      <c r="AO1173" s="29">
        <v>1</v>
      </c>
    </row>
    <row r="1174" spans="32:41" x14ac:dyDescent="0.35">
      <c r="AF1174" s="19" t="s">
        <v>860</v>
      </c>
      <c r="AG1174" s="29"/>
      <c r="AH1174" s="29"/>
      <c r="AI1174" s="29"/>
      <c r="AJ1174" s="29"/>
      <c r="AK1174" s="29">
        <v>1</v>
      </c>
      <c r="AL1174" s="29"/>
      <c r="AM1174" s="29"/>
      <c r="AN1174" s="29"/>
      <c r="AO1174" s="29">
        <v>1</v>
      </c>
    </row>
    <row r="1175" spans="32:41" x14ac:dyDescent="0.35">
      <c r="AF1175" s="19" t="s">
        <v>866</v>
      </c>
      <c r="AG1175" s="29"/>
      <c r="AH1175" s="29"/>
      <c r="AI1175" s="29">
        <v>1</v>
      </c>
      <c r="AJ1175" s="29"/>
      <c r="AK1175" s="29"/>
      <c r="AL1175" s="29"/>
      <c r="AM1175" s="29"/>
      <c r="AN1175" s="29"/>
      <c r="AO1175" s="29">
        <v>1</v>
      </c>
    </row>
    <row r="1176" spans="32:41" x14ac:dyDescent="0.35">
      <c r="AF1176" s="19" t="s">
        <v>854</v>
      </c>
      <c r="AG1176" s="29"/>
      <c r="AH1176" s="29"/>
      <c r="AI1176" s="29"/>
      <c r="AJ1176" s="29"/>
      <c r="AK1176" s="29">
        <v>1</v>
      </c>
      <c r="AL1176" s="29"/>
      <c r="AM1176" s="29"/>
      <c r="AN1176" s="29"/>
      <c r="AO1176" s="29">
        <v>1</v>
      </c>
    </row>
    <row r="1177" spans="32:41" x14ac:dyDescent="0.35">
      <c r="AF1177" s="19" t="s">
        <v>855</v>
      </c>
      <c r="AG1177" s="29"/>
      <c r="AH1177" s="29"/>
      <c r="AI1177" s="29"/>
      <c r="AJ1177" s="29"/>
      <c r="AK1177" s="29">
        <v>1</v>
      </c>
      <c r="AL1177" s="29"/>
      <c r="AM1177" s="29"/>
      <c r="AN1177" s="29"/>
      <c r="AO1177" s="29">
        <v>1</v>
      </c>
    </row>
    <row r="1178" spans="32:41" x14ac:dyDescent="0.35">
      <c r="AF1178" s="19" t="s">
        <v>861</v>
      </c>
      <c r="AG1178" s="29"/>
      <c r="AH1178" s="29"/>
      <c r="AI1178" s="29"/>
      <c r="AJ1178" s="29"/>
      <c r="AK1178" s="29">
        <v>1</v>
      </c>
      <c r="AL1178" s="29"/>
      <c r="AM1178" s="29"/>
      <c r="AN1178" s="29"/>
      <c r="AO1178" s="29">
        <v>1</v>
      </c>
    </row>
    <row r="1179" spans="32:41" x14ac:dyDescent="0.35">
      <c r="AF1179" s="19" t="s">
        <v>867</v>
      </c>
      <c r="AG1179" s="29"/>
      <c r="AH1179" s="29"/>
      <c r="AI1179" s="29">
        <v>1</v>
      </c>
      <c r="AJ1179" s="29"/>
      <c r="AK1179" s="29"/>
      <c r="AL1179" s="29"/>
      <c r="AM1179" s="29"/>
      <c r="AN1179" s="29"/>
      <c r="AO1179" s="29">
        <v>1</v>
      </c>
    </row>
    <row r="1180" spans="32:41" x14ac:dyDescent="0.35">
      <c r="AF1180" s="19" t="s">
        <v>881</v>
      </c>
      <c r="AG1180" s="29"/>
      <c r="AH1180" s="29"/>
      <c r="AI1180" s="29"/>
      <c r="AJ1180" s="29"/>
      <c r="AK1180" s="29">
        <v>1</v>
      </c>
      <c r="AL1180" s="29"/>
      <c r="AM1180" s="29"/>
      <c r="AN1180" s="29"/>
      <c r="AO1180" s="29">
        <v>1</v>
      </c>
    </row>
    <row r="1181" spans="32:41" x14ac:dyDescent="0.35">
      <c r="AF1181" s="19" t="s">
        <v>880</v>
      </c>
      <c r="AG1181" s="29"/>
      <c r="AH1181" s="29"/>
      <c r="AI1181" s="29"/>
      <c r="AJ1181" s="29"/>
      <c r="AK1181" s="29">
        <v>1</v>
      </c>
      <c r="AL1181" s="29"/>
      <c r="AM1181" s="29"/>
      <c r="AN1181" s="29"/>
      <c r="AO1181" s="29">
        <v>1</v>
      </c>
    </row>
    <row r="1182" spans="32:41" x14ac:dyDescent="0.35">
      <c r="AF1182" s="19" t="s">
        <v>858</v>
      </c>
      <c r="AG1182" s="29"/>
      <c r="AH1182" s="29"/>
      <c r="AI1182" s="29"/>
      <c r="AJ1182" s="29"/>
      <c r="AK1182" s="29">
        <v>1</v>
      </c>
      <c r="AL1182" s="29"/>
      <c r="AM1182" s="29"/>
      <c r="AN1182" s="29"/>
      <c r="AO1182" s="29">
        <v>1</v>
      </c>
    </row>
    <row r="1183" spans="32:41" x14ac:dyDescent="0.35">
      <c r="AF1183" s="19" t="s">
        <v>871</v>
      </c>
      <c r="AG1183" s="29"/>
      <c r="AH1183" s="29"/>
      <c r="AI1183" s="29">
        <v>1</v>
      </c>
      <c r="AJ1183" s="29"/>
      <c r="AK1183" s="29"/>
      <c r="AL1183" s="29"/>
      <c r="AM1183" s="29"/>
      <c r="AN1183" s="29"/>
      <c r="AO1183" s="29">
        <v>1</v>
      </c>
    </row>
    <row r="1184" spans="32:41" x14ac:dyDescent="0.35">
      <c r="AF1184" s="19" t="s">
        <v>872</v>
      </c>
      <c r="AG1184" s="29"/>
      <c r="AH1184" s="29"/>
      <c r="AI1184" s="29">
        <v>1</v>
      </c>
      <c r="AJ1184" s="29"/>
      <c r="AK1184" s="29"/>
      <c r="AL1184" s="29"/>
      <c r="AM1184" s="29"/>
      <c r="AN1184" s="29"/>
      <c r="AO1184" s="29">
        <v>1</v>
      </c>
    </row>
    <row r="1185" spans="32:41" x14ac:dyDescent="0.35">
      <c r="AF1185" s="19" t="s">
        <v>857</v>
      </c>
      <c r="AG1185" s="29"/>
      <c r="AH1185" s="29"/>
      <c r="AI1185" s="29"/>
      <c r="AJ1185" s="29"/>
      <c r="AK1185" s="29">
        <v>1</v>
      </c>
      <c r="AL1185" s="29"/>
      <c r="AM1185" s="29"/>
      <c r="AN1185" s="29"/>
      <c r="AO1185" s="29">
        <v>1</v>
      </c>
    </row>
    <row r="1186" spans="32:41" x14ac:dyDescent="0.35">
      <c r="AF1186" s="19" t="s">
        <v>856</v>
      </c>
      <c r="AG1186" s="29"/>
      <c r="AH1186" s="29"/>
      <c r="AI1186" s="29"/>
      <c r="AJ1186" s="29"/>
      <c r="AK1186" s="29">
        <v>1</v>
      </c>
      <c r="AL1186" s="29"/>
      <c r="AM1186" s="29"/>
      <c r="AN1186" s="29"/>
      <c r="AO1186" s="29">
        <v>1</v>
      </c>
    </row>
    <row r="1187" spans="32:41" x14ac:dyDescent="0.35">
      <c r="AF1187" s="19" t="s">
        <v>873</v>
      </c>
      <c r="AG1187" s="29"/>
      <c r="AH1187" s="29"/>
      <c r="AI1187" s="29">
        <v>1</v>
      </c>
      <c r="AJ1187" s="29"/>
      <c r="AK1187" s="29"/>
      <c r="AL1187" s="29"/>
      <c r="AM1187" s="29"/>
      <c r="AN1187" s="29"/>
      <c r="AO1187" s="29">
        <v>1</v>
      </c>
    </row>
    <row r="1188" spans="32:41" x14ac:dyDescent="0.35">
      <c r="AF1188" s="19" t="s">
        <v>870</v>
      </c>
      <c r="AG1188" s="29"/>
      <c r="AH1188" s="29"/>
      <c r="AI1188" s="29">
        <v>1</v>
      </c>
      <c r="AJ1188" s="29"/>
      <c r="AK1188" s="29"/>
      <c r="AL1188" s="29"/>
      <c r="AM1188" s="29"/>
      <c r="AN1188" s="29"/>
      <c r="AO1188" s="29">
        <v>1</v>
      </c>
    </row>
    <row r="1189" spans="32:41" x14ac:dyDescent="0.35">
      <c r="AF1189" s="19" t="s">
        <v>852</v>
      </c>
      <c r="AG1189" s="29"/>
      <c r="AH1189" s="29"/>
      <c r="AI1189" s="29"/>
      <c r="AJ1189" s="29"/>
      <c r="AK1189" s="29">
        <v>1</v>
      </c>
      <c r="AL1189" s="29"/>
      <c r="AM1189" s="29"/>
      <c r="AN1189" s="29"/>
      <c r="AO1189" s="29">
        <v>1</v>
      </c>
    </row>
    <row r="1190" spans="32:41" x14ac:dyDescent="0.35">
      <c r="AF1190" s="19" t="s">
        <v>853</v>
      </c>
      <c r="AG1190" s="29"/>
      <c r="AH1190" s="29"/>
      <c r="AI1190" s="29"/>
      <c r="AJ1190" s="29"/>
      <c r="AK1190" s="29">
        <v>1</v>
      </c>
      <c r="AL1190" s="29"/>
      <c r="AM1190" s="29"/>
      <c r="AN1190" s="29"/>
      <c r="AO1190" s="29">
        <v>1</v>
      </c>
    </row>
    <row r="1191" spans="32:41" x14ac:dyDescent="0.35">
      <c r="AF1191" s="19" t="s">
        <v>3345</v>
      </c>
      <c r="AG1191" s="29"/>
      <c r="AH1191" s="29"/>
      <c r="AI1191" s="29">
        <v>1</v>
      </c>
      <c r="AJ1191" s="29"/>
      <c r="AK1191" s="29"/>
      <c r="AL1191" s="29"/>
      <c r="AM1191" s="29"/>
      <c r="AN1191" s="29"/>
      <c r="AO1191" s="29">
        <v>1</v>
      </c>
    </row>
    <row r="1192" spans="32:41" x14ac:dyDescent="0.35">
      <c r="AF1192" s="19" t="s">
        <v>3365</v>
      </c>
      <c r="AG1192" s="29"/>
      <c r="AH1192" s="29"/>
      <c r="AI1192" s="29">
        <v>1</v>
      </c>
      <c r="AJ1192" s="29"/>
      <c r="AK1192" s="29"/>
      <c r="AL1192" s="29"/>
      <c r="AM1192" s="29"/>
      <c r="AN1192" s="29"/>
      <c r="AO1192" s="29">
        <v>1</v>
      </c>
    </row>
    <row r="1193" spans="32:41" x14ac:dyDescent="0.35">
      <c r="AF1193" s="19" t="s">
        <v>3368</v>
      </c>
      <c r="AG1193" s="29"/>
      <c r="AH1193" s="29"/>
      <c r="AI1193" s="29">
        <v>1</v>
      </c>
      <c r="AJ1193" s="29"/>
      <c r="AK1193" s="29"/>
      <c r="AL1193" s="29"/>
      <c r="AM1193" s="29"/>
      <c r="AN1193" s="29"/>
      <c r="AO1193" s="29">
        <v>1</v>
      </c>
    </row>
    <row r="1194" spans="32:41" x14ac:dyDescent="0.35">
      <c r="AF1194" s="18" t="s">
        <v>2363</v>
      </c>
      <c r="AG1194" s="29"/>
      <c r="AH1194" s="29"/>
      <c r="AI1194" s="29">
        <v>2</v>
      </c>
      <c r="AJ1194" s="29"/>
      <c r="AK1194" s="29">
        <v>1</v>
      </c>
      <c r="AL1194" s="29"/>
      <c r="AM1194" s="29"/>
      <c r="AN1194" s="29"/>
      <c r="AO1194" s="29">
        <v>3</v>
      </c>
    </row>
    <row r="1195" spans="32:41" x14ac:dyDescent="0.35">
      <c r="AF1195" s="19" t="s">
        <v>970</v>
      </c>
      <c r="AG1195" s="29"/>
      <c r="AH1195" s="29"/>
      <c r="AI1195" s="29">
        <v>1</v>
      </c>
      <c r="AJ1195" s="29"/>
      <c r="AK1195" s="29"/>
      <c r="AL1195" s="29"/>
      <c r="AM1195" s="29"/>
      <c r="AN1195" s="29"/>
      <c r="AO1195" s="29">
        <v>1</v>
      </c>
    </row>
    <row r="1196" spans="32:41" x14ac:dyDescent="0.35">
      <c r="AF1196" s="19" t="s">
        <v>136</v>
      </c>
      <c r="AG1196" s="29"/>
      <c r="AH1196" s="29"/>
      <c r="AI1196" s="29">
        <v>1</v>
      </c>
      <c r="AJ1196" s="29"/>
      <c r="AK1196" s="29"/>
      <c r="AL1196" s="29"/>
      <c r="AM1196" s="29"/>
      <c r="AN1196" s="29"/>
      <c r="AO1196" s="29">
        <v>1</v>
      </c>
    </row>
    <row r="1197" spans="32:41" x14ac:dyDescent="0.35">
      <c r="AF1197" s="19" t="s">
        <v>539</v>
      </c>
      <c r="AG1197" s="29"/>
      <c r="AH1197" s="29"/>
      <c r="AI1197" s="29"/>
      <c r="AJ1197" s="29"/>
      <c r="AK1197" s="29">
        <v>1</v>
      </c>
      <c r="AL1197" s="29"/>
      <c r="AM1197" s="29"/>
      <c r="AN1197" s="29"/>
      <c r="AO1197" s="29">
        <v>1</v>
      </c>
    </row>
    <row r="1198" spans="32:41" x14ac:dyDescent="0.35">
      <c r="AF1198" s="18" t="s">
        <v>2368</v>
      </c>
      <c r="AG1198" s="29"/>
      <c r="AH1198" s="29">
        <v>9</v>
      </c>
      <c r="AI1198" s="29">
        <v>1</v>
      </c>
      <c r="AJ1198" s="29"/>
      <c r="AK1198" s="29">
        <v>1</v>
      </c>
      <c r="AL1198" s="29"/>
      <c r="AM1198" s="29"/>
      <c r="AN1198" s="29"/>
      <c r="AO1198" s="29">
        <v>11</v>
      </c>
    </row>
    <row r="1199" spans="32:41" x14ac:dyDescent="0.35">
      <c r="AF1199" s="19" t="s">
        <v>127</v>
      </c>
      <c r="AG1199" s="29"/>
      <c r="AH1199" s="29">
        <v>1</v>
      </c>
      <c r="AI1199" s="29"/>
      <c r="AJ1199" s="29"/>
      <c r="AK1199" s="29"/>
      <c r="AL1199" s="29"/>
      <c r="AM1199" s="29"/>
      <c r="AN1199" s="29"/>
      <c r="AO1199" s="29">
        <v>1</v>
      </c>
    </row>
    <row r="1200" spans="32:41" x14ac:dyDescent="0.35">
      <c r="AF1200" s="19" t="s">
        <v>2221</v>
      </c>
      <c r="AG1200" s="29"/>
      <c r="AH1200" s="29">
        <v>1</v>
      </c>
      <c r="AI1200" s="29"/>
      <c r="AJ1200" s="29"/>
      <c r="AK1200" s="29"/>
      <c r="AL1200" s="29"/>
      <c r="AM1200" s="29"/>
      <c r="AN1200" s="29"/>
      <c r="AO1200" s="29">
        <v>1</v>
      </c>
    </row>
    <row r="1201" spans="32:41" x14ac:dyDescent="0.35">
      <c r="AF1201" s="19" t="s">
        <v>43</v>
      </c>
      <c r="AG1201" s="29"/>
      <c r="AH1201" s="29">
        <v>1</v>
      </c>
      <c r="AI1201" s="29"/>
      <c r="AJ1201" s="29"/>
      <c r="AK1201" s="29"/>
      <c r="AL1201" s="29"/>
      <c r="AM1201" s="29"/>
      <c r="AN1201" s="29"/>
      <c r="AO1201" s="29">
        <v>1</v>
      </c>
    </row>
    <row r="1202" spans="32:41" x14ac:dyDescent="0.35">
      <c r="AF1202" s="19" t="s">
        <v>2222</v>
      </c>
      <c r="AG1202" s="29"/>
      <c r="AH1202" s="29">
        <v>1</v>
      </c>
      <c r="AI1202" s="29"/>
      <c r="AJ1202" s="29"/>
      <c r="AK1202" s="29"/>
      <c r="AL1202" s="29"/>
      <c r="AM1202" s="29"/>
      <c r="AN1202" s="29"/>
      <c r="AO1202" s="29">
        <v>1</v>
      </c>
    </row>
    <row r="1203" spans="32:41" x14ac:dyDescent="0.35">
      <c r="AF1203" s="19" t="s">
        <v>51</v>
      </c>
      <c r="AG1203" s="29"/>
      <c r="AH1203" s="29">
        <v>1</v>
      </c>
      <c r="AI1203" s="29"/>
      <c r="AJ1203" s="29"/>
      <c r="AK1203" s="29"/>
      <c r="AL1203" s="29"/>
      <c r="AM1203" s="29"/>
      <c r="AN1203" s="29"/>
      <c r="AO1203" s="29">
        <v>1</v>
      </c>
    </row>
    <row r="1204" spans="32:41" x14ac:dyDescent="0.35">
      <c r="AF1204" s="19" t="s">
        <v>2219</v>
      </c>
      <c r="AG1204" s="29"/>
      <c r="AH1204" s="29"/>
      <c r="AI1204" s="29"/>
      <c r="AJ1204" s="29"/>
      <c r="AK1204" s="29">
        <v>1</v>
      </c>
      <c r="AL1204" s="29"/>
      <c r="AM1204" s="29"/>
      <c r="AN1204" s="29"/>
      <c r="AO1204" s="29">
        <v>1</v>
      </c>
    </row>
    <row r="1205" spans="32:41" x14ac:dyDescent="0.35">
      <c r="AF1205" s="19" t="s">
        <v>2220</v>
      </c>
      <c r="AG1205" s="29"/>
      <c r="AH1205" s="29">
        <v>1</v>
      </c>
      <c r="AI1205" s="29"/>
      <c r="AJ1205" s="29"/>
      <c r="AK1205" s="29"/>
      <c r="AL1205" s="29"/>
      <c r="AM1205" s="29"/>
      <c r="AN1205" s="29"/>
      <c r="AO1205" s="29">
        <v>1</v>
      </c>
    </row>
    <row r="1206" spans="32:41" x14ac:dyDescent="0.35">
      <c r="AF1206" s="19" t="s">
        <v>2223</v>
      </c>
      <c r="AG1206" s="29"/>
      <c r="AH1206" s="29">
        <v>1</v>
      </c>
      <c r="AI1206" s="29"/>
      <c r="AJ1206" s="29"/>
      <c r="AK1206" s="29"/>
      <c r="AL1206" s="29"/>
      <c r="AM1206" s="29"/>
      <c r="AN1206" s="29"/>
      <c r="AO1206" s="29">
        <v>1</v>
      </c>
    </row>
    <row r="1207" spans="32:41" x14ac:dyDescent="0.35">
      <c r="AF1207" s="19" t="s">
        <v>2224</v>
      </c>
      <c r="AG1207" s="29"/>
      <c r="AH1207" s="29"/>
      <c r="AI1207" s="29">
        <v>1</v>
      </c>
      <c r="AJ1207" s="29"/>
      <c r="AK1207" s="29"/>
      <c r="AL1207" s="29"/>
      <c r="AM1207" s="29"/>
      <c r="AN1207" s="29"/>
      <c r="AO1207" s="29">
        <v>1</v>
      </c>
    </row>
    <row r="1208" spans="32:41" x14ac:dyDescent="0.35">
      <c r="AF1208" s="19" t="s">
        <v>160</v>
      </c>
      <c r="AG1208" s="29"/>
      <c r="AH1208" s="29">
        <v>1</v>
      </c>
      <c r="AI1208" s="29"/>
      <c r="AJ1208" s="29"/>
      <c r="AK1208" s="29"/>
      <c r="AL1208" s="29"/>
      <c r="AM1208" s="29"/>
      <c r="AN1208" s="29"/>
      <c r="AO1208" s="29">
        <v>1</v>
      </c>
    </row>
    <row r="1209" spans="32:41" x14ac:dyDescent="0.35">
      <c r="AF1209" s="19" t="s">
        <v>162</v>
      </c>
      <c r="AG1209" s="29"/>
      <c r="AH1209" s="29">
        <v>1</v>
      </c>
      <c r="AI1209" s="29"/>
      <c r="AJ1209" s="29"/>
      <c r="AK1209" s="29"/>
      <c r="AL1209" s="29"/>
      <c r="AM1209" s="29"/>
      <c r="AN1209" s="29"/>
      <c r="AO1209" s="29">
        <v>1</v>
      </c>
    </row>
    <row r="1210" spans="32:41" x14ac:dyDescent="0.35">
      <c r="AF1210" s="18" t="s">
        <v>2346</v>
      </c>
      <c r="AG1210" s="29"/>
      <c r="AH1210" s="29"/>
      <c r="AI1210" s="29">
        <v>2</v>
      </c>
      <c r="AJ1210" s="29">
        <v>1</v>
      </c>
      <c r="AK1210" s="29"/>
      <c r="AL1210" s="29"/>
      <c r="AM1210" s="29"/>
      <c r="AN1210" s="29"/>
      <c r="AO1210" s="29">
        <v>3</v>
      </c>
    </row>
    <row r="1211" spans="32:41" x14ac:dyDescent="0.35">
      <c r="AF1211" s="19" t="s">
        <v>2757</v>
      </c>
      <c r="AG1211" s="29"/>
      <c r="AH1211" s="29"/>
      <c r="AI1211" s="29"/>
      <c r="AJ1211" s="29">
        <v>1</v>
      </c>
      <c r="AK1211" s="29"/>
      <c r="AL1211" s="29"/>
      <c r="AM1211" s="29"/>
      <c r="AN1211" s="29"/>
      <c r="AO1211" s="29">
        <v>1</v>
      </c>
    </row>
    <row r="1212" spans="32:41" x14ac:dyDescent="0.35">
      <c r="AF1212" s="19" t="s">
        <v>2764</v>
      </c>
      <c r="AG1212" s="29"/>
      <c r="AH1212" s="29"/>
      <c r="AI1212" s="29">
        <v>1</v>
      </c>
      <c r="AJ1212" s="29"/>
      <c r="AK1212" s="29"/>
      <c r="AL1212" s="29"/>
      <c r="AM1212" s="29"/>
      <c r="AN1212" s="29"/>
      <c r="AO1212" s="29">
        <v>1</v>
      </c>
    </row>
    <row r="1213" spans="32:41" x14ac:dyDescent="0.35">
      <c r="AF1213" s="19" t="s">
        <v>2766</v>
      </c>
      <c r="AG1213" s="29"/>
      <c r="AH1213" s="29"/>
      <c r="AI1213" s="29">
        <v>1</v>
      </c>
      <c r="AJ1213" s="29"/>
      <c r="AK1213" s="29"/>
      <c r="AL1213" s="29"/>
      <c r="AM1213" s="29"/>
      <c r="AN1213" s="29"/>
      <c r="AO1213" s="29">
        <v>1</v>
      </c>
    </row>
    <row r="1214" spans="32:41" x14ac:dyDescent="0.35">
      <c r="AF1214" s="18" t="s">
        <v>2348</v>
      </c>
      <c r="AG1214" s="29">
        <v>7</v>
      </c>
      <c r="AH1214" s="29">
        <v>5</v>
      </c>
      <c r="AI1214" s="29">
        <v>3</v>
      </c>
      <c r="AJ1214" s="29">
        <v>3</v>
      </c>
      <c r="AK1214" s="29">
        <v>1</v>
      </c>
      <c r="AL1214" s="29">
        <v>6</v>
      </c>
      <c r="AM1214" s="29">
        <v>3</v>
      </c>
      <c r="AN1214" s="29"/>
      <c r="AO1214" s="29">
        <v>28</v>
      </c>
    </row>
    <row r="1215" spans="32:41" x14ac:dyDescent="0.35">
      <c r="AF1215" s="19" t="s">
        <v>2888</v>
      </c>
      <c r="AG1215" s="29">
        <v>1</v>
      </c>
      <c r="AH1215" s="29"/>
      <c r="AI1215" s="29"/>
      <c r="AJ1215" s="29"/>
      <c r="AK1215" s="29"/>
      <c r="AL1215" s="29"/>
      <c r="AM1215" s="29"/>
      <c r="AN1215" s="29"/>
      <c r="AO1215" s="29">
        <v>1</v>
      </c>
    </row>
    <row r="1216" spans="32:41" x14ac:dyDescent="0.35">
      <c r="AF1216" s="19" t="s">
        <v>2890</v>
      </c>
      <c r="AG1216" s="29"/>
      <c r="AH1216" s="29"/>
      <c r="AI1216" s="29"/>
      <c r="AJ1216" s="29"/>
      <c r="AK1216" s="29"/>
      <c r="AL1216" s="29"/>
      <c r="AM1216" s="29">
        <v>1</v>
      </c>
      <c r="AN1216" s="29"/>
      <c r="AO1216" s="29">
        <v>1</v>
      </c>
    </row>
    <row r="1217" spans="32:41" x14ac:dyDescent="0.35">
      <c r="AF1217" s="19" t="s">
        <v>2892</v>
      </c>
      <c r="AG1217" s="29"/>
      <c r="AH1217" s="29"/>
      <c r="AI1217" s="29"/>
      <c r="AJ1217" s="29"/>
      <c r="AK1217" s="29"/>
      <c r="AL1217" s="29">
        <v>1</v>
      </c>
      <c r="AM1217" s="29"/>
      <c r="AN1217" s="29"/>
      <c r="AO1217" s="29">
        <v>1</v>
      </c>
    </row>
    <row r="1218" spans="32:41" x14ac:dyDescent="0.35">
      <c r="AF1218" s="19" t="s">
        <v>2894</v>
      </c>
      <c r="AG1218" s="29"/>
      <c r="AH1218" s="29"/>
      <c r="AI1218" s="29"/>
      <c r="AJ1218" s="29"/>
      <c r="AK1218" s="29"/>
      <c r="AL1218" s="29"/>
      <c r="AM1218" s="29">
        <v>1</v>
      </c>
      <c r="AN1218" s="29"/>
      <c r="AO1218" s="29">
        <v>1</v>
      </c>
    </row>
    <row r="1219" spans="32:41" x14ac:dyDescent="0.35">
      <c r="AF1219" s="19" t="s">
        <v>2898</v>
      </c>
      <c r="AG1219" s="29"/>
      <c r="AH1219" s="29"/>
      <c r="AI1219" s="29">
        <v>1</v>
      </c>
      <c r="AJ1219" s="29"/>
      <c r="AK1219" s="29"/>
      <c r="AL1219" s="29"/>
      <c r="AM1219" s="29"/>
      <c r="AN1219" s="29"/>
      <c r="AO1219" s="29">
        <v>1</v>
      </c>
    </row>
    <row r="1220" spans="32:41" x14ac:dyDescent="0.35">
      <c r="AF1220" s="19" t="s">
        <v>2912</v>
      </c>
      <c r="AG1220" s="29"/>
      <c r="AH1220" s="29">
        <v>1</v>
      </c>
      <c r="AI1220" s="29"/>
      <c r="AJ1220" s="29"/>
      <c r="AK1220" s="29"/>
      <c r="AL1220" s="29"/>
      <c r="AM1220" s="29"/>
      <c r="AN1220" s="29"/>
      <c r="AO1220" s="29">
        <v>1</v>
      </c>
    </row>
    <row r="1221" spans="32:41" x14ac:dyDescent="0.35">
      <c r="AF1221" s="19" t="s">
        <v>2917</v>
      </c>
      <c r="AG1221" s="29">
        <v>1</v>
      </c>
      <c r="AH1221" s="29"/>
      <c r="AI1221" s="29"/>
      <c r="AJ1221" s="29"/>
      <c r="AK1221" s="29"/>
      <c r="AL1221" s="29"/>
      <c r="AM1221" s="29"/>
      <c r="AN1221" s="29"/>
      <c r="AO1221" s="29">
        <v>1</v>
      </c>
    </row>
    <row r="1222" spans="32:41" x14ac:dyDescent="0.35">
      <c r="AF1222" s="19" t="s">
        <v>2919</v>
      </c>
      <c r="AG1222" s="29"/>
      <c r="AH1222" s="29"/>
      <c r="AI1222" s="29"/>
      <c r="AJ1222" s="29"/>
      <c r="AK1222" s="29"/>
      <c r="AL1222" s="29"/>
      <c r="AM1222" s="29">
        <v>1</v>
      </c>
      <c r="AN1222" s="29"/>
      <c r="AO1222" s="29">
        <v>1</v>
      </c>
    </row>
    <row r="1223" spans="32:41" x14ac:dyDescent="0.35">
      <c r="AF1223" s="19" t="s">
        <v>2927</v>
      </c>
      <c r="AG1223" s="29"/>
      <c r="AH1223" s="29">
        <v>1</v>
      </c>
      <c r="AI1223" s="29"/>
      <c r="AJ1223" s="29"/>
      <c r="AK1223" s="29"/>
      <c r="AL1223" s="29"/>
      <c r="AM1223" s="29"/>
      <c r="AN1223" s="29"/>
      <c r="AO1223" s="29">
        <v>1</v>
      </c>
    </row>
    <row r="1224" spans="32:41" x14ac:dyDescent="0.35">
      <c r="AF1224" s="19" t="s">
        <v>2929</v>
      </c>
      <c r="AG1224" s="29"/>
      <c r="AH1224" s="29"/>
      <c r="AI1224" s="29"/>
      <c r="AJ1224" s="29">
        <v>1</v>
      </c>
      <c r="AK1224" s="29"/>
      <c r="AL1224" s="29"/>
      <c r="AM1224" s="29"/>
      <c r="AN1224" s="29"/>
      <c r="AO1224" s="29">
        <v>1</v>
      </c>
    </row>
    <row r="1225" spans="32:41" x14ac:dyDescent="0.35">
      <c r="AF1225" s="19" t="s">
        <v>2932</v>
      </c>
      <c r="AG1225" s="29">
        <v>1</v>
      </c>
      <c r="AH1225" s="29"/>
      <c r="AI1225" s="29"/>
      <c r="AJ1225" s="29"/>
      <c r="AK1225" s="29"/>
      <c r="AL1225" s="29"/>
      <c r="AM1225" s="29"/>
      <c r="AN1225" s="29"/>
      <c r="AO1225" s="29">
        <v>1</v>
      </c>
    </row>
    <row r="1226" spans="32:41" x14ac:dyDescent="0.35">
      <c r="AF1226" s="19" t="s">
        <v>2935</v>
      </c>
      <c r="AG1226" s="29"/>
      <c r="AH1226" s="29"/>
      <c r="AI1226" s="29"/>
      <c r="AJ1226" s="29">
        <v>1</v>
      </c>
      <c r="AK1226" s="29"/>
      <c r="AL1226" s="29"/>
      <c r="AM1226" s="29"/>
      <c r="AN1226" s="29"/>
      <c r="AO1226" s="29">
        <v>1</v>
      </c>
    </row>
    <row r="1227" spans="32:41" x14ac:dyDescent="0.35">
      <c r="AF1227" s="19" t="s">
        <v>2948</v>
      </c>
      <c r="AG1227" s="29"/>
      <c r="AH1227" s="29">
        <v>1</v>
      </c>
      <c r="AI1227" s="29"/>
      <c r="AJ1227" s="29"/>
      <c r="AK1227" s="29"/>
      <c r="AL1227" s="29"/>
      <c r="AM1227" s="29"/>
      <c r="AN1227" s="29"/>
      <c r="AO1227" s="29">
        <v>1</v>
      </c>
    </row>
    <row r="1228" spans="32:41" x14ac:dyDescent="0.35">
      <c r="AF1228" s="19" t="s">
        <v>2950</v>
      </c>
      <c r="AG1228" s="29"/>
      <c r="AH1228" s="29"/>
      <c r="AI1228" s="29"/>
      <c r="AJ1228" s="29"/>
      <c r="AK1228" s="29"/>
      <c r="AL1228" s="29">
        <v>1</v>
      </c>
      <c r="AM1228" s="29"/>
      <c r="AN1228" s="29"/>
      <c r="AO1228" s="29">
        <v>1</v>
      </c>
    </row>
    <row r="1229" spans="32:41" x14ac:dyDescent="0.35">
      <c r="AF1229" s="19" t="s">
        <v>2954</v>
      </c>
      <c r="AG1229" s="29">
        <v>1</v>
      </c>
      <c r="AH1229" s="29"/>
      <c r="AI1229" s="29"/>
      <c r="AJ1229" s="29"/>
      <c r="AK1229" s="29"/>
      <c r="AL1229" s="29"/>
      <c r="AM1229" s="29"/>
      <c r="AN1229" s="29"/>
      <c r="AO1229" s="29">
        <v>1</v>
      </c>
    </row>
    <row r="1230" spans="32:41" x14ac:dyDescent="0.35">
      <c r="AF1230" s="19" t="s">
        <v>2956</v>
      </c>
      <c r="AG1230" s="29">
        <v>1</v>
      </c>
      <c r="AH1230" s="29"/>
      <c r="AI1230" s="29"/>
      <c r="AJ1230" s="29"/>
      <c r="AK1230" s="29"/>
      <c r="AL1230" s="29"/>
      <c r="AM1230" s="29"/>
      <c r="AN1230" s="29"/>
      <c r="AO1230" s="29">
        <v>1</v>
      </c>
    </row>
    <row r="1231" spans="32:41" x14ac:dyDescent="0.35">
      <c r="AF1231" s="19" t="s">
        <v>2958</v>
      </c>
      <c r="AG1231" s="29"/>
      <c r="AH1231" s="29"/>
      <c r="AI1231" s="29"/>
      <c r="AJ1231" s="29"/>
      <c r="AK1231" s="29"/>
      <c r="AL1231" s="29">
        <v>1</v>
      </c>
      <c r="AM1231" s="29"/>
      <c r="AN1231" s="29"/>
      <c r="AO1231" s="29">
        <v>1</v>
      </c>
    </row>
    <row r="1232" spans="32:41" x14ac:dyDescent="0.35">
      <c r="AF1232" s="19" t="s">
        <v>2960</v>
      </c>
      <c r="AG1232" s="29"/>
      <c r="AH1232" s="29"/>
      <c r="AI1232" s="29"/>
      <c r="AJ1232" s="29"/>
      <c r="AK1232" s="29"/>
      <c r="AL1232" s="29">
        <v>1</v>
      </c>
      <c r="AM1232" s="29"/>
      <c r="AN1232" s="29"/>
      <c r="AO1232" s="29">
        <v>1</v>
      </c>
    </row>
    <row r="1233" spans="32:41" x14ac:dyDescent="0.35">
      <c r="AF1233" s="19" t="s">
        <v>2964</v>
      </c>
      <c r="AG1233" s="29">
        <v>1</v>
      </c>
      <c r="AH1233" s="29"/>
      <c r="AI1233" s="29"/>
      <c r="AJ1233" s="29"/>
      <c r="AK1233" s="29"/>
      <c r="AL1233" s="29"/>
      <c r="AM1233" s="29"/>
      <c r="AN1233" s="29"/>
      <c r="AO1233" s="29">
        <v>1</v>
      </c>
    </row>
    <row r="1234" spans="32:41" x14ac:dyDescent="0.35">
      <c r="AF1234" s="19" t="s">
        <v>2966</v>
      </c>
      <c r="AG1234" s="29"/>
      <c r="AH1234" s="29"/>
      <c r="AI1234" s="29"/>
      <c r="AJ1234" s="29"/>
      <c r="AK1234" s="29"/>
      <c r="AL1234" s="29">
        <v>1</v>
      </c>
      <c r="AM1234" s="29"/>
      <c r="AN1234" s="29"/>
      <c r="AO1234" s="29">
        <v>1</v>
      </c>
    </row>
    <row r="1235" spans="32:41" x14ac:dyDescent="0.35">
      <c r="AF1235" s="19" t="s">
        <v>2968</v>
      </c>
      <c r="AG1235" s="29"/>
      <c r="AH1235" s="29"/>
      <c r="AI1235" s="29"/>
      <c r="AJ1235" s="29"/>
      <c r="AK1235" s="29"/>
      <c r="AL1235" s="29">
        <v>1</v>
      </c>
      <c r="AM1235" s="29"/>
      <c r="AN1235" s="29"/>
      <c r="AO1235" s="29">
        <v>1</v>
      </c>
    </row>
    <row r="1236" spans="32:41" x14ac:dyDescent="0.35">
      <c r="AF1236" s="19" t="s">
        <v>2970</v>
      </c>
      <c r="AG1236" s="29">
        <v>1</v>
      </c>
      <c r="AH1236" s="29"/>
      <c r="AI1236" s="29"/>
      <c r="AJ1236" s="29"/>
      <c r="AK1236" s="29"/>
      <c r="AL1236" s="29"/>
      <c r="AM1236" s="29"/>
      <c r="AN1236" s="29"/>
      <c r="AO1236" s="29">
        <v>1</v>
      </c>
    </row>
    <row r="1237" spans="32:41" x14ac:dyDescent="0.35">
      <c r="AF1237" s="19" t="s">
        <v>2972</v>
      </c>
      <c r="AG1237" s="29"/>
      <c r="AH1237" s="29">
        <v>1</v>
      </c>
      <c r="AI1237" s="29"/>
      <c r="AJ1237" s="29"/>
      <c r="AK1237" s="29"/>
      <c r="AL1237" s="29"/>
      <c r="AM1237" s="29"/>
      <c r="AN1237" s="29"/>
      <c r="AO1237" s="29">
        <v>1</v>
      </c>
    </row>
    <row r="1238" spans="32:41" x14ac:dyDescent="0.35">
      <c r="AF1238" s="19" t="s">
        <v>2976</v>
      </c>
      <c r="AG1238" s="29"/>
      <c r="AH1238" s="29"/>
      <c r="AI1238" s="29"/>
      <c r="AJ1238" s="29"/>
      <c r="AK1238" s="29">
        <v>1</v>
      </c>
      <c r="AL1238" s="29"/>
      <c r="AM1238" s="29"/>
      <c r="AN1238" s="29"/>
      <c r="AO1238" s="29">
        <v>1</v>
      </c>
    </row>
    <row r="1239" spans="32:41" x14ac:dyDescent="0.35">
      <c r="AF1239" s="19" t="s">
        <v>2978</v>
      </c>
      <c r="AG1239" s="29"/>
      <c r="AH1239" s="29">
        <v>1</v>
      </c>
      <c r="AI1239" s="29"/>
      <c r="AJ1239" s="29"/>
      <c r="AK1239" s="29"/>
      <c r="AL1239" s="29"/>
      <c r="AM1239" s="29"/>
      <c r="AN1239" s="29"/>
      <c r="AO1239" s="29">
        <v>1</v>
      </c>
    </row>
    <row r="1240" spans="32:41" x14ac:dyDescent="0.35">
      <c r="AF1240" s="19" t="s">
        <v>2980</v>
      </c>
      <c r="AG1240" s="29"/>
      <c r="AH1240" s="29"/>
      <c r="AI1240" s="29"/>
      <c r="AJ1240" s="29">
        <v>1</v>
      </c>
      <c r="AK1240" s="29"/>
      <c r="AL1240" s="29"/>
      <c r="AM1240" s="29"/>
      <c r="AN1240" s="29"/>
      <c r="AO1240" s="29">
        <v>1</v>
      </c>
    </row>
    <row r="1241" spans="32:41" x14ac:dyDescent="0.35">
      <c r="AF1241" s="19" t="s">
        <v>2984</v>
      </c>
      <c r="AG1241" s="29"/>
      <c r="AH1241" s="29"/>
      <c r="AI1241" s="29">
        <v>1</v>
      </c>
      <c r="AJ1241" s="29"/>
      <c r="AK1241" s="29"/>
      <c r="AL1241" s="29"/>
      <c r="AM1241" s="29"/>
      <c r="AN1241" s="29"/>
      <c r="AO1241" s="29">
        <v>1</v>
      </c>
    </row>
    <row r="1242" spans="32:41" x14ac:dyDescent="0.35">
      <c r="AF1242" s="19" t="s">
        <v>2987</v>
      </c>
      <c r="AG1242" s="29"/>
      <c r="AH1242" s="29"/>
      <c r="AI1242" s="29">
        <v>1</v>
      </c>
      <c r="AJ1242" s="29"/>
      <c r="AK1242" s="29"/>
      <c r="AL1242" s="29"/>
      <c r="AM1242" s="29"/>
      <c r="AN1242" s="29"/>
      <c r="AO1242" s="29">
        <v>1</v>
      </c>
    </row>
    <row r="1243" spans="32:41" x14ac:dyDescent="0.35">
      <c r="AF1243" s="18" t="s">
        <v>2356</v>
      </c>
      <c r="AG1243" s="29">
        <v>9</v>
      </c>
      <c r="AH1243" s="29">
        <v>8</v>
      </c>
      <c r="AI1243" s="29">
        <v>18</v>
      </c>
      <c r="AJ1243" s="29">
        <v>5</v>
      </c>
      <c r="AK1243" s="29">
        <v>5</v>
      </c>
      <c r="AL1243" s="29">
        <v>3</v>
      </c>
      <c r="AM1243" s="29"/>
      <c r="AN1243" s="29"/>
      <c r="AO1243" s="29">
        <v>48</v>
      </c>
    </row>
    <row r="1244" spans="32:41" x14ac:dyDescent="0.35">
      <c r="AF1244" s="19" t="s">
        <v>36</v>
      </c>
      <c r="AG1244" s="29"/>
      <c r="AH1244" s="29"/>
      <c r="AI1244" s="29">
        <v>1</v>
      </c>
      <c r="AJ1244" s="29"/>
      <c r="AK1244" s="29"/>
      <c r="AL1244" s="29"/>
      <c r="AM1244" s="29"/>
      <c r="AN1244" s="29"/>
      <c r="AO1244" s="29">
        <v>1</v>
      </c>
    </row>
    <row r="1245" spans="32:41" x14ac:dyDescent="0.35">
      <c r="AF1245" s="19" t="s">
        <v>37</v>
      </c>
      <c r="AG1245" s="29"/>
      <c r="AH1245" s="29"/>
      <c r="AI1245" s="29">
        <v>1</v>
      </c>
      <c r="AJ1245" s="29"/>
      <c r="AK1245" s="29"/>
      <c r="AL1245" s="29"/>
      <c r="AM1245" s="29"/>
      <c r="AN1245" s="29"/>
      <c r="AO1245" s="29">
        <v>1</v>
      </c>
    </row>
    <row r="1246" spans="32:41" x14ac:dyDescent="0.35">
      <c r="AF1246" s="19" t="s">
        <v>471</v>
      </c>
      <c r="AG1246" s="29">
        <v>1</v>
      </c>
      <c r="AH1246" s="29"/>
      <c r="AI1246" s="29"/>
      <c r="AJ1246" s="29"/>
      <c r="AK1246" s="29"/>
      <c r="AL1246" s="29"/>
      <c r="AM1246" s="29"/>
      <c r="AN1246" s="29"/>
      <c r="AO1246" s="29">
        <v>1</v>
      </c>
    </row>
    <row r="1247" spans="32:41" x14ac:dyDescent="0.35">
      <c r="AF1247" s="19" t="s">
        <v>41</v>
      </c>
      <c r="AG1247" s="29">
        <v>1</v>
      </c>
      <c r="AH1247" s="29"/>
      <c r="AI1247" s="29"/>
      <c r="AJ1247" s="29"/>
      <c r="AK1247" s="29"/>
      <c r="AL1247" s="29"/>
      <c r="AM1247" s="29"/>
      <c r="AN1247" s="29"/>
      <c r="AO1247" s="29">
        <v>1</v>
      </c>
    </row>
    <row r="1248" spans="32:41" x14ac:dyDescent="0.35">
      <c r="AF1248" s="19" t="s">
        <v>1889</v>
      </c>
      <c r="AG1248" s="29"/>
      <c r="AH1248" s="29"/>
      <c r="AI1248" s="29"/>
      <c r="AJ1248" s="29"/>
      <c r="AK1248" s="29"/>
      <c r="AL1248" s="29">
        <v>1</v>
      </c>
      <c r="AM1248" s="29"/>
      <c r="AN1248" s="29"/>
      <c r="AO1248" s="29">
        <v>1</v>
      </c>
    </row>
    <row r="1249" spans="32:41" x14ac:dyDescent="0.35">
      <c r="AF1249" s="19" t="s">
        <v>455</v>
      </c>
      <c r="AG1249" s="29"/>
      <c r="AH1249" s="29"/>
      <c r="AI1249" s="29">
        <v>1</v>
      </c>
      <c r="AJ1249" s="29"/>
      <c r="AK1249" s="29"/>
      <c r="AL1249" s="29"/>
      <c r="AM1249" s="29"/>
      <c r="AN1249" s="29"/>
      <c r="AO1249" s="29">
        <v>1</v>
      </c>
    </row>
    <row r="1250" spans="32:41" x14ac:dyDescent="0.35">
      <c r="AF1250" s="19" t="s">
        <v>3315</v>
      </c>
      <c r="AG1250" s="29">
        <v>1</v>
      </c>
      <c r="AH1250" s="29"/>
      <c r="AI1250" s="29"/>
      <c r="AJ1250" s="29"/>
      <c r="AK1250" s="29"/>
      <c r="AL1250" s="29"/>
      <c r="AM1250" s="29"/>
      <c r="AN1250" s="29"/>
      <c r="AO1250" s="29">
        <v>1</v>
      </c>
    </row>
    <row r="1251" spans="32:41" x14ac:dyDescent="0.35">
      <c r="AF1251" s="19" t="s">
        <v>261</v>
      </c>
      <c r="AG1251" s="29"/>
      <c r="AH1251" s="29"/>
      <c r="AI1251" s="29"/>
      <c r="AJ1251" s="29">
        <v>1</v>
      </c>
      <c r="AK1251" s="29"/>
      <c r="AL1251" s="29"/>
      <c r="AM1251" s="29"/>
      <c r="AN1251" s="29"/>
      <c r="AO1251" s="29">
        <v>1</v>
      </c>
    </row>
    <row r="1252" spans="32:41" x14ac:dyDescent="0.35">
      <c r="AF1252" s="19" t="s">
        <v>288</v>
      </c>
      <c r="AG1252" s="29"/>
      <c r="AH1252" s="29">
        <v>1</v>
      </c>
      <c r="AI1252" s="29"/>
      <c r="AJ1252" s="29"/>
      <c r="AK1252" s="29"/>
      <c r="AL1252" s="29"/>
      <c r="AM1252" s="29"/>
      <c r="AN1252" s="29"/>
      <c r="AO1252" s="29">
        <v>1</v>
      </c>
    </row>
    <row r="1253" spans="32:41" x14ac:dyDescent="0.35">
      <c r="AF1253" s="19" t="s">
        <v>1971</v>
      </c>
      <c r="AG1253" s="29"/>
      <c r="AH1253" s="29"/>
      <c r="AI1253" s="29">
        <v>1</v>
      </c>
      <c r="AJ1253" s="29"/>
      <c r="AK1253" s="29"/>
      <c r="AL1253" s="29"/>
      <c r="AM1253" s="29"/>
      <c r="AN1253" s="29"/>
      <c r="AO1253" s="29">
        <v>1</v>
      </c>
    </row>
    <row r="1254" spans="32:41" x14ac:dyDescent="0.35">
      <c r="AF1254" s="19" t="s">
        <v>33</v>
      </c>
      <c r="AG1254" s="29"/>
      <c r="AH1254" s="29"/>
      <c r="AI1254" s="29"/>
      <c r="AJ1254" s="29">
        <v>1</v>
      </c>
      <c r="AK1254" s="29"/>
      <c r="AL1254" s="29"/>
      <c r="AM1254" s="29"/>
      <c r="AN1254" s="29"/>
      <c r="AO1254" s="29">
        <v>1</v>
      </c>
    </row>
    <row r="1255" spans="32:41" x14ac:dyDescent="0.35">
      <c r="AF1255" s="19" t="s">
        <v>1146</v>
      </c>
      <c r="AG1255" s="29"/>
      <c r="AH1255" s="29"/>
      <c r="AI1255" s="29"/>
      <c r="AJ1255" s="29"/>
      <c r="AK1255" s="29">
        <v>1</v>
      </c>
      <c r="AL1255" s="29"/>
      <c r="AM1255" s="29"/>
      <c r="AN1255" s="29"/>
      <c r="AO1255" s="29">
        <v>1</v>
      </c>
    </row>
    <row r="1256" spans="32:41" x14ac:dyDescent="0.35">
      <c r="AF1256" s="19" t="s">
        <v>47</v>
      </c>
      <c r="AG1256" s="29"/>
      <c r="AH1256" s="29"/>
      <c r="AI1256" s="29"/>
      <c r="AJ1256" s="29"/>
      <c r="AK1256" s="29"/>
      <c r="AL1256" s="29">
        <v>1</v>
      </c>
      <c r="AM1256" s="29"/>
      <c r="AN1256" s="29"/>
      <c r="AO1256" s="29">
        <v>1</v>
      </c>
    </row>
    <row r="1257" spans="32:41" x14ac:dyDescent="0.35">
      <c r="AF1257" s="19" t="s">
        <v>1895</v>
      </c>
      <c r="AG1257" s="29"/>
      <c r="AH1257" s="29"/>
      <c r="AI1257" s="29">
        <v>1</v>
      </c>
      <c r="AJ1257" s="29"/>
      <c r="AK1257" s="29"/>
      <c r="AL1257" s="29"/>
      <c r="AM1257" s="29"/>
      <c r="AN1257" s="29"/>
      <c r="AO1257" s="29">
        <v>1</v>
      </c>
    </row>
    <row r="1258" spans="32:41" x14ac:dyDescent="0.35">
      <c r="AF1258" s="19" t="s">
        <v>2248</v>
      </c>
      <c r="AG1258" s="29">
        <v>1</v>
      </c>
      <c r="AH1258" s="29"/>
      <c r="AI1258" s="29"/>
      <c r="AJ1258" s="29"/>
      <c r="AK1258" s="29"/>
      <c r="AL1258" s="29"/>
      <c r="AM1258" s="29"/>
      <c r="AN1258" s="29"/>
      <c r="AO1258" s="29">
        <v>1</v>
      </c>
    </row>
    <row r="1259" spans="32:41" x14ac:dyDescent="0.35">
      <c r="AF1259" s="19" t="s">
        <v>301</v>
      </c>
      <c r="AG1259" s="29"/>
      <c r="AH1259" s="29"/>
      <c r="AI1259" s="29"/>
      <c r="AJ1259" s="29"/>
      <c r="AK1259" s="29">
        <v>1</v>
      </c>
      <c r="AL1259" s="29"/>
      <c r="AM1259" s="29"/>
      <c r="AN1259" s="29"/>
      <c r="AO1259" s="29">
        <v>1</v>
      </c>
    </row>
    <row r="1260" spans="32:41" x14ac:dyDescent="0.35">
      <c r="AF1260" s="19" t="s">
        <v>3194</v>
      </c>
      <c r="AG1260" s="29"/>
      <c r="AH1260" s="29"/>
      <c r="AI1260" s="29"/>
      <c r="AJ1260" s="29"/>
      <c r="AK1260" s="29">
        <v>1</v>
      </c>
      <c r="AL1260" s="29"/>
      <c r="AM1260" s="29"/>
      <c r="AN1260" s="29"/>
      <c r="AO1260" s="29">
        <v>1</v>
      </c>
    </row>
    <row r="1261" spans="32:41" x14ac:dyDescent="0.35">
      <c r="AF1261" s="19" t="s">
        <v>3196</v>
      </c>
      <c r="AG1261" s="29">
        <v>1</v>
      </c>
      <c r="AH1261" s="29"/>
      <c r="AI1261" s="29"/>
      <c r="AJ1261" s="29"/>
      <c r="AK1261" s="29"/>
      <c r="AL1261" s="29"/>
      <c r="AM1261" s="29"/>
      <c r="AN1261" s="29"/>
      <c r="AO1261" s="29">
        <v>1</v>
      </c>
    </row>
    <row r="1262" spans="32:41" x14ac:dyDescent="0.35">
      <c r="AF1262" s="19" t="s">
        <v>3198</v>
      </c>
      <c r="AG1262" s="29"/>
      <c r="AH1262" s="29"/>
      <c r="AI1262" s="29"/>
      <c r="AJ1262" s="29"/>
      <c r="AK1262" s="29">
        <v>1</v>
      </c>
      <c r="AL1262" s="29"/>
      <c r="AM1262" s="29"/>
      <c r="AN1262" s="29"/>
      <c r="AO1262" s="29">
        <v>1</v>
      </c>
    </row>
    <row r="1263" spans="32:41" x14ac:dyDescent="0.35">
      <c r="AF1263" s="19" t="s">
        <v>3200</v>
      </c>
      <c r="AG1263" s="29"/>
      <c r="AH1263" s="29">
        <v>1</v>
      </c>
      <c r="AI1263" s="29"/>
      <c r="AJ1263" s="29"/>
      <c r="AK1263" s="29"/>
      <c r="AL1263" s="29"/>
      <c r="AM1263" s="29"/>
      <c r="AN1263" s="29"/>
      <c r="AO1263" s="29">
        <v>1</v>
      </c>
    </row>
    <row r="1264" spans="32:41" x14ac:dyDescent="0.35">
      <c r="AF1264" s="19" t="s">
        <v>3203</v>
      </c>
      <c r="AG1264" s="29"/>
      <c r="AH1264" s="29"/>
      <c r="AI1264" s="29">
        <v>1</v>
      </c>
      <c r="AJ1264" s="29"/>
      <c r="AK1264" s="29"/>
      <c r="AL1264" s="29"/>
      <c r="AM1264" s="29"/>
      <c r="AN1264" s="29"/>
      <c r="AO1264" s="29">
        <v>1</v>
      </c>
    </row>
    <row r="1265" spans="32:41" x14ac:dyDescent="0.35">
      <c r="AF1265" s="19" t="s">
        <v>3205</v>
      </c>
      <c r="AG1265" s="29"/>
      <c r="AH1265" s="29">
        <v>1</v>
      </c>
      <c r="AI1265" s="29"/>
      <c r="AJ1265" s="29"/>
      <c r="AK1265" s="29"/>
      <c r="AL1265" s="29"/>
      <c r="AM1265" s="29"/>
      <c r="AN1265" s="29"/>
      <c r="AO1265" s="29">
        <v>1</v>
      </c>
    </row>
    <row r="1266" spans="32:41" x14ac:dyDescent="0.35">
      <c r="AF1266" s="19" t="s">
        <v>3208</v>
      </c>
      <c r="AG1266" s="29"/>
      <c r="AH1266" s="29"/>
      <c r="AI1266" s="29">
        <v>1</v>
      </c>
      <c r="AJ1266" s="29"/>
      <c r="AK1266" s="29"/>
      <c r="AL1266" s="29"/>
      <c r="AM1266" s="29"/>
      <c r="AN1266" s="29"/>
      <c r="AO1266" s="29">
        <v>1</v>
      </c>
    </row>
    <row r="1267" spans="32:41" x14ac:dyDescent="0.35">
      <c r="AF1267" s="19" t="s">
        <v>3210</v>
      </c>
      <c r="AG1267" s="29"/>
      <c r="AH1267" s="29">
        <v>1</v>
      </c>
      <c r="AI1267" s="29"/>
      <c r="AJ1267" s="29"/>
      <c r="AK1267" s="29"/>
      <c r="AL1267" s="29"/>
      <c r="AM1267" s="29"/>
      <c r="AN1267" s="29"/>
      <c r="AO1267" s="29">
        <v>1</v>
      </c>
    </row>
    <row r="1268" spans="32:41" x14ac:dyDescent="0.35">
      <c r="AF1268" s="19" t="s">
        <v>3214</v>
      </c>
      <c r="AG1268" s="29"/>
      <c r="AH1268" s="29"/>
      <c r="AI1268" s="29">
        <v>1</v>
      </c>
      <c r="AJ1268" s="29"/>
      <c r="AK1268" s="29"/>
      <c r="AL1268" s="29"/>
      <c r="AM1268" s="29"/>
      <c r="AN1268" s="29"/>
      <c r="AO1268" s="29">
        <v>1</v>
      </c>
    </row>
    <row r="1269" spans="32:41" x14ac:dyDescent="0.35">
      <c r="AF1269" s="19" t="s">
        <v>3218</v>
      </c>
      <c r="AG1269" s="29"/>
      <c r="AH1269" s="29"/>
      <c r="AI1269" s="29"/>
      <c r="AJ1269" s="29"/>
      <c r="AK1269" s="29"/>
      <c r="AL1269" s="29">
        <v>1</v>
      </c>
      <c r="AM1269" s="29"/>
      <c r="AN1269" s="29"/>
      <c r="AO1269" s="29">
        <v>1</v>
      </c>
    </row>
    <row r="1270" spans="32:41" x14ac:dyDescent="0.35">
      <c r="AF1270" s="19" t="s">
        <v>3220</v>
      </c>
      <c r="AG1270" s="29"/>
      <c r="AH1270" s="29"/>
      <c r="AI1270" s="29">
        <v>1</v>
      </c>
      <c r="AJ1270" s="29"/>
      <c r="AK1270" s="29"/>
      <c r="AL1270" s="29"/>
      <c r="AM1270" s="29"/>
      <c r="AN1270" s="29"/>
      <c r="AO1270" s="29">
        <v>1</v>
      </c>
    </row>
    <row r="1271" spans="32:41" x14ac:dyDescent="0.35">
      <c r="AF1271" s="19" t="s">
        <v>3222</v>
      </c>
      <c r="AG1271" s="29"/>
      <c r="AH1271" s="29"/>
      <c r="AI1271" s="29">
        <v>1</v>
      </c>
      <c r="AJ1271" s="29"/>
      <c r="AK1271" s="29"/>
      <c r="AL1271" s="29"/>
      <c r="AM1271" s="29"/>
      <c r="AN1271" s="29"/>
      <c r="AO1271" s="29">
        <v>1</v>
      </c>
    </row>
    <row r="1272" spans="32:41" x14ac:dyDescent="0.35">
      <c r="AF1272" s="19" t="s">
        <v>3224</v>
      </c>
      <c r="AG1272" s="29">
        <v>1</v>
      </c>
      <c r="AH1272" s="29"/>
      <c r="AI1272" s="29"/>
      <c r="AJ1272" s="29"/>
      <c r="AK1272" s="29"/>
      <c r="AL1272" s="29"/>
      <c r="AM1272" s="29"/>
      <c r="AN1272" s="29"/>
      <c r="AO1272" s="29">
        <v>1</v>
      </c>
    </row>
    <row r="1273" spans="32:41" x14ac:dyDescent="0.35">
      <c r="AF1273" s="19" t="s">
        <v>3231</v>
      </c>
      <c r="AG1273" s="29"/>
      <c r="AH1273" s="29"/>
      <c r="AI1273" s="29">
        <v>1</v>
      </c>
      <c r="AJ1273" s="29"/>
      <c r="AK1273" s="29"/>
      <c r="AL1273" s="29"/>
      <c r="AM1273" s="29"/>
      <c r="AN1273" s="29"/>
      <c r="AO1273" s="29">
        <v>1</v>
      </c>
    </row>
    <row r="1274" spans="32:41" x14ac:dyDescent="0.35">
      <c r="AF1274" s="19" t="s">
        <v>3234</v>
      </c>
      <c r="AG1274" s="29"/>
      <c r="AH1274" s="29"/>
      <c r="AI1274" s="29">
        <v>1</v>
      </c>
      <c r="AJ1274" s="29"/>
      <c r="AK1274" s="29"/>
      <c r="AL1274" s="29"/>
      <c r="AM1274" s="29"/>
      <c r="AN1274" s="29"/>
      <c r="AO1274" s="29">
        <v>1</v>
      </c>
    </row>
    <row r="1275" spans="32:41" x14ac:dyDescent="0.35">
      <c r="AF1275" s="19" t="s">
        <v>3238</v>
      </c>
      <c r="AG1275" s="29">
        <v>1</v>
      </c>
      <c r="AH1275" s="29"/>
      <c r="AI1275" s="29"/>
      <c r="AJ1275" s="29"/>
      <c r="AK1275" s="29"/>
      <c r="AL1275" s="29"/>
      <c r="AM1275" s="29"/>
      <c r="AN1275" s="29"/>
      <c r="AO1275" s="29">
        <v>1</v>
      </c>
    </row>
    <row r="1276" spans="32:41" x14ac:dyDescent="0.35">
      <c r="AF1276" s="19" t="s">
        <v>3241</v>
      </c>
      <c r="AG1276" s="29"/>
      <c r="AH1276" s="29">
        <v>1</v>
      </c>
      <c r="AI1276" s="29"/>
      <c r="AJ1276" s="29"/>
      <c r="AK1276" s="29"/>
      <c r="AL1276" s="29"/>
      <c r="AM1276" s="29"/>
      <c r="AN1276" s="29"/>
      <c r="AO1276" s="29">
        <v>1</v>
      </c>
    </row>
    <row r="1277" spans="32:41" x14ac:dyDescent="0.35">
      <c r="AF1277" s="19" t="s">
        <v>3245</v>
      </c>
      <c r="AG1277" s="29"/>
      <c r="AH1277" s="29"/>
      <c r="AI1277" s="29">
        <v>1</v>
      </c>
      <c r="AJ1277" s="29"/>
      <c r="AK1277" s="29"/>
      <c r="AL1277" s="29"/>
      <c r="AM1277" s="29"/>
      <c r="AN1277" s="29"/>
      <c r="AO1277" s="29">
        <v>1</v>
      </c>
    </row>
    <row r="1278" spans="32:41" x14ac:dyDescent="0.35">
      <c r="AF1278" s="19" t="s">
        <v>3247</v>
      </c>
      <c r="AG1278" s="29"/>
      <c r="AH1278" s="29"/>
      <c r="AI1278" s="29">
        <v>1</v>
      </c>
      <c r="AJ1278" s="29"/>
      <c r="AK1278" s="29"/>
      <c r="AL1278" s="29"/>
      <c r="AM1278" s="29"/>
      <c r="AN1278" s="29"/>
      <c r="AO1278" s="29">
        <v>1</v>
      </c>
    </row>
    <row r="1279" spans="32:41" x14ac:dyDescent="0.35">
      <c r="AF1279" s="19" t="s">
        <v>3250</v>
      </c>
      <c r="AG1279" s="29"/>
      <c r="AH1279" s="29"/>
      <c r="AI1279" s="29">
        <v>1</v>
      </c>
      <c r="AJ1279" s="29"/>
      <c r="AK1279" s="29"/>
      <c r="AL1279" s="29"/>
      <c r="AM1279" s="29"/>
      <c r="AN1279" s="29"/>
      <c r="AO1279" s="29">
        <v>1</v>
      </c>
    </row>
    <row r="1280" spans="32:41" x14ac:dyDescent="0.35">
      <c r="AF1280" s="19" t="s">
        <v>3252</v>
      </c>
      <c r="AG1280" s="29">
        <v>1</v>
      </c>
      <c r="AH1280" s="29"/>
      <c r="AI1280" s="29"/>
      <c r="AJ1280" s="29"/>
      <c r="AK1280" s="29"/>
      <c r="AL1280" s="29"/>
      <c r="AM1280" s="29"/>
      <c r="AN1280" s="29"/>
      <c r="AO1280" s="29">
        <v>1</v>
      </c>
    </row>
    <row r="1281" spans="32:41" x14ac:dyDescent="0.35">
      <c r="AF1281" s="19" t="s">
        <v>3254</v>
      </c>
      <c r="AG1281" s="29"/>
      <c r="AH1281" s="29"/>
      <c r="AI1281" s="29">
        <v>1</v>
      </c>
      <c r="AJ1281" s="29"/>
      <c r="AK1281" s="29"/>
      <c r="AL1281" s="29"/>
      <c r="AM1281" s="29"/>
      <c r="AN1281" s="29"/>
      <c r="AO1281" s="29">
        <v>1</v>
      </c>
    </row>
    <row r="1282" spans="32:41" x14ac:dyDescent="0.35">
      <c r="AF1282" s="19" t="s">
        <v>3256</v>
      </c>
      <c r="AG1282" s="29"/>
      <c r="AH1282" s="29"/>
      <c r="AI1282" s="29"/>
      <c r="AJ1282" s="29">
        <v>1</v>
      </c>
      <c r="AK1282" s="29"/>
      <c r="AL1282" s="29"/>
      <c r="AM1282" s="29"/>
      <c r="AN1282" s="29"/>
      <c r="AO1282" s="29">
        <v>1</v>
      </c>
    </row>
    <row r="1283" spans="32:41" x14ac:dyDescent="0.35">
      <c r="AF1283" s="19" t="s">
        <v>3259</v>
      </c>
      <c r="AG1283" s="29"/>
      <c r="AH1283" s="29"/>
      <c r="AI1283" s="29"/>
      <c r="AJ1283" s="29">
        <v>1</v>
      </c>
      <c r="AK1283" s="29"/>
      <c r="AL1283" s="29"/>
      <c r="AM1283" s="29"/>
      <c r="AN1283" s="29"/>
      <c r="AO1283" s="29">
        <v>1</v>
      </c>
    </row>
    <row r="1284" spans="32:41" x14ac:dyDescent="0.35">
      <c r="AF1284" s="19" t="s">
        <v>3261</v>
      </c>
      <c r="AG1284" s="29"/>
      <c r="AH1284" s="29">
        <v>1</v>
      </c>
      <c r="AI1284" s="29"/>
      <c r="AJ1284" s="29"/>
      <c r="AK1284" s="29"/>
      <c r="AL1284" s="29"/>
      <c r="AM1284" s="29"/>
      <c r="AN1284" s="29"/>
      <c r="AO1284" s="29">
        <v>1</v>
      </c>
    </row>
    <row r="1285" spans="32:41" x14ac:dyDescent="0.35">
      <c r="AF1285" s="19" t="s">
        <v>3267</v>
      </c>
      <c r="AG1285" s="29"/>
      <c r="AH1285" s="29"/>
      <c r="AI1285" s="29"/>
      <c r="AJ1285" s="29"/>
      <c r="AK1285" s="29">
        <v>1</v>
      </c>
      <c r="AL1285" s="29"/>
      <c r="AM1285" s="29"/>
      <c r="AN1285" s="29"/>
      <c r="AO1285" s="29">
        <v>1</v>
      </c>
    </row>
    <row r="1286" spans="32:41" x14ac:dyDescent="0.35">
      <c r="AF1286" s="19" t="s">
        <v>3272</v>
      </c>
      <c r="AG1286" s="29">
        <v>1</v>
      </c>
      <c r="AH1286" s="29"/>
      <c r="AI1286" s="29"/>
      <c r="AJ1286" s="29"/>
      <c r="AK1286" s="29"/>
      <c r="AL1286" s="29"/>
      <c r="AM1286" s="29"/>
      <c r="AN1286" s="29"/>
      <c r="AO1286" s="29">
        <v>1</v>
      </c>
    </row>
    <row r="1287" spans="32:41" x14ac:dyDescent="0.35">
      <c r="AF1287" s="19" t="s">
        <v>3278</v>
      </c>
      <c r="AG1287" s="29"/>
      <c r="AH1287" s="29">
        <v>1</v>
      </c>
      <c r="AI1287" s="29"/>
      <c r="AJ1287" s="29"/>
      <c r="AK1287" s="29"/>
      <c r="AL1287" s="29"/>
      <c r="AM1287" s="29"/>
      <c r="AN1287" s="29"/>
      <c r="AO1287" s="29">
        <v>1</v>
      </c>
    </row>
    <row r="1288" spans="32:41" x14ac:dyDescent="0.35">
      <c r="AF1288" s="19" t="s">
        <v>3281</v>
      </c>
      <c r="AG1288" s="29"/>
      <c r="AH1288" s="29"/>
      <c r="AI1288" s="29"/>
      <c r="AJ1288" s="29">
        <v>1</v>
      </c>
      <c r="AK1288" s="29"/>
      <c r="AL1288" s="29"/>
      <c r="AM1288" s="29"/>
      <c r="AN1288" s="29"/>
      <c r="AO1288" s="29">
        <v>1</v>
      </c>
    </row>
    <row r="1289" spans="32:41" x14ac:dyDescent="0.35">
      <c r="AF1289" s="19" t="s">
        <v>3292</v>
      </c>
      <c r="AG1289" s="29"/>
      <c r="AH1289" s="29">
        <v>1</v>
      </c>
      <c r="AI1289" s="29"/>
      <c r="AJ1289" s="29"/>
      <c r="AK1289" s="29"/>
      <c r="AL1289" s="29"/>
      <c r="AM1289" s="29"/>
      <c r="AN1289" s="29"/>
      <c r="AO1289" s="29">
        <v>1</v>
      </c>
    </row>
    <row r="1290" spans="32:41" x14ac:dyDescent="0.35">
      <c r="AF1290" s="19" t="s">
        <v>3310</v>
      </c>
      <c r="AG1290" s="29"/>
      <c r="AH1290" s="29"/>
      <c r="AI1290" s="29">
        <v>1</v>
      </c>
      <c r="AJ1290" s="29"/>
      <c r="AK1290" s="29"/>
      <c r="AL1290" s="29"/>
      <c r="AM1290" s="29"/>
      <c r="AN1290" s="29"/>
      <c r="AO1290" s="29">
        <v>1</v>
      </c>
    </row>
    <row r="1291" spans="32:41" x14ac:dyDescent="0.35">
      <c r="AF1291" s="19" t="s">
        <v>3320</v>
      </c>
      <c r="AG1291" s="29"/>
      <c r="AH1291" s="29"/>
      <c r="AI1291" s="29">
        <v>1</v>
      </c>
      <c r="AJ1291" s="29"/>
      <c r="AK1291" s="29"/>
      <c r="AL1291" s="29"/>
      <c r="AM1291" s="29"/>
      <c r="AN1291" s="29"/>
      <c r="AO1291" s="29">
        <v>1</v>
      </c>
    </row>
    <row r="1292" spans="32:41" x14ac:dyDescent="0.35">
      <c r="AF1292" s="18" t="s">
        <v>1229</v>
      </c>
      <c r="AG1292" s="29"/>
      <c r="AH1292" s="29"/>
      <c r="AI1292" s="29">
        <v>1</v>
      </c>
      <c r="AJ1292" s="29">
        <v>2</v>
      </c>
      <c r="AK1292" s="29"/>
      <c r="AL1292" s="29"/>
      <c r="AM1292" s="29"/>
      <c r="AN1292" s="29"/>
      <c r="AO1292" s="29">
        <v>3</v>
      </c>
    </row>
    <row r="1293" spans="32:41" x14ac:dyDescent="0.35">
      <c r="AF1293" s="19" t="s">
        <v>1949</v>
      </c>
      <c r="AG1293" s="29"/>
      <c r="AH1293" s="29"/>
      <c r="AI1293" s="29"/>
      <c r="AJ1293" s="29">
        <v>1</v>
      </c>
      <c r="AK1293" s="29"/>
      <c r="AL1293" s="29"/>
      <c r="AM1293" s="29"/>
      <c r="AN1293" s="29"/>
      <c r="AO1293" s="29">
        <v>1</v>
      </c>
    </row>
    <row r="1294" spans="32:41" x14ac:dyDescent="0.35">
      <c r="AF1294" s="19" t="s">
        <v>1947</v>
      </c>
      <c r="AG1294" s="29"/>
      <c r="AH1294" s="29"/>
      <c r="AI1294" s="29"/>
      <c r="AJ1294" s="29">
        <v>1</v>
      </c>
      <c r="AK1294" s="29"/>
      <c r="AL1294" s="29"/>
      <c r="AM1294" s="29"/>
      <c r="AN1294" s="29"/>
      <c r="AO1294" s="29">
        <v>1</v>
      </c>
    </row>
    <row r="1295" spans="32:41" x14ac:dyDescent="0.35">
      <c r="AF1295" s="19" t="s">
        <v>1948</v>
      </c>
      <c r="AG1295" s="29"/>
      <c r="AH1295" s="29"/>
      <c r="AI1295" s="29">
        <v>1</v>
      </c>
      <c r="AJ1295" s="29"/>
      <c r="AK1295" s="29"/>
      <c r="AL1295" s="29"/>
      <c r="AM1295" s="29"/>
      <c r="AN1295" s="29"/>
      <c r="AO1295" s="29">
        <v>1</v>
      </c>
    </row>
    <row r="1296" spans="32:41" x14ac:dyDescent="0.35">
      <c r="AF1296" s="18" t="s">
        <v>2365</v>
      </c>
      <c r="AG1296" s="29">
        <v>18</v>
      </c>
      <c r="AH1296" s="29">
        <v>23</v>
      </c>
      <c r="AI1296" s="29"/>
      <c r="AJ1296" s="29">
        <v>8</v>
      </c>
      <c r="AK1296" s="29"/>
      <c r="AL1296" s="29"/>
      <c r="AM1296" s="29"/>
      <c r="AN1296" s="29"/>
      <c r="AO1296" s="29">
        <v>49</v>
      </c>
    </row>
    <row r="1297" spans="32:41" x14ac:dyDescent="0.35">
      <c r="AF1297" s="19" t="s">
        <v>36</v>
      </c>
      <c r="AG1297" s="29"/>
      <c r="AH1297" s="29">
        <v>1</v>
      </c>
      <c r="AI1297" s="29"/>
      <c r="AJ1297" s="29"/>
      <c r="AK1297" s="29"/>
      <c r="AL1297" s="29"/>
      <c r="AM1297" s="29"/>
      <c r="AN1297" s="29"/>
      <c r="AO1297" s="29">
        <v>1</v>
      </c>
    </row>
    <row r="1298" spans="32:41" x14ac:dyDescent="0.35">
      <c r="AF1298" s="19" t="s">
        <v>145</v>
      </c>
      <c r="AG1298" s="29"/>
      <c r="AH1298" s="29">
        <v>1</v>
      </c>
      <c r="AI1298" s="29"/>
      <c r="AJ1298" s="29"/>
      <c r="AK1298" s="29"/>
      <c r="AL1298" s="29"/>
      <c r="AM1298" s="29"/>
      <c r="AN1298" s="29"/>
      <c r="AO1298" s="29">
        <v>1</v>
      </c>
    </row>
    <row r="1299" spans="32:41" x14ac:dyDescent="0.35">
      <c r="AF1299" s="19" t="s">
        <v>37</v>
      </c>
      <c r="AG1299" s="29">
        <v>1</v>
      </c>
      <c r="AH1299" s="29"/>
      <c r="AI1299" s="29"/>
      <c r="AJ1299" s="29"/>
      <c r="AK1299" s="29"/>
      <c r="AL1299" s="29"/>
      <c r="AM1299" s="29"/>
      <c r="AN1299" s="29"/>
      <c r="AO1299" s="29">
        <v>1</v>
      </c>
    </row>
    <row r="1300" spans="32:41" x14ac:dyDescent="0.35">
      <c r="AF1300" s="19" t="s">
        <v>38</v>
      </c>
      <c r="AG1300" s="29"/>
      <c r="AH1300" s="29">
        <v>1</v>
      </c>
      <c r="AI1300" s="29"/>
      <c r="AJ1300" s="29"/>
      <c r="AK1300" s="29"/>
      <c r="AL1300" s="29"/>
      <c r="AM1300" s="29"/>
      <c r="AN1300" s="29"/>
      <c r="AO1300" s="29">
        <v>1</v>
      </c>
    </row>
    <row r="1301" spans="32:41" x14ac:dyDescent="0.35">
      <c r="AF1301" s="19" t="s">
        <v>39</v>
      </c>
      <c r="AG1301" s="29"/>
      <c r="AH1301" s="29">
        <v>1</v>
      </c>
      <c r="AI1301" s="29"/>
      <c r="AJ1301" s="29"/>
      <c r="AK1301" s="29"/>
      <c r="AL1301" s="29"/>
      <c r="AM1301" s="29"/>
      <c r="AN1301" s="29"/>
      <c r="AO1301" s="29">
        <v>1</v>
      </c>
    </row>
    <row r="1302" spans="32:41" x14ac:dyDescent="0.35">
      <c r="AF1302" s="19" t="s">
        <v>40</v>
      </c>
      <c r="AG1302" s="29">
        <v>1</v>
      </c>
      <c r="AH1302" s="29"/>
      <c r="AI1302" s="29"/>
      <c r="AJ1302" s="29"/>
      <c r="AK1302" s="29"/>
      <c r="AL1302" s="29"/>
      <c r="AM1302" s="29"/>
      <c r="AN1302" s="29"/>
      <c r="AO1302" s="29">
        <v>1</v>
      </c>
    </row>
    <row r="1303" spans="32:41" x14ac:dyDescent="0.35">
      <c r="AF1303" s="19" t="s">
        <v>49</v>
      </c>
      <c r="AG1303" s="29">
        <v>1</v>
      </c>
      <c r="AH1303" s="29"/>
      <c r="AI1303" s="29"/>
      <c r="AJ1303" s="29"/>
      <c r="AK1303" s="29"/>
      <c r="AL1303" s="29"/>
      <c r="AM1303" s="29"/>
      <c r="AN1303" s="29"/>
      <c r="AO1303" s="29">
        <v>1</v>
      </c>
    </row>
    <row r="1304" spans="32:41" x14ac:dyDescent="0.35">
      <c r="AF1304" s="19" t="s">
        <v>150</v>
      </c>
      <c r="AG1304" s="29">
        <v>1</v>
      </c>
      <c r="AH1304" s="29"/>
      <c r="AI1304" s="29"/>
      <c r="AJ1304" s="29"/>
      <c r="AK1304" s="29"/>
      <c r="AL1304" s="29"/>
      <c r="AM1304" s="29"/>
      <c r="AN1304" s="29"/>
      <c r="AO1304" s="29">
        <v>1</v>
      </c>
    </row>
    <row r="1305" spans="32:41" x14ac:dyDescent="0.35">
      <c r="AF1305" s="19" t="s">
        <v>42</v>
      </c>
      <c r="AG1305" s="29">
        <v>1</v>
      </c>
      <c r="AH1305" s="29"/>
      <c r="AI1305" s="29"/>
      <c r="AJ1305" s="29"/>
      <c r="AK1305" s="29"/>
      <c r="AL1305" s="29"/>
      <c r="AM1305" s="29"/>
      <c r="AN1305" s="29"/>
      <c r="AO1305" s="29">
        <v>1</v>
      </c>
    </row>
    <row r="1306" spans="32:41" x14ac:dyDescent="0.35">
      <c r="AF1306" s="19" t="s">
        <v>44</v>
      </c>
      <c r="AG1306" s="29">
        <v>1</v>
      </c>
      <c r="AH1306" s="29"/>
      <c r="AI1306" s="29"/>
      <c r="AJ1306" s="29"/>
      <c r="AK1306" s="29"/>
      <c r="AL1306" s="29"/>
      <c r="AM1306" s="29"/>
      <c r="AN1306" s="29"/>
      <c r="AO1306" s="29">
        <v>1</v>
      </c>
    </row>
    <row r="1307" spans="32:41" x14ac:dyDescent="0.35">
      <c r="AF1307" s="19" t="s">
        <v>50</v>
      </c>
      <c r="AG1307" s="29">
        <v>1</v>
      </c>
      <c r="AH1307" s="29"/>
      <c r="AI1307" s="29"/>
      <c r="AJ1307" s="29"/>
      <c r="AK1307" s="29"/>
      <c r="AL1307" s="29"/>
      <c r="AM1307" s="29"/>
      <c r="AN1307" s="29"/>
      <c r="AO1307" s="29">
        <v>1</v>
      </c>
    </row>
    <row r="1308" spans="32:41" x14ac:dyDescent="0.35">
      <c r="AF1308" s="19" t="s">
        <v>151</v>
      </c>
      <c r="AG1308" s="29"/>
      <c r="AH1308" s="29">
        <v>1</v>
      </c>
      <c r="AI1308" s="29"/>
      <c r="AJ1308" s="29"/>
      <c r="AK1308" s="29"/>
      <c r="AL1308" s="29"/>
      <c r="AM1308" s="29"/>
      <c r="AN1308" s="29"/>
      <c r="AO1308" s="29">
        <v>1</v>
      </c>
    </row>
    <row r="1309" spans="32:41" x14ac:dyDescent="0.35">
      <c r="AF1309" s="19" t="s">
        <v>152</v>
      </c>
      <c r="AG1309" s="29"/>
      <c r="AH1309" s="29">
        <v>1</v>
      </c>
      <c r="AI1309" s="29"/>
      <c r="AJ1309" s="29"/>
      <c r="AK1309" s="29"/>
      <c r="AL1309" s="29"/>
      <c r="AM1309" s="29"/>
      <c r="AN1309" s="29"/>
      <c r="AO1309" s="29">
        <v>1</v>
      </c>
    </row>
    <row r="1310" spans="32:41" x14ac:dyDescent="0.35">
      <c r="AF1310" s="19" t="s">
        <v>128</v>
      </c>
      <c r="AG1310" s="29"/>
      <c r="AH1310" s="29">
        <v>1</v>
      </c>
      <c r="AI1310" s="29"/>
      <c r="AJ1310" s="29"/>
      <c r="AK1310" s="29"/>
      <c r="AL1310" s="29"/>
      <c r="AM1310" s="29"/>
      <c r="AN1310" s="29"/>
      <c r="AO1310" s="29">
        <v>1</v>
      </c>
    </row>
    <row r="1311" spans="32:41" x14ac:dyDescent="0.35">
      <c r="AF1311" s="19" t="s">
        <v>533</v>
      </c>
      <c r="AG1311" s="29">
        <v>1</v>
      </c>
      <c r="AH1311" s="29"/>
      <c r="AI1311" s="29"/>
      <c r="AJ1311" s="29"/>
      <c r="AK1311" s="29"/>
      <c r="AL1311" s="29"/>
      <c r="AM1311" s="29"/>
      <c r="AN1311" s="29"/>
      <c r="AO1311" s="29">
        <v>1</v>
      </c>
    </row>
    <row r="1312" spans="32:41" x14ac:dyDescent="0.35">
      <c r="AF1312" s="19" t="s">
        <v>51</v>
      </c>
      <c r="AG1312" s="29"/>
      <c r="AH1312" s="29">
        <v>1</v>
      </c>
      <c r="AI1312" s="29"/>
      <c r="AJ1312" s="29"/>
      <c r="AK1312" s="29"/>
      <c r="AL1312" s="29"/>
      <c r="AM1312" s="29"/>
      <c r="AN1312" s="29"/>
      <c r="AO1312" s="29">
        <v>1</v>
      </c>
    </row>
    <row r="1313" spans="32:41" x14ac:dyDescent="0.35">
      <c r="AF1313" s="19" t="s">
        <v>45</v>
      </c>
      <c r="AG1313" s="29"/>
      <c r="AH1313" s="29">
        <v>1</v>
      </c>
      <c r="AI1313" s="29"/>
      <c r="AJ1313" s="29"/>
      <c r="AK1313" s="29"/>
      <c r="AL1313" s="29"/>
      <c r="AM1313" s="29"/>
      <c r="AN1313" s="29"/>
      <c r="AO1313" s="29">
        <v>1</v>
      </c>
    </row>
    <row r="1314" spans="32:41" x14ac:dyDescent="0.35">
      <c r="AF1314" s="19" t="s">
        <v>154</v>
      </c>
      <c r="AG1314" s="29"/>
      <c r="AH1314" s="29">
        <v>1</v>
      </c>
      <c r="AI1314" s="29"/>
      <c r="AJ1314" s="29"/>
      <c r="AK1314" s="29"/>
      <c r="AL1314" s="29"/>
      <c r="AM1314" s="29"/>
      <c r="AN1314" s="29"/>
      <c r="AO1314" s="29">
        <v>1</v>
      </c>
    </row>
    <row r="1315" spans="32:41" x14ac:dyDescent="0.35">
      <c r="AF1315" s="19" t="s">
        <v>131</v>
      </c>
      <c r="AG1315" s="29"/>
      <c r="AH1315" s="29"/>
      <c r="AI1315" s="29"/>
      <c r="AJ1315" s="29">
        <v>1</v>
      </c>
      <c r="AK1315" s="29"/>
      <c r="AL1315" s="29"/>
      <c r="AM1315" s="29"/>
      <c r="AN1315" s="29"/>
      <c r="AO1315" s="29">
        <v>1</v>
      </c>
    </row>
    <row r="1316" spans="32:41" x14ac:dyDescent="0.35">
      <c r="AF1316" s="19" t="s">
        <v>319</v>
      </c>
      <c r="AG1316" s="29"/>
      <c r="AH1316" s="29">
        <v>1</v>
      </c>
      <c r="AI1316" s="29"/>
      <c r="AJ1316" s="29"/>
      <c r="AK1316" s="29"/>
      <c r="AL1316" s="29"/>
      <c r="AM1316" s="29"/>
      <c r="AN1316" s="29"/>
      <c r="AO1316" s="29">
        <v>1</v>
      </c>
    </row>
    <row r="1317" spans="32:41" x14ac:dyDescent="0.35">
      <c r="AF1317" s="19" t="s">
        <v>122</v>
      </c>
      <c r="AG1317" s="29">
        <v>1</v>
      </c>
      <c r="AH1317" s="29"/>
      <c r="AI1317" s="29"/>
      <c r="AJ1317" s="29"/>
      <c r="AK1317" s="29"/>
      <c r="AL1317" s="29"/>
      <c r="AM1317" s="29"/>
      <c r="AN1317" s="29"/>
      <c r="AO1317" s="29">
        <v>1</v>
      </c>
    </row>
    <row r="1318" spans="32:41" x14ac:dyDescent="0.35">
      <c r="AF1318" s="19" t="s">
        <v>147</v>
      </c>
      <c r="AG1318" s="29"/>
      <c r="AH1318" s="29">
        <v>1</v>
      </c>
      <c r="AI1318" s="29"/>
      <c r="AJ1318" s="29"/>
      <c r="AK1318" s="29"/>
      <c r="AL1318" s="29"/>
      <c r="AM1318" s="29"/>
      <c r="AN1318" s="29"/>
      <c r="AO1318" s="29">
        <v>1</v>
      </c>
    </row>
    <row r="1319" spans="32:41" x14ac:dyDescent="0.35">
      <c r="AF1319" s="19" t="s">
        <v>269</v>
      </c>
      <c r="AG1319" s="29">
        <v>1</v>
      </c>
      <c r="AH1319" s="29"/>
      <c r="AI1319" s="29"/>
      <c r="AJ1319" s="29"/>
      <c r="AK1319" s="29"/>
      <c r="AL1319" s="29"/>
      <c r="AM1319" s="29"/>
      <c r="AN1319" s="29"/>
      <c r="AO1319" s="29">
        <v>1</v>
      </c>
    </row>
    <row r="1320" spans="32:41" x14ac:dyDescent="0.35">
      <c r="AF1320" s="19" t="s">
        <v>155</v>
      </c>
      <c r="AG1320" s="29">
        <v>1</v>
      </c>
      <c r="AH1320" s="29"/>
      <c r="AI1320" s="29"/>
      <c r="AJ1320" s="29"/>
      <c r="AK1320" s="29"/>
      <c r="AL1320" s="29"/>
      <c r="AM1320" s="29"/>
      <c r="AN1320" s="29"/>
      <c r="AO1320" s="29">
        <v>1</v>
      </c>
    </row>
    <row r="1321" spans="32:41" x14ac:dyDescent="0.35">
      <c r="AF1321" s="19" t="s">
        <v>156</v>
      </c>
      <c r="AG1321" s="29"/>
      <c r="AH1321" s="29">
        <v>1</v>
      </c>
      <c r="AI1321" s="29"/>
      <c r="AJ1321" s="29"/>
      <c r="AK1321" s="29"/>
      <c r="AL1321" s="29"/>
      <c r="AM1321" s="29"/>
      <c r="AN1321" s="29"/>
      <c r="AO1321" s="29">
        <v>1</v>
      </c>
    </row>
    <row r="1322" spans="32:41" x14ac:dyDescent="0.35">
      <c r="AF1322" s="19" t="s">
        <v>157</v>
      </c>
      <c r="AG1322" s="29"/>
      <c r="AH1322" s="29">
        <v>1</v>
      </c>
      <c r="AI1322" s="29"/>
      <c r="AJ1322" s="29"/>
      <c r="AK1322" s="29"/>
      <c r="AL1322" s="29"/>
      <c r="AM1322" s="29"/>
      <c r="AN1322" s="29"/>
      <c r="AO1322" s="29">
        <v>1</v>
      </c>
    </row>
    <row r="1323" spans="32:41" x14ac:dyDescent="0.35">
      <c r="AF1323" s="19" t="s">
        <v>1164</v>
      </c>
      <c r="AG1323" s="29">
        <v>1</v>
      </c>
      <c r="AH1323" s="29"/>
      <c r="AI1323" s="29"/>
      <c r="AJ1323" s="29"/>
      <c r="AK1323" s="29"/>
      <c r="AL1323" s="29"/>
      <c r="AM1323" s="29"/>
      <c r="AN1323" s="29"/>
      <c r="AO1323" s="29">
        <v>1</v>
      </c>
    </row>
    <row r="1324" spans="32:41" x14ac:dyDescent="0.35">
      <c r="AF1324" s="19" t="s">
        <v>270</v>
      </c>
      <c r="AG1324" s="29">
        <v>1</v>
      </c>
      <c r="AH1324" s="29"/>
      <c r="AI1324" s="29"/>
      <c r="AJ1324" s="29"/>
      <c r="AK1324" s="29"/>
      <c r="AL1324" s="29"/>
      <c r="AM1324" s="29"/>
      <c r="AN1324" s="29"/>
      <c r="AO1324" s="29">
        <v>1</v>
      </c>
    </row>
    <row r="1325" spans="32:41" x14ac:dyDescent="0.35">
      <c r="AF1325" s="19" t="s">
        <v>129</v>
      </c>
      <c r="AG1325" s="29"/>
      <c r="AH1325" s="29"/>
      <c r="AI1325" s="29"/>
      <c r="AJ1325" s="29">
        <v>1</v>
      </c>
      <c r="AK1325" s="29"/>
      <c r="AL1325" s="29"/>
      <c r="AM1325" s="29"/>
      <c r="AN1325" s="29"/>
      <c r="AO1325" s="29">
        <v>1</v>
      </c>
    </row>
    <row r="1326" spans="32:41" x14ac:dyDescent="0.35">
      <c r="AF1326" s="19" t="s">
        <v>274</v>
      </c>
      <c r="AG1326" s="29"/>
      <c r="AH1326" s="29"/>
      <c r="AI1326" s="29"/>
      <c r="AJ1326" s="29">
        <v>1</v>
      </c>
      <c r="AK1326" s="29"/>
      <c r="AL1326" s="29"/>
      <c r="AM1326" s="29"/>
      <c r="AN1326" s="29"/>
      <c r="AO1326" s="29">
        <v>1</v>
      </c>
    </row>
    <row r="1327" spans="32:41" x14ac:dyDescent="0.35">
      <c r="AF1327" s="19" t="s">
        <v>296</v>
      </c>
      <c r="AG1327" s="29"/>
      <c r="AH1327" s="29"/>
      <c r="AI1327" s="29"/>
      <c r="AJ1327" s="29">
        <v>1</v>
      </c>
      <c r="AK1327" s="29"/>
      <c r="AL1327" s="29"/>
      <c r="AM1327" s="29"/>
      <c r="AN1327" s="29"/>
      <c r="AO1327" s="29">
        <v>1</v>
      </c>
    </row>
    <row r="1328" spans="32:41" x14ac:dyDescent="0.35">
      <c r="AF1328" s="19" t="s">
        <v>275</v>
      </c>
      <c r="AG1328" s="29"/>
      <c r="AH1328" s="29"/>
      <c r="AI1328" s="29"/>
      <c r="AJ1328" s="29">
        <v>1</v>
      </c>
      <c r="AK1328" s="29"/>
      <c r="AL1328" s="29"/>
      <c r="AM1328" s="29"/>
      <c r="AN1328" s="29"/>
      <c r="AO1328" s="29">
        <v>1</v>
      </c>
    </row>
    <row r="1329" spans="32:41" x14ac:dyDescent="0.35">
      <c r="AF1329" s="19" t="s">
        <v>52</v>
      </c>
      <c r="AG1329" s="29">
        <v>1</v>
      </c>
      <c r="AH1329" s="29"/>
      <c r="AI1329" s="29"/>
      <c r="AJ1329" s="29"/>
      <c r="AK1329" s="29"/>
      <c r="AL1329" s="29"/>
      <c r="AM1329" s="29"/>
      <c r="AN1329" s="29"/>
      <c r="AO1329" s="29">
        <v>1</v>
      </c>
    </row>
    <row r="1330" spans="32:41" x14ac:dyDescent="0.35">
      <c r="AF1330" s="19" t="s">
        <v>47</v>
      </c>
      <c r="AG1330" s="29"/>
      <c r="AH1330" s="29">
        <v>1</v>
      </c>
      <c r="AI1330" s="29"/>
      <c r="AJ1330" s="29"/>
      <c r="AK1330" s="29"/>
      <c r="AL1330" s="29"/>
      <c r="AM1330" s="29"/>
      <c r="AN1330" s="29"/>
      <c r="AO1330" s="29">
        <v>1</v>
      </c>
    </row>
    <row r="1331" spans="32:41" x14ac:dyDescent="0.35">
      <c r="AF1331" s="19" t="s">
        <v>337</v>
      </c>
      <c r="AG1331" s="29"/>
      <c r="AH1331" s="29">
        <v>1</v>
      </c>
      <c r="AI1331" s="29"/>
      <c r="AJ1331" s="29"/>
      <c r="AK1331" s="29"/>
      <c r="AL1331" s="29"/>
      <c r="AM1331" s="29"/>
      <c r="AN1331" s="29"/>
      <c r="AO1331" s="29">
        <v>1</v>
      </c>
    </row>
    <row r="1332" spans="32:41" x14ac:dyDescent="0.35">
      <c r="AF1332" s="19" t="s">
        <v>330</v>
      </c>
      <c r="AG1332" s="29">
        <v>1</v>
      </c>
      <c r="AH1332" s="29"/>
      <c r="AI1332" s="29"/>
      <c r="AJ1332" s="29"/>
      <c r="AK1332" s="29"/>
      <c r="AL1332" s="29"/>
      <c r="AM1332" s="29"/>
      <c r="AN1332" s="29"/>
      <c r="AO1332" s="29">
        <v>1</v>
      </c>
    </row>
    <row r="1333" spans="32:41" x14ac:dyDescent="0.35">
      <c r="AF1333" s="19" t="s">
        <v>148</v>
      </c>
      <c r="AG1333" s="29">
        <v>1</v>
      </c>
      <c r="AH1333" s="29"/>
      <c r="AI1333" s="29"/>
      <c r="AJ1333" s="29"/>
      <c r="AK1333" s="29"/>
      <c r="AL1333" s="29"/>
      <c r="AM1333" s="29"/>
      <c r="AN1333" s="29"/>
      <c r="AO1333" s="29">
        <v>1</v>
      </c>
    </row>
    <row r="1334" spans="32:41" x14ac:dyDescent="0.35">
      <c r="AF1334" s="19" t="s">
        <v>160</v>
      </c>
      <c r="AG1334" s="29"/>
      <c r="AH1334" s="29">
        <v>1</v>
      </c>
      <c r="AI1334" s="29"/>
      <c r="AJ1334" s="29"/>
      <c r="AK1334" s="29"/>
      <c r="AL1334" s="29"/>
      <c r="AM1334" s="29"/>
      <c r="AN1334" s="29"/>
      <c r="AO1334" s="29">
        <v>1</v>
      </c>
    </row>
    <row r="1335" spans="32:41" x14ac:dyDescent="0.35">
      <c r="AF1335" s="19" t="s">
        <v>162</v>
      </c>
      <c r="AG1335" s="29"/>
      <c r="AH1335" s="29">
        <v>1</v>
      </c>
      <c r="AI1335" s="29"/>
      <c r="AJ1335" s="29"/>
      <c r="AK1335" s="29"/>
      <c r="AL1335" s="29"/>
      <c r="AM1335" s="29"/>
      <c r="AN1335" s="29"/>
      <c r="AO1335" s="29">
        <v>1</v>
      </c>
    </row>
    <row r="1336" spans="32:41" x14ac:dyDescent="0.35">
      <c r="AF1336" s="19" t="s">
        <v>1996</v>
      </c>
      <c r="AG1336" s="29"/>
      <c r="AH1336" s="29"/>
      <c r="AI1336" s="29"/>
      <c r="AJ1336" s="29">
        <v>1</v>
      </c>
      <c r="AK1336" s="29"/>
      <c r="AL1336" s="29"/>
      <c r="AM1336" s="29"/>
      <c r="AN1336" s="29"/>
      <c r="AO1336" s="29">
        <v>1</v>
      </c>
    </row>
    <row r="1337" spans="32:41" x14ac:dyDescent="0.35">
      <c r="AF1337" s="19" t="s">
        <v>4174</v>
      </c>
      <c r="AG1337" s="29"/>
      <c r="AH1337" s="29"/>
      <c r="AI1337" s="29"/>
      <c r="AJ1337" s="29">
        <v>1</v>
      </c>
      <c r="AK1337" s="29"/>
      <c r="AL1337" s="29"/>
      <c r="AM1337" s="29"/>
      <c r="AN1337" s="29"/>
      <c r="AO1337" s="29">
        <v>1</v>
      </c>
    </row>
    <row r="1338" spans="32:41" x14ac:dyDescent="0.35">
      <c r="AF1338" s="19" t="s">
        <v>4175</v>
      </c>
      <c r="AG1338" s="29">
        <v>1</v>
      </c>
      <c r="AH1338" s="29"/>
      <c r="AI1338" s="29"/>
      <c r="AJ1338" s="29"/>
      <c r="AK1338" s="29"/>
      <c r="AL1338" s="29"/>
      <c r="AM1338" s="29"/>
      <c r="AN1338" s="29"/>
      <c r="AO1338" s="29">
        <v>1</v>
      </c>
    </row>
    <row r="1339" spans="32:41" x14ac:dyDescent="0.35">
      <c r="AF1339" s="19" t="s">
        <v>4176</v>
      </c>
      <c r="AG1339" s="29"/>
      <c r="AH1339" s="29">
        <v>1</v>
      </c>
      <c r="AI1339" s="29"/>
      <c r="AJ1339" s="29"/>
      <c r="AK1339" s="29"/>
      <c r="AL1339" s="29"/>
      <c r="AM1339" s="29"/>
      <c r="AN1339" s="29"/>
      <c r="AO1339" s="29">
        <v>1</v>
      </c>
    </row>
    <row r="1340" spans="32:41" x14ac:dyDescent="0.35">
      <c r="AF1340" s="19" t="s">
        <v>4177</v>
      </c>
      <c r="AG1340" s="29"/>
      <c r="AH1340" s="29"/>
      <c r="AI1340" s="29"/>
      <c r="AJ1340" s="29">
        <v>1</v>
      </c>
      <c r="AK1340" s="29"/>
      <c r="AL1340" s="29"/>
      <c r="AM1340" s="29"/>
      <c r="AN1340" s="29"/>
      <c r="AO1340" s="29">
        <v>1</v>
      </c>
    </row>
    <row r="1341" spans="32:41" x14ac:dyDescent="0.35">
      <c r="AF1341" s="19" t="s">
        <v>4178</v>
      </c>
      <c r="AG1341" s="29"/>
      <c r="AH1341" s="29">
        <v>1</v>
      </c>
      <c r="AI1341" s="29"/>
      <c r="AJ1341" s="29"/>
      <c r="AK1341" s="29"/>
      <c r="AL1341" s="29"/>
      <c r="AM1341" s="29"/>
      <c r="AN1341" s="29"/>
      <c r="AO1341" s="29">
        <v>1</v>
      </c>
    </row>
    <row r="1342" spans="32:41" x14ac:dyDescent="0.35">
      <c r="AF1342" s="19" t="s">
        <v>4179</v>
      </c>
      <c r="AG1342" s="29">
        <v>1</v>
      </c>
      <c r="AH1342" s="29"/>
      <c r="AI1342" s="29"/>
      <c r="AJ1342" s="29"/>
      <c r="AK1342" s="29"/>
      <c r="AL1342" s="29"/>
      <c r="AM1342" s="29"/>
      <c r="AN1342" s="29"/>
      <c r="AO1342" s="29">
        <v>1</v>
      </c>
    </row>
    <row r="1343" spans="32:41" x14ac:dyDescent="0.35">
      <c r="AF1343" s="19" t="s">
        <v>4180</v>
      </c>
      <c r="AG1343" s="29"/>
      <c r="AH1343" s="29">
        <v>1</v>
      </c>
      <c r="AI1343" s="29"/>
      <c r="AJ1343" s="29"/>
      <c r="AK1343" s="29"/>
      <c r="AL1343" s="29"/>
      <c r="AM1343" s="29"/>
      <c r="AN1343" s="29"/>
      <c r="AO1343" s="29">
        <v>1</v>
      </c>
    </row>
    <row r="1344" spans="32:41" x14ac:dyDescent="0.35">
      <c r="AF1344" s="19" t="s">
        <v>4181</v>
      </c>
      <c r="AG1344" s="29"/>
      <c r="AH1344" s="29">
        <v>1</v>
      </c>
      <c r="AI1344" s="29"/>
      <c r="AJ1344" s="29"/>
      <c r="AK1344" s="29"/>
      <c r="AL1344" s="29"/>
      <c r="AM1344" s="29"/>
      <c r="AN1344" s="29"/>
      <c r="AO1344" s="29">
        <v>1</v>
      </c>
    </row>
    <row r="1345" spans="32:41" x14ac:dyDescent="0.35">
      <c r="AF1345" s="19" t="s">
        <v>4183</v>
      </c>
      <c r="AG1345" s="29"/>
      <c r="AH1345" s="29">
        <v>1</v>
      </c>
      <c r="AI1345" s="29"/>
      <c r="AJ1345" s="29"/>
      <c r="AK1345" s="29"/>
      <c r="AL1345" s="29"/>
      <c r="AM1345" s="29"/>
      <c r="AN1345" s="29"/>
      <c r="AO1345" s="29">
        <v>1</v>
      </c>
    </row>
    <row r="1346" spans="32:41" x14ac:dyDescent="0.35">
      <c r="AF1346" s="18" t="s">
        <v>2366</v>
      </c>
      <c r="AG1346" s="29"/>
      <c r="AH1346" s="29"/>
      <c r="AI1346" s="29">
        <v>1</v>
      </c>
      <c r="AJ1346" s="29"/>
      <c r="AK1346" s="29">
        <v>8</v>
      </c>
      <c r="AL1346" s="29"/>
      <c r="AM1346" s="29"/>
      <c r="AN1346" s="29"/>
      <c r="AO1346" s="29">
        <v>9</v>
      </c>
    </row>
    <row r="1347" spans="32:41" x14ac:dyDescent="0.35">
      <c r="AF1347" s="19" t="s">
        <v>129</v>
      </c>
      <c r="AG1347" s="29"/>
      <c r="AH1347" s="29"/>
      <c r="AI1347" s="29"/>
      <c r="AJ1347" s="29"/>
      <c r="AK1347" s="29">
        <v>1</v>
      </c>
      <c r="AL1347" s="29"/>
      <c r="AM1347" s="29"/>
      <c r="AN1347" s="29"/>
      <c r="AO1347" s="29">
        <v>1</v>
      </c>
    </row>
    <row r="1348" spans="32:41" x14ac:dyDescent="0.35">
      <c r="AF1348" s="19" t="s">
        <v>513</v>
      </c>
      <c r="AG1348" s="29"/>
      <c r="AH1348" s="29"/>
      <c r="AI1348" s="29"/>
      <c r="AJ1348" s="29"/>
      <c r="AK1348" s="29">
        <v>1</v>
      </c>
      <c r="AL1348" s="29"/>
      <c r="AM1348" s="29"/>
      <c r="AN1348" s="29"/>
      <c r="AO1348" s="29">
        <v>1</v>
      </c>
    </row>
    <row r="1349" spans="32:41" x14ac:dyDescent="0.35">
      <c r="AF1349" s="19" t="s">
        <v>121</v>
      </c>
      <c r="AG1349" s="29"/>
      <c r="AH1349" s="29"/>
      <c r="AI1349" s="29"/>
      <c r="AJ1349" s="29"/>
      <c r="AK1349" s="29">
        <v>1</v>
      </c>
      <c r="AL1349" s="29"/>
      <c r="AM1349" s="29"/>
      <c r="AN1349" s="29"/>
      <c r="AO1349" s="29">
        <v>1</v>
      </c>
    </row>
    <row r="1350" spans="32:41" x14ac:dyDescent="0.35">
      <c r="AF1350" s="19" t="s">
        <v>1168</v>
      </c>
      <c r="AG1350" s="29"/>
      <c r="AH1350" s="29"/>
      <c r="AI1350" s="29">
        <v>1</v>
      </c>
      <c r="AJ1350" s="29"/>
      <c r="AK1350" s="29"/>
      <c r="AL1350" s="29"/>
      <c r="AM1350" s="29"/>
      <c r="AN1350" s="29"/>
      <c r="AO1350" s="29">
        <v>1</v>
      </c>
    </row>
    <row r="1351" spans="32:41" x14ac:dyDescent="0.35">
      <c r="AF1351" s="19" t="s">
        <v>1997</v>
      </c>
      <c r="AG1351" s="29"/>
      <c r="AH1351" s="29"/>
      <c r="AI1351" s="29"/>
      <c r="AJ1351" s="29"/>
      <c r="AK1351" s="29">
        <v>1</v>
      </c>
      <c r="AL1351" s="29"/>
      <c r="AM1351" s="29"/>
      <c r="AN1351" s="29"/>
      <c r="AO1351" s="29">
        <v>1</v>
      </c>
    </row>
    <row r="1352" spans="32:41" x14ac:dyDescent="0.35">
      <c r="AF1352" s="19" t="s">
        <v>1999</v>
      </c>
      <c r="AG1352" s="29"/>
      <c r="AH1352" s="29"/>
      <c r="AI1352" s="29"/>
      <c r="AJ1352" s="29"/>
      <c r="AK1352" s="29">
        <v>1</v>
      </c>
      <c r="AL1352" s="29"/>
      <c r="AM1352" s="29"/>
      <c r="AN1352" s="29"/>
      <c r="AO1352" s="29">
        <v>1</v>
      </c>
    </row>
    <row r="1353" spans="32:41" x14ac:dyDescent="0.35">
      <c r="AF1353" s="19" t="s">
        <v>2000</v>
      </c>
      <c r="AG1353" s="29"/>
      <c r="AH1353" s="29"/>
      <c r="AI1353" s="29"/>
      <c r="AJ1353" s="29"/>
      <c r="AK1353" s="29">
        <v>1</v>
      </c>
      <c r="AL1353" s="29"/>
      <c r="AM1353" s="29"/>
      <c r="AN1353" s="29"/>
      <c r="AO1353" s="29">
        <v>1</v>
      </c>
    </row>
    <row r="1354" spans="32:41" x14ac:dyDescent="0.35">
      <c r="AF1354" s="19" t="s">
        <v>1998</v>
      </c>
      <c r="AG1354" s="29"/>
      <c r="AH1354" s="29"/>
      <c r="AI1354" s="29"/>
      <c r="AJ1354" s="29"/>
      <c r="AK1354" s="29">
        <v>1</v>
      </c>
      <c r="AL1354" s="29"/>
      <c r="AM1354" s="29"/>
      <c r="AN1354" s="29"/>
      <c r="AO1354" s="29">
        <v>1</v>
      </c>
    </row>
    <row r="1355" spans="32:41" x14ac:dyDescent="0.35">
      <c r="AF1355" s="19" t="s">
        <v>1996</v>
      </c>
      <c r="AG1355" s="29"/>
      <c r="AH1355" s="29"/>
      <c r="AI1355" s="29"/>
      <c r="AJ1355" s="29"/>
      <c r="AK1355" s="29">
        <v>1</v>
      </c>
      <c r="AL1355" s="29"/>
      <c r="AM1355" s="29"/>
      <c r="AN1355" s="29"/>
      <c r="AO1355" s="29">
        <v>1</v>
      </c>
    </row>
    <row r="1356" spans="32:41" x14ac:dyDescent="0.35">
      <c r="AF1356" s="18" t="s">
        <v>2370</v>
      </c>
      <c r="AG1356" s="29">
        <v>7</v>
      </c>
      <c r="AH1356" s="29">
        <v>6</v>
      </c>
      <c r="AI1356" s="29">
        <v>4</v>
      </c>
      <c r="AJ1356" s="29"/>
      <c r="AK1356" s="29">
        <v>2</v>
      </c>
      <c r="AL1356" s="29"/>
      <c r="AM1356" s="29"/>
      <c r="AN1356" s="29"/>
      <c r="AO1356" s="29">
        <v>19</v>
      </c>
    </row>
    <row r="1357" spans="32:41" x14ac:dyDescent="0.35">
      <c r="AF1357" s="19" t="s">
        <v>979</v>
      </c>
      <c r="AG1357" s="29"/>
      <c r="AH1357" s="29">
        <v>1</v>
      </c>
      <c r="AI1357" s="29"/>
      <c r="AJ1357" s="29"/>
      <c r="AK1357" s="29"/>
      <c r="AL1357" s="29"/>
      <c r="AM1357" s="29"/>
      <c r="AN1357" s="29"/>
      <c r="AO1357" s="29">
        <v>1</v>
      </c>
    </row>
    <row r="1358" spans="32:41" x14ac:dyDescent="0.35">
      <c r="AF1358" s="19" t="s">
        <v>980</v>
      </c>
      <c r="AG1358" s="29"/>
      <c r="AH1358" s="29">
        <v>1</v>
      </c>
      <c r="AI1358" s="29"/>
      <c r="AJ1358" s="29"/>
      <c r="AK1358" s="29"/>
      <c r="AL1358" s="29"/>
      <c r="AM1358" s="29"/>
      <c r="AN1358" s="29"/>
      <c r="AO1358" s="29">
        <v>1</v>
      </c>
    </row>
    <row r="1359" spans="32:41" x14ac:dyDescent="0.35">
      <c r="AF1359" s="19" t="s">
        <v>982</v>
      </c>
      <c r="AG1359" s="29">
        <v>1</v>
      </c>
      <c r="AH1359" s="29"/>
      <c r="AI1359" s="29"/>
      <c r="AJ1359" s="29"/>
      <c r="AK1359" s="29"/>
      <c r="AL1359" s="29"/>
      <c r="AM1359" s="29"/>
      <c r="AN1359" s="29"/>
      <c r="AO1359" s="29">
        <v>1</v>
      </c>
    </row>
    <row r="1360" spans="32:41" x14ac:dyDescent="0.35">
      <c r="AF1360" s="19" t="s">
        <v>983</v>
      </c>
      <c r="AG1360" s="29"/>
      <c r="AH1360" s="29">
        <v>1</v>
      </c>
      <c r="AI1360" s="29"/>
      <c r="AJ1360" s="29"/>
      <c r="AK1360" s="29"/>
      <c r="AL1360" s="29"/>
      <c r="AM1360" s="29"/>
      <c r="AN1360" s="29"/>
      <c r="AO1360" s="29">
        <v>1</v>
      </c>
    </row>
    <row r="1361" spans="32:41" x14ac:dyDescent="0.35">
      <c r="AF1361" s="19" t="s">
        <v>984</v>
      </c>
      <c r="AG1361" s="29"/>
      <c r="AH1361" s="29"/>
      <c r="AI1361" s="29">
        <v>1</v>
      </c>
      <c r="AJ1361" s="29"/>
      <c r="AK1361" s="29"/>
      <c r="AL1361" s="29"/>
      <c r="AM1361" s="29"/>
      <c r="AN1361" s="29"/>
      <c r="AO1361" s="29">
        <v>1</v>
      </c>
    </row>
    <row r="1362" spans="32:41" x14ac:dyDescent="0.35">
      <c r="AF1362" s="19" t="s">
        <v>985</v>
      </c>
      <c r="AG1362" s="29"/>
      <c r="AH1362" s="29">
        <v>1</v>
      </c>
      <c r="AI1362" s="29"/>
      <c r="AJ1362" s="29"/>
      <c r="AK1362" s="29"/>
      <c r="AL1362" s="29"/>
      <c r="AM1362" s="29"/>
      <c r="AN1362" s="29"/>
      <c r="AO1362" s="29">
        <v>1</v>
      </c>
    </row>
    <row r="1363" spans="32:41" x14ac:dyDescent="0.35">
      <c r="AF1363" s="19" t="s">
        <v>986</v>
      </c>
      <c r="AG1363" s="29">
        <v>1</v>
      </c>
      <c r="AH1363" s="29"/>
      <c r="AI1363" s="29"/>
      <c r="AJ1363" s="29"/>
      <c r="AK1363" s="29"/>
      <c r="AL1363" s="29"/>
      <c r="AM1363" s="29"/>
      <c r="AN1363" s="29"/>
      <c r="AO1363" s="29">
        <v>1</v>
      </c>
    </row>
    <row r="1364" spans="32:41" x14ac:dyDescent="0.35">
      <c r="AF1364" s="19" t="s">
        <v>987</v>
      </c>
      <c r="AG1364" s="29">
        <v>1</v>
      </c>
      <c r="AH1364" s="29"/>
      <c r="AI1364" s="29"/>
      <c r="AJ1364" s="29"/>
      <c r="AK1364" s="29"/>
      <c r="AL1364" s="29"/>
      <c r="AM1364" s="29"/>
      <c r="AN1364" s="29"/>
      <c r="AO1364" s="29">
        <v>1</v>
      </c>
    </row>
    <row r="1365" spans="32:41" x14ac:dyDescent="0.35">
      <c r="AF1365" s="19" t="s">
        <v>988</v>
      </c>
      <c r="AG1365" s="29">
        <v>1</v>
      </c>
      <c r="AH1365" s="29"/>
      <c r="AI1365" s="29"/>
      <c r="AJ1365" s="29"/>
      <c r="AK1365" s="29"/>
      <c r="AL1365" s="29"/>
      <c r="AM1365" s="29"/>
      <c r="AN1365" s="29"/>
      <c r="AO1365" s="29">
        <v>1</v>
      </c>
    </row>
    <row r="1366" spans="32:41" x14ac:dyDescent="0.35">
      <c r="AF1366" s="19" t="s">
        <v>989</v>
      </c>
      <c r="AG1366" s="29"/>
      <c r="AH1366" s="29"/>
      <c r="AI1366" s="29"/>
      <c r="AJ1366" s="29"/>
      <c r="AK1366" s="29">
        <v>1</v>
      </c>
      <c r="AL1366" s="29"/>
      <c r="AM1366" s="29"/>
      <c r="AN1366" s="29"/>
      <c r="AO1366" s="29">
        <v>1</v>
      </c>
    </row>
    <row r="1367" spans="32:41" x14ac:dyDescent="0.35">
      <c r="AF1367" s="19" t="s">
        <v>990</v>
      </c>
      <c r="AG1367" s="29"/>
      <c r="AH1367" s="29"/>
      <c r="AI1367" s="29"/>
      <c r="AJ1367" s="29"/>
      <c r="AK1367" s="29">
        <v>1</v>
      </c>
      <c r="AL1367" s="29"/>
      <c r="AM1367" s="29"/>
      <c r="AN1367" s="29"/>
      <c r="AO1367" s="29">
        <v>1</v>
      </c>
    </row>
    <row r="1368" spans="32:41" x14ac:dyDescent="0.35">
      <c r="AF1368" s="19" t="s">
        <v>991</v>
      </c>
      <c r="AG1368" s="29"/>
      <c r="AH1368" s="29"/>
      <c r="AI1368" s="29">
        <v>1</v>
      </c>
      <c r="AJ1368" s="29"/>
      <c r="AK1368" s="29"/>
      <c r="AL1368" s="29"/>
      <c r="AM1368" s="29"/>
      <c r="AN1368" s="29"/>
      <c r="AO1368" s="29">
        <v>1</v>
      </c>
    </row>
    <row r="1369" spans="32:41" x14ac:dyDescent="0.35">
      <c r="AF1369" s="19" t="s">
        <v>993</v>
      </c>
      <c r="AG1369" s="29">
        <v>1</v>
      </c>
      <c r="AH1369" s="29"/>
      <c r="AI1369" s="29"/>
      <c r="AJ1369" s="29"/>
      <c r="AK1369" s="29"/>
      <c r="AL1369" s="29"/>
      <c r="AM1369" s="29"/>
      <c r="AN1369" s="29"/>
      <c r="AO1369" s="29">
        <v>1</v>
      </c>
    </row>
    <row r="1370" spans="32:41" x14ac:dyDescent="0.35">
      <c r="AF1370" s="19" t="s">
        <v>994</v>
      </c>
      <c r="AG1370" s="29"/>
      <c r="AH1370" s="29">
        <v>1</v>
      </c>
      <c r="AI1370" s="29"/>
      <c r="AJ1370" s="29"/>
      <c r="AK1370" s="29"/>
      <c r="AL1370" s="29"/>
      <c r="AM1370" s="29"/>
      <c r="AN1370" s="29"/>
      <c r="AO1370" s="29">
        <v>1</v>
      </c>
    </row>
    <row r="1371" spans="32:41" x14ac:dyDescent="0.35">
      <c r="AF1371" s="19" t="s">
        <v>995</v>
      </c>
      <c r="AG1371" s="29"/>
      <c r="AH1371" s="29"/>
      <c r="AI1371" s="29">
        <v>1</v>
      </c>
      <c r="AJ1371" s="29"/>
      <c r="AK1371" s="29"/>
      <c r="AL1371" s="29"/>
      <c r="AM1371" s="29"/>
      <c r="AN1371" s="29"/>
      <c r="AO1371" s="29">
        <v>1</v>
      </c>
    </row>
    <row r="1372" spans="32:41" x14ac:dyDescent="0.35">
      <c r="AF1372" s="19" t="s">
        <v>992</v>
      </c>
      <c r="AG1372" s="29">
        <v>1</v>
      </c>
      <c r="AH1372" s="29"/>
      <c r="AI1372" s="29"/>
      <c r="AJ1372" s="29"/>
      <c r="AK1372" s="29"/>
      <c r="AL1372" s="29"/>
      <c r="AM1372" s="29"/>
      <c r="AN1372" s="29"/>
      <c r="AO1372" s="29">
        <v>1</v>
      </c>
    </row>
    <row r="1373" spans="32:41" x14ac:dyDescent="0.35">
      <c r="AF1373" s="19" t="s">
        <v>996</v>
      </c>
      <c r="AG1373" s="29"/>
      <c r="AH1373" s="29">
        <v>1</v>
      </c>
      <c r="AI1373" s="29"/>
      <c r="AJ1373" s="29"/>
      <c r="AK1373" s="29"/>
      <c r="AL1373" s="29"/>
      <c r="AM1373" s="29"/>
      <c r="AN1373" s="29"/>
      <c r="AO1373" s="29">
        <v>1</v>
      </c>
    </row>
    <row r="1374" spans="32:41" x14ac:dyDescent="0.35">
      <c r="AF1374" s="19" t="s">
        <v>4356</v>
      </c>
      <c r="AG1374" s="29">
        <v>1</v>
      </c>
      <c r="AH1374" s="29"/>
      <c r="AI1374" s="29"/>
      <c r="AJ1374" s="29"/>
      <c r="AK1374" s="29"/>
      <c r="AL1374" s="29"/>
      <c r="AM1374" s="29"/>
      <c r="AN1374" s="29"/>
      <c r="AO1374" s="29">
        <v>1</v>
      </c>
    </row>
    <row r="1375" spans="32:41" x14ac:dyDescent="0.35">
      <c r="AF1375" s="19" t="s">
        <v>4360</v>
      </c>
      <c r="AG1375" s="29"/>
      <c r="AH1375" s="29"/>
      <c r="AI1375" s="29">
        <v>1</v>
      </c>
      <c r="AJ1375" s="29"/>
      <c r="AK1375" s="29"/>
      <c r="AL1375" s="29"/>
      <c r="AM1375" s="29"/>
      <c r="AN1375" s="29"/>
      <c r="AO1375" s="29">
        <v>1</v>
      </c>
    </row>
    <row r="1376" spans="32:41" x14ac:dyDescent="0.35">
      <c r="AF1376" s="18" t="s">
        <v>2371</v>
      </c>
      <c r="AG1376" s="29">
        <v>26</v>
      </c>
      <c r="AH1376" s="29">
        <v>99</v>
      </c>
      <c r="AI1376" s="29">
        <v>74</v>
      </c>
      <c r="AJ1376" s="29">
        <v>5</v>
      </c>
      <c r="AK1376" s="29">
        <v>19</v>
      </c>
      <c r="AL1376" s="29"/>
      <c r="AM1376" s="29"/>
      <c r="AN1376" s="29">
        <v>6</v>
      </c>
      <c r="AO1376" s="29">
        <v>229</v>
      </c>
    </row>
    <row r="1377" spans="32:41" x14ac:dyDescent="0.35">
      <c r="AF1377" s="19" t="s">
        <v>619</v>
      </c>
      <c r="AG1377" s="29"/>
      <c r="AH1377" s="29">
        <v>1</v>
      </c>
      <c r="AI1377" s="29"/>
      <c r="AJ1377" s="29"/>
      <c r="AK1377" s="29"/>
      <c r="AL1377" s="29"/>
      <c r="AM1377" s="29"/>
      <c r="AN1377" s="29"/>
      <c r="AO1377" s="29">
        <v>1</v>
      </c>
    </row>
    <row r="1378" spans="32:41" x14ac:dyDescent="0.35">
      <c r="AF1378" s="19" t="s">
        <v>620</v>
      </c>
      <c r="AG1378" s="29"/>
      <c r="AH1378" s="29">
        <v>1</v>
      </c>
      <c r="AI1378" s="29"/>
      <c r="AJ1378" s="29"/>
      <c r="AK1378" s="29"/>
      <c r="AL1378" s="29"/>
      <c r="AM1378" s="29"/>
      <c r="AN1378" s="29"/>
      <c r="AO1378" s="29">
        <v>1</v>
      </c>
    </row>
    <row r="1379" spans="32:41" x14ac:dyDescent="0.35">
      <c r="AF1379" s="19" t="s">
        <v>630</v>
      </c>
      <c r="AG1379" s="29"/>
      <c r="AH1379" s="29">
        <v>1</v>
      </c>
      <c r="AI1379" s="29"/>
      <c r="AJ1379" s="29"/>
      <c r="AK1379" s="29"/>
      <c r="AL1379" s="29"/>
      <c r="AM1379" s="29"/>
      <c r="AN1379" s="29"/>
      <c r="AO1379" s="29">
        <v>1</v>
      </c>
    </row>
    <row r="1380" spans="32:41" x14ac:dyDescent="0.35">
      <c r="AF1380" s="19" t="s">
        <v>631</v>
      </c>
      <c r="AG1380" s="29">
        <v>1</v>
      </c>
      <c r="AH1380" s="29"/>
      <c r="AI1380" s="29"/>
      <c r="AJ1380" s="29"/>
      <c r="AK1380" s="29"/>
      <c r="AL1380" s="29"/>
      <c r="AM1380" s="29"/>
      <c r="AN1380" s="29"/>
      <c r="AO1380" s="29">
        <v>1</v>
      </c>
    </row>
    <row r="1381" spans="32:41" x14ac:dyDescent="0.35">
      <c r="AF1381" s="19" t="s">
        <v>633</v>
      </c>
      <c r="AG1381" s="29">
        <v>1</v>
      </c>
      <c r="AH1381" s="29"/>
      <c r="AI1381" s="29"/>
      <c r="AJ1381" s="29"/>
      <c r="AK1381" s="29"/>
      <c r="AL1381" s="29"/>
      <c r="AM1381" s="29"/>
      <c r="AN1381" s="29"/>
      <c r="AO1381" s="29">
        <v>1</v>
      </c>
    </row>
    <row r="1382" spans="32:41" x14ac:dyDescent="0.35">
      <c r="AF1382" s="19" t="s">
        <v>634</v>
      </c>
      <c r="AG1382" s="29"/>
      <c r="AH1382" s="29">
        <v>1</v>
      </c>
      <c r="AI1382" s="29"/>
      <c r="AJ1382" s="29"/>
      <c r="AK1382" s="29"/>
      <c r="AL1382" s="29"/>
      <c r="AM1382" s="29"/>
      <c r="AN1382" s="29"/>
      <c r="AO1382" s="29">
        <v>1</v>
      </c>
    </row>
    <row r="1383" spans="32:41" x14ac:dyDescent="0.35">
      <c r="AF1383" s="19" t="s">
        <v>635</v>
      </c>
      <c r="AG1383" s="29"/>
      <c r="AH1383" s="29"/>
      <c r="AI1383" s="29"/>
      <c r="AJ1383" s="29"/>
      <c r="AK1383" s="29">
        <v>1</v>
      </c>
      <c r="AL1383" s="29"/>
      <c r="AM1383" s="29"/>
      <c r="AN1383" s="29"/>
      <c r="AO1383" s="29">
        <v>1</v>
      </c>
    </row>
    <row r="1384" spans="32:41" x14ac:dyDescent="0.35">
      <c r="AF1384" s="19" t="s">
        <v>637</v>
      </c>
      <c r="AG1384" s="29"/>
      <c r="AH1384" s="29"/>
      <c r="AI1384" s="29">
        <v>1</v>
      </c>
      <c r="AJ1384" s="29"/>
      <c r="AK1384" s="29"/>
      <c r="AL1384" s="29"/>
      <c r="AM1384" s="29"/>
      <c r="AN1384" s="29"/>
      <c r="AO1384" s="29">
        <v>1</v>
      </c>
    </row>
    <row r="1385" spans="32:41" x14ac:dyDescent="0.35">
      <c r="AF1385" s="19" t="s">
        <v>659</v>
      </c>
      <c r="AG1385" s="29"/>
      <c r="AH1385" s="29"/>
      <c r="AI1385" s="29"/>
      <c r="AJ1385" s="29"/>
      <c r="AK1385" s="29">
        <v>1</v>
      </c>
      <c r="AL1385" s="29"/>
      <c r="AM1385" s="29"/>
      <c r="AN1385" s="29"/>
      <c r="AO1385" s="29">
        <v>1</v>
      </c>
    </row>
    <row r="1386" spans="32:41" x14ac:dyDescent="0.35">
      <c r="AF1386" s="19" t="s">
        <v>660</v>
      </c>
      <c r="AG1386" s="29"/>
      <c r="AH1386" s="29"/>
      <c r="AI1386" s="29"/>
      <c r="AJ1386" s="29"/>
      <c r="AK1386" s="29">
        <v>1</v>
      </c>
      <c r="AL1386" s="29"/>
      <c r="AM1386" s="29"/>
      <c r="AN1386" s="29"/>
      <c r="AO1386" s="29">
        <v>1</v>
      </c>
    </row>
    <row r="1387" spans="32:41" x14ac:dyDescent="0.35">
      <c r="AF1387" s="19" t="s">
        <v>638</v>
      </c>
      <c r="AG1387" s="29"/>
      <c r="AH1387" s="29"/>
      <c r="AI1387" s="29"/>
      <c r="AJ1387" s="29"/>
      <c r="AK1387" s="29">
        <v>1</v>
      </c>
      <c r="AL1387" s="29"/>
      <c r="AM1387" s="29"/>
      <c r="AN1387" s="29"/>
      <c r="AO1387" s="29">
        <v>1</v>
      </c>
    </row>
    <row r="1388" spans="32:41" x14ac:dyDescent="0.35">
      <c r="AF1388" s="19" t="s">
        <v>661</v>
      </c>
      <c r="AG1388" s="29">
        <v>1</v>
      </c>
      <c r="AH1388" s="29"/>
      <c r="AI1388" s="29"/>
      <c r="AJ1388" s="29"/>
      <c r="AK1388" s="29"/>
      <c r="AL1388" s="29"/>
      <c r="AM1388" s="29"/>
      <c r="AN1388" s="29"/>
      <c r="AO1388" s="29">
        <v>1</v>
      </c>
    </row>
    <row r="1389" spans="32:41" x14ac:dyDescent="0.35">
      <c r="AF1389" s="19" t="s">
        <v>662</v>
      </c>
      <c r="AG1389" s="29">
        <v>1</v>
      </c>
      <c r="AH1389" s="29"/>
      <c r="AI1389" s="29"/>
      <c r="AJ1389" s="29"/>
      <c r="AK1389" s="29"/>
      <c r="AL1389" s="29"/>
      <c r="AM1389" s="29"/>
      <c r="AN1389" s="29"/>
      <c r="AO1389" s="29">
        <v>1</v>
      </c>
    </row>
    <row r="1390" spans="32:41" x14ac:dyDescent="0.35">
      <c r="AF1390" s="19" t="s">
        <v>642</v>
      </c>
      <c r="AG1390" s="29"/>
      <c r="AH1390" s="29"/>
      <c r="AI1390" s="29">
        <v>1</v>
      </c>
      <c r="AJ1390" s="29"/>
      <c r="AK1390" s="29"/>
      <c r="AL1390" s="29"/>
      <c r="AM1390" s="29"/>
      <c r="AN1390" s="29"/>
      <c r="AO1390" s="29">
        <v>1</v>
      </c>
    </row>
    <row r="1391" spans="32:41" x14ac:dyDescent="0.35">
      <c r="AF1391" s="19" t="s">
        <v>664</v>
      </c>
      <c r="AG1391" s="29"/>
      <c r="AH1391" s="29"/>
      <c r="AI1391" s="29">
        <v>1</v>
      </c>
      <c r="AJ1391" s="29"/>
      <c r="AK1391" s="29"/>
      <c r="AL1391" s="29"/>
      <c r="AM1391" s="29"/>
      <c r="AN1391" s="29"/>
      <c r="AO1391" s="29">
        <v>1</v>
      </c>
    </row>
    <row r="1392" spans="32:41" x14ac:dyDescent="0.35">
      <c r="AF1392" s="19" t="s">
        <v>644</v>
      </c>
      <c r="AG1392" s="29"/>
      <c r="AH1392" s="29">
        <v>1</v>
      </c>
      <c r="AI1392" s="29"/>
      <c r="AJ1392" s="29"/>
      <c r="AK1392" s="29"/>
      <c r="AL1392" s="29"/>
      <c r="AM1392" s="29"/>
      <c r="AN1392" s="29"/>
      <c r="AO1392" s="29">
        <v>1</v>
      </c>
    </row>
    <row r="1393" spans="32:41" x14ac:dyDescent="0.35">
      <c r="AF1393" s="19" t="s">
        <v>755</v>
      </c>
      <c r="AG1393" s="29"/>
      <c r="AH1393" s="29">
        <v>1</v>
      </c>
      <c r="AI1393" s="29"/>
      <c r="AJ1393" s="29"/>
      <c r="AK1393" s="29"/>
      <c r="AL1393" s="29"/>
      <c r="AM1393" s="29"/>
      <c r="AN1393" s="29"/>
      <c r="AO1393" s="29">
        <v>1</v>
      </c>
    </row>
    <row r="1394" spans="32:41" x14ac:dyDescent="0.35">
      <c r="AF1394" s="19" t="s">
        <v>756</v>
      </c>
      <c r="AG1394" s="29"/>
      <c r="AH1394" s="29">
        <v>1</v>
      </c>
      <c r="AI1394" s="29"/>
      <c r="AJ1394" s="29"/>
      <c r="AK1394" s="29"/>
      <c r="AL1394" s="29"/>
      <c r="AM1394" s="29"/>
      <c r="AN1394" s="29"/>
      <c r="AO1394" s="29">
        <v>1</v>
      </c>
    </row>
    <row r="1395" spans="32:41" x14ac:dyDescent="0.35">
      <c r="AF1395" s="19" t="s">
        <v>706</v>
      </c>
      <c r="AG1395" s="29"/>
      <c r="AH1395" s="29">
        <v>1</v>
      </c>
      <c r="AI1395" s="29"/>
      <c r="AJ1395" s="29"/>
      <c r="AK1395" s="29"/>
      <c r="AL1395" s="29"/>
      <c r="AM1395" s="29"/>
      <c r="AN1395" s="29"/>
      <c r="AO1395" s="29">
        <v>1</v>
      </c>
    </row>
    <row r="1396" spans="32:41" x14ac:dyDescent="0.35">
      <c r="AF1396" s="19" t="s">
        <v>757</v>
      </c>
      <c r="AG1396" s="29"/>
      <c r="AH1396" s="29">
        <v>1</v>
      </c>
      <c r="AI1396" s="29"/>
      <c r="AJ1396" s="29"/>
      <c r="AK1396" s="29"/>
      <c r="AL1396" s="29"/>
      <c r="AM1396" s="29"/>
      <c r="AN1396" s="29"/>
      <c r="AO1396" s="29">
        <v>1</v>
      </c>
    </row>
    <row r="1397" spans="32:41" x14ac:dyDescent="0.35">
      <c r="AF1397" s="19" t="s">
        <v>758</v>
      </c>
      <c r="AG1397" s="29"/>
      <c r="AH1397" s="29">
        <v>1</v>
      </c>
      <c r="AI1397" s="29"/>
      <c r="AJ1397" s="29"/>
      <c r="AK1397" s="29"/>
      <c r="AL1397" s="29"/>
      <c r="AM1397" s="29"/>
      <c r="AN1397" s="29"/>
      <c r="AO1397" s="29">
        <v>1</v>
      </c>
    </row>
    <row r="1398" spans="32:41" x14ac:dyDescent="0.35">
      <c r="AF1398" s="19" t="s">
        <v>759</v>
      </c>
      <c r="AG1398" s="29"/>
      <c r="AH1398" s="29">
        <v>1</v>
      </c>
      <c r="AI1398" s="29"/>
      <c r="AJ1398" s="29"/>
      <c r="AK1398" s="29"/>
      <c r="AL1398" s="29"/>
      <c r="AM1398" s="29"/>
      <c r="AN1398" s="29"/>
      <c r="AO1398" s="29">
        <v>1</v>
      </c>
    </row>
    <row r="1399" spans="32:41" x14ac:dyDescent="0.35">
      <c r="AF1399" s="19" t="s">
        <v>708</v>
      </c>
      <c r="AG1399" s="29"/>
      <c r="AH1399" s="29">
        <v>1</v>
      </c>
      <c r="AI1399" s="29"/>
      <c r="AJ1399" s="29"/>
      <c r="AK1399" s="29"/>
      <c r="AL1399" s="29"/>
      <c r="AM1399" s="29"/>
      <c r="AN1399" s="29"/>
      <c r="AO1399" s="29">
        <v>1</v>
      </c>
    </row>
    <row r="1400" spans="32:41" x14ac:dyDescent="0.35">
      <c r="AF1400" s="19" t="s">
        <v>761</v>
      </c>
      <c r="AG1400" s="29"/>
      <c r="AH1400" s="29">
        <v>1</v>
      </c>
      <c r="AI1400" s="29"/>
      <c r="AJ1400" s="29"/>
      <c r="AK1400" s="29"/>
      <c r="AL1400" s="29"/>
      <c r="AM1400" s="29"/>
      <c r="AN1400" s="29"/>
      <c r="AO1400" s="29">
        <v>1</v>
      </c>
    </row>
    <row r="1401" spans="32:41" x14ac:dyDescent="0.35">
      <c r="AF1401" s="19" t="s">
        <v>762</v>
      </c>
      <c r="AG1401" s="29"/>
      <c r="AH1401" s="29">
        <v>1</v>
      </c>
      <c r="AI1401" s="29"/>
      <c r="AJ1401" s="29"/>
      <c r="AK1401" s="29"/>
      <c r="AL1401" s="29"/>
      <c r="AM1401" s="29"/>
      <c r="AN1401" s="29"/>
      <c r="AO1401" s="29">
        <v>1</v>
      </c>
    </row>
    <row r="1402" spans="32:41" x14ac:dyDescent="0.35">
      <c r="AF1402" s="19" t="s">
        <v>763</v>
      </c>
      <c r="AG1402" s="29"/>
      <c r="AH1402" s="29">
        <v>1</v>
      </c>
      <c r="AI1402" s="29"/>
      <c r="AJ1402" s="29"/>
      <c r="AK1402" s="29"/>
      <c r="AL1402" s="29"/>
      <c r="AM1402" s="29"/>
      <c r="AN1402" s="29"/>
      <c r="AO1402" s="29">
        <v>1</v>
      </c>
    </row>
    <row r="1403" spans="32:41" x14ac:dyDescent="0.35">
      <c r="AF1403" s="19" t="s">
        <v>849</v>
      </c>
      <c r="AG1403" s="29"/>
      <c r="AH1403" s="29">
        <v>1</v>
      </c>
      <c r="AI1403" s="29"/>
      <c r="AJ1403" s="29"/>
      <c r="AK1403" s="29"/>
      <c r="AL1403" s="29"/>
      <c r="AM1403" s="29"/>
      <c r="AN1403" s="29"/>
      <c r="AO1403" s="29">
        <v>1</v>
      </c>
    </row>
    <row r="1404" spans="32:41" x14ac:dyDescent="0.35">
      <c r="AF1404" s="19" t="s">
        <v>848</v>
      </c>
      <c r="AG1404" s="29"/>
      <c r="AH1404" s="29">
        <v>1</v>
      </c>
      <c r="AI1404" s="29"/>
      <c r="AJ1404" s="29"/>
      <c r="AK1404" s="29"/>
      <c r="AL1404" s="29"/>
      <c r="AM1404" s="29"/>
      <c r="AN1404" s="29"/>
      <c r="AO1404" s="29">
        <v>1</v>
      </c>
    </row>
    <row r="1405" spans="32:41" x14ac:dyDescent="0.35">
      <c r="AF1405" s="19" t="s">
        <v>847</v>
      </c>
      <c r="AG1405" s="29"/>
      <c r="AH1405" s="29">
        <v>1</v>
      </c>
      <c r="AI1405" s="29"/>
      <c r="AJ1405" s="29"/>
      <c r="AK1405" s="29"/>
      <c r="AL1405" s="29"/>
      <c r="AM1405" s="29"/>
      <c r="AN1405" s="29"/>
      <c r="AO1405" s="29">
        <v>1</v>
      </c>
    </row>
    <row r="1406" spans="32:41" x14ac:dyDescent="0.35">
      <c r="AF1406" s="19" t="s">
        <v>846</v>
      </c>
      <c r="AG1406" s="29"/>
      <c r="AH1406" s="29">
        <v>1</v>
      </c>
      <c r="AI1406" s="29"/>
      <c r="AJ1406" s="29"/>
      <c r="AK1406" s="29"/>
      <c r="AL1406" s="29"/>
      <c r="AM1406" s="29"/>
      <c r="AN1406" s="29"/>
      <c r="AO1406" s="29">
        <v>1</v>
      </c>
    </row>
    <row r="1407" spans="32:41" x14ac:dyDescent="0.35">
      <c r="AF1407" s="19" t="s">
        <v>741</v>
      </c>
      <c r="AG1407" s="29"/>
      <c r="AH1407" s="29"/>
      <c r="AI1407" s="29"/>
      <c r="AJ1407" s="29">
        <v>1</v>
      </c>
      <c r="AK1407" s="29"/>
      <c r="AL1407" s="29"/>
      <c r="AM1407" s="29"/>
      <c r="AN1407" s="29"/>
      <c r="AO1407" s="29">
        <v>1</v>
      </c>
    </row>
    <row r="1408" spans="32:41" x14ac:dyDescent="0.35">
      <c r="AF1408" s="19" t="s">
        <v>625</v>
      </c>
      <c r="AG1408" s="29"/>
      <c r="AH1408" s="29">
        <v>1</v>
      </c>
      <c r="AI1408" s="29"/>
      <c r="AJ1408" s="29"/>
      <c r="AK1408" s="29"/>
      <c r="AL1408" s="29"/>
      <c r="AM1408" s="29"/>
      <c r="AN1408" s="29"/>
      <c r="AO1408" s="29">
        <v>1</v>
      </c>
    </row>
    <row r="1409" spans="32:41" x14ac:dyDescent="0.35">
      <c r="AF1409" s="19" t="s">
        <v>627</v>
      </c>
      <c r="AG1409" s="29"/>
      <c r="AH1409" s="29">
        <v>1</v>
      </c>
      <c r="AI1409" s="29"/>
      <c r="AJ1409" s="29"/>
      <c r="AK1409" s="29"/>
      <c r="AL1409" s="29"/>
      <c r="AM1409" s="29"/>
      <c r="AN1409" s="29"/>
      <c r="AO1409" s="29">
        <v>1</v>
      </c>
    </row>
    <row r="1410" spans="32:41" x14ac:dyDescent="0.35">
      <c r="AF1410" s="19" t="s">
        <v>626</v>
      </c>
      <c r="AG1410" s="29"/>
      <c r="AH1410" s="29">
        <v>1</v>
      </c>
      <c r="AI1410" s="29"/>
      <c r="AJ1410" s="29"/>
      <c r="AK1410" s="29"/>
      <c r="AL1410" s="29"/>
      <c r="AM1410" s="29"/>
      <c r="AN1410" s="29"/>
      <c r="AO1410" s="29">
        <v>1</v>
      </c>
    </row>
    <row r="1411" spans="32:41" x14ac:dyDescent="0.35">
      <c r="AF1411" s="19" t="s">
        <v>616</v>
      </c>
      <c r="AG1411" s="29"/>
      <c r="AH1411" s="29"/>
      <c r="AI1411" s="29">
        <v>1</v>
      </c>
      <c r="AJ1411" s="29"/>
      <c r="AK1411" s="29"/>
      <c r="AL1411" s="29"/>
      <c r="AM1411" s="29"/>
      <c r="AN1411" s="29"/>
      <c r="AO1411" s="29">
        <v>1</v>
      </c>
    </row>
    <row r="1412" spans="32:41" x14ac:dyDescent="0.35">
      <c r="AF1412" s="19" t="s">
        <v>645</v>
      </c>
      <c r="AG1412" s="29"/>
      <c r="AH1412" s="29">
        <v>1</v>
      </c>
      <c r="AI1412" s="29"/>
      <c r="AJ1412" s="29"/>
      <c r="AK1412" s="29"/>
      <c r="AL1412" s="29"/>
      <c r="AM1412" s="29"/>
      <c r="AN1412" s="29"/>
      <c r="AO1412" s="29">
        <v>1</v>
      </c>
    </row>
    <row r="1413" spans="32:41" x14ac:dyDescent="0.35">
      <c r="AF1413" s="19" t="s">
        <v>646</v>
      </c>
      <c r="AG1413" s="29"/>
      <c r="AH1413" s="29"/>
      <c r="AI1413" s="29">
        <v>1</v>
      </c>
      <c r="AJ1413" s="29"/>
      <c r="AK1413" s="29"/>
      <c r="AL1413" s="29"/>
      <c r="AM1413" s="29"/>
      <c r="AN1413" s="29"/>
      <c r="AO1413" s="29">
        <v>1</v>
      </c>
    </row>
    <row r="1414" spans="32:41" x14ac:dyDescent="0.35">
      <c r="AF1414" s="19" t="s">
        <v>666</v>
      </c>
      <c r="AG1414" s="29"/>
      <c r="AH1414" s="29"/>
      <c r="AI1414" s="29">
        <v>1</v>
      </c>
      <c r="AJ1414" s="29"/>
      <c r="AK1414" s="29"/>
      <c r="AL1414" s="29"/>
      <c r="AM1414" s="29"/>
      <c r="AN1414" s="29"/>
      <c r="AO1414" s="29">
        <v>1</v>
      </c>
    </row>
    <row r="1415" spans="32:41" x14ac:dyDescent="0.35">
      <c r="AF1415" s="19" t="s">
        <v>667</v>
      </c>
      <c r="AG1415" s="29"/>
      <c r="AH1415" s="29"/>
      <c r="AI1415" s="29">
        <v>1</v>
      </c>
      <c r="AJ1415" s="29"/>
      <c r="AK1415" s="29"/>
      <c r="AL1415" s="29"/>
      <c r="AM1415" s="29"/>
      <c r="AN1415" s="29"/>
      <c r="AO1415" s="29">
        <v>1</v>
      </c>
    </row>
    <row r="1416" spans="32:41" x14ac:dyDescent="0.35">
      <c r="AF1416" s="19" t="s">
        <v>622</v>
      </c>
      <c r="AG1416" s="29"/>
      <c r="AH1416" s="29">
        <v>1</v>
      </c>
      <c r="AI1416" s="29"/>
      <c r="AJ1416" s="29"/>
      <c r="AK1416" s="29"/>
      <c r="AL1416" s="29"/>
      <c r="AM1416" s="29"/>
      <c r="AN1416" s="29"/>
      <c r="AO1416" s="29">
        <v>1</v>
      </c>
    </row>
    <row r="1417" spans="32:41" x14ac:dyDescent="0.35">
      <c r="AF1417" s="19" t="s">
        <v>621</v>
      </c>
      <c r="AG1417" s="29"/>
      <c r="AH1417" s="29">
        <v>1</v>
      </c>
      <c r="AI1417" s="29"/>
      <c r="AJ1417" s="29"/>
      <c r="AK1417" s="29"/>
      <c r="AL1417" s="29"/>
      <c r="AM1417" s="29"/>
      <c r="AN1417" s="29"/>
      <c r="AO1417" s="29">
        <v>1</v>
      </c>
    </row>
    <row r="1418" spans="32:41" x14ac:dyDescent="0.35">
      <c r="AF1418" s="19" t="s">
        <v>723</v>
      </c>
      <c r="AG1418" s="29"/>
      <c r="AH1418" s="29"/>
      <c r="AI1418" s="29">
        <v>1</v>
      </c>
      <c r="AJ1418" s="29"/>
      <c r="AK1418" s="29"/>
      <c r="AL1418" s="29"/>
      <c r="AM1418" s="29"/>
      <c r="AN1418" s="29"/>
      <c r="AO1418" s="29">
        <v>1</v>
      </c>
    </row>
    <row r="1419" spans="32:41" x14ac:dyDescent="0.35">
      <c r="AF1419" s="19" t="s">
        <v>725</v>
      </c>
      <c r="AG1419" s="29"/>
      <c r="AH1419" s="29">
        <v>1</v>
      </c>
      <c r="AI1419" s="29"/>
      <c r="AJ1419" s="29"/>
      <c r="AK1419" s="29"/>
      <c r="AL1419" s="29"/>
      <c r="AM1419" s="29"/>
      <c r="AN1419" s="29"/>
      <c r="AO1419" s="29">
        <v>1</v>
      </c>
    </row>
    <row r="1420" spans="32:41" x14ac:dyDescent="0.35">
      <c r="AF1420" s="19" t="s">
        <v>623</v>
      </c>
      <c r="AG1420" s="29"/>
      <c r="AH1420" s="29">
        <v>1</v>
      </c>
      <c r="AI1420" s="29"/>
      <c r="AJ1420" s="29"/>
      <c r="AK1420" s="29"/>
      <c r="AL1420" s="29"/>
      <c r="AM1420" s="29"/>
      <c r="AN1420" s="29"/>
      <c r="AO1420" s="29">
        <v>1</v>
      </c>
    </row>
    <row r="1421" spans="32:41" x14ac:dyDescent="0.35">
      <c r="AF1421" s="19" t="s">
        <v>647</v>
      </c>
      <c r="AG1421" s="29"/>
      <c r="AH1421" s="29"/>
      <c r="AI1421" s="29">
        <v>1</v>
      </c>
      <c r="AJ1421" s="29"/>
      <c r="AK1421" s="29"/>
      <c r="AL1421" s="29"/>
      <c r="AM1421" s="29"/>
      <c r="AN1421" s="29"/>
      <c r="AO1421" s="29">
        <v>1</v>
      </c>
    </row>
    <row r="1422" spans="32:41" x14ac:dyDescent="0.35">
      <c r="AF1422" s="19" t="s">
        <v>810</v>
      </c>
      <c r="AG1422" s="29"/>
      <c r="AH1422" s="29">
        <v>1</v>
      </c>
      <c r="AI1422" s="29"/>
      <c r="AJ1422" s="29"/>
      <c r="AK1422" s="29"/>
      <c r="AL1422" s="29"/>
      <c r="AM1422" s="29"/>
      <c r="AN1422" s="29"/>
      <c r="AO1422" s="29">
        <v>1</v>
      </c>
    </row>
    <row r="1423" spans="32:41" x14ac:dyDescent="0.35">
      <c r="AF1423" s="19" t="s">
        <v>764</v>
      </c>
      <c r="AG1423" s="29">
        <v>1</v>
      </c>
      <c r="AH1423" s="29"/>
      <c r="AI1423" s="29"/>
      <c r="AJ1423" s="29"/>
      <c r="AK1423" s="29"/>
      <c r="AL1423" s="29"/>
      <c r="AM1423" s="29"/>
      <c r="AN1423" s="29"/>
      <c r="AO1423" s="29">
        <v>1</v>
      </c>
    </row>
    <row r="1424" spans="32:41" x14ac:dyDescent="0.35">
      <c r="AF1424" s="19" t="s">
        <v>701</v>
      </c>
      <c r="AG1424" s="29">
        <v>1</v>
      </c>
      <c r="AH1424" s="29"/>
      <c r="AI1424" s="29"/>
      <c r="AJ1424" s="29"/>
      <c r="AK1424" s="29"/>
      <c r="AL1424" s="29"/>
      <c r="AM1424" s="29"/>
      <c r="AN1424" s="29"/>
      <c r="AO1424" s="29">
        <v>1</v>
      </c>
    </row>
    <row r="1425" spans="32:41" x14ac:dyDescent="0.35">
      <c r="AF1425" s="19" t="s">
        <v>599</v>
      </c>
      <c r="AG1425" s="29"/>
      <c r="AH1425" s="29"/>
      <c r="AI1425" s="29">
        <v>1</v>
      </c>
      <c r="AJ1425" s="29"/>
      <c r="AK1425" s="29"/>
      <c r="AL1425" s="29"/>
      <c r="AM1425" s="29"/>
      <c r="AN1425" s="29"/>
      <c r="AO1425" s="29">
        <v>1</v>
      </c>
    </row>
    <row r="1426" spans="32:41" x14ac:dyDescent="0.35">
      <c r="AF1426" s="19" t="s">
        <v>600</v>
      </c>
      <c r="AG1426" s="29"/>
      <c r="AH1426" s="29"/>
      <c r="AI1426" s="29">
        <v>1</v>
      </c>
      <c r="AJ1426" s="29"/>
      <c r="AK1426" s="29"/>
      <c r="AL1426" s="29"/>
      <c r="AM1426" s="29"/>
      <c r="AN1426" s="29"/>
      <c r="AO1426" s="29">
        <v>1</v>
      </c>
    </row>
    <row r="1427" spans="32:41" x14ac:dyDescent="0.35">
      <c r="AF1427" s="19" t="s">
        <v>598</v>
      </c>
      <c r="AG1427" s="29"/>
      <c r="AH1427" s="29"/>
      <c r="AI1427" s="29">
        <v>1</v>
      </c>
      <c r="AJ1427" s="29"/>
      <c r="AK1427" s="29"/>
      <c r="AL1427" s="29"/>
      <c r="AM1427" s="29"/>
      <c r="AN1427" s="29"/>
      <c r="AO1427" s="29">
        <v>1</v>
      </c>
    </row>
    <row r="1428" spans="32:41" x14ac:dyDescent="0.35">
      <c r="AF1428" s="19" t="s">
        <v>668</v>
      </c>
      <c r="AG1428" s="29"/>
      <c r="AH1428" s="29">
        <v>1</v>
      </c>
      <c r="AI1428" s="29"/>
      <c r="AJ1428" s="29"/>
      <c r="AK1428" s="29"/>
      <c r="AL1428" s="29"/>
      <c r="AM1428" s="29"/>
      <c r="AN1428" s="29"/>
      <c r="AO1428" s="29">
        <v>1</v>
      </c>
    </row>
    <row r="1429" spans="32:41" x14ac:dyDescent="0.35">
      <c r="AF1429" s="19" t="s">
        <v>697</v>
      </c>
      <c r="AG1429" s="29">
        <v>1</v>
      </c>
      <c r="AH1429" s="29"/>
      <c r="AI1429" s="29"/>
      <c r="AJ1429" s="29"/>
      <c r="AK1429" s="29"/>
      <c r="AL1429" s="29"/>
      <c r="AM1429" s="29"/>
      <c r="AN1429" s="29"/>
      <c r="AO1429" s="29">
        <v>1</v>
      </c>
    </row>
    <row r="1430" spans="32:41" x14ac:dyDescent="0.35">
      <c r="AF1430" s="19" t="s">
        <v>766</v>
      </c>
      <c r="AG1430" s="29"/>
      <c r="AH1430" s="29">
        <v>1</v>
      </c>
      <c r="AI1430" s="29"/>
      <c r="AJ1430" s="29"/>
      <c r="AK1430" s="29"/>
      <c r="AL1430" s="29"/>
      <c r="AM1430" s="29"/>
      <c r="AN1430" s="29"/>
      <c r="AO1430" s="29">
        <v>1</v>
      </c>
    </row>
    <row r="1431" spans="32:41" x14ac:dyDescent="0.35">
      <c r="AF1431" s="19" t="s">
        <v>767</v>
      </c>
      <c r="AG1431" s="29"/>
      <c r="AH1431" s="29">
        <v>1</v>
      </c>
      <c r="AI1431" s="29"/>
      <c r="AJ1431" s="29"/>
      <c r="AK1431" s="29"/>
      <c r="AL1431" s="29"/>
      <c r="AM1431" s="29"/>
      <c r="AN1431" s="29"/>
      <c r="AO1431" s="29">
        <v>1</v>
      </c>
    </row>
    <row r="1432" spans="32:41" x14ac:dyDescent="0.35">
      <c r="AF1432" s="19" t="s">
        <v>698</v>
      </c>
      <c r="AG1432" s="29">
        <v>1</v>
      </c>
      <c r="AH1432" s="29"/>
      <c r="AI1432" s="29"/>
      <c r="AJ1432" s="29"/>
      <c r="AK1432" s="29"/>
      <c r="AL1432" s="29"/>
      <c r="AM1432" s="29"/>
      <c r="AN1432" s="29"/>
      <c r="AO1432" s="29">
        <v>1</v>
      </c>
    </row>
    <row r="1433" spans="32:41" x14ac:dyDescent="0.35">
      <c r="AF1433" s="19" t="s">
        <v>768</v>
      </c>
      <c r="AG1433" s="29"/>
      <c r="AH1433" s="29">
        <v>1</v>
      </c>
      <c r="AI1433" s="29"/>
      <c r="AJ1433" s="29"/>
      <c r="AK1433" s="29"/>
      <c r="AL1433" s="29"/>
      <c r="AM1433" s="29"/>
      <c r="AN1433" s="29"/>
      <c r="AO1433" s="29">
        <v>1</v>
      </c>
    </row>
    <row r="1434" spans="32:41" x14ac:dyDescent="0.35">
      <c r="AF1434" s="19" t="s">
        <v>769</v>
      </c>
      <c r="AG1434" s="29"/>
      <c r="AH1434" s="29">
        <v>1</v>
      </c>
      <c r="AI1434" s="29"/>
      <c r="AJ1434" s="29"/>
      <c r="AK1434" s="29"/>
      <c r="AL1434" s="29"/>
      <c r="AM1434" s="29"/>
      <c r="AN1434" s="29"/>
      <c r="AO1434" s="29">
        <v>1</v>
      </c>
    </row>
    <row r="1435" spans="32:41" x14ac:dyDescent="0.35">
      <c r="AF1435" s="19" t="s">
        <v>770</v>
      </c>
      <c r="AG1435" s="29"/>
      <c r="AH1435" s="29">
        <v>1</v>
      </c>
      <c r="AI1435" s="29"/>
      <c r="AJ1435" s="29"/>
      <c r="AK1435" s="29"/>
      <c r="AL1435" s="29"/>
      <c r="AM1435" s="29"/>
      <c r="AN1435" s="29"/>
      <c r="AO1435" s="29">
        <v>1</v>
      </c>
    </row>
    <row r="1436" spans="32:41" x14ac:dyDescent="0.35">
      <c r="AF1436" s="19" t="s">
        <v>729</v>
      </c>
      <c r="AG1436" s="29"/>
      <c r="AH1436" s="29">
        <v>1</v>
      </c>
      <c r="AI1436" s="29"/>
      <c r="AJ1436" s="29"/>
      <c r="AK1436" s="29"/>
      <c r="AL1436" s="29"/>
      <c r="AM1436" s="29"/>
      <c r="AN1436" s="29"/>
      <c r="AO1436" s="29">
        <v>1</v>
      </c>
    </row>
    <row r="1437" spans="32:41" x14ac:dyDescent="0.35">
      <c r="AF1437" s="19" t="s">
        <v>648</v>
      </c>
      <c r="AG1437" s="29"/>
      <c r="AH1437" s="29"/>
      <c r="AI1437" s="29">
        <v>1</v>
      </c>
      <c r="AJ1437" s="29"/>
      <c r="AK1437" s="29"/>
      <c r="AL1437" s="29"/>
      <c r="AM1437" s="29"/>
      <c r="AN1437" s="29"/>
      <c r="AO1437" s="29">
        <v>1</v>
      </c>
    </row>
    <row r="1438" spans="32:41" x14ac:dyDescent="0.35">
      <c r="AF1438" s="19" t="s">
        <v>816</v>
      </c>
      <c r="AG1438" s="29">
        <v>1</v>
      </c>
      <c r="AH1438" s="29"/>
      <c r="AI1438" s="29"/>
      <c r="AJ1438" s="29"/>
      <c r="AK1438" s="29"/>
      <c r="AL1438" s="29"/>
      <c r="AM1438" s="29"/>
      <c r="AN1438" s="29"/>
      <c r="AO1438" s="29">
        <v>1</v>
      </c>
    </row>
    <row r="1439" spans="32:41" x14ac:dyDescent="0.35">
      <c r="AF1439" s="19" t="s">
        <v>700</v>
      </c>
      <c r="AG1439" s="29">
        <v>1</v>
      </c>
      <c r="AH1439" s="29"/>
      <c r="AI1439" s="29"/>
      <c r="AJ1439" s="29"/>
      <c r="AK1439" s="29"/>
      <c r="AL1439" s="29"/>
      <c r="AM1439" s="29"/>
      <c r="AN1439" s="29"/>
      <c r="AO1439" s="29">
        <v>1</v>
      </c>
    </row>
    <row r="1440" spans="32:41" x14ac:dyDescent="0.35">
      <c r="AF1440" s="19" t="s">
        <v>771</v>
      </c>
      <c r="AG1440" s="29"/>
      <c r="AH1440" s="29"/>
      <c r="AI1440" s="29">
        <v>1</v>
      </c>
      <c r="AJ1440" s="29"/>
      <c r="AK1440" s="29"/>
      <c r="AL1440" s="29"/>
      <c r="AM1440" s="29"/>
      <c r="AN1440" s="29"/>
      <c r="AO1440" s="29">
        <v>1</v>
      </c>
    </row>
    <row r="1441" spans="32:41" x14ac:dyDescent="0.35">
      <c r="AF1441" s="19" t="s">
        <v>803</v>
      </c>
      <c r="AG1441" s="29"/>
      <c r="AH1441" s="29">
        <v>1</v>
      </c>
      <c r="AI1441" s="29"/>
      <c r="AJ1441" s="29"/>
      <c r="AK1441" s="29"/>
      <c r="AL1441" s="29"/>
      <c r="AM1441" s="29"/>
      <c r="AN1441" s="29"/>
      <c r="AO1441" s="29">
        <v>1</v>
      </c>
    </row>
    <row r="1442" spans="32:41" x14ac:dyDescent="0.35">
      <c r="AF1442" s="19" t="s">
        <v>806</v>
      </c>
      <c r="AG1442" s="29"/>
      <c r="AH1442" s="29">
        <v>1</v>
      </c>
      <c r="AI1442" s="29"/>
      <c r="AJ1442" s="29"/>
      <c r="AK1442" s="29"/>
      <c r="AL1442" s="29"/>
      <c r="AM1442" s="29"/>
      <c r="AN1442" s="29"/>
      <c r="AO1442" s="29">
        <v>1</v>
      </c>
    </row>
    <row r="1443" spans="32:41" x14ac:dyDescent="0.35">
      <c r="AF1443" s="19" t="s">
        <v>805</v>
      </c>
      <c r="AG1443" s="29"/>
      <c r="AH1443" s="29">
        <v>1</v>
      </c>
      <c r="AI1443" s="29"/>
      <c r="AJ1443" s="29"/>
      <c r="AK1443" s="29"/>
      <c r="AL1443" s="29"/>
      <c r="AM1443" s="29"/>
      <c r="AN1443" s="29"/>
      <c r="AO1443" s="29">
        <v>1</v>
      </c>
    </row>
    <row r="1444" spans="32:41" x14ac:dyDescent="0.35">
      <c r="AF1444" s="19" t="s">
        <v>823</v>
      </c>
      <c r="AG1444" s="29">
        <v>1</v>
      </c>
      <c r="AH1444" s="29"/>
      <c r="AI1444" s="29"/>
      <c r="AJ1444" s="29"/>
      <c r="AK1444" s="29"/>
      <c r="AL1444" s="29"/>
      <c r="AM1444" s="29"/>
      <c r="AN1444" s="29"/>
      <c r="AO1444" s="29">
        <v>1</v>
      </c>
    </row>
    <row r="1445" spans="32:41" x14ac:dyDescent="0.35">
      <c r="AF1445" s="19" t="s">
        <v>772</v>
      </c>
      <c r="AG1445" s="29"/>
      <c r="AH1445" s="29">
        <v>1</v>
      </c>
      <c r="AI1445" s="29"/>
      <c r="AJ1445" s="29"/>
      <c r="AK1445" s="29"/>
      <c r="AL1445" s="29"/>
      <c r="AM1445" s="29"/>
      <c r="AN1445" s="29"/>
      <c r="AO1445" s="29">
        <v>1</v>
      </c>
    </row>
    <row r="1446" spans="32:41" x14ac:dyDescent="0.35">
      <c r="AF1446" s="19" t="s">
        <v>818</v>
      </c>
      <c r="AG1446" s="29"/>
      <c r="AH1446" s="29">
        <v>1</v>
      </c>
      <c r="AI1446" s="29"/>
      <c r="AJ1446" s="29"/>
      <c r="AK1446" s="29"/>
      <c r="AL1446" s="29"/>
      <c r="AM1446" s="29"/>
      <c r="AN1446" s="29"/>
      <c r="AO1446" s="29">
        <v>1</v>
      </c>
    </row>
    <row r="1447" spans="32:41" x14ac:dyDescent="0.35">
      <c r="AF1447" s="19" t="s">
        <v>819</v>
      </c>
      <c r="AG1447" s="29"/>
      <c r="AH1447" s="29">
        <v>1</v>
      </c>
      <c r="AI1447" s="29"/>
      <c r="AJ1447" s="29"/>
      <c r="AK1447" s="29"/>
      <c r="AL1447" s="29"/>
      <c r="AM1447" s="29"/>
      <c r="AN1447" s="29"/>
      <c r="AO1447" s="29">
        <v>1</v>
      </c>
    </row>
    <row r="1448" spans="32:41" x14ac:dyDescent="0.35">
      <c r="AF1448" s="19" t="s">
        <v>730</v>
      </c>
      <c r="AG1448" s="29"/>
      <c r="AH1448" s="29">
        <v>1</v>
      </c>
      <c r="AI1448" s="29"/>
      <c r="AJ1448" s="29"/>
      <c r="AK1448" s="29"/>
      <c r="AL1448" s="29"/>
      <c r="AM1448" s="29"/>
      <c r="AN1448" s="29"/>
      <c r="AO1448" s="29">
        <v>1</v>
      </c>
    </row>
    <row r="1449" spans="32:41" x14ac:dyDescent="0.35">
      <c r="AF1449" s="19" t="s">
        <v>732</v>
      </c>
      <c r="AG1449" s="29"/>
      <c r="AH1449" s="29"/>
      <c r="AI1449" s="29">
        <v>1</v>
      </c>
      <c r="AJ1449" s="29"/>
      <c r="AK1449" s="29"/>
      <c r="AL1449" s="29"/>
      <c r="AM1449" s="29"/>
      <c r="AN1449" s="29"/>
      <c r="AO1449" s="29">
        <v>1</v>
      </c>
    </row>
    <row r="1450" spans="32:41" x14ac:dyDescent="0.35">
      <c r="AF1450" s="19" t="s">
        <v>731</v>
      </c>
      <c r="AG1450" s="29"/>
      <c r="AH1450" s="29">
        <v>1</v>
      </c>
      <c r="AI1450" s="29"/>
      <c r="AJ1450" s="29"/>
      <c r="AK1450" s="29"/>
      <c r="AL1450" s="29"/>
      <c r="AM1450" s="29"/>
      <c r="AN1450" s="29"/>
      <c r="AO1450" s="29">
        <v>1</v>
      </c>
    </row>
    <row r="1451" spans="32:41" x14ac:dyDescent="0.35">
      <c r="AF1451" s="19" t="s">
        <v>717</v>
      </c>
      <c r="AG1451" s="29"/>
      <c r="AH1451" s="29"/>
      <c r="AI1451" s="29">
        <v>1</v>
      </c>
      <c r="AJ1451" s="29"/>
      <c r="AK1451" s="29"/>
      <c r="AL1451" s="29"/>
      <c r="AM1451" s="29"/>
      <c r="AN1451" s="29"/>
      <c r="AO1451" s="29">
        <v>1</v>
      </c>
    </row>
    <row r="1452" spans="32:41" x14ac:dyDescent="0.35">
      <c r="AF1452" s="19" t="s">
        <v>773</v>
      </c>
      <c r="AG1452" s="29">
        <v>1</v>
      </c>
      <c r="AH1452" s="29"/>
      <c r="AI1452" s="29"/>
      <c r="AJ1452" s="29"/>
      <c r="AK1452" s="29"/>
      <c r="AL1452" s="29"/>
      <c r="AM1452" s="29"/>
      <c r="AN1452" s="29"/>
      <c r="AO1452" s="29">
        <v>1</v>
      </c>
    </row>
    <row r="1453" spans="32:41" x14ac:dyDescent="0.35">
      <c r="AF1453" s="19" t="s">
        <v>669</v>
      </c>
      <c r="AG1453" s="29"/>
      <c r="AH1453" s="29">
        <v>1</v>
      </c>
      <c r="AI1453" s="29"/>
      <c r="AJ1453" s="29"/>
      <c r="AK1453" s="29"/>
      <c r="AL1453" s="29"/>
      <c r="AM1453" s="29"/>
      <c r="AN1453" s="29"/>
      <c r="AO1453" s="29">
        <v>1</v>
      </c>
    </row>
    <row r="1454" spans="32:41" x14ac:dyDescent="0.35">
      <c r="AF1454" s="19" t="s">
        <v>649</v>
      </c>
      <c r="AG1454" s="29"/>
      <c r="AH1454" s="29"/>
      <c r="AI1454" s="29">
        <v>1</v>
      </c>
      <c r="AJ1454" s="29"/>
      <c r="AK1454" s="29"/>
      <c r="AL1454" s="29"/>
      <c r="AM1454" s="29"/>
      <c r="AN1454" s="29"/>
      <c r="AO1454" s="29">
        <v>1</v>
      </c>
    </row>
    <row r="1455" spans="32:41" x14ac:dyDescent="0.35">
      <c r="AF1455" s="19" t="s">
        <v>709</v>
      </c>
      <c r="AG1455" s="29"/>
      <c r="AH1455" s="29"/>
      <c r="AI1455" s="29"/>
      <c r="AJ1455" s="29">
        <v>1</v>
      </c>
      <c r="AK1455" s="29"/>
      <c r="AL1455" s="29"/>
      <c r="AM1455" s="29"/>
      <c r="AN1455" s="29"/>
      <c r="AO1455" s="29">
        <v>1</v>
      </c>
    </row>
    <row r="1456" spans="32:41" x14ac:dyDescent="0.35">
      <c r="AF1456" s="19" t="s">
        <v>850</v>
      </c>
      <c r="AG1456" s="29">
        <v>1</v>
      </c>
      <c r="AH1456" s="29"/>
      <c r="AI1456" s="29"/>
      <c r="AJ1456" s="29"/>
      <c r="AK1456" s="29"/>
      <c r="AL1456" s="29"/>
      <c r="AM1456" s="29"/>
      <c r="AN1456" s="29"/>
      <c r="AO1456" s="29">
        <v>1</v>
      </c>
    </row>
    <row r="1457" spans="32:41" x14ac:dyDescent="0.35">
      <c r="AF1457" s="19" t="s">
        <v>851</v>
      </c>
      <c r="AG1457" s="29"/>
      <c r="AH1457" s="29"/>
      <c r="AI1457" s="29"/>
      <c r="AJ1457" s="29"/>
      <c r="AK1457" s="29">
        <v>1</v>
      </c>
      <c r="AL1457" s="29"/>
      <c r="AM1457" s="29"/>
      <c r="AN1457" s="29"/>
      <c r="AO1457" s="29">
        <v>1</v>
      </c>
    </row>
    <row r="1458" spans="32:41" x14ac:dyDescent="0.35">
      <c r="AF1458" s="19" t="s">
        <v>733</v>
      </c>
      <c r="AG1458" s="29"/>
      <c r="AH1458" s="29">
        <v>1</v>
      </c>
      <c r="AI1458" s="29"/>
      <c r="AJ1458" s="29"/>
      <c r="AK1458" s="29"/>
      <c r="AL1458" s="29"/>
      <c r="AM1458" s="29"/>
      <c r="AN1458" s="29"/>
      <c r="AO1458" s="29">
        <v>1</v>
      </c>
    </row>
    <row r="1459" spans="32:41" x14ac:dyDescent="0.35">
      <c r="AF1459" s="19" t="s">
        <v>734</v>
      </c>
      <c r="AG1459" s="29"/>
      <c r="AH1459" s="29">
        <v>1</v>
      </c>
      <c r="AI1459" s="29"/>
      <c r="AJ1459" s="29"/>
      <c r="AK1459" s="29"/>
      <c r="AL1459" s="29"/>
      <c r="AM1459" s="29"/>
      <c r="AN1459" s="29"/>
      <c r="AO1459" s="29">
        <v>1</v>
      </c>
    </row>
    <row r="1460" spans="32:41" x14ac:dyDescent="0.35">
      <c r="AF1460" s="19" t="s">
        <v>838</v>
      </c>
      <c r="AG1460" s="29"/>
      <c r="AH1460" s="29">
        <v>1</v>
      </c>
      <c r="AI1460" s="29"/>
      <c r="AJ1460" s="29"/>
      <c r="AK1460" s="29"/>
      <c r="AL1460" s="29"/>
      <c r="AM1460" s="29"/>
      <c r="AN1460" s="29"/>
      <c r="AO1460" s="29">
        <v>1</v>
      </c>
    </row>
    <row r="1461" spans="32:41" x14ac:dyDescent="0.35">
      <c r="AF1461" s="19" t="s">
        <v>839</v>
      </c>
      <c r="AG1461" s="29"/>
      <c r="AH1461" s="29">
        <v>1</v>
      </c>
      <c r="AI1461" s="29"/>
      <c r="AJ1461" s="29"/>
      <c r="AK1461" s="29"/>
      <c r="AL1461" s="29"/>
      <c r="AM1461" s="29"/>
      <c r="AN1461" s="29"/>
      <c r="AO1461" s="29">
        <v>1</v>
      </c>
    </row>
    <row r="1462" spans="32:41" x14ac:dyDescent="0.35">
      <c r="AF1462" s="19" t="s">
        <v>607</v>
      </c>
      <c r="AG1462" s="29"/>
      <c r="AH1462" s="29"/>
      <c r="AI1462" s="29">
        <v>1</v>
      </c>
      <c r="AJ1462" s="29"/>
      <c r="AK1462" s="29"/>
      <c r="AL1462" s="29"/>
      <c r="AM1462" s="29"/>
      <c r="AN1462" s="29"/>
      <c r="AO1462" s="29">
        <v>1</v>
      </c>
    </row>
    <row r="1463" spans="32:41" x14ac:dyDescent="0.35">
      <c r="AF1463" s="19" t="s">
        <v>609</v>
      </c>
      <c r="AG1463" s="29"/>
      <c r="AH1463" s="29"/>
      <c r="AI1463" s="29">
        <v>1</v>
      </c>
      <c r="AJ1463" s="29"/>
      <c r="AK1463" s="29"/>
      <c r="AL1463" s="29"/>
      <c r="AM1463" s="29"/>
      <c r="AN1463" s="29"/>
      <c r="AO1463" s="29">
        <v>1</v>
      </c>
    </row>
    <row r="1464" spans="32:41" x14ac:dyDescent="0.35">
      <c r="AF1464" s="19" t="s">
        <v>606</v>
      </c>
      <c r="AG1464" s="29"/>
      <c r="AH1464" s="29"/>
      <c r="AI1464" s="29">
        <v>1</v>
      </c>
      <c r="AJ1464" s="29"/>
      <c r="AK1464" s="29"/>
      <c r="AL1464" s="29"/>
      <c r="AM1464" s="29"/>
      <c r="AN1464" s="29"/>
      <c r="AO1464" s="29">
        <v>1</v>
      </c>
    </row>
    <row r="1465" spans="32:41" x14ac:dyDescent="0.35">
      <c r="AF1465" s="19" t="s">
        <v>815</v>
      </c>
      <c r="AG1465" s="29">
        <v>1</v>
      </c>
      <c r="AH1465" s="29"/>
      <c r="AI1465" s="29"/>
      <c r="AJ1465" s="29"/>
      <c r="AK1465" s="29"/>
      <c r="AL1465" s="29"/>
      <c r="AM1465" s="29"/>
      <c r="AN1465" s="29"/>
      <c r="AO1465" s="29">
        <v>1</v>
      </c>
    </row>
    <row r="1466" spans="32:41" x14ac:dyDescent="0.35">
      <c r="AF1466" s="19" t="s">
        <v>611</v>
      </c>
      <c r="AG1466" s="29"/>
      <c r="AH1466" s="29"/>
      <c r="AI1466" s="29">
        <v>1</v>
      </c>
      <c r="AJ1466" s="29"/>
      <c r="AK1466" s="29"/>
      <c r="AL1466" s="29"/>
      <c r="AM1466" s="29"/>
      <c r="AN1466" s="29"/>
      <c r="AO1466" s="29">
        <v>1</v>
      </c>
    </row>
    <row r="1467" spans="32:41" x14ac:dyDescent="0.35">
      <c r="AF1467" s="19" t="s">
        <v>602</v>
      </c>
      <c r="AG1467" s="29"/>
      <c r="AH1467" s="29"/>
      <c r="AI1467" s="29">
        <v>1</v>
      </c>
      <c r="AJ1467" s="29"/>
      <c r="AK1467" s="29"/>
      <c r="AL1467" s="29"/>
      <c r="AM1467" s="29"/>
      <c r="AN1467" s="29"/>
      <c r="AO1467" s="29">
        <v>1</v>
      </c>
    </row>
    <row r="1468" spans="32:41" x14ac:dyDescent="0.35">
      <c r="AF1468" s="19" t="s">
        <v>615</v>
      </c>
      <c r="AG1468" s="29"/>
      <c r="AH1468" s="29"/>
      <c r="AI1468" s="29">
        <v>1</v>
      </c>
      <c r="AJ1468" s="29"/>
      <c r="AK1468" s="29"/>
      <c r="AL1468" s="29"/>
      <c r="AM1468" s="29"/>
      <c r="AN1468" s="29"/>
      <c r="AO1468" s="29">
        <v>1</v>
      </c>
    </row>
    <row r="1469" spans="32:41" x14ac:dyDescent="0.35">
      <c r="AF1469" s="19" t="s">
        <v>613</v>
      </c>
      <c r="AG1469" s="29"/>
      <c r="AH1469" s="29"/>
      <c r="AI1469" s="29">
        <v>1</v>
      </c>
      <c r="AJ1469" s="29"/>
      <c r="AK1469" s="29"/>
      <c r="AL1469" s="29"/>
      <c r="AM1469" s="29"/>
      <c r="AN1469" s="29"/>
      <c r="AO1469" s="29">
        <v>1</v>
      </c>
    </row>
    <row r="1470" spans="32:41" x14ac:dyDescent="0.35">
      <c r="AF1470" s="19" t="s">
        <v>603</v>
      </c>
      <c r="AG1470" s="29"/>
      <c r="AH1470" s="29"/>
      <c r="AI1470" s="29">
        <v>1</v>
      </c>
      <c r="AJ1470" s="29"/>
      <c r="AK1470" s="29"/>
      <c r="AL1470" s="29"/>
      <c r="AM1470" s="29"/>
      <c r="AN1470" s="29"/>
      <c r="AO1470" s="29">
        <v>1</v>
      </c>
    </row>
    <row r="1471" spans="32:41" x14ac:dyDescent="0.35">
      <c r="AF1471" s="19" t="s">
        <v>605</v>
      </c>
      <c r="AG1471" s="29"/>
      <c r="AH1471" s="29"/>
      <c r="AI1471" s="29">
        <v>1</v>
      </c>
      <c r="AJ1471" s="29"/>
      <c r="AK1471" s="29"/>
      <c r="AL1471" s="29"/>
      <c r="AM1471" s="29"/>
      <c r="AN1471" s="29"/>
      <c r="AO1471" s="29">
        <v>1</v>
      </c>
    </row>
    <row r="1472" spans="32:41" x14ac:dyDescent="0.35">
      <c r="AF1472" s="19" t="s">
        <v>813</v>
      </c>
      <c r="AG1472" s="29">
        <v>1</v>
      </c>
      <c r="AH1472" s="29"/>
      <c r="AI1472" s="29"/>
      <c r="AJ1472" s="29"/>
      <c r="AK1472" s="29"/>
      <c r="AL1472" s="29"/>
      <c r="AM1472" s="29"/>
      <c r="AN1472" s="29"/>
      <c r="AO1472" s="29">
        <v>1</v>
      </c>
    </row>
    <row r="1473" spans="32:41" x14ac:dyDescent="0.35">
      <c r="AF1473" s="19" t="s">
        <v>814</v>
      </c>
      <c r="AG1473" s="29">
        <v>1</v>
      </c>
      <c r="AH1473" s="29"/>
      <c r="AI1473" s="29"/>
      <c r="AJ1473" s="29"/>
      <c r="AK1473" s="29"/>
      <c r="AL1473" s="29"/>
      <c r="AM1473" s="29"/>
      <c r="AN1473" s="29"/>
      <c r="AO1473" s="29">
        <v>1</v>
      </c>
    </row>
    <row r="1474" spans="32:41" x14ac:dyDescent="0.35">
      <c r="AF1474" s="19" t="s">
        <v>735</v>
      </c>
      <c r="AG1474" s="29"/>
      <c r="AH1474" s="29">
        <v>1</v>
      </c>
      <c r="AI1474" s="29"/>
      <c r="AJ1474" s="29"/>
      <c r="AK1474" s="29"/>
      <c r="AL1474" s="29"/>
      <c r="AM1474" s="29"/>
      <c r="AN1474" s="29"/>
      <c r="AO1474" s="29">
        <v>1</v>
      </c>
    </row>
    <row r="1475" spans="32:41" x14ac:dyDescent="0.35">
      <c r="AF1475" s="19" t="s">
        <v>690</v>
      </c>
      <c r="AG1475" s="29"/>
      <c r="AH1475" s="29"/>
      <c r="AI1475" s="29">
        <v>1</v>
      </c>
      <c r="AJ1475" s="29"/>
      <c r="AK1475" s="29"/>
      <c r="AL1475" s="29"/>
      <c r="AM1475" s="29"/>
      <c r="AN1475" s="29"/>
      <c r="AO1475" s="29">
        <v>1</v>
      </c>
    </row>
    <row r="1476" spans="32:41" x14ac:dyDescent="0.35">
      <c r="AF1476" s="19" t="s">
        <v>736</v>
      </c>
      <c r="AG1476" s="29"/>
      <c r="AH1476" s="29"/>
      <c r="AI1476" s="29">
        <v>1</v>
      </c>
      <c r="AJ1476" s="29"/>
      <c r="AK1476" s="29"/>
      <c r="AL1476" s="29"/>
      <c r="AM1476" s="29"/>
      <c r="AN1476" s="29"/>
      <c r="AO1476" s="29">
        <v>1</v>
      </c>
    </row>
    <row r="1477" spans="32:41" x14ac:dyDescent="0.35">
      <c r="AF1477" s="19" t="s">
        <v>716</v>
      </c>
      <c r="AG1477" s="29"/>
      <c r="AH1477" s="29">
        <v>1</v>
      </c>
      <c r="AI1477" s="29"/>
      <c r="AJ1477" s="29"/>
      <c r="AK1477" s="29"/>
      <c r="AL1477" s="29"/>
      <c r="AM1477" s="29"/>
      <c r="AN1477" s="29"/>
      <c r="AO1477" s="29">
        <v>1</v>
      </c>
    </row>
    <row r="1478" spans="32:41" x14ac:dyDescent="0.35">
      <c r="AF1478" s="19" t="s">
        <v>715</v>
      </c>
      <c r="AG1478" s="29"/>
      <c r="AH1478" s="29">
        <v>1</v>
      </c>
      <c r="AI1478" s="29"/>
      <c r="AJ1478" s="29"/>
      <c r="AK1478" s="29"/>
      <c r="AL1478" s="29"/>
      <c r="AM1478" s="29"/>
      <c r="AN1478" s="29"/>
      <c r="AO1478" s="29">
        <v>1</v>
      </c>
    </row>
    <row r="1479" spans="32:41" x14ac:dyDescent="0.35">
      <c r="AF1479" s="19" t="s">
        <v>650</v>
      </c>
      <c r="AG1479" s="29"/>
      <c r="AH1479" s="29"/>
      <c r="AI1479" s="29"/>
      <c r="AJ1479" s="29"/>
      <c r="AK1479" s="29">
        <v>1</v>
      </c>
      <c r="AL1479" s="29"/>
      <c r="AM1479" s="29"/>
      <c r="AN1479" s="29"/>
      <c r="AO1479" s="29">
        <v>1</v>
      </c>
    </row>
    <row r="1480" spans="32:41" x14ac:dyDescent="0.35">
      <c r="AF1480" s="19" t="s">
        <v>722</v>
      </c>
      <c r="AG1480" s="29"/>
      <c r="AH1480" s="29"/>
      <c r="AI1480" s="29">
        <v>1</v>
      </c>
      <c r="AJ1480" s="29"/>
      <c r="AK1480" s="29"/>
      <c r="AL1480" s="29"/>
      <c r="AM1480" s="29"/>
      <c r="AN1480" s="29"/>
      <c r="AO1480" s="29">
        <v>1</v>
      </c>
    </row>
    <row r="1481" spans="32:41" x14ac:dyDescent="0.35">
      <c r="AF1481" s="19" t="s">
        <v>590</v>
      </c>
      <c r="AG1481" s="29"/>
      <c r="AH1481" s="29"/>
      <c r="AI1481" s="29">
        <v>1</v>
      </c>
      <c r="AJ1481" s="29"/>
      <c r="AK1481" s="29"/>
      <c r="AL1481" s="29"/>
      <c r="AM1481" s="29"/>
      <c r="AN1481" s="29"/>
      <c r="AO1481" s="29">
        <v>1</v>
      </c>
    </row>
    <row r="1482" spans="32:41" x14ac:dyDescent="0.35">
      <c r="AF1482" s="19" t="s">
        <v>610</v>
      </c>
      <c r="AG1482" s="29"/>
      <c r="AH1482" s="29"/>
      <c r="AI1482" s="29">
        <v>1</v>
      </c>
      <c r="AJ1482" s="29"/>
      <c r="AK1482" s="29"/>
      <c r="AL1482" s="29"/>
      <c r="AM1482" s="29"/>
      <c r="AN1482" s="29"/>
      <c r="AO1482" s="29">
        <v>1</v>
      </c>
    </row>
    <row r="1483" spans="32:41" x14ac:dyDescent="0.35">
      <c r="AF1483" s="19" t="s">
        <v>710</v>
      </c>
      <c r="AG1483" s="29"/>
      <c r="AH1483" s="29">
        <v>1</v>
      </c>
      <c r="AI1483" s="29"/>
      <c r="AJ1483" s="29"/>
      <c r="AK1483" s="29"/>
      <c r="AL1483" s="29"/>
      <c r="AM1483" s="29"/>
      <c r="AN1483" s="29"/>
      <c r="AO1483" s="29">
        <v>1</v>
      </c>
    </row>
    <row r="1484" spans="32:41" x14ac:dyDescent="0.35">
      <c r="AF1484" s="19" t="s">
        <v>595</v>
      </c>
      <c r="AG1484" s="29"/>
      <c r="AH1484" s="29"/>
      <c r="AI1484" s="29">
        <v>1</v>
      </c>
      <c r="AJ1484" s="29"/>
      <c r="AK1484" s="29"/>
      <c r="AL1484" s="29"/>
      <c r="AM1484" s="29"/>
      <c r="AN1484" s="29"/>
      <c r="AO1484" s="29">
        <v>1</v>
      </c>
    </row>
    <row r="1485" spans="32:41" x14ac:dyDescent="0.35">
      <c r="AF1485" s="19" t="s">
        <v>629</v>
      </c>
      <c r="AG1485" s="29"/>
      <c r="AH1485" s="29">
        <v>1</v>
      </c>
      <c r="AI1485" s="29"/>
      <c r="AJ1485" s="29"/>
      <c r="AK1485" s="29"/>
      <c r="AL1485" s="29"/>
      <c r="AM1485" s="29"/>
      <c r="AN1485" s="29"/>
      <c r="AO1485" s="29">
        <v>1</v>
      </c>
    </row>
    <row r="1486" spans="32:41" x14ac:dyDescent="0.35">
      <c r="AF1486" s="19" t="s">
        <v>737</v>
      </c>
      <c r="AG1486" s="29"/>
      <c r="AH1486" s="29">
        <v>1</v>
      </c>
      <c r="AI1486" s="29"/>
      <c r="AJ1486" s="29"/>
      <c r="AK1486" s="29"/>
      <c r="AL1486" s="29"/>
      <c r="AM1486" s="29"/>
      <c r="AN1486" s="29"/>
      <c r="AO1486" s="29">
        <v>1</v>
      </c>
    </row>
    <row r="1487" spans="32:41" x14ac:dyDescent="0.35">
      <c r="AF1487" s="19" t="s">
        <v>842</v>
      </c>
      <c r="AG1487" s="29"/>
      <c r="AH1487" s="29"/>
      <c r="AI1487" s="29"/>
      <c r="AJ1487" s="29"/>
      <c r="AK1487" s="29"/>
      <c r="AL1487" s="29"/>
      <c r="AM1487" s="29"/>
      <c r="AN1487" s="29">
        <v>1</v>
      </c>
      <c r="AO1487" s="29">
        <v>1</v>
      </c>
    </row>
    <row r="1488" spans="32:41" x14ac:dyDescent="0.35">
      <c r="AF1488" s="19" t="s">
        <v>841</v>
      </c>
      <c r="AG1488" s="29"/>
      <c r="AH1488" s="29"/>
      <c r="AI1488" s="29"/>
      <c r="AJ1488" s="29"/>
      <c r="AK1488" s="29"/>
      <c r="AL1488" s="29"/>
      <c r="AM1488" s="29"/>
      <c r="AN1488" s="29">
        <v>1</v>
      </c>
      <c r="AO1488" s="29">
        <v>1</v>
      </c>
    </row>
    <row r="1489" spans="32:41" x14ac:dyDescent="0.35">
      <c r="AF1489" s="19" t="s">
        <v>738</v>
      </c>
      <c r="AG1489" s="29"/>
      <c r="AH1489" s="29">
        <v>1</v>
      </c>
      <c r="AI1489" s="29"/>
      <c r="AJ1489" s="29"/>
      <c r="AK1489" s="29"/>
      <c r="AL1489" s="29"/>
      <c r="AM1489" s="29"/>
      <c r="AN1489" s="29"/>
      <c r="AO1489" s="29">
        <v>1</v>
      </c>
    </row>
    <row r="1490" spans="32:41" x14ac:dyDescent="0.35">
      <c r="AF1490" s="19" t="s">
        <v>774</v>
      </c>
      <c r="AG1490" s="29">
        <v>1</v>
      </c>
      <c r="AH1490" s="29"/>
      <c r="AI1490" s="29"/>
      <c r="AJ1490" s="29"/>
      <c r="AK1490" s="29"/>
      <c r="AL1490" s="29"/>
      <c r="AM1490" s="29"/>
      <c r="AN1490" s="29"/>
      <c r="AO1490" s="29">
        <v>1</v>
      </c>
    </row>
    <row r="1491" spans="32:41" x14ac:dyDescent="0.35">
      <c r="AF1491" s="19" t="s">
        <v>775</v>
      </c>
      <c r="AG1491" s="29"/>
      <c r="AH1491" s="29">
        <v>1</v>
      </c>
      <c r="AI1491" s="29"/>
      <c r="AJ1491" s="29"/>
      <c r="AK1491" s="29"/>
      <c r="AL1491" s="29"/>
      <c r="AM1491" s="29"/>
      <c r="AN1491" s="29"/>
      <c r="AO1491" s="29">
        <v>1</v>
      </c>
    </row>
    <row r="1492" spans="32:41" x14ac:dyDescent="0.35">
      <c r="AF1492" s="19" t="s">
        <v>670</v>
      </c>
      <c r="AG1492" s="29"/>
      <c r="AH1492" s="29">
        <v>1</v>
      </c>
      <c r="AI1492" s="29"/>
      <c r="AJ1492" s="29"/>
      <c r="AK1492" s="29"/>
      <c r="AL1492" s="29"/>
      <c r="AM1492" s="29"/>
      <c r="AN1492" s="29"/>
      <c r="AO1492" s="29">
        <v>1</v>
      </c>
    </row>
    <row r="1493" spans="32:41" x14ac:dyDescent="0.35">
      <c r="AF1493" s="19" t="s">
        <v>672</v>
      </c>
      <c r="AG1493" s="29"/>
      <c r="AH1493" s="29"/>
      <c r="AI1493" s="29">
        <v>1</v>
      </c>
      <c r="AJ1493" s="29"/>
      <c r="AK1493" s="29"/>
      <c r="AL1493" s="29"/>
      <c r="AM1493" s="29"/>
      <c r="AN1493" s="29"/>
      <c r="AO1493" s="29">
        <v>1</v>
      </c>
    </row>
    <row r="1494" spans="32:41" x14ac:dyDescent="0.35">
      <c r="AF1494" s="19" t="s">
        <v>628</v>
      </c>
      <c r="AG1494" s="29"/>
      <c r="AH1494" s="29">
        <v>1</v>
      </c>
      <c r="AI1494" s="29"/>
      <c r="AJ1494" s="29"/>
      <c r="AK1494" s="29"/>
      <c r="AL1494" s="29"/>
      <c r="AM1494" s="29"/>
      <c r="AN1494" s="29"/>
      <c r="AO1494" s="29">
        <v>1</v>
      </c>
    </row>
    <row r="1495" spans="32:41" x14ac:dyDescent="0.35">
      <c r="AF1495" s="19" t="s">
        <v>651</v>
      </c>
      <c r="AG1495" s="29"/>
      <c r="AH1495" s="29"/>
      <c r="AI1495" s="29">
        <v>1</v>
      </c>
      <c r="AJ1495" s="29"/>
      <c r="AK1495" s="29"/>
      <c r="AL1495" s="29"/>
      <c r="AM1495" s="29"/>
      <c r="AN1495" s="29"/>
      <c r="AO1495" s="29">
        <v>1</v>
      </c>
    </row>
    <row r="1496" spans="32:41" x14ac:dyDescent="0.35">
      <c r="AF1496" s="19" t="s">
        <v>673</v>
      </c>
      <c r="AG1496" s="29"/>
      <c r="AH1496" s="29"/>
      <c r="AI1496" s="29">
        <v>1</v>
      </c>
      <c r="AJ1496" s="29"/>
      <c r="AK1496" s="29"/>
      <c r="AL1496" s="29"/>
      <c r="AM1496" s="29"/>
      <c r="AN1496" s="29"/>
      <c r="AO1496" s="29">
        <v>1</v>
      </c>
    </row>
    <row r="1497" spans="32:41" x14ac:dyDescent="0.35">
      <c r="AF1497" s="19" t="s">
        <v>596</v>
      </c>
      <c r="AG1497" s="29"/>
      <c r="AH1497" s="29">
        <v>1</v>
      </c>
      <c r="AI1497" s="29"/>
      <c r="AJ1497" s="29"/>
      <c r="AK1497" s="29"/>
      <c r="AL1497" s="29"/>
      <c r="AM1497" s="29"/>
      <c r="AN1497" s="29"/>
      <c r="AO1497" s="29">
        <v>1</v>
      </c>
    </row>
    <row r="1498" spans="32:41" x14ac:dyDescent="0.35">
      <c r="AF1498" s="19" t="s">
        <v>597</v>
      </c>
      <c r="AG1498" s="29"/>
      <c r="AH1498" s="29">
        <v>1</v>
      </c>
      <c r="AI1498" s="29"/>
      <c r="AJ1498" s="29"/>
      <c r="AK1498" s="29"/>
      <c r="AL1498" s="29"/>
      <c r="AM1498" s="29"/>
      <c r="AN1498" s="29"/>
      <c r="AO1498" s="29">
        <v>1</v>
      </c>
    </row>
    <row r="1499" spans="32:41" x14ac:dyDescent="0.35">
      <c r="AF1499" s="19" t="s">
        <v>739</v>
      </c>
      <c r="AG1499" s="29"/>
      <c r="AH1499" s="29"/>
      <c r="AI1499" s="29"/>
      <c r="AJ1499" s="29">
        <v>1</v>
      </c>
      <c r="AK1499" s="29"/>
      <c r="AL1499" s="29"/>
      <c r="AM1499" s="29"/>
      <c r="AN1499" s="29"/>
      <c r="AO1499" s="29">
        <v>1</v>
      </c>
    </row>
    <row r="1500" spans="32:41" x14ac:dyDescent="0.35">
      <c r="AF1500" s="19" t="s">
        <v>836</v>
      </c>
      <c r="AG1500" s="29"/>
      <c r="AH1500" s="29">
        <v>1</v>
      </c>
      <c r="AI1500" s="29"/>
      <c r="AJ1500" s="29"/>
      <c r="AK1500" s="29"/>
      <c r="AL1500" s="29"/>
      <c r="AM1500" s="29"/>
      <c r="AN1500" s="29"/>
      <c r="AO1500" s="29">
        <v>1</v>
      </c>
    </row>
    <row r="1501" spans="32:41" x14ac:dyDescent="0.35">
      <c r="AF1501" s="19" t="s">
        <v>837</v>
      </c>
      <c r="AG1501" s="29"/>
      <c r="AH1501" s="29">
        <v>1</v>
      </c>
      <c r="AI1501" s="29"/>
      <c r="AJ1501" s="29"/>
      <c r="AK1501" s="29"/>
      <c r="AL1501" s="29"/>
      <c r="AM1501" s="29"/>
      <c r="AN1501" s="29"/>
      <c r="AO1501" s="29">
        <v>1</v>
      </c>
    </row>
    <row r="1502" spans="32:41" x14ac:dyDescent="0.35">
      <c r="AF1502" s="19" t="s">
        <v>776</v>
      </c>
      <c r="AG1502" s="29"/>
      <c r="AH1502" s="29"/>
      <c r="AI1502" s="29">
        <v>1</v>
      </c>
      <c r="AJ1502" s="29"/>
      <c r="AK1502" s="29"/>
      <c r="AL1502" s="29"/>
      <c r="AM1502" s="29"/>
      <c r="AN1502" s="29"/>
      <c r="AO1502" s="29">
        <v>1</v>
      </c>
    </row>
    <row r="1503" spans="32:41" x14ac:dyDescent="0.35">
      <c r="AF1503" s="19" t="s">
        <v>742</v>
      </c>
      <c r="AG1503" s="29"/>
      <c r="AH1503" s="29">
        <v>1</v>
      </c>
      <c r="AI1503" s="29"/>
      <c r="AJ1503" s="29"/>
      <c r="AK1503" s="29"/>
      <c r="AL1503" s="29"/>
      <c r="AM1503" s="29"/>
      <c r="AN1503" s="29"/>
      <c r="AO1503" s="29">
        <v>1</v>
      </c>
    </row>
    <row r="1504" spans="32:41" x14ac:dyDescent="0.35">
      <c r="AF1504" s="19" t="s">
        <v>653</v>
      </c>
      <c r="AG1504" s="29"/>
      <c r="AH1504" s="29"/>
      <c r="AI1504" s="29">
        <v>1</v>
      </c>
      <c r="AJ1504" s="29"/>
      <c r="AK1504" s="29"/>
      <c r="AL1504" s="29"/>
      <c r="AM1504" s="29"/>
      <c r="AN1504" s="29"/>
      <c r="AO1504" s="29">
        <v>1</v>
      </c>
    </row>
    <row r="1505" spans="32:41" x14ac:dyDescent="0.35">
      <c r="AF1505" s="19" t="s">
        <v>811</v>
      </c>
      <c r="AG1505" s="29"/>
      <c r="AH1505" s="29">
        <v>1</v>
      </c>
      <c r="AI1505" s="29"/>
      <c r="AJ1505" s="29"/>
      <c r="AK1505" s="29"/>
      <c r="AL1505" s="29"/>
      <c r="AM1505" s="29"/>
      <c r="AN1505" s="29"/>
      <c r="AO1505" s="29">
        <v>1</v>
      </c>
    </row>
    <row r="1506" spans="32:41" x14ac:dyDescent="0.35">
      <c r="AF1506" s="19" t="s">
        <v>604</v>
      </c>
      <c r="AG1506" s="29"/>
      <c r="AH1506" s="29"/>
      <c r="AI1506" s="29">
        <v>1</v>
      </c>
      <c r="AJ1506" s="29"/>
      <c r="AK1506" s="29"/>
      <c r="AL1506" s="29"/>
      <c r="AM1506" s="29"/>
      <c r="AN1506" s="29"/>
      <c r="AO1506" s="29">
        <v>1</v>
      </c>
    </row>
    <row r="1507" spans="32:41" x14ac:dyDescent="0.35">
      <c r="AF1507" s="19" t="s">
        <v>743</v>
      </c>
      <c r="AG1507" s="29"/>
      <c r="AH1507" s="29"/>
      <c r="AI1507" s="29">
        <v>1</v>
      </c>
      <c r="AJ1507" s="29"/>
      <c r="AK1507" s="29"/>
      <c r="AL1507" s="29"/>
      <c r="AM1507" s="29"/>
      <c r="AN1507" s="29"/>
      <c r="AO1507" s="29">
        <v>1</v>
      </c>
    </row>
    <row r="1508" spans="32:41" x14ac:dyDescent="0.35">
      <c r="AF1508" s="19" t="s">
        <v>1916</v>
      </c>
      <c r="AG1508" s="29"/>
      <c r="AH1508" s="29"/>
      <c r="AI1508" s="29"/>
      <c r="AJ1508" s="29"/>
      <c r="AK1508" s="29"/>
      <c r="AL1508" s="29"/>
      <c r="AM1508" s="29"/>
      <c r="AN1508" s="29">
        <v>1</v>
      </c>
      <c r="AO1508" s="29">
        <v>1</v>
      </c>
    </row>
    <row r="1509" spans="32:41" x14ac:dyDescent="0.35">
      <c r="AF1509" s="19" t="s">
        <v>594</v>
      </c>
      <c r="AG1509" s="29"/>
      <c r="AH1509" s="29"/>
      <c r="AI1509" s="29">
        <v>1</v>
      </c>
      <c r="AJ1509" s="29"/>
      <c r="AK1509" s="29"/>
      <c r="AL1509" s="29"/>
      <c r="AM1509" s="29"/>
      <c r="AN1509" s="29"/>
      <c r="AO1509" s="29">
        <v>1</v>
      </c>
    </row>
    <row r="1510" spans="32:41" x14ac:dyDescent="0.35">
      <c r="AF1510" s="19" t="s">
        <v>809</v>
      </c>
      <c r="AG1510" s="29"/>
      <c r="AH1510" s="29">
        <v>1</v>
      </c>
      <c r="AI1510" s="29"/>
      <c r="AJ1510" s="29"/>
      <c r="AK1510" s="29"/>
      <c r="AL1510" s="29"/>
      <c r="AM1510" s="29"/>
      <c r="AN1510" s="29"/>
      <c r="AO1510" s="29">
        <v>1</v>
      </c>
    </row>
    <row r="1511" spans="32:41" x14ac:dyDescent="0.35">
      <c r="AF1511" s="19" t="s">
        <v>777</v>
      </c>
      <c r="AG1511" s="29"/>
      <c r="AH1511" s="29"/>
      <c r="AI1511" s="29">
        <v>1</v>
      </c>
      <c r="AJ1511" s="29"/>
      <c r="AK1511" s="29"/>
      <c r="AL1511" s="29"/>
      <c r="AM1511" s="29"/>
      <c r="AN1511" s="29"/>
      <c r="AO1511" s="29">
        <v>1</v>
      </c>
    </row>
    <row r="1512" spans="32:41" x14ac:dyDescent="0.35">
      <c r="AF1512" s="19" t="s">
        <v>744</v>
      </c>
      <c r="AG1512" s="29"/>
      <c r="AH1512" s="29"/>
      <c r="AI1512" s="29"/>
      <c r="AJ1512" s="29"/>
      <c r="AK1512" s="29">
        <v>1</v>
      </c>
      <c r="AL1512" s="29"/>
      <c r="AM1512" s="29"/>
      <c r="AN1512" s="29"/>
      <c r="AO1512" s="29">
        <v>1</v>
      </c>
    </row>
    <row r="1513" spans="32:41" x14ac:dyDescent="0.35">
      <c r="AF1513" s="19" t="s">
        <v>840</v>
      </c>
      <c r="AG1513" s="29"/>
      <c r="AH1513" s="29"/>
      <c r="AI1513" s="29"/>
      <c r="AJ1513" s="29"/>
      <c r="AK1513" s="29"/>
      <c r="AL1513" s="29"/>
      <c r="AM1513" s="29"/>
      <c r="AN1513" s="29">
        <v>1</v>
      </c>
      <c r="AO1513" s="29">
        <v>1</v>
      </c>
    </row>
    <row r="1514" spans="32:41" x14ac:dyDescent="0.35">
      <c r="AF1514" s="19" t="s">
        <v>844</v>
      </c>
      <c r="AG1514" s="29"/>
      <c r="AH1514" s="29">
        <v>1</v>
      </c>
      <c r="AI1514" s="29"/>
      <c r="AJ1514" s="29"/>
      <c r="AK1514" s="29"/>
      <c r="AL1514" s="29"/>
      <c r="AM1514" s="29"/>
      <c r="AN1514" s="29"/>
      <c r="AO1514" s="29">
        <v>1</v>
      </c>
    </row>
    <row r="1515" spans="32:41" x14ac:dyDescent="0.35">
      <c r="AF1515" s="19" t="s">
        <v>845</v>
      </c>
      <c r="AG1515" s="29"/>
      <c r="AH1515" s="29">
        <v>1</v>
      </c>
      <c r="AI1515" s="29"/>
      <c r="AJ1515" s="29"/>
      <c r="AK1515" s="29"/>
      <c r="AL1515" s="29"/>
      <c r="AM1515" s="29"/>
      <c r="AN1515" s="29"/>
      <c r="AO1515" s="29">
        <v>1</v>
      </c>
    </row>
    <row r="1516" spans="32:41" x14ac:dyDescent="0.35">
      <c r="AF1516" s="19" t="s">
        <v>705</v>
      </c>
      <c r="AG1516" s="29"/>
      <c r="AH1516" s="29"/>
      <c r="AI1516" s="29">
        <v>1</v>
      </c>
      <c r="AJ1516" s="29"/>
      <c r="AK1516" s="29"/>
      <c r="AL1516" s="29"/>
      <c r="AM1516" s="29"/>
      <c r="AN1516" s="29"/>
      <c r="AO1516" s="29">
        <v>1</v>
      </c>
    </row>
    <row r="1517" spans="32:41" x14ac:dyDescent="0.35">
      <c r="AF1517" s="19" t="s">
        <v>674</v>
      </c>
      <c r="AG1517" s="29"/>
      <c r="AH1517" s="29"/>
      <c r="AI1517" s="29"/>
      <c r="AJ1517" s="29"/>
      <c r="AK1517" s="29">
        <v>1</v>
      </c>
      <c r="AL1517" s="29"/>
      <c r="AM1517" s="29"/>
      <c r="AN1517" s="29"/>
      <c r="AO1517" s="29">
        <v>1</v>
      </c>
    </row>
    <row r="1518" spans="32:41" x14ac:dyDescent="0.35">
      <c r="AF1518" s="19" t="s">
        <v>675</v>
      </c>
      <c r="AG1518" s="29"/>
      <c r="AH1518" s="29"/>
      <c r="AI1518" s="29"/>
      <c r="AJ1518" s="29"/>
      <c r="AK1518" s="29">
        <v>1</v>
      </c>
      <c r="AL1518" s="29"/>
      <c r="AM1518" s="29"/>
      <c r="AN1518" s="29"/>
      <c r="AO1518" s="29">
        <v>1</v>
      </c>
    </row>
    <row r="1519" spans="32:41" x14ac:dyDescent="0.35">
      <c r="AF1519" s="19" t="s">
        <v>614</v>
      </c>
      <c r="AG1519" s="29"/>
      <c r="AH1519" s="29"/>
      <c r="AI1519" s="29">
        <v>1</v>
      </c>
      <c r="AJ1519" s="29"/>
      <c r="AK1519" s="29"/>
      <c r="AL1519" s="29"/>
      <c r="AM1519" s="29"/>
      <c r="AN1519" s="29"/>
      <c r="AO1519" s="29">
        <v>1</v>
      </c>
    </row>
    <row r="1520" spans="32:41" x14ac:dyDescent="0.35">
      <c r="AF1520" s="19" t="s">
        <v>654</v>
      </c>
      <c r="AG1520" s="29"/>
      <c r="AH1520" s="29"/>
      <c r="AI1520" s="29">
        <v>1</v>
      </c>
      <c r="AJ1520" s="29"/>
      <c r="AK1520" s="29"/>
      <c r="AL1520" s="29"/>
      <c r="AM1520" s="29"/>
      <c r="AN1520" s="29"/>
      <c r="AO1520" s="29">
        <v>1</v>
      </c>
    </row>
    <row r="1521" spans="32:41" x14ac:dyDescent="0.35">
      <c r="AF1521" s="19" t="s">
        <v>676</v>
      </c>
      <c r="AG1521" s="29"/>
      <c r="AH1521" s="29"/>
      <c r="AI1521" s="29"/>
      <c r="AJ1521" s="29"/>
      <c r="AK1521" s="29"/>
      <c r="AL1521" s="29"/>
      <c r="AM1521" s="29"/>
      <c r="AN1521" s="29">
        <v>1</v>
      </c>
      <c r="AO1521" s="29">
        <v>1</v>
      </c>
    </row>
    <row r="1522" spans="32:41" x14ac:dyDescent="0.35">
      <c r="AF1522" s="19" t="s">
        <v>593</v>
      </c>
      <c r="AG1522" s="29"/>
      <c r="AH1522" s="29"/>
      <c r="AI1522" s="29">
        <v>2</v>
      </c>
      <c r="AJ1522" s="29"/>
      <c r="AK1522" s="29"/>
      <c r="AL1522" s="29"/>
      <c r="AM1522" s="29"/>
      <c r="AN1522" s="29"/>
      <c r="AO1522" s="29">
        <v>2</v>
      </c>
    </row>
    <row r="1523" spans="32:41" x14ac:dyDescent="0.35">
      <c r="AF1523" s="19" t="s">
        <v>778</v>
      </c>
      <c r="AG1523" s="29"/>
      <c r="AH1523" s="29"/>
      <c r="AI1523" s="29"/>
      <c r="AJ1523" s="29"/>
      <c r="AK1523" s="29">
        <v>1</v>
      </c>
      <c r="AL1523" s="29"/>
      <c r="AM1523" s="29"/>
      <c r="AN1523" s="29"/>
      <c r="AO1523" s="29">
        <v>1</v>
      </c>
    </row>
    <row r="1524" spans="32:41" x14ac:dyDescent="0.35">
      <c r="AF1524" s="19" t="s">
        <v>703</v>
      </c>
      <c r="AG1524" s="29"/>
      <c r="AH1524" s="29"/>
      <c r="AI1524" s="29"/>
      <c r="AJ1524" s="29"/>
      <c r="AK1524" s="29">
        <v>1</v>
      </c>
      <c r="AL1524" s="29"/>
      <c r="AM1524" s="29"/>
      <c r="AN1524" s="29"/>
      <c r="AO1524" s="29">
        <v>1</v>
      </c>
    </row>
    <row r="1525" spans="32:41" x14ac:dyDescent="0.35">
      <c r="AF1525" s="19" t="s">
        <v>740</v>
      </c>
      <c r="AG1525" s="29"/>
      <c r="AH1525" s="29"/>
      <c r="AI1525" s="29"/>
      <c r="AJ1525" s="29">
        <v>1</v>
      </c>
      <c r="AK1525" s="29"/>
      <c r="AL1525" s="29"/>
      <c r="AM1525" s="29"/>
      <c r="AN1525" s="29"/>
      <c r="AO1525" s="29">
        <v>1</v>
      </c>
    </row>
    <row r="1526" spans="32:41" x14ac:dyDescent="0.35">
      <c r="AF1526" s="19" t="s">
        <v>677</v>
      </c>
      <c r="AG1526" s="29"/>
      <c r="AH1526" s="29">
        <v>1</v>
      </c>
      <c r="AI1526" s="29"/>
      <c r="AJ1526" s="29"/>
      <c r="AK1526" s="29"/>
      <c r="AL1526" s="29"/>
      <c r="AM1526" s="29"/>
      <c r="AN1526" s="29"/>
      <c r="AO1526" s="29">
        <v>1</v>
      </c>
    </row>
    <row r="1527" spans="32:41" x14ac:dyDescent="0.35">
      <c r="AF1527" s="19" t="s">
        <v>724</v>
      </c>
      <c r="AG1527" s="29"/>
      <c r="AH1527" s="29">
        <v>1</v>
      </c>
      <c r="AI1527" s="29"/>
      <c r="AJ1527" s="29"/>
      <c r="AK1527" s="29"/>
      <c r="AL1527" s="29"/>
      <c r="AM1527" s="29"/>
      <c r="AN1527" s="29"/>
      <c r="AO1527" s="29">
        <v>1</v>
      </c>
    </row>
    <row r="1528" spans="32:41" x14ac:dyDescent="0.35">
      <c r="AF1528" s="19" t="s">
        <v>726</v>
      </c>
      <c r="AG1528" s="29"/>
      <c r="AH1528" s="29">
        <v>1</v>
      </c>
      <c r="AI1528" s="29"/>
      <c r="AJ1528" s="29"/>
      <c r="AK1528" s="29"/>
      <c r="AL1528" s="29"/>
      <c r="AM1528" s="29"/>
      <c r="AN1528" s="29"/>
      <c r="AO1528" s="29">
        <v>1</v>
      </c>
    </row>
    <row r="1529" spans="32:41" x14ac:dyDescent="0.35">
      <c r="AF1529" s="19" t="s">
        <v>728</v>
      </c>
      <c r="AG1529" s="29"/>
      <c r="AH1529" s="29">
        <v>1</v>
      </c>
      <c r="AI1529" s="29"/>
      <c r="AJ1529" s="29"/>
      <c r="AK1529" s="29"/>
      <c r="AL1529" s="29"/>
      <c r="AM1529" s="29"/>
      <c r="AN1529" s="29"/>
      <c r="AO1529" s="29">
        <v>1</v>
      </c>
    </row>
    <row r="1530" spans="32:41" x14ac:dyDescent="0.35">
      <c r="AF1530" s="19" t="s">
        <v>727</v>
      </c>
      <c r="AG1530" s="29"/>
      <c r="AH1530" s="29">
        <v>1</v>
      </c>
      <c r="AI1530" s="29"/>
      <c r="AJ1530" s="29"/>
      <c r="AK1530" s="29"/>
      <c r="AL1530" s="29"/>
      <c r="AM1530" s="29"/>
      <c r="AN1530" s="29"/>
      <c r="AO1530" s="29">
        <v>1</v>
      </c>
    </row>
    <row r="1531" spans="32:41" x14ac:dyDescent="0.35">
      <c r="AF1531" s="19" t="s">
        <v>745</v>
      </c>
      <c r="AG1531" s="29"/>
      <c r="AH1531" s="29">
        <v>1</v>
      </c>
      <c r="AI1531" s="29"/>
      <c r="AJ1531" s="29"/>
      <c r="AK1531" s="29"/>
      <c r="AL1531" s="29"/>
      <c r="AM1531" s="29"/>
      <c r="AN1531" s="29"/>
      <c r="AO1531" s="29">
        <v>1</v>
      </c>
    </row>
    <row r="1532" spans="32:41" x14ac:dyDescent="0.35">
      <c r="AF1532" s="19" t="s">
        <v>678</v>
      </c>
      <c r="AG1532" s="29"/>
      <c r="AH1532" s="29"/>
      <c r="AI1532" s="29">
        <v>1</v>
      </c>
      <c r="AJ1532" s="29"/>
      <c r="AK1532" s="29"/>
      <c r="AL1532" s="29"/>
      <c r="AM1532" s="29"/>
      <c r="AN1532" s="29"/>
      <c r="AO1532" s="29">
        <v>1</v>
      </c>
    </row>
    <row r="1533" spans="32:41" x14ac:dyDescent="0.35">
      <c r="AF1533" s="19" t="s">
        <v>679</v>
      </c>
      <c r="AG1533" s="29"/>
      <c r="AH1533" s="29"/>
      <c r="AI1533" s="29">
        <v>1</v>
      </c>
      <c r="AJ1533" s="29"/>
      <c r="AK1533" s="29"/>
      <c r="AL1533" s="29"/>
      <c r="AM1533" s="29"/>
      <c r="AN1533" s="29"/>
      <c r="AO1533" s="29">
        <v>1</v>
      </c>
    </row>
    <row r="1534" spans="32:41" x14ac:dyDescent="0.35">
      <c r="AF1534" s="19" t="s">
        <v>680</v>
      </c>
      <c r="AG1534" s="29"/>
      <c r="AH1534" s="29"/>
      <c r="AI1534" s="29">
        <v>1</v>
      </c>
      <c r="AJ1534" s="29"/>
      <c r="AK1534" s="29"/>
      <c r="AL1534" s="29"/>
      <c r="AM1534" s="29"/>
      <c r="AN1534" s="29"/>
      <c r="AO1534" s="29">
        <v>1</v>
      </c>
    </row>
    <row r="1535" spans="32:41" x14ac:dyDescent="0.35">
      <c r="AF1535" s="19" t="s">
        <v>681</v>
      </c>
      <c r="AG1535" s="29"/>
      <c r="AH1535" s="29"/>
      <c r="AI1535" s="29">
        <v>1</v>
      </c>
      <c r="AJ1535" s="29"/>
      <c r="AK1535" s="29"/>
      <c r="AL1535" s="29"/>
      <c r="AM1535" s="29"/>
      <c r="AN1535" s="29"/>
      <c r="AO1535" s="29">
        <v>1</v>
      </c>
    </row>
    <row r="1536" spans="32:41" x14ac:dyDescent="0.35">
      <c r="AF1536" s="19" t="s">
        <v>682</v>
      </c>
      <c r="AG1536" s="29"/>
      <c r="AH1536" s="29"/>
      <c r="AI1536" s="29">
        <v>1</v>
      </c>
      <c r="AJ1536" s="29"/>
      <c r="AK1536" s="29"/>
      <c r="AL1536" s="29"/>
      <c r="AM1536" s="29"/>
      <c r="AN1536" s="29"/>
      <c r="AO1536" s="29">
        <v>1</v>
      </c>
    </row>
    <row r="1537" spans="32:41" x14ac:dyDescent="0.35">
      <c r="AF1537" s="19" t="s">
        <v>683</v>
      </c>
      <c r="AG1537" s="29"/>
      <c r="AH1537" s="29"/>
      <c r="AI1537" s="29">
        <v>1</v>
      </c>
      <c r="AJ1537" s="29"/>
      <c r="AK1537" s="29"/>
      <c r="AL1537" s="29"/>
      <c r="AM1537" s="29"/>
      <c r="AN1537" s="29"/>
      <c r="AO1537" s="29">
        <v>1</v>
      </c>
    </row>
    <row r="1538" spans="32:41" x14ac:dyDescent="0.35">
      <c r="AF1538" s="19" t="s">
        <v>834</v>
      </c>
      <c r="AG1538" s="29">
        <v>1</v>
      </c>
      <c r="AH1538" s="29"/>
      <c r="AI1538" s="29"/>
      <c r="AJ1538" s="29"/>
      <c r="AK1538" s="29"/>
      <c r="AL1538" s="29"/>
      <c r="AM1538" s="29"/>
      <c r="AN1538" s="29"/>
      <c r="AO1538" s="29">
        <v>1</v>
      </c>
    </row>
    <row r="1539" spans="32:41" x14ac:dyDescent="0.35">
      <c r="AF1539" s="19" t="s">
        <v>684</v>
      </c>
      <c r="AG1539" s="29"/>
      <c r="AH1539" s="29"/>
      <c r="AI1539" s="29">
        <v>1</v>
      </c>
      <c r="AJ1539" s="29"/>
      <c r="AK1539" s="29"/>
      <c r="AL1539" s="29"/>
      <c r="AM1539" s="29"/>
      <c r="AN1539" s="29"/>
      <c r="AO1539" s="29">
        <v>1</v>
      </c>
    </row>
    <row r="1540" spans="32:41" x14ac:dyDescent="0.35">
      <c r="AF1540" s="19" t="s">
        <v>685</v>
      </c>
      <c r="AG1540" s="29"/>
      <c r="AH1540" s="29"/>
      <c r="AI1540" s="29">
        <v>1</v>
      </c>
      <c r="AJ1540" s="29"/>
      <c r="AK1540" s="29"/>
      <c r="AL1540" s="29"/>
      <c r="AM1540" s="29"/>
      <c r="AN1540" s="29"/>
      <c r="AO1540" s="29">
        <v>1</v>
      </c>
    </row>
    <row r="1541" spans="32:41" x14ac:dyDescent="0.35">
      <c r="AF1541" s="19" t="s">
        <v>686</v>
      </c>
      <c r="AG1541" s="29"/>
      <c r="AH1541" s="29"/>
      <c r="AI1541" s="29">
        <v>1</v>
      </c>
      <c r="AJ1541" s="29"/>
      <c r="AK1541" s="29"/>
      <c r="AL1541" s="29"/>
      <c r="AM1541" s="29"/>
      <c r="AN1541" s="29"/>
      <c r="AO1541" s="29">
        <v>1</v>
      </c>
    </row>
    <row r="1542" spans="32:41" x14ac:dyDescent="0.35">
      <c r="AF1542" s="19" t="s">
        <v>687</v>
      </c>
      <c r="AG1542" s="29"/>
      <c r="AH1542" s="29"/>
      <c r="AI1542" s="29">
        <v>1</v>
      </c>
      <c r="AJ1542" s="29"/>
      <c r="AK1542" s="29"/>
      <c r="AL1542" s="29"/>
      <c r="AM1542" s="29"/>
      <c r="AN1542" s="29"/>
      <c r="AO1542" s="29">
        <v>1</v>
      </c>
    </row>
    <row r="1543" spans="32:41" x14ac:dyDescent="0.35">
      <c r="AF1543" s="19" t="s">
        <v>808</v>
      </c>
      <c r="AG1543" s="29">
        <v>1</v>
      </c>
      <c r="AH1543" s="29"/>
      <c r="AI1543" s="29"/>
      <c r="AJ1543" s="29"/>
      <c r="AK1543" s="29"/>
      <c r="AL1543" s="29"/>
      <c r="AM1543" s="29"/>
      <c r="AN1543" s="29"/>
      <c r="AO1543" s="29">
        <v>1</v>
      </c>
    </row>
    <row r="1544" spans="32:41" x14ac:dyDescent="0.35">
      <c r="AF1544" s="19" t="s">
        <v>587</v>
      </c>
      <c r="AG1544" s="29"/>
      <c r="AH1544" s="29"/>
      <c r="AI1544" s="29">
        <v>1</v>
      </c>
      <c r="AJ1544" s="29"/>
      <c r="AK1544" s="29"/>
      <c r="AL1544" s="29"/>
      <c r="AM1544" s="29"/>
      <c r="AN1544" s="29"/>
      <c r="AO1544" s="29">
        <v>1</v>
      </c>
    </row>
    <row r="1545" spans="32:41" x14ac:dyDescent="0.35">
      <c r="AF1545" s="19" t="s">
        <v>591</v>
      </c>
      <c r="AG1545" s="29"/>
      <c r="AH1545" s="29"/>
      <c r="AI1545" s="29">
        <v>1</v>
      </c>
      <c r="AJ1545" s="29"/>
      <c r="AK1545" s="29"/>
      <c r="AL1545" s="29"/>
      <c r="AM1545" s="29"/>
      <c r="AN1545" s="29"/>
      <c r="AO1545" s="29">
        <v>1</v>
      </c>
    </row>
    <row r="1546" spans="32:41" x14ac:dyDescent="0.35">
      <c r="AF1546" s="19" t="s">
        <v>826</v>
      </c>
      <c r="AG1546" s="29"/>
      <c r="AH1546" s="29">
        <v>1</v>
      </c>
      <c r="AI1546" s="29"/>
      <c r="AJ1546" s="29"/>
      <c r="AK1546" s="29"/>
      <c r="AL1546" s="29"/>
      <c r="AM1546" s="29"/>
      <c r="AN1546" s="29"/>
      <c r="AO1546" s="29">
        <v>1</v>
      </c>
    </row>
    <row r="1547" spans="32:41" x14ac:dyDescent="0.35">
      <c r="AF1547" s="19" t="s">
        <v>832</v>
      </c>
      <c r="AG1547" s="29"/>
      <c r="AH1547" s="29">
        <v>1</v>
      </c>
      <c r="AI1547" s="29"/>
      <c r="AJ1547" s="29"/>
      <c r="AK1547" s="29"/>
      <c r="AL1547" s="29"/>
      <c r="AM1547" s="29"/>
      <c r="AN1547" s="29"/>
      <c r="AO1547" s="29">
        <v>1</v>
      </c>
    </row>
    <row r="1548" spans="32:41" x14ac:dyDescent="0.35">
      <c r="AF1548" s="19" t="s">
        <v>833</v>
      </c>
      <c r="AG1548" s="29">
        <v>1</v>
      </c>
      <c r="AH1548" s="29"/>
      <c r="AI1548" s="29"/>
      <c r="AJ1548" s="29"/>
      <c r="AK1548" s="29"/>
      <c r="AL1548" s="29"/>
      <c r="AM1548" s="29"/>
      <c r="AN1548" s="29"/>
      <c r="AO1548" s="29">
        <v>1</v>
      </c>
    </row>
    <row r="1549" spans="32:41" x14ac:dyDescent="0.35">
      <c r="AF1549" s="19" t="s">
        <v>585</v>
      </c>
      <c r="AG1549" s="29"/>
      <c r="AH1549" s="29"/>
      <c r="AI1549" s="29">
        <v>1</v>
      </c>
      <c r="AJ1549" s="29"/>
      <c r="AK1549" s="29"/>
      <c r="AL1549" s="29"/>
      <c r="AM1549" s="29"/>
      <c r="AN1549" s="29"/>
      <c r="AO1549" s="29">
        <v>1</v>
      </c>
    </row>
    <row r="1550" spans="32:41" x14ac:dyDescent="0.35">
      <c r="AF1550" s="19" t="s">
        <v>746</v>
      </c>
      <c r="AG1550" s="29"/>
      <c r="AH1550" s="29"/>
      <c r="AI1550" s="29">
        <v>1</v>
      </c>
      <c r="AJ1550" s="29"/>
      <c r="AK1550" s="29"/>
      <c r="AL1550" s="29"/>
      <c r="AM1550" s="29"/>
      <c r="AN1550" s="29"/>
      <c r="AO1550" s="29">
        <v>1</v>
      </c>
    </row>
    <row r="1551" spans="32:41" x14ac:dyDescent="0.35">
      <c r="AF1551" s="19" t="s">
        <v>747</v>
      </c>
      <c r="AG1551" s="29"/>
      <c r="AH1551" s="29"/>
      <c r="AI1551" s="29"/>
      <c r="AJ1551" s="29"/>
      <c r="AK1551" s="29"/>
      <c r="AL1551" s="29"/>
      <c r="AM1551" s="29"/>
      <c r="AN1551" s="29">
        <v>1</v>
      </c>
      <c r="AO1551" s="29">
        <v>1</v>
      </c>
    </row>
    <row r="1552" spans="32:41" x14ac:dyDescent="0.35">
      <c r="AF1552" s="19" t="s">
        <v>584</v>
      </c>
      <c r="AG1552" s="29"/>
      <c r="AH1552" s="29"/>
      <c r="AI1552" s="29"/>
      <c r="AJ1552" s="29">
        <v>1</v>
      </c>
      <c r="AK1552" s="29"/>
      <c r="AL1552" s="29"/>
      <c r="AM1552" s="29"/>
      <c r="AN1552" s="29"/>
      <c r="AO1552" s="29">
        <v>1</v>
      </c>
    </row>
    <row r="1553" spans="32:41" x14ac:dyDescent="0.35">
      <c r="AF1553" s="19" t="s">
        <v>831</v>
      </c>
      <c r="AG1553" s="29"/>
      <c r="AH1553" s="29">
        <v>1</v>
      </c>
      <c r="AI1553" s="29"/>
      <c r="AJ1553" s="29"/>
      <c r="AK1553" s="29"/>
      <c r="AL1553" s="29"/>
      <c r="AM1553" s="29"/>
      <c r="AN1553" s="29"/>
      <c r="AO1553" s="29">
        <v>1</v>
      </c>
    </row>
    <row r="1554" spans="32:41" x14ac:dyDescent="0.35">
      <c r="AF1554" s="19" t="s">
        <v>830</v>
      </c>
      <c r="AG1554" s="29"/>
      <c r="AH1554" s="29">
        <v>1</v>
      </c>
      <c r="AI1554" s="29"/>
      <c r="AJ1554" s="29"/>
      <c r="AK1554" s="29"/>
      <c r="AL1554" s="29"/>
      <c r="AM1554" s="29"/>
      <c r="AN1554" s="29"/>
      <c r="AO1554" s="29">
        <v>1</v>
      </c>
    </row>
    <row r="1555" spans="32:41" x14ac:dyDescent="0.35">
      <c r="AF1555" s="19" t="s">
        <v>748</v>
      </c>
      <c r="AG1555" s="29"/>
      <c r="AH1555" s="29"/>
      <c r="AI1555" s="29">
        <v>1</v>
      </c>
      <c r="AJ1555" s="29"/>
      <c r="AK1555" s="29"/>
      <c r="AL1555" s="29"/>
      <c r="AM1555" s="29"/>
      <c r="AN1555" s="29"/>
      <c r="AO1555" s="29">
        <v>1</v>
      </c>
    </row>
    <row r="1556" spans="32:41" x14ac:dyDescent="0.35">
      <c r="AF1556" s="19" t="s">
        <v>779</v>
      </c>
      <c r="AG1556" s="29"/>
      <c r="AH1556" s="29">
        <v>1</v>
      </c>
      <c r="AI1556" s="29"/>
      <c r="AJ1556" s="29"/>
      <c r="AK1556" s="29"/>
      <c r="AL1556" s="29"/>
      <c r="AM1556" s="29"/>
      <c r="AN1556" s="29"/>
      <c r="AO1556" s="29">
        <v>1</v>
      </c>
    </row>
    <row r="1557" spans="32:41" x14ac:dyDescent="0.35">
      <c r="AF1557" s="19" t="s">
        <v>780</v>
      </c>
      <c r="AG1557" s="29"/>
      <c r="AH1557" s="29">
        <v>1</v>
      </c>
      <c r="AI1557" s="29"/>
      <c r="AJ1557" s="29"/>
      <c r="AK1557" s="29"/>
      <c r="AL1557" s="29"/>
      <c r="AM1557" s="29"/>
      <c r="AN1557" s="29"/>
      <c r="AO1557" s="29">
        <v>1</v>
      </c>
    </row>
    <row r="1558" spans="32:41" x14ac:dyDescent="0.35">
      <c r="AF1558" s="19" t="s">
        <v>781</v>
      </c>
      <c r="AG1558" s="29"/>
      <c r="AH1558" s="29">
        <v>1</v>
      </c>
      <c r="AI1558" s="29"/>
      <c r="AJ1558" s="29"/>
      <c r="AK1558" s="29"/>
      <c r="AL1558" s="29"/>
      <c r="AM1558" s="29"/>
      <c r="AN1558" s="29"/>
      <c r="AO1558" s="29">
        <v>1</v>
      </c>
    </row>
    <row r="1559" spans="32:41" x14ac:dyDescent="0.35">
      <c r="AF1559" s="19" t="s">
        <v>782</v>
      </c>
      <c r="AG1559" s="29"/>
      <c r="AH1559" s="29">
        <v>1</v>
      </c>
      <c r="AI1559" s="29"/>
      <c r="AJ1559" s="29"/>
      <c r="AK1559" s="29"/>
      <c r="AL1559" s="29"/>
      <c r="AM1559" s="29"/>
      <c r="AN1559" s="29"/>
      <c r="AO1559" s="29">
        <v>1</v>
      </c>
    </row>
    <row r="1560" spans="32:41" x14ac:dyDescent="0.35">
      <c r="AF1560" s="19" t="s">
        <v>783</v>
      </c>
      <c r="AG1560" s="29"/>
      <c r="AH1560" s="29">
        <v>1</v>
      </c>
      <c r="AI1560" s="29"/>
      <c r="AJ1560" s="29"/>
      <c r="AK1560" s="29"/>
      <c r="AL1560" s="29"/>
      <c r="AM1560" s="29"/>
      <c r="AN1560" s="29"/>
      <c r="AO1560" s="29">
        <v>1</v>
      </c>
    </row>
    <row r="1561" spans="32:41" x14ac:dyDescent="0.35">
      <c r="AF1561" s="19" t="s">
        <v>784</v>
      </c>
      <c r="AG1561" s="29"/>
      <c r="AH1561" s="29">
        <v>1</v>
      </c>
      <c r="AI1561" s="29"/>
      <c r="AJ1561" s="29"/>
      <c r="AK1561" s="29"/>
      <c r="AL1561" s="29"/>
      <c r="AM1561" s="29"/>
      <c r="AN1561" s="29"/>
      <c r="AO1561" s="29">
        <v>1</v>
      </c>
    </row>
    <row r="1562" spans="32:41" x14ac:dyDescent="0.35">
      <c r="AF1562" s="19" t="s">
        <v>749</v>
      </c>
      <c r="AG1562" s="29"/>
      <c r="AH1562" s="29"/>
      <c r="AI1562" s="29">
        <v>1</v>
      </c>
      <c r="AJ1562" s="29"/>
      <c r="AK1562" s="29"/>
      <c r="AL1562" s="29"/>
      <c r="AM1562" s="29"/>
      <c r="AN1562" s="29"/>
      <c r="AO1562" s="29">
        <v>1</v>
      </c>
    </row>
    <row r="1563" spans="32:41" x14ac:dyDescent="0.35">
      <c r="AF1563" s="19" t="s">
        <v>750</v>
      </c>
      <c r="AG1563" s="29"/>
      <c r="AH1563" s="29">
        <v>1</v>
      </c>
      <c r="AI1563" s="29"/>
      <c r="AJ1563" s="29"/>
      <c r="AK1563" s="29"/>
      <c r="AL1563" s="29"/>
      <c r="AM1563" s="29"/>
      <c r="AN1563" s="29"/>
      <c r="AO1563" s="29">
        <v>1</v>
      </c>
    </row>
    <row r="1564" spans="32:41" x14ac:dyDescent="0.35">
      <c r="AF1564" s="19" t="s">
        <v>688</v>
      </c>
      <c r="AG1564" s="29"/>
      <c r="AH1564" s="29">
        <v>1</v>
      </c>
      <c r="AI1564" s="29"/>
      <c r="AJ1564" s="29"/>
      <c r="AK1564" s="29"/>
      <c r="AL1564" s="29"/>
      <c r="AM1564" s="29"/>
      <c r="AN1564" s="29"/>
      <c r="AO1564" s="29">
        <v>1</v>
      </c>
    </row>
    <row r="1565" spans="32:41" x14ac:dyDescent="0.35">
      <c r="AF1565" s="19" t="s">
        <v>689</v>
      </c>
      <c r="AG1565" s="29"/>
      <c r="AH1565" s="29"/>
      <c r="AI1565" s="29">
        <v>1</v>
      </c>
      <c r="AJ1565" s="29"/>
      <c r="AK1565" s="29"/>
      <c r="AL1565" s="29"/>
      <c r="AM1565" s="29"/>
      <c r="AN1565" s="29"/>
      <c r="AO1565" s="29">
        <v>1</v>
      </c>
    </row>
    <row r="1566" spans="32:41" x14ac:dyDescent="0.35">
      <c r="AF1566" s="19" t="s">
        <v>655</v>
      </c>
      <c r="AG1566" s="29"/>
      <c r="AH1566" s="29"/>
      <c r="AI1566" s="29">
        <v>1</v>
      </c>
      <c r="AJ1566" s="29"/>
      <c r="AK1566" s="29"/>
      <c r="AL1566" s="29"/>
      <c r="AM1566" s="29"/>
      <c r="AN1566" s="29"/>
      <c r="AO1566" s="29">
        <v>1</v>
      </c>
    </row>
    <row r="1567" spans="32:41" x14ac:dyDescent="0.35">
      <c r="AF1567" s="19" t="s">
        <v>692</v>
      </c>
      <c r="AG1567" s="29"/>
      <c r="AH1567" s="29"/>
      <c r="AI1567" s="29">
        <v>1</v>
      </c>
      <c r="AJ1567" s="29"/>
      <c r="AK1567" s="29"/>
      <c r="AL1567" s="29"/>
      <c r="AM1567" s="29"/>
      <c r="AN1567" s="29"/>
      <c r="AO1567" s="29">
        <v>1</v>
      </c>
    </row>
    <row r="1568" spans="32:41" x14ac:dyDescent="0.35">
      <c r="AF1568" s="19" t="s">
        <v>588</v>
      </c>
      <c r="AG1568" s="29"/>
      <c r="AH1568" s="29"/>
      <c r="AI1568" s="29">
        <v>1</v>
      </c>
      <c r="AJ1568" s="29"/>
      <c r="AK1568" s="29"/>
      <c r="AL1568" s="29"/>
      <c r="AM1568" s="29"/>
      <c r="AN1568" s="29"/>
      <c r="AO1568" s="29">
        <v>1</v>
      </c>
    </row>
    <row r="1569" spans="32:41" x14ac:dyDescent="0.35">
      <c r="AF1569" s="19" t="s">
        <v>1912</v>
      </c>
      <c r="AG1569" s="29"/>
      <c r="AH1569" s="29"/>
      <c r="AI1569" s="29">
        <v>1</v>
      </c>
      <c r="AJ1569" s="29"/>
      <c r="AK1569" s="29"/>
      <c r="AL1569" s="29"/>
      <c r="AM1569" s="29"/>
      <c r="AN1569" s="29"/>
      <c r="AO1569" s="29">
        <v>1</v>
      </c>
    </row>
    <row r="1570" spans="32:41" x14ac:dyDescent="0.35">
      <c r="AF1570" s="19" t="s">
        <v>1913</v>
      </c>
      <c r="AG1570" s="29"/>
      <c r="AH1570" s="29"/>
      <c r="AI1570" s="29">
        <v>1</v>
      </c>
      <c r="AJ1570" s="29"/>
      <c r="AK1570" s="29"/>
      <c r="AL1570" s="29"/>
      <c r="AM1570" s="29"/>
      <c r="AN1570" s="29"/>
      <c r="AO1570" s="29">
        <v>1</v>
      </c>
    </row>
    <row r="1571" spans="32:41" x14ac:dyDescent="0.35">
      <c r="AF1571" s="19" t="s">
        <v>785</v>
      </c>
      <c r="AG1571" s="29"/>
      <c r="AH1571" s="29"/>
      <c r="AI1571" s="29">
        <v>1</v>
      </c>
      <c r="AJ1571" s="29"/>
      <c r="AK1571" s="29"/>
      <c r="AL1571" s="29"/>
      <c r="AM1571" s="29"/>
      <c r="AN1571" s="29"/>
      <c r="AO1571" s="29">
        <v>1</v>
      </c>
    </row>
    <row r="1572" spans="32:41" x14ac:dyDescent="0.35">
      <c r="AF1572" s="19" t="s">
        <v>589</v>
      </c>
      <c r="AG1572" s="29"/>
      <c r="AH1572" s="29"/>
      <c r="AI1572" s="29">
        <v>1</v>
      </c>
      <c r="AJ1572" s="29"/>
      <c r="AK1572" s="29"/>
      <c r="AL1572" s="29"/>
      <c r="AM1572" s="29"/>
      <c r="AN1572" s="29"/>
      <c r="AO1572" s="29">
        <v>1</v>
      </c>
    </row>
    <row r="1573" spans="32:41" x14ac:dyDescent="0.35">
      <c r="AF1573" s="19" t="s">
        <v>752</v>
      </c>
      <c r="AG1573" s="29"/>
      <c r="AH1573" s="29">
        <v>1</v>
      </c>
      <c r="AI1573" s="29"/>
      <c r="AJ1573" s="29"/>
      <c r="AK1573" s="29"/>
      <c r="AL1573" s="29"/>
      <c r="AM1573" s="29"/>
      <c r="AN1573" s="29"/>
      <c r="AO1573" s="29">
        <v>1</v>
      </c>
    </row>
    <row r="1574" spans="32:41" x14ac:dyDescent="0.35">
      <c r="AF1574" s="19" t="s">
        <v>807</v>
      </c>
      <c r="AG1574" s="29"/>
      <c r="AH1574" s="29">
        <v>1</v>
      </c>
      <c r="AI1574" s="29"/>
      <c r="AJ1574" s="29"/>
      <c r="AK1574" s="29"/>
      <c r="AL1574" s="29"/>
      <c r="AM1574" s="29"/>
      <c r="AN1574" s="29"/>
      <c r="AO1574" s="29">
        <v>1</v>
      </c>
    </row>
    <row r="1575" spans="32:41" x14ac:dyDescent="0.35">
      <c r="AF1575" s="19" t="s">
        <v>828</v>
      </c>
      <c r="AG1575" s="29">
        <v>1</v>
      </c>
      <c r="AH1575" s="29"/>
      <c r="AI1575" s="29"/>
      <c r="AJ1575" s="29"/>
      <c r="AK1575" s="29"/>
      <c r="AL1575" s="29"/>
      <c r="AM1575" s="29"/>
      <c r="AN1575" s="29"/>
      <c r="AO1575" s="29">
        <v>1</v>
      </c>
    </row>
    <row r="1576" spans="32:41" x14ac:dyDescent="0.35">
      <c r="AF1576" s="19" t="s">
        <v>612</v>
      </c>
      <c r="AG1576" s="29"/>
      <c r="AH1576" s="29"/>
      <c r="AI1576" s="29">
        <v>1</v>
      </c>
      <c r="AJ1576" s="29"/>
      <c r="AK1576" s="29"/>
      <c r="AL1576" s="29"/>
      <c r="AM1576" s="29"/>
      <c r="AN1576" s="29"/>
      <c r="AO1576" s="29">
        <v>1</v>
      </c>
    </row>
    <row r="1577" spans="32:41" x14ac:dyDescent="0.35">
      <c r="AF1577" s="19" t="s">
        <v>699</v>
      </c>
      <c r="AG1577" s="29">
        <v>1</v>
      </c>
      <c r="AH1577" s="29"/>
      <c r="AI1577" s="29"/>
      <c r="AJ1577" s="29"/>
      <c r="AK1577" s="29"/>
      <c r="AL1577" s="29"/>
      <c r="AM1577" s="29"/>
      <c r="AN1577" s="29"/>
      <c r="AO1577" s="29">
        <v>1</v>
      </c>
    </row>
    <row r="1578" spans="32:41" x14ac:dyDescent="0.35">
      <c r="AF1578" s="19" t="s">
        <v>636</v>
      </c>
      <c r="AG1578" s="29"/>
      <c r="AH1578" s="29"/>
      <c r="AI1578" s="29">
        <v>1</v>
      </c>
      <c r="AJ1578" s="29"/>
      <c r="AK1578" s="29"/>
      <c r="AL1578" s="29"/>
      <c r="AM1578" s="29"/>
      <c r="AN1578" s="29"/>
      <c r="AO1578" s="29">
        <v>1</v>
      </c>
    </row>
    <row r="1579" spans="32:41" x14ac:dyDescent="0.35">
      <c r="AF1579" s="19" t="s">
        <v>804</v>
      </c>
      <c r="AG1579" s="29"/>
      <c r="AH1579" s="29">
        <v>1</v>
      </c>
      <c r="AI1579" s="29"/>
      <c r="AJ1579" s="29"/>
      <c r="AK1579" s="29"/>
      <c r="AL1579" s="29"/>
      <c r="AM1579" s="29"/>
      <c r="AN1579" s="29"/>
      <c r="AO1579" s="29">
        <v>1</v>
      </c>
    </row>
    <row r="1580" spans="32:41" x14ac:dyDescent="0.35">
      <c r="AF1580" s="19" t="s">
        <v>786</v>
      </c>
      <c r="AG1580" s="29"/>
      <c r="AH1580" s="29">
        <v>1</v>
      </c>
      <c r="AI1580" s="29"/>
      <c r="AJ1580" s="29"/>
      <c r="AK1580" s="29"/>
      <c r="AL1580" s="29"/>
      <c r="AM1580" s="29"/>
      <c r="AN1580" s="29"/>
      <c r="AO1580" s="29">
        <v>1</v>
      </c>
    </row>
    <row r="1581" spans="32:41" x14ac:dyDescent="0.35">
      <c r="AF1581" s="19" t="s">
        <v>827</v>
      </c>
      <c r="AG1581" s="29">
        <v>1</v>
      </c>
      <c r="AH1581" s="29"/>
      <c r="AI1581" s="29"/>
      <c r="AJ1581" s="29"/>
      <c r="AK1581" s="29"/>
      <c r="AL1581" s="29"/>
      <c r="AM1581" s="29"/>
      <c r="AN1581" s="29"/>
      <c r="AO1581" s="29">
        <v>1</v>
      </c>
    </row>
    <row r="1582" spans="32:41" x14ac:dyDescent="0.35">
      <c r="AF1582" s="19" t="s">
        <v>843</v>
      </c>
      <c r="AG1582" s="29"/>
      <c r="AH1582" s="29">
        <v>1</v>
      </c>
      <c r="AI1582" s="29"/>
      <c r="AJ1582" s="29"/>
      <c r="AK1582" s="29"/>
      <c r="AL1582" s="29"/>
      <c r="AM1582" s="29"/>
      <c r="AN1582" s="29"/>
      <c r="AO1582" s="29">
        <v>1</v>
      </c>
    </row>
    <row r="1583" spans="32:41" x14ac:dyDescent="0.35">
      <c r="AF1583" s="19" t="s">
        <v>829</v>
      </c>
      <c r="AG1583" s="29">
        <v>1</v>
      </c>
      <c r="AH1583" s="29"/>
      <c r="AI1583" s="29"/>
      <c r="AJ1583" s="29"/>
      <c r="AK1583" s="29"/>
      <c r="AL1583" s="29"/>
      <c r="AM1583" s="29"/>
      <c r="AN1583" s="29"/>
      <c r="AO1583" s="29">
        <v>1</v>
      </c>
    </row>
    <row r="1584" spans="32:41" x14ac:dyDescent="0.35">
      <c r="AF1584" s="19" t="s">
        <v>704</v>
      </c>
      <c r="AG1584" s="29"/>
      <c r="AH1584" s="29"/>
      <c r="AI1584" s="29"/>
      <c r="AJ1584" s="29"/>
      <c r="AK1584" s="29">
        <v>1</v>
      </c>
      <c r="AL1584" s="29"/>
      <c r="AM1584" s="29"/>
      <c r="AN1584" s="29"/>
      <c r="AO1584" s="29">
        <v>1</v>
      </c>
    </row>
    <row r="1585" spans="32:41" x14ac:dyDescent="0.35">
      <c r="AF1585" s="19" t="s">
        <v>787</v>
      </c>
      <c r="AG1585" s="29"/>
      <c r="AH1585" s="29">
        <v>1</v>
      </c>
      <c r="AI1585" s="29"/>
      <c r="AJ1585" s="29"/>
      <c r="AK1585" s="29"/>
      <c r="AL1585" s="29"/>
      <c r="AM1585" s="29"/>
      <c r="AN1585" s="29"/>
      <c r="AO1585" s="29">
        <v>1</v>
      </c>
    </row>
    <row r="1586" spans="32:41" x14ac:dyDescent="0.35">
      <c r="AF1586" s="19" t="s">
        <v>789</v>
      </c>
      <c r="AG1586" s="29"/>
      <c r="AH1586" s="29">
        <v>1</v>
      </c>
      <c r="AI1586" s="29"/>
      <c r="AJ1586" s="29"/>
      <c r="AK1586" s="29"/>
      <c r="AL1586" s="29"/>
      <c r="AM1586" s="29"/>
      <c r="AN1586" s="29"/>
      <c r="AO1586" s="29">
        <v>1</v>
      </c>
    </row>
    <row r="1587" spans="32:41" x14ac:dyDescent="0.35">
      <c r="AF1587" s="19" t="s">
        <v>790</v>
      </c>
      <c r="AG1587" s="29"/>
      <c r="AH1587" s="29"/>
      <c r="AI1587" s="29"/>
      <c r="AJ1587" s="29"/>
      <c r="AK1587" s="29">
        <v>1</v>
      </c>
      <c r="AL1587" s="29"/>
      <c r="AM1587" s="29"/>
      <c r="AN1587" s="29"/>
      <c r="AO1587" s="29">
        <v>1</v>
      </c>
    </row>
    <row r="1588" spans="32:41" x14ac:dyDescent="0.35">
      <c r="AF1588" s="19" t="s">
        <v>824</v>
      </c>
      <c r="AG1588" s="29">
        <v>1</v>
      </c>
      <c r="AH1588" s="29"/>
      <c r="AI1588" s="29"/>
      <c r="AJ1588" s="29"/>
      <c r="AK1588" s="29"/>
      <c r="AL1588" s="29"/>
      <c r="AM1588" s="29"/>
      <c r="AN1588" s="29"/>
      <c r="AO1588" s="29">
        <v>1</v>
      </c>
    </row>
    <row r="1589" spans="32:41" x14ac:dyDescent="0.35">
      <c r="AF1589" s="19" t="s">
        <v>601</v>
      </c>
      <c r="AG1589" s="29"/>
      <c r="AH1589" s="29"/>
      <c r="AI1589" s="29">
        <v>1</v>
      </c>
      <c r="AJ1589" s="29"/>
      <c r="AK1589" s="29"/>
      <c r="AL1589" s="29"/>
      <c r="AM1589" s="29"/>
      <c r="AN1589" s="29"/>
      <c r="AO1589" s="29">
        <v>1</v>
      </c>
    </row>
    <row r="1590" spans="32:41" x14ac:dyDescent="0.35">
      <c r="AF1590" s="19" t="s">
        <v>1914</v>
      </c>
      <c r="AG1590" s="29"/>
      <c r="AH1590" s="29"/>
      <c r="AI1590" s="29"/>
      <c r="AJ1590" s="29"/>
      <c r="AK1590" s="29">
        <v>1</v>
      </c>
      <c r="AL1590" s="29"/>
      <c r="AM1590" s="29"/>
      <c r="AN1590" s="29"/>
      <c r="AO1590" s="29">
        <v>1</v>
      </c>
    </row>
    <row r="1591" spans="32:41" x14ac:dyDescent="0.35">
      <c r="AF1591" s="19" t="s">
        <v>792</v>
      </c>
      <c r="AG1591" s="29"/>
      <c r="AH1591" s="29">
        <v>1</v>
      </c>
      <c r="AI1591" s="29"/>
      <c r="AJ1591" s="29"/>
      <c r="AK1591" s="29"/>
      <c r="AL1591" s="29"/>
      <c r="AM1591" s="29"/>
      <c r="AN1591" s="29"/>
      <c r="AO1591" s="29">
        <v>1</v>
      </c>
    </row>
    <row r="1592" spans="32:41" x14ac:dyDescent="0.35">
      <c r="AF1592" s="19" t="s">
        <v>793</v>
      </c>
      <c r="AG1592" s="29"/>
      <c r="AH1592" s="29">
        <v>1</v>
      </c>
      <c r="AI1592" s="29"/>
      <c r="AJ1592" s="29"/>
      <c r="AK1592" s="29"/>
      <c r="AL1592" s="29"/>
      <c r="AM1592" s="29"/>
      <c r="AN1592" s="29"/>
      <c r="AO1592" s="29">
        <v>1</v>
      </c>
    </row>
    <row r="1593" spans="32:41" x14ac:dyDescent="0.35">
      <c r="AF1593" s="19" t="s">
        <v>794</v>
      </c>
      <c r="AG1593" s="29"/>
      <c r="AH1593" s="29"/>
      <c r="AI1593" s="29"/>
      <c r="AJ1593" s="29"/>
      <c r="AK1593" s="29">
        <v>1</v>
      </c>
      <c r="AL1593" s="29"/>
      <c r="AM1593" s="29"/>
      <c r="AN1593" s="29"/>
      <c r="AO1593" s="29">
        <v>1</v>
      </c>
    </row>
    <row r="1594" spans="32:41" x14ac:dyDescent="0.35">
      <c r="AF1594" s="19" t="s">
        <v>795</v>
      </c>
      <c r="AG1594" s="29"/>
      <c r="AH1594" s="29"/>
      <c r="AI1594" s="29"/>
      <c r="AJ1594" s="29"/>
      <c r="AK1594" s="29">
        <v>1</v>
      </c>
      <c r="AL1594" s="29"/>
      <c r="AM1594" s="29"/>
      <c r="AN1594" s="29"/>
      <c r="AO1594" s="29">
        <v>1</v>
      </c>
    </row>
    <row r="1595" spans="32:41" x14ac:dyDescent="0.35">
      <c r="AF1595" s="19" t="s">
        <v>796</v>
      </c>
      <c r="AG1595" s="29"/>
      <c r="AH1595" s="29"/>
      <c r="AI1595" s="29"/>
      <c r="AJ1595" s="29"/>
      <c r="AK1595" s="29">
        <v>1</v>
      </c>
      <c r="AL1595" s="29"/>
      <c r="AM1595" s="29"/>
      <c r="AN1595" s="29"/>
      <c r="AO1595" s="29">
        <v>1</v>
      </c>
    </row>
    <row r="1596" spans="32:41" x14ac:dyDescent="0.35">
      <c r="AF1596" s="19" t="s">
        <v>797</v>
      </c>
      <c r="AG1596" s="29"/>
      <c r="AH1596" s="29"/>
      <c r="AI1596" s="29"/>
      <c r="AJ1596" s="29"/>
      <c r="AK1596" s="29">
        <v>1</v>
      </c>
      <c r="AL1596" s="29"/>
      <c r="AM1596" s="29"/>
      <c r="AN1596" s="29"/>
      <c r="AO1596" s="29">
        <v>1</v>
      </c>
    </row>
    <row r="1597" spans="32:41" x14ac:dyDescent="0.35">
      <c r="AF1597" s="19" t="s">
        <v>1915</v>
      </c>
      <c r="AG1597" s="29"/>
      <c r="AH1597" s="29"/>
      <c r="AI1597" s="29"/>
      <c r="AJ1597" s="29"/>
      <c r="AK1597" s="29">
        <v>1</v>
      </c>
      <c r="AL1597" s="29"/>
      <c r="AM1597" s="29"/>
      <c r="AN1597" s="29"/>
      <c r="AO1597" s="29">
        <v>1</v>
      </c>
    </row>
    <row r="1598" spans="32:41" x14ac:dyDescent="0.35">
      <c r="AF1598" s="19" t="s">
        <v>825</v>
      </c>
      <c r="AG1598" s="29"/>
      <c r="AH1598" s="29">
        <v>1</v>
      </c>
      <c r="AI1598" s="29"/>
      <c r="AJ1598" s="29"/>
      <c r="AK1598" s="29"/>
      <c r="AL1598" s="29"/>
      <c r="AM1598" s="29"/>
      <c r="AN1598" s="29"/>
      <c r="AO1598" s="29">
        <v>1</v>
      </c>
    </row>
    <row r="1599" spans="32:41" x14ac:dyDescent="0.35">
      <c r="AF1599" s="19" t="s">
        <v>822</v>
      </c>
      <c r="AG1599" s="29"/>
      <c r="AH1599" s="29">
        <v>1</v>
      </c>
      <c r="AI1599" s="29"/>
      <c r="AJ1599" s="29"/>
      <c r="AK1599" s="29"/>
      <c r="AL1599" s="29"/>
      <c r="AM1599" s="29"/>
      <c r="AN1599" s="29"/>
      <c r="AO1599" s="29">
        <v>1</v>
      </c>
    </row>
    <row r="1600" spans="32:41" x14ac:dyDescent="0.35">
      <c r="AF1600" s="19" t="s">
        <v>693</v>
      </c>
      <c r="AG1600" s="29"/>
      <c r="AH1600" s="29">
        <v>1</v>
      </c>
      <c r="AI1600" s="29"/>
      <c r="AJ1600" s="29"/>
      <c r="AK1600" s="29"/>
      <c r="AL1600" s="29"/>
      <c r="AM1600" s="29"/>
      <c r="AN1600" s="29"/>
      <c r="AO1600" s="29">
        <v>1</v>
      </c>
    </row>
    <row r="1601" spans="32:41" x14ac:dyDescent="0.35">
      <c r="AF1601" s="19" t="s">
        <v>658</v>
      </c>
      <c r="AG1601" s="29"/>
      <c r="AH1601" s="29"/>
      <c r="AI1601" s="29">
        <v>1</v>
      </c>
      <c r="AJ1601" s="29"/>
      <c r="AK1601" s="29"/>
      <c r="AL1601" s="29"/>
      <c r="AM1601" s="29"/>
      <c r="AN1601" s="29"/>
      <c r="AO1601" s="29">
        <v>1</v>
      </c>
    </row>
    <row r="1602" spans="32:41" x14ac:dyDescent="0.35">
      <c r="AF1602" s="19" t="s">
        <v>835</v>
      </c>
      <c r="AG1602" s="29">
        <v>1</v>
      </c>
      <c r="AH1602" s="29"/>
      <c r="AI1602" s="29"/>
      <c r="AJ1602" s="29"/>
      <c r="AK1602" s="29"/>
      <c r="AL1602" s="29"/>
      <c r="AM1602" s="29"/>
      <c r="AN1602" s="29"/>
      <c r="AO1602" s="29">
        <v>1</v>
      </c>
    </row>
    <row r="1603" spans="32:41" x14ac:dyDescent="0.35">
      <c r="AF1603" s="19" t="s">
        <v>801</v>
      </c>
      <c r="AG1603" s="29"/>
      <c r="AH1603" s="29">
        <v>1</v>
      </c>
      <c r="AI1603" s="29"/>
      <c r="AJ1603" s="29"/>
      <c r="AK1603" s="29"/>
      <c r="AL1603" s="29"/>
      <c r="AM1603" s="29"/>
      <c r="AN1603" s="29"/>
      <c r="AO1603" s="29">
        <v>1</v>
      </c>
    </row>
    <row r="1604" spans="32:41" x14ac:dyDescent="0.35">
      <c r="AF1604" s="19" t="s">
        <v>694</v>
      </c>
      <c r="AG1604" s="29"/>
      <c r="AH1604" s="29">
        <v>1</v>
      </c>
      <c r="AI1604" s="29"/>
      <c r="AJ1604" s="29"/>
      <c r="AK1604" s="29"/>
      <c r="AL1604" s="29"/>
      <c r="AM1604" s="29"/>
      <c r="AN1604" s="29"/>
      <c r="AO1604" s="29">
        <v>1</v>
      </c>
    </row>
    <row r="1605" spans="32:41" x14ac:dyDescent="0.35">
      <c r="AF1605" s="18" t="s">
        <v>2372</v>
      </c>
      <c r="AG1605" s="29"/>
      <c r="AH1605" s="29"/>
      <c r="AI1605" s="29"/>
      <c r="AJ1605" s="29"/>
      <c r="AK1605" s="29">
        <v>1</v>
      </c>
      <c r="AL1605" s="29"/>
      <c r="AM1605" s="29"/>
      <c r="AN1605" s="29"/>
      <c r="AO1605" s="29">
        <v>1</v>
      </c>
    </row>
    <row r="1606" spans="32:41" x14ac:dyDescent="0.35">
      <c r="AF1606" s="19" t="s">
        <v>4784</v>
      </c>
      <c r="AG1606" s="29"/>
      <c r="AH1606" s="29"/>
      <c r="AI1606" s="29"/>
      <c r="AJ1606" s="29"/>
      <c r="AK1606" s="29">
        <v>1</v>
      </c>
      <c r="AL1606" s="29"/>
      <c r="AM1606" s="29"/>
      <c r="AN1606" s="29"/>
      <c r="AO1606" s="29">
        <v>1</v>
      </c>
    </row>
    <row r="1607" spans="32:41" x14ac:dyDescent="0.35">
      <c r="AF1607" s="18" t="s">
        <v>2286</v>
      </c>
      <c r="AG1607" s="29">
        <v>169</v>
      </c>
      <c r="AH1607" s="29">
        <v>329</v>
      </c>
      <c r="AI1607" s="29">
        <v>453</v>
      </c>
      <c r="AJ1607" s="29">
        <v>84</v>
      </c>
      <c r="AK1607" s="29">
        <v>314</v>
      </c>
      <c r="AL1607" s="29">
        <v>112</v>
      </c>
      <c r="AM1607" s="29">
        <v>30</v>
      </c>
      <c r="AN1607" s="29">
        <v>44</v>
      </c>
      <c r="AO1607" s="29">
        <v>1535</v>
      </c>
    </row>
  </sheetData>
  <pageMargins left="0.7" right="0.7" top="0.75" bottom="0.75" header="0.3" footer="0.3"/>
  <pageSetup paperSize="9" orientation="portrait" horizontalDpi="300" verticalDpi="300"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Q162"/>
  <sheetViews>
    <sheetView topLeftCell="L5" zoomScale="70" zoomScaleNormal="70" workbookViewId="0">
      <selection activeCell="AB17" sqref="AB17"/>
    </sheetView>
  </sheetViews>
  <sheetFormatPr defaultRowHeight="14.5" x14ac:dyDescent="0.35"/>
  <cols>
    <col min="2" max="2" width="91.90625" customWidth="1"/>
    <col min="3" max="3" width="17.7265625" bestFit="1" customWidth="1"/>
    <col min="4" max="4" width="5.6328125" customWidth="1"/>
    <col min="5" max="6" width="3.81640625" customWidth="1"/>
    <col min="7" max="7" width="3.36328125" customWidth="1"/>
    <col min="8" max="8" width="3.81640625" customWidth="1"/>
    <col min="9" max="9" width="3.36328125" customWidth="1"/>
    <col min="10" max="10" width="5.6328125" customWidth="1"/>
    <col min="11" max="12" width="14" customWidth="1"/>
    <col min="13" max="13" width="14" bestFit="1" customWidth="1"/>
    <col min="14" max="14" width="74.36328125" customWidth="1"/>
    <col min="15" max="15" width="17.7265625" customWidth="1"/>
    <col min="16" max="16" width="5.6328125" customWidth="1"/>
    <col min="17" max="18" width="3.81640625" customWidth="1"/>
    <col min="19" max="19" width="3.36328125" customWidth="1"/>
    <col min="20" max="20" width="3.81640625" customWidth="1"/>
    <col min="21" max="21" width="3.36328125" customWidth="1"/>
    <col min="22" max="22" width="5.6328125" customWidth="1"/>
    <col min="23" max="23" width="3.81640625" customWidth="1"/>
    <col min="31" max="31" width="14.54296875" bestFit="1" customWidth="1"/>
    <col min="32" max="32" width="17.7265625" bestFit="1" customWidth="1"/>
    <col min="33" max="33" width="3.81640625" customWidth="1"/>
    <col min="34" max="34" width="3.36328125" customWidth="1"/>
    <col min="35" max="35" width="3.81640625" customWidth="1"/>
    <col min="36" max="36" width="3.36328125" customWidth="1"/>
    <col min="37" max="37" width="14.7265625" customWidth="1"/>
    <col min="38" max="38" width="5.6328125" customWidth="1"/>
    <col min="39" max="39" width="6.36328125" customWidth="1"/>
    <col min="40" max="40" width="14" customWidth="1"/>
    <col min="41" max="41" width="14" bestFit="1" customWidth="1"/>
  </cols>
  <sheetData>
    <row r="2" spans="2:43" x14ac:dyDescent="0.35">
      <c r="B2" s="32" t="s">
        <v>2321</v>
      </c>
      <c r="N2" s="32" t="s">
        <v>2323</v>
      </c>
      <c r="V2">
        <f>217/797</f>
        <v>0.2722710163111669</v>
      </c>
    </row>
    <row r="3" spans="2:43" x14ac:dyDescent="0.35">
      <c r="AE3" s="17" t="s">
        <v>1216</v>
      </c>
      <c r="AF3" s="36" t="s">
        <v>1961</v>
      </c>
    </row>
    <row r="4" spans="2:43" x14ac:dyDescent="0.35">
      <c r="B4" s="17" t="s">
        <v>1216</v>
      </c>
      <c r="C4" s="36" t="s">
        <v>1961</v>
      </c>
      <c r="AE4" s="17" t="s">
        <v>2376</v>
      </c>
      <c r="AF4" s="36" t="s">
        <v>1961</v>
      </c>
    </row>
    <row r="5" spans="2:43" ht="15" thickBot="1" x14ac:dyDescent="0.4">
      <c r="B5" s="17" t="s">
        <v>2376</v>
      </c>
      <c r="C5" s="36" t="s">
        <v>1961</v>
      </c>
      <c r="N5" s="17" t="s">
        <v>1216</v>
      </c>
      <c r="O5" s="36" t="s">
        <v>1961</v>
      </c>
    </row>
    <row r="6" spans="2:43" ht="15" thickTop="1" x14ac:dyDescent="0.35">
      <c r="N6" s="17" t="s">
        <v>2376</v>
      </c>
      <c r="O6" s="36" t="s">
        <v>1961</v>
      </c>
      <c r="Q6">
        <f>SUM(Q10:Q29)</f>
        <v>164</v>
      </c>
      <c r="R6" s="36">
        <f t="shared" ref="R6:W6" si="0">SUM(R10:R29)</f>
        <v>187</v>
      </c>
      <c r="S6" s="36">
        <f t="shared" si="0"/>
        <v>65</v>
      </c>
      <c r="T6" s="36">
        <f t="shared" si="0"/>
        <v>217</v>
      </c>
      <c r="U6" s="36">
        <f t="shared" si="0"/>
        <v>35</v>
      </c>
      <c r="V6" s="36">
        <f t="shared" si="0"/>
        <v>19</v>
      </c>
      <c r="W6" s="36">
        <f t="shared" si="0"/>
        <v>800</v>
      </c>
      <c r="X6" s="43">
        <f>(Q6+R6*2+S6*3+T6*4+U6*5+V6*6)/W6</f>
        <v>2.3624999999999998</v>
      </c>
      <c r="Z6" s="50"/>
      <c r="AE6" s="17" t="s">
        <v>1957</v>
      </c>
      <c r="AF6" s="17" t="s">
        <v>1956</v>
      </c>
    </row>
    <row r="7" spans="2:43" x14ac:dyDescent="0.35">
      <c r="B7" s="17" t="s">
        <v>1957</v>
      </c>
      <c r="C7" s="17" t="s">
        <v>1956</v>
      </c>
      <c r="Q7" s="2">
        <v>1</v>
      </c>
      <c r="R7" s="2">
        <v>2</v>
      </c>
      <c r="S7" s="2">
        <v>3</v>
      </c>
      <c r="T7" s="2">
        <v>4</v>
      </c>
      <c r="U7" s="2">
        <v>5</v>
      </c>
      <c r="V7" s="2">
        <v>6</v>
      </c>
      <c r="AE7" s="17" t="s">
        <v>1953</v>
      </c>
      <c r="AF7" s="36" t="s">
        <v>10</v>
      </c>
      <c r="AG7" s="36" t="s">
        <v>7</v>
      </c>
      <c r="AH7" s="36" t="s">
        <v>21</v>
      </c>
      <c r="AI7" s="36" t="s">
        <v>5</v>
      </c>
      <c r="AJ7" s="36" t="s">
        <v>3</v>
      </c>
      <c r="AK7" s="36" t="s">
        <v>17</v>
      </c>
      <c r="AL7" s="36" t="s">
        <v>354</v>
      </c>
      <c r="AM7" s="36" t="s">
        <v>1954</v>
      </c>
      <c r="AN7" s="36" t="s">
        <v>1955</v>
      </c>
    </row>
    <row r="8" spans="2:43" ht="15" thickBot="1" x14ac:dyDescent="0.4">
      <c r="B8" s="17" t="s">
        <v>1953</v>
      </c>
      <c r="C8" s="36" t="s">
        <v>1954</v>
      </c>
      <c r="D8" s="36" t="s">
        <v>2285</v>
      </c>
      <c r="E8" s="36" t="s">
        <v>10</v>
      </c>
      <c r="F8" s="36" t="s">
        <v>7</v>
      </c>
      <c r="G8" s="36" t="s">
        <v>21</v>
      </c>
      <c r="H8" s="36" t="s">
        <v>5</v>
      </c>
      <c r="I8" s="36" t="s">
        <v>3</v>
      </c>
      <c r="J8" s="36" t="s">
        <v>354</v>
      </c>
      <c r="K8" s="36" t="s">
        <v>1955</v>
      </c>
      <c r="L8" s="44" t="s">
        <v>4817</v>
      </c>
      <c r="N8" s="17" t="s">
        <v>1957</v>
      </c>
      <c r="O8" s="17" t="s">
        <v>1956</v>
      </c>
      <c r="AE8" s="18" t="s">
        <v>2253</v>
      </c>
      <c r="AF8" s="20">
        <v>14</v>
      </c>
      <c r="AG8" s="20">
        <v>13</v>
      </c>
      <c r="AH8" s="20">
        <v>9</v>
      </c>
      <c r="AI8" s="20">
        <v>7</v>
      </c>
      <c r="AJ8" s="20">
        <v>4</v>
      </c>
      <c r="AK8" s="20">
        <v>5</v>
      </c>
      <c r="AL8" s="20"/>
      <c r="AM8" s="20"/>
      <c r="AN8" s="20">
        <v>52</v>
      </c>
    </row>
    <row r="9" spans="2:43" ht="15.5" thickTop="1" thickBot="1" x14ac:dyDescent="0.4">
      <c r="B9" s="18" t="s">
        <v>275</v>
      </c>
      <c r="C9" s="20">
        <v>4</v>
      </c>
      <c r="D9" s="20"/>
      <c r="E9" s="20">
        <v>3</v>
      </c>
      <c r="F9" s="20">
        <v>9</v>
      </c>
      <c r="G9" s="20">
        <v>7</v>
      </c>
      <c r="H9" s="20">
        <v>26</v>
      </c>
      <c r="I9" s="20">
        <v>3</v>
      </c>
      <c r="J9" s="20">
        <v>1</v>
      </c>
      <c r="K9" s="20">
        <v>53</v>
      </c>
      <c r="L9" s="43">
        <f>(E9+F9*2+G9*3+H9*4+I9*5+J9*6)/K9</f>
        <v>3.1509433962264151</v>
      </c>
      <c r="N9" s="17" t="s">
        <v>1953</v>
      </c>
      <c r="O9" s="2" t="s">
        <v>1954</v>
      </c>
      <c r="P9" s="2" t="s">
        <v>2285</v>
      </c>
      <c r="Q9" s="2" t="s">
        <v>10</v>
      </c>
      <c r="R9" s="2" t="s">
        <v>7</v>
      </c>
      <c r="S9" s="2" t="s">
        <v>21</v>
      </c>
      <c r="T9" s="2" t="s">
        <v>5</v>
      </c>
      <c r="U9" s="2" t="s">
        <v>3</v>
      </c>
      <c r="V9" s="2" t="s">
        <v>354</v>
      </c>
      <c r="W9" s="2" t="s">
        <v>2286</v>
      </c>
      <c r="X9" s="44" t="s">
        <v>4818</v>
      </c>
      <c r="Z9" s="49" t="s">
        <v>4813</v>
      </c>
      <c r="AE9" s="18" t="s">
        <v>2254</v>
      </c>
      <c r="AF9" s="20">
        <v>10</v>
      </c>
      <c r="AG9" s="20">
        <v>5</v>
      </c>
      <c r="AH9" s="20">
        <v>10</v>
      </c>
      <c r="AI9" s="20">
        <v>5</v>
      </c>
      <c r="AJ9" s="20">
        <v>1</v>
      </c>
      <c r="AK9" s="20">
        <v>3</v>
      </c>
      <c r="AL9" s="20">
        <v>19</v>
      </c>
      <c r="AM9" s="20"/>
      <c r="AN9" s="20">
        <v>53</v>
      </c>
    </row>
    <row r="10" spans="2:43" ht="15.5" thickTop="1" thickBot="1" x14ac:dyDescent="0.4">
      <c r="B10" s="18" t="s">
        <v>543</v>
      </c>
      <c r="C10" s="20"/>
      <c r="D10" s="20"/>
      <c r="E10" s="20">
        <v>18</v>
      </c>
      <c r="F10" s="20">
        <v>6</v>
      </c>
      <c r="G10" s="20">
        <v>2</v>
      </c>
      <c r="H10" s="20">
        <v>1</v>
      </c>
      <c r="I10" s="20">
        <v>3</v>
      </c>
      <c r="J10" s="20"/>
      <c r="K10" s="20">
        <v>30</v>
      </c>
      <c r="L10" s="43">
        <f t="shared" ref="L10:L73" si="1">(E10+F10*2+G10*3+H10*4+I10*5+J10*6)/K10</f>
        <v>1.8333333333333333</v>
      </c>
      <c r="N10" s="18" t="s">
        <v>1954</v>
      </c>
      <c r="O10" s="29">
        <v>21</v>
      </c>
      <c r="P10" s="29">
        <v>25</v>
      </c>
      <c r="Q10" s="29">
        <v>42</v>
      </c>
      <c r="R10" s="29">
        <v>40</v>
      </c>
      <c r="S10" s="29">
        <v>17</v>
      </c>
      <c r="T10" s="29">
        <v>58</v>
      </c>
      <c r="U10" s="29">
        <v>13</v>
      </c>
      <c r="V10" s="29">
        <v>1</v>
      </c>
      <c r="W10" s="29">
        <v>217</v>
      </c>
      <c r="X10" s="43">
        <f>(Q10+R10*2+S10*3+T10*4+U10*5+V10*6)/W10</f>
        <v>2.193548387096774</v>
      </c>
      <c r="Z10" s="53">
        <v>0.6</v>
      </c>
      <c r="AE10" s="18" t="s">
        <v>2255</v>
      </c>
      <c r="AF10" s="20">
        <v>37</v>
      </c>
      <c r="AG10" s="20">
        <v>70</v>
      </c>
      <c r="AH10" s="20">
        <v>6</v>
      </c>
      <c r="AI10" s="20">
        <v>60</v>
      </c>
      <c r="AJ10" s="20">
        <v>5</v>
      </c>
      <c r="AK10" s="20">
        <v>21</v>
      </c>
      <c r="AL10" s="20"/>
      <c r="AM10" s="20"/>
      <c r="AN10" s="20">
        <v>199</v>
      </c>
    </row>
    <row r="11" spans="2:43" ht="15" thickTop="1" x14ac:dyDescent="0.35">
      <c r="B11" s="18" t="s">
        <v>2009</v>
      </c>
      <c r="C11" s="20">
        <v>2</v>
      </c>
      <c r="D11" s="20">
        <v>2</v>
      </c>
      <c r="E11" s="20">
        <v>3</v>
      </c>
      <c r="F11" s="20">
        <v>3</v>
      </c>
      <c r="G11" s="20">
        <v>1</v>
      </c>
      <c r="H11" s="20">
        <v>9</v>
      </c>
      <c r="I11" s="20">
        <v>8</v>
      </c>
      <c r="J11" s="20"/>
      <c r="K11" s="20">
        <v>28</v>
      </c>
      <c r="L11" s="43">
        <f t="shared" si="1"/>
        <v>3.1428571428571428</v>
      </c>
      <c r="N11" s="18" t="s">
        <v>2301</v>
      </c>
      <c r="O11" s="29">
        <v>4</v>
      </c>
      <c r="P11" s="29">
        <v>6</v>
      </c>
      <c r="Q11" s="29">
        <v>12</v>
      </c>
      <c r="R11" s="29">
        <v>20</v>
      </c>
      <c r="S11" s="29">
        <v>24</v>
      </c>
      <c r="T11" s="29">
        <v>79</v>
      </c>
      <c r="U11" s="29">
        <v>9</v>
      </c>
      <c r="V11" s="29">
        <v>9</v>
      </c>
      <c r="W11" s="29">
        <v>163</v>
      </c>
      <c r="X11" s="43">
        <f t="shared" ref="X11:X28" si="2">(Q11+R11*2+S11*3+T11*4+U11*5+V11*6)/W11</f>
        <v>3.3067484662576687</v>
      </c>
      <c r="Z11" s="50">
        <v>0.93</v>
      </c>
      <c r="AE11" s="18" t="s">
        <v>2256</v>
      </c>
      <c r="AF11" s="20"/>
      <c r="AG11" s="20">
        <v>1</v>
      </c>
      <c r="AH11" s="20">
        <v>2</v>
      </c>
      <c r="AI11" s="20">
        <v>2</v>
      </c>
      <c r="AJ11" s="20"/>
      <c r="AK11" s="20"/>
      <c r="AL11" s="20"/>
      <c r="AM11" s="20"/>
      <c r="AN11" s="20">
        <v>5</v>
      </c>
    </row>
    <row r="12" spans="2:43" x14ac:dyDescent="0.35">
      <c r="B12" s="18" t="s">
        <v>1996</v>
      </c>
      <c r="C12" s="20"/>
      <c r="D12" s="20"/>
      <c r="E12" s="20">
        <v>2</v>
      </c>
      <c r="F12" s="20">
        <v>2</v>
      </c>
      <c r="G12" s="20">
        <v>1</v>
      </c>
      <c r="H12" s="20">
        <v>17</v>
      </c>
      <c r="I12" s="20">
        <v>2</v>
      </c>
      <c r="J12" s="20">
        <v>3</v>
      </c>
      <c r="K12" s="20">
        <v>27</v>
      </c>
      <c r="L12" s="43">
        <f t="shared" si="1"/>
        <v>3.8888888888888888</v>
      </c>
      <c r="N12" s="18" t="s">
        <v>2291</v>
      </c>
      <c r="O12" s="29">
        <v>3</v>
      </c>
      <c r="P12" s="29">
        <v>10</v>
      </c>
      <c r="Q12" s="29">
        <v>37</v>
      </c>
      <c r="R12" s="29">
        <v>15</v>
      </c>
      <c r="S12" s="29">
        <v>10</v>
      </c>
      <c r="T12" s="29">
        <v>26</v>
      </c>
      <c r="U12" s="29"/>
      <c r="V12" s="29">
        <v>4</v>
      </c>
      <c r="W12" s="29">
        <v>105</v>
      </c>
      <c r="X12" s="43">
        <f t="shared" si="2"/>
        <v>2.1428571428571428</v>
      </c>
      <c r="Z12" s="51">
        <v>0.6</v>
      </c>
      <c r="AE12" s="18" t="s">
        <v>2257</v>
      </c>
      <c r="AF12" s="20">
        <v>80</v>
      </c>
      <c r="AG12" s="20">
        <v>17</v>
      </c>
      <c r="AH12" s="20">
        <v>10</v>
      </c>
      <c r="AI12" s="20">
        <v>33</v>
      </c>
      <c r="AJ12" s="20">
        <v>12</v>
      </c>
      <c r="AK12" s="20">
        <v>26</v>
      </c>
      <c r="AL12" s="20"/>
      <c r="AM12" s="20"/>
      <c r="AN12" s="20">
        <v>178</v>
      </c>
    </row>
    <row r="13" spans="2:43" x14ac:dyDescent="0.35">
      <c r="B13" s="18" t="s">
        <v>2008</v>
      </c>
      <c r="C13" s="20">
        <v>1</v>
      </c>
      <c r="D13" s="20">
        <v>1</v>
      </c>
      <c r="E13" s="20">
        <v>4</v>
      </c>
      <c r="F13" s="20">
        <v>3</v>
      </c>
      <c r="G13" s="20">
        <v>4</v>
      </c>
      <c r="H13" s="20">
        <v>11</v>
      </c>
      <c r="I13" s="20">
        <v>3</v>
      </c>
      <c r="J13" s="20"/>
      <c r="K13" s="20">
        <v>27</v>
      </c>
      <c r="L13" s="43">
        <f t="shared" si="1"/>
        <v>3</v>
      </c>
      <c r="N13" s="18" t="s">
        <v>2296</v>
      </c>
      <c r="O13" s="29">
        <v>3</v>
      </c>
      <c r="P13" s="29">
        <v>12</v>
      </c>
      <c r="Q13" s="29">
        <v>30</v>
      </c>
      <c r="R13" s="29">
        <v>29</v>
      </c>
      <c r="S13" s="29">
        <v>1</v>
      </c>
      <c r="T13" s="29">
        <v>8</v>
      </c>
      <c r="U13" s="29">
        <v>6</v>
      </c>
      <c r="V13" s="29"/>
      <c r="W13" s="29">
        <v>89</v>
      </c>
      <c r="X13" s="43">
        <f t="shared" si="2"/>
        <v>1.7191011235955056</v>
      </c>
      <c r="Z13" s="51">
        <v>0.4</v>
      </c>
      <c r="AE13" s="18" t="s">
        <v>2258</v>
      </c>
      <c r="AF13" s="20">
        <v>31</v>
      </c>
      <c r="AG13" s="20">
        <v>88</v>
      </c>
      <c r="AH13" s="20">
        <v>30</v>
      </c>
      <c r="AI13" s="20">
        <v>117</v>
      </c>
      <c r="AJ13" s="20">
        <v>14</v>
      </c>
      <c r="AK13" s="20">
        <v>33</v>
      </c>
      <c r="AL13" s="20"/>
      <c r="AM13" s="20">
        <v>33</v>
      </c>
      <c r="AN13" s="20">
        <v>346</v>
      </c>
    </row>
    <row r="14" spans="2:43" x14ac:dyDescent="0.35">
      <c r="B14" s="18" t="s">
        <v>330</v>
      </c>
      <c r="C14" s="20">
        <v>1</v>
      </c>
      <c r="D14" s="20">
        <v>5</v>
      </c>
      <c r="E14" s="20"/>
      <c r="F14" s="20">
        <v>2</v>
      </c>
      <c r="G14" s="20">
        <v>2</v>
      </c>
      <c r="H14" s="20">
        <v>14</v>
      </c>
      <c r="I14" s="20"/>
      <c r="J14" s="20">
        <v>1</v>
      </c>
      <c r="K14" s="20">
        <v>25</v>
      </c>
      <c r="L14" s="43">
        <f t="shared" si="1"/>
        <v>2.88</v>
      </c>
      <c r="N14" s="18" t="s">
        <v>2303</v>
      </c>
      <c r="O14" s="29"/>
      <c r="P14" s="29">
        <v>7</v>
      </c>
      <c r="Q14" s="29">
        <v>5</v>
      </c>
      <c r="R14" s="29">
        <v>17</v>
      </c>
      <c r="S14" s="29">
        <v>4</v>
      </c>
      <c r="T14" s="29">
        <v>6</v>
      </c>
      <c r="U14" s="29">
        <v>3</v>
      </c>
      <c r="V14" s="29"/>
      <c r="W14" s="29">
        <v>42</v>
      </c>
      <c r="X14" s="43">
        <f t="shared" si="2"/>
        <v>2.1428571428571428</v>
      </c>
      <c r="Z14" s="51">
        <v>0.55000000000000004</v>
      </c>
      <c r="AE14" s="18" t="s">
        <v>1955</v>
      </c>
      <c r="AF14" s="20">
        <v>172</v>
      </c>
      <c r="AG14" s="20">
        <v>194</v>
      </c>
      <c r="AH14" s="20">
        <v>67</v>
      </c>
      <c r="AI14" s="20">
        <v>224</v>
      </c>
      <c r="AJ14" s="20">
        <v>36</v>
      </c>
      <c r="AK14" s="20">
        <v>88</v>
      </c>
      <c r="AL14" s="20">
        <v>19</v>
      </c>
      <c r="AM14" s="20">
        <v>33</v>
      </c>
      <c r="AN14" s="20">
        <v>833</v>
      </c>
    </row>
    <row r="15" spans="2:43" x14ac:dyDescent="0.35">
      <c r="B15" s="18" t="s">
        <v>2007</v>
      </c>
      <c r="C15" s="20"/>
      <c r="D15" s="20">
        <v>1</v>
      </c>
      <c r="E15" s="20">
        <v>4</v>
      </c>
      <c r="F15" s="20">
        <v>6</v>
      </c>
      <c r="G15" s="20">
        <v>2</v>
      </c>
      <c r="H15" s="20">
        <v>8</v>
      </c>
      <c r="I15" s="20">
        <v>2</v>
      </c>
      <c r="J15" s="20"/>
      <c r="K15" s="20">
        <v>23</v>
      </c>
      <c r="L15" s="43">
        <f t="shared" si="1"/>
        <v>2.7826086956521738</v>
      </c>
      <c r="N15" s="18" t="s">
        <v>2287</v>
      </c>
      <c r="O15" s="29"/>
      <c r="P15" s="29">
        <v>1</v>
      </c>
      <c r="Q15" s="29">
        <v>4</v>
      </c>
      <c r="R15" s="29">
        <v>6</v>
      </c>
      <c r="S15" s="29">
        <v>2</v>
      </c>
      <c r="T15" s="29">
        <v>8</v>
      </c>
      <c r="U15" s="29">
        <v>2</v>
      </c>
      <c r="V15" s="29"/>
      <c r="W15" s="29">
        <v>23</v>
      </c>
      <c r="X15" s="43">
        <f t="shared" si="2"/>
        <v>2.7826086956521738</v>
      </c>
      <c r="Z15" s="51">
        <v>0.9</v>
      </c>
      <c r="AQ15" t="s">
        <v>1962</v>
      </c>
    </row>
    <row r="16" spans="2:43" x14ac:dyDescent="0.35">
      <c r="B16" s="18" t="s">
        <v>1987</v>
      </c>
      <c r="C16" s="20"/>
      <c r="D16" s="20"/>
      <c r="E16" s="20">
        <v>18</v>
      </c>
      <c r="F16" s="20">
        <v>1</v>
      </c>
      <c r="G16" s="20"/>
      <c r="H16" s="20">
        <v>2</v>
      </c>
      <c r="I16" s="20"/>
      <c r="J16" s="20"/>
      <c r="K16" s="20">
        <v>21</v>
      </c>
      <c r="L16" s="43">
        <f t="shared" si="1"/>
        <v>1.3333333333333333</v>
      </c>
      <c r="N16" s="18" t="s">
        <v>2305</v>
      </c>
      <c r="O16" s="29"/>
      <c r="P16" s="29">
        <v>1</v>
      </c>
      <c r="Q16" s="29">
        <v>9</v>
      </c>
      <c r="R16" s="29">
        <v>10</v>
      </c>
      <c r="S16" s="29"/>
      <c r="T16" s="29">
        <v>1</v>
      </c>
      <c r="U16" s="29"/>
      <c r="V16" s="29">
        <v>1</v>
      </c>
      <c r="W16" s="29">
        <v>22</v>
      </c>
      <c r="X16" s="43">
        <f t="shared" si="2"/>
        <v>1.7727272727272727</v>
      </c>
      <c r="Z16" s="51">
        <v>0.45</v>
      </c>
    </row>
    <row r="17" spans="2:33" x14ac:dyDescent="0.35">
      <c r="B17" s="18" t="s">
        <v>545</v>
      </c>
      <c r="C17" s="20">
        <v>1</v>
      </c>
      <c r="D17" s="20">
        <v>2</v>
      </c>
      <c r="E17" s="20">
        <v>5</v>
      </c>
      <c r="F17" s="20">
        <v>10</v>
      </c>
      <c r="G17" s="20"/>
      <c r="H17" s="20"/>
      <c r="I17" s="20"/>
      <c r="J17" s="20"/>
      <c r="K17" s="20">
        <v>18</v>
      </c>
      <c r="L17" s="43">
        <f t="shared" si="1"/>
        <v>1.3888888888888888</v>
      </c>
      <c r="N17" s="18" t="s">
        <v>2292</v>
      </c>
      <c r="O17" s="29"/>
      <c r="P17" s="29"/>
      <c r="Q17" s="29">
        <v>5</v>
      </c>
      <c r="R17" s="29">
        <v>9</v>
      </c>
      <c r="S17" s="29"/>
      <c r="T17" s="29">
        <v>4</v>
      </c>
      <c r="U17" s="29"/>
      <c r="V17" s="29">
        <v>1</v>
      </c>
      <c r="W17" s="29">
        <v>19</v>
      </c>
      <c r="X17" s="43">
        <f t="shared" si="2"/>
        <v>2.3684210526315788</v>
      </c>
      <c r="Z17" s="51">
        <v>0.6</v>
      </c>
    </row>
    <row r="18" spans="2:33" x14ac:dyDescent="0.35">
      <c r="B18" s="18" t="s">
        <v>2012</v>
      </c>
      <c r="C18" s="20">
        <v>11</v>
      </c>
      <c r="D18" s="20"/>
      <c r="E18" s="20">
        <v>2</v>
      </c>
      <c r="F18" s="20">
        <v>3</v>
      </c>
      <c r="G18" s="20">
        <v>1</v>
      </c>
      <c r="H18" s="20">
        <v>1</v>
      </c>
      <c r="I18" s="20"/>
      <c r="J18" s="20"/>
      <c r="K18" s="20">
        <v>18</v>
      </c>
      <c r="L18" s="43">
        <f t="shared" si="1"/>
        <v>0.83333333333333337</v>
      </c>
      <c r="N18" s="18" t="s">
        <v>2290</v>
      </c>
      <c r="O18" s="29"/>
      <c r="P18" s="29">
        <v>2</v>
      </c>
      <c r="Q18" s="29">
        <v>5</v>
      </c>
      <c r="R18" s="29">
        <v>5</v>
      </c>
      <c r="S18" s="29"/>
      <c r="T18" s="29">
        <v>3</v>
      </c>
      <c r="U18" s="29"/>
      <c r="V18" s="29">
        <v>1</v>
      </c>
      <c r="W18" s="29">
        <v>16</v>
      </c>
      <c r="X18" s="43">
        <f t="shared" si="2"/>
        <v>2.0625</v>
      </c>
      <c r="Z18" s="51">
        <v>0.7</v>
      </c>
    </row>
    <row r="19" spans="2:33" x14ac:dyDescent="0.35">
      <c r="B19" s="18" t="s">
        <v>292</v>
      </c>
      <c r="C19" s="20"/>
      <c r="D19" s="20">
        <v>2</v>
      </c>
      <c r="E19" s="20">
        <v>1</v>
      </c>
      <c r="F19" s="20">
        <v>3</v>
      </c>
      <c r="G19" s="20">
        <v>3</v>
      </c>
      <c r="H19" s="20">
        <v>6</v>
      </c>
      <c r="I19" s="20">
        <v>1</v>
      </c>
      <c r="J19" s="20">
        <v>1</v>
      </c>
      <c r="K19" s="20">
        <v>17</v>
      </c>
      <c r="L19" s="43">
        <f t="shared" si="1"/>
        <v>3</v>
      </c>
      <c r="N19" s="18" t="s">
        <v>2334</v>
      </c>
      <c r="O19" s="29">
        <v>1</v>
      </c>
      <c r="P19" s="29"/>
      <c r="Q19" s="29"/>
      <c r="R19" s="29">
        <v>1</v>
      </c>
      <c r="S19" s="29">
        <v>1</v>
      </c>
      <c r="T19" s="29">
        <v>9</v>
      </c>
      <c r="U19" s="29"/>
      <c r="V19" s="29">
        <v>1</v>
      </c>
      <c r="W19" s="29">
        <v>13</v>
      </c>
      <c r="X19" s="43">
        <f t="shared" si="2"/>
        <v>3.6153846153846154</v>
      </c>
      <c r="Z19" s="51">
        <v>0.7</v>
      </c>
    </row>
    <row r="20" spans="2:33" x14ac:dyDescent="0.35">
      <c r="B20" s="18" t="s">
        <v>129</v>
      </c>
      <c r="C20" s="20"/>
      <c r="D20" s="20"/>
      <c r="E20" s="20">
        <v>1</v>
      </c>
      <c r="F20" s="20">
        <v>2</v>
      </c>
      <c r="G20" s="20">
        <v>3</v>
      </c>
      <c r="H20" s="20">
        <v>9</v>
      </c>
      <c r="I20" s="20">
        <v>1</v>
      </c>
      <c r="J20" s="20">
        <v>1</v>
      </c>
      <c r="K20" s="20">
        <v>17</v>
      </c>
      <c r="L20" s="43">
        <f t="shared" si="1"/>
        <v>3.5882352941176472</v>
      </c>
      <c r="N20" s="18" t="s">
        <v>2294</v>
      </c>
      <c r="O20" s="29"/>
      <c r="P20" s="29">
        <v>2</v>
      </c>
      <c r="Q20" s="29">
        <v>1</v>
      </c>
      <c r="R20" s="29">
        <v>6</v>
      </c>
      <c r="S20" s="29"/>
      <c r="T20" s="29">
        <v>3</v>
      </c>
      <c r="U20" s="29">
        <v>1</v>
      </c>
      <c r="V20" s="29"/>
      <c r="W20" s="29">
        <v>13</v>
      </c>
      <c r="X20" s="43">
        <f t="shared" si="2"/>
        <v>2.3076923076923075</v>
      </c>
      <c r="Z20" s="51">
        <v>0.96</v>
      </c>
    </row>
    <row r="21" spans="2:33" x14ac:dyDescent="0.35">
      <c r="B21" s="18" t="s">
        <v>1997</v>
      </c>
      <c r="C21" s="20"/>
      <c r="D21" s="20"/>
      <c r="E21" s="20">
        <v>1</v>
      </c>
      <c r="F21" s="20">
        <v>1</v>
      </c>
      <c r="G21" s="20">
        <v>4</v>
      </c>
      <c r="H21" s="20">
        <v>9</v>
      </c>
      <c r="I21" s="20"/>
      <c r="J21" s="20">
        <v>1</v>
      </c>
      <c r="K21" s="20">
        <v>16</v>
      </c>
      <c r="L21" s="43">
        <f t="shared" si="1"/>
        <v>3.5625</v>
      </c>
      <c r="N21" s="18" t="s">
        <v>2289</v>
      </c>
      <c r="O21" s="29"/>
      <c r="P21" s="29">
        <v>1</v>
      </c>
      <c r="Q21" s="29">
        <v>1</v>
      </c>
      <c r="R21" s="29">
        <v>3</v>
      </c>
      <c r="S21" s="29">
        <v>1</v>
      </c>
      <c r="T21" s="29">
        <v>4</v>
      </c>
      <c r="U21" s="29">
        <v>1</v>
      </c>
      <c r="V21" s="29">
        <v>1</v>
      </c>
      <c r="W21" s="29">
        <v>12</v>
      </c>
      <c r="X21" s="43">
        <f t="shared" si="2"/>
        <v>3.0833333333333335</v>
      </c>
      <c r="Z21" s="51">
        <v>0.9</v>
      </c>
    </row>
    <row r="22" spans="2:33" x14ac:dyDescent="0.35">
      <c r="B22" s="18" t="s">
        <v>321</v>
      </c>
      <c r="C22" s="20">
        <v>1</v>
      </c>
      <c r="D22" s="20">
        <v>1</v>
      </c>
      <c r="E22" s="20">
        <v>3</v>
      </c>
      <c r="F22" s="20">
        <v>2</v>
      </c>
      <c r="G22" s="20">
        <v>1</v>
      </c>
      <c r="H22" s="20">
        <v>6</v>
      </c>
      <c r="I22" s="20"/>
      <c r="J22" s="20">
        <v>1</v>
      </c>
      <c r="K22" s="20">
        <v>15</v>
      </c>
      <c r="L22" s="43">
        <f t="shared" si="1"/>
        <v>2.6666666666666665</v>
      </c>
      <c r="N22" s="18" t="s">
        <v>2293</v>
      </c>
      <c r="O22" s="29"/>
      <c r="P22" s="29"/>
      <c r="Q22" s="29">
        <v>2</v>
      </c>
      <c r="R22" s="29">
        <v>6</v>
      </c>
      <c r="S22" s="29"/>
      <c r="T22" s="29">
        <v>2</v>
      </c>
      <c r="U22" s="29"/>
      <c r="V22" s="29"/>
      <c r="W22" s="29">
        <v>10</v>
      </c>
      <c r="X22" s="43">
        <f t="shared" si="2"/>
        <v>2.2000000000000002</v>
      </c>
      <c r="Z22" s="51">
        <v>0.6</v>
      </c>
    </row>
    <row r="23" spans="2:33" x14ac:dyDescent="0.35">
      <c r="B23" s="18" t="s">
        <v>291</v>
      </c>
      <c r="C23" s="20"/>
      <c r="D23" s="20">
        <v>4</v>
      </c>
      <c r="E23" s="20">
        <v>4</v>
      </c>
      <c r="F23" s="20">
        <v>2</v>
      </c>
      <c r="G23" s="20">
        <v>1</v>
      </c>
      <c r="H23" s="20">
        <v>4</v>
      </c>
      <c r="I23" s="20"/>
      <c r="J23" s="20"/>
      <c r="K23" s="20">
        <v>15</v>
      </c>
      <c r="L23" s="43">
        <f t="shared" si="1"/>
        <v>1.8</v>
      </c>
      <c r="N23" s="18" t="s">
        <v>2298</v>
      </c>
      <c r="O23" s="29"/>
      <c r="P23" s="29">
        <v>1</v>
      </c>
      <c r="Q23" s="29">
        <v>4</v>
      </c>
      <c r="R23" s="29">
        <v>2</v>
      </c>
      <c r="S23" s="29">
        <v>1</v>
      </c>
      <c r="T23" s="29">
        <v>1</v>
      </c>
      <c r="U23" s="29"/>
      <c r="V23" s="29"/>
      <c r="W23" s="29">
        <v>9</v>
      </c>
      <c r="X23" s="43">
        <f t="shared" si="2"/>
        <v>1.6666666666666667</v>
      </c>
      <c r="Z23" s="51">
        <v>0.32</v>
      </c>
    </row>
    <row r="24" spans="2:33" x14ac:dyDescent="0.35">
      <c r="B24" s="18" t="s">
        <v>37</v>
      </c>
      <c r="C24" s="20">
        <v>1</v>
      </c>
      <c r="D24" s="20">
        <v>3</v>
      </c>
      <c r="E24" s="20">
        <v>2</v>
      </c>
      <c r="F24" s="20">
        <v>6</v>
      </c>
      <c r="G24" s="20"/>
      <c r="H24" s="20">
        <v>2</v>
      </c>
      <c r="I24" s="20"/>
      <c r="J24" s="20"/>
      <c r="K24" s="20">
        <v>14</v>
      </c>
      <c r="L24" s="43">
        <f t="shared" si="1"/>
        <v>1.5714285714285714</v>
      </c>
      <c r="N24" s="18" t="s">
        <v>2306</v>
      </c>
      <c r="O24" s="29"/>
      <c r="P24" s="29">
        <v>4</v>
      </c>
      <c r="Q24" s="29"/>
      <c r="R24" s="29">
        <v>4</v>
      </c>
      <c r="S24" s="29"/>
      <c r="T24" s="29">
        <v>1</v>
      </c>
      <c r="U24" s="29"/>
      <c r="V24" s="29"/>
      <c r="W24" s="29">
        <v>9</v>
      </c>
      <c r="X24" s="43">
        <f t="shared" si="2"/>
        <v>1.3333333333333333</v>
      </c>
      <c r="Z24" s="51">
        <v>0.45</v>
      </c>
      <c r="AE24" s="36"/>
      <c r="AF24" s="36"/>
      <c r="AG24" s="36"/>
    </row>
    <row r="25" spans="2:33" x14ac:dyDescent="0.35">
      <c r="B25" s="18" t="s">
        <v>1981</v>
      </c>
      <c r="C25" s="20">
        <v>1</v>
      </c>
      <c r="D25" s="20">
        <v>5</v>
      </c>
      <c r="E25" s="20">
        <v>4</v>
      </c>
      <c r="F25" s="20">
        <v>3</v>
      </c>
      <c r="G25" s="20">
        <v>1</v>
      </c>
      <c r="H25" s="20"/>
      <c r="I25" s="20"/>
      <c r="J25" s="20"/>
      <c r="K25" s="20">
        <v>14</v>
      </c>
      <c r="L25" s="43">
        <f t="shared" si="1"/>
        <v>0.9285714285714286</v>
      </c>
      <c r="N25" s="18" t="s">
        <v>2308</v>
      </c>
      <c r="O25" s="29"/>
      <c r="P25" s="29">
        <v>3</v>
      </c>
      <c r="Q25" s="29">
        <v>2</v>
      </c>
      <c r="R25" s="29">
        <v>3</v>
      </c>
      <c r="S25" s="29"/>
      <c r="T25" s="29">
        <v>1</v>
      </c>
      <c r="U25" s="29"/>
      <c r="V25" s="29"/>
      <c r="W25" s="29">
        <v>9</v>
      </c>
      <c r="X25" s="43">
        <f t="shared" si="2"/>
        <v>1.3333333333333333</v>
      </c>
      <c r="Z25" s="51">
        <v>0.4</v>
      </c>
      <c r="AE25" s="36"/>
      <c r="AF25" s="36"/>
      <c r="AG25" s="36"/>
    </row>
    <row r="26" spans="2:33" x14ac:dyDescent="0.35">
      <c r="B26" s="18" t="s">
        <v>1978</v>
      </c>
      <c r="C26" s="20"/>
      <c r="D26" s="20">
        <v>1</v>
      </c>
      <c r="E26" s="20">
        <v>5</v>
      </c>
      <c r="F26" s="20">
        <v>3</v>
      </c>
      <c r="G26" s="20"/>
      <c r="H26" s="20">
        <v>3</v>
      </c>
      <c r="I26" s="20"/>
      <c r="J26" s="20">
        <v>1</v>
      </c>
      <c r="K26" s="20">
        <v>13</v>
      </c>
      <c r="L26" s="43">
        <f t="shared" si="1"/>
        <v>2.2307692307692308</v>
      </c>
      <c r="N26" s="18" t="s">
        <v>3449</v>
      </c>
      <c r="O26" s="29"/>
      <c r="P26" s="29"/>
      <c r="Q26" s="29">
        <v>1</v>
      </c>
      <c r="R26" s="29">
        <v>4</v>
      </c>
      <c r="S26" s="29">
        <v>3</v>
      </c>
      <c r="T26" s="29"/>
      <c r="U26" s="29"/>
      <c r="V26" s="29"/>
      <c r="W26" s="29">
        <v>8</v>
      </c>
      <c r="X26" s="43">
        <f t="shared" si="2"/>
        <v>2.25</v>
      </c>
      <c r="Z26" s="51">
        <v>0.32</v>
      </c>
      <c r="AE26" s="36"/>
      <c r="AF26" s="36"/>
      <c r="AG26" s="36"/>
    </row>
    <row r="27" spans="2:33" x14ac:dyDescent="0.35">
      <c r="B27" s="18" t="s">
        <v>1980</v>
      </c>
      <c r="C27" s="20"/>
      <c r="D27" s="20"/>
      <c r="E27" s="20"/>
      <c r="F27" s="20">
        <v>4</v>
      </c>
      <c r="G27" s="20">
        <v>3</v>
      </c>
      <c r="H27" s="20">
        <v>4</v>
      </c>
      <c r="I27" s="20">
        <v>2</v>
      </c>
      <c r="J27" s="20"/>
      <c r="K27" s="20">
        <v>13</v>
      </c>
      <c r="L27" s="43">
        <f t="shared" si="1"/>
        <v>3.3076923076923075</v>
      </c>
      <c r="N27" s="18" t="s">
        <v>2300</v>
      </c>
      <c r="O27" s="29"/>
      <c r="P27" s="29">
        <v>1</v>
      </c>
      <c r="Q27" s="29">
        <v>2</v>
      </c>
      <c r="R27" s="29">
        <v>3</v>
      </c>
      <c r="S27" s="29">
        <v>1</v>
      </c>
      <c r="T27" s="29">
        <v>1</v>
      </c>
      <c r="U27" s="29"/>
      <c r="V27" s="29"/>
      <c r="W27" s="29">
        <v>8</v>
      </c>
      <c r="X27" s="43">
        <f t="shared" si="2"/>
        <v>1.875</v>
      </c>
      <c r="Z27" s="51">
        <v>0.7</v>
      </c>
      <c r="AE27" s="36"/>
      <c r="AF27" s="36"/>
      <c r="AG27" s="36"/>
    </row>
    <row r="28" spans="2:33" x14ac:dyDescent="0.35">
      <c r="B28" s="18" t="s">
        <v>289</v>
      </c>
      <c r="C28" s="20"/>
      <c r="D28" s="20">
        <v>1</v>
      </c>
      <c r="E28" s="20">
        <v>1</v>
      </c>
      <c r="F28" s="20">
        <v>3</v>
      </c>
      <c r="G28" s="20">
        <v>1</v>
      </c>
      <c r="H28" s="20">
        <v>4</v>
      </c>
      <c r="I28" s="20">
        <v>1</v>
      </c>
      <c r="J28" s="20">
        <v>1</v>
      </c>
      <c r="K28" s="20">
        <v>12</v>
      </c>
      <c r="L28" s="43">
        <f t="shared" si="1"/>
        <v>3.0833333333333335</v>
      </c>
      <c r="N28" s="18" t="s">
        <v>2304</v>
      </c>
      <c r="O28" s="29"/>
      <c r="P28" s="29">
        <v>3</v>
      </c>
      <c r="Q28" s="29">
        <v>1</v>
      </c>
      <c r="R28" s="29">
        <v>2</v>
      </c>
      <c r="S28" s="29"/>
      <c r="T28" s="29">
        <v>1</v>
      </c>
      <c r="U28" s="29"/>
      <c r="V28" s="29"/>
      <c r="W28" s="29">
        <v>7</v>
      </c>
      <c r="X28" s="43">
        <f t="shared" si="2"/>
        <v>1.2857142857142858</v>
      </c>
      <c r="Z28" s="51">
        <v>0.32</v>
      </c>
      <c r="AE28" s="36"/>
      <c r="AF28" s="36"/>
      <c r="AG28" s="36"/>
    </row>
    <row r="29" spans="2:33" ht="22.5" x14ac:dyDescent="0.45">
      <c r="B29" s="18" t="s">
        <v>2011</v>
      </c>
      <c r="C29" s="20"/>
      <c r="D29" s="20">
        <v>1</v>
      </c>
      <c r="E29" s="20">
        <v>6</v>
      </c>
      <c r="F29" s="20">
        <v>3</v>
      </c>
      <c r="G29" s="20"/>
      <c r="H29" s="20">
        <v>2</v>
      </c>
      <c r="I29" s="20"/>
      <c r="J29" s="20"/>
      <c r="K29" s="20">
        <v>12</v>
      </c>
      <c r="L29" s="43">
        <f t="shared" si="1"/>
        <v>1.6666666666666667</v>
      </c>
      <c r="N29" s="18" t="s">
        <v>2307</v>
      </c>
      <c r="O29" s="29"/>
      <c r="P29" s="29">
        <v>2</v>
      </c>
      <c r="Q29" s="29">
        <v>1</v>
      </c>
      <c r="R29" s="29">
        <v>2</v>
      </c>
      <c r="S29" s="29"/>
      <c r="T29" s="29">
        <v>1</v>
      </c>
      <c r="U29" s="29"/>
      <c r="V29" s="29"/>
      <c r="W29" s="29">
        <v>6</v>
      </c>
      <c r="Z29" s="52"/>
      <c r="AE29" s="36"/>
      <c r="AF29" s="36"/>
      <c r="AG29" s="36"/>
    </row>
    <row r="30" spans="2:33" x14ac:dyDescent="0.35">
      <c r="B30" s="18" t="s">
        <v>1970</v>
      </c>
      <c r="C30" s="20"/>
      <c r="D30" s="20"/>
      <c r="E30" s="20">
        <v>2</v>
      </c>
      <c r="F30" s="20">
        <v>1</v>
      </c>
      <c r="G30" s="20">
        <v>1</v>
      </c>
      <c r="H30" s="20">
        <v>6</v>
      </c>
      <c r="I30" s="20"/>
      <c r="J30" s="20">
        <v>1</v>
      </c>
      <c r="K30" s="20">
        <v>11</v>
      </c>
      <c r="L30" s="43">
        <f t="shared" si="1"/>
        <v>3.3636363636363638</v>
      </c>
      <c r="N30" s="18" t="s">
        <v>2299</v>
      </c>
      <c r="O30" s="29"/>
      <c r="P30" s="29"/>
      <c r="Q30" s="29">
        <v>3</v>
      </c>
      <c r="R30" s="29"/>
      <c r="S30" s="29"/>
      <c r="T30" s="29">
        <v>2</v>
      </c>
      <c r="U30" s="29"/>
      <c r="V30" s="29"/>
      <c r="W30" s="29">
        <v>5</v>
      </c>
      <c r="AE30" s="36"/>
      <c r="AF30" s="36"/>
      <c r="AG30" s="36"/>
    </row>
    <row r="31" spans="2:33" x14ac:dyDescent="0.35">
      <c r="B31" s="18" t="s">
        <v>1999</v>
      </c>
      <c r="C31" s="20"/>
      <c r="D31" s="20">
        <v>1</v>
      </c>
      <c r="E31" s="20">
        <v>2</v>
      </c>
      <c r="F31" s="20">
        <v>2</v>
      </c>
      <c r="G31" s="20">
        <v>3</v>
      </c>
      <c r="H31" s="20">
        <v>3</v>
      </c>
      <c r="I31" s="20"/>
      <c r="J31" s="20"/>
      <c r="K31" s="20">
        <v>11</v>
      </c>
      <c r="L31" s="43">
        <f t="shared" si="1"/>
        <v>2.4545454545454546</v>
      </c>
      <c r="N31" s="18" t="s">
        <v>2297</v>
      </c>
      <c r="O31" s="29">
        <v>1</v>
      </c>
      <c r="P31" s="29"/>
      <c r="Q31" s="29"/>
      <c r="R31" s="29">
        <v>2</v>
      </c>
      <c r="S31" s="29"/>
      <c r="T31" s="29">
        <v>1</v>
      </c>
      <c r="U31" s="29"/>
      <c r="V31" s="29"/>
      <c r="W31" s="29">
        <v>4</v>
      </c>
      <c r="AE31" s="36"/>
      <c r="AF31" s="36"/>
      <c r="AG31" s="36"/>
    </row>
    <row r="32" spans="2:33" x14ac:dyDescent="0.35">
      <c r="B32" s="18" t="s">
        <v>2004</v>
      </c>
      <c r="C32" s="20"/>
      <c r="D32" s="20"/>
      <c r="E32" s="20">
        <v>3</v>
      </c>
      <c r="F32" s="20">
        <v>2</v>
      </c>
      <c r="G32" s="20">
        <v>1</v>
      </c>
      <c r="H32" s="20">
        <v>2</v>
      </c>
      <c r="I32" s="20">
        <v>2</v>
      </c>
      <c r="J32" s="20"/>
      <c r="K32" s="20">
        <v>10</v>
      </c>
      <c r="L32" s="43">
        <f t="shared" si="1"/>
        <v>2.8</v>
      </c>
      <c r="N32" s="18" t="s">
        <v>2339</v>
      </c>
      <c r="O32" s="29"/>
      <c r="P32" s="29"/>
      <c r="Q32" s="29">
        <v>2</v>
      </c>
      <c r="R32" s="29"/>
      <c r="S32" s="29">
        <v>1</v>
      </c>
      <c r="T32" s="29"/>
      <c r="U32" s="29">
        <v>1</v>
      </c>
      <c r="V32" s="29"/>
      <c r="W32" s="29">
        <v>4</v>
      </c>
      <c r="AE32" s="36"/>
      <c r="AF32" s="36"/>
      <c r="AG32" s="36"/>
    </row>
    <row r="33" spans="2:33" x14ac:dyDescent="0.35">
      <c r="B33" s="18" t="s">
        <v>2224</v>
      </c>
      <c r="C33" s="20"/>
      <c r="D33" s="20">
        <v>1</v>
      </c>
      <c r="E33" s="20">
        <v>1</v>
      </c>
      <c r="F33" s="20">
        <v>4</v>
      </c>
      <c r="G33" s="20"/>
      <c r="H33" s="20">
        <v>3</v>
      </c>
      <c r="I33" s="20">
        <v>1</v>
      </c>
      <c r="J33" s="20"/>
      <c r="K33" s="20">
        <v>10</v>
      </c>
      <c r="L33" s="43">
        <f t="shared" si="1"/>
        <v>2.6</v>
      </c>
      <c r="N33" s="18" t="s">
        <v>2302</v>
      </c>
      <c r="O33" s="29"/>
      <c r="P33" s="29">
        <v>1</v>
      </c>
      <c r="Q33" s="29"/>
      <c r="R33" s="29">
        <v>2</v>
      </c>
      <c r="S33" s="29"/>
      <c r="T33" s="29"/>
      <c r="U33" s="29"/>
      <c r="V33" s="29"/>
      <c r="W33" s="29">
        <v>3</v>
      </c>
      <c r="AE33" s="36"/>
      <c r="AF33" s="36"/>
      <c r="AG33" s="36"/>
    </row>
    <row r="34" spans="2:33" x14ac:dyDescent="0.35">
      <c r="B34" s="18" t="s">
        <v>1985</v>
      </c>
      <c r="C34" s="20"/>
      <c r="D34" s="20"/>
      <c r="E34" s="20">
        <v>3</v>
      </c>
      <c r="F34" s="20">
        <v>5</v>
      </c>
      <c r="G34" s="20"/>
      <c r="H34" s="20">
        <v>1</v>
      </c>
      <c r="I34" s="20"/>
      <c r="J34" s="20">
        <v>1</v>
      </c>
      <c r="K34" s="20">
        <v>10</v>
      </c>
      <c r="L34" s="43">
        <f t="shared" si="1"/>
        <v>2.2999999999999998</v>
      </c>
      <c r="N34" s="18" t="s">
        <v>2341</v>
      </c>
      <c r="O34" s="29"/>
      <c r="P34" s="29"/>
      <c r="Q34" s="29"/>
      <c r="R34" s="29"/>
      <c r="S34" s="29"/>
      <c r="T34" s="29">
        <v>2</v>
      </c>
      <c r="U34" s="29"/>
      <c r="V34" s="29"/>
      <c r="W34" s="29">
        <v>2</v>
      </c>
      <c r="AE34" s="36"/>
      <c r="AF34" s="36"/>
      <c r="AG34" s="36"/>
    </row>
    <row r="35" spans="2:33" x14ac:dyDescent="0.35">
      <c r="B35" s="18" t="s">
        <v>1971</v>
      </c>
      <c r="C35" s="20"/>
      <c r="D35" s="20"/>
      <c r="E35" s="20">
        <v>2</v>
      </c>
      <c r="F35" s="20">
        <v>6</v>
      </c>
      <c r="G35" s="20"/>
      <c r="H35" s="20">
        <v>2</v>
      </c>
      <c r="I35" s="20"/>
      <c r="J35" s="20"/>
      <c r="K35" s="20">
        <v>10</v>
      </c>
      <c r="L35" s="43">
        <f t="shared" si="1"/>
        <v>2.2000000000000002</v>
      </c>
      <c r="N35" s="18" t="s">
        <v>2295</v>
      </c>
      <c r="O35" s="29"/>
      <c r="P35" s="29"/>
      <c r="Q35" s="29"/>
      <c r="R35" s="29">
        <v>2</v>
      </c>
      <c r="S35" s="29"/>
      <c r="T35" s="29"/>
      <c r="U35" s="29"/>
      <c r="V35" s="29"/>
      <c r="W35" s="29">
        <v>2</v>
      </c>
      <c r="AE35" s="36"/>
      <c r="AF35" s="36"/>
      <c r="AG35" s="36"/>
    </row>
    <row r="36" spans="2:33" x14ac:dyDescent="0.35">
      <c r="B36" s="18" t="s">
        <v>1972</v>
      </c>
      <c r="C36" s="20">
        <v>1</v>
      </c>
      <c r="D36" s="20"/>
      <c r="E36" s="20"/>
      <c r="F36" s="20">
        <v>3</v>
      </c>
      <c r="G36" s="20"/>
      <c r="H36" s="20">
        <v>5</v>
      </c>
      <c r="I36" s="20"/>
      <c r="J36" s="20">
        <v>1</v>
      </c>
      <c r="K36" s="20">
        <v>10</v>
      </c>
      <c r="L36" s="43">
        <f t="shared" si="1"/>
        <v>3.2</v>
      </c>
      <c r="N36" s="18" t="s">
        <v>4099</v>
      </c>
      <c r="O36" s="29"/>
      <c r="P36" s="29">
        <v>2</v>
      </c>
      <c r="Q36" s="29"/>
      <c r="R36" s="29"/>
      <c r="S36" s="29"/>
      <c r="T36" s="29"/>
      <c r="U36" s="29"/>
      <c r="V36" s="29"/>
      <c r="W36" s="29">
        <v>2</v>
      </c>
      <c r="AE36" s="36"/>
      <c r="AF36" s="36"/>
      <c r="AG36" s="36"/>
    </row>
    <row r="37" spans="2:33" x14ac:dyDescent="0.35">
      <c r="B37" s="18" t="s">
        <v>2003</v>
      </c>
      <c r="C37" s="20"/>
      <c r="D37" s="20">
        <v>1</v>
      </c>
      <c r="E37" s="20">
        <v>2</v>
      </c>
      <c r="F37" s="20">
        <v>3</v>
      </c>
      <c r="G37" s="20">
        <v>3</v>
      </c>
      <c r="H37" s="20">
        <v>1</v>
      </c>
      <c r="I37" s="20"/>
      <c r="J37" s="20"/>
      <c r="K37" s="20">
        <v>10</v>
      </c>
      <c r="L37" s="43">
        <f t="shared" si="1"/>
        <v>2.1</v>
      </c>
      <c r="N37" s="18" t="s">
        <v>2331</v>
      </c>
      <c r="O37" s="29"/>
      <c r="P37" s="29"/>
      <c r="Q37" s="29">
        <v>1</v>
      </c>
      <c r="R37" s="29"/>
      <c r="S37" s="29"/>
      <c r="T37" s="29"/>
      <c r="U37" s="29"/>
      <c r="V37" s="29"/>
      <c r="W37" s="29">
        <v>1</v>
      </c>
      <c r="AE37" s="36"/>
      <c r="AF37" s="36"/>
      <c r="AG37" s="36"/>
    </row>
    <row r="38" spans="2:33" x14ac:dyDescent="0.35">
      <c r="B38" s="18" t="s">
        <v>1998</v>
      </c>
      <c r="C38" s="20"/>
      <c r="D38" s="20">
        <v>1</v>
      </c>
      <c r="E38" s="20">
        <v>1</v>
      </c>
      <c r="F38" s="20">
        <v>1</v>
      </c>
      <c r="G38" s="20">
        <v>1</v>
      </c>
      <c r="H38" s="20">
        <v>3</v>
      </c>
      <c r="I38" s="20">
        <v>2</v>
      </c>
      <c r="J38" s="20">
        <v>1</v>
      </c>
      <c r="K38" s="20">
        <v>10</v>
      </c>
      <c r="L38" s="43">
        <f t="shared" si="1"/>
        <v>3.4</v>
      </c>
      <c r="N38" s="18" t="s">
        <v>4029</v>
      </c>
      <c r="O38" s="29"/>
      <c r="P38" s="29"/>
      <c r="Q38" s="29">
        <v>1</v>
      </c>
      <c r="R38" s="29"/>
      <c r="S38" s="29"/>
      <c r="T38" s="29"/>
      <c r="U38" s="29"/>
      <c r="V38" s="29"/>
      <c r="W38" s="29">
        <v>1</v>
      </c>
      <c r="AE38" s="36"/>
      <c r="AF38" s="36"/>
      <c r="AG38" s="36"/>
    </row>
    <row r="39" spans="2:33" x14ac:dyDescent="0.35">
      <c r="B39" s="18" t="s">
        <v>260</v>
      </c>
      <c r="C39" s="20">
        <v>1</v>
      </c>
      <c r="D39" s="20">
        <v>2</v>
      </c>
      <c r="E39" s="20">
        <v>2</v>
      </c>
      <c r="F39" s="20">
        <v>3</v>
      </c>
      <c r="G39" s="20">
        <v>2</v>
      </c>
      <c r="H39" s="20"/>
      <c r="I39" s="20"/>
      <c r="J39" s="20"/>
      <c r="K39" s="20">
        <v>10</v>
      </c>
      <c r="L39" s="43">
        <f t="shared" si="1"/>
        <v>1.4</v>
      </c>
      <c r="N39" s="18" t="s">
        <v>4323</v>
      </c>
      <c r="O39" s="29"/>
      <c r="P39" s="29"/>
      <c r="Q39" s="29"/>
      <c r="R39" s="29">
        <v>1</v>
      </c>
      <c r="S39" s="29"/>
      <c r="T39" s="29"/>
      <c r="U39" s="29"/>
      <c r="V39" s="29"/>
      <c r="W39" s="29">
        <v>1</v>
      </c>
      <c r="AE39" s="36"/>
      <c r="AF39" s="36"/>
      <c r="AG39" s="36"/>
    </row>
    <row r="40" spans="2:33" x14ac:dyDescent="0.35">
      <c r="B40" s="18" t="s">
        <v>2284</v>
      </c>
      <c r="C40" s="20"/>
      <c r="D40" s="20">
        <v>1</v>
      </c>
      <c r="E40" s="20">
        <v>4</v>
      </c>
      <c r="F40" s="20">
        <v>2</v>
      </c>
      <c r="G40" s="20">
        <v>1</v>
      </c>
      <c r="H40" s="20">
        <v>1</v>
      </c>
      <c r="I40" s="20"/>
      <c r="J40" s="20"/>
      <c r="K40" s="20">
        <v>9</v>
      </c>
      <c r="L40" s="43">
        <f t="shared" si="1"/>
        <v>1.6666666666666667</v>
      </c>
      <c r="N40" s="18" t="s">
        <v>2332</v>
      </c>
      <c r="O40" s="29"/>
      <c r="P40" s="29"/>
      <c r="Q40" s="29"/>
      <c r="R40" s="29"/>
      <c r="S40" s="29">
        <v>1</v>
      </c>
      <c r="T40" s="29"/>
      <c r="U40" s="29"/>
      <c r="V40" s="29"/>
      <c r="W40" s="29">
        <v>1</v>
      </c>
      <c r="AE40" s="36"/>
      <c r="AF40" s="36"/>
      <c r="AG40" s="36"/>
    </row>
    <row r="41" spans="2:33" x14ac:dyDescent="0.35">
      <c r="B41" s="18" t="s">
        <v>2282</v>
      </c>
      <c r="C41" s="20"/>
      <c r="D41" s="20">
        <v>4</v>
      </c>
      <c r="E41" s="20"/>
      <c r="F41" s="20">
        <v>4</v>
      </c>
      <c r="G41" s="20"/>
      <c r="H41" s="20">
        <v>1</v>
      </c>
      <c r="I41" s="20"/>
      <c r="J41" s="20"/>
      <c r="K41" s="20">
        <v>9</v>
      </c>
      <c r="L41" s="43">
        <f t="shared" si="1"/>
        <v>1.3333333333333333</v>
      </c>
      <c r="N41" s="18" t="s">
        <v>2335</v>
      </c>
      <c r="O41" s="29"/>
      <c r="P41" s="29">
        <v>1</v>
      </c>
      <c r="Q41" s="29"/>
      <c r="R41" s="29"/>
      <c r="S41" s="29"/>
      <c r="T41" s="29"/>
      <c r="U41" s="29"/>
      <c r="V41" s="29"/>
      <c r="W41" s="29">
        <v>1</v>
      </c>
    </row>
    <row r="42" spans="2:33" x14ac:dyDescent="0.35">
      <c r="B42" s="18" t="s">
        <v>145</v>
      </c>
      <c r="C42" s="20"/>
      <c r="D42" s="20"/>
      <c r="E42" s="20">
        <v>4</v>
      </c>
      <c r="F42" s="20">
        <v>1</v>
      </c>
      <c r="G42" s="20">
        <v>1</v>
      </c>
      <c r="H42" s="20">
        <v>2</v>
      </c>
      <c r="I42" s="20"/>
      <c r="J42" s="20">
        <v>1</v>
      </c>
      <c r="K42" s="20">
        <v>9</v>
      </c>
      <c r="L42" s="43">
        <f t="shared" si="1"/>
        <v>2.5555555555555554</v>
      </c>
      <c r="N42" s="18" t="s">
        <v>3995</v>
      </c>
      <c r="O42" s="29"/>
      <c r="P42" s="29"/>
      <c r="Q42" s="29"/>
      <c r="R42" s="29"/>
      <c r="S42" s="29"/>
      <c r="T42" s="29">
        <v>1</v>
      </c>
      <c r="U42" s="29"/>
      <c r="V42" s="29"/>
      <c r="W42" s="29">
        <v>1</v>
      </c>
    </row>
    <row r="43" spans="2:33" x14ac:dyDescent="0.35">
      <c r="B43" s="18" t="s">
        <v>1168</v>
      </c>
      <c r="C43" s="20"/>
      <c r="D43" s="20">
        <v>1</v>
      </c>
      <c r="E43" s="20">
        <v>2</v>
      </c>
      <c r="F43" s="20">
        <v>3</v>
      </c>
      <c r="G43" s="20">
        <v>1</v>
      </c>
      <c r="H43" s="20">
        <v>1</v>
      </c>
      <c r="I43" s="20"/>
      <c r="J43" s="20"/>
      <c r="K43" s="20">
        <v>8</v>
      </c>
      <c r="L43" s="43">
        <f t="shared" si="1"/>
        <v>1.875</v>
      </c>
      <c r="N43" s="18" t="s">
        <v>2841</v>
      </c>
      <c r="O43" s="29"/>
      <c r="P43" s="29"/>
      <c r="Q43" s="29">
        <v>1</v>
      </c>
      <c r="R43" s="29"/>
      <c r="S43" s="29"/>
      <c r="T43" s="29"/>
      <c r="U43" s="29"/>
      <c r="V43" s="29"/>
      <c r="W43" s="29">
        <v>1</v>
      </c>
    </row>
    <row r="44" spans="2:33" x14ac:dyDescent="0.35">
      <c r="B44" s="18" t="s">
        <v>1975</v>
      </c>
      <c r="C44" s="20"/>
      <c r="D44" s="20"/>
      <c r="E44" s="20">
        <v>2</v>
      </c>
      <c r="F44" s="20">
        <v>5</v>
      </c>
      <c r="G44" s="20"/>
      <c r="H44" s="20"/>
      <c r="I44" s="20"/>
      <c r="J44" s="20"/>
      <c r="K44" s="20">
        <v>7</v>
      </c>
      <c r="L44" s="43">
        <f t="shared" si="1"/>
        <v>1.7142857142857142</v>
      </c>
      <c r="N44" s="18" t="s">
        <v>3735</v>
      </c>
      <c r="O44" s="29"/>
      <c r="P44" s="29">
        <v>1</v>
      </c>
      <c r="Q44" s="29"/>
      <c r="R44" s="29"/>
      <c r="S44" s="29"/>
      <c r="T44" s="29"/>
      <c r="U44" s="29"/>
      <c r="V44" s="29"/>
      <c r="W44" s="29">
        <v>1</v>
      </c>
    </row>
    <row r="45" spans="2:33" x14ac:dyDescent="0.35">
      <c r="B45" s="18" t="s">
        <v>287</v>
      </c>
      <c r="C45" s="20"/>
      <c r="D45" s="20">
        <v>3</v>
      </c>
      <c r="E45" s="20">
        <v>1</v>
      </c>
      <c r="F45" s="20">
        <v>2</v>
      </c>
      <c r="G45" s="20"/>
      <c r="H45" s="20">
        <v>1</v>
      </c>
      <c r="I45" s="20"/>
      <c r="J45" s="20"/>
      <c r="K45" s="20">
        <v>7</v>
      </c>
      <c r="L45" s="43">
        <f t="shared" si="1"/>
        <v>1.2857142857142858</v>
      </c>
      <c r="N45" s="18" t="s">
        <v>3949</v>
      </c>
      <c r="O45" s="29"/>
      <c r="P45" s="29">
        <v>1</v>
      </c>
      <c r="Q45" s="29"/>
      <c r="R45" s="29"/>
      <c r="S45" s="29"/>
      <c r="T45" s="29"/>
      <c r="U45" s="29"/>
      <c r="V45" s="29"/>
      <c r="W45" s="29">
        <v>1</v>
      </c>
    </row>
    <row r="46" spans="2:33" x14ac:dyDescent="0.35">
      <c r="B46" s="18" t="s">
        <v>154</v>
      </c>
      <c r="C46" s="20"/>
      <c r="D46" s="20"/>
      <c r="E46" s="20">
        <v>3</v>
      </c>
      <c r="F46" s="20">
        <v>2</v>
      </c>
      <c r="G46" s="20">
        <v>1</v>
      </c>
      <c r="H46" s="20">
        <v>1</v>
      </c>
      <c r="I46" s="20"/>
      <c r="J46" s="20"/>
      <c r="K46" s="20">
        <v>7</v>
      </c>
      <c r="L46" s="43">
        <f t="shared" si="1"/>
        <v>2</v>
      </c>
      <c r="N46" s="18" t="s">
        <v>4104</v>
      </c>
      <c r="O46" s="29"/>
      <c r="P46" s="29">
        <v>1</v>
      </c>
      <c r="Q46" s="29"/>
      <c r="R46" s="29"/>
      <c r="S46" s="29"/>
      <c r="T46" s="29"/>
      <c r="U46" s="29"/>
      <c r="V46" s="29"/>
      <c r="W46" s="29">
        <v>1</v>
      </c>
    </row>
    <row r="47" spans="2:33" x14ac:dyDescent="0.35">
      <c r="B47" s="18" t="s">
        <v>2105</v>
      </c>
      <c r="C47" s="20"/>
      <c r="D47" s="20">
        <v>1</v>
      </c>
      <c r="E47" s="20"/>
      <c r="F47" s="20"/>
      <c r="G47" s="20">
        <v>2</v>
      </c>
      <c r="H47" s="20">
        <v>4</v>
      </c>
      <c r="I47" s="20"/>
      <c r="J47" s="20"/>
      <c r="K47" s="20">
        <v>7</v>
      </c>
      <c r="L47" s="43">
        <f t="shared" si="1"/>
        <v>3.1428571428571428</v>
      </c>
      <c r="N47" s="18" t="s">
        <v>3705</v>
      </c>
      <c r="O47" s="29"/>
      <c r="P47" s="29"/>
      <c r="Q47" s="29"/>
      <c r="R47" s="29"/>
      <c r="S47" s="29"/>
      <c r="T47" s="29">
        <v>1</v>
      </c>
      <c r="U47" s="29"/>
      <c r="V47" s="29"/>
      <c r="W47" s="29">
        <v>1</v>
      </c>
    </row>
    <row r="48" spans="2:33" x14ac:dyDescent="0.35">
      <c r="B48" s="18" t="s">
        <v>1995</v>
      </c>
      <c r="C48" s="20"/>
      <c r="D48" s="20"/>
      <c r="E48" s="20"/>
      <c r="F48" s="20">
        <v>2</v>
      </c>
      <c r="G48" s="20"/>
      <c r="H48" s="20">
        <v>4</v>
      </c>
      <c r="I48" s="20"/>
      <c r="J48" s="20"/>
      <c r="K48" s="20">
        <v>6</v>
      </c>
      <c r="L48" s="43">
        <f t="shared" si="1"/>
        <v>3.3333333333333335</v>
      </c>
      <c r="N48" s="18" t="s">
        <v>2286</v>
      </c>
      <c r="O48" s="29">
        <v>33</v>
      </c>
      <c r="P48" s="29">
        <v>88</v>
      </c>
      <c r="Q48" s="29">
        <v>172</v>
      </c>
      <c r="R48" s="29">
        <v>194</v>
      </c>
      <c r="S48" s="29">
        <v>67</v>
      </c>
      <c r="T48" s="29">
        <v>224</v>
      </c>
      <c r="U48" s="29">
        <v>36</v>
      </c>
      <c r="V48" s="29">
        <v>19</v>
      </c>
      <c r="W48" s="29">
        <v>833</v>
      </c>
    </row>
    <row r="49" spans="2:22" x14ac:dyDescent="0.35">
      <c r="B49" s="18" t="s">
        <v>2259</v>
      </c>
      <c r="C49" s="20"/>
      <c r="D49" s="20">
        <v>1</v>
      </c>
      <c r="E49" s="20">
        <v>2</v>
      </c>
      <c r="F49" s="20">
        <v>1</v>
      </c>
      <c r="G49" s="20">
        <v>1</v>
      </c>
      <c r="H49" s="20"/>
      <c r="I49" s="20"/>
      <c r="J49" s="20">
        <v>1</v>
      </c>
      <c r="K49" s="20">
        <v>6</v>
      </c>
      <c r="L49" s="43">
        <f t="shared" si="1"/>
        <v>2.1666666666666665</v>
      </c>
    </row>
    <row r="50" spans="2:22" x14ac:dyDescent="0.35">
      <c r="B50" s="18" t="s">
        <v>1993</v>
      </c>
      <c r="C50" s="20"/>
      <c r="D50" s="20">
        <v>2</v>
      </c>
      <c r="E50" s="20">
        <v>1</v>
      </c>
      <c r="F50" s="20">
        <v>3</v>
      </c>
      <c r="G50" s="20"/>
      <c r="H50" s="20"/>
      <c r="I50" s="20"/>
      <c r="J50" s="20"/>
      <c r="K50" s="20">
        <v>6</v>
      </c>
      <c r="L50" s="43">
        <f t="shared" si="1"/>
        <v>1.1666666666666667</v>
      </c>
      <c r="O50">
        <f>SUM(O11:O47)</f>
        <v>12</v>
      </c>
      <c r="P50" s="36">
        <f t="shared" ref="P50:V50" si="3">SUM(P11:P47)</f>
        <v>63</v>
      </c>
      <c r="Q50" s="36">
        <f t="shared" si="3"/>
        <v>130</v>
      </c>
      <c r="R50" s="36">
        <f t="shared" si="3"/>
        <v>154</v>
      </c>
      <c r="S50" s="36">
        <f t="shared" si="3"/>
        <v>50</v>
      </c>
      <c r="T50" s="36">
        <f t="shared" si="3"/>
        <v>166</v>
      </c>
      <c r="U50" s="36">
        <f t="shared" si="3"/>
        <v>23</v>
      </c>
      <c r="V50" s="36">
        <f t="shared" si="3"/>
        <v>18</v>
      </c>
    </row>
    <row r="51" spans="2:22" x14ac:dyDescent="0.35">
      <c r="B51" s="18" t="s">
        <v>277</v>
      </c>
      <c r="C51" s="20"/>
      <c r="D51" s="20"/>
      <c r="E51" s="20">
        <v>3</v>
      </c>
      <c r="F51" s="20">
        <v>3</v>
      </c>
      <c r="G51" s="20"/>
      <c r="H51" s="20"/>
      <c r="I51" s="20"/>
      <c r="J51" s="20"/>
      <c r="K51" s="20">
        <v>6</v>
      </c>
      <c r="L51" s="43">
        <f t="shared" si="1"/>
        <v>1.5</v>
      </c>
    </row>
    <row r="52" spans="2:22" x14ac:dyDescent="0.35">
      <c r="B52" s="18" t="s">
        <v>270</v>
      </c>
      <c r="C52" s="20"/>
      <c r="D52" s="20">
        <v>1</v>
      </c>
      <c r="E52" s="20">
        <v>1</v>
      </c>
      <c r="F52" s="20">
        <v>2</v>
      </c>
      <c r="G52" s="20"/>
      <c r="H52" s="20">
        <v>2</v>
      </c>
      <c r="I52" s="20"/>
      <c r="J52" s="20"/>
      <c r="K52" s="20">
        <v>6</v>
      </c>
      <c r="L52" s="43">
        <f t="shared" si="1"/>
        <v>2.1666666666666665</v>
      </c>
    </row>
    <row r="53" spans="2:22" x14ac:dyDescent="0.35">
      <c r="B53" s="18" t="s">
        <v>1048</v>
      </c>
      <c r="C53" s="20"/>
      <c r="D53" s="20">
        <v>1</v>
      </c>
      <c r="E53" s="20">
        <v>1</v>
      </c>
      <c r="F53" s="20">
        <v>3</v>
      </c>
      <c r="G53" s="20"/>
      <c r="H53" s="20">
        <v>1</v>
      </c>
      <c r="I53" s="20"/>
      <c r="J53" s="20"/>
      <c r="K53" s="20">
        <v>6</v>
      </c>
      <c r="L53" s="43">
        <f t="shared" si="1"/>
        <v>1.8333333333333333</v>
      </c>
    </row>
    <row r="54" spans="2:22" x14ac:dyDescent="0.35">
      <c r="B54" s="18" t="s">
        <v>1983</v>
      </c>
      <c r="C54" s="20"/>
      <c r="D54" s="20">
        <v>1</v>
      </c>
      <c r="E54" s="20">
        <v>1</v>
      </c>
      <c r="F54" s="20"/>
      <c r="G54" s="20">
        <v>1</v>
      </c>
      <c r="H54" s="20">
        <v>2</v>
      </c>
      <c r="I54" s="20"/>
      <c r="J54" s="20"/>
      <c r="K54" s="20">
        <v>5</v>
      </c>
      <c r="L54" s="43">
        <f t="shared" si="1"/>
        <v>2.4</v>
      </c>
    </row>
    <row r="55" spans="2:22" x14ac:dyDescent="0.35">
      <c r="B55" s="18" t="s">
        <v>2010</v>
      </c>
      <c r="C55" s="20"/>
      <c r="D55" s="20"/>
      <c r="E55" s="20">
        <v>3</v>
      </c>
      <c r="F55" s="20"/>
      <c r="G55" s="20"/>
      <c r="H55" s="20">
        <v>2</v>
      </c>
      <c r="I55" s="20"/>
      <c r="J55" s="20"/>
      <c r="K55" s="20">
        <v>5</v>
      </c>
      <c r="L55" s="43">
        <f t="shared" si="1"/>
        <v>2.2000000000000002</v>
      </c>
    </row>
    <row r="56" spans="2:22" x14ac:dyDescent="0.35">
      <c r="B56" s="18" t="s">
        <v>50</v>
      </c>
      <c r="C56" s="20"/>
      <c r="D56" s="20">
        <v>2</v>
      </c>
      <c r="E56" s="20"/>
      <c r="F56" s="20">
        <v>3</v>
      </c>
      <c r="G56" s="20"/>
      <c r="H56" s="20"/>
      <c r="I56" s="20"/>
      <c r="J56" s="20"/>
      <c r="K56" s="20">
        <v>5</v>
      </c>
      <c r="L56" s="43">
        <f t="shared" si="1"/>
        <v>1.2</v>
      </c>
    </row>
    <row r="57" spans="2:22" x14ac:dyDescent="0.35">
      <c r="B57" s="18" t="s">
        <v>49</v>
      </c>
      <c r="C57" s="20"/>
      <c r="D57" s="20">
        <v>2</v>
      </c>
      <c r="E57" s="20">
        <v>1</v>
      </c>
      <c r="F57" s="20">
        <v>1</v>
      </c>
      <c r="G57" s="20"/>
      <c r="H57" s="20">
        <v>1</v>
      </c>
      <c r="I57" s="20"/>
      <c r="J57" s="20"/>
      <c r="K57" s="20">
        <v>5</v>
      </c>
      <c r="L57" s="43">
        <f t="shared" si="1"/>
        <v>1.4</v>
      </c>
    </row>
    <row r="58" spans="2:22" x14ac:dyDescent="0.35">
      <c r="B58" s="18" t="s">
        <v>1176</v>
      </c>
      <c r="C58" s="20"/>
      <c r="D58" s="20"/>
      <c r="E58" s="20"/>
      <c r="F58" s="20">
        <v>4</v>
      </c>
      <c r="G58" s="20"/>
      <c r="H58" s="20">
        <v>1</v>
      </c>
      <c r="I58" s="20"/>
      <c r="J58" s="20"/>
      <c r="K58" s="20">
        <v>5</v>
      </c>
      <c r="L58" s="43">
        <f t="shared" si="1"/>
        <v>2.4</v>
      </c>
    </row>
    <row r="59" spans="2:22" x14ac:dyDescent="0.35">
      <c r="B59" s="18" t="s">
        <v>1986</v>
      </c>
      <c r="C59" s="20"/>
      <c r="D59" s="20">
        <v>1</v>
      </c>
      <c r="E59" s="20">
        <v>1</v>
      </c>
      <c r="F59" s="20"/>
      <c r="G59" s="20">
        <v>2</v>
      </c>
      <c r="H59" s="20">
        <v>1</v>
      </c>
      <c r="I59" s="20"/>
      <c r="J59" s="20"/>
      <c r="K59" s="20">
        <v>5</v>
      </c>
      <c r="L59" s="43">
        <f t="shared" si="1"/>
        <v>2.2000000000000002</v>
      </c>
    </row>
    <row r="60" spans="2:22" x14ac:dyDescent="0.35">
      <c r="B60" s="18" t="s">
        <v>2006</v>
      </c>
      <c r="C60" s="20"/>
      <c r="D60" s="20">
        <v>2</v>
      </c>
      <c r="E60" s="20"/>
      <c r="F60" s="20">
        <v>1</v>
      </c>
      <c r="G60" s="20"/>
      <c r="H60" s="20">
        <v>2</v>
      </c>
      <c r="I60" s="20"/>
      <c r="J60" s="20"/>
      <c r="K60" s="20">
        <v>5</v>
      </c>
      <c r="L60" s="43">
        <f t="shared" si="1"/>
        <v>2</v>
      </c>
    </row>
    <row r="61" spans="2:22" x14ac:dyDescent="0.35">
      <c r="B61" s="18" t="s">
        <v>1047</v>
      </c>
      <c r="C61" s="20"/>
      <c r="D61" s="20"/>
      <c r="E61" s="20">
        <v>2</v>
      </c>
      <c r="F61" s="20"/>
      <c r="G61" s="20">
        <v>1</v>
      </c>
      <c r="H61" s="20"/>
      <c r="I61" s="20">
        <v>1</v>
      </c>
      <c r="J61" s="20"/>
      <c r="K61" s="20">
        <v>4</v>
      </c>
      <c r="L61" s="43">
        <f t="shared" si="1"/>
        <v>2.5</v>
      </c>
    </row>
    <row r="62" spans="2:22" x14ac:dyDescent="0.35">
      <c r="B62" s="18" t="s">
        <v>2001</v>
      </c>
      <c r="C62" s="20"/>
      <c r="D62" s="20"/>
      <c r="E62" s="20">
        <v>3</v>
      </c>
      <c r="F62" s="20">
        <v>1</v>
      </c>
      <c r="G62" s="20"/>
      <c r="H62" s="20"/>
      <c r="I62" s="20"/>
      <c r="J62" s="20"/>
      <c r="K62" s="20">
        <v>4</v>
      </c>
      <c r="L62" s="43">
        <f t="shared" si="1"/>
        <v>1.25</v>
      </c>
    </row>
    <row r="63" spans="2:22" x14ac:dyDescent="0.35">
      <c r="B63" s="18" t="s">
        <v>41</v>
      </c>
      <c r="C63" s="20"/>
      <c r="D63" s="20">
        <v>1</v>
      </c>
      <c r="E63" s="20">
        <v>1</v>
      </c>
      <c r="F63" s="20">
        <v>2</v>
      </c>
      <c r="G63" s="20"/>
      <c r="H63" s="20"/>
      <c r="I63" s="20"/>
      <c r="J63" s="20"/>
      <c r="K63" s="20">
        <v>4</v>
      </c>
      <c r="L63" s="43">
        <f t="shared" si="1"/>
        <v>1.25</v>
      </c>
    </row>
    <row r="64" spans="2:22" x14ac:dyDescent="0.35">
      <c r="B64" s="18" t="s">
        <v>2283</v>
      </c>
      <c r="C64" s="20"/>
      <c r="D64" s="20"/>
      <c r="E64" s="20">
        <v>1</v>
      </c>
      <c r="F64" s="20">
        <v>2</v>
      </c>
      <c r="G64" s="20"/>
      <c r="H64" s="20">
        <v>1</v>
      </c>
      <c r="I64" s="20"/>
      <c r="J64" s="20"/>
      <c r="K64" s="20">
        <v>4</v>
      </c>
      <c r="L64" s="43">
        <f t="shared" si="1"/>
        <v>2.25</v>
      </c>
    </row>
    <row r="65" spans="2:12" x14ac:dyDescent="0.35">
      <c r="B65" s="18" t="s">
        <v>1202</v>
      </c>
      <c r="C65" s="20"/>
      <c r="D65" s="20">
        <v>3</v>
      </c>
      <c r="E65" s="20">
        <v>1</v>
      </c>
      <c r="F65" s="20"/>
      <c r="G65" s="20"/>
      <c r="H65" s="20"/>
      <c r="I65" s="20"/>
      <c r="J65" s="20"/>
      <c r="K65" s="20">
        <v>4</v>
      </c>
      <c r="L65" s="43">
        <f t="shared" si="1"/>
        <v>0.25</v>
      </c>
    </row>
    <row r="66" spans="2:12" x14ac:dyDescent="0.35">
      <c r="B66" s="18" t="s">
        <v>2260</v>
      </c>
      <c r="C66" s="20"/>
      <c r="D66" s="20"/>
      <c r="E66" s="20">
        <v>1</v>
      </c>
      <c r="F66" s="20">
        <v>1</v>
      </c>
      <c r="G66" s="20"/>
      <c r="H66" s="20">
        <v>1</v>
      </c>
      <c r="I66" s="20">
        <v>1</v>
      </c>
      <c r="J66" s="20"/>
      <c r="K66" s="20">
        <v>4</v>
      </c>
      <c r="L66" s="43">
        <f t="shared" si="1"/>
        <v>3</v>
      </c>
    </row>
    <row r="67" spans="2:12" x14ac:dyDescent="0.35">
      <c r="B67" s="18" t="s">
        <v>339</v>
      </c>
      <c r="C67" s="20"/>
      <c r="D67" s="20"/>
      <c r="E67" s="20"/>
      <c r="F67" s="20">
        <v>3</v>
      </c>
      <c r="G67" s="20">
        <v>1</v>
      </c>
      <c r="H67" s="20"/>
      <c r="I67" s="20"/>
      <c r="J67" s="20"/>
      <c r="K67" s="20">
        <v>4</v>
      </c>
      <c r="L67" s="43">
        <f t="shared" si="1"/>
        <v>2.25</v>
      </c>
    </row>
    <row r="68" spans="2:12" x14ac:dyDescent="0.35">
      <c r="B68" s="18" t="s">
        <v>2000</v>
      </c>
      <c r="C68" s="20"/>
      <c r="D68" s="20"/>
      <c r="E68" s="20"/>
      <c r="F68" s="20"/>
      <c r="G68" s="20"/>
      <c r="H68" s="20">
        <v>4</v>
      </c>
      <c r="I68" s="20"/>
      <c r="J68" s="20"/>
      <c r="K68" s="20">
        <v>4</v>
      </c>
      <c r="L68" s="43">
        <f t="shared" si="1"/>
        <v>4</v>
      </c>
    </row>
    <row r="69" spans="2:12" x14ac:dyDescent="0.35">
      <c r="B69" s="18" t="s">
        <v>123</v>
      </c>
      <c r="C69" s="20"/>
      <c r="D69" s="20">
        <v>1</v>
      </c>
      <c r="E69" s="20">
        <v>1</v>
      </c>
      <c r="F69" s="20">
        <v>1</v>
      </c>
      <c r="G69" s="20"/>
      <c r="H69" s="20">
        <v>1</v>
      </c>
      <c r="I69" s="20"/>
      <c r="J69" s="20"/>
      <c r="K69" s="20">
        <v>4</v>
      </c>
      <c r="L69" s="43">
        <f t="shared" si="1"/>
        <v>1.75</v>
      </c>
    </row>
    <row r="70" spans="2:12" x14ac:dyDescent="0.35">
      <c r="B70" s="18" t="s">
        <v>450</v>
      </c>
      <c r="C70" s="20">
        <v>1</v>
      </c>
      <c r="D70" s="20"/>
      <c r="E70" s="20"/>
      <c r="F70" s="20">
        <v>2</v>
      </c>
      <c r="G70" s="20"/>
      <c r="H70" s="20">
        <v>1</v>
      </c>
      <c r="I70" s="20"/>
      <c r="J70" s="20"/>
      <c r="K70" s="20">
        <v>4</v>
      </c>
      <c r="L70" s="43">
        <f t="shared" si="1"/>
        <v>2</v>
      </c>
    </row>
    <row r="71" spans="2:12" x14ac:dyDescent="0.35">
      <c r="B71" s="18" t="s">
        <v>464</v>
      </c>
      <c r="C71" s="20"/>
      <c r="D71" s="20"/>
      <c r="E71" s="20"/>
      <c r="F71" s="20">
        <v>3</v>
      </c>
      <c r="G71" s="20"/>
      <c r="H71" s="20">
        <v>1</v>
      </c>
      <c r="I71" s="20"/>
      <c r="J71" s="20"/>
      <c r="K71" s="20">
        <v>4</v>
      </c>
      <c r="L71" s="43">
        <f t="shared" si="1"/>
        <v>2.5</v>
      </c>
    </row>
    <row r="72" spans="2:12" x14ac:dyDescent="0.35">
      <c r="B72" s="18" t="s">
        <v>1992</v>
      </c>
      <c r="C72" s="20"/>
      <c r="D72" s="20">
        <v>1</v>
      </c>
      <c r="E72" s="20"/>
      <c r="F72" s="20">
        <v>3</v>
      </c>
      <c r="G72" s="20"/>
      <c r="H72" s="20"/>
      <c r="I72" s="20"/>
      <c r="J72" s="20"/>
      <c r="K72" s="20">
        <v>4</v>
      </c>
      <c r="L72" s="43">
        <f t="shared" si="1"/>
        <v>1.5</v>
      </c>
    </row>
    <row r="73" spans="2:12" x14ac:dyDescent="0.35">
      <c r="B73" s="18" t="s">
        <v>1977</v>
      </c>
      <c r="C73" s="20"/>
      <c r="D73" s="20">
        <v>1</v>
      </c>
      <c r="E73" s="20"/>
      <c r="F73" s="20">
        <v>2</v>
      </c>
      <c r="G73" s="20"/>
      <c r="H73" s="20"/>
      <c r="I73" s="20"/>
      <c r="J73" s="20"/>
      <c r="K73" s="20">
        <v>3</v>
      </c>
      <c r="L73" s="43">
        <f t="shared" si="1"/>
        <v>1.3333333333333333</v>
      </c>
    </row>
    <row r="74" spans="2:12" x14ac:dyDescent="0.35">
      <c r="B74" s="18" t="s">
        <v>4033</v>
      </c>
      <c r="C74" s="20"/>
      <c r="D74" s="20"/>
      <c r="E74" s="20">
        <v>2</v>
      </c>
      <c r="F74" s="20"/>
      <c r="G74" s="20"/>
      <c r="H74" s="20"/>
      <c r="I74" s="20"/>
      <c r="J74" s="20">
        <v>1</v>
      </c>
      <c r="K74" s="20">
        <v>3</v>
      </c>
      <c r="L74" s="43">
        <f t="shared" ref="L74:L79" si="4">(E74+F74*2+G74*3+H74*4+I74*5+J74*6)/K74</f>
        <v>2.6666666666666665</v>
      </c>
    </row>
    <row r="75" spans="2:12" x14ac:dyDescent="0.35">
      <c r="B75" s="18" t="s">
        <v>47</v>
      </c>
      <c r="C75" s="20"/>
      <c r="D75" s="20"/>
      <c r="E75" s="20">
        <v>1</v>
      </c>
      <c r="F75" s="20"/>
      <c r="G75" s="20"/>
      <c r="H75" s="20">
        <v>1</v>
      </c>
      <c r="I75" s="20">
        <v>1</v>
      </c>
      <c r="J75" s="20"/>
      <c r="K75" s="20">
        <v>3</v>
      </c>
      <c r="L75" s="43">
        <f t="shared" si="4"/>
        <v>3.3333333333333335</v>
      </c>
    </row>
    <row r="76" spans="2:12" x14ac:dyDescent="0.35">
      <c r="B76" s="18" t="s">
        <v>1973</v>
      </c>
      <c r="C76" s="20"/>
      <c r="D76" s="20">
        <v>1</v>
      </c>
      <c r="E76" s="20"/>
      <c r="F76" s="20">
        <v>2</v>
      </c>
      <c r="G76" s="20"/>
      <c r="H76" s="20"/>
      <c r="I76" s="20"/>
      <c r="J76" s="20"/>
      <c r="K76" s="20">
        <v>3</v>
      </c>
      <c r="L76" s="43">
        <f t="shared" si="4"/>
        <v>1.3333333333333333</v>
      </c>
    </row>
    <row r="77" spans="2:12" x14ac:dyDescent="0.35">
      <c r="B77" s="18" t="s">
        <v>1989</v>
      </c>
      <c r="C77" s="20"/>
      <c r="D77" s="20"/>
      <c r="E77" s="20">
        <v>2</v>
      </c>
      <c r="F77" s="20">
        <v>1</v>
      </c>
      <c r="G77" s="20"/>
      <c r="H77" s="20"/>
      <c r="I77" s="20"/>
      <c r="J77" s="20"/>
      <c r="K77" s="20">
        <v>3</v>
      </c>
      <c r="L77" s="43">
        <f t="shared" si="4"/>
        <v>1.3333333333333333</v>
      </c>
    </row>
    <row r="78" spans="2:12" x14ac:dyDescent="0.35">
      <c r="B78" s="18" t="s">
        <v>1988</v>
      </c>
      <c r="C78" s="20"/>
      <c r="D78" s="20">
        <v>1</v>
      </c>
      <c r="E78" s="20"/>
      <c r="F78" s="20">
        <v>2</v>
      </c>
      <c r="G78" s="20"/>
      <c r="H78" s="20"/>
      <c r="I78" s="20"/>
      <c r="J78" s="20"/>
      <c r="K78" s="20">
        <v>3</v>
      </c>
      <c r="L78" s="43">
        <f t="shared" si="4"/>
        <v>1.3333333333333333</v>
      </c>
    </row>
    <row r="79" spans="2:12" x14ac:dyDescent="0.35">
      <c r="B79" s="18" t="s">
        <v>4183</v>
      </c>
      <c r="C79" s="20"/>
      <c r="D79" s="20"/>
      <c r="E79" s="20">
        <v>1</v>
      </c>
      <c r="F79" s="20"/>
      <c r="G79" s="20">
        <v>1</v>
      </c>
      <c r="H79" s="20"/>
      <c r="I79" s="20"/>
      <c r="J79" s="20"/>
      <c r="K79" s="20">
        <v>2</v>
      </c>
      <c r="L79" s="43">
        <f t="shared" si="4"/>
        <v>2</v>
      </c>
    </row>
    <row r="80" spans="2:12" x14ac:dyDescent="0.35">
      <c r="B80" s="18" t="s">
        <v>3481</v>
      </c>
      <c r="C80" s="20"/>
      <c r="D80" s="20">
        <v>1</v>
      </c>
      <c r="E80" s="20">
        <v>1</v>
      </c>
      <c r="F80" s="20"/>
      <c r="G80" s="20"/>
      <c r="H80" s="20"/>
      <c r="I80" s="20"/>
      <c r="J80" s="20"/>
      <c r="K80" s="20">
        <v>2</v>
      </c>
    </row>
    <row r="81" spans="2:35" x14ac:dyDescent="0.35">
      <c r="B81" s="18" t="s">
        <v>1203</v>
      </c>
      <c r="C81" s="20"/>
      <c r="D81" s="20">
        <v>1</v>
      </c>
      <c r="E81" s="20"/>
      <c r="F81" s="20">
        <v>1</v>
      </c>
      <c r="G81" s="20"/>
      <c r="H81" s="20"/>
      <c r="I81" s="20"/>
      <c r="J81" s="20"/>
      <c r="K81" s="20">
        <v>2</v>
      </c>
      <c r="Z81" t="s">
        <v>2310</v>
      </c>
      <c r="AA81" s="33">
        <v>5</v>
      </c>
      <c r="AB81" s="33">
        <v>58</v>
      </c>
      <c r="AC81" s="33">
        <v>173</v>
      </c>
      <c r="AD81" s="33">
        <v>171</v>
      </c>
      <c r="AE81" s="33">
        <v>42</v>
      </c>
      <c r="AF81" s="33">
        <v>102</v>
      </c>
      <c r="AG81" s="33">
        <v>24</v>
      </c>
      <c r="AH81" s="33">
        <v>6</v>
      </c>
      <c r="AI81" s="33">
        <v>581</v>
      </c>
    </row>
    <row r="82" spans="2:35" x14ac:dyDescent="0.35">
      <c r="B82" s="18" t="s">
        <v>950</v>
      </c>
      <c r="C82" s="20"/>
      <c r="D82" s="20"/>
      <c r="E82" s="20">
        <v>2</v>
      </c>
      <c r="F82" s="20"/>
      <c r="G82" s="20"/>
      <c r="H82" s="20"/>
      <c r="I82" s="20"/>
      <c r="J82" s="20"/>
      <c r="K82" s="20">
        <v>2</v>
      </c>
      <c r="AA82" s="28">
        <f>AA81/$AI$81</f>
        <v>8.6058519793459545E-3</v>
      </c>
      <c r="AB82" s="28">
        <f t="shared" ref="AB82:AH82" si="5">AB81/$AI$81</f>
        <v>9.9827882960413075E-2</v>
      </c>
      <c r="AC82" s="28">
        <f t="shared" si="5"/>
        <v>0.29776247848537007</v>
      </c>
      <c r="AD82" s="28">
        <f t="shared" si="5"/>
        <v>0.29432013769363169</v>
      </c>
      <c r="AE82" s="28">
        <f t="shared" si="5"/>
        <v>7.2289156626506021E-2</v>
      </c>
      <c r="AF82" s="28">
        <f t="shared" si="5"/>
        <v>0.17555938037865748</v>
      </c>
      <c r="AG82" s="28">
        <f t="shared" si="5"/>
        <v>4.1308089500860588E-2</v>
      </c>
      <c r="AH82" s="28">
        <f t="shared" si="5"/>
        <v>1.0327022375215147E-2</v>
      </c>
    </row>
    <row r="83" spans="2:35" x14ac:dyDescent="0.35">
      <c r="B83" s="18" t="s">
        <v>3894</v>
      </c>
      <c r="C83" s="20"/>
      <c r="D83" s="20">
        <v>2</v>
      </c>
      <c r="E83" s="20"/>
      <c r="F83" s="20"/>
      <c r="G83" s="20"/>
      <c r="H83" s="20"/>
      <c r="I83" s="20"/>
      <c r="J83" s="20"/>
      <c r="K83" s="20">
        <v>2</v>
      </c>
      <c r="Z83" t="s">
        <v>2327</v>
      </c>
      <c r="AA83" s="33">
        <v>2</v>
      </c>
      <c r="AB83" s="33">
        <v>105</v>
      </c>
      <c r="AC83" s="33">
        <v>138</v>
      </c>
      <c r="AD83" s="33">
        <v>108</v>
      </c>
      <c r="AE83" s="33">
        <v>39</v>
      </c>
      <c r="AF83" s="33">
        <v>97</v>
      </c>
      <c r="AG83" s="33">
        <v>14</v>
      </c>
      <c r="AH83" s="33">
        <v>4</v>
      </c>
      <c r="AI83" s="33">
        <v>507</v>
      </c>
    </row>
    <row r="84" spans="2:35" x14ac:dyDescent="0.35">
      <c r="B84" s="18" t="s">
        <v>4096</v>
      </c>
      <c r="C84" s="20"/>
      <c r="D84" s="20">
        <v>1</v>
      </c>
      <c r="E84" s="20">
        <v>1</v>
      </c>
      <c r="F84" s="20"/>
      <c r="G84" s="20"/>
      <c r="H84" s="20"/>
      <c r="I84" s="20"/>
      <c r="J84" s="20"/>
      <c r="K84" s="20">
        <v>2</v>
      </c>
      <c r="AA84" s="28">
        <f>AA83/$AI$83</f>
        <v>3.9447731755424065E-3</v>
      </c>
      <c r="AB84" s="28">
        <f t="shared" ref="AB84:AH84" si="6">AB83/$AI$83</f>
        <v>0.20710059171597633</v>
      </c>
      <c r="AC84" s="28">
        <f t="shared" si="6"/>
        <v>0.27218934911242604</v>
      </c>
      <c r="AD84" s="28">
        <f t="shared" si="6"/>
        <v>0.21301775147928995</v>
      </c>
      <c r="AE84" s="28">
        <f t="shared" si="6"/>
        <v>7.6923076923076927E-2</v>
      </c>
      <c r="AF84" s="28">
        <f t="shared" si="6"/>
        <v>0.19132149901380671</v>
      </c>
      <c r="AG84" s="28">
        <f t="shared" si="6"/>
        <v>2.7613412228796843E-2</v>
      </c>
      <c r="AH84" s="28">
        <f t="shared" si="6"/>
        <v>7.889546351084813E-3</v>
      </c>
    </row>
    <row r="85" spans="2:35" x14ac:dyDescent="0.35">
      <c r="B85" s="18" t="s">
        <v>279</v>
      </c>
      <c r="C85" s="20"/>
      <c r="D85" s="20">
        <v>1</v>
      </c>
      <c r="E85" s="20"/>
      <c r="F85" s="20">
        <v>1</v>
      </c>
      <c r="G85" s="20"/>
      <c r="H85" s="20"/>
      <c r="I85" s="20"/>
      <c r="J85" s="20"/>
      <c r="K85" s="20">
        <v>2</v>
      </c>
    </row>
    <row r="86" spans="2:35" x14ac:dyDescent="0.35">
      <c r="B86" s="18" t="s">
        <v>3881</v>
      </c>
      <c r="C86" s="20">
        <v>1</v>
      </c>
      <c r="D86" s="20">
        <v>1</v>
      </c>
      <c r="E86" s="20"/>
      <c r="F86" s="20"/>
      <c r="G86" s="20"/>
      <c r="H86" s="20"/>
      <c r="I86" s="20"/>
      <c r="J86" s="20"/>
      <c r="K86" s="20">
        <v>2</v>
      </c>
      <c r="Z86" t="s">
        <v>2328</v>
      </c>
      <c r="AA86" s="34">
        <f>AA82-AA84</f>
        <v>4.6610788038035479E-3</v>
      </c>
      <c r="AB86" s="34">
        <f t="shared" ref="AB86:AH86" si="7">AB82-AB84</f>
        <v>-0.10727270875556326</v>
      </c>
      <c r="AC86" s="34">
        <f t="shared" si="7"/>
        <v>2.5573129372944037E-2</v>
      </c>
      <c r="AD86" s="34">
        <f t="shared" si="7"/>
        <v>8.1302386214341743E-2</v>
      </c>
      <c r="AE86" s="34">
        <f t="shared" si="7"/>
        <v>-4.6339202965709064E-3</v>
      </c>
      <c r="AF86" s="34">
        <f t="shared" si="7"/>
        <v>-1.576211863514923E-2</v>
      </c>
      <c r="AG86" s="34">
        <f t="shared" si="7"/>
        <v>1.3694677272063745E-2</v>
      </c>
      <c r="AH86" s="34">
        <f t="shared" si="7"/>
        <v>2.4374760241303341E-3</v>
      </c>
    </row>
    <row r="87" spans="2:35" x14ac:dyDescent="0.35">
      <c r="B87" s="18" t="s">
        <v>471</v>
      </c>
      <c r="C87" s="20"/>
      <c r="D87" s="20">
        <v>2</v>
      </c>
      <c r="E87" s="20"/>
      <c r="F87" s="20"/>
      <c r="G87" s="20"/>
      <c r="H87" s="20"/>
      <c r="I87" s="20"/>
      <c r="J87" s="20"/>
      <c r="K87" s="20">
        <v>2</v>
      </c>
    </row>
    <row r="88" spans="2:35" x14ac:dyDescent="0.35">
      <c r="B88" s="18" t="s">
        <v>1969</v>
      </c>
      <c r="C88" s="20"/>
      <c r="D88" s="20"/>
      <c r="E88" s="20"/>
      <c r="F88" s="20"/>
      <c r="G88" s="20">
        <v>1</v>
      </c>
      <c r="H88" s="20">
        <v>1</v>
      </c>
      <c r="I88" s="20"/>
      <c r="J88" s="20"/>
      <c r="K88" s="20">
        <v>2</v>
      </c>
      <c r="AA88" t="s">
        <v>2329</v>
      </c>
    </row>
    <row r="89" spans="2:35" x14ac:dyDescent="0.35">
      <c r="B89" s="18" t="s">
        <v>2005</v>
      </c>
      <c r="C89" s="20"/>
      <c r="D89" s="20"/>
      <c r="E89" s="20"/>
      <c r="F89" s="20">
        <v>2</v>
      </c>
      <c r="G89" s="20"/>
      <c r="H89" s="20"/>
      <c r="I89" s="20"/>
      <c r="J89" s="20"/>
      <c r="K89" s="20">
        <v>2</v>
      </c>
    </row>
    <row r="90" spans="2:35" x14ac:dyDescent="0.35">
      <c r="B90" s="18" t="s">
        <v>1994</v>
      </c>
      <c r="C90" s="20"/>
      <c r="D90" s="20">
        <v>1</v>
      </c>
      <c r="E90" s="20"/>
      <c r="F90" s="20">
        <v>1</v>
      </c>
      <c r="G90" s="20"/>
      <c r="H90" s="20"/>
      <c r="I90" s="20"/>
      <c r="J90" s="20"/>
      <c r="K90" s="20">
        <v>2</v>
      </c>
    </row>
    <row r="91" spans="2:35" x14ac:dyDescent="0.35">
      <c r="B91" s="18" t="s">
        <v>3803</v>
      </c>
      <c r="C91" s="20"/>
      <c r="D91" s="20"/>
      <c r="E91" s="20"/>
      <c r="F91" s="20"/>
      <c r="G91" s="20"/>
      <c r="H91" s="20">
        <v>2</v>
      </c>
      <c r="I91" s="20"/>
      <c r="J91" s="20"/>
      <c r="K91" s="20">
        <v>2</v>
      </c>
      <c r="Z91" t="s">
        <v>2330</v>
      </c>
      <c r="AA91" s="33">
        <v>3</v>
      </c>
      <c r="AB91" s="33">
        <v>50</v>
      </c>
      <c r="AC91" s="33">
        <v>146</v>
      </c>
      <c r="AD91" s="33">
        <v>156</v>
      </c>
      <c r="AE91" s="33">
        <v>19</v>
      </c>
      <c r="AF91" s="33">
        <v>40</v>
      </c>
      <c r="AG91" s="33">
        <v>13</v>
      </c>
      <c r="AH91" s="33">
        <v>0</v>
      </c>
      <c r="AI91" s="33">
        <v>427</v>
      </c>
    </row>
    <row r="92" spans="2:35" x14ac:dyDescent="0.35">
      <c r="B92" s="18" t="s">
        <v>2058</v>
      </c>
      <c r="C92" s="20"/>
      <c r="D92" s="20"/>
      <c r="E92" s="20">
        <v>1</v>
      </c>
      <c r="F92" s="20">
        <v>1</v>
      </c>
      <c r="G92" s="20"/>
      <c r="H92" s="20"/>
      <c r="I92" s="20"/>
      <c r="J92" s="20"/>
      <c r="K92" s="20">
        <v>2</v>
      </c>
      <c r="AA92" s="28">
        <f>AA91/$AI$91</f>
        <v>7.0257611241217799E-3</v>
      </c>
      <c r="AB92" s="28">
        <f t="shared" ref="AB92:AH92" si="8">AB91/$AI$91</f>
        <v>0.117096018735363</v>
      </c>
      <c r="AC92" s="28">
        <f t="shared" si="8"/>
        <v>0.34192037470725994</v>
      </c>
      <c r="AD92" s="28">
        <f t="shared" si="8"/>
        <v>0.36533957845433257</v>
      </c>
      <c r="AE92" s="28">
        <f t="shared" si="8"/>
        <v>4.449648711943794E-2</v>
      </c>
      <c r="AF92" s="28">
        <f t="shared" si="8"/>
        <v>9.3676814988290405E-2</v>
      </c>
      <c r="AG92" s="28">
        <f t="shared" si="8"/>
        <v>3.0444964871194378E-2</v>
      </c>
      <c r="AH92" s="28">
        <f t="shared" si="8"/>
        <v>0</v>
      </c>
    </row>
    <row r="93" spans="2:35" x14ac:dyDescent="0.35">
      <c r="B93" s="18" t="s">
        <v>319</v>
      </c>
      <c r="C93" s="20"/>
      <c r="D93" s="20"/>
      <c r="E93" s="20">
        <v>2</v>
      </c>
      <c r="F93" s="20"/>
      <c r="G93" s="20"/>
      <c r="H93" s="20"/>
      <c r="I93" s="20"/>
      <c r="J93" s="20"/>
      <c r="K93" s="20">
        <v>2</v>
      </c>
    </row>
    <row r="94" spans="2:35" x14ac:dyDescent="0.35">
      <c r="B94" s="18" t="s">
        <v>4129</v>
      </c>
      <c r="C94" s="20"/>
      <c r="D94" s="20"/>
      <c r="E94" s="20"/>
      <c r="F94" s="20">
        <v>1</v>
      </c>
      <c r="G94" s="20"/>
      <c r="H94" s="20">
        <v>1</v>
      </c>
      <c r="I94" s="20"/>
      <c r="J94" s="20"/>
      <c r="K94" s="20">
        <v>2</v>
      </c>
    </row>
    <row r="95" spans="2:35" x14ac:dyDescent="0.35">
      <c r="B95" s="18" t="s">
        <v>533</v>
      </c>
      <c r="C95" s="20"/>
      <c r="D95" s="20">
        <v>1</v>
      </c>
      <c r="E95" s="20">
        <v>1</v>
      </c>
      <c r="F95" s="20"/>
      <c r="G95" s="20"/>
      <c r="H95" s="20"/>
      <c r="I95" s="20"/>
      <c r="J95" s="20"/>
      <c r="K95" s="20">
        <v>2</v>
      </c>
    </row>
    <row r="96" spans="2:35" x14ac:dyDescent="0.35">
      <c r="B96" s="18" t="s">
        <v>3813</v>
      </c>
      <c r="C96" s="20"/>
      <c r="D96" s="20"/>
      <c r="E96" s="20"/>
      <c r="F96" s="20">
        <v>1</v>
      </c>
      <c r="G96" s="20"/>
      <c r="H96" s="20"/>
      <c r="I96" s="20"/>
      <c r="J96" s="20"/>
      <c r="K96" s="20">
        <v>1</v>
      </c>
    </row>
    <row r="97" spans="2:11" x14ac:dyDescent="0.35">
      <c r="B97" s="18" t="s">
        <v>4180</v>
      </c>
      <c r="C97" s="20"/>
      <c r="D97" s="20"/>
      <c r="E97" s="20">
        <v>1</v>
      </c>
      <c r="F97" s="20"/>
      <c r="G97" s="20"/>
      <c r="H97" s="20"/>
      <c r="I97" s="20"/>
      <c r="J97" s="20"/>
      <c r="K97" s="20">
        <v>1</v>
      </c>
    </row>
    <row r="98" spans="2:11" x14ac:dyDescent="0.35">
      <c r="B98" s="18" t="s">
        <v>544</v>
      </c>
      <c r="C98" s="20">
        <v>1</v>
      </c>
      <c r="D98" s="20"/>
      <c r="E98" s="20"/>
      <c r="F98" s="20"/>
      <c r="G98" s="20"/>
      <c r="H98" s="20"/>
      <c r="I98" s="20"/>
      <c r="J98" s="20"/>
      <c r="K98" s="20">
        <v>1</v>
      </c>
    </row>
    <row r="99" spans="2:11" x14ac:dyDescent="0.35">
      <c r="B99" s="18" t="s">
        <v>486</v>
      </c>
      <c r="C99" s="20"/>
      <c r="D99" s="20"/>
      <c r="E99" s="20"/>
      <c r="F99" s="20">
        <v>1</v>
      </c>
      <c r="G99" s="20"/>
      <c r="H99" s="20"/>
      <c r="I99" s="20"/>
      <c r="J99" s="20"/>
      <c r="K99" s="20">
        <v>1</v>
      </c>
    </row>
    <row r="100" spans="2:11" x14ac:dyDescent="0.35">
      <c r="B100" s="18" t="s">
        <v>3890</v>
      </c>
      <c r="C100" s="20"/>
      <c r="D100" s="20">
        <v>1</v>
      </c>
      <c r="E100" s="20"/>
      <c r="F100" s="20"/>
      <c r="G100" s="20"/>
      <c r="H100" s="20"/>
      <c r="I100" s="20"/>
      <c r="J100" s="20"/>
      <c r="K100" s="20">
        <v>1</v>
      </c>
    </row>
    <row r="101" spans="2:11" x14ac:dyDescent="0.35">
      <c r="B101" s="18" t="s">
        <v>2165</v>
      </c>
      <c r="C101" s="20"/>
      <c r="D101" s="20"/>
      <c r="E101" s="20">
        <v>1</v>
      </c>
      <c r="F101" s="20"/>
      <c r="G101" s="20"/>
      <c r="H101" s="20"/>
      <c r="I101" s="20"/>
      <c r="J101" s="20"/>
      <c r="K101" s="20">
        <v>1</v>
      </c>
    </row>
    <row r="102" spans="2:11" x14ac:dyDescent="0.35">
      <c r="B102" s="18" t="s">
        <v>3833</v>
      </c>
      <c r="C102" s="20"/>
      <c r="D102" s="20"/>
      <c r="E102" s="20"/>
      <c r="F102" s="20"/>
      <c r="G102" s="20"/>
      <c r="H102" s="20">
        <v>1</v>
      </c>
      <c r="I102" s="20"/>
      <c r="J102" s="20"/>
      <c r="K102" s="20">
        <v>1</v>
      </c>
    </row>
    <row r="103" spans="2:11" x14ac:dyDescent="0.35">
      <c r="B103" s="18" t="s">
        <v>2156</v>
      </c>
      <c r="C103" s="20"/>
      <c r="D103" s="20"/>
      <c r="E103" s="20"/>
      <c r="F103" s="20"/>
      <c r="G103" s="20"/>
      <c r="H103" s="20">
        <v>1</v>
      </c>
      <c r="I103" s="20"/>
      <c r="J103" s="20"/>
      <c r="K103" s="20">
        <v>1</v>
      </c>
    </row>
    <row r="104" spans="2:11" x14ac:dyDescent="0.35">
      <c r="B104" s="18" t="s">
        <v>3269</v>
      </c>
      <c r="C104" s="20"/>
      <c r="D104" s="20"/>
      <c r="E104" s="20"/>
      <c r="F104" s="20"/>
      <c r="G104" s="20"/>
      <c r="H104" s="20">
        <v>1</v>
      </c>
      <c r="I104" s="20"/>
      <c r="J104" s="20"/>
      <c r="K104" s="20">
        <v>1</v>
      </c>
    </row>
    <row r="105" spans="2:11" x14ac:dyDescent="0.35">
      <c r="B105" s="18" t="s">
        <v>2159</v>
      </c>
      <c r="C105" s="20"/>
      <c r="D105" s="20"/>
      <c r="E105" s="20">
        <v>1</v>
      </c>
      <c r="F105" s="20"/>
      <c r="G105" s="20"/>
      <c r="H105" s="20"/>
      <c r="I105" s="20"/>
      <c r="J105" s="20"/>
      <c r="K105" s="20">
        <v>1</v>
      </c>
    </row>
    <row r="106" spans="2:11" x14ac:dyDescent="0.35">
      <c r="B106" s="18" t="s">
        <v>4181</v>
      </c>
      <c r="C106" s="20"/>
      <c r="D106" s="20"/>
      <c r="E106" s="20">
        <v>1</v>
      </c>
      <c r="F106" s="20"/>
      <c r="G106" s="20"/>
      <c r="H106" s="20"/>
      <c r="I106" s="20"/>
      <c r="J106" s="20"/>
      <c r="K106" s="20">
        <v>1</v>
      </c>
    </row>
    <row r="107" spans="2:11" x14ac:dyDescent="0.35">
      <c r="B107" s="18" t="s">
        <v>3588</v>
      </c>
      <c r="C107" s="20"/>
      <c r="D107" s="20"/>
      <c r="E107" s="20"/>
      <c r="F107" s="20"/>
      <c r="G107" s="20"/>
      <c r="H107" s="20"/>
      <c r="I107" s="20"/>
      <c r="J107" s="20">
        <v>1</v>
      </c>
      <c r="K107" s="20">
        <v>1</v>
      </c>
    </row>
    <row r="108" spans="2:11" x14ac:dyDescent="0.35">
      <c r="B108" s="18" t="s">
        <v>3856</v>
      </c>
      <c r="C108" s="20"/>
      <c r="D108" s="20"/>
      <c r="E108" s="20"/>
      <c r="F108" s="20">
        <v>1</v>
      </c>
      <c r="G108" s="20"/>
      <c r="H108" s="20"/>
      <c r="I108" s="20"/>
      <c r="J108" s="20"/>
      <c r="K108" s="20">
        <v>1</v>
      </c>
    </row>
    <row r="109" spans="2:11" x14ac:dyDescent="0.35">
      <c r="B109" s="18" t="s">
        <v>340</v>
      </c>
      <c r="C109" s="20"/>
      <c r="D109" s="20"/>
      <c r="E109" s="20"/>
      <c r="F109" s="20"/>
      <c r="G109" s="20">
        <v>1</v>
      </c>
      <c r="H109" s="20"/>
      <c r="I109" s="20"/>
      <c r="J109" s="20"/>
      <c r="K109" s="20">
        <v>1</v>
      </c>
    </row>
    <row r="110" spans="2:11" x14ac:dyDescent="0.35">
      <c r="B110" s="18" t="s">
        <v>3774</v>
      </c>
      <c r="C110" s="20"/>
      <c r="D110" s="20"/>
      <c r="E110" s="20"/>
      <c r="F110" s="20">
        <v>1</v>
      </c>
      <c r="G110" s="20"/>
      <c r="H110" s="20"/>
      <c r="I110" s="20"/>
      <c r="J110" s="20"/>
      <c r="K110" s="20">
        <v>1</v>
      </c>
    </row>
    <row r="111" spans="2:11" x14ac:dyDescent="0.35">
      <c r="B111" s="18" t="s">
        <v>4815</v>
      </c>
      <c r="C111" s="20"/>
      <c r="D111" s="20"/>
      <c r="E111" s="20">
        <v>1</v>
      </c>
      <c r="F111" s="20"/>
      <c r="G111" s="20"/>
      <c r="H111" s="20"/>
      <c r="I111" s="20"/>
      <c r="J111" s="20"/>
      <c r="K111" s="20">
        <v>1</v>
      </c>
    </row>
    <row r="112" spans="2:11" x14ac:dyDescent="0.35">
      <c r="B112" s="18" t="s">
        <v>3889</v>
      </c>
      <c r="C112" s="20"/>
      <c r="D112" s="20"/>
      <c r="E112" s="20"/>
      <c r="F112" s="20"/>
      <c r="G112" s="20"/>
      <c r="H112" s="20">
        <v>1</v>
      </c>
      <c r="I112" s="20"/>
      <c r="J112" s="20"/>
      <c r="K112" s="20">
        <v>1</v>
      </c>
    </row>
    <row r="113" spans="2:11" x14ac:dyDescent="0.35">
      <c r="B113" s="18" t="s">
        <v>4814</v>
      </c>
      <c r="C113" s="20"/>
      <c r="D113" s="20">
        <v>1</v>
      </c>
      <c r="E113" s="20"/>
      <c r="F113" s="20"/>
      <c r="G113" s="20"/>
      <c r="H113" s="20"/>
      <c r="I113" s="20"/>
      <c r="J113" s="20"/>
      <c r="K113" s="20">
        <v>1</v>
      </c>
    </row>
    <row r="114" spans="2:11" x14ac:dyDescent="0.35">
      <c r="B114" s="18" t="s">
        <v>3920</v>
      </c>
      <c r="C114" s="20"/>
      <c r="D114" s="20">
        <v>1</v>
      </c>
      <c r="E114" s="20"/>
      <c r="F114" s="20"/>
      <c r="G114" s="20"/>
      <c r="H114" s="20"/>
      <c r="I114" s="20"/>
      <c r="J114" s="20"/>
      <c r="K114" s="20">
        <v>1</v>
      </c>
    </row>
    <row r="115" spans="2:11" x14ac:dyDescent="0.35">
      <c r="B115" s="18" t="s">
        <v>4161</v>
      </c>
      <c r="C115" s="20"/>
      <c r="D115" s="20"/>
      <c r="E115" s="20"/>
      <c r="F115" s="20"/>
      <c r="G115" s="20"/>
      <c r="H115" s="20"/>
      <c r="I115" s="20">
        <v>1</v>
      </c>
      <c r="J115" s="20"/>
      <c r="K115" s="20">
        <v>1</v>
      </c>
    </row>
    <row r="116" spans="2:11" x14ac:dyDescent="0.35">
      <c r="B116" s="18" t="s">
        <v>3945</v>
      </c>
      <c r="C116" s="20"/>
      <c r="D116" s="20"/>
      <c r="E116" s="20"/>
      <c r="F116" s="20"/>
      <c r="G116" s="20"/>
      <c r="H116" s="20">
        <v>1</v>
      </c>
      <c r="I116" s="20"/>
      <c r="J116" s="20"/>
      <c r="K116" s="20">
        <v>1</v>
      </c>
    </row>
    <row r="117" spans="2:11" x14ac:dyDescent="0.35">
      <c r="B117" s="18" t="s">
        <v>2117</v>
      </c>
      <c r="C117" s="20"/>
      <c r="D117" s="20"/>
      <c r="E117" s="20">
        <v>1</v>
      </c>
      <c r="F117" s="20"/>
      <c r="G117" s="20"/>
      <c r="H117" s="20"/>
      <c r="I117" s="20"/>
      <c r="J117" s="20"/>
      <c r="K117" s="20">
        <v>1</v>
      </c>
    </row>
    <row r="118" spans="2:11" x14ac:dyDescent="0.35">
      <c r="B118" s="18" t="s">
        <v>2251</v>
      </c>
      <c r="C118" s="20"/>
      <c r="D118" s="20"/>
      <c r="E118" s="20"/>
      <c r="F118" s="20">
        <v>1</v>
      </c>
      <c r="G118" s="20"/>
      <c r="H118" s="20"/>
      <c r="I118" s="20"/>
      <c r="J118" s="20"/>
      <c r="K118" s="20">
        <v>1</v>
      </c>
    </row>
    <row r="119" spans="2:11" x14ac:dyDescent="0.35">
      <c r="B119" s="18" t="s">
        <v>452</v>
      </c>
      <c r="C119" s="20"/>
      <c r="D119" s="20"/>
      <c r="E119" s="20"/>
      <c r="F119" s="20"/>
      <c r="G119" s="20"/>
      <c r="H119" s="20">
        <v>1</v>
      </c>
      <c r="I119" s="20"/>
      <c r="J119" s="20"/>
      <c r="K119" s="20">
        <v>1</v>
      </c>
    </row>
    <row r="120" spans="2:11" x14ac:dyDescent="0.35">
      <c r="B120" s="18" t="s">
        <v>3815</v>
      </c>
      <c r="C120" s="20"/>
      <c r="D120" s="20">
        <v>1</v>
      </c>
      <c r="E120" s="20"/>
      <c r="F120" s="20"/>
      <c r="G120" s="20"/>
      <c r="H120" s="20"/>
      <c r="I120" s="20"/>
      <c r="J120" s="20"/>
      <c r="K120" s="20">
        <v>1</v>
      </c>
    </row>
    <row r="121" spans="2:11" x14ac:dyDescent="0.35">
      <c r="B121" s="18" t="s">
        <v>4156</v>
      </c>
      <c r="C121" s="20"/>
      <c r="D121" s="20"/>
      <c r="E121" s="20"/>
      <c r="F121" s="20">
        <v>1</v>
      </c>
      <c r="G121" s="20"/>
      <c r="H121" s="20"/>
      <c r="I121" s="20"/>
      <c r="J121" s="20"/>
      <c r="K121" s="20">
        <v>1</v>
      </c>
    </row>
    <row r="122" spans="2:11" x14ac:dyDescent="0.35">
      <c r="B122" s="18" t="s">
        <v>976</v>
      </c>
      <c r="C122" s="20"/>
      <c r="D122" s="20"/>
      <c r="E122" s="20"/>
      <c r="F122" s="20">
        <v>1</v>
      </c>
      <c r="G122" s="20"/>
      <c r="H122" s="20"/>
      <c r="I122" s="20"/>
      <c r="J122" s="20"/>
      <c r="K122" s="20">
        <v>1</v>
      </c>
    </row>
    <row r="123" spans="2:11" x14ac:dyDescent="0.35">
      <c r="B123" s="18" t="s">
        <v>3662</v>
      </c>
      <c r="C123" s="20"/>
      <c r="D123" s="20"/>
      <c r="E123" s="20"/>
      <c r="F123" s="20"/>
      <c r="G123" s="20"/>
      <c r="H123" s="20">
        <v>1</v>
      </c>
      <c r="I123" s="20"/>
      <c r="J123" s="20"/>
      <c r="K123" s="20">
        <v>1</v>
      </c>
    </row>
    <row r="124" spans="2:11" x14ac:dyDescent="0.35">
      <c r="B124" s="18" t="s">
        <v>3789</v>
      </c>
      <c r="C124" s="20"/>
      <c r="D124" s="20"/>
      <c r="E124" s="20"/>
      <c r="F124" s="20">
        <v>1</v>
      </c>
      <c r="G124" s="20"/>
      <c r="H124" s="20"/>
      <c r="I124" s="20"/>
      <c r="J124" s="20"/>
      <c r="K124" s="20">
        <v>1</v>
      </c>
    </row>
    <row r="125" spans="2:11" x14ac:dyDescent="0.35">
      <c r="B125" s="18" t="s">
        <v>967</v>
      </c>
      <c r="C125" s="20"/>
      <c r="D125" s="20"/>
      <c r="E125" s="20"/>
      <c r="F125" s="20"/>
      <c r="G125" s="20">
        <v>1</v>
      </c>
      <c r="H125" s="20"/>
      <c r="I125" s="20"/>
      <c r="J125" s="20"/>
      <c r="K125" s="20">
        <v>1</v>
      </c>
    </row>
    <row r="126" spans="2:11" x14ac:dyDescent="0.35">
      <c r="B126" s="18" t="s">
        <v>3891</v>
      </c>
      <c r="C126" s="20"/>
      <c r="D126" s="20"/>
      <c r="E126" s="20"/>
      <c r="F126" s="20">
        <v>1</v>
      </c>
      <c r="G126" s="20"/>
      <c r="H126" s="20"/>
      <c r="I126" s="20"/>
      <c r="J126" s="20"/>
      <c r="K126" s="20">
        <v>1</v>
      </c>
    </row>
    <row r="127" spans="2:11" x14ac:dyDescent="0.35">
      <c r="B127" s="18" t="s">
        <v>4175</v>
      </c>
      <c r="C127" s="20"/>
      <c r="D127" s="20">
        <v>1</v>
      </c>
      <c r="E127" s="20"/>
      <c r="F127" s="20"/>
      <c r="G127" s="20"/>
      <c r="H127" s="20"/>
      <c r="I127" s="20"/>
      <c r="J127" s="20"/>
      <c r="K127" s="20">
        <v>1</v>
      </c>
    </row>
    <row r="128" spans="2:11" x14ac:dyDescent="0.35">
      <c r="B128" s="18" t="s">
        <v>4154</v>
      </c>
      <c r="C128" s="20"/>
      <c r="D128" s="20"/>
      <c r="E128" s="20"/>
      <c r="F128" s="20"/>
      <c r="G128" s="20"/>
      <c r="H128" s="20">
        <v>1</v>
      </c>
      <c r="I128" s="20"/>
      <c r="J128" s="20"/>
      <c r="K128" s="20">
        <v>1</v>
      </c>
    </row>
    <row r="129" spans="2:11" x14ac:dyDescent="0.35">
      <c r="B129" s="18" t="s">
        <v>1984</v>
      </c>
      <c r="C129" s="20"/>
      <c r="D129" s="20"/>
      <c r="E129" s="20"/>
      <c r="F129" s="20"/>
      <c r="G129" s="20"/>
      <c r="H129" s="20">
        <v>1</v>
      </c>
      <c r="I129" s="20"/>
      <c r="J129" s="20"/>
      <c r="K129" s="20">
        <v>1</v>
      </c>
    </row>
    <row r="130" spans="2:11" x14ac:dyDescent="0.35">
      <c r="B130" s="18" t="s">
        <v>3322</v>
      </c>
      <c r="C130" s="20"/>
      <c r="D130" s="20"/>
      <c r="E130" s="20"/>
      <c r="F130" s="20">
        <v>1</v>
      </c>
      <c r="G130" s="20"/>
      <c r="H130" s="20"/>
      <c r="I130" s="20"/>
      <c r="J130" s="20"/>
      <c r="K130" s="20">
        <v>1</v>
      </c>
    </row>
    <row r="131" spans="2:11" x14ac:dyDescent="0.35">
      <c r="B131" s="18" t="s">
        <v>4174</v>
      </c>
      <c r="C131" s="20"/>
      <c r="D131" s="20"/>
      <c r="E131" s="20"/>
      <c r="F131" s="20"/>
      <c r="G131" s="20">
        <v>1</v>
      </c>
      <c r="H131" s="20"/>
      <c r="I131" s="20"/>
      <c r="J131" s="20"/>
      <c r="K131" s="20">
        <v>1</v>
      </c>
    </row>
    <row r="132" spans="2:11" x14ac:dyDescent="0.35">
      <c r="B132" s="18" t="s">
        <v>3723</v>
      </c>
      <c r="C132" s="20"/>
      <c r="D132" s="20"/>
      <c r="E132" s="20"/>
      <c r="F132" s="20"/>
      <c r="G132" s="20"/>
      <c r="H132" s="20"/>
      <c r="I132" s="20">
        <v>1</v>
      </c>
      <c r="J132" s="20"/>
      <c r="K132" s="20">
        <v>1</v>
      </c>
    </row>
    <row r="133" spans="2:11" x14ac:dyDescent="0.35">
      <c r="B133" s="18" t="s">
        <v>40</v>
      </c>
      <c r="C133" s="20"/>
      <c r="D133" s="20">
        <v>1</v>
      </c>
      <c r="E133" s="20"/>
      <c r="F133" s="20"/>
      <c r="G133" s="20"/>
      <c r="H133" s="20"/>
      <c r="I133" s="20"/>
      <c r="J133" s="20"/>
      <c r="K133" s="20">
        <v>1</v>
      </c>
    </row>
    <row r="134" spans="2:11" x14ac:dyDescent="0.35">
      <c r="B134" s="18" t="s">
        <v>2249</v>
      </c>
      <c r="C134" s="20">
        <v>1</v>
      </c>
      <c r="D134" s="20"/>
      <c r="E134" s="20"/>
      <c r="F134" s="20"/>
      <c r="G134" s="20"/>
      <c r="H134" s="20"/>
      <c r="I134" s="20"/>
      <c r="J134" s="20"/>
      <c r="K134" s="20">
        <v>1</v>
      </c>
    </row>
    <row r="135" spans="2:11" x14ac:dyDescent="0.35">
      <c r="B135" s="18" t="s">
        <v>4805</v>
      </c>
      <c r="C135" s="20">
        <v>1</v>
      </c>
      <c r="D135" s="20"/>
      <c r="E135" s="20"/>
      <c r="F135" s="20"/>
      <c r="G135" s="20"/>
      <c r="H135" s="20"/>
      <c r="I135" s="20"/>
      <c r="J135" s="20"/>
      <c r="K135" s="20">
        <v>1</v>
      </c>
    </row>
    <row r="136" spans="2:11" x14ac:dyDescent="0.35">
      <c r="B136" s="18" t="s">
        <v>2245</v>
      </c>
      <c r="C136" s="20"/>
      <c r="D136" s="20"/>
      <c r="E136" s="20">
        <v>1</v>
      </c>
      <c r="F136" s="20"/>
      <c r="G136" s="20"/>
      <c r="H136" s="20"/>
      <c r="I136" s="20"/>
      <c r="J136" s="20"/>
      <c r="K136" s="20">
        <v>1</v>
      </c>
    </row>
    <row r="137" spans="2:11" x14ac:dyDescent="0.35">
      <c r="B137" s="18" t="s">
        <v>3312</v>
      </c>
      <c r="C137" s="20"/>
      <c r="D137" s="20"/>
      <c r="E137" s="20"/>
      <c r="F137" s="20">
        <v>1</v>
      </c>
      <c r="G137" s="20"/>
      <c r="H137" s="20"/>
      <c r="I137" s="20"/>
      <c r="J137" s="20"/>
      <c r="K137" s="20">
        <v>1</v>
      </c>
    </row>
    <row r="138" spans="2:11" x14ac:dyDescent="0.35">
      <c r="B138" s="18" t="s">
        <v>3943</v>
      </c>
      <c r="C138" s="20"/>
      <c r="D138" s="20"/>
      <c r="E138" s="20"/>
      <c r="F138" s="20"/>
      <c r="G138" s="20"/>
      <c r="H138" s="20">
        <v>1</v>
      </c>
      <c r="I138" s="20"/>
      <c r="J138" s="20"/>
      <c r="K138" s="20">
        <v>1</v>
      </c>
    </row>
    <row r="139" spans="2:11" x14ac:dyDescent="0.35">
      <c r="B139" s="18" t="s">
        <v>2002</v>
      </c>
      <c r="C139" s="20"/>
      <c r="D139" s="20"/>
      <c r="E139" s="20"/>
      <c r="F139" s="20"/>
      <c r="G139" s="20"/>
      <c r="H139" s="20">
        <v>1</v>
      </c>
      <c r="I139" s="20"/>
      <c r="J139" s="20"/>
      <c r="K139" s="20">
        <v>1</v>
      </c>
    </row>
    <row r="140" spans="2:11" x14ac:dyDescent="0.35">
      <c r="B140" s="18" t="s">
        <v>3224</v>
      </c>
      <c r="C140" s="20"/>
      <c r="D140" s="20">
        <v>1</v>
      </c>
      <c r="E140" s="20"/>
      <c r="F140" s="20"/>
      <c r="G140" s="20"/>
      <c r="H140" s="20"/>
      <c r="I140" s="20"/>
      <c r="J140" s="20"/>
      <c r="K140" s="20">
        <v>1</v>
      </c>
    </row>
    <row r="141" spans="2:11" x14ac:dyDescent="0.35">
      <c r="B141" s="18" t="s">
        <v>1148</v>
      </c>
      <c r="C141" s="20"/>
      <c r="D141" s="20"/>
      <c r="E141" s="20"/>
      <c r="F141" s="20">
        <v>1</v>
      </c>
      <c r="G141" s="20"/>
      <c r="H141" s="20"/>
      <c r="I141" s="20"/>
      <c r="J141" s="20"/>
      <c r="K141" s="20">
        <v>1</v>
      </c>
    </row>
    <row r="142" spans="2:11" x14ac:dyDescent="0.35">
      <c r="B142" s="18" t="s">
        <v>4178</v>
      </c>
      <c r="C142" s="20"/>
      <c r="D142" s="20"/>
      <c r="E142" s="20">
        <v>1</v>
      </c>
      <c r="F142" s="20"/>
      <c r="G142" s="20"/>
      <c r="H142" s="20"/>
      <c r="I142" s="20"/>
      <c r="J142" s="20"/>
      <c r="K142" s="20">
        <v>1</v>
      </c>
    </row>
    <row r="143" spans="2:11" x14ac:dyDescent="0.35">
      <c r="B143" s="18" t="s">
        <v>1170</v>
      </c>
      <c r="C143" s="20"/>
      <c r="D143" s="20">
        <v>1</v>
      </c>
      <c r="E143" s="20"/>
      <c r="F143" s="20"/>
      <c r="G143" s="20"/>
      <c r="H143" s="20"/>
      <c r="I143" s="20"/>
      <c r="J143" s="20"/>
      <c r="K143" s="20">
        <v>1</v>
      </c>
    </row>
    <row r="144" spans="2:11" x14ac:dyDescent="0.35">
      <c r="B144" s="18" t="s">
        <v>874</v>
      </c>
      <c r="C144" s="20"/>
      <c r="D144" s="20"/>
      <c r="E144" s="20">
        <v>1</v>
      </c>
      <c r="F144" s="20"/>
      <c r="G144" s="20"/>
      <c r="H144" s="20"/>
      <c r="I144" s="20"/>
      <c r="J144" s="20"/>
      <c r="K144" s="20">
        <v>1</v>
      </c>
    </row>
    <row r="145" spans="2:11" x14ac:dyDescent="0.35">
      <c r="B145" s="18" t="s">
        <v>2160</v>
      </c>
      <c r="C145" s="20"/>
      <c r="D145" s="20"/>
      <c r="E145" s="20">
        <v>1</v>
      </c>
      <c r="F145" s="20"/>
      <c r="G145" s="20"/>
      <c r="H145" s="20"/>
      <c r="I145" s="20"/>
      <c r="J145" s="20"/>
      <c r="K145" s="20">
        <v>1</v>
      </c>
    </row>
    <row r="146" spans="2:11" x14ac:dyDescent="0.35">
      <c r="B146" s="18" t="s">
        <v>472</v>
      </c>
      <c r="C146" s="20"/>
      <c r="D146" s="20">
        <v>1</v>
      </c>
      <c r="E146" s="20"/>
      <c r="F146" s="20"/>
      <c r="G146" s="20"/>
      <c r="H146" s="20"/>
      <c r="I146" s="20"/>
      <c r="J146" s="20"/>
      <c r="K146" s="20">
        <v>1</v>
      </c>
    </row>
    <row r="147" spans="2:11" x14ac:dyDescent="0.35">
      <c r="B147" s="18" t="s">
        <v>2161</v>
      </c>
      <c r="C147" s="20"/>
      <c r="D147" s="20"/>
      <c r="E147" s="20">
        <v>1</v>
      </c>
      <c r="F147" s="20"/>
      <c r="G147" s="20"/>
      <c r="H147" s="20"/>
      <c r="I147" s="20"/>
      <c r="J147" s="20"/>
      <c r="K147" s="20">
        <v>1</v>
      </c>
    </row>
    <row r="148" spans="2:11" x14ac:dyDescent="0.35">
      <c r="B148" s="18" t="s">
        <v>3509</v>
      </c>
      <c r="C148" s="20"/>
      <c r="D148" s="20"/>
      <c r="E148" s="20"/>
      <c r="F148" s="20"/>
      <c r="G148" s="20">
        <v>1</v>
      </c>
      <c r="H148" s="20"/>
      <c r="I148" s="20"/>
      <c r="J148" s="20"/>
      <c r="K148" s="20">
        <v>1</v>
      </c>
    </row>
    <row r="149" spans="2:11" x14ac:dyDescent="0.35">
      <c r="B149" s="18" t="s">
        <v>3702</v>
      </c>
      <c r="C149" s="20"/>
      <c r="D149" s="20"/>
      <c r="E149" s="20"/>
      <c r="F149" s="20"/>
      <c r="G149" s="20"/>
      <c r="H149" s="20">
        <v>1</v>
      </c>
      <c r="I149" s="20"/>
      <c r="J149" s="20"/>
      <c r="K149" s="20">
        <v>1</v>
      </c>
    </row>
    <row r="150" spans="2:11" x14ac:dyDescent="0.35">
      <c r="B150" s="18" t="s">
        <v>4803</v>
      </c>
      <c r="C150" s="20">
        <v>1</v>
      </c>
      <c r="D150" s="20"/>
      <c r="E150" s="20"/>
      <c r="F150" s="20"/>
      <c r="G150" s="20"/>
      <c r="H150" s="20"/>
      <c r="I150" s="20"/>
      <c r="J150" s="20"/>
      <c r="K150" s="20">
        <v>1</v>
      </c>
    </row>
    <row r="151" spans="2:11" x14ac:dyDescent="0.35">
      <c r="B151" s="18" t="s">
        <v>158</v>
      </c>
      <c r="C151" s="20"/>
      <c r="D151" s="20"/>
      <c r="E151" s="20"/>
      <c r="F151" s="20">
        <v>1</v>
      </c>
      <c r="G151" s="20"/>
      <c r="H151" s="20"/>
      <c r="I151" s="20"/>
      <c r="J151" s="20"/>
      <c r="K151" s="20">
        <v>1</v>
      </c>
    </row>
    <row r="152" spans="2:11" x14ac:dyDescent="0.35">
      <c r="B152" s="18" t="s">
        <v>1982</v>
      </c>
      <c r="C152" s="20"/>
      <c r="D152" s="20"/>
      <c r="E152" s="20"/>
      <c r="F152" s="20"/>
      <c r="G152" s="20"/>
      <c r="H152" s="20">
        <v>1</v>
      </c>
      <c r="I152" s="20"/>
      <c r="J152" s="20"/>
      <c r="K152" s="20">
        <v>1</v>
      </c>
    </row>
    <row r="153" spans="2:11" x14ac:dyDescent="0.35">
      <c r="B153" s="18" t="s">
        <v>3924</v>
      </c>
      <c r="C153" s="20"/>
      <c r="D153" s="20"/>
      <c r="E153" s="20"/>
      <c r="F153" s="20"/>
      <c r="G153" s="20"/>
      <c r="H153" s="20">
        <v>1</v>
      </c>
      <c r="I153" s="20"/>
      <c r="J153" s="20"/>
      <c r="K153" s="20">
        <v>1</v>
      </c>
    </row>
    <row r="154" spans="2:11" x14ac:dyDescent="0.35">
      <c r="B154" s="18" t="s">
        <v>2152</v>
      </c>
      <c r="C154" s="20"/>
      <c r="D154" s="20"/>
      <c r="E154" s="20"/>
      <c r="F154" s="20"/>
      <c r="G154" s="20"/>
      <c r="H154" s="20">
        <v>1</v>
      </c>
      <c r="I154" s="20"/>
      <c r="J154" s="20"/>
      <c r="K154" s="20">
        <v>1</v>
      </c>
    </row>
    <row r="155" spans="2:11" x14ac:dyDescent="0.35">
      <c r="B155" s="18" t="s">
        <v>4804</v>
      </c>
      <c r="C155" s="20">
        <v>1</v>
      </c>
      <c r="D155" s="20"/>
      <c r="E155" s="20"/>
      <c r="F155" s="20"/>
      <c r="G155" s="20"/>
      <c r="H155" s="20"/>
      <c r="I155" s="20"/>
      <c r="J155" s="20"/>
      <c r="K155" s="20">
        <v>1</v>
      </c>
    </row>
    <row r="156" spans="2:11" x14ac:dyDescent="0.35">
      <c r="B156" s="18" t="s">
        <v>1036</v>
      </c>
      <c r="C156" s="20"/>
      <c r="D156" s="20"/>
      <c r="E156" s="20">
        <v>1</v>
      </c>
      <c r="F156" s="20"/>
      <c r="G156" s="20"/>
      <c r="H156" s="20"/>
      <c r="I156" s="20"/>
      <c r="J156" s="20"/>
      <c r="K156" s="20">
        <v>1</v>
      </c>
    </row>
    <row r="157" spans="2:11" x14ac:dyDescent="0.35">
      <c r="B157" s="18" t="s">
        <v>4806</v>
      </c>
      <c r="C157" s="20">
        <v>1</v>
      </c>
      <c r="D157" s="20"/>
      <c r="E157" s="20"/>
      <c r="F157" s="20"/>
      <c r="G157" s="20"/>
      <c r="H157" s="20"/>
      <c r="I157" s="20"/>
      <c r="J157" s="20"/>
      <c r="K157" s="20">
        <v>1</v>
      </c>
    </row>
    <row r="158" spans="2:11" x14ac:dyDescent="0.35">
      <c r="B158" s="18" t="s">
        <v>1974</v>
      </c>
      <c r="C158" s="20"/>
      <c r="D158" s="20"/>
      <c r="E158" s="20"/>
      <c r="F158" s="20"/>
      <c r="G158" s="20"/>
      <c r="H158" s="20">
        <v>1</v>
      </c>
      <c r="I158" s="20"/>
      <c r="J158" s="20"/>
      <c r="K158" s="20">
        <v>1</v>
      </c>
    </row>
    <row r="159" spans="2:11" x14ac:dyDescent="0.35">
      <c r="B159" s="18" t="s">
        <v>2246</v>
      </c>
      <c r="C159" s="20"/>
      <c r="D159" s="20"/>
      <c r="E159" s="20"/>
      <c r="F159" s="20"/>
      <c r="G159" s="20">
        <v>1</v>
      </c>
      <c r="H159" s="20"/>
      <c r="I159" s="20"/>
      <c r="J159" s="20"/>
      <c r="K159" s="20">
        <v>1</v>
      </c>
    </row>
    <row r="160" spans="2:11" x14ac:dyDescent="0.35">
      <c r="B160" s="18" t="s">
        <v>971</v>
      </c>
      <c r="C160" s="20"/>
      <c r="D160" s="20">
        <v>1</v>
      </c>
      <c r="E160" s="20"/>
      <c r="F160" s="20"/>
      <c r="G160" s="20"/>
      <c r="H160" s="20"/>
      <c r="I160" s="20"/>
      <c r="J160" s="20"/>
      <c r="K160" s="20">
        <v>1</v>
      </c>
    </row>
    <row r="161" spans="2:11" x14ac:dyDescent="0.35">
      <c r="B161" s="18" t="s">
        <v>475</v>
      </c>
      <c r="C161" s="20"/>
      <c r="D161" s="20"/>
      <c r="E161" s="20"/>
      <c r="F161" s="20"/>
      <c r="G161" s="20"/>
      <c r="H161" s="20">
        <v>1</v>
      </c>
      <c r="I161" s="20"/>
      <c r="J161" s="20"/>
      <c r="K161" s="20">
        <v>1</v>
      </c>
    </row>
    <row r="162" spans="2:11" x14ac:dyDescent="0.35">
      <c r="B162" s="18" t="s">
        <v>1955</v>
      </c>
      <c r="C162" s="20">
        <v>33</v>
      </c>
      <c r="D162" s="20">
        <v>88</v>
      </c>
      <c r="E162" s="20">
        <v>171</v>
      </c>
      <c r="F162" s="20">
        <v>194</v>
      </c>
      <c r="G162" s="20">
        <v>67</v>
      </c>
      <c r="H162" s="20">
        <v>222</v>
      </c>
      <c r="I162" s="20">
        <v>36</v>
      </c>
      <c r="J162" s="20">
        <v>19</v>
      </c>
      <c r="K162" s="20">
        <v>830</v>
      </c>
    </row>
  </sheetData>
  <pageMargins left="0.7" right="0.7" top="0.75" bottom="0.75" header="0.3" footer="0.3"/>
  <pageSetup paperSize="9" orientation="portrait"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acce3c4a-091f-4b07-a6c7-e4a083e8073a" ContentTypeId="0x010100B5FAB64B6C204DD994D3FAC0C34E2BFF"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KampusOrganizationTaxHTField0 xmlns="c138b538-c2fd-4cca-8c26-6e4e32e5a042">
      <Terms xmlns="http://schemas.microsoft.com/office/infopath/2007/PartnerControls"/>
    </KampusOrganizationTaxHTField0>
    <KampusKeywordsTaxHTField0 xmlns="c138b538-c2fd-4cca-8c26-6e4e32e5a042">
      <Terms xmlns="http://schemas.microsoft.com/office/infopath/2007/PartnerControls"/>
    </KampusKeywordsTaxHTField0>
    <TaxCatchAll xmlns="c138b538-c2fd-4cca-8c26-6e4e32e5a042"/>
  </documentManagement>
</p:properties>
</file>

<file path=customXml/item4.xml><?xml version="1.0" encoding="utf-8"?>
<ct:contentTypeSchema xmlns:ct="http://schemas.microsoft.com/office/2006/metadata/contentType" xmlns:ma="http://schemas.microsoft.com/office/2006/metadata/properties/metaAttributes" ct:_="" ma:_="" ma:contentTypeName="Kampus asiakirja" ma:contentTypeID="0x010100B5FAB64B6C204DD994D3FAC0C34E2BFF00FBC9415A9B75E4419067CAAF5BFBDA89" ma:contentTypeVersion="3" ma:contentTypeDescription="Kampus asiakirja" ma:contentTypeScope="" ma:versionID="61e0b2cb9ad519f17e3684202dc014b2">
  <xsd:schema xmlns:xsd="http://www.w3.org/2001/XMLSchema" xmlns:xs="http://www.w3.org/2001/XMLSchema" xmlns:p="http://schemas.microsoft.com/office/2006/metadata/properties" xmlns:ns2="c138b538-c2fd-4cca-8c26-6e4e32e5a042" targetNamespace="http://schemas.microsoft.com/office/2006/metadata/properties" ma:root="true" ma:fieldsID="44ddd286ff47dd543cb86362e16ece64" ns2:_="">
    <xsd:import namespace="c138b538-c2fd-4cca-8c26-6e4e32e5a042"/>
    <xsd:element name="properties">
      <xsd:complexType>
        <xsd:sequence>
          <xsd:element name="documentManagement">
            <xsd:complexType>
              <xsd:all>
                <xsd:element ref="ns2:KampusOrganizationTaxHTField0" minOccurs="0"/>
                <xsd:element ref="ns2:KampusKeywordsTaxHTField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38b538-c2fd-4cca-8c26-6e4e32e5a042" elementFormDefault="qualified">
    <xsd:import namespace="http://schemas.microsoft.com/office/2006/documentManagement/types"/>
    <xsd:import namespace="http://schemas.microsoft.com/office/infopath/2007/PartnerControls"/>
    <xsd:element name="KampusOrganizationTaxHTField0" ma:index="2" nillable="true" ma:taxonomy="true" ma:internalName="KampusOrganizationTaxHTField0" ma:taxonomyFieldName="KampusOrganization" ma:displayName="Organisaatio" ma:readOnly="false" ma:default="" ma:fieldId="{2db0ae7a-6cf0-4985-ba6a-e776373147cc}" ma:taxonomyMulti="true" ma:sspId="acce3c4a-091f-4b07-a6c7-e4a083e8073a" ma:termSetId="96581ae4-b9dd-471b-b644-43b1ab68b7d0" ma:anchorId="00000000-0000-0000-0000-000000000000" ma:open="false" ma:isKeyword="false">
      <xsd:complexType>
        <xsd:sequence>
          <xsd:element ref="pc:Terms" minOccurs="0" maxOccurs="1"/>
        </xsd:sequence>
      </xsd:complexType>
    </xsd:element>
    <xsd:element name="KampusKeywordsTaxHTField0" ma:index="4" nillable="true" ma:taxonomy="true" ma:internalName="KampusKeywordsTaxHTField0" ma:taxonomyFieldName="KampusKeywords" ma:displayName="Asiasanat" ma:default="" ma:fieldId="{1b40a1dd-212b-4729-a26e-8a2bffa86a15}" ma:taxonomyMulti="true" ma:sspId="acce3c4a-091f-4b07-a6c7-e4a083e8073a" ma:termSetId="c57e3b40-808e-4864-abb2-3453a6c26e70" ma:anchorId="00000000-0000-0000-0000-000000000000" ma:open="true" ma:isKeyword="false">
      <xsd:complexType>
        <xsd:sequence>
          <xsd:element ref="pc:Terms" minOccurs="0" maxOccurs="1"/>
        </xsd:sequence>
      </xsd:complexType>
    </xsd:element>
    <xsd:element name="TaxCatchAll" ma:index="9" nillable="true" ma:displayName="Taxonomy Catch All Column" ma:description="" ma:hidden="true" ma:list="{62e814a7-fe4d-4aad-977c-7f973fd48565}" ma:internalName="TaxCatchAll" ma:showField="CatchAllData" ma:web="2b7b6e22-6897-4f35-942d-2ceda7d8cfa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62e814a7-fe4d-4aad-977c-7f973fd48565}" ma:internalName="TaxCatchAllLabel" ma:readOnly="true" ma:showField="CatchAllDataLabel" ma:web="2b7b6e22-6897-4f35-942d-2ceda7d8cfa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Sisältölaji"/>
        <xsd:element ref="dc:title" minOccurs="0" maxOccurs="1" ma:index="0"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D62DC6-8569-436C-B53E-D938368F2555}">
  <ds:schemaRefs>
    <ds:schemaRef ds:uri="Microsoft.SharePoint.Taxonomy.ContentTypeSync"/>
  </ds:schemaRefs>
</ds:datastoreItem>
</file>

<file path=customXml/itemProps2.xml><?xml version="1.0" encoding="utf-8"?>
<ds:datastoreItem xmlns:ds="http://schemas.openxmlformats.org/officeDocument/2006/customXml" ds:itemID="{20786324-3CE0-4CF0-A4C7-74ACB91FA001}">
  <ds:schemaRefs>
    <ds:schemaRef ds:uri="http://schemas.microsoft.com/sharepoint/v3/contenttype/forms"/>
  </ds:schemaRefs>
</ds:datastoreItem>
</file>

<file path=customXml/itemProps3.xml><?xml version="1.0" encoding="utf-8"?>
<ds:datastoreItem xmlns:ds="http://schemas.openxmlformats.org/officeDocument/2006/customXml" ds:itemID="{CCDE6CA7-D7A6-4102-B45B-0485580A7CAB}">
  <ds:schemaRefs>
    <ds:schemaRef ds:uri="http://purl.org/dc/elements/1.1/"/>
    <ds:schemaRef ds:uri="http://schemas.microsoft.com/office/2006/metadata/properties"/>
    <ds:schemaRef ds:uri="c138b538-c2fd-4cca-8c26-6e4e32e5a042"/>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4.xml><?xml version="1.0" encoding="utf-8"?>
<ds:datastoreItem xmlns:ds="http://schemas.openxmlformats.org/officeDocument/2006/customXml" ds:itemID="{2D54E7DE-F06E-44D3-8872-FFA68836FB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38b538-c2fd-4cca-8c26-6e4e32e5a0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8</vt:i4>
      </vt:variant>
      <vt:variant>
        <vt:lpstr>Nimetyt alueet</vt:lpstr>
      </vt:variant>
      <vt:variant>
        <vt:i4>1</vt:i4>
      </vt:variant>
    </vt:vector>
  </HeadingPairs>
  <TitlesOfParts>
    <vt:vector size="9" baseType="lpstr">
      <vt:lpstr>Yleiset</vt:lpstr>
      <vt:lpstr>Palvelut</vt:lpstr>
      <vt:lpstr>Va-Ku</vt:lpstr>
      <vt:lpstr>Kunnat</vt:lpstr>
      <vt:lpstr>Lait</vt:lpstr>
      <vt:lpstr>1-Tuloksia</vt:lpstr>
      <vt:lpstr>2-Tuloksia</vt:lpstr>
      <vt:lpstr>3-Tuloksia</vt:lpstr>
      <vt:lpstr>Palvelulistaus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Petteri Ohvo</dc:creator>
  <cp:lastModifiedBy>Ohvo Petteri (VM)</cp:lastModifiedBy>
  <cp:lastPrinted>2020-08-11T06:47:27Z</cp:lastPrinted>
  <dcterms:created xsi:type="dcterms:W3CDTF">2020-06-18T09:13:37Z</dcterms:created>
  <dcterms:modified xsi:type="dcterms:W3CDTF">2021-11-16T10:52:07Z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0x010100B5FAB64B6C204DD994D3FAC0C34E2BFF00FBC9415A9B75E4419067CAAF5BFBDA89</vt:lpwstr>
  </property>
  <property fmtid="{D5CDD505-2E9C-101B-9397-08002B2CF9AE}" pid="3" name="KampusOrganization">
    <vt:lpwstr/>
  </property>
  <property fmtid="{D5CDD505-2E9C-101B-9397-08002B2CF9AE}" pid="4" name="KampusKeywords">
    <vt:lpwstr/>
  </property>
</Properties>
</file>